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29"/>
  <workbookPr codeName="Ova_radna_sveska"/>
  <mc:AlternateContent xmlns:mc="http://schemas.openxmlformats.org/markup-compatibility/2006">
    <mc:Choice Requires="x15">
      <x15ac:absPath xmlns:x15ac="http://schemas.microsoft.com/office/spreadsheetml/2010/11/ac" url="C:\Users\samra\Desktop\"/>
    </mc:Choice>
  </mc:AlternateContent>
  <xr:revisionPtr revIDLastSave="0" documentId="13_ncr:1_{EEBBB550-3B6C-4D17-A5CB-E0C759283BA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ashodi" sheetId="1" r:id="rId1"/>
  </sheets>
  <definedNames>
    <definedName name="_xlnm._FilterDatabase" localSheetId="0" hidden="1">Rashodi!$A$1:$Q$9265</definedName>
    <definedName name="_xlnm.Print_Area" localSheetId="0">Rashodi!$A$1:$Q$9264</definedName>
  </definedNames>
  <calcPr calcId="191029"/>
</workbook>
</file>

<file path=xl/calcChain.xml><?xml version="1.0" encoding="utf-8"?>
<calcChain xmlns="http://schemas.openxmlformats.org/spreadsheetml/2006/main">
  <c r="K7659" i="1" l="1"/>
  <c r="K1069" i="1"/>
  <c r="K1060" i="1" s="1"/>
  <c r="K14" i="1"/>
  <c r="K12" i="1" s="1"/>
  <c r="K19" i="1"/>
  <c r="K23" i="1"/>
  <c r="K21" i="1" s="1"/>
  <c r="K33" i="1"/>
  <c r="K36" i="1"/>
  <c r="K40" i="1"/>
  <c r="K39" i="1" s="1"/>
  <c r="K38" i="1" s="1"/>
  <c r="K51" i="1"/>
  <c r="K60" i="1"/>
  <c r="K58" i="1" s="1"/>
  <c r="K66" i="1"/>
  <c r="K70" i="1"/>
  <c r="K68" i="1" s="1"/>
  <c r="K76" i="1"/>
  <c r="K75" i="1" s="1"/>
  <c r="K74" i="1" s="1"/>
  <c r="K80" i="1"/>
  <c r="K79" i="1" s="1"/>
  <c r="K78" i="1" s="1"/>
  <c r="K91" i="1"/>
  <c r="K100" i="1"/>
  <c r="K98" i="1" s="1"/>
  <c r="K105" i="1"/>
  <c r="K109" i="1"/>
  <c r="K107" i="1" s="1"/>
  <c r="K115" i="1"/>
  <c r="K118" i="1"/>
  <c r="K121" i="1"/>
  <c r="K125" i="1"/>
  <c r="K124" i="1" s="1"/>
  <c r="K123" i="1" s="1"/>
  <c r="K136" i="1"/>
  <c r="K148" i="1"/>
  <c r="K146" i="1" s="1"/>
  <c r="K153" i="1"/>
  <c r="K157" i="1"/>
  <c r="K155" i="1" s="1"/>
  <c r="K164" i="1"/>
  <c r="K163" i="1" s="1"/>
  <c r="K162" i="1" s="1"/>
  <c r="K178" i="1"/>
  <c r="K187" i="1"/>
  <c r="K185" i="1" s="1"/>
  <c r="K193" i="1"/>
  <c r="K197" i="1"/>
  <c r="K195" i="1" s="1"/>
  <c r="K203" i="1"/>
  <c r="K202" i="1" s="1"/>
  <c r="K201" i="1" s="1"/>
  <c r="K207" i="1"/>
  <c r="K206" i="1" s="1"/>
  <c r="K205" i="1" s="1"/>
  <c r="K218" i="1"/>
  <c r="K226" i="1"/>
  <c r="K225" i="1" s="1"/>
  <c r="K224" i="1" s="1"/>
  <c r="K230" i="1" s="1"/>
  <c r="K234" i="1"/>
  <c r="K235" i="1"/>
  <c r="K249" i="1"/>
  <c r="K247" i="1" s="1"/>
  <c r="K254" i="1"/>
  <c r="K257" i="1"/>
  <c r="K256" i="1" s="1"/>
  <c r="K263" i="1"/>
  <c r="K262" i="1" s="1"/>
  <c r="K261" i="1" s="1"/>
  <c r="K274" i="1"/>
  <c r="K283" i="1"/>
  <c r="K281" i="1" s="1"/>
  <c r="K288" i="1"/>
  <c r="K292" i="1"/>
  <c r="K290" i="1" s="1"/>
  <c r="K298" i="1"/>
  <c r="K297" i="1" s="1"/>
  <c r="K296" i="1" s="1"/>
  <c r="K302" i="1"/>
  <c r="K304" i="1"/>
  <c r="K315" i="1"/>
  <c r="K324" i="1"/>
  <c r="K322" i="1" s="1"/>
  <c r="K330" i="1"/>
  <c r="K335" i="1"/>
  <c r="K332" i="1" s="1"/>
  <c r="K341" i="1"/>
  <c r="K343" i="1"/>
  <c r="K347" i="1"/>
  <c r="K354" i="1"/>
  <c r="K365" i="1"/>
  <c r="K374" i="1"/>
  <c r="K372" i="1" s="1"/>
  <c r="K379" i="1"/>
  <c r="K383" i="1"/>
  <c r="K381" i="1" s="1"/>
  <c r="K390" i="1"/>
  <c r="K389" i="1" s="1"/>
  <c r="K388" i="1" s="1"/>
  <c r="K394" i="1"/>
  <c r="K393" i="1" s="1"/>
  <c r="K392" i="1" s="1"/>
  <c r="K405" i="1"/>
  <c r="K413" i="1"/>
  <c r="K411" i="1" s="1"/>
  <c r="K418" i="1"/>
  <c r="K424" i="1"/>
  <c r="K420" i="1" s="1"/>
  <c r="K430" i="1"/>
  <c r="K429" i="1" s="1"/>
  <c r="K428" i="1" s="1"/>
  <c r="K434" i="1"/>
  <c r="K433" i="1" s="1"/>
  <c r="K432" i="1" s="1"/>
  <c r="K445" i="1"/>
  <c r="K453" i="1"/>
  <c r="K451" i="1" s="1"/>
  <c r="K458" i="1"/>
  <c r="K464" i="1"/>
  <c r="K470" i="1"/>
  <c r="K472" i="1"/>
  <c r="K476" i="1"/>
  <c r="K475" i="1" s="1"/>
  <c r="K474" i="1" s="1"/>
  <c r="K487" i="1"/>
  <c r="K499" i="1"/>
  <c r="K497" i="1" s="1"/>
  <c r="K505" i="1"/>
  <c r="K509" i="1"/>
  <c r="K507" i="1" s="1"/>
  <c r="K517" i="1"/>
  <c r="K519" i="1"/>
  <c r="K522" i="1"/>
  <c r="K524" i="1"/>
  <c r="K528" i="1"/>
  <c r="K530" i="1"/>
  <c r="K532" i="1"/>
  <c r="K536" i="1"/>
  <c r="K535" i="1" s="1"/>
  <c r="K534" i="1" s="1"/>
  <c r="K542" i="1"/>
  <c r="K543" i="1"/>
  <c r="K544" i="1"/>
  <c r="K548" i="1"/>
  <c r="K557" i="1"/>
  <c r="K555" i="1" s="1"/>
  <c r="K564" i="1"/>
  <c r="K575" i="1"/>
  <c r="K566" i="1" s="1"/>
  <c r="K582" i="1"/>
  <c r="K581" i="1" s="1"/>
  <c r="K585" i="1"/>
  <c r="K584" i="1" s="1"/>
  <c r="K603" i="1"/>
  <c r="K601" i="1" s="1"/>
  <c r="K610" i="1"/>
  <c r="K621" i="1"/>
  <c r="K612" i="1" s="1"/>
  <c r="K628" i="1"/>
  <c r="K627" i="1" s="1"/>
  <c r="K631" i="1"/>
  <c r="K630" i="1" s="1"/>
  <c r="K643" i="1"/>
  <c r="K652" i="1"/>
  <c r="K650" i="1" s="1"/>
  <c r="K659" i="1"/>
  <c r="K669" i="1"/>
  <c r="K661" i="1" s="1"/>
  <c r="K674" i="1"/>
  <c r="K673" i="1" s="1"/>
  <c r="K677" i="1"/>
  <c r="K676" i="1" s="1"/>
  <c r="K690" i="1"/>
  <c r="K698" i="1"/>
  <c r="K696" i="1" s="1"/>
  <c r="K704" i="1"/>
  <c r="K715" i="1"/>
  <c r="K706" i="1" s="1"/>
  <c r="K720" i="1"/>
  <c r="K719" i="1" s="1"/>
  <c r="K723" i="1"/>
  <c r="K722" i="1" s="1"/>
  <c r="K734" i="1"/>
  <c r="K746" i="1"/>
  <c r="K744" i="1" s="1"/>
  <c r="K752" i="1"/>
  <c r="K763" i="1"/>
  <c r="K754" i="1" s="1"/>
  <c r="K769" i="1"/>
  <c r="K771" i="1"/>
  <c r="K778" i="1"/>
  <c r="K783" i="1"/>
  <c r="K788" i="1"/>
  <c r="K791" i="1"/>
  <c r="K794" i="1"/>
  <c r="K799" i="1"/>
  <c r="K801" i="1"/>
  <c r="K807" i="1"/>
  <c r="K808" i="1"/>
  <c r="K809" i="1"/>
  <c r="K813" i="1"/>
  <c r="K822" i="1"/>
  <c r="K820" i="1" s="1"/>
  <c r="K828" i="1"/>
  <c r="K833" i="1"/>
  <c r="K836" i="1"/>
  <c r="K841" i="1"/>
  <c r="K846" i="1"/>
  <c r="K854" i="1"/>
  <c r="K856" i="1"/>
  <c r="K860" i="1"/>
  <c r="K859" i="1" s="1"/>
  <c r="K858" i="1" s="1"/>
  <c r="K864" i="1"/>
  <c r="K866" i="1"/>
  <c r="K868" i="1"/>
  <c r="K870" i="1"/>
  <c r="K872" i="1"/>
  <c r="K883" i="1"/>
  <c r="K895" i="1"/>
  <c r="K893" i="1" s="1"/>
  <c r="K901" i="1"/>
  <c r="K905" i="1"/>
  <c r="K907" i="1"/>
  <c r="K913" i="1"/>
  <c r="K921" i="1"/>
  <c r="K924" i="1"/>
  <c r="K932" i="1"/>
  <c r="K934" i="1"/>
  <c r="K938" i="1"/>
  <c r="K943" i="1"/>
  <c r="K945" i="1"/>
  <c r="K950" i="1"/>
  <c r="K954" i="1"/>
  <c r="K958" i="1"/>
  <c r="K965" i="1"/>
  <c r="K966" i="1"/>
  <c r="K967" i="1"/>
  <c r="K971" i="1"/>
  <c r="K980" i="1"/>
  <c r="K978" i="1" s="1"/>
  <c r="K986" i="1"/>
  <c r="K994" i="1"/>
  <c r="K1003" i="1"/>
  <c r="K1012" i="1"/>
  <c r="K1014" i="1"/>
  <c r="K1019" i="1"/>
  <c r="K1021" i="1"/>
  <c r="K1024" i="1"/>
  <c r="K1027" i="1"/>
  <c r="K1029" i="1"/>
  <c r="K1040" i="1"/>
  <c r="K1043" i="1" s="1"/>
  <c r="K1052" i="1"/>
  <c r="K1050" i="1" s="1"/>
  <c r="K1058" i="1"/>
  <c r="K1078" i="1"/>
  <c r="K1077" i="1" s="1"/>
  <c r="K1076" i="1" s="1"/>
  <c r="K1083" i="1"/>
  <c r="K1085" i="1"/>
  <c r="K1088" i="1"/>
  <c r="K1090" i="1"/>
  <c r="K1106" i="1"/>
  <c r="K1115" i="1"/>
  <c r="K1113" i="1" s="1"/>
  <c r="K1122" i="1"/>
  <c r="K1127" i="1"/>
  <c r="K1134" i="1"/>
  <c r="K1143" i="1"/>
  <c r="K1141" i="1" s="1"/>
  <c r="K1140" i="1" s="1"/>
  <c r="K1148" i="1"/>
  <c r="K1155" i="1"/>
  <c r="K1166" i="1"/>
  <c r="K1178" i="1"/>
  <c r="K1176" i="1" s="1"/>
  <c r="K1184" i="1"/>
  <c r="K1194" i="1"/>
  <c r="K1201" i="1"/>
  <c r="K1204" i="1"/>
  <c r="K1206" i="1"/>
  <c r="K1213" i="1"/>
  <c r="K1220" i="1"/>
  <c r="K1227" i="1"/>
  <c r="K1231" i="1"/>
  <c r="K1235" i="1"/>
  <c r="K1245" i="1"/>
  <c r="K1243" i="1" s="1"/>
  <c r="K1242" i="1" s="1"/>
  <c r="K1253" i="1"/>
  <c r="K1254" i="1"/>
  <c r="K1255" i="1"/>
  <c r="K1256" i="1"/>
  <c r="K1261" i="1"/>
  <c r="K1270" i="1"/>
  <c r="K1268" i="1" s="1"/>
  <c r="K1275" i="1"/>
  <c r="K1286" i="1"/>
  <c r="K1292" i="1"/>
  <c r="K1291" i="1" s="1"/>
  <c r="K1290" i="1" s="1"/>
  <c r="K1305" i="1"/>
  <c r="K1317" i="1"/>
  <c r="K1315" i="1" s="1"/>
  <c r="K1323" i="1"/>
  <c r="K1334" i="1"/>
  <c r="K1343" i="1"/>
  <c r="K1345" i="1"/>
  <c r="K1350" i="1"/>
  <c r="K1349" i="1" s="1"/>
  <c r="K1355" i="1"/>
  <c r="K1354" i="1" s="1"/>
  <c r="K1359" i="1"/>
  <c r="K1358" i="1" s="1"/>
  <c r="K1362" i="1"/>
  <c r="K1361" i="1" s="1"/>
  <c r="K1370" i="1"/>
  <c r="K1371" i="1"/>
  <c r="K1372" i="1"/>
  <c r="K1376" i="1"/>
  <c r="K1379" i="1" s="1"/>
  <c r="K1388" i="1"/>
  <c r="K1386" i="1" s="1"/>
  <c r="K1394" i="1"/>
  <c r="K1398" i="1"/>
  <c r="K1396" i="1" s="1"/>
  <c r="K1406" i="1"/>
  <c r="K1408" i="1"/>
  <c r="K1411" i="1"/>
  <c r="K1415" i="1"/>
  <c r="K1419" i="1"/>
  <c r="K1421" i="1"/>
  <c r="K1446" i="1"/>
  <c r="K1445" i="1" s="1"/>
  <c r="K1452" i="1"/>
  <c r="K1453" i="1"/>
  <c r="K1454" i="1"/>
  <c r="K1455" i="1"/>
  <c r="K1459" i="1"/>
  <c r="K1462" i="1" s="1"/>
  <c r="K1471" i="1"/>
  <c r="K1469" i="1" s="1"/>
  <c r="K1478" i="1"/>
  <c r="K1486" i="1"/>
  <c r="K1480" i="1" s="1"/>
  <c r="K1505" i="1"/>
  <c r="K1507" i="1"/>
  <c r="K1509" i="1"/>
  <c r="K1513" i="1"/>
  <c r="K1517" i="1"/>
  <c r="K1516" i="1" s="1"/>
  <c r="K1515" i="1" s="1"/>
  <c r="K1521" i="1"/>
  <c r="K1529" i="1"/>
  <c r="K1536" i="1"/>
  <c r="K1538" i="1"/>
  <c r="K1551" i="1"/>
  <c r="K1552" i="1"/>
  <c r="K1553" i="1"/>
  <c r="K1554" i="1"/>
  <c r="K1559" i="1"/>
  <c r="K1565" i="1"/>
  <c r="K1567" i="1"/>
  <c r="K1568" i="1"/>
  <c r="K1569" i="1"/>
  <c r="K1570" i="1"/>
  <c r="K1571" i="1"/>
  <c r="K1573" i="1"/>
  <c r="K1572" i="1" s="1"/>
  <c r="K1575" i="1"/>
  <c r="K1576" i="1"/>
  <c r="K1577" i="1"/>
  <c r="K1578" i="1"/>
  <c r="K1579" i="1"/>
  <c r="K1580" i="1"/>
  <c r="K1581" i="1"/>
  <c r="K1582" i="1"/>
  <c r="K1590" i="1"/>
  <c r="K1591" i="1"/>
  <c r="K1592" i="1"/>
  <c r="K1611" i="1"/>
  <c r="K1609" i="1" s="1"/>
  <c r="K1617" i="1"/>
  <c r="K1626" i="1"/>
  <c r="K1619" i="1" s="1"/>
  <c r="K1631" i="1"/>
  <c r="K1630" i="1" s="1"/>
  <c r="K1634" i="1"/>
  <c r="K1633" i="1" s="1"/>
  <c r="K1651" i="1"/>
  <c r="K1649" i="1" s="1"/>
  <c r="K1657" i="1"/>
  <c r="K1666" i="1"/>
  <c r="K1659" i="1" s="1"/>
  <c r="K1672" i="1"/>
  <c r="K1675" i="1"/>
  <c r="K1674" i="1" s="1"/>
  <c r="K1692" i="1"/>
  <c r="K1690" i="1" s="1"/>
  <c r="K1698" i="1"/>
  <c r="K1707" i="1"/>
  <c r="K1700" i="1" s="1"/>
  <c r="K1713" i="1"/>
  <c r="K1712" i="1" s="1"/>
  <c r="K1711" i="1" s="1"/>
  <c r="K1716" i="1"/>
  <c r="K1715" i="1" s="1"/>
  <c r="K1733" i="1"/>
  <c r="K1731" i="1" s="1"/>
  <c r="K1739" i="1"/>
  <c r="K1748" i="1"/>
  <c r="K1741" i="1" s="1"/>
  <c r="K1754" i="1"/>
  <c r="K1753" i="1" s="1"/>
  <c r="K1752" i="1" s="1"/>
  <c r="K1757" i="1"/>
  <c r="K1756" i="1" s="1"/>
  <c r="K1774" i="1"/>
  <c r="K1772" i="1" s="1"/>
  <c r="K1780" i="1"/>
  <c r="K1789" i="1"/>
  <c r="K1782" i="1" s="1"/>
  <c r="K1795" i="1"/>
  <c r="K1794" i="1" s="1"/>
  <c r="K1793" i="1" s="1"/>
  <c r="K1798" i="1"/>
  <c r="K1797" i="1" s="1"/>
  <c r="K1815" i="1"/>
  <c r="K1813" i="1" s="1"/>
  <c r="K1820" i="1"/>
  <c r="K1830" i="1"/>
  <c r="K1822" i="1" s="1"/>
  <c r="K1836" i="1"/>
  <c r="K1835" i="1" s="1"/>
  <c r="K1834" i="1" s="1"/>
  <c r="K1839" i="1"/>
  <c r="K1838" i="1" s="1"/>
  <c r="K1856" i="1"/>
  <c r="K1854" i="1" s="1"/>
  <c r="K1862" i="1"/>
  <c r="K1871" i="1"/>
  <c r="K1864" i="1" s="1"/>
  <c r="K1877" i="1"/>
  <c r="K1876" i="1" s="1"/>
  <c r="K1875" i="1" s="1"/>
  <c r="K1880" i="1"/>
  <c r="K1879" i="1" s="1"/>
  <c r="K1897" i="1"/>
  <c r="K1895" i="1" s="1"/>
  <c r="K1903" i="1"/>
  <c r="K1913" i="1"/>
  <c r="K1905" i="1" s="1"/>
  <c r="K1919" i="1"/>
  <c r="K1918" i="1" s="1"/>
  <c r="K1917" i="1" s="1"/>
  <c r="K1922" i="1"/>
  <c r="K1921" i="1" s="1"/>
  <c r="K1939" i="1"/>
  <c r="K1937" i="1" s="1"/>
  <c r="K1945" i="1"/>
  <c r="K1955" i="1"/>
  <c r="K1947" i="1" s="1"/>
  <c r="K1961" i="1"/>
  <c r="K1960" i="1" s="1"/>
  <c r="K1959" i="1" s="1"/>
  <c r="K1964" i="1"/>
  <c r="K1963" i="1" s="1"/>
  <c r="K1981" i="1"/>
  <c r="K1979" i="1" s="1"/>
  <c r="K1987" i="1"/>
  <c r="K1996" i="1"/>
  <c r="K1989" i="1" s="1"/>
  <c r="K2002" i="1"/>
  <c r="K2001" i="1" s="1"/>
  <c r="K2000" i="1" s="1"/>
  <c r="K2005" i="1"/>
  <c r="K2004" i="1" s="1"/>
  <c r="K2022" i="1"/>
  <c r="K2020" i="1" s="1"/>
  <c r="K2028" i="1"/>
  <c r="K2037" i="1"/>
  <c r="K2030" i="1" s="1"/>
  <c r="K2043" i="1"/>
  <c r="K2042" i="1" s="1"/>
  <c r="K2041" i="1" s="1"/>
  <c r="K2046" i="1"/>
  <c r="K2045" i="1" s="1"/>
  <c r="K2063" i="1"/>
  <c r="K2061" i="1" s="1"/>
  <c r="K2069" i="1"/>
  <c r="K2079" i="1"/>
  <c r="K2071" i="1" s="1"/>
  <c r="K2085" i="1"/>
  <c r="K2084" i="1" s="1"/>
  <c r="K2083" i="1" s="1"/>
  <c r="K2088" i="1"/>
  <c r="K2087" i="1" s="1"/>
  <c r="K2105" i="1"/>
  <c r="K2103" i="1" s="1"/>
  <c r="K2111" i="1"/>
  <c r="K2121" i="1"/>
  <c r="K2113" i="1" s="1"/>
  <c r="K2127" i="1"/>
  <c r="K2126" i="1" s="1"/>
  <c r="K2125" i="1" s="1"/>
  <c r="K2130" i="1"/>
  <c r="K2129" i="1" s="1"/>
  <c r="K2147" i="1"/>
  <c r="K2145" i="1" s="1"/>
  <c r="K2153" i="1"/>
  <c r="K2163" i="1"/>
  <c r="K2155" i="1" s="1"/>
  <c r="K2169" i="1"/>
  <c r="K2168" i="1" s="1"/>
  <c r="K2167" i="1" s="1"/>
  <c r="K2172" i="1"/>
  <c r="K2171" i="1" s="1"/>
  <c r="K2189" i="1"/>
  <c r="K2187" i="1" s="1"/>
  <c r="K2195" i="1"/>
  <c r="K2205" i="1"/>
  <c r="K2197" i="1" s="1"/>
  <c r="K2211" i="1"/>
  <c r="K2210" i="1" s="1"/>
  <c r="K2209" i="1" s="1"/>
  <c r="K2214" i="1"/>
  <c r="K2213" i="1" s="1"/>
  <c r="K2231" i="1"/>
  <c r="K2229" i="1" s="1"/>
  <c r="K2237" i="1"/>
  <c r="K2246" i="1"/>
  <c r="K2239" i="1" s="1"/>
  <c r="K2252" i="1"/>
  <c r="K2251" i="1" s="1"/>
  <c r="K2250" i="1" s="1"/>
  <c r="K2255" i="1"/>
  <c r="K2254" i="1" s="1"/>
  <c r="K2272" i="1"/>
  <c r="K2270" i="1" s="1"/>
  <c r="K2278" i="1"/>
  <c r="K2288" i="1"/>
  <c r="K2280" i="1" s="1"/>
  <c r="K2294" i="1"/>
  <c r="K2293" i="1" s="1"/>
  <c r="K2292" i="1" s="1"/>
  <c r="K2297" i="1"/>
  <c r="K2296" i="1" s="1"/>
  <c r="K2314" i="1"/>
  <c r="K2312" i="1" s="1"/>
  <c r="K2320" i="1"/>
  <c r="K2330" i="1"/>
  <c r="K2322" i="1" s="1"/>
  <c r="K2336" i="1"/>
  <c r="K1586" i="1" s="1"/>
  <c r="K2338" i="1"/>
  <c r="K2341" i="1"/>
  <c r="K2340" i="1" s="1"/>
  <c r="K2358" i="1"/>
  <c r="K2356" i="1" s="1"/>
  <c r="K2364" i="1"/>
  <c r="K2374" i="1"/>
  <c r="K2366" i="1" s="1"/>
  <c r="K2380" i="1"/>
  <c r="K2378" i="1" s="1"/>
  <c r="K2383" i="1"/>
  <c r="K2382" i="1" s="1"/>
  <c r="K2400" i="1"/>
  <c r="K2398" i="1" s="1"/>
  <c r="K2406" i="1"/>
  <c r="K2416" i="1"/>
  <c r="K2408" i="1" s="1"/>
  <c r="K2422" i="1"/>
  <c r="K2421" i="1" s="1"/>
  <c r="K2420" i="1" s="1"/>
  <c r="K2425" i="1"/>
  <c r="K2424" i="1" s="1"/>
  <c r="K2442" i="1"/>
  <c r="K2440" i="1" s="1"/>
  <c r="K2448" i="1"/>
  <c r="K2459" i="1"/>
  <c r="K2464" i="1"/>
  <c r="K2463" i="1" s="1"/>
  <c r="K2481" i="1"/>
  <c r="K2479" i="1" s="1"/>
  <c r="K2487" i="1"/>
  <c r="K2496" i="1"/>
  <c r="K2489" i="1" s="1"/>
  <c r="K2502" i="1"/>
  <c r="K2501" i="1" s="1"/>
  <c r="K2500" i="1" s="1"/>
  <c r="K2505" i="1"/>
  <c r="K2504" i="1" s="1"/>
  <c r="K2522" i="1"/>
  <c r="K2520" i="1" s="1"/>
  <c r="K2528" i="1"/>
  <c r="K2537" i="1"/>
  <c r="K2530" i="1" s="1"/>
  <c r="K2543" i="1"/>
  <c r="K2542" i="1" s="1"/>
  <c r="K2541" i="1" s="1"/>
  <c r="K2546" i="1"/>
  <c r="K2545" i="1" s="1"/>
  <c r="K2563" i="1"/>
  <c r="K2561" i="1" s="1"/>
  <c r="K2569" i="1"/>
  <c r="K2578" i="1"/>
  <c r="K2571" i="1" s="1"/>
  <c r="K2584" i="1"/>
  <c r="K2583" i="1" s="1"/>
  <c r="K2582" i="1" s="1"/>
  <c r="K2587" i="1"/>
  <c r="K2586" i="1" s="1"/>
  <c r="K2604" i="1"/>
  <c r="K2602" i="1" s="1"/>
  <c r="K2610" i="1"/>
  <c r="K2619" i="1"/>
  <c r="K2612" i="1" s="1"/>
  <c r="K2625" i="1"/>
  <c r="K2624" i="1" s="1"/>
  <c r="K2623" i="1" s="1"/>
  <c r="K2628" i="1"/>
  <c r="K2627" i="1" s="1"/>
  <c r="K2645" i="1"/>
  <c r="K2643" i="1" s="1"/>
  <c r="K2651" i="1"/>
  <c r="K2662" i="1"/>
  <c r="K2653" i="1" s="1"/>
  <c r="K2668" i="1"/>
  <c r="K2667" i="1" s="1"/>
  <c r="K2666" i="1" s="1"/>
  <c r="K2671" i="1"/>
  <c r="K2670" i="1" s="1"/>
  <c r="K2688" i="1"/>
  <c r="K2686" i="1" s="1"/>
  <c r="K2694" i="1"/>
  <c r="K2703" i="1"/>
  <c r="K2696" i="1" s="1"/>
  <c r="K2709" i="1"/>
  <c r="K2708" i="1" s="1"/>
  <c r="K2707" i="1" s="1"/>
  <c r="K2712" i="1"/>
  <c r="K2711" i="1" s="1"/>
  <c r="K2729" i="1"/>
  <c r="K2727" i="1" s="1"/>
  <c r="K2735" i="1"/>
  <c r="K2744" i="1"/>
  <c r="K2737" i="1" s="1"/>
  <c r="K2750" i="1"/>
  <c r="K2749" i="1" s="1"/>
  <c r="K2748" i="1" s="1"/>
  <c r="K2753" i="1"/>
  <c r="K2752" i="1" s="1"/>
  <c r="K2770" i="1"/>
  <c r="K2768" i="1" s="1"/>
  <c r="K2776" i="1"/>
  <c r="K2785" i="1"/>
  <c r="K2778" i="1" s="1"/>
  <c r="K2791" i="1"/>
  <c r="K2790" i="1" s="1"/>
  <c r="K2789" i="1" s="1"/>
  <c r="K2794" i="1"/>
  <c r="K2793" i="1" s="1"/>
  <c r="K2811" i="1"/>
  <c r="K2809" i="1" s="1"/>
  <c r="K2817" i="1"/>
  <c r="K2826" i="1"/>
  <c r="K2819" i="1" s="1"/>
  <c r="K2832" i="1"/>
  <c r="K2831" i="1" s="1"/>
  <c r="K2830" i="1" s="1"/>
  <c r="K2835" i="1"/>
  <c r="K2834" i="1" s="1"/>
  <c r="K2852" i="1"/>
  <c r="K2850" i="1" s="1"/>
  <c r="K2858" i="1"/>
  <c r="K2867" i="1"/>
  <c r="K2860" i="1" s="1"/>
  <c r="K2873" i="1"/>
  <c r="K2872" i="1" s="1"/>
  <c r="K2871" i="1" s="1"/>
  <c r="K2876" i="1"/>
  <c r="K2875" i="1" s="1"/>
  <c r="K2893" i="1"/>
  <c r="K2891" i="1" s="1"/>
  <c r="K2899" i="1"/>
  <c r="K2908" i="1"/>
  <c r="K2901" i="1" s="1"/>
  <c r="K2914" i="1"/>
  <c r="K2913" i="1" s="1"/>
  <c r="K2912" i="1" s="1"/>
  <c r="K2917" i="1"/>
  <c r="K2916" i="1" s="1"/>
  <c r="K2934" i="1"/>
  <c r="K2932" i="1" s="1"/>
  <c r="K2940" i="1"/>
  <c r="K2949" i="1"/>
  <c r="K2942" i="1" s="1"/>
  <c r="K2955" i="1"/>
  <c r="K2954" i="1" s="1"/>
  <c r="K2953" i="1" s="1"/>
  <c r="K2958" i="1"/>
  <c r="K2957" i="1" s="1"/>
  <c r="K2975" i="1"/>
  <c r="K2973" i="1" s="1"/>
  <c r="K2981" i="1"/>
  <c r="K2990" i="1"/>
  <c r="K2983" i="1" s="1"/>
  <c r="K2996" i="1"/>
  <c r="K2995" i="1" s="1"/>
  <c r="K2994" i="1" s="1"/>
  <c r="K2999" i="1"/>
  <c r="K2998" i="1" s="1"/>
  <c r="K3016" i="1"/>
  <c r="K3014" i="1" s="1"/>
  <c r="K3022" i="1"/>
  <c r="K3031" i="1"/>
  <c r="K3024" i="1" s="1"/>
  <c r="K3037" i="1"/>
  <c r="K3036" i="1" s="1"/>
  <c r="K3035" i="1" s="1"/>
  <c r="K3040" i="1"/>
  <c r="K3039" i="1" s="1"/>
  <c r="K3057" i="1"/>
  <c r="K3055" i="1" s="1"/>
  <c r="K3063" i="1"/>
  <c r="K3073" i="1"/>
  <c r="K3065" i="1" s="1"/>
  <c r="K3079" i="1"/>
  <c r="K3078" i="1" s="1"/>
  <c r="K3077" i="1" s="1"/>
  <c r="K3082" i="1"/>
  <c r="K3081" i="1" s="1"/>
  <c r="K3099" i="1"/>
  <c r="K3097" i="1" s="1"/>
  <c r="K3105" i="1"/>
  <c r="K3115" i="1"/>
  <c r="K3107" i="1" s="1"/>
  <c r="K3121" i="1"/>
  <c r="K3120" i="1" s="1"/>
  <c r="K3119" i="1" s="1"/>
  <c r="K3124" i="1"/>
  <c r="K3123" i="1" s="1"/>
  <c r="K3141" i="1"/>
  <c r="K3139" i="1" s="1"/>
  <c r="K3147" i="1"/>
  <c r="K3157" i="1"/>
  <c r="K3149" i="1" s="1"/>
  <c r="K3163" i="1"/>
  <c r="K3162" i="1" s="1"/>
  <c r="K3161" i="1" s="1"/>
  <c r="K3166" i="1"/>
  <c r="K3165" i="1" s="1"/>
  <c r="K3183" i="1"/>
  <c r="K3181" i="1" s="1"/>
  <c r="K3189" i="1"/>
  <c r="K3200" i="1"/>
  <c r="K3191" i="1" s="1"/>
  <c r="K3206" i="1"/>
  <c r="K3205" i="1" s="1"/>
  <c r="K3204" i="1" s="1"/>
  <c r="K3209" i="1"/>
  <c r="K3208" i="1" s="1"/>
  <c r="K3226" i="1"/>
  <c r="K3224" i="1" s="1"/>
  <c r="K3232" i="1"/>
  <c r="K3242" i="1"/>
  <c r="K3234" i="1" s="1"/>
  <c r="K3248" i="1"/>
  <c r="K3247" i="1" s="1"/>
  <c r="K3246" i="1" s="1"/>
  <c r="K3251" i="1"/>
  <c r="K3250" i="1" s="1"/>
  <c r="K3268" i="1"/>
  <c r="K3266" i="1" s="1"/>
  <c r="K3274" i="1"/>
  <c r="K3284" i="1"/>
  <c r="K3276" i="1" s="1"/>
  <c r="K3289" i="1"/>
  <c r="K3288" i="1" s="1"/>
  <c r="K3306" i="1"/>
  <c r="K3304" i="1" s="1"/>
  <c r="K3312" i="1"/>
  <c r="K3321" i="1"/>
  <c r="K3314" i="1" s="1"/>
  <c r="K3327" i="1"/>
  <c r="K3326" i="1" s="1"/>
  <c r="K3325" i="1" s="1"/>
  <c r="K3330" i="1"/>
  <c r="K3329" i="1" s="1"/>
  <c r="K3347" i="1"/>
  <c r="K3345" i="1" s="1"/>
  <c r="K3353" i="1"/>
  <c r="K3362" i="1"/>
  <c r="K3355" i="1" s="1"/>
  <c r="K3368" i="1"/>
  <c r="K3367" i="1" s="1"/>
  <c r="K3366" i="1" s="1"/>
  <c r="K3371" i="1"/>
  <c r="K3370" i="1" s="1"/>
  <c r="K3388" i="1"/>
  <c r="K3386" i="1" s="1"/>
  <c r="K3394" i="1"/>
  <c r="K3403" i="1"/>
  <c r="K3396" i="1" s="1"/>
  <c r="K3409" i="1"/>
  <c r="K3408" i="1" s="1"/>
  <c r="K3407" i="1" s="1"/>
  <c r="K3412" i="1"/>
  <c r="K3411" i="1" s="1"/>
  <c r="K3429" i="1"/>
  <c r="K3427" i="1" s="1"/>
  <c r="K3435" i="1"/>
  <c r="K3445" i="1"/>
  <c r="K3437" i="1" s="1"/>
  <c r="K3451" i="1"/>
  <c r="K3450" i="1" s="1"/>
  <c r="K3449" i="1" s="1"/>
  <c r="K3454" i="1"/>
  <c r="K3453" i="1" s="1"/>
  <c r="K3471" i="1"/>
  <c r="K3469" i="1" s="1"/>
  <c r="K3477" i="1"/>
  <c r="K3486" i="1"/>
  <c r="K3479" i="1" s="1"/>
  <c r="K3492" i="1"/>
  <c r="K3491" i="1" s="1"/>
  <c r="K3490" i="1" s="1"/>
  <c r="K3495" i="1"/>
  <c r="K3494" i="1" s="1"/>
  <c r="K3512" i="1"/>
  <c r="K3510" i="1" s="1"/>
  <c r="K3518" i="1"/>
  <c r="K3527" i="1"/>
  <c r="K3520" i="1" s="1"/>
  <c r="K3533" i="1"/>
  <c r="K3532" i="1" s="1"/>
  <c r="K3531" i="1" s="1"/>
  <c r="K3536" i="1"/>
  <c r="K3535" i="1" s="1"/>
  <c r="K3553" i="1"/>
  <c r="K3551" i="1" s="1"/>
  <c r="K3559" i="1"/>
  <c r="K3568" i="1"/>
  <c r="K3561" i="1" s="1"/>
  <c r="K3574" i="1"/>
  <c r="K3573" i="1" s="1"/>
  <c r="K3572" i="1" s="1"/>
  <c r="K3577" i="1"/>
  <c r="K3576" i="1" s="1"/>
  <c r="K3594" i="1"/>
  <c r="K3592" i="1" s="1"/>
  <c r="K3600" i="1"/>
  <c r="K3609" i="1"/>
  <c r="K3602" i="1" s="1"/>
  <c r="K3615" i="1"/>
  <c r="K3614" i="1" s="1"/>
  <c r="K3613" i="1" s="1"/>
  <c r="K3618" i="1"/>
  <c r="K3617" i="1" s="1"/>
  <c r="K3635" i="1"/>
  <c r="K3633" i="1" s="1"/>
  <c r="K3641" i="1"/>
  <c r="K3650" i="1"/>
  <c r="K3643" i="1" s="1"/>
  <c r="K3655" i="1"/>
  <c r="K3654" i="1" s="1"/>
  <c r="K3672" i="1"/>
  <c r="K3670" i="1" s="1"/>
  <c r="K3678" i="1"/>
  <c r="K3687" i="1"/>
  <c r="K3680" i="1" s="1"/>
  <c r="K3693" i="1"/>
  <c r="K3692" i="1" s="1"/>
  <c r="K3691" i="1" s="1"/>
  <c r="K3696" i="1"/>
  <c r="K3695" i="1" s="1"/>
  <c r="K3713" i="1"/>
  <c r="K3711" i="1" s="1"/>
  <c r="K3719" i="1"/>
  <c r="K3728" i="1"/>
  <c r="K3721" i="1" s="1"/>
  <c r="K3734" i="1"/>
  <c r="K3733" i="1" s="1"/>
  <c r="K3732" i="1" s="1"/>
  <c r="K3737" i="1"/>
  <c r="K3736" i="1" s="1"/>
  <c r="K3754" i="1"/>
  <c r="K3752" i="1" s="1"/>
  <c r="K3760" i="1"/>
  <c r="K3769" i="1"/>
  <c r="K3762" i="1" s="1"/>
  <c r="K3775" i="1"/>
  <c r="K3774" i="1" s="1"/>
  <c r="K3773" i="1" s="1"/>
  <c r="K3778" i="1"/>
  <c r="K3777" i="1" s="1"/>
  <c r="K3795" i="1"/>
  <c r="K3793" i="1" s="1"/>
  <c r="K3801" i="1"/>
  <c r="K3810" i="1"/>
  <c r="K3803" i="1" s="1"/>
  <c r="K3816" i="1"/>
  <c r="K3815" i="1" s="1"/>
  <c r="K3814" i="1" s="1"/>
  <c r="K3819" i="1"/>
  <c r="K3818" i="1" s="1"/>
  <c r="K3836" i="1"/>
  <c r="K3834" i="1" s="1"/>
  <c r="K3842" i="1"/>
  <c r="K3851" i="1"/>
  <c r="K3844" i="1" s="1"/>
  <c r="K3857" i="1"/>
  <c r="K3856" i="1" s="1"/>
  <c r="K3855" i="1" s="1"/>
  <c r="K3860" i="1"/>
  <c r="K3859" i="1" s="1"/>
  <c r="K3877" i="1"/>
  <c r="K3875" i="1" s="1"/>
  <c r="K3883" i="1"/>
  <c r="K3892" i="1"/>
  <c r="K3885" i="1" s="1"/>
  <c r="K3898" i="1"/>
  <c r="K3897" i="1" s="1"/>
  <c r="K3896" i="1" s="1"/>
  <c r="K3901" i="1"/>
  <c r="K3900" i="1" s="1"/>
  <c r="K3918" i="1"/>
  <c r="K3916" i="1" s="1"/>
  <c r="K3924" i="1"/>
  <c r="K3933" i="1"/>
  <c r="K3926" i="1" s="1"/>
  <c r="K3939" i="1"/>
  <c r="K3938" i="1" s="1"/>
  <c r="K3937" i="1" s="1"/>
  <c r="K3942" i="1"/>
  <c r="K3941" i="1" s="1"/>
  <c r="K3959" i="1"/>
  <c r="K3957" i="1" s="1"/>
  <c r="K3965" i="1"/>
  <c r="K3974" i="1"/>
  <c r="K3967" i="1" s="1"/>
  <c r="K3980" i="1"/>
  <c r="K3979" i="1" s="1"/>
  <c r="K3978" i="1" s="1"/>
  <c r="K3983" i="1"/>
  <c r="K3982" i="1" s="1"/>
  <c r="K4000" i="1"/>
  <c r="K3998" i="1" s="1"/>
  <c r="K4006" i="1"/>
  <c r="K4015" i="1"/>
  <c r="K4008" i="1" s="1"/>
  <c r="K4021" i="1"/>
  <c r="K4020" i="1" s="1"/>
  <c r="K4019" i="1" s="1"/>
  <c r="K4024" i="1"/>
  <c r="K4023" i="1" s="1"/>
  <c r="K4041" i="1"/>
  <c r="K4039" i="1" s="1"/>
  <c r="K4047" i="1"/>
  <c r="K4057" i="1"/>
  <c r="K4049" i="1" s="1"/>
  <c r="K4063" i="1"/>
  <c r="K4062" i="1" s="1"/>
  <c r="K4061" i="1" s="1"/>
  <c r="K4066" i="1"/>
  <c r="K4065" i="1" s="1"/>
  <c r="K4083" i="1"/>
  <c r="K4081" i="1" s="1"/>
  <c r="K4089" i="1"/>
  <c r="K4098" i="1"/>
  <c r="K4091" i="1" s="1"/>
  <c r="K4104" i="1"/>
  <c r="K4103" i="1" s="1"/>
  <c r="K4102" i="1" s="1"/>
  <c r="K4107" i="1"/>
  <c r="K4106" i="1" s="1"/>
  <c r="K4124" i="1"/>
  <c r="K4122" i="1" s="1"/>
  <c r="K4130" i="1"/>
  <c r="K4140" i="1"/>
  <c r="K4132" i="1" s="1"/>
  <c r="K4146" i="1"/>
  <c r="K4145" i="1" s="1"/>
  <c r="K4144" i="1" s="1"/>
  <c r="K4149" i="1"/>
  <c r="K4148" i="1" s="1"/>
  <c r="K4166" i="1"/>
  <c r="K4164" i="1" s="1"/>
  <c r="K4172" i="1"/>
  <c r="K4182" i="1"/>
  <c r="K4174" i="1" s="1"/>
  <c r="K4188" i="1"/>
  <c r="K4187" i="1" s="1"/>
  <c r="K4186" i="1" s="1"/>
  <c r="K4191" i="1"/>
  <c r="K4190" i="1" s="1"/>
  <c r="K4208" i="1"/>
  <c r="K4206" i="1" s="1"/>
  <c r="K4214" i="1"/>
  <c r="K4223" i="1"/>
  <c r="K4216" i="1" s="1"/>
  <c r="K4229" i="1"/>
  <c r="K4228" i="1" s="1"/>
  <c r="K4227" i="1" s="1"/>
  <c r="K4232" i="1"/>
  <c r="K4231" i="1" s="1"/>
  <c r="K4249" i="1"/>
  <c r="K4247" i="1" s="1"/>
  <c r="K4255" i="1"/>
  <c r="K4264" i="1"/>
  <c r="K4257" i="1" s="1"/>
  <c r="K4270" i="1"/>
  <c r="K4269" i="1" s="1"/>
  <c r="K4268" i="1" s="1"/>
  <c r="K4273" i="1"/>
  <c r="K4272" i="1" s="1"/>
  <c r="K4290" i="1"/>
  <c r="K4288" i="1" s="1"/>
  <c r="K4296" i="1"/>
  <c r="K4305" i="1"/>
  <c r="K4298" i="1" s="1"/>
  <c r="K4310" i="1"/>
  <c r="K4309" i="1" s="1"/>
  <c r="K4327" i="1"/>
  <c r="K4325" i="1" s="1"/>
  <c r="K4333" i="1"/>
  <c r="K4343" i="1"/>
  <c r="K4335" i="1" s="1"/>
  <c r="K4349" i="1"/>
  <c r="K4348" i="1" s="1"/>
  <c r="K4347" i="1" s="1"/>
  <c r="K4352" i="1"/>
  <c r="K4351" i="1" s="1"/>
  <c r="K4369" i="1"/>
  <c r="K4367" i="1" s="1"/>
  <c r="K4375" i="1"/>
  <c r="K4386" i="1"/>
  <c r="K4377" i="1" s="1"/>
  <c r="K4392" i="1"/>
  <c r="K4391" i="1" s="1"/>
  <c r="K4390" i="1" s="1"/>
  <c r="K4395" i="1"/>
  <c r="K4394" i="1" s="1"/>
  <c r="K4412" i="1"/>
  <c r="K4410" i="1" s="1"/>
  <c r="K4418" i="1"/>
  <c r="K4427" i="1"/>
  <c r="K4420" i="1" s="1"/>
  <c r="K4433" i="1"/>
  <c r="K4432" i="1" s="1"/>
  <c r="K4431" i="1" s="1"/>
  <c r="K4436" i="1"/>
  <c r="K4435" i="1" s="1"/>
  <c r="K4453" i="1"/>
  <c r="K4451" i="1" s="1"/>
  <c r="K4459" i="1"/>
  <c r="K4468" i="1"/>
  <c r="K4461" i="1" s="1"/>
  <c r="K4474" i="1"/>
  <c r="K4473" i="1" s="1"/>
  <c r="K4472" i="1" s="1"/>
  <c r="K4477" i="1"/>
  <c r="K4476" i="1" s="1"/>
  <c r="K4494" i="1"/>
  <c r="K4492" i="1" s="1"/>
  <c r="K4500" i="1"/>
  <c r="K4509" i="1"/>
  <c r="K4502" i="1" s="1"/>
  <c r="K4515" i="1"/>
  <c r="K4514" i="1" s="1"/>
  <c r="K4513" i="1" s="1"/>
  <c r="K4518" i="1"/>
  <c r="K4517" i="1" s="1"/>
  <c r="K4531" i="1"/>
  <c r="K4538" i="1"/>
  <c r="K4540" i="1"/>
  <c r="K4541" i="1"/>
  <c r="K4542" i="1"/>
  <c r="K4543" i="1"/>
  <c r="K4544" i="1"/>
  <c r="K4546" i="1"/>
  <c r="K4545" i="1" s="1"/>
  <c r="K4548" i="1"/>
  <c r="K4549" i="1"/>
  <c r="K4550" i="1"/>
  <c r="K4551" i="1"/>
  <c r="K4552" i="1"/>
  <c r="K4553" i="1"/>
  <c r="K4554" i="1"/>
  <c r="K4555" i="1"/>
  <c r="K4563" i="1"/>
  <c r="K4564" i="1"/>
  <c r="K4582" i="1"/>
  <c r="K4580" i="1" s="1"/>
  <c r="K4588" i="1"/>
  <c r="K4598" i="1"/>
  <c r="K4604" i="1"/>
  <c r="K4607" i="1"/>
  <c r="K4606" i="1" s="1"/>
  <c r="K4624" i="1"/>
  <c r="K4622" i="1" s="1"/>
  <c r="K4630" i="1"/>
  <c r="K4641" i="1"/>
  <c r="K4632" i="1" s="1"/>
  <c r="K4647" i="1"/>
  <c r="K4646" i="1" s="1"/>
  <c r="K4645" i="1" s="1"/>
  <c r="K4650" i="1"/>
  <c r="K4649" i="1" s="1"/>
  <c r="K4667" i="1"/>
  <c r="K4665" i="1" s="1"/>
  <c r="K4673" i="1"/>
  <c r="K4682" i="1"/>
  <c r="K4675" i="1" s="1"/>
  <c r="K4688" i="1"/>
  <c r="K4687" i="1" s="1"/>
  <c r="K4686" i="1" s="1"/>
  <c r="K4691" i="1"/>
  <c r="K4690" i="1" s="1"/>
  <c r="K4708" i="1"/>
  <c r="K4706" i="1" s="1"/>
  <c r="K4714" i="1"/>
  <c r="K4723" i="1"/>
  <c r="K4716" i="1" s="1"/>
  <c r="K4729" i="1"/>
  <c r="K4728" i="1" s="1"/>
  <c r="K4727" i="1" s="1"/>
  <c r="K4732" i="1"/>
  <c r="K4731" i="1" s="1"/>
  <c r="K4749" i="1"/>
  <c r="K4747" i="1" s="1"/>
  <c r="K4755" i="1"/>
  <c r="K4766" i="1"/>
  <c r="K4757" i="1" s="1"/>
  <c r="K4771" i="1"/>
  <c r="K4770" i="1" s="1"/>
  <c r="K4788" i="1"/>
  <c r="K4786" i="1" s="1"/>
  <c r="K4794" i="1"/>
  <c r="K4804" i="1"/>
  <c r="K4796" i="1" s="1"/>
  <c r="K4810" i="1"/>
  <c r="K4809" i="1" s="1"/>
  <c r="K4808" i="1" s="1"/>
  <c r="K4813" i="1"/>
  <c r="K4812" i="1" s="1"/>
  <c r="K4830" i="1"/>
  <c r="K4828" i="1" s="1"/>
  <c r="K4836" i="1"/>
  <c r="K4846" i="1"/>
  <c r="K4838" i="1" s="1"/>
  <c r="K4852" i="1"/>
  <c r="K4854" i="1"/>
  <c r="K4857" i="1"/>
  <c r="K4856" i="1" s="1"/>
  <c r="K4874" i="1"/>
  <c r="K4872" i="1" s="1"/>
  <c r="K4880" i="1"/>
  <c r="K4890" i="1"/>
  <c r="K4882" i="1" s="1"/>
  <c r="K4896" i="1"/>
  <c r="K4895" i="1" s="1"/>
  <c r="K4894" i="1" s="1"/>
  <c r="K4899" i="1"/>
  <c r="K4898" i="1" s="1"/>
  <c r="K4916" i="1"/>
  <c r="K4914" i="1" s="1"/>
  <c r="K4922" i="1"/>
  <c r="K4933" i="1"/>
  <c r="K4924" i="1" s="1"/>
  <c r="K4938" i="1"/>
  <c r="K4937" i="1" s="1"/>
  <c r="K4955" i="1"/>
  <c r="K4953" i="1" s="1"/>
  <c r="K4961" i="1"/>
  <c r="K4971" i="1"/>
  <c r="K4963" i="1" s="1"/>
  <c r="K4977" i="1"/>
  <c r="K4976" i="1" s="1"/>
  <c r="K4975" i="1" s="1"/>
  <c r="K4980" i="1"/>
  <c r="K4979" i="1" s="1"/>
  <c r="K4997" i="1"/>
  <c r="K4995" i="1" s="1"/>
  <c r="K5003" i="1"/>
  <c r="K5014" i="1"/>
  <c r="K5005" i="1" s="1"/>
  <c r="K5020" i="1"/>
  <c r="K5022" i="1"/>
  <c r="K5026" i="1"/>
  <c r="K5025" i="1" s="1"/>
  <c r="K5042" i="1"/>
  <c r="K5040" i="1" s="1"/>
  <c r="K5048" i="1"/>
  <c r="K5057" i="1"/>
  <c r="K5050" i="1" s="1"/>
  <c r="K5063" i="1"/>
  <c r="K5062" i="1" s="1"/>
  <c r="K5061" i="1" s="1"/>
  <c r="K5066" i="1"/>
  <c r="K5065" i="1" s="1"/>
  <c r="K5083" i="1"/>
  <c r="K5081" i="1" s="1"/>
  <c r="K5089" i="1"/>
  <c r="K5099" i="1"/>
  <c r="K5091" i="1" s="1"/>
  <c r="K5105" i="1"/>
  <c r="K5104" i="1" s="1"/>
  <c r="K5103" i="1" s="1"/>
  <c r="K5108" i="1"/>
  <c r="K5107" i="1" s="1"/>
  <c r="K5125" i="1"/>
  <c r="K5123" i="1" s="1"/>
  <c r="K5131" i="1"/>
  <c r="K5142" i="1"/>
  <c r="K5133" i="1" s="1"/>
  <c r="K5148" i="1"/>
  <c r="K5147" i="1" s="1"/>
  <c r="K5146" i="1" s="1"/>
  <c r="K5151" i="1"/>
  <c r="K5150" i="1" s="1"/>
  <c r="K5168" i="1"/>
  <c r="K5166" i="1" s="1"/>
  <c r="K5174" i="1"/>
  <c r="K5183" i="1"/>
  <c r="K5176" i="1" s="1"/>
  <c r="K5189" i="1"/>
  <c r="K5188" i="1" s="1"/>
  <c r="K5187" i="1" s="1"/>
  <c r="K5192" i="1"/>
  <c r="K5191" i="1" s="1"/>
  <c r="K5209" i="1"/>
  <c r="K5207" i="1" s="1"/>
  <c r="K5215" i="1"/>
  <c r="K5224" i="1"/>
  <c r="K5217" i="1" s="1"/>
  <c r="K5230" i="1"/>
  <c r="K5229" i="1" s="1"/>
  <c r="K5228" i="1" s="1"/>
  <c r="K5233" i="1"/>
  <c r="K5232" i="1" s="1"/>
  <c r="K5250" i="1"/>
  <c r="K5248" i="1" s="1"/>
  <c r="K5256" i="1"/>
  <c r="K5266" i="1"/>
  <c r="K5258" i="1" s="1"/>
  <c r="K5272" i="1"/>
  <c r="K5271" i="1" s="1"/>
  <c r="K5270" i="1" s="1"/>
  <c r="K5275" i="1"/>
  <c r="K5274" i="1" s="1"/>
  <c r="K5292" i="1"/>
  <c r="K5290" i="1" s="1"/>
  <c r="K5298" i="1"/>
  <c r="K5307" i="1"/>
  <c r="K5300" i="1" s="1"/>
  <c r="K5313" i="1"/>
  <c r="K5312" i="1" s="1"/>
  <c r="K5311" i="1" s="1"/>
  <c r="K5316" i="1"/>
  <c r="K5315" i="1" s="1"/>
  <c r="K5333" i="1"/>
  <c r="K5331" i="1" s="1"/>
  <c r="K5339" i="1"/>
  <c r="K5349" i="1"/>
  <c r="K5341" i="1" s="1"/>
  <c r="K5355" i="1"/>
  <c r="K5357" i="1"/>
  <c r="K5360" i="1"/>
  <c r="K5359" i="1" s="1"/>
  <c r="K5377" i="1"/>
  <c r="K5375" i="1" s="1"/>
  <c r="K5383" i="1"/>
  <c r="K5393" i="1"/>
  <c r="K5385" i="1" s="1"/>
  <c r="K5398" i="1"/>
  <c r="K5397" i="1" s="1"/>
  <c r="K5415" i="1"/>
  <c r="K5413" i="1" s="1"/>
  <c r="K5421" i="1"/>
  <c r="K5431" i="1"/>
  <c r="K5423" i="1" s="1"/>
  <c r="K5437" i="1"/>
  <c r="K5436" i="1" s="1"/>
  <c r="K5435" i="1" s="1"/>
  <c r="K5440" i="1"/>
  <c r="K5439" i="1" s="1"/>
  <c r="K5457" i="1"/>
  <c r="K5455" i="1" s="1"/>
  <c r="K5463" i="1"/>
  <c r="K5473" i="1"/>
  <c r="K5465" i="1" s="1"/>
  <c r="K5479" i="1"/>
  <c r="K5478" i="1" s="1"/>
  <c r="K5477" i="1" s="1"/>
  <c r="K5482" i="1"/>
  <c r="K5481" i="1" s="1"/>
  <c r="K5499" i="1"/>
  <c r="K5497" i="1" s="1"/>
  <c r="K5505" i="1"/>
  <c r="K5515" i="1"/>
  <c r="K5507" i="1" s="1"/>
  <c r="K5521" i="1"/>
  <c r="K5520" i="1" s="1"/>
  <c r="K5519" i="1" s="1"/>
  <c r="K5524" i="1"/>
  <c r="K5523" i="1" s="1"/>
  <c r="K5541" i="1"/>
  <c r="K5539" i="1" s="1"/>
  <c r="K5547" i="1"/>
  <c r="K5558" i="1"/>
  <c r="K5549" i="1" s="1"/>
  <c r="K5564" i="1"/>
  <c r="K5563" i="1" s="1"/>
  <c r="K5562" i="1" s="1"/>
  <c r="K5567" i="1"/>
  <c r="K5566" i="1" s="1"/>
  <c r="K5584" i="1"/>
  <c r="K5582" i="1" s="1"/>
  <c r="K5590" i="1"/>
  <c r="K5600" i="1"/>
  <c r="K5592" i="1" s="1"/>
  <c r="K5606" i="1"/>
  <c r="K5605" i="1" s="1"/>
  <c r="K5604" i="1" s="1"/>
  <c r="K5609" i="1"/>
  <c r="K5608" i="1" s="1"/>
  <c r="K5626" i="1"/>
  <c r="K5624" i="1" s="1"/>
  <c r="K5632" i="1"/>
  <c r="K5642" i="1"/>
  <c r="K5634" i="1" s="1"/>
  <c r="K5648" i="1"/>
  <c r="K5647" i="1" s="1"/>
  <c r="K5646" i="1" s="1"/>
  <c r="K5651" i="1"/>
  <c r="K5650" i="1" s="1"/>
  <c r="K5668" i="1"/>
  <c r="K5666" i="1" s="1"/>
  <c r="K5674" i="1"/>
  <c r="K5684" i="1"/>
  <c r="K5676" i="1" s="1"/>
  <c r="K5690" i="1"/>
  <c r="K5689" i="1" s="1"/>
  <c r="K5688" i="1" s="1"/>
  <c r="K5693" i="1"/>
  <c r="K5692" i="1" s="1"/>
  <c r="K5710" i="1"/>
  <c r="K5708" i="1" s="1"/>
  <c r="K5716" i="1"/>
  <c r="K5727" i="1"/>
  <c r="K5718" i="1" s="1"/>
  <c r="K5733" i="1"/>
  <c r="K5732" i="1" s="1"/>
  <c r="K5731" i="1" s="1"/>
  <c r="K5736" i="1"/>
  <c r="K5735" i="1" s="1"/>
  <c r="K5753" i="1"/>
  <c r="K5751" i="1" s="1"/>
  <c r="K5759" i="1"/>
  <c r="K5769" i="1"/>
  <c r="K5761" i="1" s="1"/>
  <c r="K5775" i="1"/>
  <c r="K5774" i="1" s="1"/>
  <c r="K5773" i="1" s="1"/>
  <c r="K5778" i="1"/>
  <c r="K5777" i="1" s="1"/>
  <c r="K5795" i="1"/>
  <c r="K5793" i="1" s="1"/>
  <c r="K5801" i="1"/>
  <c r="K5811" i="1"/>
  <c r="K5803" i="1" s="1"/>
  <c r="K5817" i="1"/>
  <c r="K5816" i="1" s="1"/>
  <c r="K5815" i="1" s="1"/>
  <c r="K5820" i="1"/>
  <c r="K5819" i="1" s="1"/>
  <c r="K5837" i="1"/>
  <c r="K5835" i="1" s="1"/>
  <c r="K5843" i="1"/>
  <c r="K5853" i="1"/>
  <c r="K5845" i="1" s="1"/>
  <c r="K5859" i="1"/>
  <c r="K5858" i="1" s="1"/>
  <c r="K5857" i="1" s="1"/>
  <c r="K5862" i="1"/>
  <c r="K5861" i="1" s="1"/>
  <c r="K5879" i="1"/>
  <c r="K5877" i="1" s="1"/>
  <c r="K5885" i="1"/>
  <c r="K5896" i="1"/>
  <c r="K5887" i="1" s="1"/>
  <c r="K5902" i="1"/>
  <c r="K5901" i="1" s="1"/>
  <c r="K5900" i="1" s="1"/>
  <c r="K5905" i="1"/>
  <c r="K5904" i="1" s="1"/>
  <c r="K5922" i="1"/>
  <c r="K5920" i="1" s="1"/>
  <c r="K5928" i="1"/>
  <c r="K5938" i="1"/>
  <c r="K5930" i="1" s="1"/>
  <c r="K5944" i="1"/>
  <c r="K5943" i="1" s="1"/>
  <c r="K5942" i="1" s="1"/>
  <c r="K5947" i="1"/>
  <c r="K5946" i="1" s="1"/>
  <c r="K5964" i="1"/>
  <c r="K5962" i="1" s="1"/>
  <c r="K5970" i="1"/>
  <c r="K5979" i="1"/>
  <c r="K5972" i="1" s="1"/>
  <c r="K5985" i="1"/>
  <c r="K5984" i="1" s="1"/>
  <c r="K5983" i="1" s="1"/>
  <c r="K5988" i="1"/>
  <c r="K5987" i="1" s="1"/>
  <c r="K6005" i="1"/>
  <c r="K6003" i="1" s="1"/>
  <c r="K6011" i="1"/>
  <c r="K6018" i="1"/>
  <c r="K6013" i="1" s="1"/>
  <c r="K6024" i="1"/>
  <c r="K6023" i="1" s="1"/>
  <c r="K6022" i="1" s="1"/>
  <c r="K6027" i="1"/>
  <c r="K6026" i="1" s="1"/>
  <c r="K6039" i="1"/>
  <c r="K4566" i="1" s="1"/>
  <c r="K4574" i="1" s="1"/>
  <c r="K6048" i="1"/>
  <c r="K6046" i="1" s="1"/>
  <c r="K6054" i="1"/>
  <c r="K6065" i="1"/>
  <c r="K6056" i="1" s="1"/>
  <c r="K6070" i="1"/>
  <c r="K6069" i="1" s="1"/>
  <c r="K6082" i="1"/>
  <c r="K6091" i="1"/>
  <c r="K6089" i="1" s="1"/>
  <c r="K6096" i="1"/>
  <c r="K6106" i="1"/>
  <c r="K6098" i="1" s="1"/>
  <c r="K6111" i="1"/>
  <c r="K6110" i="1" s="1"/>
  <c r="K6115" i="1"/>
  <c r="K6114" i="1" s="1"/>
  <c r="K6127" i="1"/>
  <c r="K6139" i="1"/>
  <c r="K6137" i="1" s="1"/>
  <c r="K6144" i="1"/>
  <c r="K6148" i="1"/>
  <c r="K6146" i="1" s="1"/>
  <c r="K6155" i="1"/>
  <c r="K6157" i="1"/>
  <c r="K6160" i="1"/>
  <c r="K6163" i="1"/>
  <c r="K6167" i="1"/>
  <c r="K6171" i="1"/>
  <c r="K6176" i="1"/>
  <c r="K6175" i="1" s="1"/>
  <c r="K6174" i="1" s="1"/>
  <c r="K6182" i="1"/>
  <c r="K6183" i="1"/>
  <c r="K6188" i="1"/>
  <c r="K6195" i="1"/>
  <c r="K6197" i="1"/>
  <c r="K6198" i="1"/>
  <c r="K6199" i="1"/>
  <c r="K6200" i="1"/>
  <c r="K6201" i="1"/>
  <c r="K6203" i="1"/>
  <c r="K6202" i="1" s="1"/>
  <c r="K6205" i="1"/>
  <c r="K6206" i="1"/>
  <c r="K6207" i="1"/>
  <c r="K6208" i="1"/>
  <c r="K6209" i="1"/>
  <c r="K6210" i="1"/>
  <c r="K6211" i="1"/>
  <c r="K6212" i="1"/>
  <c r="K6218" i="1"/>
  <c r="K6226" i="1"/>
  <c r="K6227" i="1"/>
  <c r="K6228" i="1"/>
  <c r="K6230" i="1"/>
  <c r="K6238" i="1" s="1"/>
  <c r="K6246" i="1"/>
  <c r="K6244" i="1" s="1"/>
  <c r="K6252" i="1"/>
  <c r="K6263" i="1"/>
  <c r="K6269" i="1"/>
  <c r="K6268" i="1" s="1"/>
  <c r="K6272" i="1"/>
  <c r="K6271" i="1" s="1"/>
  <c r="K6289" i="1"/>
  <c r="K6287" i="1" s="1"/>
  <c r="K6295" i="1"/>
  <c r="K6306" i="1"/>
  <c r="K6297" i="1" s="1"/>
  <c r="K6311" i="1"/>
  <c r="K6310" i="1" s="1"/>
  <c r="K6314" i="1"/>
  <c r="K6313" i="1" s="1"/>
  <c r="K6330" i="1"/>
  <c r="K6328" i="1" s="1"/>
  <c r="K6336" i="1"/>
  <c r="K6347" i="1"/>
  <c r="K6338" i="1" s="1"/>
  <c r="K6352" i="1"/>
  <c r="K6351" i="1" s="1"/>
  <c r="K6355" i="1"/>
  <c r="K6354" i="1" s="1"/>
  <c r="K6372" i="1"/>
  <c r="K6370" i="1" s="1"/>
  <c r="K6378" i="1"/>
  <c r="K6389" i="1"/>
  <c r="K6380" i="1" s="1"/>
  <c r="K6394" i="1"/>
  <c r="K6393" i="1" s="1"/>
  <c r="K6397" i="1"/>
  <c r="K6396" i="1" s="1"/>
  <c r="K6413" i="1"/>
  <c r="K6411" i="1" s="1"/>
  <c r="K6418" i="1"/>
  <c r="K6429" i="1"/>
  <c r="K6420" i="1" s="1"/>
  <c r="K6434" i="1"/>
  <c r="K6433" i="1" s="1"/>
  <c r="K6437" i="1"/>
  <c r="K6436" i="1" s="1"/>
  <c r="K6453" i="1"/>
  <c r="K6451" i="1" s="1"/>
  <c r="K6458" i="1"/>
  <c r="K6469" i="1"/>
  <c r="K6460" i="1" s="1"/>
  <c r="K6474" i="1"/>
  <c r="K6473" i="1" s="1"/>
  <c r="K6478" i="1"/>
  <c r="K6477" i="1" s="1"/>
  <c r="K6494" i="1"/>
  <c r="K6492" i="1" s="1"/>
  <c r="K6499" i="1"/>
  <c r="K6510" i="1"/>
  <c r="K6501" i="1" s="1"/>
  <c r="K6517" i="1"/>
  <c r="K6516" i="1" s="1"/>
  <c r="K6515" i="1" s="1"/>
  <c r="K6520" i="1"/>
  <c r="K6519" i="1" s="1"/>
  <c r="K6536" i="1"/>
  <c r="K6534" i="1" s="1"/>
  <c r="K6541" i="1"/>
  <c r="K6551" i="1"/>
  <c r="K6543" i="1" s="1"/>
  <c r="K6556" i="1"/>
  <c r="K6555" i="1" s="1"/>
  <c r="K6560" i="1"/>
  <c r="K6222" i="1" s="1"/>
  <c r="K6562" i="1"/>
  <c r="K6223" i="1" s="1"/>
  <c r="K6566" i="1"/>
  <c r="K6565" i="1" s="1"/>
  <c r="K6583" i="1"/>
  <c r="K6581" i="1" s="1"/>
  <c r="K6589" i="1"/>
  <c r="K6600" i="1"/>
  <c r="K6591" i="1" s="1"/>
  <c r="K6605" i="1"/>
  <c r="K6604" i="1" s="1"/>
  <c r="K6608" i="1"/>
  <c r="K6607" i="1" s="1"/>
  <c r="K6624" i="1"/>
  <c r="K6622" i="1" s="1"/>
  <c r="K6629" i="1"/>
  <c r="K6640" i="1"/>
  <c r="K6631" i="1" s="1"/>
  <c r="K6645" i="1"/>
  <c r="K6644" i="1" s="1"/>
  <c r="K6648" i="1"/>
  <c r="K6647" i="1" s="1"/>
  <c r="K6665" i="1"/>
  <c r="K6663" i="1" s="1"/>
  <c r="K6671" i="1"/>
  <c r="K6682" i="1"/>
  <c r="K6673" i="1" s="1"/>
  <c r="K6687" i="1"/>
  <c r="K6686" i="1" s="1"/>
  <c r="K6690" i="1"/>
  <c r="K6689" i="1" s="1"/>
  <c r="K6707" i="1"/>
  <c r="K6705" i="1" s="1"/>
  <c r="K6712" i="1"/>
  <c r="K6723" i="1"/>
  <c r="K6714" i="1" s="1"/>
  <c r="K6728" i="1"/>
  <c r="K6727" i="1" s="1"/>
  <c r="K6731" i="1"/>
  <c r="K6730" i="1" s="1"/>
  <c r="K6748" i="1"/>
  <c r="K6746" i="1" s="1"/>
  <c r="K6754" i="1"/>
  <c r="K6765" i="1"/>
  <c r="K6756" i="1" s="1"/>
  <c r="K6770" i="1"/>
  <c r="K6769" i="1" s="1"/>
  <c r="K6773" i="1"/>
  <c r="K6772" i="1" s="1"/>
  <c r="K6785" i="1"/>
  <c r="K6797" i="1"/>
  <c r="K6795" i="1" s="1"/>
  <c r="K6803" i="1"/>
  <c r="K6808" i="1"/>
  <c r="K6805" i="1" s="1"/>
  <c r="K6815" i="1"/>
  <c r="K6817" i="1"/>
  <c r="K6823" i="1"/>
  <c r="K6830" i="1"/>
  <c r="K6835" i="1"/>
  <c r="K6837" i="1"/>
  <c r="K6842" i="1"/>
  <c r="K6846" i="1"/>
  <c r="K6852" i="1"/>
  <c r="K6853" i="1"/>
  <c r="K6858" i="1"/>
  <c r="K6865" i="1"/>
  <c r="K6867" i="1"/>
  <c r="K6868" i="1"/>
  <c r="K6869" i="1"/>
  <c r="K6870" i="1"/>
  <c r="K6871" i="1"/>
  <c r="K6873" i="1"/>
  <c r="K6872" i="1" s="1"/>
  <c r="K6875" i="1"/>
  <c r="K6876" i="1"/>
  <c r="K6877" i="1"/>
  <c r="K6878" i="1"/>
  <c r="K6879" i="1"/>
  <c r="K6880" i="1"/>
  <c r="K6881" i="1"/>
  <c r="K6882" i="1"/>
  <c r="K6890" i="1"/>
  <c r="K6891" i="1"/>
  <c r="K6892" i="1"/>
  <c r="K6894" i="1"/>
  <c r="K6903" i="1" s="1"/>
  <c r="K6898" i="1"/>
  <c r="K6911" i="1"/>
  <c r="K6909" i="1" s="1"/>
  <c r="K6917" i="1"/>
  <c r="K6928" i="1"/>
  <c r="K6919" i="1" s="1"/>
  <c r="K6934" i="1"/>
  <c r="K6886" i="1" s="1"/>
  <c r="K6936" i="1"/>
  <c r="K6940" i="1"/>
  <c r="K6939" i="1" s="1"/>
  <c r="K6950" i="1"/>
  <c r="K6959" i="1"/>
  <c r="K6957" i="1" s="1"/>
  <c r="K6965" i="1"/>
  <c r="K6976" i="1"/>
  <c r="K6967" i="1" s="1"/>
  <c r="K6981" i="1"/>
  <c r="K6980" i="1" s="1"/>
  <c r="K6984" i="1"/>
  <c r="K6983" i="1" s="1"/>
  <c r="K6994" i="1"/>
  <c r="K7003" i="1"/>
  <c r="K7001" i="1" s="1"/>
  <c r="K7008" i="1"/>
  <c r="K7019" i="1"/>
  <c r="K7010" i="1" s="1"/>
  <c r="K7025" i="1"/>
  <c r="K7024" i="1" s="1"/>
  <c r="K7023" i="1" s="1"/>
  <c r="K7029" i="1"/>
  <c r="K7028" i="1" s="1"/>
  <c r="K7039" i="1"/>
  <c r="K7048" i="1"/>
  <c r="K7046" i="1" s="1"/>
  <c r="K7054" i="1"/>
  <c r="K7065" i="1"/>
  <c r="K7056" i="1" s="1"/>
  <c r="K7070" i="1"/>
  <c r="K7069" i="1" s="1"/>
  <c r="K7073" i="1"/>
  <c r="K7072" i="1" s="1"/>
  <c r="K7080" i="1"/>
  <c r="K7081" i="1"/>
  <c r="K7084" i="1"/>
  <c r="K7093" i="1"/>
  <c r="K7091" i="1" s="1"/>
  <c r="K7098" i="1"/>
  <c r="K7109" i="1"/>
  <c r="K7100" i="1" s="1"/>
  <c r="K7115" i="1"/>
  <c r="K7114" i="1" s="1"/>
  <c r="K7113" i="1" s="1"/>
  <c r="K7119" i="1"/>
  <c r="K7118" i="1" s="1"/>
  <c r="K7130" i="1"/>
  <c r="K7139" i="1"/>
  <c r="K7137" i="1" s="1"/>
  <c r="K7144" i="1"/>
  <c r="K7155" i="1"/>
  <c r="K7146" i="1" s="1"/>
  <c r="K7161" i="1"/>
  <c r="K7160" i="1" s="1"/>
  <c r="K7159" i="1" s="1"/>
  <c r="K7165" i="1"/>
  <c r="K7164" i="1" s="1"/>
  <c r="K7175" i="1"/>
  <c r="K7187" i="1"/>
  <c r="K7185" i="1" s="1"/>
  <c r="K7193" i="1"/>
  <c r="K7204" i="1"/>
  <c r="K7195" i="1" s="1"/>
  <c r="K7209" i="1"/>
  <c r="K7208" i="1" s="1"/>
  <c r="K7213" i="1"/>
  <c r="K7217" i="1"/>
  <c r="K7229" i="1"/>
  <c r="K7232" i="1" s="1"/>
  <c r="K7241" i="1"/>
  <c r="K7239" i="1" s="1"/>
  <c r="K7247" i="1"/>
  <c r="K7251" i="1"/>
  <c r="K7254" i="1"/>
  <c r="K7260" i="1"/>
  <c r="K7263" i="1"/>
  <c r="K7269" i="1"/>
  <c r="K7277" i="1"/>
  <c r="K7276" i="1" s="1"/>
  <c r="K7275" i="1" s="1"/>
  <c r="K7285" i="1"/>
  <c r="K7284" i="1" s="1"/>
  <c r="K7283" i="1" s="1"/>
  <c r="K7291" i="1"/>
  <c r="K7295" i="1"/>
  <c r="K7298" i="1"/>
  <c r="K7302" i="1"/>
  <c r="K7308" i="1"/>
  <c r="K7322" i="1"/>
  <c r="K7325" i="1" s="1"/>
  <c r="K7334" i="1"/>
  <c r="K7332" i="1" s="1"/>
  <c r="K7340" i="1"/>
  <c r="K7343" i="1"/>
  <c r="K7351" i="1"/>
  <c r="K7355" i="1"/>
  <c r="K7366" i="1"/>
  <c r="K7365" i="1" s="1"/>
  <c r="K7364" i="1" s="1"/>
  <c r="K7372" i="1"/>
  <c r="K7370" i="1" s="1"/>
  <c r="K7369" i="1" s="1"/>
  <c r="K7379" i="1"/>
  <c r="K7380" i="1"/>
  <c r="K7387" i="1"/>
  <c r="K7390" i="1" s="1"/>
  <c r="K7399" i="1"/>
  <c r="K7397" i="1" s="1"/>
  <c r="K7405" i="1"/>
  <c r="K7415" i="1"/>
  <c r="K7407" i="1" s="1"/>
  <c r="K7420" i="1"/>
  <c r="K7419" i="1" s="1"/>
  <c r="K7424" i="1"/>
  <c r="K7427" i="1"/>
  <c r="K7439" i="1"/>
  <c r="K7442" i="1" s="1"/>
  <c r="K7451" i="1"/>
  <c r="K7449" i="1" s="1"/>
  <c r="K7457" i="1"/>
  <c r="K7463" i="1"/>
  <c r="K7467" i="1"/>
  <c r="K7470" i="1"/>
  <c r="K7473" i="1"/>
  <c r="K7477" i="1"/>
  <c r="K7485" i="1"/>
  <c r="K7489" i="1"/>
  <c r="K7494" i="1"/>
  <c r="K7496" i="1"/>
  <c r="K7502" i="1"/>
  <c r="K7507" i="1"/>
  <c r="K7509" i="1"/>
  <c r="K7516" i="1"/>
  <c r="K7517" i="1"/>
  <c r="K7518" i="1"/>
  <c r="K7522" i="1"/>
  <c r="K7525" i="1" s="1"/>
  <c r="K7534" i="1"/>
  <c r="K7532" i="1" s="1"/>
  <c r="K7540" i="1"/>
  <c r="K7551" i="1"/>
  <c r="K7542" i="1" s="1"/>
  <c r="K7556" i="1"/>
  <c r="K7555" i="1" s="1"/>
  <c r="K7561" i="1"/>
  <c r="K7573" i="1"/>
  <c r="K7576" i="1" s="1"/>
  <c r="K7585" i="1"/>
  <c r="K7583" i="1" s="1"/>
  <c r="K7591" i="1"/>
  <c r="K7602" i="1"/>
  <c r="K7593" i="1" s="1"/>
  <c r="K7607" i="1"/>
  <c r="K7606" i="1" s="1"/>
  <c r="K7610" i="1"/>
  <c r="K7609" i="1" s="1"/>
  <c r="K7619" i="1"/>
  <c r="K7622" i="1" s="1"/>
  <c r="K7631" i="1"/>
  <c r="K7629" i="1" s="1"/>
  <c r="K7637" i="1"/>
  <c r="K7644" i="1"/>
  <c r="K7639" i="1" s="1"/>
  <c r="K7650" i="1"/>
  <c r="K7653" i="1"/>
  <c r="K7655" i="1"/>
  <c r="K7664" i="1"/>
  <c r="K7669" i="1"/>
  <c r="K7673" i="1"/>
  <c r="K7675" i="1"/>
  <c r="K7681" i="1"/>
  <c r="K7691" i="1"/>
  <c r="K7693" i="1"/>
  <c r="K7696" i="1"/>
  <c r="K7703" i="1"/>
  <c r="K7704" i="1"/>
  <c r="K7705" i="1"/>
  <c r="K7706" i="1"/>
  <c r="K7707" i="1"/>
  <c r="K7708" i="1"/>
  <c r="K7717" i="1"/>
  <c r="K7715" i="1" s="1"/>
  <c r="K7723" i="1"/>
  <c r="K7734" i="1"/>
  <c r="K7725" i="1" s="1"/>
  <c r="K7739" i="1"/>
  <c r="K7738" i="1" s="1"/>
  <c r="K7742" i="1"/>
  <c r="K7741" i="1" s="1"/>
  <c r="K7745" i="1"/>
  <c r="K7744" i="1" s="1"/>
  <c r="K7761" i="1"/>
  <c r="K7764" i="1" s="1"/>
  <c r="K7773" i="1"/>
  <c r="K7771" i="1" s="1"/>
  <c r="K7779" i="1"/>
  <c r="K7788" i="1"/>
  <c r="K7781" i="1" s="1"/>
  <c r="K7798" i="1"/>
  <c r="K7800" i="1"/>
  <c r="K7802" i="1"/>
  <c r="K7805" i="1"/>
  <c r="K7809" i="1"/>
  <c r="K7808" i="1" s="1"/>
  <c r="K7807" i="1" s="1"/>
  <c r="K7813" i="1"/>
  <c r="K7816" i="1"/>
  <c r="K7818" i="1"/>
  <c r="K7820" i="1"/>
  <c r="K7826" i="1"/>
  <c r="K7827" i="1"/>
  <c r="K7828" i="1"/>
  <c r="K7829" i="1"/>
  <c r="K7833" i="1"/>
  <c r="K7840" i="1"/>
  <c r="K7842" i="1"/>
  <c r="K7843" i="1"/>
  <c r="K7844" i="1"/>
  <c r="K7845" i="1"/>
  <c r="K7846" i="1"/>
  <c r="K7848" i="1"/>
  <c r="K7847" i="1" s="1"/>
  <c r="K7850" i="1"/>
  <c r="K7851" i="1"/>
  <c r="K7852" i="1"/>
  <c r="K7853" i="1"/>
  <c r="K7854" i="1"/>
  <c r="K7855" i="1"/>
  <c r="K7856" i="1"/>
  <c r="K7857" i="1"/>
  <c r="K7861" i="1"/>
  <c r="K7862" i="1"/>
  <c r="K7864" i="1"/>
  <c r="K7866" i="1"/>
  <c r="K7865" i="1" s="1"/>
  <c r="K7870" i="1"/>
  <c r="K7869" i="1" s="1"/>
  <c r="K7868" i="1" s="1"/>
  <c r="K7873" i="1"/>
  <c r="K7875" i="1"/>
  <c r="K7876" i="1"/>
  <c r="K7881" i="1"/>
  <c r="K7880" i="1" s="1"/>
  <c r="K7879" i="1" s="1"/>
  <c r="K7883" i="1"/>
  <c r="K7891" i="1" s="1"/>
  <c r="K7900" i="1"/>
  <c r="K7897" i="1" s="1"/>
  <c r="K7911" i="1"/>
  <c r="K7923" i="1"/>
  <c r="K7914" i="1" s="1"/>
  <c r="K7933" i="1"/>
  <c r="K7863" i="1" s="1"/>
  <c r="K7940" i="1"/>
  <c r="K7943" i="1"/>
  <c r="K7877" i="1" s="1"/>
  <c r="K7946" i="1"/>
  <c r="K7878" i="1" s="1"/>
  <c r="K7962" i="1"/>
  <c r="K7960" i="1" s="1"/>
  <c r="K7968" i="1"/>
  <c r="K7979" i="1"/>
  <c r="K7970" i="1" s="1"/>
  <c r="K7984" i="1"/>
  <c r="K7983" i="1" s="1"/>
  <c r="K8000" i="1"/>
  <c r="K7998" i="1" s="1"/>
  <c r="K8006" i="1"/>
  <c r="K8016" i="1"/>
  <c r="K8008" i="1" s="1"/>
  <c r="K8020" i="1"/>
  <c r="K8019" i="1" s="1"/>
  <c r="K8023" i="1"/>
  <c r="K8022" i="1" s="1"/>
  <c r="K8039" i="1"/>
  <c r="K8037" i="1" s="1"/>
  <c r="K8045" i="1"/>
  <c r="K8056" i="1"/>
  <c r="K8047" i="1" s="1"/>
  <c r="K8061" i="1"/>
  <c r="K8060" i="1" s="1"/>
  <c r="K8065" i="1"/>
  <c r="K8064" i="1" s="1"/>
  <c r="K8083" i="1"/>
  <c r="K8081" i="1" s="1"/>
  <c r="K8089" i="1"/>
  <c r="K8099" i="1"/>
  <c r="K8091" i="1" s="1"/>
  <c r="K8104" i="1"/>
  <c r="K8103" i="1" s="1"/>
  <c r="K8108" i="1"/>
  <c r="K8107" i="1" s="1"/>
  <c r="K8111" i="1"/>
  <c r="K8110" i="1" s="1"/>
  <c r="K8116" i="1"/>
  <c r="K8115" i="1" s="1"/>
  <c r="K8130" i="1"/>
  <c r="K8128" i="1" s="1"/>
  <c r="K8136" i="1"/>
  <c r="K8147" i="1"/>
  <c r="K8138" i="1" s="1"/>
  <c r="K8152" i="1"/>
  <c r="K8151" i="1" s="1"/>
  <c r="K8157" i="1"/>
  <c r="K8156" i="1" s="1"/>
  <c r="K8173" i="1"/>
  <c r="K8172" i="1" s="1"/>
  <c r="K8175" i="1" s="1"/>
  <c r="K8179" i="1" s="1"/>
  <c r="K8180" i="1" s="1"/>
  <c r="K8189" i="1"/>
  <c r="K8187" i="1" s="1"/>
  <c r="K8195" i="1"/>
  <c r="K8206" i="1"/>
  <c r="K8197" i="1" s="1"/>
  <c r="K8210" i="1"/>
  <c r="K8209" i="1" s="1"/>
  <c r="K8214" i="1"/>
  <c r="K8213" i="1" s="1"/>
  <c r="K8233" i="1"/>
  <c r="K8231" i="1" s="1"/>
  <c r="K8239" i="1"/>
  <c r="K8250" i="1"/>
  <c r="K8241" i="1" s="1"/>
  <c r="K8255" i="1"/>
  <c r="K8254" i="1" s="1"/>
  <c r="K8258" i="1"/>
  <c r="K8257" i="1" s="1"/>
  <c r="K8275" i="1"/>
  <c r="K8273" i="1" s="1"/>
  <c r="K8281" i="1"/>
  <c r="K8292" i="1"/>
  <c r="K8283" i="1" s="1"/>
  <c r="K8297" i="1"/>
  <c r="K8296" i="1" s="1"/>
  <c r="K8303" i="1"/>
  <c r="K8302" i="1" s="1"/>
  <c r="K8321" i="1"/>
  <c r="K8319" i="1" s="1"/>
  <c r="K8327" i="1"/>
  <c r="K8338" i="1"/>
  <c r="K8329" i="1" s="1"/>
  <c r="K8344" i="1"/>
  <c r="K8343" i="1" s="1"/>
  <c r="K8349" i="1"/>
  <c r="K8348" i="1" s="1"/>
  <c r="K8367" i="1"/>
  <c r="K8365" i="1" s="1"/>
  <c r="K8373" i="1"/>
  <c r="K8384" i="1"/>
  <c r="K8375" i="1" s="1"/>
  <c r="K8390" i="1"/>
  <c r="K8389" i="1" s="1"/>
  <c r="K8394" i="1"/>
  <c r="K8393" i="1" s="1"/>
  <c r="K8411" i="1"/>
  <c r="K8409" i="1" s="1"/>
  <c r="K8417" i="1"/>
  <c r="K8427" i="1"/>
  <c r="K8419" i="1" s="1"/>
  <c r="K8432" i="1"/>
  <c r="K8431" i="1" s="1"/>
  <c r="K8436" i="1"/>
  <c r="K8435" i="1" s="1"/>
  <c r="K8439" i="1"/>
  <c r="K8438" i="1" s="1"/>
  <c r="K8455" i="1"/>
  <c r="K8453" i="1" s="1"/>
  <c r="K8461" i="1"/>
  <c r="K8472" i="1"/>
  <c r="K8463" i="1" s="1"/>
  <c r="K8477" i="1"/>
  <c r="K8476" i="1" s="1"/>
  <c r="K8481" i="1"/>
  <c r="K8480" i="1" s="1"/>
  <c r="K8498" i="1"/>
  <c r="K8496" i="1" s="1"/>
  <c r="K8504" i="1"/>
  <c r="K8515" i="1"/>
  <c r="K8506" i="1" s="1"/>
  <c r="K8520" i="1"/>
  <c r="K8519" i="1" s="1"/>
  <c r="K8523" i="1"/>
  <c r="K8522" i="1" s="1"/>
  <c r="K8539" i="1"/>
  <c r="K8538" i="1" s="1"/>
  <c r="K8541" i="1" s="1"/>
  <c r="K8545" i="1" s="1"/>
  <c r="K8546" i="1" s="1"/>
  <c r="K8555" i="1"/>
  <c r="K8553" i="1" s="1"/>
  <c r="K8561" i="1"/>
  <c r="K8572" i="1"/>
  <c r="K8563" i="1" s="1"/>
  <c r="K8578" i="1"/>
  <c r="K8577" i="1" s="1"/>
  <c r="K8583" i="1"/>
  <c r="K8582" i="1" s="1"/>
  <c r="K8600" i="1"/>
  <c r="K8598" i="1" s="1"/>
  <c r="K8606" i="1"/>
  <c r="K8617" i="1"/>
  <c r="K8608" i="1" s="1"/>
  <c r="K8623" i="1"/>
  <c r="K8622" i="1" s="1"/>
  <c r="K8628" i="1"/>
  <c r="K8627" i="1" s="1"/>
  <c r="K8647" i="1"/>
  <c r="K8645" i="1" s="1"/>
  <c r="K8653" i="1"/>
  <c r="K8664" i="1"/>
  <c r="K8655" i="1" s="1"/>
  <c r="K8669" i="1"/>
  <c r="K8668" i="1" s="1"/>
  <c r="K8674" i="1"/>
  <c r="K8673" i="1" s="1"/>
  <c r="K8691" i="1"/>
  <c r="K8689" i="1" s="1"/>
  <c r="K8697" i="1"/>
  <c r="K8708" i="1"/>
  <c r="K8699" i="1" s="1"/>
  <c r="K8713" i="1"/>
  <c r="K8712" i="1" s="1"/>
  <c r="K8718" i="1"/>
  <c r="K8717" i="1" s="1"/>
  <c r="K8736" i="1"/>
  <c r="K8734" i="1" s="1"/>
  <c r="K8742" i="1"/>
  <c r="K8753" i="1"/>
  <c r="K8744" i="1" s="1"/>
  <c r="K8759" i="1"/>
  <c r="K8758" i="1" s="1"/>
  <c r="K8763" i="1"/>
  <c r="K8762" i="1" s="1"/>
  <c r="K8779" i="1"/>
  <c r="K8777" i="1" s="1"/>
  <c r="K8785" i="1"/>
  <c r="K8796" i="1"/>
  <c r="K8787" i="1" s="1"/>
  <c r="K8801" i="1"/>
  <c r="K8800" i="1" s="1"/>
  <c r="K8806" i="1"/>
  <c r="K8805" i="1" s="1"/>
  <c r="K8823" i="1"/>
  <c r="K8821" i="1" s="1"/>
  <c r="K8829" i="1"/>
  <c r="K8840" i="1"/>
  <c r="K8831" i="1" s="1"/>
  <c r="K8845" i="1"/>
  <c r="K8844" i="1" s="1"/>
  <c r="K8850" i="1"/>
  <c r="K8849" i="1" s="1"/>
  <c r="K8868" i="1"/>
  <c r="K8866" i="1" s="1"/>
  <c r="K8874" i="1"/>
  <c r="K8885" i="1"/>
  <c r="K8876" i="1" s="1"/>
  <c r="K8891" i="1"/>
  <c r="K8890" i="1" s="1"/>
  <c r="K8896" i="1"/>
  <c r="K8895" i="1" s="1"/>
  <c r="K8913" i="1"/>
  <c r="K8911" i="1" s="1"/>
  <c r="K8919" i="1"/>
  <c r="K8930" i="1"/>
  <c r="K8921" i="1" s="1"/>
  <c r="K8935" i="1"/>
  <c r="K8934" i="1" s="1"/>
  <c r="K8940" i="1"/>
  <c r="K8939" i="1" s="1"/>
  <c r="K8958" i="1"/>
  <c r="K8956" i="1" s="1"/>
  <c r="K8964" i="1"/>
  <c r="K8975" i="1"/>
  <c r="K8966" i="1" s="1"/>
  <c r="K8980" i="1"/>
  <c r="K8979" i="1" s="1"/>
  <c r="K8985" i="1"/>
  <c r="K8984" i="1" s="1"/>
  <c r="K9003" i="1"/>
  <c r="K9001" i="1" s="1"/>
  <c r="K9009" i="1"/>
  <c r="K9020" i="1"/>
  <c r="K9011" i="1" s="1"/>
  <c r="K9025" i="1"/>
  <c r="K9024" i="1" s="1"/>
  <c r="K9030" i="1"/>
  <c r="K9029" i="1" s="1"/>
  <c r="K9033" i="1"/>
  <c r="K9032" i="1" s="1"/>
  <c r="K9038" i="1"/>
  <c r="K9037" i="1" s="1"/>
  <c r="K9054" i="1"/>
  <c r="K9052" i="1" s="1"/>
  <c r="K9060" i="1"/>
  <c r="K9071" i="1"/>
  <c r="K9062" i="1" s="1"/>
  <c r="K9076" i="1"/>
  <c r="K9075" i="1" s="1"/>
  <c r="K9079" i="1"/>
  <c r="K9078" i="1" s="1"/>
  <c r="K9095" i="1"/>
  <c r="K9093" i="1" s="1"/>
  <c r="K9101" i="1"/>
  <c r="K9112" i="1"/>
  <c r="K9103" i="1" s="1"/>
  <c r="K9117" i="1"/>
  <c r="K9116" i="1" s="1"/>
  <c r="K9122" i="1"/>
  <c r="K9121" i="1" s="1"/>
  <c r="K9140" i="1"/>
  <c r="K9138" i="1" s="1"/>
  <c r="K9146" i="1"/>
  <c r="K9157" i="1"/>
  <c r="K9148" i="1" s="1"/>
  <c r="K9162" i="1"/>
  <c r="K9161" i="1" s="1"/>
  <c r="K9165" i="1"/>
  <c r="K9164" i="1" s="1"/>
  <c r="K9181" i="1"/>
  <c r="K9179" i="1" s="1"/>
  <c r="K9186" i="1"/>
  <c r="K9196" i="1"/>
  <c r="K9188" i="1" s="1"/>
  <c r="K9201" i="1"/>
  <c r="K9200" i="1" s="1"/>
  <c r="K9204" i="1"/>
  <c r="K9203" i="1" s="1"/>
  <c r="K9215" i="1"/>
  <c r="K9226" i="1"/>
  <c r="K9224" i="1" s="1"/>
  <c r="K9232" i="1"/>
  <c r="K9243" i="1"/>
  <c r="K9234" i="1" s="1"/>
  <c r="K9249" i="1"/>
  <c r="K9248" i="1" s="1"/>
  <c r="K9247" i="1" s="1"/>
  <c r="K9258" i="1"/>
  <c r="K9260" i="1" s="1"/>
  <c r="K340" i="1" l="1"/>
  <c r="K339" i="1" s="1"/>
  <c r="K1308" i="1"/>
  <c r="K7383" i="1"/>
  <c r="K5354" i="1"/>
  <c r="K5353" i="1" s="1"/>
  <c r="K798" i="1"/>
  <c r="K797" i="1" s="1"/>
  <c r="K6221" i="1"/>
  <c r="K6220" i="1" s="1"/>
  <c r="K4851" i="1"/>
  <c r="K4850" i="1" s="1"/>
  <c r="K7519" i="1"/>
  <c r="K6794" i="1"/>
  <c r="K5039" i="1"/>
  <c r="K903" i="1"/>
  <c r="K892" i="1" s="1"/>
  <c r="K6854" i="1"/>
  <c r="K886" i="1"/>
  <c r="K3138" i="1"/>
  <c r="K3169" i="1" s="1"/>
  <c r="K3173" i="1" s="1"/>
  <c r="K3174" i="1" s="1"/>
  <c r="K1124" i="1"/>
  <c r="K1112" i="1" s="1"/>
  <c r="K1157" i="1" s="1"/>
  <c r="K2972" i="1"/>
  <c r="K3002" i="1" s="1"/>
  <c r="K3006" i="1" s="1"/>
  <c r="K3007" i="1" s="1"/>
  <c r="K4562" i="1"/>
  <c r="K4561" i="1" s="1"/>
  <c r="K920" i="1"/>
  <c r="K919" i="1" s="1"/>
  <c r="K469" i="1"/>
  <c r="K468" i="1" s="1"/>
  <c r="K8776" i="1"/>
  <c r="K7896" i="1"/>
  <c r="K2601" i="1"/>
  <c r="K2631" i="1" s="1"/>
  <c r="K2635" i="1" s="1"/>
  <c r="K2636" i="1" s="1"/>
  <c r="K1325" i="1"/>
  <c r="K1186" i="1"/>
  <c r="K1175" i="1" s="1"/>
  <c r="K1147" i="1"/>
  <c r="K1146" i="1" s="1"/>
  <c r="K7997" i="1"/>
  <c r="K8025" i="1" s="1"/>
  <c r="K8029" i="1" s="1"/>
  <c r="K8030" i="1" s="1"/>
  <c r="K4450" i="1"/>
  <c r="K4480" i="1" s="1"/>
  <c r="K4484" i="1" s="1"/>
  <c r="K4485" i="1" s="1"/>
  <c r="K4205" i="1"/>
  <c r="K4235" i="1" s="1"/>
  <c r="K4239" i="1" s="1"/>
  <c r="K4240" i="1" s="1"/>
  <c r="K6788" i="1"/>
  <c r="K7830" i="1"/>
  <c r="K2379" i="1"/>
  <c r="K9217" i="1"/>
  <c r="K1520" i="1"/>
  <c r="K1519" i="1" s="1"/>
  <c r="K1018" i="1"/>
  <c r="K1017" i="1" s="1"/>
  <c r="K853" i="1"/>
  <c r="K852" i="1" s="1"/>
  <c r="K737" i="1"/>
  <c r="K301" i="1"/>
  <c r="K300" i="1" s="1"/>
  <c r="K7797" i="1"/>
  <c r="K7796" i="1" s="1"/>
  <c r="K7484" i="1"/>
  <c r="K7483" i="1" s="1"/>
  <c r="K7082" i="1"/>
  <c r="K5750" i="1"/>
  <c r="K5781" i="1" s="1"/>
  <c r="K5785" i="1" s="1"/>
  <c r="K5786" i="1" s="1"/>
  <c r="K4080" i="1"/>
  <c r="K4110" i="1" s="1"/>
  <c r="K4114" i="1" s="1"/>
  <c r="K4115" i="1" s="1"/>
  <c r="K3550" i="1"/>
  <c r="K3580" i="1" s="1"/>
  <c r="K3584" i="1" s="1"/>
  <c r="K3585" i="1" s="1"/>
  <c r="K1418" i="1"/>
  <c r="K1417" i="1" s="1"/>
  <c r="K1230" i="1"/>
  <c r="K1229" i="1" s="1"/>
  <c r="K1011" i="1"/>
  <c r="K1010" i="1" s="1"/>
  <c r="K863" i="1"/>
  <c r="K862" i="1" s="1"/>
  <c r="K460" i="1"/>
  <c r="K450" i="1" s="1"/>
  <c r="K184" i="1"/>
  <c r="K209" i="1" s="1"/>
  <c r="K8272" i="1"/>
  <c r="K8307" i="1" s="1"/>
  <c r="K8311" i="1" s="1"/>
  <c r="K8312" i="1" s="1"/>
  <c r="K6908" i="1"/>
  <c r="K6491" i="1"/>
  <c r="K6522" i="1" s="1"/>
  <c r="K6526" i="1" s="1"/>
  <c r="K6527" i="1" s="1"/>
  <c r="K4121" i="1"/>
  <c r="K4152" i="1" s="1"/>
  <c r="K4156" i="1" s="1"/>
  <c r="K4157" i="1" s="1"/>
  <c r="K3874" i="1"/>
  <c r="K3904" i="1" s="1"/>
  <c r="K3908" i="1" s="1"/>
  <c r="K3909" i="1" s="1"/>
  <c r="K3833" i="1"/>
  <c r="K3863" i="1" s="1"/>
  <c r="K3867" i="1" s="1"/>
  <c r="K3868" i="1" s="1"/>
  <c r="K1589" i="1"/>
  <c r="K1588" i="1" s="1"/>
  <c r="K988" i="1"/>
  <c r="K977" i="1" s="1"/>
  <c r="K346" i="1"/>
  <c r="K345" i="1" s="1"/>
  <c r="K246" i="1"/>
  <c r="K265" i="1" s="1"/>
  <c r="K7396" i="1"/>
  <c r="K7249" i="1"/>
  <c r="K5069" i="1"/>
  <c r="K5073" i="1" s="1"/>
  <c r="K5074" i="1" s="1"/>
  <c r="K2311" i="1"/>
  <c r="K1169" i="1"/>
  <c r="K32" i="1"/>
  <c r="K31" i="1" s="1"/>
  <c r="K239" i="1"/>
  <c r="K8036" i="1"/>
  <c r="K6834" i="1"/>
  <c r="K6833" i="1" s="1"/>
  <c r="K3054" i="1"/>
  <c r="K1936" i="1"/>
  <c r="K1967" i="1" s="1"/>
  <c r="K1971" i="1" s="1"/>
  <c r="K1972" i="1" s="1"/>
  <c r="K1555" i="1"/>
  <c r="K1405" i="1"/>
  <c r="K1404" i="1" s="1"/>
  <c r="K554" i="1"/>
  <c r="K589" i="1" s="1"/>
  <c r="K6088" i="1"/>
  <c r="K6118" i="1" s="1"/>
  <c r="K5961" i="1"/>
  <c r="K5991" i="1" s="1"/>
  <c r="K5995" i="1" s="1"/>
  <c r="K5996" i="1" s="1"/>
  <c r="K5581" i="1"/>
  <c r="K5247" i="1"/>
  <c r="K5278" i="1" s="1"/>
  <c r="K5282" i="1" s="1"/>
  <c r="K5283" i="1" s="1"/>
  <c r="K5165" i="1"/>
  <c r="K5195" i="1" s="1"/>
  <c r="K5199" i="1" s="1"/>
  <c r="K5200" i="1" s="1"/>
  <c r="K4705" i="1"/>
  <c r="K4735" i="1" s="1"/>
  <c r="K4739" i="1" s="1"/>
  <c r="K4740" i="1" s="1"/>
  <c r="K4324" i="1"/>
  <c r="K4355" i="1" s="1"/>
  <c r="K4359" i="1" s="1"/>
  <c r="K4360" i="1" s="1"/>
  <c r="K2335" i="1"/>
  <c r="K2334" i="1" s="1"/>
  <c r="K2344" i="1" s="1"/>
  <c r="K2348" i="1" s="1"/>
  <c r="K2349" i="1" s="1"/>
  <c r="K2019" i="1"/>
  <c r="K1277" i="1"/>
  <c r="K1267" i="1" s="1"/>
  <c r="K1297" i="1" s="1"/>
  <c r="K968" i="1"/>
  <c r="K787" i="1"/>
  <c r="K786" i="1" s="1"/>
  <c r="K236" i="1"/>
  <c r="K7045" i="1"/>
  <c r="K7076" i="1" s="1"/>
  <c r="K7083" i="1" s="1"/>
  <c r="K7000" i="1"/>
  <c r="K6045" i="1"/>
  <c r="K6073" i="1" s="1"/>
  <c r="K6081" i="1" s="1"/>
  <c r="K5454" i="1"/>
  <c r="K5485" i="1" s="1"/>
  <c r="K5489" i="1" s="1"/>
  <c r="K5490" i="1" s="1"/>
  <c r="K3265" i="1"/>
  <c r="K3292" i="1" s="1"/>
  <c r="K3296" i="1" s="1"/>
  <c r="K3297" i="1" s="1"/>
  <c r="K2726" i="1"/>
  <c r="K2756" i="1" s="1"/>
  <c r="K2760" i="1" s="1"/>
  <c r="K2761" i="1" s="1"/>
  <c r="K2685" i="1"/>
  <c r="K2715" i="1" s="1"/>
  <c r="K2719" i="1" s="1"/>
  <c r="K2720" i="1" s="1"/>
  <c r="K810" i="1"/>
  <c r="K8230" i="1"/>
  <c r="K8261" i="1" s="1"/>
  <c r="K8265" i="1" s="1"/>
  <c r="K8266" i="1" s="1"/>
  <c r="K7841" i="1"/>
  <c r="K7770" i="1"/>
  <c r="K7136" i="1"/>
  <c r="K7167" i="1" s="1"/>
  <c r="K7178" i="1"/>
  <c r="K6662" i="1"/>
  <c r="K6693" i="1" s="1"/>
  <c r="K6697" i="1" s="1"/>
  <c r="K6698" i="1" s="1"/>
  <c r="K2849" i="1"/>
  <c r="K2879" i="1" s="1"/>
  <c r="K2883" i="1" s="1"/>
  <c r="K2884" i="1" s="1"/>
  <c r="K2808" i="1"/>
  <c r="K2838" i="1" s="1"/>
  <c r="K2842" i="1" s="1"/>
  <c r="K2843" i="1" s="1"/>
  <c r="K1771" i="1"/>
  <c r="K1801" i="1" s="1"/>
  <c r="K1805" i="1" s="1"/>
  <c r="K1806" i="1" s="1"/>
  <c r="K695" i="1"/>
  <c r="K725" i="1" s="1"/>
  <c r="K114" i="1"/>
  <c r="K113" i="1" s="1"/>
  <c r="K6136" i="1"/>
  <c r="K8597" i="1"/>
  <c r="K8634" i="1" s="1"/>
  <c r="K8638" i="1" s="1"/>
  <c r="K8639" i="1" s="1"/>
  <c r="K8318" i="1"/>
  <c r="K8353" i="1" s="1"/>
  <c r="K8357" i="1" s="1"/>
  <c r="K8358" i="1" s="1"/>
  <c r="K7290" i="1"/>
  <c r="K7289" i="1" s="1"/>
  <c r="K6866" i="1"/>
  <c r="K6841" i="1"/>
  <c r="K6840" i="1" s="1"/>
  <c r="K6410" i="1"/>
  <c r="K6439" i="1" s="1"/>
  <c r="K6443" i="1" s="1"/>
  <c r="K6444" i="1" s="1"/>
  <c r="K6166" i="1"/>
  <c r="K6165" i="1" s="1"/>
  <c r="K4621" i="1"/>
  <c r="K4653" i="1" s="1"/>
  <c r="K4657" i="1" s="1"/>
  <c r="K4658" i="1" s="1"/>
  <c r="K3303" i="1"/>
  <c r="K3333" i="1" s="1"/>
  <c r="K3337" i="1" s="1"/>
  <c r="K3338" i="1" s="1"/>
  <c r="K2931" i="1"/>
  <c r="K2961" i="1" s="1"/>
  <c r="K2965" i="1" s="1"/>
  <c r="K2966" i="1" s="1"/>
  <c r="K1689" i="1"/>
  <c r="K1719" i="1" s="1"/>
  <c r="K1723" i="1" s="1"/>
  <c r="K1724" i="1" s="1"/>
  <c r="K8809" i="1"/>
  <c r="K8813" i="1" s="1"/>
  <c r="K8814" i="1" s="1"/>
  <c r="K7690" i="1"/>
  <c r="K7689" i="1" s="1"/>
  <c r="K7501" i="1"/>
  <c r="K7500" i="1" s="1"/>
  <c r="K6254" i="1"/>
  <c r="K6243" i="1" s="1"/>
  <c r="K6275" i="1" s="1"/>
  <c r="K6279" i="1" s="1"/>
  <c r="K6280" i="1" s="1"/>
  <c r="K6213" i="1"/>
  <c r="K5792" i="1"/>
  <c r="K5823" i="1" s="1"/>
  <c r="K5827" i="1" s="1"/>
  <c r="K5828" i="1" s="1"/>
  <c r="K4785" i="1"/>
  <c r="K4816" i="1" s="1"/>
  <c r="K4820" i="1" s="1"/>
  <c r="K4821" i="1" s="1"/>
  <c r="K2478" i="1"/>
  <c r="K2508" i="1" s="1"/>
  <c r="K2512" i="1" s="1"/>
  <c r="K2513" i="1" s="1"/>
  <c r="K1385" i="1"/>
  <c r="K649" i="1"/>
  <c r="K681" i="1" s="1"/>
  <c r="K545" i="1"/>
  <c r="K410" i="1"/>
  <c r="K436" i="1" s="1"/>
  <c r="K490" i="1"/>
  <c r="K11" i="1"/>
  <c r="K8364" i="1"/>
  <c r="K8397" i="1" s="1"/>
  <c r="K8401" i="1" s="1"/>
  <c r="K8402" i="1" s="1"/>
  <c r="K8080" i="1"/>
  <c r="K8118" i="1" s="1"/>
  <c r="K8122" i="1" s="1"/>
  <c r="K8123" i="1" s="1"/>
  <c r="K8186" i="1"/>
  <c r="K8219" i="1" s="1"/>
  <c r="K8223" i="1" s="1"/>
  <c r="K8224" i="1" s="1"/>
  <c r="K7493" i="1"/>
  <c r="K7492" i="1" s="1"/>
  <c r="K6956" i="1"/>
  <c r="K6987" i="1" s="1"/>
  <c r="K9223" i="1"/>
  <c r="K9251" i="1" s="1"/>
  <c r="K9000" i="1"/>
  <c r="K9040" i="1" s="1"/>
  <c r="K9044" i="1" s="1"/>
  <c r="K9045" i="1" s="1"/>
  <c r="K8733" i="1"/>
  <c r="K8765" i="1" s="1"/>
  <c r="K8769" i="1" s="1"/>
  <c r="K8770" i="1" s="1"/>
  <c r="K7090" i="1"/>
  <c r="K7123" i="1" s="1"/>
  <c r="K6621" i="1"/>
  <c r="K6651" i="1" s="1"/>
  <c r="K6655" i="1" s="1"/>
  <c r="K6656" i="1" s="1"/>
  <c r="K6002" i="1"/>
  <c r="K6030" i="1" s="1"/>
  <c r="K6034" i="1" s="1"/>
  <c r="K6035" i="1" s="1"/>
  <c r="K5374" i="1"/>
  <c r="K5401" i="1" s="1"/>
  <c r="K5405" i="1" s="1"/>
  <c r="K5406" i="1" s="1"/>
  <c r="K4664" i="1"/>
  <c r="K4694" i="1" s="1"/>
  <c r="K4698" i="1" s="1"/>
  <c r="K4699" i="1" s="1"/>
  <c r="K3426" i="1"/>
  <c r="K3457" i="1" s="1"/>
  <c r="K3461" i="1" s="1"/>
  <c r="K3462" i="1" s="1"/>
  <c r="K2186" i="1"/>
  <c r="K931" i="1"/>
  <c r="K930" i="1" s="1"/>
  <c r="K8910" i="1"/>
  <c r="K8945" i="1" s="1"/>
  <c r="K8949" i="1" s="1"/>
  <c r="K8950" i="1" s="1"/>
  <c r="K7931" i="1"/>
  <c r="K7930" i="1" s="1"/>
  <c r="K7582" i="1"/>
  <c r="K7612" i="1" s="1"/>
  <c r="K7423" i="1"/>
  <c r="K7422" i="1" s="1"/>
  <c r="K7342" i="1"/>
  <c r="K5206" i="1"/>
  <c r="K5236" i="1" s="1"/>
  <c r="K5240" i="1" s="1"/>
  <c r="K5241" i="1" s="1"/>
  <c r="K4246" i="1"/>
  <c r="K4276" i="1" s="1"/>
  <c r="K4280" i="1" s="1"/>
  <c r="K4281" i="1" s="1"/>
  <c r="K1456" i="1"/>
  <c r="K9092" i="1"/>
  <c r="K9126" i="1" s="1"/>
  <c r="K9130" i="1" s="1"/>
  <c r="K9131" i="1" s="1"/>
  <c r="K9051" i="1"/>
  <c r="K9081" i="1" s="1"/>
  <c r="K9085" i="1" s="1"/>
  <c r="K9086" i="1" s="1"/>
  <c r="K8865" i="1"/>
  <c r="K8900" i="1" s="1"/>
  <c r="K8904" i="1" s="1"/>
  <c r="K8905" i="1" s="1"/>
  <c r="K8820" i="1"/>
  <c r="K8854" i="1" s="1"/>
  <c r="K8858" i="1" s="1"/>
  <c r="K8859" i="1" s="1"/>
  <c r="K8495" i="1"/>
  <c r="K8527" i="1" s="1"/>
  <c r="K8531" i="1" s="1"/>
  <c r="K8532" i="1" s="1"/>
  <c r="K8452" i="1"/>
  <c r="K8484" i="1" s="1"/>
  <c r="K8488" i="1" s="1"/>
  <c r="K8489" i="1" s="1"/>
  <c r="K7959" i="1"/>
  <c r="K7986" i="1" s="1"/>
  <c r="K7990" i="1" s="1"/>
  <c r="K7991" i="1" s="1"/>
  <c r="K7531" i="1"/>
  <c r="K7184" i="1"/>
  <c r="K6887" i="1"/>
  <c r="K6533" i="1"/>
  <c r="K5623" i="1"/>
  <c r="K5654" i="1" s="1"/>
  <c r="K5658" i="1" s="1"/>
  <c r="K5659" i="1" s="1"/>
  <c r="K5330" i="1"/>
  <c r="K3956" i="1"/>
  <c r="K2397" i="1"/>
  <c r="K2428" i="1" s="1"/>
  <c r="K2432" i="1" s="1"/>
  <c r="K2433" i="1" s="1"/>
  <c r="K2060" i="1"/>
  <c r="K2091" i="1" s="1"/>
  <c r="K2095" i="1" s="1"/>
  <c r="K2096" i="1" s="1"/>
  <c r="K1812" i="1"/>
  <c r="K1842" i="1" s="1"/>
  <c r="K1846" i="1" s="1"/>
  <c r="K1847" i="1" s="1"/>
  <c r="K1566" i="1"/>
  <c r="K1564" i="1" s="1"/>
  <c r="K600" i="1"/>
  <c r="K634" i="1" s="1"/>
  <c r="K5122" i="1"/>
  <c r="K3751" i="1"/>
  <c r="K3781" i="1" s="1"/>
  <c r="K3785" i="1" s="1"/>
  <c r="K3786" i="1" s="1"/>
  <c r="K3385" i="1"/>
  <c r="K3415" i="1" s="1"/>
  <c r="K3419" i="1" s="1"/>
  <c r="K3420" i="1" s="1"/>
  <c r="K3096" i="1"/>
  <c r="K3127" i="1" s="1"/>
  <c r="K3131" i="1" s="1"/>
  <c r="K3132" i="1" s="1"/>
  <c r="K1342" i="1"/>
  <c r="K1341" i="1" s="1"/>
  <c r="K1082" i="1"/>
  <c r="K1081" i="1" s="1"/>
  <c r="K942" i="1"/>
  <c r="K941" i="1" s="1"/>
  <c r="K516" i="1"/>
  <c r="K515" i="1" s="1"/>
  <c r="K6889" i="1"/>
  <c r="K6888" i="1" s="1"/>
  <c r="K6814" i="1"/>
  <c r="K6813" i="1" s="1"/>
  <c r="K6704" i="1"/>
  <c r="K6734" i="1" s="1"/>
  <c r="K6738" i="1" s="1"/>
  <c r="K6739" i="1" s="1"/>
  <c r="K6196" i="1"/>
  <c r="K5707" i="1"/>
  <c r="K5739" i="1" s="1"/>
  <c r="K5743" i="1" s="1"/>
  <c r="K5744" i="1" s="1"/>
  <c r="K5665" i="1"/>
  <c r="K5696" i="1" s="1"/>
  <c r="K5700" i="1" s="1"/>
  <c r="K5701" i="1" s="1"/>
  <c r="K5080" i="1"/>
  <c r="K5111" i="1" s="1"/>
  <c r="K5115" i="1" s="1"/>
  <c r="K5116" i="1" s="1"/>
  <c r="K4871" i="1"/>
  <c r="K4902" i="1" s="1"/>
  <c r="K4906" i="1" s="1"/>
  <c r="K4907" i="1" s="1"/>
  <c r="K4038" i="1"/>
  <c r="K4069" i="1" s="1"/>
  <c r="K4073" i="1" s="1"/>
  <c r="K4074" i="1" s="1"/>
  <c r="K3710" i="1"/>
  <c r="K3740" i="1" s="1"/>
  <c r="K3744" i="1" s="1"/>
  <c r="K3745" i="1" s="1"/>
  <c r="K3632" i="1"/>
  <c r="K3658" i="1" s="1"/>
  <c r="K3662" i="1" s="1"/>
  <c r="K3663" i="1" s="1"/>
  <c r="K3468" i="1"/>
  <c r="K3498" i="1" s="1"/>
  <c r="K3502" i="1" s="1"/>
  <c r="K3503" i="1" s="1"/>
  <c r="K1648" i="1"/>
  <c r="K1608" i="1"/>
  <c r="K1637" i="1" s="1"/>
  <c r="K1641" i="1" s="1"/>
  <c r="K1642" i="1" s="1"/>
  <c r="K1468" i="1"/>
  <c r="K1373" i="1"/>
  <c r="K527" i="1"/>
  <c r="K526" i="1" s="1"/>
  <c r="K371" i="1"/>
  <c r="K396" i="1" s="1"/>
  <c r="K145" i="1"/>
  <c r="K169" i="1" s="1"/>
  <c r="K6369" i="1"/>
  <c r="K6399" i="1" s="1"/>
  <c r="K6403" i="1" s="1"/>
  <c r="K6404" i="1" s="1"/>
  <c r="K6225" i="1"/>
  <c r="K6224" i="1" s="1"/>
  <c r="K6194" i="1"/>
  <c r="K5876" i="1"/>
  <c r="K5908" i="1" s="1"/>
  <c r="K5912" i="1" s="1"/>
  <c r="K5913" i="1" s="1"/>
  <c r="K5538" i="1"/>
  <c r="K5570" i="1" s="1"/>
  <c r="K5574" i="1" s="1"/>
  <c r="K5575" i="1" s="1"/>
  <c r="K3997" i="1"/>
  <c r="K4027" i="1" s="1"/>
  <c r="K4031" i="1" s="1"/>
  <c r="K4032" i="1" s="1"/>
  <c r="K3669" i="1"/>
  <c r="K3699" i="1" s="1"/>
  <c r="K3703" i="1" s="1"/>
  <c r="K3704" i="1" s="1"/>
  <c r="K3509" i="1"/>
  <c r="K3539" i="1" s="1"/>
  <c r="K3543" i="1" s="1"/>
  <c r="K3544" i="1" s="1"/>
  <c r="K2269" i="1"/>
  <c r="K2300" i="1" s="1"/>
  <c r="K2304" i="1" s="1"/>
  <c r="K2305" i="1" s="1"/>
  <c r="K1978" i="1"/>
  <c r="K2008" i="1" s="1"/>
  <c r="K2012" i="1" s="1"/>
  <c r="K2013" i="1" s="1"/>
  <c r="K1894" i="1"/>
  <c r="K1925" i="1" s="1"/>
  <c r="K1929" i="1" s="1"/>
  <c r="K1930" i="1" s="1"/>
  <c r="K1200" i="1"/>
  <c r="K1199" i="1" s="1"/>
  <c r="K139" i="1"/>
  <c r="K6580" i="1"/>
  <c r="K6610" i="1" s="1"/>
  <c r="K6614" i="1" s="1"/>
  <c r="K6615" i="1" s="1"/>
  <c r="K6286" i="1"/>
  <c r="K6316" i="1" s="1"/>
  <c r="K6320" i="1" s="1"/>
  <c r="K6321" i="1" s="1"/>
  <c r="K4366" i="1"/>
  <c r="K4398" i="1" s="1"/>
  <c r="K4402" i="1" s="1"/>
  <c r="K4403" i="1" s="1"/>
  <c r="K3013" i="1"/>
  <c r="K3043" i="1" s="1"/>
  <c r="K3047" i="1" s="1"/>
  <c r="K3048" i="1" s="1"/>
  <c r="K1504" i="1"/>
  <c r="K1503" i="1" s="1"/>
  <c r="K1314" i="1"/>
  <c r="K496" i="1"/>
  <c r="K57" i="1"/>
  <c r="K82" i="1" s="1"/>
  <c r="K5496" i="1"/>
  <c r="K5527" i="1" s="1"/>
  <c r="K5531" i="1" s="1"/>
  <c r="K5532" i="1" s="1"/>
  <c r="K4913" i="1"/>
  <c r="K4941" i="1" s="1"/>
  <c r="K4945" i="1" s="1"/>
  <c r="K4946" i="1" s="1"/>
  <c r="K2890" i="1"/>
  <c r="K2920" i="1" s="1"/>
  <c r="K2924" i="1" s="1"/>
  <c r="K2925" i="1" s="1"/>
  <c r="K2767" i="1"/>
  <c r="K2797" i="1" s="1"/>
  <c r="K2801" i="1" s="1"/>
  <c r="K2802" i="1" s="1"/>
  <c r="K2642" i="1"/>
  <c r="K2674" i="1" s="1"/>
  <c r="K2678" i="1" s="1"/>
  <c r="K2679" i="1" s="1"/>
  <c r="K2228" i="1"/>
  <c r="K2258" i="1" s="1"/>
  <c r="K2262" i="1" s="1"/>
  <c r="K2263" i="1" s="1"/>
  <c r="K2144" i="1"/>
  <c r="K2175" i="1" s="1"/>
  <c r="K2179" i="1" s="1"/>
  <c r="K2180" i="1" s="1"/>
  <c r="K1730" i="1"/>
  <c r="K1760" i="1" s="1"/>
  <c r="K1764" i="1" s="1"/>
  <c r="K1765" i="1" s="1"/>
  <c r="K1257" i="1"/>
  <c r="K830" i="1"/>
  <c r="K819" i="1" s="1"/>
  <c r="K768" i="1"/>
  <c r="K767" i="1" s="1"/>
  <c r="K8955" i="1"/>
  <c r="K8989" i="1" s="1"/>
  <c r="K8993" i="1" s="1"/>
  <c r="K8994" i="1" s="1"/>
  <c r="K8688" i="1"/>
  <c r="K8723" i="1" s="1"/>
  <c r="K8727" i="1" s="1"/>
  <c r="K8728" i="1" s="1"/>
  <c r="K8644" i="1"/>
  <c r="K8677" i="1" s="1"/>
  <c r="K8681" i="1" s="1"/>
  <c r="K8682" i="1" s="1"/>
  <c r="K8127" i="1"/>
  <c r="K8161" i="1" s="1"/>
  <c r="K8165" i="1" s="1"/>
  <c r="K8166" i="1" s="1"/>
  <c r="K8069" i="1"/>
  <c r="K8073" i="1" s="1"/>
  <c r="K8074" i="1" s="1"/>
  <c r="K9178" i="1"/>
  <c r="K9208" i="1" s="1"/>
  <c r="K9137" i="1"/>
  <c r="K9167" i="1" s="1"/>
  <c r="K9171" i="1" s="1"/>
  <c r="K9172" i="1" s="1"/>
  <c r="K8552" i="1"/>
  <c r="K8587" i="1" s="1"/>
  <c r="K8591" i="1" s="1"/>
  <c r="K8592" i="1" s="1"/>
  <c r="K7031" i="1"/>
  <c r="K8408" i="1"/>
  <c r="K8441" i="1" s="1"/>
  <c r="K8445" i="1" s="1"/>
  <c r="K8446" i="1" s="1"/>
  <c r="K7858" i="1"/>
  <c r="K7628" i="1"/>
  <c r="K5289" i="1"/>
  <c r="K5319" i="1" s="1"/>
  <c r="K5323" i="1" s="1"/>
  <c r="K5324" i="1" s="1"/>
  <c r="K7874" i="1"/>
  <c r="K7939" i="1"/>
  <c r="K7938" i="1" s="1"/>
  <c r="K7714" i="1"/>
  <c r="K7752" i="1" s="1"/>
  <c r="K7668" i="1"/>
  <c r="K7667" i="1" s="1"/>
  <c r="K7649" i="1"/>
  <c r="K7648" i="1" s="1"/>
  <c r="K7559" i="1"/>
  <c r="K7558" i="1" s="1"/>
  <c r="K6154" i="1"/>
  <c r="K6153" i="1" s="1"/>
  <c r="K4556" i="1"/>
  <c r="K4590" i="1"/>
  <c r="K4579" i="1" s="1"/>
  <c r="K7860" i="1"/>
  <c r="K7859" i="1" s="1"/>
  <c r="K7812" i="1"/>
  <c r="K7811" i="1" s="1"/>
  <c r="K7822" i="1" s="1"/>
  <c r="K7459" i="1"/>
  <c r="K7448" i="1" s="1"/>
  <c r="K7238" i="1"/>
  <c r="K7212" i="1"/>
  <c r="K7211" i="1" s="1"/>
  <c r="K7220" i="1" s="1"/>
  <c r="K6450" i="1"/>
  <c r="K6480" i="1" s="1"/>
  <c r="K6484" i="1" s="1"/>
  <c r="K6485" i="1" s="1"/>
  <c r="K5154" i="1"/>
  <c r="K5158" i="1" s="1"/>
  <c r="K5159" i="1" s="1"/>
  <c r="K4994" i="1"/>
  <c r="K7331" i="1"/>
  <c r="K7375" i="1" s="1"/>
  <c r="K6327" i="1"/>
  <c r="K6358" i="1" s="1"/>
  <c r="K6362" i="1" s="1"/>
  <c r="K6363" i="1" s="1"/>
  <c r="K1594" i="1"/>
  <c r="K1602" i="1" s="1"/>
  <c r="K6130" i="1"/>
  <c r="K7839" i="1"/>
  <c r="K7709" i="1"/>
  <c r="K6933" i="1"/>
  <c r="K6932" i="1" s="1"/>
  <c r="K6864" i="1"/>
  <c r="K6745" i="1"/>
  <c r="K6776" i="1" s="1"/>
  <c r="K6184" i="1"/>
  <c r="K5919" i="1"/>
  <c r="K5950" i="1" s="1"/>
  <c r="K5954" i="1" s="1"/>
  <c r="K5955" i="1" s="1"/>
  <c r="K5834" i="1"/>
  <c r="K5865" i="1" s="1"/>
  <c r="K5869" i="1" s="1"/>
  <c r="K5870" i="1" s="1"/>
  <c r="K5612" i="1"/>
  <c r="K5616" i="1" s="1"/>
  <c r="K5617" i="1" s="1"/>
  <c r="K4746" i="1"/>
  <c r="K4774" i="1" s="1"/>
  <c r="K4778" i="1" s="1"/>
  <c r="K4779" i="1" s="1"/>
  <c r="K6883" i="1"/>
  <c r="K6219" i="1"/>
  <c r="K4827" i="1"/>
  <c r="K4559" i="1"/>
  <c r="K5412" i="1"/>
  <c r="K5443" i="1" s="1"/>
  <c r="K5447" i="1" s="1"/>
  <c r="K5448" i="1" s="1"/>
  <c r="K3986" i="1"/>
  <c r="K3990" i="1" s="1"/>
  <c r="K3991" i="1" s="1"/>
  <c r="K3792" i="1"/>
  <c r="K3822" i="1" s="1"/>
  <c r="K3826" i="1" s="1"/>
  <c r="K3827" i="1" s="1"/>
  <c r="K3591" i="1"/>
  <c r="K3621" i="1" s="1"/>
  <c r="K3625" i="1" s="1"/>
  <c r="K3626" i="1" s="1"/>
  <c r="K5019" i="1"/>
  <c r="K5018" i="1" s="1"/>
  <c r="K4560" i="1"/>
  <c r="K4603" i="1"/>
  <c r="K4602" i="1" s="1"/>
  <c r="K4409" i="1"/>
  <c r="K4439" i="1" s="1"/>
  <c r="K4443" i="1" s="1"/>
  <c r="K4444" i="1" s="1"/>
  <c r="K6559" i="1"/>
  <c r="K6558" i="1" s="1"/>
  <c r="K4952" i="1"/>
  <c r="K4983" i="1" s="1"/>
  <c r="K4987" i="1" s="1"/>
  <c r="K4988" i="1" s="1"/>
  <c r="K3085" i="1"/>
  <c r="K3089" i="1" s="1"/>
  <c r="K3090" i="1" s="1"/>
  <c r="K4491" i="1"/>
  <c r="K4522" i="1" s="1"/>
  <c r="K4526" i="1" s="1"/>
  <c r="K4527" i="1" s="1"/>
  <c r="K3915" i="1"/>
  <c r="K3945" i="1" s="1"/>
  <c r="K3949" i="1" s="1"/>
  <c r="K3950" i="1" s="1"/>
  <c r="K3180" i="1"/>
  <c r="K3212" i="1" s="1"/>
  <c r="K3216" i="1" s="1"/>
  <c r="K3217" i="1" s="1"/>
  <c r="K4539" i="1"/>
  <c r="K4537" i="1" s="1"/>
  <c r="K4287" i="1"/>
  <c r="K4313" i="1" s="1"/>
  <c r="K4317" i="1" s="1"/>
  <c r="K4318" i="1" s="1"/>
  <c r="K3344" i="1"/>
  <c r="K3374" i="1" s="1"/>
  <c r="K3378" i="1" s="1"/>
  <c r="K3379" i="1" s="1"/>
  <c r="K2217" i="1"/>
  <c r="K2221" i="1" s="1"/>
  <c r="K2222" i="1" s="1"/>
  <c r="K4163" i="1"/>
  <c r="K4194" i="1" s="1"/>
  <c r="K4198" i="1" s="1"/>
  <c r="K4199" i="1" s="1"/>
  <c r="K2560" i="1"/>
  <c r="K2590" i="1" s="1"/>
  <c r="K2594" i="1" s="1"/>
  <c r="K2595" i="1" s="1"/>
  <c r="K3223" i="1"/>
  <c r="K3254" i="1" s="1"/>
  <c r="K3258" i="1" s="1"/>
  <c r="K3259" i="1" s="1"/>
  <c r="K2519" i="1"/>
  <c r="K2549" i="1" s="1"/>
  <c r="K2553" i="1" s="1"/>
  <c r="K2554" i="1" s="1"/>
  <c r="K1049" i="1"/>
  <c r="K280" i="1"/>
  <c r="K2355" i="1"/>
  <c r="K2386" i="1" s="1"/>
  <c r="K173" i="1"/>
  <c r="K174" i="1" s="1"/>
  <c r="K177" i="1"/>
  <c r="K1583" i="1"/>
  <c r="K2450" i="1"/>
  <c r="K2439" i="1" s="1"/>
  <c r="K2467" i="1" s="1"/>
  <c r="K2471" i="1" s="1"/>
  <c r="K2472" i="1" s="1"/>
  <c r="K2102" i="1"/>
  <c r="K2133" i="1" s="1"/>
  <c r="K2137" i="1" s="1"/>
  <c r="K2138" i="1" s="1"/>
  <c r="K1853" i="1"/>
  <c r="K1883" i="1" s="1"/>
  <c r="K1887" i="1" s="1"/>
  <c r="K1888" i="1" s="1"/>
  <c r="K743" i="1"/>
  <c r="K803" i="1" s="1"/>
  <c r="K97" i="1"/>
  <c r="K127" i="1" s="1"/>
  <c r="K2049" i="1"/>
  <c r="K2053" i="1" s="1"/>
  <c r="K2054" i="1" s="1"/>
  <c r="K1587" i="1"/>
  <c r="K1671" i="1"/>
  <c r="K1670" i="1" s="1"/>
  <c r="K1678" i="1" s="1"/>
  <c r="K321" i="1"/>
  <c r="K1366" i="1" l="1"/>
  <c r="K685" i="1"/>
  <c r="K686" i="1" s="1"/>
  <c r="K6178" i="1"/>
  <c r="K5363" i="1"/>
  <c r="K5367" i="1" s="1"/>
  <c r="K5368" i="1" s="1"/>
  <c r="K4860" i="1"/>
  <c r="K4864" i="1" s="1"/>
  <c r="K4865" i="1" s="1"/>
  <c r="K7616" i="1"/>
  <c r="K7617" i="1" s="1"/>
  <c r="K42" i="1"/>
  <c r="K50" i="1" s="1"/>
  <c r="K306" i="1"/>
  <c r="K478" i="1"/>
  <c r="K1547" i="1"/>
  <c r="K6943" i="1"/>
  <c r="K6899" i="1" s="1"/>
  <c r="K7948" i="1"/>
  <c r="K7952" i="1" s="1"/>
  <c r="K7953" i="1" s="1"/>
  <c r="K217" i="1"/>
  <c r="K689" i="1"/>
  <c r="K7618" i="1"/>
  <c r="K7621" i="1" s="1"/>
  <c r="K1249" i="1"/>
  <c r="K1260" i="1" s="1"/>
  <c r="K4547" i="1"/>
  <c r="K4536" i="1" s="1"/>
  <c r="K6204" i="1"/>
  <c r="K6193" i="1" s="1"/>
  <c r="K1031" i="1"/>
  <c r="K1448" i="1"/>
  <c r="K1458" i="1" s="1"/>
  <c r="K1461" i="1" s="1"/>
  <c r="K356" i="1"/>
  <c r="K213" i="1"/>
  <c r="K214" i="1" s="1"/>
  <c r="K6569" i="1"/>
  <c r="K6573" i="1" s="1"/>
  <c r="K6574" i="1" s="1"/>
  <c r="K7174" i="1"/>
  <c r="K7171" i="1"/>
  <c r="K7172" i="1" s="1"/>
  <c r="K6077" i="1"/>
  <c r="K6078" i="1" s="1"/>
  <c r="K7849" i="1"/>
  <c r="K7838" i="1" s="1"/>
  <c r="K1097" i="1"/>
  <c r="K1101" i="1" s="1"/>
  <c r="K1102" i="1" s="1"/>
  <c r="K7512" i="1"/>
  <c r="K7521" i="1" s="1"/>
  <c r="K7524" i="1" s="1"/>
  <c r="K874" i="1"/>
  <c r="K878" i="1" s="1"/>
  <c r="K879" i="1" s="1"/>
  <c r="K7564" i="1"/>
  <c r="K7430" i="1"/>
  <c r="K7441" i="1" s="1"/>
  <c r="K733" i="1"/>
  <c r="K9264" i="1"/>
  <c r="K269" i="1"/>
  <c r="K270" i="1" s="1"/>
  <c r="K273" i="1"/>
  <c r="K444" i="1"/>
  <c r="K440" i="1"/>
  <c r="K441" i="1" s="1"/>
  <c r="K6848" i="1"/>
  <c r="K9257" i="1"/>
  <c r="K9259" i="1" s="1"/>
  <c r="K9255" i="1"/>
  <c r="K9256" i="1" s="1"/>
  <c r="K6122" i="1"/>
  <c r="K6123" i="1" s="1"/>
  <c r="K6126" i="1"/>
  <c r="K729" i="1"/>
  <c r="K730" i="1" s="1"/>
  <c r="K7313" i="1"/>
  <c r="K7321" i="1" s="1"/>
  <c r="K7324" i="1" s="1"/>
  <c r="K961" i="1"/>
  <c r="K970" i="1" s="1"/>
  <c r="K642" i="1"/>
  <c r="K638" i="1"/>
  <c r="K639" i="1" s="1"/>
  <c r="K7127" i="1"/>
  <c r="K7128" i="1" s="1"/>
  <c r="K7129" i="1"/>
  <c r="K538" i="1"/>
  <c r="K6885" i="1"/>
  <c r="K6884" i="1" s="1"/>
  <c r="K1585" i="1"/>
  <c r="K1584" i="1" s="1"/>
  <c r="K7698" i="1"/>
  <c r="K593" i="1"/>
  <c r="K594" i="1" s="1"/>
  <c r="K1165" i="1"/>
  <c r="K1161" i="1"/>
  <c r="K1162" i="1" s="1"/>
  <c r="K6187" i="1"/>
  <c r="K7386" i="1"/>
  <c r="K7389" i="1" s="1"/>
  <c r="K812" i="1"/>
  <c r="K1558" i="1"/>
  <c r="K131" i="1"/>
  <c r="K132" i="1" s="1"/>
  <c r="K135" i="1"/>
  <c r="K1375" i="1"/>
  <c r="K1378" i="1" s="1"/>
  <c r="K314" i="1"/>
  <c r="K7756" i="1"/>
  <c r="K7757" i="1" s="1"/>
  <c r="K7224" i="1"/>
  <c r="K7225" i="1" s="1"/>
  <c r="K7228" i="1"/>
  <c r="K1301" i="1"/>
  <c r="K1302" i="1" s="1"/>
  <c r="K1304" i="1"/>
  <c r="K400" i="1"/>
  <c r="K401" i="1" s="1"/>
  <c r="K404" i="1"/>
  <c r="K6780" i="1"/>
  <c r="K6781" i="1" s="1"/>
  <c r="K5029" i="1"/>
  <c r="K5033" i="1" s="1"/>
  <c r="K5034" i="1" s="1"/>
  <c r="K6874" i="1"/>
  <c r="K6863" i="1" s="1"/>
  <c r="K364" i="1"/>
  <c r="K1682" i="1"/>
  <c r="K1683" i="1" s="1"/>
  <c r="K4530" i="1"/>
  <c r="K86" i="1"/>
  <c r="K87" i="1" s="1"/>
  <c r="K90" i="1"/>
  <c r="K1574" i="1"/>
  <c r="K1563" i="1" s="1"/>
  <c r="K46" i="1"/>
  <c r="K47" i="1" s="1"/>
  <c r="K4558" i="1"/>
  <c r="K4557" i="1" s="1"/>
  <c r="K9214" i="1"/>
  <c r="K9212" i="1"/>
  <c r="K9213" i="1" s="1"/>
  <c r="K7038" i="1"/>
  <c r="K7035" i="1"/>
  <c r="K7036" i="1" s="1"/>
  <c r="K7832" i="1"/>
  <c r="K4610" i="1"/>
  <c r="K7872" i="1"/>
  <c r="K7871" i="1" s="1"/>
  <c r="K6991" i="1"/>
  <c r="K6992" i="1" s="1"/>
  <c r="K6897" i="1"/>
  <c r="K6993" i="1"/>
  <c r="K2390" i="1"/>
  <c r="K2391" i="1"/>
  <c r="K6215" i="1"/>
  <c r="K6214" i="1" s="1"/>
  <c r="K1105" i="1" l="1"/>
  <c r="K7572" i="1"/>
  <c r="K7575" i="1" s="1"/>
  <c r="K7568" i="1"/>
  <c r="K7569" i="1" s="1"/>
  <c r="K6949" i="1"/>
  <c r="K6857" i="1"/>
  <c r="K310" i="1"/>
  <c r="K311" i="1" s="1"/>
  <c r="K482" i="1"/>
  <c r="K483" i="1" s="1"/>
  <c r="K486" i="1"/>
  <c r="K489" i="1" s="1"/>
  <c r="K6784" i="1"/>
  <c r="K6787" i="1" s="1"/>
  <c r="K6947" i="1"/>
  <c r="K6948" i="1" s="1"/>
  <c r="K4565" i="1"/>
  <c r="K4569" i="1" s="1"/>
  <c r="K4570" i="1" s="1"/>
  <c r="K882" i="1"/>
  <c r="K885" i="1" s="1"/>
  <c r="K360" i="1"/>
  <c r="K361" i="1" s="1"/>
  <c r="K1035" i="1"/>
  <c r="K1036" i="1" s="1"/>
  <c r="K1039" i="1"/>
  <c r="K1042" i="1" s="1"/>
  <c r="K7317" i="1"/>
  <c r="K7318" i="1" s="1"/>
  <c r="K6900" i="1"/>
  <c r="K7438" i="1"/>
  <c r="K7882" i="1"/>
  <c r="K7890" i="1" s="1"/>
  <c r="K7434" i="1"/>
  <c r="K7435" i="1" s="1"/>
  <c r="K1307" i="1"/>
  <c r="K7760" i="1"/>
  <c r="K7763" i="1" s="1"/>
  <c r="K9216" i="1"/>
  <c r="K1593" i="1"/>
  <c r="K1597" i="1" s="1"/>
  <c r="K1598" i="1" s="1"/>
  <c r="K6893" i="1"/>
  <c r="K6902" i="1" s="1"/>
  <c r="K7177" i="1" s="1"/>
  <c r="K6229" i="1"/>
  <c r="K6237" i="1" s="1"/>
  <c r="K547" i="1"/>
  <c r="K736" i="1" s="1"/>
  <c r="K7886" i="1"/>
  <c r="K7887" i="1" s="1"/>
  <c r="K6038" i="1"/>
  <c r="K4614" i="1"/>
  <c r="K4615" i="1" s="1"/>
  <c r="K7231" i="1"/>
  <c r="K138" i="1"/>
  <c r="K1168" i="1"/>
  <c r="K4573" i="1" l="1"/>
  <c r="K6233" i="1"/>
  <c r="K6234" i="1" s="1"/>
  <c r="K1601" i="1"/>
  <c r="K9263" i="1"/>
  <c r="K6129" i="1"/>
  <c r="J164" i="1" l="1"/>
  <c r="J163" i="1" s="1"/>
  <c r="J118" i="1"/>
  <c r="J9258" i="1"/>
  <c r="J9260" i="1" s="1"/>
  <c r="J9249" i="1"/>
  <c r="J9248" i="1" s="1"/>
  <c r="J9247" i="1" s="1"/>
  <c r="J9243" i="1"/>
  <c r="J9232" i="1"/>
  <c r="J9226" i="1"/>
  <c r="J9224" i="1" s="1"/>
  <c r="J9215" i="1"/>
  <c r="J9204" i="1"/>
  <c r="J9203" i="1" s="1"/>
  <c r="J9201" i="1"/>
  <c r="J9200" i="1" s="1"/>
  <c r="J9196" i="1"/>
  <c r="J9188" i="1" s="1"/>
  <c r="J9186" i="1"/>
  <c r="J9181" i="1"/>
  <c r="J9179" i="1" s="1"/>
  <c r="J9165" i="1"/>
  <c r="J9164" i="1" s="1"/>
  <c r="J9162" i="1"/>
  <c r="J9161" i="1" s="1"/>
  <c r="J9157" i="1"/>
  <c r="J9148" i="1" s="1"/>
  <c r="J9146" i="1"/>
  <c r="J9140" i="1"/>
  <c r="J9138" i="1" s="1"/>
  <c r="J9122" i="1"/>
  <c r="J9121" i="1" s="1"/>
  <c r="J9117" i="1"/>
  <c r="J9116" i="1" s="1"/>
  <c r="J9112" i="1"/>
  <c r="J9103" i="1" s="1"/>
  <c r="J9101" i="1"/>
  <c r="J9095" i="1"/>
  <c r="J9093" i="1" s="1"/>
  <c r="J9079" i="1"/>
  <c r="J9078" i="1" s="1"/>
  <c r="J9076" i="1"/>
  <c r="J9075" i="1" s="1"/>
  <c r="J9071" i="1"/>
  <c r="J9062" i="1" s="1"/>
  <c r="J9060" i="1"/>
  <c r="J9054" i="1"/>
  <c r="J9052" i="1" s="1"/>
  <c r="J9038" i="1"/>
  <c r="J9037" i="1" s="1"/>
  <c r="J9033" i="1"/>
  <c r="J9032" i="1" s="1"/>
  <c r="J9030" i="1"/>
  <c r="J9029" i="1" s="1"/>
  <c r="J9025" i="1"/>
  <c r="J9024" i="1" s="1"/>
  <c r="J9020" i="1"/>
  <c r="J9011" i="1" s="1"/>
  <c r="J9009" i="1"/>
  <c r="J9003" i="1"/>
  <c r="J9001" i="1" s="1"/>
  <c r="J8985" i="1"/>
  <c r="J8984" i="1" s="1"/>
  <c r="J8980" i="1"/>
  <c r="J8979" i="1" s="1"/>
  <c r="J8975" i="1"/>
  <c r="J8966" i="1" s="1"/>
  <c r="J8964" i="1"/>
  <c r="J8958" i="1"/>
  <c r="J8956" i="1" s="1"/>
  <c r="J8940" i="1"/>
  <c r="J8939" i="1" s="1"/>
  <c r="J8935" i="1"/>
  <c r="J8934" i="1" s="1"/>
  <c r="J8930" i="1"/>
  <c r="J8921" i="1" s="1"/>
  <c r="J8919" i="1"/>
  <c r="J8913" i="1"/>
  <c r="J8911" i="1" s="1"/>
  <c r="J8896" i="1"/>
  <c r="J8895" i="1" s="1"/>
  <c r="J8891" i="1"/>
  <c r="J8890" i="1" s="1"/>
  <c r="J8885" i="1"/>
  <c r="J8876" i="1" s="1"/>
  <c r="J8874" i="1"/>
  <c r="J8868" i="1"/>
  <c r="J8866" i="1" s="1"/>
  <c r="J8850" i="1"/>
  <c r="J8849" i="1" s="1"/>
  <c r="J8845" i="1"/>
  <c r="J8844" i="1" s="1"/>
  <c r="J8840" i="1"/>
  <c r="J8831" i="1" s="1"/>
  <c r="J8829" i="1"/>
  <c r="J8823" i="1"/>
  <c r="J8821" i="1" s="1"/>
  <c r="J8806" i="1"/>
  <c r="J8805" i="1" s="1"/>
  <c r="J8801" i="1"/>
  <c r="J8800" i="1" s="1"/>
  <c r="J8796" i="1"/>
  <c r="J8787" i="1" s="1"/>
  <c r="J8785" i="1"/>
  <c r="J8779" i="1"/>
  <c r="J8777" i="1" s="1"/>
  <c r="J8763" i="1"/>
  <c r="J8762" i="1" s="1"/>
  <c r="J8759" i="1"/>
  <c r="J8758" i="1" s="1"/>
  <c r="J8753" i="1"/>
  <c r="J8744" i="1" s="1"/>
  <c r="J8742" i="1"/>
  <c r="J8736" i="1"/>
  <c r="J8734" i="1" s="1"/>
  <c r="J8718" i="1"/>
  <c r="J8717" i="1" s="1"/>
  <c r="J8713" i="1"/>
  <c r="J8712" i="1" s="1"/>
  <c r="J8708" i="1"/>
  <c r="J8699" i="1" s="1"/>
  <c r="J8697" i="1"/>
  <c r="J8691" i="1"/>
  <c r="J8689" i="1" s="1"/>
  <c r="J8674" i="1"/>
  <c r="J8673" i="1" s="1"/>
  <c r="J8669" i="1"/>
  <c r="J8668" i="1" s="1"/>
  <c r="J8664" i="1"/>
  <c r="J8655" i="1" s="1"/>
  <c r="J8653" i="1"/>
  <c r="J8647" i="1"/>
  <c r="J8645" i="1" s="1"/>
  <c r="J8628" i="1"/>
  <c r="J8627" i="1" s="1"/>
  <c r="J8623" i="1"/>
  <c r="J8622" i="1" s="1"/>
  <c r="J8617" i="1"/>
  <c r="J8608" i="1" s="1"/>
  <c r="J8606" i="1"/>
  <c r="J8600" i="1"/>
  <c r="J8598" i="1" s="1"/>
  <c r="J8583" i="1"/>
  <c r="J8582" i="1" s="1"/>
  <c r="J8578" i="1"/>
  <c r="J8577" i="1" s="1"/>
  <c r="J8572" i="1"/>
  <c r="J8563" i="1" s="1"/>
  <c r="J8561" i="1"/>
  <c r="J8555" i="1"/>
  <c r="J8553" i="1" s="1"/>
  <c r="J8539" i="1"/>
  <c r="J8538" i="1" s="1"/>
  <c r="J8541" i="1" s="1"/>
  <c r="J8545" i="1" s="1"/>
  <c r="J8546" i="1" s="1"/>
  <c r="J8523" i="1"/>
  <c r="J8522" i="1" s="1"/>
  <c r="J8520" i="1"/>
  <c r="J8519" i="1" s="1"/>
  <c r="J8515" i="1"/>
  <c r="J8506" i="1" s="1"/>
  <c r="J8504" i="1"/>
  <c r="J8498" i="1"/>
  <c r="J8496" i="1" s="1"/>
  <c r="J8481" i="1"/>
  <c r="J8480" i="1" s="1"/>
  <c r="J8477" i="1"/>
  <c r="J8476" i="1" s="1"/>
  <c r="J8472" i="1"/>
  <c r="J8463" i="1" s="1"/>
  <c r="J8461" i="1"/>
  <c r="J8455" i="1"/>
  <c r="J8453" i="1" s="1"/>
  <c r="J8439" i="1"/>
  <c r="J8438" i="1" s="1"/>
  <c r="J8436" i="1"/>
  <c r="J8435" i="1" s="1"/>
  <c r="J8432" i="1"/>
  <c r="J8431" i="1" s="1"/>
  <c r="J8427" i="1"/>
  <c r="J8419" i="1" s="1"/>
  <c r="J8417" i="1"/>
  <c r="J8411" i="1"/>
  <c r="J8409" i="1" s="1"/>
  <c r="J8394" i="1"/>
  <c r="J8393" i="1" s="1"/>
  <c r="J8390" i="1"/>
  <c r="J8389" i="1" s="1"/>
  <c r="J8384" i="1"/>
  <c r="J8375" i="1" s="1"/>
  <c r="J8373" i="1"/>
  <c r="J8367" i="1"/>
  <c r="J8365" i="1" s="1"/>
  <c r="J8349" i="1"/>
  <c r="J8348" i="1" s="1"/>
  <c r="J8344" i="1"/>
  <c r="J8343" i="1" s="1"/>
  <c r="J8338" i="1"/>
  <c r="J8329" i="1" s="1"/>
  <c r="J8327" i="1"/>
  <c r="J8321" i="1"/>
  <c r="J8319" i="1" s="1"/>
  <c r="J8303" i="1"/>
  <c r="J8302" i="1" s="1"/>
  <c r="J8297" i="1"/>
  <c r="J8296" i="1" s="1"/>
  <c r="J8292" i="1"/>
  <c r="J8283" i="1" s="1"/>
  <c r="J8281" i="1"/>
  <c r="J8275" i="1"/>
  <c r="J8273" i="1" s="1"/>
  <c r="J8258" i="1"/>
  <c r="J8257" i="1" s="1"/>
  <c r="J8255" i="1"/>
  <c r="J8254" i="1" s="1"/>
  <c r="J8250" i="1"/>
  <c r="J8241" i="1" s="1"/>
  <c r="J8239" i="1"/>
  <c r="J8233" i="1"/>
  <c r="J8231" i="1" s="1"/>
  <c r="J8214" i="1"/>
  <c r="J8213" i="1" s="1"/>
  <c r="J8210" i="1"/>
  <c r="J8209" i="1" s="1"/>
  <c r="J8206" i="1"/>
  <c r="J8197" i="1" s="1"/>
  <c r="J8195" i="1"/>
  <c r="J8189" i="1"/>
  <c r="J8187" i="1" s="1"/>
  <c r="J8173" i="1"/>
  <c r="J8172" i="1" s="1"/>
  <c r="J8175" i="1" s="1"/>
  <c r="J8179" i="1" s="1"/>
  <c r="J8180" i="1" s="1"/>
  <c r="J8157" i="1"/>
  <c r="J8156" i="1" s="1"/>
  <c r="J8152" i="1"/>
  <c r="J8151" i="1" s="1"/>
  <c r="J8147" i="1"/>
  <c r="J8138" i="1" s="1"/>
  <c r="J8136" i="1"/>
  <c r="J8130" i="1"/>
  <c r="J8128" i="1" s="1"/>
  <c r="J8116" i="1"/>
  <c r="J8115" i="1" s="1"/>
  <c r="J8111" i="1"/>
  <c r="J8110" i="1" s="1"/>
  <c r="J8108" i="1"/>
  <c r="J8107" i="1" s="1"/>
  <c r="J8104" i="1"/>
  <c r="J8103" i="1" s="1"/>
  <c r="J8099" i="1"/>
  <c r="J8091" i="1" s="1"/>
  <c r="J8089" i="1"/>
  <c r="J8083" i="1"/>
  <c r="J8081" i="1" s="1"/>
  <c r="J8065" i="1"/>
  <c r="J8064" i="1" s="1"/>
  <c r="J8061" i="1"/>
  <c r="J8060" i="1" s="1"/>
  <c r="J8056" i="1"/>
  <c r="J8047" i="1" s="1"/>
  <c r="J8045" i="1"/>
  <c r="J8039" i="1"/>
  <c r="J8037" i="1" s="1"/>
  <c r="J8023" i="1"/>
  <c r="J8022" i="1" s="1"/>
  <c r="J8020" i="1"/>
  <c r="J8019" i="1" s="1"/>
  <c r="J8016" i="1"/>
  <c r="J8008" i="1" s="1"/>
  <c r="J8006" i="1"/>
  <c r="J8000" i="1"/>
  <c r="J7998" i="1" s="1"/>
  <c r="J7984" i="1"/>
  <c r="J7983" i="1" s="1"/>
  <c r="J7979" i="1"/>
  <c r="J7970" i="1" s="1"/>
  <c r="J7968" i="1"/>
  <c r="J7962" i="1"/>
  <c r="J7960" i="1" s="1"/>
  <c r="J7946" i="1"/>
  <c r="J7878" i="1" s="1"/>
  <c r="J7943" i="1"/>
  <c r="J7877" i="1" s="1"/>
  <c r="J7940" i="1"/>
  <c r="J7874" i="1" s="1"/>
  <c r="J7933" i="1"/>
  <c r="J7863" i="1" s="1"/>
  <c r="J7923" i="1"/>
  <c r="J7914" i="1" s="1"/>
  <c r="J7911" i="1"/>
  <c r="J7900" i="1"/>
  <c r="J7897" i="1" s="1"/>
  <c r="J7883" i="1"/>
  <c r="J7891" i="1" s="1"/>
  <c r="J7881" i="1"/>
  <c r="J7876" i="1"/>
  <c r="J7875" i="1"/>
  <c r="J7873" i="1"/>
  <c r="J7870" i="1"/>
  <c r="J7866" i="1"/>
  <c r="J7865" i="1" s="1"/>
  <c r="J7864" i="1"/>
  <c r="J7862" i="1"/>
  <c r="J7861" i="1"/>
  <c r="J7857" i="1"/>
  <c r="J7856" i="1"/>
  <c r="J7855" i="1"/>
  <c r="J7854" i="1"/>
  <c r="J7853" i="1"/>
  <c r="J7852" i="1"/>
  <c r="J7851" i="1"/>
  <c r="J7850" i="1"/>
  <c r="J7848" i="1"/>
  <c r="J7846" i="1"/>
  <c r="J7845" i="1"/>
  <c r="J7844" i="1"/>
  <c r="J7843" i="1"/>
  <c r="J7842" i="1"/>
  <c r="J7840" i="1"/>
  <c r="J7833" i="1"/>
  <c r="J7829" i="1"/>
  <c r="J7828" i="1"/>
  <c r="J7827" i="1"/>
  <c r="J7826" i="1"/>
  <c r="J7820" i="1"/>
  <c r="J7818" i="1"/>
  <c r="J7816" i="1"/>
  <c r="J7813" i="1"/>
  <c r="J7809" i="1"/>
  <c r="J7805" i="1"/>
  <c r="J7802" i="1"/>
  <c r="J7800" i="1"/>
  <c r="J7798" i="1"/>
  <c r="J7788" i="1"/>
  <c r="J7779" i="1"/>
  <c r="J7773" i="1"/>
  <c r="J7771" i="1" s="1"/>
  <c r="J7761" i="1"/>
  <c r="J7764" i="1" s="1"/>
  <c r="J7745" i="1"/>
  <c r="J7744" i="1" s="1"/>
  <c r="J7742" i="1"/>
  <c r="J7741" i="1" s="1"/>
  <c r="J7739" i="1"/>
  <c r="J7738" i="1" s="1"/>
  <c r="J7734" i="1"/>
  <c r="J7723" i="1"/>
  <c r="J7717" i="1"/>
  <c r="J7715" i="1" s="1"/>
  <c r="J7708" i="1"/>
  <c r="J7707" i="1"/>
  <c r="J7706" i="1"/>
  <c r="J7705" i="1"/>
  <c r="J7704" i="1"/>
  <c r="J7703" i="1"/>
  <c r="J7696" i="1"/>
  <c r="J7693" i="1"/>
  <c r="J7691" i="1"/>
  <c r="J7681" i="1"/>
  <c r="J7675" i="1"/>
  <c r="J7673" i="1"/>
  <c r="J7669" i="1"/>
  <c r="J7664" i="1"/>
  <c r="J7659" i="1"/>
  <c r="J7655" i="1"/>
  <c r="J7653" i="1"/>
  <c r="J7650" i="1"/>
  <c r="J7644" i="1"/>
  <c r="J7637" i="1"/>
  <c r="J7631" i="1"/>
  <c r="J7629" i="1" s="1"/>
  <c r="J7619" i="1"/>
  <c r="J7622" i="1" s="1"/>
  <c r="J7610" i="1"/>
  <c r="J7609" i="1" s="1"/>
  <c r="J7607" i="1"/>
  <c r="J7606" i="1" s="1"/>
  <c r="J7602" i="1"/>
  <c r="J7591" i="1"/>
  <c r="J7585" i="1"/>
  <c r="J7583" i="1" s="1"/>
  <c r="J7573" i="1"/>
  <c r="J7576" i="1" s="1"/>
  <c r="J7561" i="1"/>
  <c r="J7556" i="1"/>
  <c r="J7555" i="1" s="1"/>
  <c r="J7551" i="1"/>
  <c r="J7540" i="1"/>
  <c r="J7534" i="1"/>
  <c r="J7532" i="1" s="1"/>
  <c r="J7522" i="1"/>
  <c r="J7525" i="1" s="1"/>
  <c r="J7518" i="1"/>
  <c r="J7517" i="1"/>
  <c r="J7516" i="1"/>
  <c r="J7509" i="1"/>
  <c r="J7507" i="1"/>
  <c r="J7502" i="1"/>
  <c r="J7496" i="1"/>
  <c r="J7494" i="1"/>
  <c r="J7489" i="1"/>
  <c r="J7485" i="1"/>
  <c r="J7477" i="1"/>
  <c r="J7473" i="1"/>
  <c r="J7470" i="1"/>
  <c r="J7467" i="1"/>
  <c r="J7463" i="1"/>
  <c r="J7457" i="1"/>
  <c r="J7451" i="1"/>
  <c r="J7449" i="1" s="1"/>
  <c r="J7439" i="1"/>
  <c r="J7442" i="1" s="1"/>
  <c r="J7427" i="1"/>
  <c r="J7424" i="1"/>
  <c r="J7420" i="1"/>
  <c r="J7419" i="1" s="1"/>
  <c r="J7415" i="1"/>
  <c r="J7405" i="1"/>
  <c r="J7399" i="1"/>
  <c r="J7397" i="1" s="1"/>
  <c r="J7387" i="1"/>
  <c r="J7390" i="1" s="1"/>
  <c r="J7380" i="1"/>
  <c r="J7379" i="1"/>
  <c r="J7372" i="1"/>
  <c r="J7366" i="1"/>
  <c r="J7355" i="1"/>
  <c r="J7351" i="1"/>
  <c r="J7343" i="1"/>
  <c r="J7340" i="1"/>
  <c r="J7334" i="1"/>
  <c r="J7332" i="1" s="1"/>
  <c r="J7322" i="1"/>
  <c r="J7325" i="1" s="1"/>
  <c r="J7308" i="1"/>
  <c r="J7302" i="1"/>
  <c r="J7298" i="1"/>
  <c r="J7295" i="1"/>
  <c r="J7291" i="1"/>
  <c r="J7285" i="1"/>
  <c r="J7277" i="1"/>
  <c r="J7269" i="1"/>
  <c r="J7263" i="1"/>
  <c r="J7260" i="1"/>
  <c r="J7254" i="1"/>
  <c r="J7251" i="1"/>
  <c r="J7247" i="1"/>
  <c r="J7241" i="1"/>
  <c r="J7239" i="1" s="1"/>
  <c r="J7229" i="1"/>
  <c r="J7232" i="1" s="1"/>
  <c r="J7217" i="1"/>
  <c r="J7213" i="1"/>
  <c r="J7209" i="1"/>
  <c r="J7208" i="1" s="1"/>
  <c r="J7204" i="1"/>
  <c r="J7193" i="1"/>
  <c r="J7187" i="1"/>
  <c r="J7185" i="1" s="1"/>
  <c r="J7175" i="1"/>
  <c r="J7165" i="1"/>
  <c r="J7164" i="1" s="1"/>
  <c r="J7161" i="1"/>
  <c r="J7160" i="1" s="1"/>
  <c r="J7159" i="1" s="1"/>
  <c r="J7155" i="1"/>
  <c r="J7146" i="1" s="1"/>
  <c r="J7144" i="1"/>
  <c r="J7139" i="1"/>
  <c r="J7137" i="1" s="1"/>
  <c r="J7130" i="1"/>
  <c r="J7119" i="1"/>
  <c r="J7118" i="1" s="1"/>
  <c r="J7115" i="1"/>
  <c r="J7114" i="1" s="1"/>
  <c r="J7113" i="1" s="1"/>
  <c r="J7109" i="1"/>
  <c r="J7100" i="1" s="1"/>
  <c r="J7098" i="1"/>
  <c r="J7093" i="1"/>
  <c r="J7091" i="1" s="1"/>
  <c r="J7084" i="1"/>
  <c r="J7081" i="1"/>
  <c r="J7080" i="1"/>
  <c r="J7073" i="1"/>
  <c r="J7072" i="1" s="1"/>
  <c r="J7070" i="1"/>
  <c r="J7069" i="1" s="1"/>
  <c r="J7065" i="1"/>
  <c r="J7056" i="1" s="1"/>
  <c r="J7054" i="1"/>
  <c r="J7048" i="1"/>
  <c r="J7046" i="1" s="1"/>
  <c r="J7039" i="1"/>
  <c r="J7029" i="1"/>
  <c r="J7028" i="1" s="1"/>
  <c r="J7025" i="1"/>
  <c r="J7024" i="1" s="1"/>
  <c r="J7023" i="1" s="1"/>
  <c r="J7019" i="1"/>
  <c r="J7010" i="1" s="1"/>
  <c r="J7008" i="1"/>
  <c r="J7003" i="1"/>
  <c r="J7001" i="1" s="1"/>
  <c r="J6994" i="1"/>
  <c r="J6984" i="1"/>
  <c r="J6983" i="1" s="1"/>
  <c r="J6981" i="1"/>
  <c r="J6980" i="1" s="1"/>
  <c r="J6976" i="1"/>
  <c r="J6967" i="1" s="1"/>
  <c r="J6965" i="1"/>
  <c r="J6959" i="1"/>
  <c r="J6957" i="1" s="1"/>
  <c r="J6950" i="1"/>
  <c r="J6940" i="1"/>
  <c r="J6939" i="1" s="1"/>
  <c r="J6936" i="1"/>
  <c r="J6934" i="1"/>
  <c r="J6886" i="1" s="1"/>
  <c r="J6928" i="1"/>
  <c r="J6919" i="1" s="1"/>
  <c r="J6917" i="1"/>
  <c r="J6911" i="1"/>
  <c r="J6909" i="1" s="1"/>
  <c r="J6898" i="1"/>
  <c r="J6894" i="1"/>
  <c r="J6903" i="1" s="1"/>
  <c r="J6892" i="1"/>
  <c r="J6891" i="1"/>
  <c r="J6890" i="1"/>
  <c r="J6882" i="1"/>
  <c r="J6881" i="1"/>
  <c r="J6880" i="1"/>
  <c r="J6879" i="1"/>
  <c r="J6878" i="1"/>
  <c r="J6877" i="1"/>
  <c r="J6876" i="1"/>
  <c r="J6875" i="1"/>
  <c r="J6873" i="1"/>
  <c r="J6871" i="1"/>
  <c r="J6870" i="1"/>
  <c r="J6869" i="1"/>
  <c r="J6868" i="1"/>
  <c r="J6867" i="1"/>
  <c r="J6865" i="1"/>
  <c r="J6858" i="1"/>
  <c r="J6853" i="1"/>
  <c r="J6852" i="1"/>
  <c r="J6846" i="1"/>
  <c r="J6842" i="1"/>
  <c r="J6837" i="1"/>
  <c r="J6835" i="1"/>
  <c r="J6830" i="1"/>
  <c r="J6823" i="1"/>
  <c r="J6817" i="1"/>
  <c r="J6815" i="1"/>
  <c r="J6808" i="1"/>
  <c r="J6803" i="1"/>
  <c r="J6797" i="1"/>
  <c r="J6795" i="1" s="1"/>
  <c r="J6785" i="1"/>
  <c r="J6773" i="1"/>
  <c r="J6772" i="1" s="1"/>
  <c r="J6770" i="1"/>
  <c r="J6769" i="1" s="1"/>
  <c r="J6765" i="1"/>
  <c r="J6756" i="1" s="1"/>
  <c r="J6754" i="1"/>
  <c r="J6748" i="1"/>
  <c r="J6746" i="1" s="1"/>
  <c r="J6731" i="1"/>
  <c r="J6730" i="1" s="1"/>
  <c r="J6728" i="1"/>
  <c r="J6727" i="1" s="1"/>
  <c r="J6723" i="1"/>
  <c r="J6714" i="1" s="1"/>
  <c r="J6712" i="1"/>
  <c r="J6707" i="1"/>
  <c r="J6705" i="1" s="1"/>
  <c r="J6690" i="1"/>
  <c r="J6689" i="1" s="1"/>
  <c r="J6687" i="1"/>
  <c r="J6686" i="1" s="1"/>
  <c r="J6682" i="1"/>
  <c r="J6673" i="1" s="1"/>
  <c r="J6671" i="1"/>
  <c r="J6665" i="1"/>
  <c r="J6663" i="1" s="1"/>
  <c r="J6648" i="1"/>
  <c r="J6647" i="1" s="1"/>
  <c r="J6645" i="1"/>
  <c r="J6644" i="1" s="1"/>
  <c r="J6640" i="1"/>
  <c r="J6631" i="1" s="1"/>
  <c r="J6629" i="1"/>
  <c r="J6624" i="1"/>
  <c r="J6622" i="1" s="1"/>
  <c r="J6608" i="1"/>
  <c r="J6607" i="1" s="1"/>
  <c r="J6605" i="1"/>
  <c r="J6604" i="1" s="1"/>
  <c r="J6600" i="1"/>
  <c r="J6591" i="1" s="1"/>
  <c r="J6589" i="1"/>
  <c r="J6583" i="1"/>
  <c r="J6581" i="1" s="1"/>
  <c r="J6566" i="1"/>
  <c r="J6565" i="1" s="1"/>
  <c r="J6562" i="1"/>
  <c r="J6223" i="1" s="1"/>
  <c r="J6560" i="1"/>
  <c r="J6222" i="1" s="1"/>
  <c r="J6556" i="1"/>
  <c r="J6555" i="1" s="1"/>
  <c r="J6551" i="1"/>
  <c r="J6543" i="1" s="1"/>
  <c r="J6541" i="1"/>
  <c r="J6536" i="1"/>
  <c r="J6534" i="1" s="1"/>
  <c r="J6520" i="1"/>
  <c r="J6519" i="1" s="1"/>
  <c r="J6517" i="1"/>
  <c r="J6516" i="1" s="1"/>
  <c r="J6515" i="1" s="1"/>
  <c r="J6510" i="1"/>
  <c r="J6501" i="1" s="1"/>
  <c r="J6499" i="1"/>
  <c r="J6494" i="1"/>
  <c r="J6492" i="1" s="1"/>
  <c r="J6478" i="1"/>
  <c r="J6477" i="1" s="1"/>
  <c r="J6474" i="1"/>
  <c r="J6473" i="1" s="1"/>
  <c r="J6469" i="1"/>
  <c r="J6460" i="1" s="1"/>
  <c r="J6458" i="1"/>
  <c r="J6453" i="1"/>
  <c r="J6451" i="1" s="1"/>
  <c r="J6437" i="1"/>
  <c r="J6436" i="1" s="1"/>
  <c r="J6434" i="1"/>
  <c r="J6433" i="1" s="1"/>
  <c r="J6429" i="1"/>
  <c r="J6420" i="1" s="1"/>
  <c r="J6418" i="1"/>
  <c r="J6413" i="1"/>
  <c r="J6411" i="1" s="1"/>
  <c r="J6397" i="1"/>
  <c r="J6396" i="1" s="1"/>
  <c r="J6394" i="1"/>
  <c r="J6393" i="1" s="1"/>
  <c r="J6389" i="1"/>
  <c r="J6380" i="1" s="1"/>
  <c r="J6378" i="1"/>
  <c r="J6372" i="1"/>
  <c r="J6370" i="1" s="1"/>
  <c r="J6355" i="1"/>
  <c r="J6354" i="1" s="1"/>
  <c r="J6352" i="1"/>
  <c r="J6351" i="1" s="1"/>
  <c r="J6347" i="1"/>
  <c r="J6338" i="1" s="1"/>
  <c r="J6336" i="1"/>
  <c r="J6330" i="1"/>
  <c r="J6328" i="1" s="1"/>
  <c r="J6314" i="1"/>
  <c r="J6313" i="1" s="1"/>
  <c r="J6311" i="1"/>
  <c r="J6310" i="1" s="1"/>
  <c r="J6306" i="1"/>
  <c r="J6297" i="1" s="1"/>
  <c r="J6295" i="1"/>
  <c r="J6289" i="1"/>
  <c r="J6287" i="1" s="1"/>
  <c r="J6272" i="1"/>
  <c r="J6271" i="1" s="1"/>
  <c r="J6269" i="1"/>
  <c r="J6268" i="1" s="1"/>
  <c r="J6263" i="1"/>
  <c r="J6254" i="1" s="1"/>
  <c r="J6252" i="1"/>
  <c r="J6246" i="1"/>
  <c r="J6244" i="1" s="1"/>
  <c r="J6230" i="1"/>
  <c r="J6238" i="1" s="1"/>
  <c r="J6228" i="1"/>
  <c r="J6227" i="1"/>
  <c r="J6226" i="1"/>
  <c r="J6218" i="1"/>
  <c r="J6212" i="1"/>
  <c r="J6211" i="1"/>
  <c r="J6210" i="1"/>
  <c r="J6209" i="1"/>
  <c r="J6208" i="1"/>
  <c r="J6207" i="1"/>
  <c r="J6206" i="1"/>
  <c r="J6205" i="1"/>
  <c r="J6203" i="1"/>
  <c r="J6201" i="1"/>
  <c r="J6200" i="1"/>
  <c r="J6199" i="1"/>
  <c r="J6198" i="1"/>
  <c r="J6197" i="1"/>
  <c r="J6195" i="1"/>
  <c r="J6188" i="1"/>
  <c r="J6183" i="1"/>
  <c r="J6182" i="1"/>
  <c r="J6176" i="1"/>
  <c r="J6171" i="1"/>
  <c r="J6167" i="1"/>
  <c r="J6163" i="1"/>
  <c r="J6160" i="1"/>
  <c r="J6157" i="1"/>
  <c r="J6155" i="1"/>
  <c r="J6148" i="1"/>
  <c r="J6144" i="1"/>
  <c r="J6139" i="1"/>
  <c r="J6137" i="1" s="1"/>
  <c r="J6127" i="1"/>
  <c r="J6115" i="1"/>
  <c r="J6114" i="1" s="1"/>
  <c r="J6111" i="1"/>
  <c r="J6110" i="1" s="1"/>
  <c r="J6106" i="1"/>
  <c r="J6096" i="1"/>
  <c r="J6091" i="1"/>
  <c r="J6089" i="1" s="1"/>
  <c r="J6082" i="1"/>
  <c r="J6070" i="1"/>
  <c r="J6069" i="1" s="1"/>
  <c r="J6065" i="1"/>
  <c r="J6054" i="1"/>
  <c r="J6048" i="1"/>
  <c r="J6046" i="1" s="1"/>
  <c r="J6039" i="1"/>
  <c r="J4566" i="1" s="1"/>
  <c r="J4574" i="1" s="1"/>
  <c r="J6027" i="1"/>
  <c r="J6026" i="1" s="1"/>
  <c r="J6024" i="1"/>
  <c r="J6023" i="1" s="1"/>
  <c r="J6022" i="1" s="1"/>
  <c r="J6018" i="1"/>
  <c r="J6013" i="1" s="1"/>
  <c r="J6011" i="1"/>
  <c r="J6005" i="1"/>
  <c r="J6003" i="1" s="1"/>
  <c r="J5988" i="1"/>
  <c r="J5987" i="1" s="1"/>
  <c r="J5985" i="1"/>
  <c r="J5984" i="1" s="1"/>
  <c r="J5983" i="1" s="1"/>
  <c r="J5979" i="1"/>
  <c r="J5972" i="1" s="1"/>
  <c r="J5970" i="1"/>
  <c r="J5964" i="1"/>
  <c r="J5962" i="1" s="1"/>
  <c r="J5947" i="1"/>
  <c r="J5946" i="1" s="1"/>
  <c r="J5944" i="1"/>
  <c r="J5943" i="1" s="1"/>
  <c r="J5942" i="1" s="1"/>
  <c r="J5938" i="1"/>
  <c r="J5930" i="1" s="1"/>
  <c r="J5928" i="1"/>
  <c r="J5922" i="1"/>
  <c r="J5920" i="1" s="1"/>
  <c r="J5905" i="1"/>
  <c r="J5904" i="1" s="1"/>
  <c r="J5902" i="1"/>
  <c r="J5901" i="1" s="1"/>
  <c r="J5900" i="1" s="1"/>
  <c r="J5896" i="1"/>
  <c r="J5887" i="1" s="1"/>
  <c r="J5885" i="1"/>
  <c r="J5879" i="1"/>
  <c r="J5877" i="1" s="1"/>
  <c r="J5862" i="1"/>
  <c r="J5861" i="1" s="1"/>
  <c r="J5859" i="1"/>
  <c r="J5858" i="1" s="1"/>
  <c r="J5857" i="1" s="1"/>
  <c r="J5853" i="1"/>
  <c r="J5845" i="1" s="1"/>
  <c r="J5843" i="1"/>
  <c r="J5837" i="1"/>
  <c r="J5835" i="1" s="1"/>
  <c r="J5820" i="1"/>
  <c r="J5819" i="1" s="1"/>
  <c r="J5817" i="1"/>
  <c r="J5816" i="1" s="1"/>
  <c r="J5815" i="1" s="1"/>
  <c r="J5811" i="1"/>
  <c r="J5803" i="1" s="1"/>
  <c r="J5801" i="1"/>
  <c r="J5795" i="1"/>
  <c r="J5793" i="1" s="1"/>
  <c r="J5778" i="1"/>
  <c r="J5777" i="1" s="1"/>
  <c r="J5775" i="1"/>
  <c r="J5774" i="1" s="1"/>
  <c r="J5773" i="1" s="1"/>
  <c r="J5769" i="1"/>
  <c r="J5761" i="1" s="1"/>
  <c r="J5759" i="1"/>
  <c r="J5753" i="1"/>
  <c r="J5751" i="1" s="1"/>
  <c r="J5736" i="1"/>
  <c r="J5735" i="1" s="1"/>
  <c r="J5733" i="1"/>
  <c r="J5732" i="1" s="1"/>
  <c r="J5731" i="1" s="1"/>
  <c r="J5727" i="1"/>
  <c r="J5718" i="1" s="1"/>
  <c r="J5716" i="1"/>
  <c r="J5710" i="1"/>
  <c r="J5708" i="1" s="1"/>
  <c r="J5693" i="1"/>
  <c r="J5692" i="1" s="1"/>
  <c r="J5690" i="1"/>
  <c r="J5689" i="1" s="1"/>
  <c r="J5688" i="1" s="1"/>
  <c r="J5684" i="1"/>
  <c r="J5676" i="1" s="1"/>
  <c r="J5674" i="1"/>
  <c r="J5668" i="1"/>
  <c r="J5666" i="1" s="1"/>
  <c r="J5651" i="1"/>
  <c r="J5650" i="1" s="1"/>
  <c r="J5648" i="1"/>
  <c r="J5647" i="1" s="1"/>
  <c r="J5646" i="1" s="1"/>
  <c r="J5642" i="1"/>
  <c r="J5634" i="1" s="1"/>
  <c r="J5632" i="1"/>
  <c r="J5626" i="1"/>
  <c r="J5624" i="1" s="1"/>
  <c r="J5609" i="1"/>
  <c r="J5608" i="1" s="1"/>
  <c r="J5606" i="1"/>
  <c r="J5605" i="1" s="1"/>
  <c r="J5604" i="1" s="1"/>
  <c r="J5600" i="1"/>
  <c r="J5592" i="1" s="1"/>
  <c r="J5590" i="1"/>
  <c r="J5584" i="1"/>
  <c r="J5582" i="1" s="1"/>
  <c r="J5567" i="1"/>
  <c r="J5566" i="1" s="1"/>
  <c r="J5564" i="1"/>
  <c r="J5563" i="1" s="1"/>
  <c r="J5562" i="1" s="1"/>
  <c r="J5558" i="1"/>
  <c r="J5549" i="1" s="1"/>
  <c r="J5547" i="1"/>
  <c r="J5541" i="1"/>
  <c r="J5539" i="1" s="1"/>
  <c r="J5524" i="1"/>
  <c r="J5523" i="1" s="1"/>
  <c r="J5521" i="1"/>
  <c r="J5520" i="1" s="1"/>
  <c r="J5519" i="1" s="1"/>
  <c r="J5515" i="1"/>
  <c r="J5507" i="1" s="1"/>
  <c r="J5505" i="1"/>
  <c r="J5499" i="1"/>
  <c r="J5497" i="1" s="1"/>
  <c r="J5482" i="1"/>
  <c r="J5481" i="1" s="1"/>
  <c r="J5479" i="1"/>
  <c r="J5478" i="1" s="1"/>
  <c r="J5477" i="1" s="1"/>
  <c r="J5473" i="1"/>
  <c r="J5465" i="1" s="1"/>
  <c r="J5463" i="1"/>
  <c r="J5457" i="1"/>
  <c r="J5455" i="1" s="1"/>
  <c r="J5440" i="1"/>
  <c r="J5439" i="1" s="1"/>
  <c r="J5437" i="1"/>
  <c r="J5436" i="1" s="1"/>
  <c r="J5435" i="1" s="1"/>
  <c r="J5431" i="1"/>
  <c r="J5423" i="1" s="1"/>
  <c r="J5421" i="1"/>
  <c r="J5415" i="1"/>
  <c r="J5413" i="1" s="1"/>
  <c r="J5398" i="1"/>
  <c r="J5397" i="1" s="1"/>
  <c r="J5393" i="1"/>
  <c r="J5385" i="1" s="1"/>
  <c r="J5383" i="1"/>
  <c r="J5377" i="1"/>
  <c r="J5375" i="1" s="1"/>
  <c r="J5360" i="1"/>
  <c r="J5359" i="1" s="1"/>
  <c r="J5357" i="1"/>
  <c r="J5355" i="1"/>
  <c r="J5349" i="1"/>
  <c r="J5341" i="1" s="1"/>
  <c r="J5339" i="1"/>
  <c r="J5333" i="1"/>
  <c r="J5331" i="1" s="1"/>
  <c r="J5316" i="1"/>
  <c r="J5315" i="1" s="1"/>
  <c r="J5313" i="1"/>
  <c r="J5312" i="1" s="1"/>
  <c r="J5311" i="1" s="1"/>
  <c r="J5307" i="1"/>
  <c r="J5300" i="1" s="1"/>
  <c r="J5298" i="1"/>
  <c r="J5292" i="1"/>
  <c r="J5290" i="1" s="1"/>
  <c r="J5275" i="1"/>
  <c r="J5274" i="1" s="1"/>
  <c r="J5272" i="1"/>
  <c r="J5271" i="1" s="1"/>
  <c r="J5270" i="1" s="1"/>
  <c r="J5266" i="1"/>
  <c r="J5258" i="1" s="1"/>
  <c r="J5256" i="1"/>
  <c r="J5250" i="1"/>
  <c r="J5248" i="1" s="1"/>
  <c r="J5233" i="1"/>
  <c r="J5232" i="1" s="1"/>
  <c r="J5230" i="1"/>
  <c r="J5229" i="1" s="1"/>
  <c r="J5228" i="1" s="1"/>
  <c r="J5224" i="1"/>
  <c r="J5217" i="1" s="1"/>
  <c r="J5215" i="1"/>
  <c r="J5209" i="1"/>
  <c r="J5207" i="1" s="1"/>
  <c r="J5192" i="1"/>
  <c r="J5191" i="1" s="1"/>
  <c r="J5189" i="1"/>
  <c r="J5188" i="1" s="1"/>
  <c r="J5187" i="1" s="1"/>
  <c r="J5183" i="1"/>
  <c r="J5176" i="1" s="1"/>
  <c r="J5174" i="1"/>
  <c r="J5168" i="1"/>
  <c r="J5166" i="1" s="1"/>
  <c r="J5151" i="1"/>
  <c r="J5150" i="1" s="1"/>
  <c r="J5148" i="1"/>
  <c r="J5147" i="1" s="1"/>
  <c r="J5146" i="1" s="1"/>
  <c r="J5142" i="1"/>
  <c r="J5133" i="1" s="1"/>
  <c r="J5131" i="1"/>
  <c r="J5125" i="1"/>
  <c r="J5123" i="1" s="1"/>
  <c r="J5108" i="1"/>
  <c r="J5107" i="1" s="1"/>
  <c r="J5105" i="1"/>
  <c r="J5104" i="1" s="1"/>
  <c r="J5103" i="1" s="1"/>
  <c r="J5099" i="1"/>
  <c r="J5091" i="1" s="1"/>
  <c r="J5089" i="1"/>
  <c r="J5083" i="1"/>
  <c r="J5081" i="1" s="1"/>
  <c r="J5066" i="1"/>
  <c r="J5065" i="1" s="1"/>
  <c r="J5063" i="1"/>
  <c r="J5062" i="1" s="1"/>
  <c r="J5061" i="1" s="1"/>
  <c r="J5057" i="1"/>
  <c r="J5050" i="1" s="1"/>
  <c r="J5048" i="1"/>
  <c r="J5042" i="1"/>
  <c r="J5040" i="1" s="1"/>
  <c r="J5026" i="1"/>
  <c r="J5025" i="1" s="1"/>
  <c r="J5022" i="1"/>
  <c r="J5020" i="1"/>
  <c r="J5014" i="1"/>
  <c r="J5005" i="1" s="1"/>
  <c r="J5003" i="1"/>
  <c r="J4997" i="1"/>
  <c r="J4995" i="1" s="1"/>
  <c r="J4980" i="1"/>
  <c r="J4979" i="1" s="1"/>
  <c r="J4977" i="1"/>
  <c r="J4976" i="1" s="1"/>
  <c r="J4975" i="1" s="1"/>
  <c r="J4971" i="1"/>
  <c r="J4963" i="1" s="1"/>
  <c r="J4961" i="1"/>
  <c r="J4955" i="1"/>
  <c r="J4953" i="1" s="1"/>
  <c r="J4938" i="1"/>
  <c r="J4937" i="1" s="1"/>
  <c r="J4933" i="1"/>
  <c r="J4924" i="1" s="1"/>
  <c r="J4922" i="1"/>
  <c r="J4916" i="1"/>
  <c r="J4914" i="1" s="1"/>
  <c r="J4899" i="1"/>
  <c r="J4898" i="1" s="1"/>
  <c r="J4896" i="1"/>
  <c r="J4895" i="1" s="1"/>
  <c r="J4894" i="1" s="1"/>
  <c r="J4890" i="1"/>
  <c r="J4882" i="1" s="1"/>
  <c r="J4880" i="1"/>
  <c r="J4874" i="1"/>
  <c r="J4872" i="1" s="1"/>
  <c r="J4857" i="1"/>
  <c r="J4856" i="1" s="1"/>
  <c r="J4854" i="1"/>
  <c r="J4852" i="1"/>
  <c r="J4846" i="1"/>
  <c r="J4838" i="1" s="1"/>
  <c r="J4836" i="1"/>
  <c r="J4830" i="1"/>
  <c r="J4828" i="1" s="1"/>
  <c r="J4813" i="1"/>
  <c r="J4812" i="1" s="1"/>
  <c r="J4810" i="1"/>
  <c r="J4809" i="1" s="1"/>
  <c r="J4808" i="1" s="1"/>
  <c r="J4804" i="1"/>
  <c r="J4796" i="1" s="1"/>
  <c r="J4794" i="1"/>
  <c r="J4788" i="1"/>
  <c r="J4786" i="1" s="1"/>
  <c r="J4771" i="1"/>
  <c r="J4770" i="1" s="1"/>
  <c r="J4766" i="1"/>
  <c r="J4757" i="1" s="1"/>
  <c r="J4755" i="1"/>
  <c r="J4749" i="1"/>
  <c r="J4747" i="1" s="1"/>
  <c r="J4732" i="1"/>
  <c r="J4731" i="1" s="1"/>
  <c r="J4729" i="1"/>
  <c r="J4728" i="1" s="1"/>
  <c r="J4727" i="1" s="1"/>
  <c r="J4723" i="1"/>
  <c r="J4716" i="1" s="1"/>
  <c r="J4714" i="1"/>
  <c r="J4708" i="1"/>
  <c r="J4706" i="1" s="1"/>
  <c r="J4691" i="1"/>
  <c r="J4690" i="1" s="1"/>
  <c r="J4688" i="1"/>
  <c r="J4687" i="1" s="1"/>
  <c r="J4686" i="1" s="1"/>
  <c r="J4682" i="1"/>
  <c r="J4675" i="1" s="1"/>
  <c r="J4673" i="1"/>
  <c r="J4667" i="1"/>
  <c r="J4665" i="1" s="1"/>
  <c r="J4650" i="1"/>
  <c r="J4649" i="1" s="1"/>
  <c r="J4647" i="1"/>
  <c r="J4646" i="1" s="1"/>
  <c r="J4645" i="1" s="1"/>
  <c r="J4641" i="1"/>
  <c r="J4632" i="1" s="1"/>
  <c r="J4630" i="1"/>
  <c r="J4624" i="1"/>
  <c r="J4622" i="1" s="1"/>
  <c r="J4607" i="1"/>
  <c r="J4606" i="1" s="1"/>
  <c r="J4604" i="1"/>
  <c r="J4603" i="1" s="1"/>
  <c r="J4602" i="1" s="1"/>
  <c r="J4598" i="1"/>
  <c r="J4590" i="1" s="1"/>
  <c r="J4588" i="1"/>
  <c r="J4582" i="1"/>
  <c r="J4580" i="1" s="1"/>
  <c r="J4564" i="1"/>
  <c r="J4563" i="1"/>
  <c r="J4555" i="1"/>
  <c r="J4554" i="1"/>
  <c r="J4553" i="1"/>
  <c r="J4552" i="1"/>
  <c r="J4551" i="1"/>
  <c r="J4550" i="1"/>
  <c r="J4549" i="1"/>
  <c r="J4548" i="1"/>
  <c r="J4546" i="1"/>
  <c r="J4544" i="1"/>
  <c r="J4543" i="1"/>
  <c r="J4542" i="1"/>
  <c r="J4541" i="1"/>
  <c r="J4540" i="1"/>
  <c r="J4538" i="1"/>
  <c r="J4531" i="1"/>
  <c r="J1594" i="1" s="1"/>
  <c r="J1602" i="1" s="1"/>
  <c r="J4518" i="1"/>
  <c r="J4517" i="1" s="1"/>
  <c r="J4515" i="1"/>
  <c r="J4514" i="1" s="1"/>
  <c r="J4513" i="1" s="1"/>
  <c r="J4509" i="1"/>
  <c r="J4502" i="1" s="1"/>
  <c r="J4500" i="1"/>
  <c r="J4494" i="1"/>
  <c r="J4492" i="1" s="1"/>
  <c r="J4477" i="1"/>
  <c r="J4476" i="1" s="1"/>
  <c r="J4474" i="1"/>
  <c r="J4473" i="1" s="1"/>
  <c r="J4472" i="1" s="1"/>
  <c r="J4468" i="1"/>
  <c r="J4461" i="1" s="1"/>
  <c r="J4459" i="1"/>
  <c r="J4453" i="1"/>
  <c r="J4451" i="1" s="1"/>
  <c r="J4436" i="1"/>
  <c r="J4435" i="1" s="1"/>
  <c r="J4433" i="1"/>
  <c r="J4432" i="1" s="1"/>
  <c r="J4431" i="1" s="1"/>
  <c r="J4427" i="1"/>
  <c r="J4420" i="1" s="1"/>
  <c r="J4418" i="1"/>
  <c r="J4412" i="1"/>
  <c r="J4410" i="1" s="1"/>
  <c r="J4395" i="1"/>
  <c r="J4394" i="1" s="1"/>
  <c r="J4392" i="1"/>
  <c r="J4391" i="1" s="1"/>
  <c r="J4390" i="1" s="1"/>
  <c r="J4386" i="1"/>
  <c r="J4377" i="1" s="1"/>
  <c r="J4375" i="1"/>
  <c r="J4369" i="1"/>
  <c r="J4367" i="1" s="1"/>
  <c r="J4352" i="1"/>
  <c r="J4351" i="1" s="1"/>
  <c r="J4349" i="1"/>
  <c r="J4348" i="1" s="1"/>
  <c r="J4347" i="1" s="1"/>
  <c r="J4343" i="1"/>
  <c r="J4335" i="1" s="1"/>
  <c r="J4333" i="1"/>
  <c r="J4327" i="1"/>
  <c r="J4325" i="1" s="1"/>
  <c r="J4310" i="1"/>
  <c r="J4309" i="1" s="1"/>
  <c r="J4305" i="1"/>
  <c r="J4298" i="1" s="1"/>
  <c r="J4296" i="1"/>
  <c r="J4290" i="1"/>
  <c r="J4288" i="1" s="1"/>
  <c r="J4273" i="1"/>
  <c r="J4272" i="1" s="1"/>
  <c r="J4270" i="1"/>
  <c r="J4269" i="1" s="1"/>
  <c r="J4268" i="1" s="1"/>
  <c r="J4264" i="1"/>
  <c r="J4257" i="1" s="1"/>
  <c r="J4255" i="1"/>
  <c r="J4249" i="1"/>
  <c r="J4247" i="1" s="1"/>
  <c r="J4232" i="1"/>
  <c r="J4231" i="1" s="1"/>
  <c r="J4229" i="1"/>
  <c r="J4228" i="1" s="1"/>
  <c r="J4227" i="1" s="1"/>
  <c r="J4223" i="1"/>
  <c r="J4216" i="1" s="1"/>
  <c r="J4214" i="1"/>
  <c r="J4208" i="1"/>
  <c r="J4206" i="1" s="1"/>
  <c r="J4191" i="1"/>
  <c r="J4190" i="1" s="1"/>
  <c r="J4188" i="1"/>
  <c r="J4187" i="1" s="1"/>
  <c r="J4186" i="1" s="1"/>
  <c r="J4182" i="1"/>
  <c r="J4174" i="1" s="1"/>
  <c r="J4172" i="1"/>
  <c r="J4166" i="1"/>
  <c r="J4164" i="1" s="1"/>
  <c r="J4149" i="1"/>
  <c r="J4148" i="1" s="1"/>
  <c r="J4146" i="1"/>
  <c r="J4145" i="1" s="1"/>
  <c r="J4144" i="1" s="1"/>
  <c r="J4140" i="1"/>
  <c r="J4132" i="1" s="1"/>
  <c r="J4130" i="1"/>
  <c r="J4124" i="1"/>
  <c r="J4122" i="1" s="1"/>
  <c r="J4107" i="1"/>
  <c r="J4106" i="1" s="1"/>
  <c r="J4104" i="1"/>
  <c r="J4103" i="1" s="1"/>
  <c r="J4102" i="1" s="1"/>
  <c r="J4098" i="1"/>
  <c r="J4091" i="1" s="1"/>
  <c r="J4089" i="1"/>
  <c r="J4083" i="1"/>
  <c r="J4081" i="1" s="1"/>
  <c r="J4066" i="1"/>
  <c r="J4065" i="1" s="1"/>
  <c r="J4063" i="1"/>
  <c r="J4062" i="1" s="1"/>
  <c r="J4061" i="1" s="1"/>
  <c r="J4057" i="1"/>
  <c r="J4049" i="1" s="1"/>
  <c r="J4047" i="1"/>
  <c r="J4041" i="1"/>
  <c r="J4039" i="1" s="1"/>
  <c r="J4024" i="1"/>
  <c r="J4023" i="1" s="1"/>
  <c r="J4021" i="1"/>
  <c r="J4020" i="1" s="1"/>
  <c r="J4019" i="1" s="1"/>
  <c r="J4015" i="1"/>
  <c r="J4008" i="1" s="1"/>
  <c r="J4006" i="1"/>
  <c r="J4000" i="1"/>
  <c r="J3998" i="1" s="1"/>
  <c r="J3983" i="1"/>
  <c r="J3982" i="1" s="1"/>
  <c r="J3980" i="1"/>
  <c r="J3979" i="1" s="1"/>
  <c r="J3978" i="1" s="1"/>
  <c r="J3974" i="1"/>
  <c r="J3967" i="1" s="1"/>
  <c r="J3965" i="1"/>
  <c r="J3959" i="1"/>
  <c r="J3957" i="1" s="1"/>
  <c r="J3942" i="1"/>
  <c r="J3941" i="1" s="1"/>
  <c r="J3939" i="1"/>
  <c r="J3938" i="1" s="1"/>
  <c r="J3937" i="1" s="1"/>
  <c r="J3933" i="1"/>
  <c r="J3926" i="1" s="1"/>
  <c r="J3924" i="1"/>
  <c r="J3918" i="1"/>
  <c r="J3916" i="1" s="1"/>
  <c r="J3901" i="1"/>
  <c r="J3900" i="1" s="1"/>
  <c r="J3898" i="1"/>
  <c r="J3897" i="1" s="1"/>
  <c r="J3896" i="1" s="1"/>
  <c r="J3892" i="1"/>
  <c r="J3885" i="1" s="1"/>
  <c r="J3883" i="1"/>
  <c r="J3877" i="1"/>
  <c r="J3875" i="1" s="1"/>
  <c r="J3860" i="1"/>
  <c r="J3859" i="1" s="1"/>
  <c r="J3857" i="1"/>
  <c r="J3856" i="1" s="1"/>
  <c r="J3855" i="1" s="1"/>
  <c r="J3851" i="1"/>
  <c r="J3844" i="1" s="1"/>
  <c r="J3842" i="1"/>
  <c r="J3836" i="1"/>
  <c r="J3834" i="1" s="1"/>
  <c r="J3819" i="1"/>
  <c r="J3818" i="1" s="1"/>
  <c r="J3816" i="1"/>
  <c r="J3815" i="1" s="1"/>
  <c r="J3814" i="1" s="1"/>
  <c r="J3810" i="1"/>
  <c r="J3803" i="1" s="1"/>
  <c r="J3801" i="1"/>
  <c r="J3795" i="1"/>
  <c r="J3793" i="1" s="1"/>
  <c r="J3778" i="1"/>
  <c r="J3777" i="1" s="1"/>
  <c r="J3775" i="1"/>
  <c r="J3774" i="1" s="1"/>
  <c r="J3773" i="1" s="1"/>
  <c r="J3769" i="1"/>
  <c r="J3762" i="1" s="1"/>
  <c r="J3760" i="1"/>
  <c r="J3754" i="1"/>
  <c r="J3752" i="1" s="1"/>
  <c r="J3737" i="1"/>
  <c r="J3736" i="1" s="1"/>
  <c r="J3734" i="1"/>
  <c r="J3733" i="1" s="1"/>
  <c r="J3732" i="1" s="1"/>
  <c r="J3728" i="1"/>
  <c r="J3721" i="1" s="1"/>
  <c r="J3719" i="1"/>
  <c r="J3713" i="1"/>
  <c r="J3711" i="1" s="1"/>
  <c r="J3696" i="1"/>
  <c r="J3695" i="1" s="1"/>
  <c r="J3693" i="1"/>
  <c r="J3692" i="1" s="1"/>
  <c r="J3691" i="1" s="1"/>
  <c r="J3687" i="1"/>
  <c r="J3680" i="1" s="1"/>
  <c r="J3678" i="1"/>
  <c r="J3672" i="1"/>
  <c r="J3670" i="1" s="1"/>
  <c r="J3655" i="1"/>
  <c r="J3654" i="1" s="1"/>
  <c r="J3650" i="1"/>
  <c r="J3643" i="1" s="1"/>
  <c r="J3641" i="1"/>
  <c r="J3635" i="1"/>
  <c r="J3633" i="1" s="1"/>
  <c r="J3618" i="1"/>
  <c r="J3617" i="1" s="1"/>
  <c r="J3615" i="1"/>
  <c r="J3614" i="1" s="1"/>
  <c r="J3613" i="1" s="1"/>
  <c r="J3609" i="1"/>
  <c r="J3602" i="1" s="1"/>
  <c r="J3600" i="1"/>
  <c r="J3594" i="1"/>
  <c r="J3592" i="1" s="1"/>
  <c r="J3577" i="1"/>
  <c r="J3576" i="1" s="1"/>
  <c r="J3574" i="1"/>
  <c r="J3573" i="1" s="1"/>
  <c r="J3572" i="1" s="1"/>
  <c r="J3568" i="1"/>
  <c r="J3561" i="1" s="1"/>
  <c r="J3559" i="1"/>
  <c r="J3553" i="1"/>
  <c r="J3551" i="1" s="1"/>
  <c r="J3536" i="1"/>
  <c r="J3535" i="1" s="1"/>
  <c r="J3533" i="1"/>
  <c r="J3532" i="1" s="1"/>
  <c r="J3531" i="1" s="1"/>
  <c r="J3527" i="1"/>
  <c r="J3520" i="1" s="1"/>
  <c r="J3518" i="1"/>
  <c r="J3512" i="1"/>
  <c r="J3510" i="1" s="1"/>
  <c r="J3495" i="1"/>
  <c r="J3494" i="1" s="1"/>
  <c r="J3492" i="1"/>
  <c r="J3491" i="1" s="1"/>
  <c r="J3490" i="1" s="1"/>
  <c r="J3486" i="1"/>
  <c r="J3479" i="1" s="1"/>
  <c r="J3477" i="1"/>
  <c r="J3471" i="1"/>
  <c r="J3469" i="1" s="1"/>
  <c r="J3454" i="1"/>
  <c r="J3453" i="1" s="1"/>
  <c r="J3451" i="1"/>
  <c r="J3450" i="1" s="1"/>
  <c r="J3449" i="1" s="1"/>
  <c r="J3445" i="1"/>
  <c r="J3437" i="1" s="1"/>
  <c r="J3435" i="1"/>
  <c r="J3429" i="1"/>
  <c r="J3427" i="1" s="1"/>
  <c r="J3412" i="1"/>
  <c r="J3411" i="1" s="1"/>
  <c r="J3409" i="1"/>
  <c r="J3408" i="1" s="1"/>
  <c r="J3407" i="1" s="1"/>
  <c r="J3403" i="1"/>
  <c r="J3396" i="1" s="1"/>
  <c r="J3394" i="1"/>
  <c r="J3388" i="1"/>
  <c r="J3386" i="1" s="1"/>
  <c r="J3371" i="1"/>
  <c r="J3370" i="1" s="1"/>
  <c r="J3368" i="1"/>
  <c r="J3367" i="1" s="1"/>
  <c r="J3366" i="1" s="1"/>
  <c r="J3362" i="1"/>
  <c r="J3355" i="1" s="1"/>
  <c r="J3353" i="1"/>
  <c r="J3347" i="1"/>
  <c r="J3345" i="1" s="1"/>
  <c r="J3330" i="1"/>
  <c r="J3329" i="1" s="1"/>
  <c r="J3327" i="1"/>
  <c r="J3326" i="1" s="1"/>
  <c r="J3325" i="1" s="1"/>
  <c r="J3321" i="1"/>
  <c r="J3314" i="1" s="1"/>
  <c r="J3312" i="1"/>
  <c r="J3306" i="1"/>
  <c r="J3304" i="1" s="1"/>
  <c r="J3289" i="1"/>
  <c r="J3288" i="1" s="1"/>
  <c r="J3284" i="1"/>
  <c r="J3276" i="1" s="1"/>
  <c r="J3274" i="1"/>
  <c r="J3268" i="1"/>
  <c r="J3266" i="1" s="1"/>
  <c r="J3251" i="1"/>
  <c r="J3250" i="1" s="1"/>
  <c r="J3248" i="1"/>
  <c r="J3247" i="1" s="1"/>
  <c r="J3246" i="1" s="1"/>
  <c r="J3242" i="1"/>
  <c r="J3234" i="1" s="1"/>
  <c r="J3232" i="1"/>
  <c r="J3226" i="1"/>
  <c r="J3224" i="1" s="1"/>
  <c r="J3209" i="1"/>
  <c r="J3208" i="1" s="1"/>
  <c r="J3206" i="1"/>
  <c r="J3205" i="1" s="1"/>
  <c r="J3204" i="1" s="1"/>
  <c r="J3200" i="1"/>
  <c r="J3191" i="1" s="1"/>
  <c r="J3189" i="1"/>
  <c r="J3183" i="1"/>
  <c r="J3181" i="1" s="1"/>
  <c r="J3166" i="1"/>
  <c r="J3165" i="1" s="1"/>
  <c r="J3163" i="1"/>
  <c r="J3162" i="1" s="1"/>
  <c r="J3161" i="1" s="1"/>
  <c r="J3157" i="1"/>
  <c r="J3149" i="1" s="1"/>
  <c r="J3147" i="1"/>
  <c r="J3141" i="1"/>
  <c r="J3139" i="1" s="1"/>
  <c r="J3124" i="1"/>
  <c r="J3123" i="1" s="1"/>
  <c r="J3121" i="1"/>
  <c r="J3120" i="1" s="1"/>
  <c r="J3119" i="1" s="1"/>
  <c r="J3115" i="1"/>
  <c r="J3107" i="1" s="1"/>
  <c r="J3105" i="1"/>
  <c r="J3099" i="1"/>
  <c r="J3097" i="1" s="1"/>
  <c r="J3082" i="1"/>
  <c r="J3081" i="1" s="1"/>
  <c r="J3079" i="1"/>
  <c r="J3078" i="1" s="1"/>
  <c r="J3077" i="1" s="1"/>
  <c r="J3073" i="1"/>
  <c r="J3065" i="1" s="1"/>
  <c r="J3063" i="1"/>
  <c r="J3057" i="1"/>
  <c r="J3055" i="1" s="1"/>
  <c r="J3040" i="1"/>
  <c r="J3039" i="1" s="1"/>
  <c r="J3037" i="1"/>
  <c r="J3036" i="1" s="1"/>
  <c r="J3035" i="1" s="1"/>
  <c r="J3031" i="1"/>
  <c r="J3024" i="1" s="1"/>
  <c r="J3022" i="1"/>
  <c r="J3016" i="1"/>
  <c r="J3014" i="1" s="1"/>
  <c r="J2999" i="1"/>
  <c r="J2998" i="1" s="1"/>
  <c r="J2996" i="1"/>
  <c r="J2995" i="1" s="1"/>
  <c r="J2994" i="1" s="1"/>
  <c r="J2990" i="1"/>
  <c r="J2983" i="1" s="1"/>
  <c r="J2981" i="1"/>
  <c r="J2975" i="1"/>
  <c r="J2973" i="1" s="1"/>
  <c r="J2958" i="1"/>
  <c r="J2957" i="1" s="1"/>
  <c r="J2955" i="1"/>
  <c r="J2954" i="1" s="1"/>
  <c r="J2953" i="1" s="1"/>
  <c r="J2949" i="1"/>
  <c r="J2942" i="1" s="1"/>
  <c r="J2940" i="1"/>
  <c r="J2934" i="1"/>
  <c r="J2932" i="1" s="1"/>
  <c r="J2917" i="1"/>
  <c r="J2916" i="1" s="1"/>
  <c r="J2914" i="1"/>
  <c r="J2913" i="1" s="1"/>
  <c r="J2912" i="1" s="1"/>
  <c r="J2908" i="1"/>
  <c r="J2901" i="1" s="1"/>
  <c r="J2899" i="1"/>
  <c r="J2893" i="1"/>
  <c r="J2891" i="1" s="1"/>
  <c r="J2876" i="1"/>
  <c r="J2875" i="1" s="1"/>
  <c r="J2873" i="1"/>
  <c r="J2872" i="1" s="1"/>
  <c r="J2871" i="1" s="1"/>
  <c r="J2867" i="1"/>
  <c r="J2860" i="1" s="1"/>
  <c r="J2858" i="1"/>
  <c r="J2852" i="1"/>
  <c r="J2850" i="1" s="1"/>
  <c r="J2835" i="1"/>
  <c r="J2834" i="1" s="1"/>
  <c r="J2832" i="1"/>
  <c r="J2831" i="1" s="1"/>
  <c r="J2830" i="1" s="1"/>
  <c r="J2826" i="1"/>
  <c r="J2819" i="1" s="1"/>
  <c r="J2817" i="1"/>
  <c r="J2811" i="1"/>
  <c r="J2809" i="1" s="1"/>
  <c r="J2794" i="1"/>
  <c r="J2793" i="1" s="1"/>
  <c r="J2791" i="1"/>
  <c r="J2790" i="1" s="1"/>
  <c r="J2789" i="1" s="1"/>
  <c r="J2785" i="1"/>
  <c r="J2778" i="1" s="1"/>
  <c r="J2776" i="1"/>
  <c r="J2770" i="1"/>
  <c r="J2768" i="1" s="1"/>
  <c r="J2753" i="1"/>
  <c r="J2752" i="1" s="1"/>
  <c r="J2750" i="1"/>
  <c r="J2749" i="1" s="1"/>
  <c r="J2748" i="1" s="1"/>
  <c r="J2744" i="1"/>
  <c r="J2737" i="1" s="1"/>
  <c r="J2735" i="1"/>
  <c r="J2729" i="1"/>
  <c r="J2727" i="1" s="1"/>
  <c r="J2712" i="1"/>
  <c r="J2711" i="1" s="1"/>
  <c r="J2709" i="1"/>
  <c r="J2708" i="1" s="1"/>
  <c r="J2707" i="1" s="1"/>
  <c r="J2703" i="1"/>
  <c r="J2696" i="1" s="1"/>
  <c r="J2694" i="1"/>
  <c r="J2688" i="1"/>
  <c r="J2686" i="1" s="1"/>
  <c r="J2671" i="1"/>
  <c r="J2670" i="1" s="1"/>
  <c r="J2668" i="1"/>
  <c r="J2667" i="1" s="1"/>
  <c r="J2666" i="1" s="1"/>
  <c r="J2662" i="1"/>
  <c r="J2653" i="1" s="1"/>
  <c r="J2651" i="1"/>
  <c r="J2645" i="1"/>
  <c r="J2643" i="1" s="1"/>
  <c r="J2628" i="1"/>
  <c r="J2627" i="1" s="1"/>
  <c r="J2625" i="1"/>
  <c r="J2624" i="1" s="1"/>
  <c r="J2623" i="1" s="1"/>
  <c r="J2619" i="1"/>
  <c r="J2612" i="1" s="1"/>
  <c r="J2610" i="1"/>
  <c r="J2604" i="1"/>
  <c r="J2602" i="1" s="1"/>
  <c r="J2587" i="1"/>
  <c r="J2586" i="1" s="1"/>
  <c r="J2584" i="1"/>
  <c r="J2583" i="1" s="1"/>
  <c r="J2582" i="1" s="1"/>
  <c r="J2578" i="1"/>
  <c r="J2571" i="1" s="1"/>
  <c r="J2569" i="1"/>
  <c r="J2563" i="1"/>
  <c r="J2561" i="1" s="1"/>
  <c r="J2546" i="1"/>
  <c r="J2545" i="1" s="1"/>
  <c r="J2543" i="1"/>
  <c r="J2542" i="1" s="1"/>
  <c r="J2541" i="1" s="1"/>
  <c r="J2537" i="1"/>
  <c r="J2530" i="1" s="1"/>
  <c r="J2528" i="1"/>
  <c r="J2522" i="1"/>
  <c r="J2520" i="1" s="1"/>
  <c r="J2505" i="1"/>
  <c r="J2504" i="1" s="1"/>
  <c r="J2502" i="1"/>
  <c r="J2501" i="1" s="1"/>
  <c r="J2500" i="1" s="1"/>
  <c r="J2496" i="1"/>
  <c r="J2489" i="1" s="1"/>
  <c r="J2487" i="1"/>
  <c r="J2481" i="1"/>
  <c r="J2479" i="1" s="1"/>
  <c r="J2464" i="1"/>
  <c r="J2463" i="1" s="1"/>
  <c r="J2459" i="1"/>
  <c r="J2450" i="1" s="1"/>
  <c r="J2448" i="1"/>
  <c r="J2442" i="1"/>
  <c r="J2440" i="1" s="1"/>
  <c r="J2425" i="1"/>
  <c r="J2424" i="1" s="1"/>
  <c r="J2422" i="1"/>
  <c r="J2421" i="1" s="1"/>
  <c r="J2420" i="1" s="1"/>
  <c r="J2416" i="1"/>
  <c r="J2408" i="1" s="1"/>
  <c r="J2406" i="1"/>
  <c r="J2400" i="1"/>
  <c r="J2398" i="1" s="1"/>
  <c r="J2383" i="1"/>
  <c r="J2382" i="1" s="1"/>
  <c r="J2380" i="1"/>
  <c r="J2378" i="1" s="1"/>
  <c r="J2374" i="1"/>
  <c r="J2366" i="1" s="1"/>
  <c r="J2364" i="1"/>
  <c r="J2358" i="1"/>
  <c r="J2356" i="1" s="1"/>
  <c r="J2341" i="1"/>
  <c r="J2340" i="1" s="1"/>
  <c r="J2338" i="1"/>
  <c r="J2336" i="1"/>
  <c r="J1586" i="1" s="1"/>
  <c r="J2330" i="1"/>
  <c r="J2322" i="1" s="1"/>
  <c r="J2320" i="1"/>
  <c r="J2314" i="1"/>
  <c r="J2312" i="1" s="1"/>
  <c r="J2297" i="1"/>
  <c r="J2296" i="1" s="1"/>
  <c r="J2294" i="1"/>
  <c r="J2293" i="1" s="1"/>
  <c r="J2292" i="1" s="1"/>
  <c r="J2288" i="1"/>
  <c r="J2280" i="1" s="1"/>
  <c r="J2278" i="1"/>
  <c r="J2272" i="1"/>
  <c r="J2270" i="1" s="1"/>
  <c r="J2255" i="1"/>
  <c r="J2254" i="1" s="1"/>
  <c r="J2252" i="1"/>
  <c r="J2251" i="1" s="1"/>
  <c r="J2250" i="1" s="1"/>
  <c r="J2246" i="1"/>
  <c r="J2239" i="1" s="1"/>
  <c r="J2237" i="1"/>
  <c r="J2231" i="1"/>
  <c r="J2229" i="1" s="1"/>
  <c r="J2214" i="1"/>
  <c r="J2213" i="1" s="1"/>
  <c r="J2211" i="1"/>
  <c r="J2210" i="1" s="1"/>
  <c r="J2209" i="1" s="1"/>
  <c r="J2205" i="1"/>
  <c r="J2197" i="1" s="1"/>
  <c r="J2195" i="1"/>
  <c r="J2189" i="1"/>
  <c r="J2187" i="1" s="1"/>
  <c r="J2172" i="1"/>
  <c r="J2171" i="1" s="1"/>
  <c r="J2169" i="1"/>
  <c r="J2168" i="1" s="1"/>
  <c r="J2167" i="1" s="1"/>
  <c r="J2163" i="1"/>
  <c r="J2155" i="1" s="1"/>
  <c r="J2153" i="1"/>
  <c r="J2147" i="1"/>
  <c r="J2145" i="1" s="1"/>
  <c r="J2130" i="1"/>
  <c r="J2129" i="1" s="1"/>
  <c r="J2127" i="1"/>
  <c r="J2126" i="1" s="1"/>
  <c r="J2125" i="1" s="1"/>
  <c r="J2121" i="1"/>
  <c r="J2113" i="1" s="1"/>
  <c r="J2111" i="1"/>
  <c r="J2105" i="1"/>
  <c r="J2103" i="1" s="1"/>
  <c r="J2088" i="1"/>
  <c r="J2087" i="1" s="1"/>
  <c r="J2085" i="1"/>
  <c r="J2084" i="1" s="1"/>
  <c r="J2083" i="1" s="1"/>
  <c r="J2079" i="1"/>
  <c r="J2071" i="1" s="1"/>
  <c r="J2069" i="1"/>
  <c r="J2063" i="1"/>
  <c r="J2061" i="1" s="1"/>
  <c r="J2046" i="1"/>
  <c r="J2045" i="1" s="1"/>
  <c r="J2043" i="1"/>
  <c r="J2042" i="1" s="1"/>
  <c r="J2041" i="1" s="1"/>
  <c r="J2037" i="1"/>
  <c r="J2030" i="1" s="1"/>
  <c r="J2028" i="1"/>
  <c r="J2022" i="1"/>
  <c r="J2020" i="1" s="1"/>
  <c r="J2005" i="1"/>
  <c r="J2004" i="1" s="1"/>
  <c r="J2002" i="1"/>
  <c r="J2001" i="1" s="1"/>
  <c r="J2000" i="1" s="1"/>
  <c r="J1996" i="1"/>
  <c r="J1989" i="1" s="1"/>
  <c r="J1987" i="1"/>
  <c r="J1981" i="1"/>
  <c r="J1979" i="1" s="1"/>
  <c r="J1964" i="1"/>
  <c r="J1963" i="1" s="1"/>
  <c r="J1961" i="1"/>
  <c r="J1960" i="1" s="1"/>
  <c r="J1959" i="1" s="1"/>
  <c r="J1955" i="1"/>
  <c r="J1947" i="1" s="1"/>
  <c r="J1945" i="1"/>
  <c r="J1939" i="1"/>
  <c r="J1937" i="1" s="1"/>
  <c r="J1922" i="1"/>
  <c r="J1921" i="1" s="1"/>
  <c r="J1919" i="1"/>
  <c r="J1918" i="1" s="1"/>
  <c r="J1917" i="1" s="1"/>
  <c r="J1913" i="1"/>
  <c r="J1905" i="1" s="1"/>
  <c r="J1903" i="1"/>
  <c r="J1897" i="1"/>
  <c r="J1895" i="1" s="1"/>
  <c r="J1880" i="1"/>
  <c r="J1879" i="1" s="1"/>
  <c r="J1877" i="1"/>
  <c r="J1876" i="1" s="1"/>
  <c r="J1875" i="1" s="1"/>
  <c r="J1871" i="1"/>
  <c r="J1864" i="1" s="1"/>
  <c r="J1862" i="1"/>
  <c r="J1856" i="1"/>
  <c r="J1854" i="1" s="1"/>
  <c r="J1839" i="1"/>
  <c r="J1838" i="1" s="1"/>
  <c r="J1836" i="1"/>
  <c r="J1835" i="1" s="1"/>
  <c r="J1834" i="1" s="1"/>
  <c r="J1830" i="1"/>
  <c r="J1822" i="1" s="1"/>
  <c r="J1820" i="1"/>
  <c r="J1815" i="1"/>
  <c r="J1813" i="1" s="1"/>
  <c r="J1798" i="1"/>
  <c r="J1797" i="1" s="1"/>
  <c r="J1795" i="1"/>
  <c r="J1794" i="1" s="1"/>
  <c r="J1793" i="1" s="1"/>
  <c r="J1789" i="1"/>
  <c r="J1782" i="1" s="1"/>
  <c r="J1780" i="1"/>
  <c r="J1774" i="1"/>
  <c r="J1772" i="1" s="1"/>
  <c r="J1757" i="1"/>
  <c r="J1756" i="1" s="1"/>
  <c r="J1754" i="1"/>
  <c r="J1753" i="1" s="1"/>
  <c r="J1752" i="1" s="1"/>
  <c r="J1748" i="1"/>
  <c r="J1741" i="1" s="1"/>
  <c r="J1739" i="1"/>
  <c r="J1733" i="1"/>
  <c r="J1731" i="1" s="1"/>
  <c r="J1716" i="1"/>
  <c r="J1715" i="1" s="1"/>
  <c r="J1713" i="1"/>
  <c r="J1712" i="1" s="1"/>
  <c r="J1711" i="1" s="1"/>
  <c r="J1707" i="1"/>
  <c r="J1700" i="1" s="1"/>
  <c r="J1698" i="1"/>
  <c r="J1692" i="1"/>
  <c r="J1690" i="1" s="1"/>
  <c r="J1675" i="1"/>
  <c r="J1674" i="1" s="1"/>
  <c r="J1672" i="1"/>
  <c r="J1666" i="1"/>
  <c r="J1659" i="1" s="1"/>
  <c r="J1657" i="1"/>
  <c r="J1651" i="1"/>
  <c r="J1649" i="1" s="1"/>
  <c r="J1634" i="1"/>
  <c r="J1633" i="1" s="1"/>
  <c r="J1631" i="1"/>
  <c r="J1630" i="1" s="1"/>
  <c r="J1626" i="1"/>
  <c r="J1619" i="1" s="1"/>
  <c r="J1617" i="1"/>
  <c r="J1611" i="1"/>
  <c r="J1609" i="1" s="1"/>
  <c r="J1592" i="1"/>
  <c r="J1591" i="1"/>
  <c r="J1590" i="1"/>
  <c r="J1582" i="1"/>
  <c r="J1581" i="1"/>
  <c r="J1580" i="1"/>
  <c r="J1579" i="1"/>
  <c r="J1578" i="1"/>
  <c r="J1577" i="1"/>
  <c r="J1576" i="1"/>
  <c r="J1575" i="1"/>
  <c r="J1573" i="1"/>
  <c r="J1571" i="1"/>
  <c r="J1570" i="1"/>
  <c r="J1569" i="1"/>
  <c r="J1568" i="1"/>
  <c r="J1567" i="1"/>
  <c r="J1565" i="1"/>
  <c r="J1559" i="1"/>
  <c r="J1554" i="1"/>
  <c r="J1553" i="1"/>
  <c r="J1552" i="1"/>
  <c r="J1551" i="1"/>
  <c r="J1538" i="1"/>
  <c r="J1536" i="1"/>
  <c r="J1529" i="1"/>
  <c r="J1521" i="1"/>
  <c r="J1517" i="1"/>
  <c r="J1513" i="1"/>
  <c r="J1509" i="1"/>
  <c r="J1507" i="1"/>
  <c r="J1505" i="1"/>
  <c r="J1486" i="1"/>
  <c r="J1478" i="1"/>
  <c r="J1471" i="1"/>
  <c r="J1469" i="1" s="1"/>
  <c r="J1459" i="1"/>
  <c r="J1462" i="1" s="1"/>
  <c r="J1455" i="1"/>
  <c r="J1454" i="1"/>
  <c r="J1453" i="1"/>
  <c r="J1452" i="1"/>
  <c r="J1446" i="1"/>
  <c r="J1445" i="1" s="1"/>
  <c r="J1421" i="1"/>
  <c r="J1419" i="1"/>
  <c r="J1415" i="1"/>
  <c r="J1411" i="1"/>
  <c r="J1408" i="1"/>
  <c r="J1406" i="1"/>
  <c r="J1398" i="1"/>
  <c r="J1394" i="1"/>
  <c r="J1388" i="1"/>
  <c r="J1386" i="1" s="1"/>
  <c r="J1376" i="1"/>
  <c r="J1379" i="1" s="1"/>
  <c r="J1372" i="1"/>
  <c r="J1371" i="1"/>
  <c r="J1370" i="1"/>
  <c r="J1362" i="1"/>
  <c r="J1361" i="1" s="1"/>
  <c r="J1359" i="1"/>
  <c r="J1358" i="1" s="1"/>
  <c r="J1355" i="1"/>
  <c r="J1354" i="1" s="1"/>
  <c r="J1350" i="1"/>
  <c r="J1349" i="1" s="1"/>
  <c r="J1345" i="1"/>
  <c r="J1343" i="1"/>
  <c r="J1334" i="1"/>
  <c r="J1323" i="1"/>
  <c r="J1317" i="1"/>
  <c r="J1315" i="1" s="1"/>
  <c r="J1305" i="1"/>
  <c r="J1292" i="1"/>
  <c r="J1286" i="1"/>
  <c r="J1275" i="1"/>
  <c r="J1270" i="1"/>
  <c r="J1268" i="1" s="1"/>
  <c r="J1261" i="1"/>
  <c r="J1256" i="1"/>
  <c r="J1255" i="1"/>
  <c r="J1254" i="1"/>
  <c r="J1253" i="1"/>
  <c r="J1245" i="1"/>
  <c r="J1235" i="1"/>
  <c r="J1231" i="1"/>
  <c r="J1227" i="1"/>
  <c r="J1220" i="1"/>
  <c r="J1213" i="1"/>
  <c r="J1206" i="1"/>
  <c r="J1204" i="1"/>
  <c r="J1201" i="1"/>
  <c r="J1194" i="1"/>
  <c r="J1184" i="1"/>
  <c r="J1178" i="1"/>
  <c r="J1176" i="1" s="1"/>
  <c r="J1166" i="1"/>
  <c r="J1155" i="1"/>
  <c r="J1148" i="1"/>
  <c r="J1143" i="1"/>
  <c r="J1134" i="1"/>
  <c r="J1127" i="1"/>
  <c r="J1122" i="1"/>
  <c r="J1115" i="1"/>
  <c r="J1113" i="1" s="1"/>
  <c r="J1106" i="1"/>
  <c r="J1090" i="1"/>
  <c r="J1088" i="1"/>
  <c r="J1085" i="1"/>
  <c r="J1083" i="1"/>
  <c r="J1078" i="1"/>
  <c r="J1069" i="1"/>
  <c r="J1058" i="1"/>
  <c r="J1052" i="1"/>
  <c r="J1050" i="1" s="1"/>
  <c r="J1040" i="1"/>
  <c r="J1029" i="1"/>
  <c r="J1027" i="1"/>
  <c r="J1024" i="1"/>
  <c r="J1021" i="1"/>
  <c r="J1019" i="1"/>
  <c r="J1014" i="1"/>
  <c r="J1012" i="1"/>
  <c r="J1003" i="1"/>
  <c r="J994" i="1"/>
  <c r="J986" i="1"/>
  <c r="J980" i="1"/>
  <c r="J978" i="1" s="1"/>
  <c r="J971" i="1"/>
  <c r="J1043" i="1" s="1"/>
  <c r="J967" i="1"/>
  <c r="J966" i="1"/>
  <c r="J965" i="1"/>
  <c r="J958" i="1"/>
  <c r="J954" i="1"/>
  <c r="J950" i="1"/>
  <c r="J945" i="1"/>
  <c r="J943" i="1"/>
  <c r="J938" i="1"/>
  <c r="J934" i="1"/>
  <c r="J932" i="1"/>
  <c r="J924" i="1"/>
  <c r="J921" i="1"/>
  <c r="J913" i="1"/>
  <c r="J907" i="1"/>
  <c r="J905" i="1"/>
  <c r="J901" i="1"/>
  <c r="J895" i="1"/>
  <c r="J893" i="1" s="1"/>
  <c r="J883" i="1"/>
  <c r="J872" i="1"/>
  <c r="J870" i="1"/>
  <c r="J868" i="1"/>
  <c r="J866" i="1"/>
  <c r="J864" i="1"/>
  <c r="J860" i="1"/>
  <c r="J856" i="1"/>
  <c r="J854" i="1"/>
  <c r="J846" i="1"/>
  <c r="J841" i="1"/>
  <c r="J836" i="1"/>
  <c r="J833" i="1"/>
  <c r="J828" i="1"/>
  <c r="J822" i="1"/>
  <c r="J820" i="1" s="1"/>
  <c r="J813" i="1"/>
  <c r="J809" i="1"/>
  <c r="J808" i="1"/>
  <c r="J807" i="1"/>
  <c r="J801" i="1"/>
  <c r="J799" i="1"/>
  <c r="J794" i="1"/>
  <c r="J791" i="1"/>
  <c r="J788" i="1"/>
  <c r="J783" i="1"/>
  <c r="J778" i="1"/>
  <c r="J771" i="1"/>
  <c r="J769" i="1"/>
  <c r="J763" i="1"/>
  <c r="J752" i="1"/>
  <c r="J746" i="1"/>
  <c r="J744" i="1" s="1"/>
  <c r="J734" i="1"/>
  <c r="J723" i="1"/>
  <c r="J722" i="1" s="1"/>
  <c r="J720" i="1"/>
  <c r="J719" i="1" s="1"/>
  <c r="J715" i="1"/>
  <c r="J704" i="1"/>
  <c r="J698" i="1"/>
  <c r="J696" i="1" s="1"/>
  <c r="J690" i="1"/>
  <c r="J677" i="1"/>
  <c r="J676" i="1" s="1"/>
  <c r="J674" i="1"/>
  <c r="J673" i="1" s="1"/>
  <c r="J669" i="1"/>
  <c r="J659" i="1"/>
  <c r="J652" i="1"/>
  <c r="J650" i="1" s="1"/>
  <c r="J643" i="1"/>
  <c r="J631" i="1"/>
  <c r="J630" i="1" s="1"/>
  <c r="J628" i="1"/>
  <c r="J627" i="1" s="1"/>
  <c r="J621" i="1"/>
  <c r="J610" i="1"/>
  <c r="J603" i="1"/>
  <c r="J601" i="1" s="1"/>
  <c r="J585" i="1"/>
  <c r="J584" i="1" s="1"/>
  <c r="J582" i="1"/>
  <c r="J581" i="1" s="1"/>
  <c r="J575" i="1"/>
  <c r="J564" i="1"/>
  <c r="J557" i="1"/>
  <c r="J555" i="1" s="1"/>
  <c r="J548" i="1"/>
  <c r="J544" i="1"/>
  <c r="J543" i="1"/>
  <c r="J542" i="1"/>
  <c r="J536" i="1"/>
  <c r="J532" i="1"/>
  <c r="J530" i="1"/>
  <c r="J528" i="1"/>
  <c r="J524" i="1"/>
  <c r="J522" i="1"/>
  <c r="J519" i="1"/>
  <c r="J517" i="1"/>
  <c r="J509" i="1"/>
  <c r="J505" i="1"/>
  <c r="J499" i="1"/>
  <c r="J497" i="1" s="1"/>
  <c r="J487" i="1"/>
  <c r="J476" i="1"/>
  <c r="J475" i="1" s="1"/>
  <c r="J474" i="1" s="1"/>
  <c r="J472" i="1"/>
  <c r="J470" i="1"/>
  <c r="J464" i="1"/>
  <c r="J458" i="1"/>
  <c r="J453" i="1"/>
  <c r="J451" i="1" s="1"/>
  <c r="J445" i="1"/>
  <c r="J434" i="1"/>
  <c r="J433" i="1" s="1"/>
  <c r="J432" i="1" s="1"/>
  <c r="J430" i="1"/>
  <c r="J429" i="1" s="1"/>
  <c r="J428" i="1" s="1"/>
  <c r="J424" i="1"/>
  <c r="J418" i="1"/>
  <c r="J413" i="1"/>
  <c r="J411" i="1" s="1"/>
  <c r="J405" i="1"/>
  <c r="J394" i="1"/>
  <c r="J390" i="1"/>
  <c r="J383" i="1"/>
  <c r="J379" i="1"/>
  <c r="J374" i="1"/>
  <c r="J372" i="1" s="1"/>
  <c r="J365" i="1"/>
  <c r="J354" i="1"/>
  <c r="J347" i="1"/>
  <c r="J343" i="1"/>
  <c r="J341" i="1"/>
  <c r="J335" i="1"/>
  <c r="J330" i="1"/>
  <c r="J324" i="1"/>
  <c r="J322" i="1" s="1"/>
  <c r="J315" i="1"/>
  <c r="J304" i="1"/>
  <c r="J302" i="1"/>
  <c r="J298" i="1"/>
  <c r="J292" i="1"/>
  <c r="J288" i="1"/>
  <c r="J283" i="1"/>
  <c r="J281" i="1" s="1"/>
  <c r="J274" i="1"/>
  <c r="J263" i="1"/>
  <c r="J257" i="1"/>
  <c r="J254" i="1"/>
  <c r="J249" i="1"/>
  <c r="J247" i="1" s="1"/>
  <c r="J235" i="1"/>
  <c r="J234" i="1"/>
  <c r="J226" i="1"/>
  <c r="J218" i="1"/>
  <c r="J207" i="1"/>
  <c r="J203" i="1"/>
  <c r="J197" i="1"/>
  <c r="J193" i="1"/>
  <c r="J187" i="1"/>
  <c r="J185" i="1" s="1"/>
  <c r="J178" i="1"/>
  <c r="J157" i="1"/>
  <c r="J153" i="1"/>
  <c r="J148" i="1"/>
  <c r="J146" i="1" s="1"/>
  <c r="J136" i="1"/>
  <c r="J125" i="1"/>
  <c r="J121" i="1"/>
  <c r="J115" i="1"/>
  <c r="J109" i="1"/>
  <c r="J105" i="1"/>
  <c r="J100" i="1"/>
  <c r="J98" i="1" s="1"/>
  <c r="J91" i="1"/>
  <c r="J80" i="1"/>
  <c r="J76" i="1"/>
  <c r="J70" i="1"/>
  <c r="J66" i="1"/>
  <c r="J60" i="1"/>
  <c r="J58" i="1" s="1"/>
  <c r="J51" i="1"/>
  <c r="J40" i="1"/>
  <c r="J36" i="1"/>
  <c r="J33" i="1"/>
  <c r="J23" i="1"/>
  <c r="J19" i="1"/>
  <c r="J14" i="1"/>
  <c r="J12" i="1" s="1"/>
  <c r="J7136" i="1" l="1"/>
  <c r="J7167" i="1" s="1"/>
  <c r="J1308" i="1"/>
  <c r="J7082" i="1"/>
  <c r="J6788" i="1"/>
  <c r="J1291" i="1"/>
  <c r="J1290" i="1" s="1"/>
  <c r="J737" i="1"/>
  <c r="J4038" i="1"/>
  <c r="J4069" i="1" s="1"/>
  <c r="J4073" i="1" s="1"/>
  <c r="J4074" i="1" s="1"/>
  <c r="J2335" i="1"/>
  <c r="J2334" i="1" s="1"/>
  <c r="J4559" i="1"/>
  <c r="J2972" i="1"/>
  <c r="J3002" i="1" s="1"/>
  <c r="J3006" i="1" s="1"/>
  <c r="J3007" i="1" s="1"/>
  <c r="J5623" i="1"/>
  <c r="J5654" i="1" s="1"/>
  <c r="J5658" i="1" s="1"/>
  <c r="J5659" i="1" s="1"/>
  <c r="J6184" i="1"/>
  <c r="J859" i="1"/>
  <c r="J858" i="1" s="1"/>
  <c r="J2311" i="1"/>
  <c r="J3509" i="1"/>
  <c r="J2439" i="1"/>
  <c r="J2467" i="1" s="1"/>
  <c r="J2471" i="1" s="1"/>
  <c r="J2472" i="1" s="1"/>
  <c r="J3385" i="1"/>
  <c r="J3415" i="1" s="1"/>
  <c r="J3419" i="1" s="1"/>
  <c r="J3420" i="1" s="1"/>
  <c r="J1243" i="1"/>
  <c r="J1242" i="1" s="1"/>
  <c r="J2849" i="1"/>
  <c r="J236" i="1"/>
  <c r="J2601" i="1"/>
  <c r="J2631" i="1" s="1"/>
  <c r="J2635" i="1" s="1"/>
  <c r="J2636" i="1" s="1"/>
  <c r="J4409" i="1"/>
  <c r="J4439" i="1" s="1"/>
  <c r="J4443" i="1" s="1"/>
  <c r="J4444" i="1" s="1"/>
  <c r="J5019" i="1"/>
  <c r="J5018" i="1" s="1"/>
  <c r="J6956" i="1"/>
  <c r="J7407" i="1"/>
  <c r="J7396" i="1" s="1"/>
  <c r="J4246" i="1"/>
  <c r="J4287" i="1"/>
  <c r="J4313" i="1" s="1"/>
  <c r="J4317" i="1" s="1"/>
  <c r="J4318" i="1" s="1"/>
  <c r="J4621" i="1"/>
  <c r="J389" i="1"/>
  <c r="J388" i="1" s="1"/>
  <c r="J4851" i="1"/>
  <c r="J4850" i="1" s="1"/>
  <c r="J6933" i="1"/>
  <c r="J6932" i="1" s="1"/>
  <c r="J7931" i="1"/>
  <c r="J7930" i="1" s="1"/>
  <c r="J6805" i="1"/>
  <c r="J6794" i="1" s="1"/>
  <c r="J8776" i="1"/>
  <c r="J8809" i="1" s="1"/>
  <c r="J8813" i="1" s="1"/>
  <c r="J8814" i="1" s="1"/>
  <c r="J787" i="1"/>
  <c r="J786" i="1" s="1"/>
  <c r="J6559" i="1"/>
  <c r="J6558" i="1" s="1"/>
  <c r="J3997" i="1"/>
  <c r="J4027" i="1" s="1"/>
  <c r="J4031" i="1" s="1"/>
  <c r="J4032" i="1" s="1"/>
  <c r="J256" i="1"/>
  <c r="J246" i="1" s="1"/>
  <c r="J3096" i="1"/>
  <c r="J3127" i="1" s="1"/>
  <c r="J3131" i="1" s="1"/>
  <c r="J3132" i="1" s="1"/>
  <c r="J393" i="1"/>
  <c r="J392" i="1" s="1"/>
  <c r="J107" i="1"/>
  <c r="J97" i="1" s="1"/>
  <c r="J6580" i="1"/>
  <c r="J6610" i="1" s="1"/>
  <c r="J6614" i="1" s="1"/>
  <c r="J6615" i="1" s="1"/>
  <c r="J6889" i="1"/>
  <c r="J6888" i="1" s="1"/>
  <c r="J7045" i="1"/>
  <c r="J7076" i="1" s="1"/>
  <c r="J7083" i="1" s="1"/>
  <c r="J7639" i="1"/>
  <c r="J6908" i="1"/>
  <c r="J6943" i="1" s="1"/>
  <c r="J6130" i="1"/>
  <c r="J3710" i="1"/>
  <c r="J3740" i="1" s="1"/>
  <c r="J3744" i="1" s="1"/>
  <c r="J3745" i="1" s="1"/>
  <c r="J6872" i="1"/>
  <c r="J262" i="1"/>
  <c r="J261" i="1" s="1"/>
  <c r="J4450" i="1"/>
  <c r="J4480" i="1" s="1"/>
  <c r="J4484" i="1" s="1"/>
  <c r="J4485" i="1" s="1"/>
  <c r="J4545" i="1"/>
  <c r="J4785" i="1"/>
  <c r="J4816" i="1" s="1"/>
  <c r="J4820" i="1" s="1"/>
  <c r="J4821" i="1" s="1"/>
  <c r="J6098" i="1"/>
  <c r="J6088" i="1" s="1"/>
  <c r="J6118" i="1" s="1"/>
  <c r="J7342" i="1"/>
  <c r="J768" i="1"/>
  <c r="J767" i="1" s="1"/>
  <c r="J1555" i="1"/>
  <c r="J1812" i="1"/>
  <c r="J1842" i="1" s="1"/>
  <c r="J1846" i="1" s="1"/>
  <c r="J1847" i="1" s="1"/>
  <c r="J3956" i="1"/>
  <c r="J3986" i="1" s="1"/>
  <c r="J3990" i="1" s="1"/>
  <c r="J3991" i="1" s="1"/>
  <c r="J6146" i="1"/>
  <c r="J6136" i="1" s="1"/>
  <c r="J6166" i="1"/>
  <c r="J6165" i="1" s="1"/>
  <c r="J7178" i="1"/>
  <c r="J7542" i="1"/>
  <c r="J7531" i="1" s="1"/>
  <c r="J7628" i="1"/>
  <c r="J7869" i="1"/>
  <c r="J7868" i="1" s="1"/>
  <c r="J2642" i="1"/>
  <c r="J2674" i="1" s="1"/>
  <c r="J2678" i="1" s="1"/>
  <c r="J2679" i="1" s="1"/>
  <c r="J4324" i="1"/>
  <c r="J5247" i="1"/>
  <c r="J5278" i="1" s="1"/>
  <c r="J5282" i="1" s="1"/>
  <c r="J5283" i="1" s="1"/>
  <c r="J290" i="1"/>
  <c r="J280" i="1" s="1"/>
  <c r="J2060" i="1"/>
  <c r="J2091" i="1" s="1"/>
  <c r="J2095" i="1" s="1"/>
  <c r="J2096" i="1" s="1"/>
  <c r="J6327" i="1"/>
  <c r="J6358" i="1" s="1"/>
  <c r="J6362" i="1" s="1"/>
  <c r="J6363" i="1" s="1"/>
  <c r="J9178" i="1"/>
  <c r="J1325" i="1"/>
  <c r="J1314" i="1" s="1"/>
  <c r="J8272" i="1"/>
  <c r="J8307" i="1" s="1"/>
  <c r="J8311" i="1" s="1"/>
  <c r="J8312" i="1" s="1"/>
  <c r="J9000" i="1"/>
  <c r="J9040" i="1" s="1"/>
  <c r="J9044" i="1" s="1"/>
  <c r="J9045" i="1" s="1"/>
  <c r="J1060" i="1"/>
  <c r="J1049" i="1" s="1"/>
  <c r="J2726" i="1"/>
  <c r="J2756" i="1" s="1"/>
  <c r="J2760" i="1" s="1"/>
  <c r="J2761" i="1" s="1"/>
  <c r="J3223" i="1"/>
  <c r="J3254" i="1" s="1"/>
  <c r="J3258" i="1" s="1"/>
  <c r="J3259" i="1" s="1"/>
  <c r="J3833" i="1"/>
  <c r="J3863" i="1" s="1"/>
  <c r="J3867" i="1" s="1"/>
  <c r="J3868" i="1" s="1"/>
  <c r="J6533" i="1"/>
  <c r="J6887" i="1"/>
  <c r="J7830" i="1"/>
  <c r="J124" i="1"/>
  <c r="J123" i="1" s="1"/>
  <c r="J155" i="1"/>
  <c r="J145" i="1" s="1"/>
  <c r="J420" i="1"/>
  <c r="J410" i="1" s="1"/>
  <c r="J436" i="1" s="1"/>
  <c r="J545" i="1"/>
  <c r="J566" i="1"/>
  <c r="J554" i="1" s="1"/>
  <c r="J589" i="1" s="1"/>
  <c r="J2519" i="1"/>
  <c r="J2549" i="1" s="1"/>
  <c r="J2553" i="1" s="1"/>
  <c r="J2554" i="1" s="1"/>
  <c r="J3632" i="1"/>
  <c r="J3658" i="1" s="1"/>
  <c r="J3662" i="1" s="1"/>
  <c r="J3663" i="1" s="1"/>
  <c r="J5122" i="1"/>
  <c r="J5154" i="1" s="1"/>
  <c r="J5158" i="1" s="1"/>
  <c r="J5159" i="1" s="1"/>
  <c r="J6056" i="1"/>
  <c r="J6045" i="1" s="1"/>
  <c r="J6073" i="1" s="1"/>
  <c r="J6866" i="1"/>
  <c r="J6864" i="1" s="1"/>
  <c r="J810" i="1"/>
  <c r="J1186" i="1"/>
  <c r="J1175" i="1" s="1"/>
  <c r="J1689" i="1"/>
  <c r="J1719" i="1" s="1"/>
  <c r="J1723" i="1" s="1"/>
  <c r="J1724" i="1" s="1"/>
  <c r="J1936" i="1"/>
  <c r="J1967" i="1" s="1"/>
  <c r="J1971" i="1" s="1"/>
  <c r="J1972" i="1" s="1"/>
  <c r="J2186" i="1"/>
  <c r="J2217" i="1" s="1"/>
  <c r="J2221" i="1" s="1"/>
  <c r="J2222" i="1" s="1"/>
  <c r="J2379" i="1"/>
  <c r="J4560" i="1"/>
  <c r="J6286" i="1"/>
  <c r="J6316" i="1" s="1"/>
  <c r="J6320" i="1" s="1"/>
  <c r="J6321" i="1" s="1"/>
  <c r="J6704" i="1"/>
  <c r="J6734" i="1" s="1"/>
  <c r="J6738" i="1" s="1"/>
  <c r="J6739" i="1" s="1"/>
  <c r="J8597" i="1"/>
  <c r="J8634" i="1" s="1"/>
  <c r="J8638" i="1" s="1"/>
  <c r="J8639" i="1" s="1"/>
  <c r="J8910" i="1"/>
  <c r="J202" i="1"/>
  <c r="J201" i="1" s="1"/>
  <c r="J381" i="1"/>
  <c r="J371" i="1" s="1"/>
  <c r="J754" i="1"/>
  <c r="J743" i="1" s="1"/>
  <c r="J1082" i="1"/>
  <c r="J1081" i="1" s="1"/>
  <c r="J1396" i="1"/>
  <c r="J1385" i="1" s="1"/>
  <c r="J1730" i="1"/>
  <c r="J1760" i="1" s="1"/>
  <c r="J1764" i="1" s="1"/>
  <c r="J1765" i="1" s="1"/>
  <c r="J3265" i="1"/>
  <c r="J3292" i="1" s="1"/>
  <c r="J3296" i="1" s="1"/>
  <c r="J3297" i="1" s="1"/>
  <c r="J4163" i="1"/>
  <c r="J4194" i="1" s="1"/>
  <c r="J4198" i="1" s="1"/>
  <c r="J4199" i="1" s="1"/>
  <c r="J4952" i="1"/>
  <c r="J4983" i="1" s="1"/>
  <c r="J4987" i="1" s="1"/>
  <c r="J4988" i="1" s="1"/>
  <c r="J5165" i="1"/>
  <c r="J5195" i="1" s="1"/>
  <c r="J5199" i="1" s="1"/>
  <c r="J5200" i="1" s="1"/>
  <c r="J5354" i="1"/>
  <c r="J5353" i="1" s="1"/>
  <c r="J6002" i="1"/>
  <c r="J6030" i="1" s="1"/>
  <c r="J6034" i="1" s="1"/>
  <c r="J6035" i="1" s="1"/>
  <c r="J6621" i="1"/>
  <c r="J6651" i="1" s="1"/>
  <c r="J6655" i="1" s="1"/>
  <c r="J6656" i="1" s="1"/>
  <c r="J6854" i="1"/>
  <c r="J7808" i="1"/>
  <c r="J7807" i="1" s="1"/>
  <c r="J8186" i="1"/>
  <c r="J8219" i="1" s="1"/>
  <c r="J8223" i="1" s="1"/>
  <c r="J8224" i="1" s="1"/>
  <c r="J8644" i="1"/>
  <c r="J8677" i="1" s="1"/>
  <c r="J8681" i="1" s="1"/>
  <c r="J8682" i="1" s="1"/>
  <c r="J2879" i="1"/>
  <c r="J2883" i="1" s="1"/>
  <c r="J2884" i="1" s="1"/>
  <c r="J2478" i="1"/>
  <c r="J2508" i="1" s="1"/>
  <c r="J2512" i="1" s="1"/>
  <c r="J2513" i="1" s="1"/>
  <c r="J39" i="1"/>
  <c r="J38" i="1" s="1"/>
  <c r="J490" i="1"/>
  <c r="J340" i="1"/>
  <c r="J339" i="1" s="1"/>
  <c r="J798" i="1"/>
  <c r="J797" i="1" s="1"/>
  <c r="J886" i="1"/>
  <c r="J1141" i="1"/>
  <c r="J1140" i="1" s="1"/>
  <c r="J1277" i="1"/>
  <c r="J1267" i="1" s="1"/>
  <c r="J1572" i="1"/>
  <c r="J3344" i="1"/>
  <c r="J3374" i="1" s="1"/>
  <c r="J3378" i="1" s="1"/>
  <c r="J3379" i="1" s="1"/>
  <c r="J3468" i="1"/>
  <c r="J3498" i="1" s="1"/>
  <c r="J3502" i="1" s="1"/>
  <c r="J3503" i="1" s="1"/>
  <c r="J3591" i="1"/>
  <c r="J3621" i="1" s="1"/>
  <c r="J3625" i="1" s="1"/>
  <c r="J3626" i="1" s="1"/>
  <c r="J3669" i="1"/>
  <c r="J4705" i="1"/>
  <c r="J4735" i="1" s="1"/>
  <c r="J4739" i="1" s="1"/>
  <c r="J4740" i="1" s="1"/>
  <c r="J6175" i="1"/>
  <c r="J6174" i="1" s="1"/>
  <c r="J7276" i="1"/>
  <c r="J7275" i="1" s="1"/>
  <c r="J7493" i="1"/>
  <c r="J7492" i="1" s="1"/>
  <c r="J8408" i="1"/>
  <c r="J8441" i="1" s="1"/>
  <c r="J8445" i="1" s="1"/>
  <c r="J8446" i="1" s="1"/>
  <c r="J8552" i="1"/>
  <c r="J8587" i="1" s="1"/>
  <c r="J8591" i="1" s="1"/>
  <c r="J8592" i="1" s="1"/>
  <c r="J8733" i="1"/>
  <c r="J8765" i="1" s="1"/>
  <c r="J8769" i="1" s="1"/>
  <c r="J8770" i="1" s="1"/>
  <c r="J3013" i="1"/>
  <c r="J3043" i="1" s="1"/>
  <c r="J3047" i="1" s="1"/>
  <c r="J3048" i="1" s="1"/>
  <c r="J469" i="1"/>
  <c r="J468" i="1" s="1"/>
  <c r="J4080" i="1"/>
  <c r="J4110" i="1" s="1"/>
  <c r="J4114" i="1" s="1"/>
  <c r="J4115" i="1" s="1"/>
  <c r="J6154" i="1"/>
  <c r="J6153" i="1" s="1"/>
  <c r="J507" i="1"/>
  <c r="J496" i="1" s="1"/>
  <c r="J2102" i="1"/>
  <c r="J2133" i="1" s="1"/>
  <c r="J2137" i="1" s="1"/>
  <c r="J2138" i="1" s="1"/>
  <c r="J2355" i="1"/>
  <c r="J2386" i="1" s="1"/>
  <c r="J2390" i="1" s="1"/>
  <c r="J3054" i="1"/>
  <c r="J3085" i="1" s="1"/>
  <c r="J3089" i="1" s="1"/>
  <c r="J3090" i="1" s="1"/>
  <c r="J7090" i="1"/>
  <c r="J114" i="1"/>
  <c r="J113" i="1" s="1"/>
  <c r="J139" i="1"/>
  <c r="J162" i="1"/>
  <c r="J301" i="1"/>
  <c r="J300" i="1" s="1"/>
  <c r="J332" i="1"/>
  <c r="J321" i="1" s="1"/>
  <c r="J346" i="1"/>
  <c r="J345" i="1" s="1"/>
  <c r="J968" i="1"/>
  <c r="J1169" i="1"/>
  <c r="J1230" i="1"/>
  <c r="J1229" i="1" s="1"/>
  <c r="J1257" i="1"/>
  <c r="J1373" i="1"/>
  <c r="J2019" i="1"/>
  <c r="J2049" i="1" s="1"/>
  <c r="J2053" i="1" s="1"/>
  <c r="J2054" i="1" s="1"/>
  <c r="J2685" i="1"/>
  <c r="J2715" i="1" s="1"/>
  <c r="J2719" i="1" s="1"/>
  <c r="J2720" i="1" s="1"/>
  <c r="J3303" i="1"/>
  <c r="J3333" i="1" s="1"/>
  <c r="J3337" i="1" s="1"/>
  <c r="J3338" i="1" s="1"/>
  <c r="J4276" i="1"/>
  <c r="J4280" i="1" s="1"/>
  <c r="J4281" i="1" s="1"/>
  <c r="J6225" i="1"/>
  <c r="J6224" i="1" s="1"/>
  <c r="J7000" i="1"/>
  <c r="J7031" i="1" s="1"/>
  <c r="J7035" i="1" s="1"/>
  <c r="J7036" i="1" s="1"/>
  <c r="J7997" i="1"/>
  <c r="J8025" i="1" s="1"/>
  <c r="J8029" i="1" s="1"/>
  <c r="J8030" i="1" s="1"/>
  <c r="J920" i="1"/>
  <c r="J919" i="1" s="1"/>
  <c r="J1608" i="1"/>
  <c r="J1637" i="1" s="1"/>
  <c r="J1641" i="1" s="1"/>
  <c r="J1642" i="1" s="1"/>
  <c r="J1648" i="1"/>
  <c r="J2397" i="1"/>
  <c r="J2428" i="1" s="1"/>
  <c r="J2432" i="1" s="1"/>
  <c r="J2433" i="1" s="1"/>
  <c r="J2890" i="1"/>
  <c r="J2920" i="1" s="1"/>
  <c r="J2924" i="1" s="1"/>
  <c r="J2925" i="1" s="1"/>
  <c r="J4579" i="1"/>
  <c r="J4610" i="1" s="1"/>
  <c r="J4614" i="1" s="1"/>
  <c r="J4615" i="1" s="1"/>
  <c r="J5039" i="1"/>
  <c r="J5069" i="1" s="1"/>
  <c r="J5073" i="1" s="1"/>
  <c r="J5074" i="1" s="1"/>
  <c r="J5289" i="1"/>
  <c r="J5319" i="1" s="1"/>
  <c r="J5323" i="1" s="1"/>
  <c r="J5324" i="1" s="1"/>
  <c r="J9051" i="1"/>
  <c r="J9081" i="1" s="1"/>
  <c r="J9085" i="1" s="1"/>
  <c r="J9086" i="1" s="1"/>
  <c r="J5412" i="1"/>
  <c r="J5443" i="1" s="1"/>
  <c r="J5447" i="1" s="1"/>
  <c r="J5448" i="1" s="1"/>
  <c r="J5538" i="1"/>
  <c r="J5570" i="1" s="1"/>
  <c r="J5574" i="1" s="1"/>
  <c r="J5575" i="1" s="1"/>
  <c r="J5665" i="1"/>
  <c r="J5696" i="1" s="1"/>
  <c r="J5700" i="1" s="1"/>
  <c r="J5701" i="1" s="1"/>
  <c r="J5792" i="1"/>
  <c r="J5823" i="1" s="1"/>
  <c r="J5827" i="1" s="1"/>
  <c r="J5828" i="1" s="1"/>
  <c r="J5919" i="1"/>
  <c r="J5950" i="1" s="1"/>
  <c r="J5954" i="1" s="1"/>
  <c r="J5955" i="1" s="1"/>
  <c r="J6369" i="1"/>
  <c r="J6399" i="1" s="1"/>
  <c r="J6403" i="1" s="1"/>
  <c r="J6404" i="1" s="1"/>
  <c r="J6883" i="1"/>
  <c r="J7519" i="1"/>
  <c r="J7959" i="1"/>
  <c r="J7986" i="1" s="1"/>
  <c r="J7990" i="1" s="1"/>
  <c r="J7991" i="1" s="1"/>
  <c r="J5454" i="1"/>
  <c r="J5485" i="1" s="1"/>
  <c r="J5489" i="1" s="1"/>
  <c r="J5490" i="1" s="1"/>
  <c r="J5581" i="1"/>
  <c r="J5612" i="1" s="1"/>
  <c r="J5616" i="1" s="1"/>
  <c r="J5617" i="1" s="1"/>
  <c r="J5707" i="1"/>
  <c r="J5834" i="1"/>
  <c r="J5865" i="1" s="1"/>
  <c r="J5869" i="1" s="1"/>
  <c r="J5870" i="1" s="1"/>
  <c r="J5961" i="1"/>
  <c r="J5991" i="1" s="1"/>
  <c r="J5995" i="1" s="1"/>
  <c r="J5996" i="1" s="1"/>
  <c r="J7284" i="1"/>
  <c r="J7283" i="1" s="1"/>
  <c r="J7896" i="1"/>
  <c r="J8080" i="1"/>
  <c r="J8118" i="1" s="1"/>
  <c r="J8122" i="1" s="1"/>
  <c r="J8123" i="1" s="1"/>
  <c r="J8495" i="1"/>
  <c r="J8527" i="1" s="1"/>
  <c r="J8531" i="1" s="1"/>
  <c r="J8532" i="1" s="1"/>
  <c r="J8955" i="1"/>
  <c r="J8989" i="1" s="1"/>
  <c r="J8993" i="1" s="1"/>
  <c r="J8994" i="1" s="1"/>
  <c r="J4664" i="1"/>
  <c r="J4694" i="1" s="1"/>
  <c r="J4698" i="1" s="1"/>
  <c r="J4699" i="1" s="1"/>
  <c r="J7383" i="1"/>
  <c r="J7709" i="1"/>
  <c r="J9217" i="1"/>
  <c r="J8318" i="1"/>
  <c r="J8353" i="1" s="1"/>
  <c r="J8357" i="1" s="1"/>
  <c r="J8358" i="1" s="1"/>
  <c r="J4871" i="1"/>
  <c r="J4902" i="1" s="1"/>
  <c r="J4906" i="1" s="1"/>
  <c r="J4907" i="1" s="1"/>
  <c r="J6745" i="1"/>
  <c r="J6776" i="1" s="1"/>
  <c r="J6780" i="1" s="1"/>
  <c r="J6781" i="1" s="1"/>
  <c r="J7559" i="1"/>
  <c r="J7558" i="1" s="1"/>
  <c r="J7593" i="1"/>
  <c r="J7582" i="1" s="1"/>
  <c r="J7612" i="1" s="1"/>
  <c r="J7649" i="1"/>
  <c r="J7648" i="1" s="1"/>
  <c r="J7781" i="1"/>
  <c r="J7770" i="1" s="1"/>
  <c r="J8230" i="1"/>
  <c r="J8261" i="1" s="1"/>
  <c r="J8265" i="1" s="1"/>
  <c r="J8266" i="1" s="1"/>
  <c r="J8452" i="1"/>
  <c r="J8484" i="1" s="1"/>
  <c r="J8488" i="1" s="1"/>
  <c r="J8489" i="1" s="1"/>
  <c r="J8865" i="1"/>
  <c r="J8900" i="1" s="1"/>
  <c r="J8904" i="1" s="1"/>
  <c r="J8905" i="1" s="1"/>
  <c r="J5206" i="1"/>
  <c r="J5236" i="1" s="1"/>
  <c r="J5240" i="1" s="1"/>
  <c r="J5241" i="1" s="1"/>
  <c r="J5330" i="1"/>
  <c r="J5374" i="1"/>
  <c r="J5401" i="1" s="1"/>
  <c r="J5405" i="1" s="1"/>
  <c r="J5406" i="1" s="1"/>
  <c r="J6202" i="1"/>
  <c r="J6450" i="1"/>
  <c r="J6480" i="1" s="1"/>
  <c r="J6484" i="1" s="1"/>
  <c r="J6485" i="1" s="1"/>
  <c r="J6841" i="1"/>
  <c r="J6840" i="1" s="1"/>
  <c r="J7423" i="1"/>
  <c r="J7422" i="1" s="1"/>
  <c r="J7668" i="1"/>
  <c r="J7667" i="1" s="1"/>
  <c r="J7690" i="1"/>
  <c r="J7689" i="1" s="1"/>
  <c r="J7841" i="1"/>
  <c r="J7839" i="1" s="1"/>
  <c r="J7847" i="1"/>
  <c r="J7880" i="1"/>
  <c r="J7879" i="1" s="1"/>
  <c r="J7939" i="1"/>
  <c r="J7938" i="1" s="1"/>
  <c r="J9092" i="1"/>
  <c r="J9126" i="1" s="1"/>
  <c r="J9130" i="1" s="1"/>
  <c r="J9131" i="1" s="1"/>
  <c r="J21" i="1"/>
  <c r="J11" i="1" s="1"/>
  <c r="J68" i="1"/>
  <c r="J57" i="1" s="1"/>
  <c r="J79" i="1"/>
  <c r="J78" i="1" s="1"/>
  <c r="J225" i="1"/>
  <c r="J224" i="1" s="1"/>
  <c r="J230" i="1" s="1"/>
  <c r="J460" i="1"/>
  <c r="J450" i="1" s="1"/>
  <c r="J612" i="1"/>
  <c r="J600" i="1" s="1"/>
  <c r="J634" i="1" s="1"/>
  <c r="J706" i="1"/>
  <c r="J695" i="1" s="1"/>
  <c r="J725" i="1" s="1"/>
  <c r="J931" i="1"/>
  <c r="J930" i="1" s="1"/>
  <c r="J1200" i="1"/>
  <c r="J1199" i="1" s="1"/>
  <c r="J1405" i="1"/>
  <c r="J1404" i="1" s="1"/>
  <c r="J1418" i="1"/>
  <c r="J1417" i="1" s="1"/>
  <c r="J1456" i="1"/>
  <c r="J1566" i="1"/>
  <c r="J1564" i="1" s="1"/>
  <c r="J1589" i="1"/>
  <c r="J1588" i="1" s="1"/>
  <c r="J2808" i="1"/>
  <c r="J2838" i="1" s="1"/>
  <c r="J2842" i="1" s="1"/>
  <c r="J2843" i="1" s="1"/>
  <c r="J3180" i="1"/>
  <c r="J3212" i="1" s="1"/>
  <c r="J3216" i="1" s="1"/>
  <c r="J3217" i="1" s="1"/>
  <c r="J3792" i="1"/>
  <c r="J3822" i="1" s="1"/>
  <c r="J3826" i="1" s="1"/>
  <c r="J3827" i="1" s="1"/>
  <c r="J3874" i="1"/>
  <c r="J3904" i="1" s="1"/>
  <c r="J3908" i="1" s="1"/>
  <c r="J3909" i="1" s="1"/>
  <c r="J3915" i="1"/>
  <c r="J3945" i="1" s="1"/>
  <c r="J3949" i="1" s="1"/>
  <c r="J3950" i="1" s="1"/>
  <c r="J7812" i="1"/>
  <c r="J7811" i="1" s="1"/>
  <c r="J1011" i="1"/>
  <c r="J1010" i="1" s="1"/>
  <c r="J1516" i="1"/>
  <c r="J1515" i="1" s="1"/>
  <c r="J2560" i="1"/>
  <c r="J2590" i="1" s="1"/>
  <c r="J2594" i="1" s="1"/>
  <c r="J2595" i="1" s="1"/>
  <c r="J2931" i="1"/>
  <c r="J2961" i="1" s="1"/>
  <c r="J2965" i="1" s="1"/>
  <c r="J2966" i="1" s="1"/>
  <c r="J3539" i="1"/>
  <c r="J3543" i="1" s="1"/>
  <c r="J3544" i="1" s="1"/>
  <c r="J32" i="1"/>
  <c r="J31" i="1" s="1"/>
  <c r="J75" i="1"/>
  <c r="J74" i="1" s="1"/>
  <c r="J661" i="1"/>
  <c r="J649" i="1" s="1"/>
  <c r="J681" i="1" s="1"/>
  <c r="J830" i="1"/>
  <c r="J819" i="1" s="1"/>
  <c r="J853" i="1"/>
  <c r="J852" i="1" s="1"/>
  <c r="J903" i="1"/>
  <c r="J892" i="1" s="1"/>
  <c r="J1124" i="1"/>
  <c r="J1112" i="1" s="1"/>
  <c r="J1342" i="1"/>
  <c r="J1341" i="1" s="1"/>
  <c r="J1480" i="1"/>
  <c r="J1468" i="1" s="1"/>
  <c r="J1771" i="1"/>
  <c r="J1801" i="1" s="1"/>
  <c r="J1805" i="1" s="1"/>
  <c r="J1806" i="1" s="1"/>
  <c r="J1853" i="1"/>
  <c r="J1883" i="1" s="1"/>
  <c r="J1887" i="1" s="1"/>
  <c r="J1888" i="1" s="1"/>
  <c r="J2144" i="1"/>
  <c r="J2175" i="1" s="1"/>
  <c r="J2179" i="1" s="1"/>
  <c r="J2180" i="1" s="1"/>
  <c r="J2228" i="1"/>
  <c r="J2258" i="1" s="1"/>
  <c r="J2262" i="1" s="1"/>
  <c r="J2263" i="1" s="1"/>
  <c r="J3426" i="1"/>
  <c r="J3457" i="1" s="1"/>
  <c r="J3461" i="1" s="1"/>
  <c r="J3462" i="1" s="1"/>
  <c r="J4355" i="1"/>
  <c r="J4359" i="1" s="1"/>
  <c r="J4360" i="1" s="1"/>
  <c r="J4653" i="1"/>
  <c r="J4657" i="1" s="1"/>
  <c r="J4658" i="1" s="1"/>
  <c r="J7290" i="1"/>
  <c r="J7289" i="1" s="1"/>
  <c r="J195" i="1"/>
  <c r="J184" i="1" s="1"/>
  <c r="J206" i="1"/>
  <c r="J205" i="1" s="1"/>
  <c r="J297" i="1"/>
  <c r="J296" i="1" s="1"/>
  <c r="J535" i="1"/>
  <c r="J534" i="1" s="1"/>
  <c r="J863" i="1"/>
  <c r="J862" i="1" s="1"/>
  <c r="J988" i="1"/>
  <c r="J977" i="1" s="1"/>
  <c r="J1147" i="1"/>
  <c r="J1146" i="1" s="1"/>
  <c r="J1504" i="1"/>
  <c r="J1503" i="1" s="1"/>
  <c r="J1520" i="1"/>
  <c r="J1519" i="1" s="1"/>
  <c r="J1587" i="1"/>
  <c r="J1671" i="1"/>
  <c r="J1670" i="1" s="1"/>
  <c r="J1678" i="1" s="1"/>
  <c r="J2767" i="1"/>
  <c r="J2797" i="1" s="1"/>
  <c r="J2801" i="1" s="1"/>
  <c r="J2802" i="1" s="1"/>
  <c r="J3138" i="1"/>
  <c r="J3169" i="1" s="1"/>
  <c r="J3173" i="1" s="1"/>
  <c r="J3174" i="1" s="1"/>
  <c r="J3699" i="1"/>
  <c r="J3703" i="1" s="1"/>
  <c r="J3704" i="1" s="1"/>
  <c r="J3751" i="1"/>
  <c r="J3781" i="1" s="1"/>
  <c r="J3785" i="1" s="1"/>
  <c r="J3786" i="1" s="1"/>
  <c r="J516" i="1"/>
  <c r="J515" i="1" s="1"/>
  <c r="J527" i="1"/>
  <c r="J526" i="1" s="1"/>
  <c r="J942" i="1"/>
  <c r="J941" i="1" s="1"/>
  <c r="J1018" i="1"/>
  <c r="J1017" i="1" s="1"/>
  <c r="J1077" i="1"/>
  <c r="J1076" i="1" s="1"/>
  <c r="J1894" i="1"/>
  <c r="J1925" i="1" s="1"/>
  <c r="J1929" i="1" s="1"/>
  <c r="J1930" i="1" s="1"/>
  <c r="J1978" i="1"/>
  <c r="J2008" i="1" s="1"/>
  <c r="J2012" i="1" s="1"/>
  <c r="J2013" i="1" s="1"/>
  <c r="J2269" i="1"/>
  <c r="J2300" i="1" s="1"/>
  <c r="J2304" i="1" s="1"/>
  <c r="J2305" i="1" s="1"/>
  <c r="J3550" i="1"/>
  <c r="J3580" i="1" s="1"/>
  <c r="J3584" i="1" s="1"/>
  <c r="J3585" i="1" s="1"/>
  <c r="J1583" i="1"/>
  <c r="J4746" i="1"/>
  <c r="J4774" i="1" s="1"/>
  <c r="J4778" i="1" s="1"/>
  <c r="J4779" i="1" s="1"/>
  <c r="J4913" i="1"/>
  <c r="J4941" i="1" s="1"/>
  <c r="J4945" i="1" s="1"/>
  <c r="J4946" i="1" s="1"/>
  <c r="J5080" i="1"/>
  <c r="J5111" i="1" s="1"/>
  <c r="J5115" i="1" s="1"/>
  <c r="J5116" i="1" s="1"/>
  <c r="J5739" i="1"/>
  <c r="J5743" i="1" s="1"/>
  <c r="J5744" i="1" s="1"/>
  <c r="J6410" i="1"/>
  <c r="J6439" i="1" s="1"/>
  <c r="J6443" i="1" s="1"/>
  <c r="J6444" i="1" s="1"/>
  <c r="J6662" i="1"/>
  <c r="J6693" i="1" s="1"/>
  <c r="J6697" i="1" s="1"/>
  <c r="J6698" i="1" s="1"/>
  <c r="J4539" i="1"/>
  <c r="J4537" i="1" s="1"/>
  <c r="J4366" i="1"/>
  <c r="J4398" i="1" s="1"/>
  <c r="J4402" i="1" s="1"/>
  <c r="J4403" i="1" s="1"/>
  <c r="J4491" i="1"/>
  <c r="J4522" i="1" s="1"/>
  <c r="J4526" i="1" s="1"/>
  <c r="J4527" i="1" s="1"/>
  <c r="J5750" i="1"/>
  <c r="J5781" i="1" s="1"/>
  <c r="J5785" i="1" s="1"/>
  <c r="J5786" i="1" s="1"/>
  <c r="J6196" i="1"/>
  <c r="J6194" i="1" s="1"/>
  <c r="J6243" i="1"/>
  <c r="J6275" i="1" s="1"/>
  <c r="J6279" i="1" s="1"/>
  <c r="J6280" i="1" s="1"/>
  <c r="J7872" i="1"/>
  <c r="J7871" i="1" s="1"/>
  <c r="J4121" i="1"/>
  <c r="J4152" i="1" s="1"/>
  <c r="J4156" i="1" s="1"/>
  <c r="J4157" i="1" s="1"/>
  <c r="J4205" i="1"/>
  <c r="J4235" i="1" s="1"/>
  <c r="J4239" i="1" s="1"/>
  <c r="J4240" i="1" s="1"/>
  <c r="J6569" i="1"/>
  <c r="J6573" i="1" s="1"/>
  <c r="J6574" i="1" s="1"/>
  <c r="J4556" i="1"/>
  <c r="J4827" i="1"/>
  <c r="J4860" i="1" s="1"/>
  <c r="J4864" i="1" s="1"/>
  <c r="J4865" i="1" s="1"/>
  <c r="J4558" i="1"/>
  <c r="J4557" i="1" s="1"/>
  <c r="J4994" i="1"/>
  <c r="J5496" i="1"/>
  <c r="J5527" i="1" s="1"/>
  <c r="J5531" i="1" s="1"/>
  <c r="J5532" i="1" s="1"/>
  <c r="J5876" i="1"/>
  <c r="J5908" i="1" s="1"/>
  <c r="J5912" i="1" s="1"/>
  <c r="J5913" i="1" s="1"/>
  <c r="J6219" i="1"/>
  <c r="J6491" i="1"/>
  <c r="J6522" i="1" s="1"/>
  <c r="J6526" i="1" s="1"/>
  <c r="J6527" i="1" s="1"/>
  <c r="J6814" i="1"/>
  <c r="J6813" i="1" s="1"/>
  <c r="J7365" i="1"/>
  <c r="J7364" i="1" s="1"/>
  <c r="J6987" i="1"/>
  <c r="J7123" i="1"/>
  <c r="J7370" i="1"/>
  <c r="J7369" i="1" s="1"/>
  <c r="J4562" i="1"/>
  <c r="J4561" i="1" s="1"/>
  <c r="J6213" i="1"/>
  <c r="J6221" i="1"/>
  <c r="J6220" i="1" s="1"/>
  <c r="J7212" i="1"/>
  <c r="J7211" i="1" s="1"/>
  <c r="J7249" i="1"/>
  <c r="J7238" i="1" s="1"/>
  <c r="J7484" i="1"/>
  <c r="J7483" i="1" s="1"/>
  <c r="J7797" i="1"/>
  <c r="J7796" i="1" s="1"/>
  <c r="J7858" i="1"/>
  <c r="J8945" i="1"/>
  <c r="J8949" i="1" s="1"/>
  <c r="J8950" i="1" s="1"/>
  <c r="J9208" i="1"/>
  <c r="J6834" i="1"/>
  <c r="J6833" i="1" s="1"/>
  <c r="J7331" i="1"/>
  <c r="J7459" i="1"/>
  <c r="J7448" i="1" s="1"/>
  <c r="J7725" i="1"/>
  <c r="J7714" i="1" s="1"/>
  <c r="J7752" i="1" s="1"/>
  <c r="J8364" i="1"/>
  <c r="J8397" i="1" s="1"/>
  <c r="J8401" i="1" s="1"/>
  <c r="J8402" i="1" s="1"/>
  <c r="J8820" i="1"/>
  <c r="J8854" i="1" s="1"/>
  <c r="J8858" i="1" s="1"/>
  <c r="J8859" i="1" s="1"/>
  <c r="J7195" i="1"/>
  <c r="J7184" i="1" s="1"/>
  <c r="J7501" i="1"/>
  <c r="J7500" i="1" s="1"/>
  <c r="J7860" i="1"/>
  <c r="J7859" i="1" s="1"/>
  <c r="J8036" i="1"/>
  <c r="J8069" i="1" s="1"/>
  <c r="J8073" i="1" s="1"/>
  <c r="J8074" i="1" s="1"/>
  <c r="J8127" i="1"/>
  <c r="J8161" i="1" s="1"/>
  <c r="J8165" i="1" s="1"/>
  <c r="J8166" i="1" s="1"/>
  <c r="J9234" i="1"/>
  <c r="J9223" i="1" s="1"/>
  <c r="J9251" i="1" s="1"/>
  <c r="J9137" i="1"/>
  <c r="J9167" i="1" s="1"/>
  <c r="J9171" i="1" s="1"/>
  <c r="J9172" i="1" s="1"/>
  <c r="J8688" i="1"/>
  <c r="J8723" i="1" s="1"/>
  <c r="J8727" i="1" s="1"/>
  <c r="J8728" i="1" s="1"/>
  <c r="J1297" i="1" l="1"/>
  <c r="J396" i="1"/>
  <c r="J5363" i="1"/>
  <c r="J5367" i="1" s="1"/>
  <c r="J5368" i="1" s="1"/>
  <c r="J5029" i="1"/>
  <c r="J5033" i="1" s="1"/>
  <c r="J5034" i="1" s="1"/>
  <c r="J2391" i="1"/>
  <c r="J6885" i="1"/>
  <c r="J6884" i="1" s="1"/>
  <c r="J7430" i="1"/>
  <c r="J306" i="1"/>
  <c r="J7948" i="1"/>
  <c r="J7952" i="1" s="1"/>
  <c r="J7953" i="1" s="1"/>
  <c r="J265" i="1"/>
  <c r="J269" i="1"/>
  <c r="J270" i="1" s="1"/>
  <c r="J2344" i="1"/>
  <c r="J2348" i="1" s="1"/>
  <c r="J2349" i="1" s="1"/>
  <c r="J356" i="1"/>
  <c r="J364" i="1" s="1"/>
  <c r="J7698" i="1"/>
  <c r="J9264" i="1"/>
  <c r="J7564" i="1"/>
  <c r="J7568" i="1" s="1"/>
  <c r="J7569" i="1" s="1"/>
  <c r="J6874" i="1"/>
  <c r="J6863" i="1" s="1"/>
  <c r="J209" i="1"/>
  <c r="J217" i="1" s="1"/>
  <c r="J1366" i="1"/>
  <c r="J42" i="1"/>
  <c r="J46" i="1" s="1"/>
  <c r="J47" i="1" s="1"/>
  <c r="J127" i="1"/>
  <c r="J6848" i="1"/>
  <c r="J6857" i="1" s="1"/>
  <c r="J1097" i="1"/>
  <c r="J478" i="1"/>
  <c r="J593" i="1"/>
  <c r="J594" i="1" s="1"/>
  <c r="J6178" i="1"/>
  <c r="J803" i="1"/>
  <c r="J82" i="1"/>
  <c r="J90" i="1" s="1"/>
  <c r="J7038" i="1"/>
  <c r="J1249" i="1"/>
  <c r="J169" i="1"/>
  <c r="J177" i="1" s="1"/>
  <c r="J6077" i="1"/>
  <c r="J6078" i="1" s="1"/>
  <c r="J6081" i="1"/>
  <c r="J1301" i="1"/>
  <c r="J1302" i="1" s="1"/>
  <c r="J1304" i="1"/>
  <c r="J7849" i="1"/>
  <c r="J7838" i="1" s="1"/>
  <c r="J7882" i="1" s="1"/>
  <c r="J538" i="1"/>
  <c r="J1448" i="1"/>
  <c r="J7220" i="1"/>
  <c r="J7228" i="1" s="1"/>
  <c r="J6204" i="1"/>
  <c r="J6193" i="1" s="1"/>
  <c r="J7822" i="1"/>
  <c r="J1031" i="1"/>
  <c r="J1039" i="1" s="1"/>
  <c r="J7756" i="1"/>
  <c r="J7757" i="1" s="1"/>
  <c r="J310" i="1"/>
  <c r="J311" i="1" s="1"/>
  <c r="J314" i="1"/>
  <c r="J642" i="1"/>
  <c r="J638" i="1"/>
  <c r="J639" i="1" s="1"/>
  <c r="J9257" i="1"/>
  <c r="J9259" i="1" s="1"/>
  <c r="J9255" i="1"/>
  <c r="J9256" i="1" s="1"/>
  <c r="J1682" i="1"/>
  <c r="J1683" i="1" s="1"/>
  <c r="J1105" i="1"/>
  <c r="J1101" i="1"/>
  <c r="J1102" i="1" s="1"/>
  <c r="J685" i="1"/>
  <c r="J686" i="1" s="1"/>
  <c r="J689" i="1"/>
  <c r="J9212" i="1"/>
  <c r="J9213" i="1" s="1"/>
  <c r="J9214" i="1"/>
  <c r="J1547" i="1"/>
  <c r="J239" i="1"/>
  <c r="J7129" i="1"/>
  <c r="J7127" i="1"/>
  <c r="J7128" i="1" s="1"/>
  <c r="J6991" i="1"/>
  <c r="J6992" i="1" s="1"/>
  <c r="J6897" i="1"/>
  <c r="J6993" i="1"/>
  <c r="J7616" i="1"/>
  <c r="J7617" i="1" s="1"/>
  <c r="J7618" i="1"/>
  <c r="J7621" i="1" s="1"/>
  <c r="J874" i="1"/>
  <c r="J6784" i="1"/>
  <c r="J400" i="1"/>
  <c r="J401" i="1" s="1"/>
  <c r="J404" i="1"/>
  <c r="J440" i="1"/>
  <c r="J441" i="1" s="1"/>
  <c r="J444" i="1"/>
  <c r="J6949" i="1"/>
  <c r="J6947" i="1"/>
  <c r="J6948" i="1" s="1"/>
  <c r="J6899" i="1"/>
  <c r="J1574" i="1"/>
  <c r="J1563" i="1" s="1"/>
  <c r="J7441" i="1"/>
  <c r="J7438" i="1"/>
  <c r="J7434" i="1"/>
  <c r="J7435" i="1" s="1"/>
  <c r="J6126" i="1"/>
  <c r="J6122" i="1"/>
  <c r="J6123" i="1" s="1"/>
  <c r="J4547" i="1"/>
  <c r="J4536" i="1" s="1"/>
  <c r="J4565" i="1" s="1"/>
  <c r="J7174" i="1"/>
  <c r="J7171" i="1"/>
  <c r="J7172" i="1" s="1"/>
  <c r="J7512" i="1"/>
  <c r="J6215" i="1"/>
  <c r="J6214" i="1" s="1"/>
  <c r="J1157" i="1"/>
  <c r="J729" i="1"/>
  <c r="J730" i="1" s="1"/>
  <c r="J733" i="1"/>
  <c r="J7375" i="1"/>
  <c r="J1585" i="1"/>
  <c r="J1584" i="1" s="1"/>
  <c r="J7313" i="1"/>
  <c r="J961" i="1"/>
  <c r="J4530" i="1" l="1"/>
  <c r="J1375" i="1"/>
  <c r="J1378" i="1" s="1"/>
  <c r="J273" i="1"/>
  <c r="J213" i="1"/>
  <c r="J214" i="1" s="1"/>
  <c r="J6038" i="1"/>
  <c r="J6893" i="1"/>
  <c r="J6902" i="1" s="1"/>
  <c r="J7177" i="1" s="1"/>
  <c r="J1458" i="1"/>
  <c r="J1461" i="1" s="1"/>
  <c r="J7224" i="1"/>
  <c r="J7225" i="1" s="1"/>
  <c r="J7760" i="1"/>
  <c r="J7763" i="1" s="1"/>
  <c r="J360" i="1"/>
  <c r="J361" i="1" s="1"/>
  <c r="J1035" i="1"/>
  <c r="J1036" i="1" s="1"/>
  <c r="J812" i="1"/>
  <c r="J7572" i="1"/>
  <c r="J7575" i="1" s="1"/>
  <c r="J486" i="1"/>
  <c r="J489" i="1" s="1"/>
  <c r="J135" i="1"/>
  <c r="J482" i="1"/>
  <c r="J483" i="1" s="1"/>
  <c r="J131" i="1"/>
  <c r="J132" i="1" s="1"/>
  <c r="J6187" i="1"/>
  <c r="J6787" i="1" s="1"/>
  <c r="J86" i="1"/>
  <c r="J87" i="1" s="1"/>
  <c r="J7832" i="1"/>
  <c r="J9216" i="1" s="1"/>
  <c r="J547" i="1"/>
  <c r="J736" i="1" s="1"/>
  <c r="J1593" i="1"/>
  <c r="J1597" i="1" s="1"/>
  <c r="J1598" i="1" s="1"/>
  <c r="J50" i="1"/>
  <c r="J1260" i="1"/>
  <c r="J1307" i="1" s="1"/>
  <c r="J173" i="1"/>
  <c r="J174" i="1" s="1"/>
  <c r="J6229" i="1"/>
  <c r="J6233" i="1" s="1"/>
  <c r="J6234" i="1" s="1"/>
  <c r="J4573" i="1"/>
  <c r="J4569" i="1"/>
  <c r="J4570" i="1" s="1"/>
  <c r="J7886" i="1"/>
  <c r="J7887" i="1" s="1"/>
  <c r="J7890" i="1"/>
  <c r="J878" i="1"/>
  <c r="J879" i="1" s="1"/>
  <c r="J882" i="1"/>
  <c r="J7231" i="1"/>
  <c r="J1165" i="1"/>
  <c r="J1168" i="1" s="1"/>
  <c r="J1161" i="1"/>
  <c r="J1162" i="1" s="1"/>
  <c r="J6900" i="1"/>
  <c r="J7317" i="1"/>
  <c r="J7318" i="1" s="1"/>
  <c r="J7321" i="1"/>
  <c r="J7324" i="1" s="1"/>
  <c r="J970" i="1"/>
  <c r="J1042" i="1" s="1"/>
  <c r="J1558" i="1"/>
  <c r="J7386" i="1"/>
  <c r="J7389" i="1" s="1"/>
  <c r="J7521" i="1"/>
  <c r="J7524" i="1" s="1"/>
  <c r="J6129" i="1" l="1"/>
  <c r="J885" i="1"/>
  <c r="J1601" i="1"/>
  <c r="J138" i="1"/>
  <c r="J6237" i="1"/>
  <c r="J9263" i="1" l="1"/>
  <c r="Q7677" i="1"/>
  <c r="M14" i="1"/>
  <c r="M12" i="1" s="1"/>
  <c r="N14" i="1"/>
  <c r="N12" i="1" s="1"/>
  <c r="O14" i="1"/>
  <c r="O12" i="1" s="1"/>
  <c r="M19" i="1"/>
  <c r="N19" i="1"/>
  <c r="O19" i="1"/>
  <c r="M23" i="1"/>
  <c r="M21" i="1" s="1"/>
  <c r="N23" i="1"/>
  <c r="N21" i="1" s="1"/>
  <c r="O23" i="1"/>
  <c r="O21" i="1" s="1"/>
  <c r="M33" i="1"/>
  <c r="N33" i="1"/>
  <c r="O33" i="1"/>
  <c r="M36" i="1"/>
  <c r="N36" i="1"/>
  <c r="O36" i="1"/>
  <c r="M40" i="1"/>
  <c r="M39" i="1" s="1"/>
  <c r="M38" i="1" s="1"/>
  <c r="N40" i="1"/>
  <c r="N39" i="1" s="1"/>
  <c r="N38" i="1" s="1"/>
  <c r="O40" i="1"/>
  <c r="O39" i="1" s="1"/>
  <c r="O38" i="1" s="1"/>
  <c r="M51" i="1"/>
  <c r="N51" i="1"/>
  <c r="O51" i="1"/>
  <c r="M60" i="1"/>
  <c r="M58" i="1" s="1"/>
  <c r="N60" i="1"/>
  <c r="N58" i="1" s="1"/>
  <c r="O60" i="1"/>
  <c r="O58" i="1" s="1"/>
  <c r="M66" i="1"/>
  <c r="N66" i="1"/>
  <c r="O66" i="1"/>
  <c r="M70" i="1"/>
  <c r="M68" i="1" s="1"/>
  <c r="N70" i="1"/>
  <c r="N68" i="1" s="1"/>
  <c r="O70" i="1"/>
  <c r="O68" i="1" s="1"/>
  <c r="M76" i="1"/>
  <c r="M75" i="1" s="1"/>
  <c r="M74" i="1" s="1"/>
  <c r="N76" i="1"/>
  <c r="N75" i="1" s="1"/>
  <c r="N74" i="1" s="1"/>
  <c r="O76" i="1"/>
  <c r="O75" i="1" s="1"/>
  <c r="O74" i="1" s="1"/>
  <c r="M80" i="1"/>
  <c r="M79" i="1" s="1"/>
  <c r="M78" i="1" s="1"/>
  <c r="N80" i="1"/>
  <c r="N79" i="1" s="1"/>
  <c r="N78" i="1" s="1"/>
  <c r="O80" i="1"/>
  <c r="O79" i="1" s="1"/>
  <c r="O78" i="1" s="1"/>
  <c r="M91" i="1"/>
  <c r="N91" i="1"/>
  <c r="O91" i="1"/>
  <c r="M100" i="1"/>
  <c r="M98" i="1" s="1"/>
  <c r="N100" i="1"/>
  <c r="N98" i="1" s="1"/>
  <c r="O100" i="1"/>
  <c r="O98" i="1" s="1"/>
  <c r="M105" i="1"/>
  <c r="N105" i="1"/>
  <c r="O105" i="1"/>
  <c r="M109" i="1"/>
  <c r="M107" i="1" s="1"/>
  <c r="N109" i="1"/>
  <c r="N107" i="1" s="1"/>
  <c r="O109" i="1"/>
  <c r="O107" i="1" s="1"/>
  <c r="M115" i="1"/>
  <c r="N115" i="1"/>
  <c r="O115" i="1"/>
  <c r="M118" i="1"/>
  <c r="N118" i="1"/>
  <c r="O118" i="1"/>
  <c r="M121" i="1"/>
  <c r="N121" i="1"/>
  <c r="O121" i="1"/>
  <c r="M125" i="1"/>
  <c r="M124" i="1" s="1"/>
  <c r="M123" i="1" s="1"/>
  <c r="N125" i="1"/>
  <c r="N124" i="1" s="1"/>
  <c r="N123" i="1" s="1"/>
  <c r="O125" i="1"/>
  <c r="O124" i="1" s="1"/>
  <c r="O123" i="1" s="1"/>
  <c r="M136" i="1"/>
  <c r="N136" i="1"/>
  <c r="O136" i="1"/>
  <c r="M148" i="1"/>
  <c r="M146" i="1" s="1"/>
  <c r="N148" i="1"/>
  <c r="N146" i="1" s="1"/>
  <c r="O148" i="1"/>
  <c r="O146" i="1" s="1"/>
  <c r="M153" i="1"/>
  <c r="N153" i="1"/>
  <c r="O153" i="1"/>
  <c r="M157" i="1"/>
  <c r="M155" i="1" s="1"/>
  <c r="N157" i="1"/>
  <c r="N155" i="1" s="1"/>
  <c r="O157" i="1"/>
  <c r="O155" i="1" s="1"/>
  <c r="M164" i="1"/>
  <c r="M163" i="1" s="1"/>
  <c r="M162" i="1" s="1"/>
  <c r="N164" i="1"/>
  <c r="N163" i="1" s="1"/>
  <c r="N162" i="1" s="1"/>
  <c r="O164" i="1"/>
  <c r="O163" i="1" s="1"/>
  <c r="O162" i="1" s="1"/>
  <c r="M178" i="1"/>
  <c r="N178" i="1"/>
  <c r="O178" i="1"/>
  <c r="M187" i="1"/>
  <c r="M185" i="1" s="1"/>
  <c r="N187" i="1"/>
  <c r="N185" i="1" s="1"/>
  <c r="O187" i="1"/>
  <c r="O185" i="1" s="1"/>
  <c r="M193" i="1"/>
  <c r="N193" i="1"/>
  <c r="O193" i="1"/>
  <c r="M197" i="1"/>
  <c r="M195" i="1" s="1"/>
  <c r="N197" i="1"/>
  <c r="N195" i="1" s="1"/>
  <c r="O197" i="1"/>
  <c r="O195" i="1" s="1"/>
  <c r="M203" i="1"/>
  <c r="M202" i="1" s="1"/>
  <c r="M201" i="1" s="1"/>
  <c r="N203" i="1"/>
  <c r="N202" i="1" s="1"/>
  <c r="N201" i="1" s="1"/>
  <c r="O203" i="1"/>
  <c r="O202" i="1" s="1"/>
  <c r="O201" i="1" s="1"/>
  <c r="M207" i="1"/>
  <c r="M206" i="1" s="1"/>
  <c r="M205" i="1" s="1"/>
  <c r="N207" i="1"/>
  <c r="N206" i="1" s="1"/>
  <c r="N205" i="1" s="1"/>
  <c r="O207" i="1"/>
  <c r="O206" i="1" s="1"/>
  <c r="O205" i="1" s="1"/>
  <c r="M218" i="1"/>
  <c r="N218" i="1"/>
  <c r="O218" i="1"/>
  <c r="M226" i="1"/>
  <c r="M225" i="1" s="1"/>
  <c r="M224" i="1" s="1"/>
  <c r="M230" i="1" s="1"/>
  <c r="M239" i="1" s="1"/>
  <c r="N226" i="1"/>
  <c r="N225" i="1" s="1"/>
  <c r="N224" i="1" s="1"/>
  <c r="N230" i="1" s="1"/>
  <c r="N239" i="1" s="1"/>
  <c r="O226" i="1"/>
  <c r="O225" i="1" s="1"/>
  <c r="O224" i="1" s="1"/>
  <c r="O230" i="1" s="1"/>
  <c r="O239" i="1" s="1"/>
  <c r="M234" i="1"/>
  <c r="N234" i="1"/>
  <c r="O234" i="1"/>
  <c r="M235" i="1"/>
  <c r="N235" i="1"/>
  <c r="O235" i="1"/>
  <c r="M249" i="1"/>
  <c r="M247" i="1" s="1"/>
  <c r="N249" i="1"/>
  <c r="N247" i="1" s="1"/>
  <c r="O249" i="1"/>
  <c r="O247" i="1" s="1"/>
  <c r="M254" i="1"/>
  <c r="N254" i="1"/>
  <c r="O254" i="1"/>
  <c r="M257" i="1"/>
  <c r="M256" i="1" s="1"/>
  <c r="N257" i="1"/>
  <c r="N256" i="1" s="1"/>
  <c r="O257" i="1"/>
  <c r="O256" i="1" s="1"/>
  <c r="M263" i="1"/>
  <c r="M262" i="1" s="1"/>
  <c r="M261" i="1" s="1"/>
  <c r="N263" i="1"/>
  <c r="N262" i="1" s="1"/>
  <c r="N261" i="1" s="1"/>
  <c r="O263" i="1"/>
  <c r="O262" i="1" s="1"/>
  <c r="O261" i="1" s="1"/>
  <c r="M274" i="1"/>
  <c r="N274" i="1"/>
  <c r="O274" i="1"/>
  <c r="M283" i="1"/>
  <c r="M281" i="1" s="1"/>
  <c r="N283" i="1"/>
  <c r="N281" i="1" s="1"/>
  <c r="O283" i="1"/>
  <c r="O281" i="1" s="1"/>
  <c r="M288" i="1"/>
  <c r="N288" i="1"/>
  <c r="O288" i="1"/>
  <c r="M292" i="1"/>
  <c r="M290" i="1" s="1"/>
  <c r="N292" i="1"/>
  <c r="N290" i="1" s="1"/>
  <c r="O292" i="1"/>
  <c r="O290" i="1" s="1"/>
  <c r="M298" i="1"/>
  <c r="M297" i="1" s="1"/>
  <c r="M296" i="1" s="1"/>
  <c r="N298" i="1"/>
  <c r="N297" i="1" s="1"/>
  <c r="N296" i="1" s="1"/>
  <c r="O298" i="1"/>
  <c r="O297" i="1" s="1"/>
  <c r="O296" i="1" s="1"/>
  <c r="M302" i="1"/>
  <c r="N302" i="1"/>
  <c r="O302" i="1"/>
  <c r="M304" i="1"/>
  <c r="N304" i="1"/>
  <c r="O304" i="1"/>
  <c r="M315" i="1"/>
  <c r="N315" i="1"/>
  <c r="O315" i="1"/>
  <c r="M324" i="1"/>
  <c r="M322" i="1" s="1"/>
  <c r="N324" i="1"/>
  <c r="N322" i="1" s="1"/>
  <c r="O324" i="1"/>
  <c r="O322" i="1" s="1"/>
  <c r="M330" i="1"/>
  <c r="N330" i="1"/>
  <c r="O330" i="1"/>
  <c r="M335" i="1"/>
  <c r="M332" i="1" s="1"/>
  <c r="N335" i="1"/>
  <c r="N332" i="1" s="1"/>
  <c r="O335" i="1"/>
  <c r="O332" i="1" s="1"/>
  <c r="M341" i="1"/>
  <c r="N341" i="1"/>
  <c r="O341" i="1"/>
  <c r="M343" i="1"/>
  <c r="N343" i="1"/>
  <c r="O343" i="1"/>
  <c r="M347" i="1"/>
  <c r="N347" i="1"/>
  <c r="O347" i="1"/>
  <c r="M354" i="1"/>
  <c r="N354" i="1"/>
  <c r="O354" i="1"/>
  <c r="M365" i="1"/>
  <c r="N365" i="1"/>
  <c r="O365" i="1"/>
  <c r="M374" i="1"/>
  <c r="M372" i="1" s="1"/>
  <c r="N374" i="1"/>
  <c r="N372" i="1" s="1"/>
  <c r="O374" i="1"/>
  <c r="O372" i="1" s="1"/>
  <c r="M379" i="1"/>
  <c r="N379" i="1"/>
  <c r="O379" i="1"/>
  <c r="M383" i="1"/>
  <c r="M381" i="1" s="1"/>
  <c r="N383" i="1"/>
  <c r="N381" i="1" s="1"/>
  <c r="O383" i="1"/>
  <c r="O381" i="1" s="1"/>
  <c r="M390" i="1"/>
  <c r="M389" i="1" s="1"/>
  <c r="M388" i="1" s="1"/>
  <c r="N390" i="1"/>
  <c r="N389" i="1" s="1"/>
  <c r="N388" i="1" s="1"/>
  <c r="O390" i="1"/>
  <c r="O389" i="1" s="1"/>
  <c r="O388" i="1" s="1"/>
  <c r="M394" i="1"/>
  <c r="M393" i="1" s="1"/>
  <c r="M392" i="1" s="1"/>
  <c r="N394" i="1"/>
  <c r="N393" i="1" s="1"/>
  <c r="N392" i="1" s="1"/>
  <c r="O394" i="1"/>
  <c r="O393" i="1" s="1"/>
  <c r="O392" i="1" s="1"/>
  <c r="M405" i="1"/>
  <c r="N405" i="1"/>
  <c r="O405" i="1"/>
  <c r="M413" i="1"/>
  <c r="M411" i="1" s="1"/>
  <c r="N413" i="1"/>
  <c r="N411" i="1" s="1"/>
  <c r="O413" i="1"/>
  <c r="O411" i="1" s="1"/>
  <c r="M418" i="1"/>
  <c r="N418" i="1"/>
  <c r="O418" i="1"/>
  <c r="M424" i="1"/>
  <c r="M420" i="1" s="1"/>
  <c r="N424" i="1"/>
  <c r="N420" i="1" s="1"/>
  <c r="O424" i="1"/>
  <c r="O420" i="1" s="1"/>
  <c r="M430" i="1"/>
  <c r="M429" i="1" s="1"/>
  <c r="M428" i="1" s="1"/>
  <c r="N430" i="1"/>
  <c r="N429" i="1" s="1"/>
  <c r="N428" i="1" s="1"/>
  <c r="O430" i="1"/>
  <c r="O429" i="1" s="1"/>
  <c r="O428" i="1" s="1"/>
  <c r="M434" i="1"/>
  <c r="M433" i="1" s="1"/>
  <c r="M432" i="1" s="1"/>
  <c r="N434" i="1"/>
  <c r="N433" i="1" s="1"/>
  <c r="N432" i="1" s="1"/>
  <c r="O434" i="1"/>
  <c r="O433" i="1" s="1"/>
  <c r="O432" i="1" s="1"/>
  <c r="M445" i="1"/>
  <c r="N445" i="1"/>
  <c r="O445" i="1"/>
  <c r="M453" i="1"/>
  <c r="M451" i="1" s="1"/>
  <c r="N453" i="1"/>
  <c r="N451" i="1" s="1"/>
  <c r="O453" i="1"/>
  <c r="O451" i="1" s="1"/>
  <c r="M458" i="1"/>
  <c r="N458" i="1"/>
  <c r="O458" i="1"/>
  <c r="M464" i="1"/>
  <c r="M460" i="1" s="1"/>
  <c r="N464" i="1"/>
  <c r="N460" i="1" s="1"/>
  <c r="O464" i="1"/>
  <c r="O460" i="1" s="1"/>
  <c r="M470" i="1"/>
  <c r="N470" i="1"/>
  <c r="O470" i="1"/>
  <c r="M472" i="1"/>
  <c r="N472" i="1"/>
  <c r="O472" i="1"/>
  <c r="M476" i="1"/>
  <c r="M475" i="1" s="1"/>
  <c r="M474" i="1" s="1"/>
  <c r="N476" i="1"/>
  <c r="N475" i="1" s="1"/>
  <c r="N474" i="1" s="1"/>
  <c r="O476" i="1"/>
  <c r="O475" i="1" s="1"/>
  <c r="O474" i="1" s="1"/>
  <c r="M487" i="1"/>
  <c r="N487" i="1"/>
  <c r="O487" i="1"/>
  <c r="M499" i="1"/>
  <c r="M497" i="1" s="1"/>
  <c r="N499" i="1"/>
  <c r="N497" i="1" s="1"/>
  <c r="O499" i="1"/>
  <c r="O497" i="1" s="1"/>
  <c r="M505" i="1"/>
  <c r="N505" i="1"/>
  <c r="O505" i="1"/>
  <c r="M509" i="1"/>
  <c r="M507" i="1" s="1"/>
  <c r="N509" i="1"/>
  <c r="N507" i="1" s="1"/>
  <c r="O509" i="1"/>
  <c r="O507" i="1" s="1"/>
  <c r="M517" i="1"/>
  <c r="N517" i="1"/>
  <c r="O517" i="1"/>
  <c r="M519" i="1"/>
  <c r="N519" i="1"/>
  <c r="O519" i="1"/>
  <c r="M522" i="1"/>
  <c r="N522" i="1"/>
  <c r="O522" i="1"/>
  <c r="M524" i="1"/>
  <c r="N524" i="1"/>
  <c r="O524" i="1"/>
  <c r="M528" i="1"/>
  <c r="N528" i="1"/>
  <c r="O528" i="1"/>
  <c r="M530" i="1"/>
  <c r="N530" i="1"/>
  <c r="O530" i="1"/>
  <c r="M532" i="1"/>
  <c r="N532" i="1"/>
  <c r="O532" i="1"/>
  <c r="M536" i="1"/>
  <c r="M535" i="1" s="1"/>
  <c r="M534" i="1" s="1"/>
  <c r="N536" i="1"/>
  <c r="N535" i="1" s="1"/>
  <c r="N534" i="1" s="1"/>
  <c r="O536" i="1"/>
  <c r="O535" i="1" s="1"/>
  <c r="O534" i="1" s="1"/>
  <c r="M542" i="1"/>
  <c r="N542" i="1"/>
  <c r="O542" i="1"/>
  <c r="M543" i="1"/>
  <c r="N543" i="1"/>
  <c r="O543" i="1"/>
  <c r="M544" i="1"/>
  <c r="N544" i="1"/>
  <c r="O544" i="1"/>
  <c r="M548" i="1"/>
  <c r="N548" i="1"/>
  <c r="O548" i="1"/>
  <c r="M557" i="1"/>
  <c r="M555" i="1" s="1"/>
  <c r="N557" i="1"/>
  <c r="N555" i="1" s="1"/>
  <c r="O557" i="1"/>
  <c r="O555" i="1" s="1"/>
  <c r="M564" i="1"/>
  <c r="N564" i="1"/>
  <c r="O564" i="1"/>
  <c r="M575" i="1"/>
  <c r="M566" i="1" s="1"/>
  <c r="N575" i="1"/>
  <c r="N566" i="1" s="1"/>
  <c r="O575" i="1"/>
  <c r="O566" i="1" s="1"/>
  <c r="M582" i="1"/>
  <c r="M581" i="1" s="1"/>
  <c r="N582" i="1"/>
  <c r="N581" i="1" s="1"/>
  <c r="O582" i="1"/>
  <c r="O581" i="1" s="1"/>
  <c r="M585" i="1"/>
  <c r="M584" i="1" s="1"/>
  <c r="N585" i="1"/>
  <c r="N584" i="1" s="1"/>
  <c r="O585" i="1"/>
  <c r="O584" i="1" s="1"/>
  <c r="M603" i="1"/>
  <c r="M601" i="1" s="1"/>
  <c r="N603" i="1"/>
  <c r="N601" i="1" s="1"/>
  <c r="O603" i="1"/>
  <c r="O601" i="1" s="1"/>
  <c r="M610" i="1"/>
  <c r="N610" i="1"/>
  <c r="O610" i="1"/>
  <c r="M621" i="1"/>
  <c r="M612" i="1" s="1"/>
  <c r="N621" i="1"/>
  <c r="N612" i="1" s="1"/>
  <c r="O621" i="1"/>
  <c r="O612" i="1" s="1"/>
  <c r="M628" i="1"/>
  <c r="M627" i="1" s="1"/>
  <c r="N628" i="1"/>
  <c r="N627" i="1" s="1"/>
  <c r="O628" i="1"/>
  <c r="O627" i="1" s="1"/>
  <c r="M631" i="1"/>
  <c r="M630" i="1" s="1"/>
  <c r="N631" i="1"/>
  <c r="N630" i="1" s="1"/>
  <c r="O631" i="1"/>
  <c r="O630" i="1" s="1"/>
  <c r="M643" i="1"/>
  <c r="N643" i="1"/>
  <c r="O643" i="1"/>
  <c r="M652" i="1"/>
  <c r="M650" i="1" s="1"/>
  <c r="N652" i="1"/>
  <c r="N650" i="1" s="1"/>
  <c r="O652" i="1"/>
  <c r="O650" i="1" s="1"/>
  <c r="M659" i="1"/>
  <c r="N659" i="1"/>
  <c r="O659" i="1"/>
  <c r="M669" i="1"/>
  <c r="M661" i="1" s="1"/>
  <c r="N669" i="1"/>
  <c r="N661" i="1" s="1"/>
  <c r="O669" i="1"/>
  <c r="O661" i="1" s="1"/>
  <c r="M674" i="1"/>
  <c r="M673" i="1" s="1"/>
  <c r="N674" i="1"/>
  <c r="N673" i="1" s="1"/>
  <c r="O674" i="1"/>
  <c r="O673" i="1" s="1"/>
  <c r="M677" i="1"/>
  <c r="M676" i="1" s="1"/>
  <c r="N677" i="1"/>
  <c r="N676" i="1" s="1"/>
  <c r="O677" i="1"/>
  <c r="O676" i="1" s="1"/>
  <c r="M690" i="1"/>
  <c r="N690" i="1"/>
  <c r="O690" i="1"/>
  <c r="M698" i="1"/>
  <c r="M696" i="1" s="1"/>
  <c r="N698" i="1"/>
  <c r="N696" i="1" s="1"/>
  <c r="O698" i="1"/>
  <c r="O696" i="1" s="1"/>
  <c r="M704" i="1"/>
  <c r="N704" i="1"/>
  <c r="O704" i="1"/>
  <c r="M715" i="1"/>
  <c r="M706" i="1" s="1"/>
  <c r="N715" i="1"/>
  <c r="N706" i="1" s="1"/>
  <c r="O715" i="1"/>
  <c r="O706" i="1" s="1"/>
  <c r="M720" i="1"/>
  <c r="M719" i="1" s="1"/>
  <c r="N720" i="1"/>
  <c r="N719" i="1" s="1"/>
  <c r="O720" i="1"/>
  <c r="O719" i="1" s="1"/>
  <c r="M723" i="1"/>
  <c r="M722" i="1" s="1"/>
  <c r="N723" i="1"/>
  <c r="N722" i="1" s="1"/>
  <c r="O723" i="1"/>
  <c r="O722" i="1" s="1"/>
  <c r="M734" i="1"/>
  <c r="N734" i="1"/>
  <c r="O734" i="1"/>
  <c r="M746" i="1"/>
  <c r="M744" i="1" s="1"/>
  <c r="N746" i="1"/>
  <c r="N744" i="1" s="1"/>
  <c r="O746" i="1"/>
  <c r="O744" i="1" s="1"/>
  <c r="M752" i="1"/>
  <c r="N752" i="1"/>
  <c r="O752" i="1"/>
  <c r="M763" i="1"/>
  <c r="M754" i="1" s="1"/>
  <c r="N763" i="1"/>
  <c r="N754" i="1" s="1"/>
  <c r="O763" i="1"/>
  <c r="O754" i="1" s="1"/>
  <c r="M769" i="1"/>
  <c r="N769" i="1"/>
  <c r="O769" i="1"/>
  <c r="M771" i="1"/>
  <c r="N771" i="1"/>
  <c r="O771" i="1"/>
  <c r="M778" i="1"/>
  <c r="N778" i="1"/>
  <c r="O778" i="1"/>
  <c r="M783" i="1"/>
  <c r="N783" i="1"/>
  <c r="O783" i="1"/>
  <c r="M788" i="1"/>
  <c r="N788" i="1"/>
  <c r="O788" i="1"/>
  <c r="M791" i="1"/>
  <c r="N791" i="1"/>
  <c r="O791" i="1"/>
  <c r="M794" i="1"/>
  <c r="N794" i="1"/>
  <c r="O794" i="1"/>
  <c r="M799" i="1"/>
  <c r="N799" i="1"/>
  <c r="O799" i="1"/>
  <c r="M801" i="1"/>
  <c r="N801" i="1"/>
  <c r="O801" i="1"/>
  <c r="M807" i="1"/>
  <c r="N807" i="1"/>
  <c r="O807" i="1"/>
  <c r="M808" i="1"/>
  <c r="N808" i="1"/>
  <c r="O808" i="1"/>
  <c r="M809" i="1"/>
  <c r="N809" i="1"/>
  <c r="O809" i="1"/>
  <c r="M813" i="1"/>
  <c r="N813" i="1"/>
  <c r="O813" i="1"/>
  <c r="M822" i="1"/>
  <c r="M820" i="1" s="1"/>
  <c r="N822" i="1"/>
  <c r="N820" i="1" s="1"/>
  <c r="O822" i="1"/>
  <c r="O820" i="1" s="1"/>
  <c r="M828" i="1"/>
  <c r="N828" i="1"/>
  <c r="O828" i="1"/>
  <c r="M833" i="1"/>
  <c r="N833" i="1"/>
  <c r="O833" i="1"/>
  <c r="M836" i="1"/>
  <c r="N836" i="1"/>
  <c r="O836" i="1"/>
  <c r="M841" i="1"/>
  <c r="N841" i="1"/>
  <c r="O841" i="1"/>
  <c r="M846" i="1"/>
  <c r="N846" i="1"/>
  <c r="O846" i="1"/>
  <c r="M854" i="1"/>
  <c r="N854" i="1"/>
  <c r="O854" i="1"/>
  <c r="M856" i="1"/>
  <c r="N856" i="1"/>
  <c r="O856" i="1"/>
  <c r="M860" i="1"/>
  <c r="M859" i="1" s="1"/>
  <c r="M858" i="1" s="1"/>
  <c r="N860" i="1"/>
  <c r="N859" i="1" s="1"/>
  <c r="N858" i="1" s="1"/>
  <c r="O860" i="1"/>
  <c r="O859" i="1" s="1"/>
  <c r="O858" i="1" s="1"/>
  <c r="M864" i="1"/>
  <c r="N864" i="1"/>
  <c r="O864" i="1"/>
  <c r="M866" i="1"/>
  <c r="N866" i="1"/>
  <c r="O866" i="1"/>
  <c r="M868" i="1"/>
  <c r="N868" i="1"/>
  <c r="O868" i="1"/>
  <c r="M870" i="1"/>
  <c r="N870" i="1"/>
  <c r="O870" i="1"/>
  <c r="M872" i="1"/>
  <c r="N872" i="1"/>
  <c r="O872" i="1"/>
  <c r="M883" i="1"/>
  <c r="N883" i="1"/>
  <c r="O883" i="1"/>
  <c r="M895" i="1"/>
  <c r="M893" i="1" s="1"/>
  <c r="N895" i="1"/>
  <c r="N893" i="1" s="1"/>
  <c r="O895" i="1"/>
  <c r="O893" i="1" s="1"/>
  <c r="M901" i="1"/>
  <c r="N901" i="1"/>
  <c r="O901" i="1"/>
  <c r="M905" i="1"/>
  <c r="N905" i="1"/>
  <c r="O905" i="1"/>
  <c r="M907" i="1"/>
  <c r="N907" i="1"/>
  <c r="O907" i="1"/>
  <c r="M913" i="1"/>
  <c r="N913" i="1"/>
  <c r="O913" i="1"/>
  <c r="M921" i="1"/>
  <c r="N921" i="1"/>
  <c r="O921" i="1"/>
  <c r="M924" i="1"/>
  <c r="N924" i="1"/>
  <c r="O924" i="1"/>
  <c r="M932" i="1"/>
  <c r="N932" i="1"/>
  <c r="O932" i="1"/>
  <c r="M934" i="1"/>
  <c r="N934" i="1"/>
  <c r="O934" i="1"/>
  <c r="M938" i="1"/>
  <c r="N938" i="1"/>
  <c r="O938" i="1"/>
  <c r="M943" i="1"/>
  <c r="N943" i="1"/>
  <c r="O943" i="1"/>
  <c r="M945" i="1"/>
  <c r="N945" i="1"/>
  <c r="O945" i="1"/>
  <c r="M950" i="1"/>
  <c r="N950" i="1"/>
  <c r="O950" i="1"/>
  <c r="M954" i="1"/>
  <c r="N954" i="1"/>
  <c r="O954" i="1"/>
  <c r="M958" i="1"/>
  <c r="N958" i="1"/>
  <c r="O958" i="1"/>
  <c r="M965" i="1"/>
  <c r="N965" i="1"/>
  <c r="O965" i="1"/>
  <c r="M966" i="1"/>
  <c r="N966" i="1"/>
  <c r="O966" i="1"/>
  <c r="M967" i="1"/>
  <c r="N967" i="1"/>
  <c r="O967" i="1"/>
  <c r="M971" i="1"/>
  <c r="N971" i="1"/>
  <c r="O971" i="1"/>
  <c r="M980" i="1"/>
  <c r="M978" i="1" s="1"/>
  <c r="N980" i="1"/>
  <c r="N978" i="1" s="1"/>
  <c r="O980" i="1"/>
  <c r="O978" i="1" s="1"/>
  <c r="M986" i="1"/>
  <c r="N986" i="1"/>
  <c r="O986" i="1"/>
  <c r="M994" i="1"/>
  <c r="N994" i="1"/>
  <c r="O994" i="1"/>
  <c r="M1003" i="1"/>
  <c r="N1003" i="1"/>
  <c r="O1003" i="1"/>
  <c r="M1012" i="1"/>
  <c r="N1012" i="1"/>
  <c r="O1012" i="1"/>
  <c r="M1014" i="1"/>
  <c r="N1014" i="1"/>
  <c r="O1014" i="1"/>
  <c r="M1019" i="1"/>
  <c r="N1019" i="1"/>
  <c r="O1019" i="1"/>
  <c r="M1021" i="1"/>
  <c r="N1021" i="1"/>
  <c r="O1021" i="1"/>
  <c r="M1024" i="1"/>
  <c r="N1024" i="1"/>
  <c r="O1024" i="1"/>
  <c r="M1027" i="1"/>
  <c r="N1027" i="1"/>
  <c r="O1027" i="1"/>
  <c r="M1029" i="1"/>
  <c r="N1029" i="1"/>
  <c r="O1029" i="1"/>
  <c r="M1040" i="1"/>
  <c r="N1040" i="1"/>
  <c r="O1040" i="1"/>
  <c r="M1052" i="1"/>
  <c r="M1050" i="1" s="1"/>
  <c r="N1052" i="1"/>
  <c r="N1050" i="1" s="1"/>
  <c r="O1052" i="1"/>
  <c r="O1050" i="1" s="1"/>
  <c r="M1058" i="1"/>
  <c r="N1058" i="1"/>
  <c r="O1058" i="1"/>
  <c r="M1069" i="1"/>
  <c r="M1060" i="1" s="1"/>
  <c r="N1069" i="1"/>
  <c r="N1060" i="1" s="1"/>
  <c r="O1069" i="1"/>
  <c r="O1060" i="1" s="1"/>
  <c r="M1078" i="1"/>
  <c r="M1077" i="1" s="1"/>
  <c r="M1076" i="1" s="1"/>
  <c r="N1078" i="1"/>
  <c r="N1077" i="1" s="1"/>
  <c r="N1076" i="1" s="1"/>
  <c r="O1078" i="1"/>
  <c r="O1077" i="1" s="1"/>
  <c r="O1076" i="1" s="1"/>
  <c r="M1083" i="1"/>
  <c r="N1083" i="1"/>
  <c r="O1083" i="1"/>
  <c r="M1085" i="1"/>
  <c r="N1085" i="1"/>
  <c r="O1085" i="1"/>
  <c r="M1088" i="1"/>
  <c r="N1088" i="1"/>
  <c r="O1088" i="1"/>
  <c r="M1090" i="1"/>
  <c r="N1090" i="1"/>
  <c r="O1090" i="1"/>
  <c r="M1106" i="1"/>
  <c r="N1106" i="1"/>
  <c r="O1106" i="1"/>
  <c r="M1115" i="1"/>
  <c r="M1113" i="1" s="1"/>
  <c r="N1115" i="1"/>
  <c r="N1113" i="1" s="1"/>
  <c r="O1115" i="1"/>
  <c r="O1113" i="1" s="1"/>
  <c r="M1122" i="1"/>
  <c r="N1122" i="1"/>
  <c r="O1122" i="1"/>
  <c r="M1127" i="1"/>
  <c r="N1127" i="1"/>
  <c r="O1127" i="1"/>
  <c r="M1134" i="1"/>
  <c r="N1134" i="1"/>
  <c r="O1134" i="1"/>
  <c r="M1143" i="1"/>
  <c r="M1141" i="1" s="1"/>
  <c r="M1140" i="1" s="1"/>
  <c r="N1143" i="1"/>
  <c r="N1141" i="1" s="1"/>
  <c r="N1140" i="1" s="1"/>
  <c r="O1143" i="1"/>
  <c r="O1141" i="1" s="1"/>
  <c r="O1140" i="1" s="1"/>
  <c r="M1148" i="1"/>
  <c r="N1148" i="1"/>
  <c r="O1148" i="1"/>
  <c r="M1155" i="1"/>
  <c r="N1155" i="1"/>
  <c r="O1155" i="1"/>
  <c r="M1166" i="1"/>
  <c r="N1166" i="1"/>
  <c r="O1166" i="1"/>
  <c r="M1178" i="1"/>
  <c r="M1176" i="1" s="1"/>
  <c r="N1178" i="1"/>
  <c r="N1176" i="1" s="1"/>
  <c r="O1178" i="1"/>
  <c r="O1176" i="1" s="1"/>
  <c r="M1184" i="1"/>
  <c r="N1184" i="1"/>
  <c r="O1184" i="1"/>
  <c r="M1194" i="1"/>
  <c r="M1186" i="1" s="1"/>
  <c r="N1194" i="1"/>
  <c r="N1186" i="1" s="1"/>
  <c r="O1194" i="1"/>
  <c r="O1186" i="1" s="1"/>
  <c r="M1201" i="1"/>
  <c r="N1201" i="1"/>
  <c r="O1201" i="1"/>
  <c r="M1204" i="1"/>
  <c r="N1204" i="1"/>
  <c r="O1204" i="1"/>
  <c r="M1206" i="1"/>
  <c r="N1206" i="1"/>
  <c r="O1206" i="1"/>
  <c r="M1213" i="1"/>
  <c r="N1213" i="1"/>
  <c r="O1213" i="1"/>
  <c r="M1220" i="1"/>
  <c r="N1220" i="1"/>
  <c r="O1220" i="1"/>
  <c r="M1227" i="1"/>
  <c r="N1227" i="1"/>
  <c r="O1227" i="1"/>
  <c r="M1231" i="1"/>
  <c r="N1231" i="1"/>
  <c r="O1231" i="1"/>
  <c r="M1235" i="1"/>
  <c r="N1235" i="1"/>
  <c r="O1235" i="1"/>
  <c r="M1245" i="1"/>
  <c r="M1243" i="1" s="1"/>
  <c r="M1242" i="1" s="1"/>
  <c r="N1245" i="1"/>
  <c r="N1243" i="1" s="1"/>
  <c r="N1242" i="1" s="1"/>
  <c r="O1245" i="1"/>
  <c r="O1243" i="1" s="1"/>
  <c r="O1242" i="1" s="1"/>
  <c r="M1253" i="1"/>
  <c r="N1253" i="1"/>
  <c r="O1253" i="1"/>
  <c r="M1254" i="1"/>
  <c r="N1254" i="1"/>
  <c r="O1254" i="1"/>
  <c r="M1255" i="1"/>
  <c r="N1255" i="1"/>
  <c r="O1255" i="1"/>
  <c r="M1256" i="1"/>
  <c r="N1256" i="1"/>
  <c r="O1256" i="1"/>
  <c r="M1261" i="1"/>
  <c r="N1261" i="1"/>
  <c r="O1261" i="1"/>
  <c r="M1270" i="1"/>
  <c r="M1268" i="1" s="1"/>
  <c r="N1270" i="1"/>
  <c r="N1268" i="1" s="1"/>
  <c r="O1270" i="1"/>
  <c r="O1268" i="1" s="1"/>
  <c r="M1275" i="1"/>
  <c r="N1275" i="1"/>
  <c r="O1275" i="1"/>
  <c r="M1286" i="1"/>
  <c r="M1277" i="1" s="1"/>
  <c r="N1286" i="1"/>
  <c r="N1277" i="1" s="1"/>
  <c r="O1286" i="1"/>
  <c r="O1277" i="1" s="1"/>
  <c r="M1292" i="1"/>
  <c r="M1291" i="1" s="1"/>
  <c r="M1290" i="1" s="1"/>
  <c r="N1292" i="1"/>
  <c r="N1291" i="1" s="1"/>
  <c r="N1290" i="1" s="1"/>
  <c r="O1292" i="1"/>
  <c r="O1291" i="1" s="1"/>
  <c r="O1290" i="1" s="1"/>
  <c r="M1305" i="1"/>
  <c r="N1305" i="1"/>
  <c r="O1305" i="1"/>
  <c r="M1317" i="1"/>
  <c r="M1315" i="1" s="1"/>
  <c r="N1317" i="1"/>
  <c r="N1315" i="1" s="1"/>
  <c r="O1317" i="1"/>
  <c r="O1315" i="1" s="1"/>
  <c r="M1323" i="1"/>
  <c r="N1323" i="1"/>
  <c r="O1323" i="1"/>
  <c r="M1334" i="1"/>
  <c r="M1325" i="1" s="1"/>
  <c r="N1334" i="1"/>
  <c r="N1325" i="1" s="1"/>
  <c r="O1334" i="1"/>
  <c r="O1325" i="1" s="1"/>
  <c r="M1343" i="1"/>
  <c r="N1343" i="1"/>
  <c r="O1343" i="1"/>
  <c r="M1345" i="1"/>
  <c r="N1345" i="1"/>
  <c r="O1345" i="1"/>
  <c r="M1350" i="1"/>
  <c r="M1349" i="1" s="1"/>
  <c r="N1350" i="1"/>
  <c r="N1349" i="1" s="1"/>
  <c r="O1350" i="1"/>
  <c r="O1349" i="1" s="1"/>
  <c r="M1355" i="1"/>
  <c r="M1354" i="1" s="1"/>
  <c r="N1355" i="1"/>
  <c r="N1354" i="1" s="1"/>
  <c r="O1355" i="1"/>
  <c r="O1354" i="1" s="1"/>
  <c r="M1359" i="1"/>
  <c r="M1358" i="1" s="1"/>
  <c r="N1359" i="1"/>
  <c r="N1358" i="1" s="1"/>
  <c r="O1359" i="1"/>
  <c r="O1358" i="1" s="1"/>
  <c r="M1362" i="1"/>
  <c r="M1361" i="1" s="1"/>
  <c r="N1362" i="1"/>
  <c r="N1361" i="1" s="1"/>
  <c r="O1362" i="1"/>
  <c r="O1361" i="1" s="1"/>
  <c r="M1370" i="1"/>
  <c r="N1370" i="1"/>
  <c r="O1370" i="1"/>
  <c r="M1371" i="1"/>
  <c r="N1371" i="1"/>
  <c r="O1371" i="1"/>
  <c r="M1372" i="1"/>
  <c r="N1372" i="1"/>
  <c r="O1372" i="1"/>
  <c r="M1376" i="1"/>
  <c r="M1379" i="1" s="1"/>
  <c r="N1376" i="1"/>
  <c r="N1379" i="1" s="1"/>
  <c r="O1376" i="1"/>
  <c r="O1379" i="1" s="1"/>
  <c r="M1388" i="1"/>
  <c r="M1386" i="1" s="1"/>
  <c r="N1388" i="1"/>
  <c r="N1386" i="1" s="1"/>
  <c r="O1388" i="1"/>
  <c r="O1386" i="1" s="1"/>
  <c r="M1394" i="1"/>
  <c r="N1394" i="1"/>
  <c r="O1394" i="1"/>
  <c r="M1398" i="1"/>
  <c r="M1396" i="1" s="1"/>
  <c r="N1398" i="1"/>
  <c r="N1396" i="1" s="1"/>
  <c r="O1398" i="1"/>
  <c r="O1396" i="1" s="1"/>
  <c r="M1406" i="1"/>
  <c r="N1406" i="1"/>
  <c r="O1406" i="1"/>
  <c r="M1408" i="1"/>
  <c r="N1408" i="1"/>
  <c r="O1408" i="1"/>
  <c r="M1411" i="1"/>
  <c r="N1411" i="1"/>
  <c r="O1411" i="1"/>
  <c r="M1415" i="1"/>
  <c r="N1415" i="1"/>
  <c r="O1415" i="1"/>
  <c r="M1419" i="1"/>
  <c r="N1419" i="1"/>
  <c r="O1419" i="1"/>
  <c r="M1421" i="1"/>
  <c r="N1421" i="1"/>
  <c r="O1421" i="1"/>
  <c r="M1446" i="1"/>
  <c r="M1445" i="1" s="1"/>
  <c r="N1446" i="1"/>
  <c r="N1445" i="1" s="1"/>
  <c r="O1446" i="1"/>
  <c r="O1445" i="1" s="1"/>
  <c r="M1452" i="1"/>
  <c r="N1452" i="1"/>
  <c r="O1452" i="1"/>
  <c r="M1453" i="1"/>
  <c r="N1453" i="1"/>
  <c r="O1453" i="1"/>
  <c r="M1454" i="1"/>
  <c r="N1454" i="1"/>
  <c r="O1454" i="1"/>
  <c r="M1455" i="1"/>
  <c r="N1455" i="1"/>
  <c r="O1455" i="1"/>
  <c r="M1459" i="1"/>
  <c r="M1462" i="1" s="1"/>
  <c r="N1459" i="1"/>
  <c r="N1462" i="1" s="1"/>
  <c r="O1459" i="1"/>
  <c r="O1462" i="1" s="1"/>
  <c r="M1471" i="1"/>
  <c r="M1469" i="1" s="1"/>
  <c r="N1471" i="1"/>
  <c r="N1469" i="1" s="1"/>
  <c r="O1471" i="1"/>
  <c r="O1469" i="1" s="1"/>
  <c r="M1478" i="1"/>
  <c r="N1478" i="1"/>
  <c r="O1478" i="1"/>
  <c r="M1486" i="1"/>
  <c r="M1480" i="1" s="1"/>
  <c r="N1486" i="1"/>
  <c r="N1480" i="1" s="1"/>
  <c r="O1486" i="1"/>
  <c r="O1480" i="1" s="1"/>
  <c r="M1505" i="1"/>
  <c r="N1505" i="1"/>
  <c r="O1505" i="1"/>
  <c r="M1507" i="1"/>
  <c r="N1507" i="1"/>
  <c r="O1507" i="1"/>
  <c r="M1509" i="1"/>
  <c r="N1509" i="1"/>
  <c r="O1509" i="1"/>
  <c r="M1513" i="1"/>
  <c r="N1513" i="1"/>
  <c r="O1513" i="1"/>
  <c r="M1517" i="1"/>
  <c r="M1516" i="1" s="1"/>
  <c r="M1515" i="1" s="1"/>
  <c r="N1517" i="1"/>
  <c r="N1516" i="1" s="1"/>
  <c r="N1515" i="1" s="1"/>
  <c r="O1517" i="1"/>
  <c r="O1516" i="1" s="1"/>
  <c r="O1515" i="1" s="1"/>
  <c r="M1521" i="1"/>
  <c r="N1521" i="1"/>
  <c r="O1521" i="1"/>
  <c r="M1529" i="1"/>
  <c r="N1529" i="1"/>
  <c r="O1529" i="1"/>
  <c r="M1536" i="1"/>
  <c r="N1536" i="1"/>
  <c r="O1536" i="1"/>
  <c r="M1538" i="1"/>
  <c r="N1538" i="1"/>
  <c r="O1538" i="1"/>
  <c r="M1551" i="1"/>
  <c r="N1551" i="1"/>
  <c r="O1551" i="1"/>
  <c r="M1552" i="1"/>
  <c r="N1552" i="1"/>
  <c r="O1552" i="1"/>
  <c r="M1553" i="1"/>
  <c r="N1553" i="1"/>
  <c r="O1553" i="1"/>
  <c r="M1554" i="1"/>
  <c r="N1554" i="1"/>
  <c r="O1554" i="1"/>
  <c r="M1559" i="1"/>
  <c r="N1559" i="1"/>
  <c r="O1559" i="1"/>
  <c r="M1565" i="1"/>
  <c r="N1565" i="1"/>
  <c r="O1565" i="1"/>
  <c r="M1567" i="1"/>
  <c r="N1567" i="1"/>
  <c r="O1567" i="1"/>
  <c r="M1568" i="1"/>
  <c r="N1568" i="1"/>
  <c r="O1568" i="1"/>
  <c r="M1569" i="1"/>
  <c r="N1569" i="1"/>
  <c r="O1569" i="1"/>
  <c r="M1570" i="1"/>
  <c r="N1570" i="1"/>
  <c r="O1570" i="1"/>
  <c r="M1571" i="1"/>
  <c r="N1571" i="1"/>
  <c r="O1571" i="1"/>
  <c r="M1573" i="1"/>
  <c r="M1572" i="1" s="1"/>
  <c r="N1573" i="1"/>
  <c r="O1573" i="1"/>
  <c r="O1572" i="1" s="1"/>
  <c r="M1575" i="1"/>
  <c r="N1575" i="1"/>
  <c r="O1575" i="1"/>
  <c r="M1576" i="1"/>
  <c r="N1576" i="1"/>
  <c r="O1576" i="1"/>
  <c r="M1577" i="1"/>
  <c r="N1577" i="1"/>
  <c r="O1577" i="1"/>
  <c r="M1578" i="1"/>
  <c r="N1578" i="1"/>
  <c r="O1578" i="1"/>
  <c r="M1579" i="1"/>
  <c r="N1579" i="1"/>
  <c r="O1579" i="1"/>
  <c r="M1580" i="1"/>
  <c r="N1580" i="1"/>
  <c r="O1580" i="1"/>
  <c r="M1581" i="1"/>
  <c r="N1581" i="1"/>
  <c r="O1581" i="1"/>
  <c r="M1582" i="1"/>
  <c r="N1582" i="1"/>
  <c r="O1582" i="1"/>
  <c r="M1590" i="1"/>
  <c r="N1590" i="1"/>
  <c r="O1590" i="1"/>
  <c r="M1591" i="1"/>
  <c r="N1591" i="1"/>
  <c r="O1591" i="1"/>
  <c r="M1592" i="1"/>
  <c r="N1592" i="1"/>
  <c r="O1592" i="1"/>
  <c r="M1611" i="1"/>
  <c r="M1609" i="1" s="1"/>
  <c r="N1611" i="1"/>
  <c r="N1609" i="1" s="1"/>
  <c r="O1611" i="1"/>
  <c r="O1609" i="1" s="1"/>
  <c r="M1617" i="1"/>
  <c r="N1617" i="1"/>
  <c r="O1617" i="1"/>
  <c r="M1626" i="1"/>
  <c r="M1619" i="1" s="1"/>
  <c r="N1626" i="1"/>
  <c r="O1626" i="1"/>
  <c r="M1631" i="1"/>
  <c r="M1630" i="1" s="1"/>
  <c r="N1631" i="1"/>
  <c r="N1630" i="1" s="1"/>
  <c r="O1631" i="1"/>
  <c r="O1630" i="1" s="1"/>
  <c r="M1634" i="1"/>
  <c r="M1633" i="1" s="1"/>
  <c r="N1634" i="1"/>
  <c r="N1633" i="1" s="1"/>
  <c r="O1634" i="1"/>
  <c r="O1633" i="1" s="1"/>
  <c r="M1651" i="1"/>
  <c r="M1649" i="1" s="1"/>
  <c r="N1651" i="1"/>
  <c r="N1649" i="1" s="1"/>
  <c r="O1651" i="1"/>
  <c r="O1649" i="1" s="1"/>
  <c r="M1657" i="1"/>
  <c r="N1657" i="1"/>
  <c r="O1657" i="1"/>
  <c r="M1666" i="1"/>
  <c r="M1659" i="1" s="1"/>
  <c r="N1666" i="1"/>
  <c r="N1659" i="1" s="1"/>
  <c r="O1666" i="1"/>
  <c r="O1659" i="1" s="1"/>
  <c r="M1672" i="1"/>
  <c r="M1671" i="1" s="1"/>
  <c r="M1670" i="1" s="1"/>
  <c r="N1672" i="1"/>
  <c r="O1672" i="1"/>
  <c r="M1675" i="1"/>
  <c r="M1674" i="1" s="1"/>
  <c r="N1675" i="1"/>
  <c r="N1674" i="1" s="1"/>
  <c r="O1675" i="1"/>
  <c r="O1674" i="1" s="1"/>
  <c r="M1692" i="1"/>
  <c r="M1690" i="1" s="1"/>
  <c r="N1692" i="1"/>
  <c r="N1690" i="1" s="1"/>
  <c r="O1692" i="1"/>
  <c r="O1690" i="1" s="1"/>
  <c r="M1698" i="1"/>
  <c r="N1698" i="1"/>
  <c r="O1698" i="1"/>
  <c r="M1707" i="1"/>
  <c r="M1700" i="1" s="1"/>
  <c r="N1707" i="1"/>
  <c r="N1700" i="1" s="1"/>
  <c r="O1707" i="1"/>
  <c r="O1700" i="1" s="1"/>
  <c r="M1713" i="1"/>
  <c r="M1712" i="1" s="1"/>
  <c r="M1711" i="1" s="1"/>
  <c r="N1713" i="1"/>
  <c r="N1712" i="1" s="1"/>
  <c r="N1711" i="1" s="1"/>
  <c r="O1713" i="1"/>
  <c r="O1712" i="1" s="1"/>
  <c r="O1711" i="1" s="1"/>
  <c r="M1716" i="1"/>
  <c r="M1715" i="1" s="1"/>
  <c r="N1716" i="1"/>
  <c r="N1715" i="1" s="1"/>
  <c r="O1716" i="1"/>
  <c r="O1715" i="1" s="1"/>
  <c r="M1733" i="1"/>
  <c r="M1731" i="1" s="1"/>
  <c r="N1733" i="1"/>
  <c r="N1731" i="1" s="1"/>
  <c r="O1733" i="1"/>
  <c r="O1731" i="1" s="1"/>
  <c r="M1739" i="1"/>
  <c r="N1739" i="1"/>
  <c r="O1739" i="1"/>
  <c r="M1748" i="1"/>
  <c r="M1741" i="1" s="1"/>
  <c r="N1748" i="1"/>
  <c r="N1741" i="1" s="1"/>
  <c r="O1748" i="1"/>
  <c r="O1741" i="1" s="1"/>
  <c r="M1754" i="1"/>
  <c r="M1753" i="1" s="1"/>
  <c r="M1752" i="1" s="1"/>
  <c r="N1754" i="1"/>
  <c r="N1753" i="1" s="1"/>
  <c r="N1752" i="1" s="1"/>
  <c r="O1754" i="1"/>
  <c r="O1753" i="1" s="1"/>
  <c r="O1752" i="1" s="1"/>
  <c r="M1757" i="1"/>
  <c r="M1756" i="1" s="1"/>
  <c r="N1757" i="1"/>
  <c r="N1756" i="1" s="1"/>
  <c r="O1757" i="1"/>
  <c r="O1756" i="1" s="1"/>
  <c r="M1774" i="1"/>
  <c r="M1772" i="1" s="1"/>
  <c r="N1774" i="1"/>
  <c r="N1772" i="1" s="1"/>
  <c r="O1774" i="1"/>
  <c r="O1772" i="1" s="1"/>
  <c r="M1780" i="1"/>
  <c r="N1780" i="1"/>
  <c r="O1780" i="1"/>
  <c r="M1789" i="1"/>
  <c r="M1782" i="1" s="1"/>
  <c r="N1789" i="1"/>
  <c r="N1782" i="1" s="1"/>
  <c r="O1789" i="1"/>
  <c r="O1782" i="1" s="1"/>
  <c r="M1795" i="1"/>
  <c r="M1794" i="1" s="1"/>
  <c r="M1793" i="1" s="1"/>
  <c r="N1795" i="1"/>
  <c r="N1794" i="1" s="1"/>
  <c r="N1793" i="1" s="1"/>
  <c r="O1795" i="1"/>
  <c r="O1794" i="1" s="1"/>
  <c r="O1793" i="1" s="1"/>
  <c r="M1798" i="1"/>
  <c r="M1797" i="1" s="1"/>
  <c r="N1798" i="1"/>
  <c r="N1797" i="1" s="1"/>
  <c r="O1798" i="1"/>
  <c r="O1797" i="1" s="1"/>
  <c r="M1815" i="1"/>
  <c r="M1813" i="1" s="1"/>
  <c r="N1815" i="1"/>
  <c r="N1813" i="1" s="1"/>
  <c r="O1815" i="1"/>
  <c r="O1813" i="1" s="1"/>
  <c r="M1820" i="1"/>
  <c r="N1820" i="1"/>
  <c r="O1820" i="1"/>
  <c r="M1830" i="1"/>
  <c r="M1822" i="1" s="1"/>
  <c r="N1830" i="1"/>
  <c r="N1822" i="1" s="1"/>
  <c r="O1830" i="1"/>
  <c r="O1822" i="1" s="1"/>
  <c r="M1836" i="1"/>
  <c r="M1835" i="1" s="1"/>
  <c r="M1834" i="1" s="1"/>
  <c r="N1836" i="1"/>
  <c r="N1835" i="1" s="1"/>
  <c r="N1834" i="1" s="1"/>
  <c r="O1836" i="1"/>
  <c r="O1835" i="1" s="1"/>
  <c r="O1834" i="1" s="1"/>
  <c r="M1839" i="1"/>
  <c r="M1838" i="1" s="1"/>
  <c r="N1839" i="1"/>
  <c r="N1838" i="1" s="1"/>
  <c r="O1839" i="1"/>
  <c r="O1838" i="1" s="1"/>
  <c r="M1856" i="1"/>
  <c r="M1854" i="1" s="1"/>
  <c r="N1856" i="1"/>
  <c r="N1854" i="1" s="1"/>
  <c r="O1856" i="1"/>
  <c r="O1854" i="1" s="1"/>
  <c r="M1862" i="1"/>
  <c r="N1862" i="1"/>
  <c r="O1862" i="1"/>
  <c r="M1871" i="1"/>
  <c r="M1864" i="1" s="1"/>
  <c r="N1871" i="1"/>
  <c r="N1864" i="1" s="1"/>
  <c r="O1871" i="1"/>
  <c r="O1864" i="1" s="1"/>
  <c r="M1877" i="1"/>
  <c r="M1876" i="1" s="1"/>
  <c r="M1875" i="1" s="1"/>
  <c r="N1877" i="1"/>
  <c r="N1876" i="1" s="1"/>
  <c r="N1875" i="1" s="1"/>
  <c r="O1877" i="1"/>
  <c r="O1876" i="1" s="1"/>
  <c r="O1875" i="1" s="1"/>
  <c r="M1880" i="1"/>
  <c r="M1879" i="1" s="1"/>
  <c r="N1880" i="1"/>
  <c r="N1879" i="1" s="1"/>
  <c r="O1880" i="1"/>
  <c r="O1879" i="1" s="1"/>
  <c r="M1897" i="1"/>
  <c r="M1895" i="1" s="1"/>
  <c r="N1897" i="1"/>
  <c r="N1895" i="1" s="1"/>
  <c r="O1897" i="1"/>
  <c r="O1895" i="1" s="1"/>
  <c r="M1903" i="1"/>
  <c r="N1903" i="1"/>
  <c r="O1903" i="1"/>
  <c r="M1913" i="1"/>
  <c r="M1905" i="1" s="1"/>
  <c r="N1913" i="1"/>
  <c r="N1905" i="1" s="1"/>
  <c r="O1913" i="1"/>
  <c r="O1905" i="1" s="1"/>
  <c r="M1919" i="1"/>
  <c r="M1918" i="1" s="1"/>
  <c r="M1917" i="1" s="1"/>
  <c r="N1919" i="1"/>
  <c r="N1918" i="1" s="1"/>
  <c r="N1917" i="1" s="1"/>
  <c r="O1919" i="1"/>
  <c r="O1918" i="1" s="1"/>
  <c r="O1917" i="1" s="1"/>
  <c r="M1922" i="1"/>
  <c r="M1921" i="1" s="1"/>
  <c r="N1922" i="1"/>
  <c r="N1921" i="1" s="1"/>
  <c r="O1922" i="1"/>
  <c r="O1921" i="1" s="1"/>
  <c r="M1939" i="1"/>
  <c r="M1937" i="1" s="1"/>
  <c r="N1939" i="1"/>
  <c r="N1937" i="1" s="1"/>
  <c r="O1939" i="1"/>
  <c r="O1937" i="1" s="1"/>
  <c r="M1945" i="1"/>
  <c r="N1945" i="1"/>
  <c r="O1945" i="1"/>
  <c r="M1955" i="1"/>
  <c r="M1947" i="1" s="1"/>
  <c r="N1955" i="1"/>
  <c r="N1947" i="1" s="1"/>
  <c r="O1955" i="1"/>
  <c r="O1947" i="1" s="1"/>
  <c r="M1961" i="1"/>
  <c r="M1960" i="1" s="1"/>
  <c r="M1959" i="1" s="1"/>
  <c r="N1961" i="1"/>
  <c r="N1960" i="1" s="1"/>
  <c r="N1959" i="1" s="1"/>
  <c r="O1961" i="1"/>
  <c r="O1960" i="1" s="1"/>
  <c r="O1959" i="1" s="1"/>
  <c r="M1964" i="1"/>
  <c r="M1963" i="1" s="1"/>
  <c r="N1964" i="1"/>
  <c r="N1963" i="1" s="1"/>
  <c r="O1964" i="1"/>
  <c r="O1963" i="1" s="1"/>
  <c r="M1981" i="1"/>
  <c r="M1979" i="1" s="1"/>
  <c r="N1981" i="1"/>
  <c r="N1979" i="1" s="1"/>
  <c r="O1981" i="1"/>
  <c r="O1979" i="1" s="1"/>
  <c r="M1987" i="1"/>
  <c r="N1987" i="1"/>
  <c r="O1987" i="1"/>
  <c r="M1996" i="1"/>
  <c r="M1989" i="1" s="1"/>
  <c r="N1996" i="1"/>
  <c r="N1989" i="1" s="1"/>
  <c r="O1996" i="1"/>
  <c r="O1989" i="1" s="1"/>
  <c r="M2002" i="1"/>
  <c r="M2001" i="1" s="1"/>
  <c r="M2000" i="1" s="1"/>
  <c r="N2002" i="1"/>
  <c r="N2001" i="1" s="1"/>
  <c r="N2000" i="1" s="1"/>
  <c r="O2002" i="1"/>
  <c r="O2001" i="1" s="1"/>
  <c r="O2000" i="1" s="1"/>
  <c r="M2005" i="1"/>
  <c r="M2004" i="1" s="1"/>
  <c r="N2005" i="1"/>
  <c r="N2004" i="1" s="1"/>
  <c r="O2005" i="1"/>
  <c r="O2004" i="1" s="1"/>
  <c r="M2022" i="1"/>
  <c r="M2020" i="1" s="1"/>
  <c r="N2022" i="1"/>
  <c r="N2020" i="1" s="1"/>
  <c r="O2022" i="1"/>
  <c r="O2020" i="1" s="1"/>
  <c r="M2028" i="1"/>
  <c r="N2028" i="1"/>
  <c r="O2028" i="1"/>
  <c r="M2037" i="1"/>
  <c r="M2030" i="1" s="1"/>
  <c r="N2037" i="1"/>
  <c r="N2030" i="1" s="1"/>
  <c r="O2037" i="1"/>
  <c r="O2030" i="1" s="1"/>
  <c r="M2043" i="1"/>
  <c r="M2042" i="1" s="1"/>
  <c r="M2041" i="1" s="1"/>
  <c r="N2043" i="1"/>
  <c r="N2042" i="1" s="1"/>
  <c r="N2041" i="1" s="1"/>
  <c r="O2043" i="1"/>
  <c r="O2042" i="1" s="1"/>
  <c r="O2041" i="1" s="1"/>
  <c r="M2046" i="1"/>
  <c r="M2045" i="1" s="1"/>
  <c r="N2046" i="1"/>
  <c r="N2045" i="1" s="1"/>
  <c r="O2046" i="1"/>
  <c r="O2045" i="1" s="1"/>
  <c r="M2063" i="1"/>
  <c r="M2061" i="1" s="1"/>
  <c r="N2063" i="1"/>
  <c r="N2061" i="1" s="1"/>
  <c r="O2063" i="1"/>
  <c r="O2061" i="1" s="1"/>
  <c r="M2069" i="1"/>
  <c r="N2069" i="1"/>
  <c r="O2069" i="1"/>
  <c r="M2079" i="1"/>
  <c r="M2071" i="1" s="1"/>
  <c r="N2079" i="1"/>
  <c r="N2071" i="1" s="1"/>
  <c r="O2079" i="1"/>
  <c r="O2071" i="1" s="1"/>
  <c r="M2085" i="1"/>
  <c r="M2084" i="1" s="1"/>
  <c r="M2083" i="1" s="1"/>
  <c r="N2085" i="1"/>
  <c r="N2084" i="1" s="1"/>
  <c r="N2083" i="1" s="1"/>
  <c r="O2085" i="1"/>
  <c r="O2084" i="1" s="1"/>
  <c r="O2083" i="1" s="1"/>
  <c r="M2088" i="1"/>
  <c r="M2087" i="1" s="1"/>
  <c r="N2088" i="1"/>
  <c r="N2087" i="1" s="1"/>
  <c r="O2088" i="1"/>
  <c r="O2087" i="1" s="1"/>
  <c r="M2105" i="1"/>
  <c r="M2103" i="1" s="1"/>
  <c r="N2105" i="1"/>
  <c r="N2103" i="1" s="1"/>
  <c r="O2105" i="1"/>
  <c r="O2103" i="1" s="1"/>
  <c r="M2111" i="1"/>
  <c r="N2111" i="1"/>
  <c r="O2111" i="1"/>
  <c r="M2121" i="1"/>
  <c r="M2113" i="1" s="1"/>
  <c r="N2121" i="1"/>
  <c r="N2113" i="1" s="1"/>
  <c r="O2121" i="1"/>
  <c r="O2113" i="1" s="1"/>
  <c r="M2127" i="1"/>
  <c r="M2126" i="1" s="1"/>
  <c r="M2125" i="1" s="1"/>
  <c r="N2127" i="1"/>
  <c r="N2126" i="1" s="1"/>
  <c r="N2125" i="1" s="1"/>
  <c r="O2127" i="1"/>
  <c r="O2126" i="1" s="1"/>
  <c r="O2125" i="1" s="1"/>
  <c r="M2130" i="1"/>
  <c r="M2129" i="1" s="1"/>
  <c r="N2130" i="1"/>
  <c r="N2129" i="1" s="1"/>
  <c r="O2130" i="1"/>
  <c r="O2129" i="1" s="1"/>
  <c r="M2147" i="1"/>
  <c r="M2145" i="1" s="1"/>
  <c r="N2147" i="1"/>
  <c r="N2145" i="1" s="1"/>
  <c r="O2147" i="1"/>
  <c r="O2145" i="1" s="1"/>
  <c r="M2153" i="1"/>
  <c r="N2153" i="1"/>
  <c r="O2153" i="1"/>
  <c r="M2163" i="1"/>
  <c r="M2155" i="1" s="1"/>
  <c r="N2163" i="1"/>
  <c r="N2155" i="1" s="1"/>
  <c r="O2163" i="1"/>
  <c r="O2155" i="1" s="1"/>
  <c r="M2169" i="1"/>
  <c r="M2168" i="1" s="1"/>
  <c r="M2167" i="1" s="1"/>
  <c r="N2169" i="1"/>
  <c r="N2168" i="1" s="1"/>
  <c r="N2167" i="1" s="1"/>
  <c r="O2169" i="1"/>
  <c r="O2168" i="1" s="1"/>
  <c r="O2167" i="1" s="1"/>
  <c r="M2172" i="1"/>
  <c r="M2171" i="1" s="1"/>
  <c r="N2172" i="1"/>
  <c r="N2171" i="1" s="1"/>
  <c r="O2172" i="1"/>
  <c r="O2171" i="1" s="1"/>
  <c r="M2189" i="1"/>
  <c r="M2187" i="1" s="1"/>
  <c r="N2189" i="1"/>
  <c r="N2187" i="1" s="1"/>
  <c r="O2189" i="1"/>
  <c r="O2187" i="1" s="1"/>
  <c r="M2195" i="1"/>
  <c r="N2195" i="1"/>
  <c r="O2195" i="1"/>
  <c r="M2205" i="1"/>
  <c r="M2197" i="1" s="1"/>
  <c r="N2205" i="1"/>
  <c r="N2197" i="1" s="1"/>
  <c r="O2205" i="1"/>
  <c r="O2197" i="1" s="1"/>
  <c r="M2211" i="1"/>
  <c r="M2210" i="1" s="1"/>
  <c r="M2209" i="1" s="1"/>
  <c r="N2211" i="1"/>
  <c r="N2210" i="1" s="1"/>
  <c r="N2209" i="1" s="1"/>
  <c r="O2211" i="1"/>
  <c r="O2210" i="1" s="1"/>
  <c r="O2209" i="1" s="1"/>
  <c r="M2214" i="1"/>
  <c r="M2213" i="1" s="1"/>
  <c r="N2214" i="1"/>
  <c r="N2213" i="1" s="1"/>
  <c r="O2214" i="1"/>
  <c r="O2213" i="1" s="1"/>
  <c r="M2231" i="1"/>
  <c r="M2229" i="1" s="1"/>
  <c r="N2231" i="1"/>
  <c r="N2229" i="1" s="1"/>
  <c r="O2231" i="1"/>
  <c r="O2229" i="1" s="1"/>
  <c r="M2237" i="1"/>
  <c r="N2237" i="1"/>
  <c r="O2237" i="1"/>
  <c r="M2246" i="1"/>
  <c r="M2239" i="1" s="1"/>
  <c r="N2246" i="1"/>
  <c r="N2239" i="1" s="1"/>
  <c r="O2246" i="1"/>
  <c r="O2239" i="1" s="1"/>
  <c r="M2252" i="1"/>
  <c r="M2251" i="1" s="1"/>
  <c r="M2250" i="1" s="1"/>
  <c r="N2252" i="1"/>
  <c r="N2251" i="1" s="1"/>
  <c r="N2250" i="1" s="1"/>
  <c r="O2252" i="1"/>
  <c r="O2251" i="1" s="1"/>
  <c r="O2250" i="1" s="1"/>
  <c r="M2255" i="1"/>
  <c r="M2254" i="1" s="1"/>
  <c r="N2255" i="1"/>
  <c r="N2254" i="1" s="1"/>
  <c r="O2255" i="1"/>
  <c r="O2254" i="1" s="1"/>
  <c r="M2272" i="1"/>
  <c r="M2270" i="1" s="1"/>
  <c r="N2272" i="1"/>
  <c r="N2270" i="1" s="1"/>
  <c r="O2272" i="1"/>
  <c r="O2270" i="1" s="1"/>
  <c r="M2278" i="1"/>
  <c r="N2278" i="1"/>
  <c r="O2278" i="1"/>
  <c r="M2288" i="1"/>
  <c r="M2280" i="1" s="1"/>
  <c r="N2288" i="1"/>
  <c r="N2280" i="1" s="1"/>
  <c r="O2288" i="1"/>
  <c r="O2280" i="1" s="1"/>
  <c r="M2294" i="1"/>
  <c r="M2293" i="1" s="1"/>
  <c r="M2292" i="1" s="1"/>
  <c r="N2294" i="1"/>
  <c r="N2293" i="1" s="1"/>
  <c r="N2292" i="1" s="1"/>
  <c r="O2294" i="1"/>
  <c r="O2293" i="1" s="1"/>
  <c r="O2292" i="1" s="1"/>
  <c r="M2297" i="1"/>
  <c r="M2296" i="1" s="1"/>
  <c r="N2297" i="1"/>
  <c r="N2296" i="1" s="1"/>
  <c r="O2297" i="1"/>
  <c r="O2296" i="1" s="1"/>
  <c r="M2314" i="1"/>
  <c r="M2312" i="1" s="1"/>
  <c r="N2314" i="1"/>
  <c r="N2312" i="1" s="1"/>
  <c r="O2314" i="1"/>
  <c r="O2312" i="1" s="1"/>
  <c r="M2320" i="1"/>
  <c r="N2320" i="1"/>
  <c r="O2320" i="1"/>
  <c r="M2330" i="1"/>
  <c r="M2322" i="1" s="1"/>
  <c r="N2330" i="1"/>
  <c r="N2322" i="1" s="1"/>
  <c r="O2330" i="1"/>
  <c r="O2322" i="1" s="1"/>
  <c r="M2336" i="1"/>
  <c r="N2336" i="1"/>
  <c r="N1586" i="1" s="1"/>
  <c r="O2336" i="1"/>
  <c r="O1586" i="1" s="1"/>
  <c r="M2338" i="1"/>
  <c r="N2338" i="1"/>
  <c r="O2338" i="1"/>
  <c r="M2341" i="1"/>
  <c r="M2340" i="1" s="1"/>
  <c r="N2341" i="1"/>
  <c r="N2340" i="1" s="1"/>
  <c r="O2341" i="1"/>
  <c r="O2340" i="1" s="1"/>
  <c r="M2358" i="1"/>
  <c r="M2356" i="1" s="1"/>
  <c r="N2358" i="1"/>
  <c r="N2356" i="1" s="1"/>
  <c r="O2358" i="1"/>
  <c r="O2356" i="1" s="1"/>
  <c r="M2364" i="1"/>
  <c r="N2364" i="1"/>
  <c r="O2364" i="1"/>
  <c r="M2374" i="1"/>
  <c r="M2366" i="1" s="1"/>
  <c r="N2374" i="1"/>
  <c r="N2366" i="1" s="1"/>
  <c r="O2374" i="1"/>
  <c r="O2366" i="1" s="1"/>
  <c r="M2380" i="1"/>
  <c r="N2380" i="1"/>
  <c r="N2379" i="1" s="1"/>
  <c r="O2380" i="1"/>
  <c r="O2378" i="1" s="1"/>
  <c r="M2383" i="1"/>
  <c r="M2382" i="1" s="1"/>
  <c r="N2383" i="1"/>
  <c r="N2382" i="1" s="1"/>
  <c r="O2383" i="1"/>
  <c r="O2382" i="1" s="1"/>
  <c r="M2400" i="1"/>
  <c r="M2398" i="1" s="1"/>
  <c r="N2400" i="1"/>
  <c r="N2398" i="1" s="1"/>
  <c r="O2400" i="1"/>
  <c r="O2398" i="1" s="1"/>
  <c r="M2406" i="1"/>
  <c r="N2406" i="1"/>
  <c r="O2406" i="1"/>
  <c r="M2416" i="1"/>
  <c r="M2408" i="1" s="1"/>
  <c r="N2416" i="1"/>
  <c r="N2408" i="1" s="1"/>
  <c r="O2416" i="1"/>
  <c r="O2408" i="1" s="1"/>
  <c r="M2422" i="1"/>
  <c r="M2421" i="1" s="1"/>
  <c r="M2420" i="1" s="1"/>
  <c r="N2422" i="1"/>
  <c r="N2421" i="1" s="1"/>
  <c r="N2420" i="1" s="1"/>
  <c r="O2422" i="1"/>
  <c r="O2421" i="1" s="1"/>
  <c r="O2420" i="1" s="1"/>
  <c r="M2425" i="1"/>
  <c r="M2424" i="1" s="1"/>
  <c r="N2425" i="1"/>
  <c r="N2424" i="1" s="1"/>
  <c r="O2425" i="1"/>
  <c r="O2424" i="1" s="1"/>
  <c r="M2442" i="1"/>
  <c r="M2440" i="1" s="1"/>
  <c r="N2442" i="1"/>
  <c r="N2440" i="1" s="1"/>
  <c r="O2442" i="1"/>
  <c r="O2440" i="1" s="1"/>
  <c r="M2448" i="1"/>
  <c r="N2448" i="1"/>
  <c r="O2448" i="1"/>
  <c r="M2459" i="1"/>
  <c r="M2450" i="1" s="1"/>
  <c r="N2459" i="1"/>
  <c r="N2450" i="1" s="1"/>
  <c r="O2459" i="1"/>
  <c r="O2450" i="1" s="1"/>
  <c r="M2464" i="1"/>
  <c r="M2463" i="1" s="1"/>
  <c r="N2464" i="1"/>
  <c r="N2463" i="1" s="1"/>
  <c r="O2464" i="1"/>
  <c r="O2463" i="1" s="1"/>
  <c r="M2481" i="1"/>
  <c r="M2479" i="1" s="1"/>
  <c r="N2481" i="1"/>
  <c r="N2479" i="1" s="1"/>
  <c r="O2481" i="1"/>
  <c r="O2479" i="1" s="1"/>
  <c r="M2487" i="1"/>
  <c r="N2487" i="1"/>
  <c r="O2487" i="1"/>
  <c r="M2496" i="1"/>
  <c r="M2489" i="1" s="1"/>
  <c r="N2496" i="1"/>
  <c r="N2489" i="1" s="1"/>
  <c r="O2496" i="1"/>
  <c r="O2489" i="1" s="1"/>
  <c r="M2502" i="1"/>
  <c r="N2502" i="1"/>
  <c r="N2501" i="1" s="1"/>
  <c r="N2500" i="1" s="1"/>
  <c r="O2502" i="1"/>
  <c r="O2501" i="1" s="1"/>
  <c r="O2500" i="1" s="1"/>
  <c r="M2505" i="1"/>
  <c r="M2504" i="1" s="1"/>
  <c r="N2505" i="1"/>
  <c r="N2504" i="1" s="1"/>
  <c r="O2505" i="1"/>
  <c r="O2504" i="1" s="1"/>
  <c r="M2522" i="1"/>
  <c r="M2520" i="1" s="1"/>
  <c r="N2522" i="1"/>
  <c r="N2520" i="1" s="1"/>
  <c r="O2522" i="1"/>
  <c r="O2520" i="1" s="1"/>
  <c r="M2528" i="1"/>
  <c r="N2528" i="1"/>
  <c r="O2528" i="1"/>
  <c r="M2537" i="1"/>
  <c r="M2530" i="1" s="1"/>
  <c r="N2537" i="1"/>
  <c r="N2530" i="1" s="1"/>
  <c r="O2537" i="1"/>
  <c r="O2530" i="1" s="1"/>
  <c r="M2543" i="1"/>
  <c r="M2542" i="1" s="1"/>
  <c r="M2541" i="1" s="1"/>
  <c r="N2543" i="1"/>
  <c r="N2542" i="1" s="1"/>
  <c r="N2541" i="1" s="1"/>
  <c r="O2543" i="1"/>
  <c r="O2542" i="1" s="1"/>
  <c r="O2541" i="1" s="1"/>
  <c r="M2546" i="1"/>
  <c r="M2545" i="1" s="1"/>
  <c r="N2546" i="1"/>
  <c r="N2545" i="1" s="1"/>
  <c r="O2546" i="1"/>
  <c r="O2545" i="1" s="1"/>
  <c r="M2563" i="1"/>
  <c r="M2561" i="1" s="1"/>
  <c r="N2563" i="1"/>
  <c r="N2561" i="1" s="1"/>
  <c r="O2563" i="1"/>
  <c r="O2561" i="1" s="1"/>
  <c r="M2569" i="1"/>
  <c r="N2569" i="1"/>
  <c r="O2569" i="1"/>
  <c r="M2578" i="1"/>
  <c r="M2571" i="1" s="1"/>
  <c r="N2578" i="1"/>
  <c r="N2571" i="1" s="1"/>
  <c r="O2578" i="1"/>
  <c r="O2571" i="1" s="1"/>
  <c r="M2584" i="1"/>
  <c r="M2583" i="1" s="1"/>
  <c r="M2582" i="1" s="1"/>
  <c r="N2584" i="1"/>
  <c r="N2583" i="1" s="1"/>
  <c r="N2582" i="1" s="1"/>
  <c r="O2584" i="1"/>
  <c r="O2583" i="1" s="1"/>
  <c r="O2582" i="1" s="1"/>
  <c r="M2587" i="1"/>
  <c r="M2586" i="1" s="1"/>
  <c r="N2587" i="1"/>
  <c r="N2586" i="1" s="1"/>
  <c r="O2587" i="1"/>
  <c r="O2586" i="1" s="1"/>
  <c r="M2604" i="1"/>
  <c r="M2602" i="1" s="1"/>
  <c r="N2604" i="1"/>
  <c r="N2602" i="1" s="1"/>
  <c r="O2604" i="1"/>
  <c r="O2602" i="1" s="1"/>
  <c r="M2610" i="1"/>
  <c r="N2610" i="1"/>
  <c r="O2610" i="1"/>
  <c r="M2619" i="1"/>
  <c r="M2612" i="1" s="1"/>
  <c r="N2619" i="1"/>
  <c r="N2612" i="1" s="1"/>
  <c r="O2619" i="1"/>
  <c r="O2612" i="1" s="1"/>
  <c r="M2625" i="1"/>
  <c r="M2624" i="1" s="1"/>
  <c r="M2623" i="1" s="1"/>
  <c r="N2625" i="1"/>
  <c r="N2624" i="1" s="1"/>
  <c r="N2623" i="1" s="1"/>
  <c r="O2625" i="1"/>
  <c r="O2624" i="1" s="1"/>
  <c r="O2623" i="1" s="1"/>
  <c r="M2628" i="1"/>
  <c r="M2627" i="1" s="1"/>
  <c r="N2628" i="1"/>
  <c r="N2627" i="1" s="1"/>
  <c r="O2628" i="1"/>
  <c r="O2627" i="1" s="1"/>
  <c r="M2645" i="1"/>
  <c r="M2643" i="1" s="1"/>
  <c r="N2645" i="1"/>
  <c r="N2643" i="1" s="1"/>
  <c r="O2645" i="1"/>
  <c r="O2643" i="1" s="1"/>
  <c r="M2651" i="1"/>
  <c r="N2651" i="1"/>
  <c r="O2651" i="1"/>
  <c r="M2662" i="1"/>
  <c r="M2653" i="1" s="1"/>
  <c r="N2662" i="1"/>
  <c r="N2653" i="1" s="1"/>
  <c r="O2662" i="1"/>
  <c r="O2653" i="1" s="1"/>
  <c r="M2668" i="1"/>
  <c r="M2667" i="1" s="1"/>
  <c r="M2666" i="1" s="1"/>
  <c r="N2668" i="1"/>
  <c r="N2667" i="1" s="1"/>
  <c r="N2666" i="1" s="1"/>
  <c r="O2668" i="1"/>
  <c r="O2667" i="1" s="1"/>
  <c r="O2666" i="1" s="1"/>
  <c r="M2671" i="1"/>
  <c r="M2670" i="1" s="1"/>
  <c r="N2671" i="1"/>
  <c r="N2670" i="1" s="1"/>
  <c r="O2671" i="1"/>
  <c r="O2670" i="1" s="1"/>
  <c r="M2688" i="1"/>
  <c r="M2686" i="1" s="1"/>
  <c r="N2688" i="1"/>
  <c r="N2686" i="1" s="1"/>
  <c r="O2688" i="1"/>
  <c r="O2686" i="1" s="1"/>
  <c r="M2694" i="1"/>
  <c r="N2694" i="1"/>
  <c r="O2694" i="1"/>
  <c r="M2703" i="1"/>
  <c r="M2696" i="1" s="1"/>
  <c r="N2703" i="1"/>
  <c r="N2696" i="1" s="1"/>
  <c r="O2703" i="1"/>
  <c r="O2696" i="1" s="1"/>
  <c r="M2709" i="1"/>
  <c r="M2708" i="1" s="1"/>
  <c r="M2707" i="1" s="1"/>
  <c r="N2709" i="1"/>
  <c r="N2708" i="1" s="1"/>
  <c r="N2707" i="1" s="1"/>
  <c r="O2709" i="1"/>
  <c r="O2708" i="1" s="1"/>
  <c r="O2707" i="1" s="1"/>
  <c r="M2712" i="1"/>
  <c r="M2711" i="1" s="1"/>
  <c r="N2712" i="1"/>
  <c r="N2711" i="1" s="1"/>
  <c r="O2712" i="1"/>
  <c r="O2711" i="1" s="1"/>
  <c r="M2729" i="1"/>
  <c r="M2727" i="1" s="1"/>
  <c r="N2729" i="1"/>
  <c r="N2727" i="1" s="1"/>
  <c r="O2729" i="1"/>
  <c r="O2727" i="1" s="1"/>
  <c r="M2735" i="1"/>
  <c r="N2735" i="1"/>
  <c r="O2735" i="1"/>
  <c r="M2744" i="1"/>
  <c r="M2737" i="1" s="1"/>
  <c r="N2744" i="1"/>
  <c r="N2737" i="1" s="1"/>
  <c r="O2744" i="1"/>
  <c r="O2737" i="1" s="1"/>
  <c r="M2750" i="1"/>
  <c r="M2749" i="1" s="1"/>
  <c r="M2748" i="1" s="1"/>
  <c r="N2750" i="1"/>
  <c r="N2749" i="1" s="1"/>
  <c r="N2748" i="1" s="1"/>
  <c r="O2750" i="1"/>
  <c r="O2749" i="1" s="1"/>
  <c r="O2748" i="1" s="1"/>
  <c r="M2753" i="1"/>
  <c r="M2752" i="1" s="1"/>
  <c r="N2753" i="1"/>
  <c r="N2752" i="1" s="1"/>
  <c r="O2753" i="1"/>
  <c r="O2752" i="1" s="1"/>
  <c r="M2770" i="1"/>
  <c r="M2768" i="1" s="1"/>
  <c r="N2770" i="1"/>
  <c r="N2768" i="1" s="1"/>
  <c r="O2770" i="1"/>
  <c r="O2768" i="1" s="1"/>
  <c r="M2776" i="1"/>
  <c r="N2776" i="1"/>
  <c r="O2776" i="1"/>
  <c r="M2785" i="1"/>
  <c r="M2778" i="1" s="1"/>
  <c r="N2785" i="1"/>
  <c r="N2778" i="1" s="1"/>
  <c r="O2785" i="1"/>
  <c r="O2778" i="1" s="1"/>
  <c r="M2791" i="1"/>
  <c r="M2790" i="1" s="1"/>
  <c r="M2789" i="1" s="1"/>
  <c r="N2791" i="1"/>
  <c r="N2790" i="1" s="1"/>
  <c r="N2789" i="1" s="1"/>
  <c r="O2791" i="1"/>
  <c r="O2790" i="1" s="1"/>
  <c r="O2789" i="1" s="1"/>
  <c r="M2794" i="1"/>
  <c r="M2793" i="1" s="1"/>
  <c r="N2794" i="1"/>
  <c r="N2793" i="1" s="1"/>
  <c r="O2794" i="1"/>
  <c r="O2793" i="1" s="1"/>
  <c r="M2811" i="1"/>
  <c r="M2809" i="1" s="1"/>
  <c r="N2811" i="1"/>
  <c r="N2809" i="1" s="1"/>
  <c r="O2811" i="1"/>
  <c r="O2809" i="1" s="1"/>
  <c r="M2817" i="1"/>
  <c r="N2817" i="1"/>
  <c r="O2817" i="1"/>
  <c r="M2826" i="1"/>
  <c r="M2819" i="1" s="1"/>
  <c r="N2826" i="1"/>
  <c r="N2819" i="1" s="1"/>
  <c r="O2826" i="1"/>
  <c r="O2819" i="1" s="1"/>
  <c r="M2832" i="1"/>
  <c r="M2831" i="1" s="1"/>
  <c r="M2830" i="1" s="1"/>
  <c r="N2832" i="1"/>
  <c r="N2831" i="1" s="1"/>
  <c r="N2830" i="1" s="1"/>
  <c r="O2832" i="1"/>
  <c r="O2831" i="1" s="1"/>
  <c r="O2830" i="1" s="1"/>
  <c r="M2835" i="1"/>
  <c r="M2834" i="1" s="1"/>
  <c r="N2835" i="1"/>
  <c r="N2834" i="1" s="1"/>
  <c r="O2835" i="1"/>
  <c r="O2834" i="1" s="1"/>
  <c r="M2852" i="1"/>
  <c r="M2850" i="1" s="1"/>
  <c r="N2852" i="1"/>
  <c r="N2850" i="1" s="1"/>
  <c r="O2852" i="1"/>
  <c r="O2850" i="1" s="1"/>
  <c r="M2858" i="1"/>
  <c r="N2858" i="1"/>
  <c r="O2858" i="1"/>
  <c r="M2867" i="1"/>
  <c r="M2860" i="1" s="1"/>
  <c r="N2867" i="1"/>
  <c r="N2860" i="1" s="1"/>
  <c r="O2867" i="1"/>
  <c r="O2860" i="1" s="1"/>
  <c r="M2873" i="1"/>
  <c r="M2872" i="1" s="1"/>
  <c r="M2871" i="1" s="1"/>
  <c r="N2873" i="1"/>
  <c r="N2872" i="1" s="1"/>
  <c r="N2871" i="1" s="1"/>
  <c r="O2873" i="1"/>
  <c r="O2872" i="1" s="1"/>
  <c r="O2871" i="1" s="1"/>
  <c r="M2876" i="1"/>
  <c r="M2875" i="1" s="1"/>
  <c r="N2876" i="1"/>
  <c r="N2875" i="1" s="1"/>
  <c r="O2876" i="1"/>
  <c r="O2875" i="1" s="1"/>
  <c r="M2893" i="1"/>
  <c r="M2891" i="1" s="1"/>
  <c r="N2893" i="1"/>
  <c r="N2891" i="1" s="1"/>
  <c r="O2893" i="1"/>
  <c r="O2891" i="1" s="1"/>
  <c r="M2899" i="1"/>
  <c r="N2899" i="1"/>
  <c r="O2899" i="1"/>
  <c r="M2908" i="1"/>
  <c r="M2901" i="1" s="1"/>
  <c r="N2908" i="1"/>
  <c r="N2901" i="1" s="1"/>
  <c r="O2908" i="1"/>
  <c r="O2901" i="1" s="1"/>
  <c r="M2914" i="1"/>
  <c r="M2913" i="1" s="1"/>
  <c r="M2912" i="1" s="1"/>
  <c r="N2914" i="1"/>
  <c r="N2913" i="1" s="1"/>
  <c r="N2912" i="1" s="1"/>
  <c r="O2914" i="1"/>
  <c r="O2913" i="1" s="1"/>
  <c r="O2912" i="1" s="1"/>
  <c r="M2917" i="1"/>
  <c r="M2916" i="1" s="1"/>
  <c r="N2917" i="1"/>
  <c r="N2916" i="1" s="1"/>
  <c r="O2917" i="1"/>
  <c r="O2916" i="1" s="1"/>
  <c r="M2934" i="1"/>
  <c r="M2932" i="1" s="1"/>
  <c r="N2934" i="1"/>
  <c r="N2932" i="1" s="1"/>
  <c r="O2934" i="1"/>
  <c r="O2932" i="1" s="1"/>
  <c r="M2940" i="1"/>
  <c r="N2940" i="1"/>
  <c r="O2940" i="1"/>
  <c r="M2949" i="1"/>
  <c r="M2942" i="1" s="1"/>
  <c r="N2949" i="1"/>
  <c r="N2942" i="1" s="1"/>
  <c r="O2949" i="1"/>
  <c r="O2942" i="1" s="1"/>
  <c r="M2955" i="1"/>
  <c r="M2954" i="1" s="1"/>
  <c r="M2953" i="1" s="1"/>
  <c r="N2955" i="1"/>
  <c r="N2954" i="1" s="1"/>
  <c r="N2953" i="1" s="1"/>
  <c r="O2955" i="1"/>
  <c r="O2954" i="1" s="1"/>
  <c r="O2953" i="1" s="1"/>
  <c r="M2958" i="1"/>
  <c r="M2957" i="1" s="1"/>
  <c r="N2958" i="1"/>
  <c r="N2957" i="1" s="1"/>
  <c r="O2958" i="1"/>
  <c r="O2957" i="1" s="1"/>
  <c r="M2975" i="1"/>
  <c r="M2973" i="1" s="1"/>
  <c r="N2975" i="1"/>
  <c r="N2973" i="1" s="1"/>
  <c r="O2975" i="1"/>
  <c r="O2973" i="1" s="1"/>
  <c r="M2981" i="1"/>
  <c r="N2981" i="1"/>
  <c r="O2981" i="1"/>
  <c r="M2990" i="1"/>
  <c r="M2983" i="1" s="1"/>
  <c r="N2990" i="1"/>
  <c r="N2983" i="1" s="1"/>
  <c r="O2990" i="1"/>
  <c r="O2983" i="1" s="1"/>
  <c r="M2996" i="1"/>
  <c r="M2995" i="1" s="1"/>
  <c r="M2994" i="1" s="1"/>
  <c r="N2996" i="1"/>
  <c r="N2995" i="1" s="1"/>
  <c r="N2994" i="1" s="1"/>
  <c r="O2996" i="1"/>
  <c r="O2995" i="1" s="1"/>
  <c r="O2994" i="1" s="1"/>
  <c r="M2999" i="1"/>
  <c r="M2998" i="1" s="1"/>
  <c r="N2999" i="1"/>
  <c r="N2998" i="1" s="1"/>
  <c r="O2999" i="1"/>
  <c r="O2998" i="1" s="1"/>
  <c r="M3016" i="1"/>
  <c r="M3014" i="1" s="1"/>
  <c r="N3016" i="1"/>
  <c r="N3014" i="1" s="1"/>
  <c r="O3016" i="1"/>
  <c r="O3014" i="1" s="1"/>
  <c r="M3022" i="1"/>
  <c r="N3022" i="1"/>
  <c r="O3022" i="1"/>
  <c r="M3031" i="1"/>
  <c r="M3024" i="1" s="1"/>
  <c r="N3031" i="1"/>
  <c r="N3024" i="1" s="1"/>
  <c r="O3031" i="1"/>
  <c r="O3024" i="1" s="1"/>
  <c r="M3037" i="1"/>
  <c r="M3036" i="1" s="1"/>
  <c r="M3035" i="1" s="1"/>
  <c r="N3037" i="1"/>
  <c r="N3036" i="1" s="1"/>
  <c r="N3035" i="1" s="1"/>
  <c r="O3037" i="1"/>
  <c r="O3036" i="1" s="1"/>
  <c r="O3035" i="1" s="1"/>
  <c r="M3040" i="1"/>
  <c r="M3039" i="1" s="1"/>
  <c r="N3040" i="1"/>
  <c r="N3039" i="1" s="1"/>
  <c r="O3040" i="1"/>
  <c r="O3039" i="1" s="1"/>
  <c r="M3057" i="1"/>
  <c r="M3055" i="1" s="1"/>
  <c r="N3057" i="1"/>
  <c r="N3055" i="1" s="1"/>
  <c r="O3057" i="1"/>
  <c r="O3055" i="1" s="1"/>
  <c r="M3063" i="1"/>
  <c r="N3063" i="1"/>
  <c r="O3063" i="1"/>
  <c r="M3073" i="1"/>
  <c r="M3065" i="1" s="1"/>
  <c r="N3073" i="1"/>
  <c r="N3065" i="1" s="1"/>
  <c r="O3073" i="1"/>
  <c r="O3065" i="1" s="1"/>
  <c r="M3079" i="1"/>
  <c r="M3078" i="1" s="1"/>
  <c r="M3077" i="1" s="1"/>
  <c r="N3079" i="1"/>
  <c r="N3078" i="1" s="1"/>
  <c r="N3077" i="1" s="1"/>
  <c r="O3079" i="1"/>
  <c r="O3078" i="1" s="1"/>
  <c r="O3077" i="1" s="1"/>
  <c r="M3082" i="1"/>
  <c r="M3081" i="1" s="1"/>
  <c r="N3082" i="1"/>
  <c r="N3081" i="1" s="1"/>
  <c r="O3082" i="1"/>
  <c r="O3081" i="1" s="1"/>
  <c r="M3099" i="1"/>
  <c r="M3097" i="1" s="1"/>
  <c r="N3099" i="1"/>
  <c r="N3097" i="1" s="1"/>
  <c r="O3099" i="1"/>
  <c r="O3097" i="1" s="1"/>
  <c r="M3105" i="1"/>
  <c r="N3105" i="1"/>
  <c r="O3105" i="1"/>
  <c r="M3115" i="1"/>
  <c r="M3107" i="1" s="1"/>
  <c r="N3115" i="1"/>
  <c r="N3107" i="1" s="1"/>
  <c r="O3115" i="1"/>
  <c r="O3107" i="1" s="1"/>
  <c r="M3121" i="1"/>
  <c r="M3120" i="1" s="1"/>
  <c r="M3119" i="1" s="1"/>
  <c r="N3121" i="1"/>
  <c r="N3120" i="1" s="1"/>
  <c r="N3119" i="1" s="1"/>
  <c r="O3121" i="1"/>
  <c r="O3120" i="1" s="1"/>
  <c r="O3119" i="1" s="1"/>
  <c r="M3124" i="1"/>
  <c r="M3123" i="1" s="1"/>
  <c r="N3124" i="1"/>
  <c r="N3123" i="1" s="1"/>
  <c r="O3124" i="1"/>
  <c r="O3123" i="1" s="1"/>
  <c r="M3141" i="1"/>
  <c r="M3139" i="1" s="1"/>
  <c r="N3141" i="1"/>
  <c r="N3139" i="1" s="1"/>
  <c r="O3141" i="1"/>
  <c r="O3139" i="1" s="1"/>
  <c r="M3147" i="1"/>
  <c r="N3147" i="1"/>
  <c r="O3147" i="1"/>
  <c r="M3157" i="1"/>
  <c r="M3149" i="1" s="1"/>
  <c r="N3157" i="1"/>
  <c r="N3149" i="1" s="1"/>
  <c r="O3157" i="1"/>
  <c r="O3149" i="1" s="1"/>
  <c r="M3163" i="1"/>
  <c r="M3162" i="1" s="1"/>
  <c r="M3161" i="1" s="1"/>
  <c r="N3163" i="1"/>
  <c r="N3162" i="1" s="1"/>
  <c r="N3161" i="1" s="1"/>
  <c r="O3163" i="1"/>
  <c r="O3162" i="1" s="1"/>
  <c r="O3161" i="1" s="1"/>
  <c r="M3166" i="1"/>
  <c r="M3165" i="1" s="1"/>
  <c r="N3166" i="1"/>
  <c r="N3165" i="1" s="1"/>
  <c r="O3166" i="1"/>
  <c r="O3165" i="1" s="1"/>
  <c r="M3183" i="1"/>
  <c r="M3181" i="1" s="1"/>
  <c r="N3183" i="1"/>
  <c r="N3181" i="1" s="1"/>
  <c r="O3183" i="1"/>
  <c r="O3181" i="1" s="1"/>
  <c r="M3189" i="1"/>
  <c r="N3189" i="1"/>
  <c r="O3189" i="1"/>
  <c r="M3200" i="1"/>
  <c r="M3191" i="1" s="1"/>
  <c r="N3200" i="1"/>
  <c r="N3191" i="1" s="1"/>
  <c r="O3200" i="1"/>
  <c r="O3191" i="1" s="1"/>
  <c r="M3206" i="1"/>
  <c r="M3205" i="1" s="1"/>
  <c r="M3204" i="1" s="1"/>
  <c r="N3206" i="1"/>
  <c r="N3205" i="1" s="1"/>
  <c r="N3204" i="1" s="1"/>
  <c r="O3206" i="1"/>
  <c r="O3205" i="1" s="1"/>
  <c r="O3204" i="1" s="1"/>
  <c r="M3209" i="1"/>
  <c r="M3208" i="1" s="1"/>
  <c r="N3209" i="1"/>
  <c r="N3208" i="1" s="1"/>
  <c r="O3209" i="1"/>
  <c r="O3208" i="1" s="1"/>
  <c r="M3226" i="1"/>
  <c r="M3224" i="1" s="1"/>
  <c r="N3226" i="1"/>
  <c r="N3224" i="1" s="1"/>
  <c r="O3226" i="1"/>
  <c r="O3224" i="1" s="1"/>
  <c r="M3232" i="1"/>
  <c r="N3232" i="1"/>
  <c r="O3232" i="1"/>
  <c r="M3242" i="1"/>
  <c r="M3234" i="1" s="1"/>
  <c r="N3242" i="1"/>
  <c r="N3234" i="1" s="1"/>
  <c r="O3242" i="1"/>
  <c r="O3234" i="1" s="1"/>
  <c r="M3248" i="1"/>
  <c r="M3247" i="1" s="1"/>
  <c r="M3246" i="1" s="1"/>
  <c r="N3248" i="1"/>
  <c r="N3247" i="1" s="1"/>
  <c r="N3246" i="1" s="1"/>
  <c r="O3248" i="1"/>
  <c r="O3247" i="1" s="1"/>
  <c r="O3246" i="1" s="1"/>
  <c r="M3251" i="1"/>
  <c r="M3250" i="1" s="1"/>
  <c r="N3251" i="1"/>
  <c r="N3250" i="1" s="1"/>
  <c r="O3251" i="1"/>
  <c r="O3250" i="1" s="1"/>
  <c r="M3268" i="1"/>
  <c r="M3266" i="1" s="1"/>
  <c r="N3268" i="1"/>
  <c r="N3266" i="1" s="1"/>
  <c r="O3268" i="1"/>
  <c r="O3266" i="1" s="1"/>
  <c r="M3274" i="1"/>
  <c r="N3274" i="1"/>
  <c r="O3274" i="1"/>
  <c r="M3284" i="1"/>
  <c r="M3276" i="1" s="1"/>
  <c r="N3284" i="1"/>
  <c r="N3276" i="1" s="1"/>
  <c r="O3284" i="1"/>
  <c r="O3276" i="1" s="1"/>
  <c r="M3289" i="1"/>
  <c r="M3288" i="1" s="1"/>
  <c r="N3289" i="1"/>
  <c r="N3288" i="1" s="1"/>
  <c r="O3289" i="1"/>
  <c r="O3288" i="1" s="1"/>
  <c r="M3306" i="1"/>
  <c r="M3304" i="1" s="1"/>
  <c r="N3306" i="1"/>
  <c r="N3304" i="1" s="1"/>
  <c r="O3306" i="1"/>
  <c r="O3304" i="1" s="1"/>
  <c r="M3312" i="1"/>
  <c r="N3312" i="1"/>
  <c r="O3312" i="1"/>
  <c r="M3321" i="1"/>
  <c r="M3314" i="1" s="1"/>
  <c r="N3321" i="1"/>
  <c r="N3314" i="1" s="1"/>
  <c r="O3321" i="1"/>
  <c r="O3314" i="1" s="1"/>
  <c r="M3327" i="1"/>
  <c r="M3326" i="1" s="1"/>
  <c r="M3325" i="1" s="1"/>
  <c r="N3327" i="1"/>
  <c r="N3326" i="1" s="1"/>
  <c r="N3325" i="1" s="1"/>
  <c r="O3327" i="1"/>
  <c r="O3326" i="1" s="1"/>
  <c r="O3325" i="1" s="1"/>
  <c r="M3330" i="1"/>
  <c r="M3329" i="1" s="1"/>
  <c r="N3330" i="1"/>
  <c r="N3329" i="1" s="1"/>
  <c r="O3330" i="1"/>
  <c r="O3329" i="1" s="1"/>
  <c r="M3347" i="1"/>
  <c r="M3345" i="1" s="1"/>
  <c r="N3347" i="1"/>
  <c r="N3345" i="1" s="1"/>
  <c r="O3347" i="1"/>
  <c r="O3345" i="1" s="1"/>
  <c r="M3353" i="1"/>
  <c r="N3353" i="1"/>
  <c r="O3353" i="1"/>
  <c r="M3362" i="1"/>
  <c r="M3355" i="1" s="1"/>
  <c r="N3362" i="1"/>
  <c r="N3355" i="1" s="1"/>
  <c r="O3362" i="1"/>
  <c r="O3355" i="1" s="1"/>
  <c r="M3368" i="1"/>
  <c r="M3367" i="1" s="1"/>
  <c r="M3366" i="1" s="1"/>
  <c r="N3368" i="1"/>
  <c r="N3367" i="1" s="1"/>
  <c r="N3366" i="1" s="1"/>
  <c r="O3368" i="1"/>
  <c r="O3367" i="1" s="1"/>
  <c r="O3366" i="1" s="1"/>
  <c r="M3371" i="1"/>
  <c r="M3370" i="1" s="1"/>
  <c r="N3371" i="1"/>
  <c r="N3370" i="1" s="1"/>
  <c r="O3371" i="1"/>
  <c r="O3370" i="1" s="1"/>
  <c r="M3388" i="1"/>
  <c r="M3386" i="1" s="1"/>
  <c r="N3388" i="1"/>
  <c r="N3386" i="1" s="1"/>
  <c r="O3388" i="1"/>
  <c r="O3386" i="1" s="1"/>
  <c r="M3394" i="1"/>
  <c r="N3394" i="1"/>
  <c r="O3394" i="1"/>
  <c r="M3403" i="1"/>
  <c r="M3396" i="1" s="1"/>
  <c r="N3403" i="1"/>
  <c r="N3396" i="1" s="1"/>
  <c r="O3403" i="1"/>
  <c r="O3396" i="1" s="1"/>
  <c r="M3409" i="1"/>
  <c r="M3408" i="1" s="1"/>
  <c r="M3407" i="1" s="1"/>
  <c r="N3409" i="1"/>
  <c r="N3408" i="1" s="1"/>
  <c r="N3407" i="1" s="1"/>
  <c r="O3409" i="1"/>
  <c r="O3408" i="1" s="1"/>
  <c r="O3407" i="1" s="1"/>
  <c r="M3412" i="1"/>
  <c r="M3411" i="1" s="1"/>
  <c r="N3412" i="1"/>
  <c r="N3411" i="1" s="1"/>
  <c r="O3412" i="1"/>
  <c r="O3411" i="1" s="1"/>
  <c r="M3429" i="1"/>
  <c r="M3427" i="1" s="1"/>
  <c r="N3429" i="1"/>
  <c r="N3427" i="1" s="1"/>
  <c r="O3429" i="1"/>
  <c r="O3427" i="1" s="1"/>
  <c r="M3435" i="1"/>
  <c r="N3435" i="1"/>
  <c r="O3435" i="1"/>
  <c r="M3445" i="1"/>
  <c r="M3437" i="1" s="1"/>
  <c r="N3445" i="1"/>
  <c r="N3437" i="1" s="1"/>
  <c r="O3445" i="1"/>
  <c r="O3437" i="1" s="1"/>
  <c r="M3451" i="1"/>
  <c r="M3450" i="1" s="1"/>
  <c r="M3449" i="1" s="1"/>
  <c r="N3451" i="1"/>
  <c r="N3450" i="1" s="1"/>
  <c r="N3449" i="1" s="1"/>
  <c r="O3451" i="1"/>
  <c r="O3450" i="1" s="1"/>
  <c r="O3449" i="1" s="1"/>
  <c r="M3454" i="1"/>
  <c r="M3453" i="1" s="1"/>
  <c r="N3454" i="1"/>
  <c r="N3453" i="1" s="1"/>
  <c r="O3454" i="1"/>
  <c r="O3453" i="1" s="1"/>
  <c r="M3471" i="1"/>
  <c r="M3469" i="1" s="1"/>
  <c r="N3471" i="1"/>
  <c r="N3469" i="1" s="1"/>
  <c r="O3471" i="1"/>
  <c r="O3469" i="1" s="1"/>
  <c r="M3477" i="1"/>
  <c r="N3477" i="1"/>
  <c r="O3477" i="1"/>
  <c r="M3486" i="1"/>
  <c r="M3479" i="1" s="1"/>
  <c r="N3486" i="1"/>
  <c r="N3479" i="1" s="1"/>
  <c r="O3486" i="1"/>
  <c r="O3479" i="1" s="1"/>
  <c r="M3492" i="1"/>
  <c r="M3491" i="1" s="1"/>
  <c r="M3490" i="1" s="1"/>
  <c r="N3492" i="1"/>
  <c r="N3491" i="1" s="1"/>
  <c r="N3490" i="1" s="1"/>
  <c r="O3492" i="1"/>
  <c r="O3491" i="1" s="1"/>
  <c r="O3490" i="1" s="1"/>
  <c r="M3495" i="1"/>
  <c r="M3494" i="1" s="1"/>
  <c r="N3495" i="1"/>
  <c r="N3494" i="1" s="1"/>
  <c r="O3495" i="1"/>
  <c r="O3494" i="1" s="1"/>
  <c r="M3512" i="1"/>
  <c r="M3510" i="1" s="1"/>
  <c r="N3512" i="1"/>
  <c r="N3510" i="1" s="1"/>
  <c r="O3512" i="1"/>
  <c r="O3510" i="1" s="1"/>
  <c r="M3518" i="1"/>
  <c r="N3518" i="1"/>
  <c r="O3518" i="1"/>
  <c r="M3527" i="1"/>
  <c r="M3520" i="1" s="1"/>
  <c r="N3527" i="1"/>
  <c r="N3520" i="1" s="1"/>
  <c r="O3527" i="1"/>
  <c r="O3520" i="1" s="1"/>
  <c r="M3533" i="1"/>
  <c r="M3532" i="1" s="1"/>
  <c r="M3531" i="1" s="1"/>
  <c r="N3533" i="1"/>
  <c r="N3532" i="1" s="1"/>
  <c r="N3531" i="1" s="1"/>
  <c r="O3533" i="1"/>
  <c r="O3532" i="1" s="1"/>
  <c r="O3531" i="1" s="1"/>
  <c r="M3536" i="1"/>
  <c r="M3535" i="1" s="1"/>
  <c r="N3536" i="1"/>
  <c r="N3535" i="1" s="1"/>
  <c r="O3536" i="1"/>
  <c r="O3535" i="1" s="1"/>
  <c r="M3553" i="1"/>
  <c r="M3551" i="1" s="1"/>
  <c r="N3553" i="1"/>
  <c r="N3551" i="1" s="1"/>
  <c r="O3553" i="1"/>
  <c r="O3551" i="1" s="1"/>
  <c r="M3559" i="1"/>
  <c r="N3559" i="1"/>
  <c r="O3559" i="1"/>
  <c r="M3568" i="1"/>
  <c r="M3561" i="1" s="1"/>
  <c r="N3568" i="1"/>
  <c r="N3561" i="1" s="1"/>
  <c r="O3568" i="1"/>
  <c r="O3561" i="1" s="1"/>
  <c r="M3574" i="1"/>
  <c r="M3573" i="1" s="1"/>
  <c r="M3572" i="1" s="1"/>
  <c r="N3574" i="1"/>
  <c r="N3573" i="1" s="1"/>
  <c r="N3572" i="1" s="1"/>
  <c r="O3574" i="1"/>
  <c r="O3573" i="1" s="1"/>
  <c r="O3572" i="1" s="1"/>
  <c r="M3577" i="1"/>
  <c r="M3576" i="1" s="1"/>
  <c r="N3577" i="1"/>
  <c r="N3576" i="1" s="1"/>
  <c r="O3577" i="1"/>
  <c r="O3576" i="1" s="1"/>
  <c r="M3594" i="1"/>
  <c r="M3592" i="1" s="1"/>
  <c r="N3594" i="1"/>
  <c r="N3592" i="1" s="1"/>
  <c r="O3594" i="1"/>
  <c r="O3592" i="1" s="1"/>
  <c r="M3600" i="1"/>
  <c r="N3600" i="1"/>
  <c r="O3600" i="1"/>
  <c r="M3609" i="1"/>
  <c r="M3602" i="1" s="1"/>
  <c r="N3609" i="1"/>
  <c r="N3602" i="1" s="1"/>
  <c r="O3609" i="1"/>
  <c r="O3602" i="1" s="1"/>
  <c r="M3615" i="1"/>
  <c r="M3614" i="1" s="1"/>
  <c r="M3613" i="1" s="1"/>
  <c r="N3615" i="1"/>
  <c r="N3614" i="1" s="1"/>
  <c r="N3613" i="1" s="1"/>
  <c r="O3615" i="1"/>
  <c r="O3614" i="1" s="1"/>
  <c r="O3613" i="1" s="1"/>
  <c r="M3618" i="1"/>
  <c r="M3617" i="1" s="1"/>
  <c r="N3618" i="1"/>
  <c r="N3617" i="1" s="1"/>
  <c r="O3618" i="1"/>
  <c r="O3617" i="1" s="1"/>
  <c r="M3635" i="1"/>
  <c r="M3633" i="1" s="1"/>
  <c r="N3635" i="1"/>
  <c r="N3633" i="1" s="1"/>
  <c r="O3635" i="1"/>
  <c r="O3633" i="1" s="1"/>
  <c r="M3641" i="1"/>
  <c r="N3641" i="1"/>
  <c r="O3641" i="1"/>
  <c r="M3650" i="1"/>
  <c r="M3643" i="1" s="1"/>
  <c r="N3650" i="1"/>
  <c r="N3643" i="1" s="1"/>
  <c r="O3650" i="1"/>
  <c r="O3643" i="1" s="1"/>
  <c r="M3655" i="1"/>
  <c r="M3654" i="1" s="1"/>
  <c r="N3655" i="1"/>
  <c r="N3654" i="1" s="1"/>
  <c r="O3655" i="1"/>
  <c r="O3654" i="1" s="1"/>
  <c r="M3672" i="1"/>
  <c r="M3670" i="1" s="1"/>
  <c r="N3672" i="1"/>
  <c r="N3670" i="1" s="1"/>
  <c r="O3672" i="1"/>
  <c r="O3670" i="1" s="1"/>
  <c r="M3678" i="1"/>
  <c r="N3678" i="1"/>
  <c r="O3678" i="1"/>
  <c r="M3687" i="1"/>
  <c r="M3680" i="1" s="1"/>
  <c r="N3687" i="1"/>
  <c r="N3680" i="1" s="1"/>
  <c r="O3687" i="1"/>
  <c r="O3680" i="1" s="1"/>
  <c r="M3693" i="1"/>
  <c r="M3692" i="1" s="1"/>
  <c r="M3691" i="1" s="1"/>
  <c r="N3693" i="1"/>
  <c r="N3692" i="1" s="1"/>
  <c r="N3691" i="1" s="1"/>
  <c r="O3693" i="1"/>
  <c r="O3692" i="1" s="1"/>
  <c r="O3691" i="1" s="1"/>
  <c r="M3696" i="1"/>
  <c r="M3695" i="1" s="1"/>
  <c r="N3696" i="1"/>
  <c r="N3695" i="1" s="1"/>
  <c r="O3696" i="1"/>
  <c r="O3695" i="1" s="1"/>
  <c r="M3713" i="1"/>
  <c r="M3711" i="1" s="1"/>
  <c r="N3713" i="1"/>
  <c r="N3711" i="1" s="1"/>
  <c r="O3713" i="1"/>
  <c r="O3711" i="1" s="1"/>
  <c r="M3719" i="1"/>
  <c r="N3719" i="1"/>
  <c r="O3719" i="1"/>
  <c r="M3728" i="1"/>
  <c r="M3721" i="1" s="1"/>
  <c r="N3728" i="1"/>
  <c r="N3721" i="1" s="1"/>
  <c r="O3728" i="1"/>
  <c r="O3721" i="1" s="1"/>
  <c r="M3734" i="1"/>
  <c r="M3733" i="1" s="1"/>
  <c r="M3732" i="1" s="1"/>
  <c r="N3734" i="1"/>
  <c r="N3733" i="1" s="1"/>
  <c r="N3732" i="1" s="1"/>
  <c r="O3734" i="1"/>
  <c r="O3733" i="1" s="1"/>
  <c r="O3732" i="1" s="1"/>
  <c r="M3737" i="1"/>
  <c r="M3736" i="1" s="1"/>
  <c r="N3737" i="1"/>
  <c r="N3736" i="1" s="1"/>
  <c r="O3737" i="1"/>
  <c r="O3736" i="1" s="1"/>
  <c r="M3754" i="1"/>
  <c r="M3752" i="1" s="1"/>
  <c r="N3754" i="1"/>
  <c r="N3752" i="1" s="1"/>
  <c r="O3754" i="1"/>
  <c r="O3752" i="1" s="1"/>
  <c r="M3760" i="1"/>
  <c r="N3760" i="1"/>
  <c r="O3760" i="1"/>
  <c r="M3769" i="1"/>
  <c r="M3762" i="1" s="1"/>
  <c r="N3769" i="1"/>
  <c r="N3762" i="1" s="1"/>
  <c r="O3769" i="1"/>
  <c r="O3762" i="1" s="1"/>
  <c r="M3775" i="1"/>
  <c r="M3774" i="1" s="1"/>
  <c r="M3773" i="1" s="1"/>
  <c r="N3775" i="1"/>
  <c r="N3774" i="1" s="1"/>
  <c r="N3773" i="1" s="1"/>
  <c r="O3775" i="1"/>
  <c r="O3774" i="1" s="1"/>
  <c r="O3773" i="1" s="1"/>
  <c r="M3778" i="1"/>
  <c r="M3777" i="1" s="1"/>
  <c r="N3778" i="1"/>
  <c r="N3777" i="1" s="1"/>
  <c r="O3778" i="1"/>
  <c r="O3777" i="1" s="1"/>
  <c r="M3795" i="1"/>
  <c r="M3793" i="1" s="1"/>
  <c r="N3795" i="1"/>
  <c r="N3793" i="1" s="1"/>
  <c r="O3795" i="1"/>
  <c r="O3793" i="1" s="1"/>
  <c r="M3801" i="1"/>
  <c r="N3801" i="1"/>
  <c r="O3801" i="1"/>
  <c r="M3810" i="1"/>
  <c r="M3803" i="1" s="1"/>
  <c r="N3810" i="1"/>
  <c r="N3803" i="1" s="1"/>
  <c r="O3810" i="1"/>
  <c r="O3803" i="1" s="1"/>
  <c r="M3816" i="1"/>
  <c r="M3815" i="1" s="1"/>
  <c r="M3814" i="1" s="1"/>
  <c r="N3816" i="1"/>
  <c r="N3815" i="1" s="1"/>
  <c r="N3814" i="1" s="1"/>
  <c r="O3816" i="1"/>
  <c r="O3815" i="1" s="1"/>
  <c r="O3814" i="1" s="1"/>
  <c r="M3819" i="1"/>
  <c r="M3818" i="1" s="1"/>
  <c r="N3819" i="1"/>
  <c r="N3818" i="1" s="1"/>
  <c r="O3819" i="1"/>
  <c r="O3818" i="1" s="1"/>
  <c r="M3836" i="1"/>
  <c r="M3834" i="1" s="1"/>
  <c r="N3836" i="1"/>
  <c r="N3834" i="1" s="1"/>
  <c r="O3836" i="1"/>
  <c r="O3834" i="1" s="1"/>
  <c r="M3842" i="1"/>
  <c r="N3842" i="1"/>
  <c r="O3842" i="1"/>
  <c r="M3851" i="1"/>
  <c r="M3844" i="1" s="1"/>
  <c r="N3851" i="1"/>
  <c r="N3844" i="1" s="1"/>
  <c r="O3851" i="1"/>
  <c r="O3844" i="1" s="1"/>
  <c r="M3857" i="1"/>
  <c r="M3856" i="1" s="1"/>
  <c r="M3855" i="1" s="1"/>
  <c r="N3857" i="1"/>
  <c r="N3856" i="1" s="1"/>
  <c r="N3855" i="1" s="1"/>
  <c r="O3857" i="1"/>
  <c r="O3856" i="1" s="1"/>
  <c r="O3855" i="1" s="1"/>
  <c r="M3860" i="1"/>
  <c r="M3859" i="1" s="1"/>
  <c r="N3860" i="1"/>
  <c r="N3859" i="1" s="1"/>
  <c r="O3860" i="1"/>
  <c r="O3859" i="1" s="1"/>
  <c r="M3877" i="1"/>
  <c r="M3875" i="1" s="1"/>
  <c r="N3877" i="1"/>
  <c r="N3875" i="1" s="1"/>
  <c r="O3877" i="1"/>
  <c r="O3875" i="1" s="1"/>
  <c r="M3883" i="1"/>
  <c r="N3883" i="1"/>
  <c r="O3883" i="1"/>
  <c r="M3892" i="1"/>
  <c r="M3885" i="1" s="1"/>
  <c r="N3892" i="1"/>
  <c r="N3885" i="1" s="1"/>
  <c r="O3892" i="1"/>
  <c r="O3885" i="1" s="1"/>
  <c r="M3898" i="1"/>
  <c r="M3897" i="1" s="1"/>
  <c r="M3896" i="1" s="1"/>
  <c r="N3898" i="1"/>
  <c r="N3897" i="1" s="1"/>
  <c r="N3896" i="1" s="1"/>
  <c r="O3898" i="1"/>
  <c r="O3897" i="1" s="1"/>
  <c r="O3896" i="1" s="1"/>
  <c r="M3901" i="1"/>
  <c r="M3900" i="1" s="1"/>
  <c r="N3901" i="1"/>
  <c r="N3900" i="1" s="1"/>
  <c r="O3901" i="1"/>
  <c r="O3900" i="1" s="1"/>
  <c r="M3918" i="1"/>
  <c r="M3916" i="1" s="1"/>
  <c r="N3918" i="1"/>
  <c r="N3916" i="1" s="1"/>
  <c r="O3918" i="1"/>
  <c r="O3916" i="1" s="1"/>
  <c r="M3924" i="1"/>
  <c r="N3924" i="1"/>
  <c r="O3924" i="1"/>
  <c r="M3933" i="1"/>
  <c r="M3926" i="1" s="1"/>
  <c r="N3933" i="1"/>
  <c r="N3926" i="1" s="1"/>
  <c r="O3933" i="1"/>
  <c r="O3926" i="1" s="1"/>
  <c r="M3939" i="1"/>
  <c r="M3938" i="1" s="1"/>
  <c r="M3937" i="1" s="1"/>
  <c r="N3939" i="1"/>
  <c r="N3938" i="1" s="1"/>
  <c r="N3937" i="1" s="1"/>
  <c r="O3939" i="1"/>
  <c r="O3938" i="1" s="1"/>
  <c r="O3937" i="1" s="1"/>
  <c r="M3942" i="1"/>
  <c r="M3941" i="1" s="1"/>
  <c r="N3942" i="1"/>
  <c r="N3941" i="1" s="1"/>
  <c r="O3942" i="1"/>
  <c r="O3941" i="1" s="1"/>
  <c r="M3959" i="1"/>
  <c r="M3957" i="1" s="1"/>
  <c r="N3959" i="1"/>
  <c r="N3957" i="1" s="1"/>
  <c r="O3959" i="1"/>
  <c r="O3957" i="1" s="1"/>
  <c r="M3965" i="1"/>
  <c r="N3965" i="1"/>
  <c r="O3965" i="1"/>
  <c r="M3974" i="1"/>
  <c r="M3967" i="1" s="1"/>
  <c r="N3974" i="1"/>
  <c r="N3967" i="1" s="1"/>
  <c r="O3974" i="1"/>
  <c r="O3967" i="1" s="1"/>
  <c r="M3980" i="1"/>
  <c r="M3979" i="1" s="1"/>
  <c r="M3978" i="1" s="1"/>
  <c r="N3980" i="1"/>
  <c r="N3979" i="1" s="1"/>
  <c r="N3978" i="1" s="1"/>
  <c r="O3980" i="1"/>
  <c r="O3979" i="1" s="1"/>
  <c r="O3978" i="1" s="1"/>
  <c r="M3983" i="1"/>
  <c r="M3982" i="1" s="1"/>
  <c r="N3983" i="1"/>
  <c r="N3982" i="1" s="1"/>
  <c r="O3983" i="1"/>
  <c r="O3982" i="1" s="1"/>
  <c r="M4000" i="1"/>
  <c r="M3998" i="1" s="1"/>
  <c r="N4000" i="1"/>
  <c r="N3998" i="1" s="1"/>
  <c r="O4000" i="1"/>
  <c r="O3998" i="1" s="1"/>
  <c r="M4006" i="1"/>
  <c r="N4006" i="1"/>
  <c r="O4006" i="1"/>
  <c r="M4015" i="1"/>
  <c r="M4008" i="1" s="1"/>
  <c r="N4015" i="1"/>
  <c r="N4008" i="1" s="1"/>
  <c r="O4015" i="1"/>
  <c r="O4008" i="1" s="1"/>
  <c r="M4021" i="1"/>
  <c r="M4020" i="1" s="1"/>
  <c r="M4019" i="1" s="1"/>
  <c r="N4021" i="1"/>
  <c r="N4020" i="1" s="1"/>
  <c r="N4019" i="1" s="1"/>
  <c r="O4021" i="1"/>
  <c r="O4020" i="1" s="1"/>
  <c r="O4019" i="1" s="1"/>
  <c r="M4024" i="1"/>
  <c r="M4023" i="1" s="1"/>
  <c r="N4024" i="1"/>
  <c r="N4023" i="1" s="1"/>
  <c r="O4024" i="1"/>
  <c r="O4023" i="1" s="1"/>
  <c r="M4041" i="1"/>
  <c r="M4039" i="1" s="1"/>
  <c r="N4041" i="1"/>
  <c r="N4039" i="1" s="1"/>
  <c r="O4041" i="1"/>
  <c r="O4039" i="1" s="1"/>
  <c r="M4047" i="1"/>
  <c r="N4047" i="1"/>
  <c r="O4047" i="1"/>
  <c r="M4057" i="1"/>
  <c r="M4049" i="1" s="1"/>
  <c r="N4057" i="1"/>
  <c r="N4049" i="1" s="1"/>
  <c r="O4057" i="1"/>
  <c r="O4049" i="1" s="1"/>
  <c r="M4063" i="1"/>
  <c r="M4062" i="1" s="1"/>
  <c r="M4061" i="1" s="1"/>
  <c r="N4063" i="1"/>
  <c r="N4062" i="1" s="1"/>
  <c r="N4061" i="1" s="1"/>
  <c r="O4063" i="1"/>
  <c r="O4062" i="1" s="1"/>
  <c r="O4061" i="1" s="1"/>
  <c r="M4066" i="1"/>
  <c r="M4065" i="1" s="1"/>
  <c r="N4066" i="1"/>
  <c r="N4065" i="1" s="1"/>
  <c r="O4066" i="1"/>
  <c r="O4065" i="1" s="1"/>
  <c r="M4083" i="1"/>
  <c r="M4081" i="1" s="1"/>
  <c r="N4083" i="1"/>
  <c r="N4081" i="1" s="1"/>
  <c r="O4083" i="1"/>
  <c r="O4081" i="1" s="1"/>
  <c r="M4089" i="1"/>
  <c r="N4089" i="1"/>
  <c r="O4089" i="1"/>
  <c r="M4098" i="1"/>
  <c r="M4091" i="1" s="1"/>
  <c r="N4098" i="1"/>
  <c r="N4091" i="1" s="1"/>
  <c r="O4098" i="1"/>
  <c r="O4091" i="1" s="1"/>
  <c r="M4104" i="1"/>
  <c r="M4103" i="1" s="1"/>
  <c r="M4102" i="1" s="1"/>
  <c r="N4104" i="1"/>
  <c r="N4103" i="1" s="1"/>
  <c r="N4102" i="1" s="1"/>
  <c r="O4104" i="1"/>
  <c r="O4103" i="1" s="1"/>
  <c r="O4102" i="1" s="1"/>
  <c r="M4107" i="1"/>
  <c r="M4106" i="1" s="1"/>
  <c r="N4107" i="1"/>
  <c r="N4106" i="1" s="1"/>
  <c r="O4107" i="1"/>
  <c r="O4106" i="1" s="1"/>
  <c r="M4124" i="1"/>
  <c r="M4122" i="1" s="1"/>
  <c r="N4124" i="1"/>
  <c r="N4122" i="1" s="1"/>
  <c r="O4124" i="1"/>
  <c r="O4122" i="1" s="1"/>
  <c r="M4130" i="1"/>
  <c r="N4130" i="1"/>
  <c r="O4130" i="1"/>
  <c r="M4140" i="1"/>
  <c r="M4132" i="1" s="1"/>
  <c r="N4140" i="1"/>
  <c r="N4132" i="1" s="1"/>
  <c r="O4140" i="1"/>
  <c r="O4132" i="1" s="1"/>
  <c r="M4146" i="1"/>
  <c r="M4145" i="1" s="1"/>
  <c r="M4144" i="1" s="1"/>
  <c r="N4146" i="1"/>
  <c r="N4145" i="1" s="1"/>
  <c r="N4144" i="1" s="1"/>
  <c r="O4146" i="1"/>
  <c r="O4145" i="1" s="1"/>
  <c r="O4144" i="1" s="1"/>
  <c r="M4149" i="1"/>
  <c r="M4148" i="1" s="1"/>
  <c r="N4149" i="1"/>
  <c r="N4148" i="1" s="1"/>
  <c r="O4149" i="1"/>
  <c r="O4148" i="1" s="1"/>
  <c r="M4166" i="1"/>
  <c r="M4164" i="1" s="1"/>
  <c r="N4166" i="1"/>
  <c r="N4164" i="1" s="1"/>
  <c r="O4166" i="1"/>
  <c r="O4164" i="1" s="1"/>
  <c r="M4172" i="1"/>
  <c r="N4172" i="1"/>
  <c r="O4172" i="1"/>
  <c r="M4182" i="1"/>
  <c r="M4174" i="1" s="1"/>
  <c r="N4182" i="1"/>
  <c r="N4174" i="1" s="1"/>
  <c r="O4182" i="1"/>
  <c r="O4174" i="1" s="1"/>
  <c r="M4188" i="1"/>
  <c r="M4187" i="1" s="1"/>
  <c r="M4186" i="1" s="1"/>
  <c r="N4188" i="1"/>
  <c r="N4187" i="1" s="1"/>
  <c r="N4186" i="1" s="1"/>
  <c r="O4188" i="1"/>
  <c r="O4187" i="1" s="1"/>
  <c r="O4186" i="1" s="1"/>
  <c r="M4191" i="1"/>
  <c r="M4190" i="1" s="1"/>
  <c r="N4191" i="1"/>
  <c r="N4190" i="1" s="1"/>
  <c r="O4191" i="1"/>
  <c r="O4190" i="1" s="1"/>
  <c r="M4208" i="1"/>
  <c r="M4206" i="1" s="1"/>
  <c r="N4208" i="1"/>
  <c r="N4206" i="1" s="1"/>
  <c r="O4208" i="1"/>
  <c r="O4206" i="1" s="1"/>
  <c r="M4214" i="1"/>
  <c r="N4214" i="1"/>
  <c r="O4214" i="1"/>
  <c r="M4223" i="1"/>
  <c r="M4216" i="1" s="1"/>
  <c r="N4223" i="1"/>
  <c r="N4216" i="1" s="1"/>
  <c r="O4223" i="1"/>
  <c r="O4216" i="1" s="1"/>
  <c r="M4229" i="1"/>
  <c r="M4228" i="1" s="1"/>
  <c r="M4227" i="1" s="1"/>
  <c r="N4229" i="1"/>
  <c r="N4228" i="1" s="1"/>
  <c r="N4227" i="1" s="1"/>
  <c r="O4229" i="1"/>
  <c r="O4228" i="1" s="1"/>
  <c r="O4227" i="1" s="1"/>
  <c r="M4232" i="1"/>
  <c r="M4231" i="1" s="1"/>
  <c r="N4232" i="1"/>
  <c r="N4231" i="1" s="1"/>
  <c r="O4232" i="1"/>
  <c r="O4231" i="1" s="1"/>
  <c r="M4249" i="1"/>
  <c r="M4247" i="1" s="1"/>
  <c r="N4249" i="1"/>
  <c r="N4247" i="1" s="1"/>
  <c r="O4249" i="1"/>
  <c r="O4247" i="1" s="1"/>
  <c r="M4255" i="1"/>
  <c r="N4255" i="1"/>
  <c r="O4255" i="1"/>
  <c r="M4264" i="1"/>
  <c r="M4257" i="1" s="1"/>
  <c r="N4264" i="1"/>
  <c r="N4257" i="1" s="1"/>
  <c r="O4264" i="1"/>
  <c r="O4257" i="1" s="1"/>
  <c r="M4270" i="1"/>
  <c r="M4269" i="1" s="1"/>
  <c r="M4268" i="1" s="1"/>
  <c r="N4270" i="1"/>
  <c r="N4269" i="1" s="1"/>
  <c r="N4268" i="1" s="1"/>
  <c r="O4270" i="1"/>
  <c r="O4269" i="1" s="1"/>
  <c r="O4268" i="1" s="1"/>
  <c r="M4273" i="1"/>
  <c r="M4272" i="1" s="1"/>
  <c r="N4273" i="1"/>
  <c r="N4272" i="1" s="1"/>
  <c r="O4273" i="1"/>
  <c r="O4272" i="1" s="1"/>
  <c r="M4290" i="1"/>
  <c r="M4288" i="1" s="1"/>
  <c r="N4290" i="1"/>
  <c r="N4288" i="1" s="1"/>
  <c r="O4290" i="1"/>
  <c r="O4288" i="1" s="1"/>
  <c r="M4296" i="1"/>
  <c r="N4296" i="1"/>
  <c r="O4296" i="1"/>
  <c r="M4305" i="1"/>
  <c r="M4298" i="1" s="1"/>
  <c r="N4305" i="1"/>
  <c r="N4298" i="1" s="1"/>
  <c r="O4305" i="1"/>
  <c r="O4298" i="1" s="1"/>
  <c r="M4310" i="1"/>
  <c r="M4309" i="1" s="1"/>
  <c r="N4310" i="1"/>
  <c r="N4309" i="1" s="1"/>
  <c r="O4310" i="1"/>
  <c r="O4309" i="1" s="1"/>
  <c r="M4327" i="1"/>
  <c r="M4325" i="1" s="1"/>
  <c r="N4327" i="1"/>
  <c r="N4325" i="1" s="1"/>
  <c r="O4327" i="1"/>
  <c r="O4325" i="1" s="1"/>
  <c r="M4333" i="1"/>
  <c r="N4333" i="1"/>
  <c r="O4333" i="1"/>
  <c r="M4343" i="1"/>
  <c r="M4335" i="1" s="1"/>
  <c r="N4343" i="1"/>
  <c r="N4335" i="1" s="1"/>
  <c r="O4343" i="1"/>
  <c r="O4335" i="1" s="1"/>
  <c r="M4349" i="1"/>
  <c r="M4348" i="1" s="1"/>
  <c r="M4347" i="1" s="1"/>
  <c r="N4349" i="1"/>
  <c r="N4348" i="1" s="1"/>
  <c r="N4347" i="1" s="1"/>
  <c r="O4349" i="1"/>
  <c r="O4348" i="1" s="1"/>
  <c r="O4347" i="1" s="1"/>
  <c r="M4352" i="1"/>
  <c r="M4351" i="1" s="1"/>
  <c r="N4352" i="1"/>
  <c r="N4351" i="1" s="1"/>
  <c r="O4352" i="1"/>
  <c r="O4351" i="1" s="1"/>
  <c r="M4369" i="1"/>
  <c r="M4367" i="1" s="1"/>
  <c r="N4369" i="1"/>
  <c r="N4367" i="1" s="1"/>
  <c r="O4369" i="1"/>
  <c r="O4367" i="1" s="1"/>
  <c r="M4375" i="1"/>
  <c r="N4375" i="1"/>
  <c r="O4375" i="1"/>
  <c r="M4386" i="1"/>
  <c r="M4377" i="1" s="1"/>
  <c r="N4386" i="1"/>
  <c r="N4377" i="1" s="1"/>
  <c r="O4386" i="1"/>
  <c r="O4377" i="1" s="1"/>
  <c r="M4392" i="1"/>
  <c r="M4391" i="1" s="1"/>
  <c r="M4390" i="1" s="1"/>
  <c r="N4392" i="1"/>
  <c r="N4391" i="1" s="1"/>
  <c r="N4390" i="1" s="1"/>
  <c r="O4392" i="1"/>
  <c r="O4391" i="1" s="1"/>
  <c r="O4390" i="1" s="1"/>
  <c r="M4395" i="1"/>
  <c r="M4394" i="1" s="1"/>
  <c r="N4395" i="1"/>
  <c r="N4394" i="1" s="1"/>
  <c r="O4395" i="1"/>
  <c r="O4394" i="1" s="1"/>
  <c r="M4412" i="1"/>
  <c r="M4410" i="1" s="1"/>
  <c r="N4412" i="1"/>
  <c r="N4410" i="1" s="1"/>
  <c r="O4412" i="1"/>
  <c r="O4410" i="1" s="1"/>
  <c r="M4418" i="1"/>
  <c r="N4418" i="1"/>
  <c r="O4418" i="1"/>
  <c r="M4427" i="1"/>
  <c r="M4420" i="1" s="1"/>
  <c r="N4427" i="1"/>
  <c r="N4420" i="1" s="1"/>
  <c r="O4427" i="1"/>
  <c r="O4420" i="1" s="1"/>
  <c r="M4433" i="1"/>
  <c r="M4432" i="1" s="1"/>
  <c r="M4431" i="1" s="1"/>
  <c r="N4433" i="1"/>
  <c r="N4432" i="1" s="1"/>
  <c r="N4431" i="1" s="1"/>
  <c r="O4433" i="1"/>
  <c r="O4432" i="1" s="1"/>
  <c r="O4431" i="1" s="1"/>
  <c r="M4436" i="1"/>
  <c r="M4435" i="1" s="1"/>
  <c r="N4436" i="1"/>
  <c r="N4435" i="1" s="1"/>
  <c r="O4436" i="1"/>
  <c r="O4435" i="1" s="1"/>
  <c r="M4453" i="1"/>
  <c r="M4451" i="1" s="1"/>
  <c r="N4453" i="1"/>
  <c r="N4451" i="1" s="1"/>
  <c r="O4453" i="1"/>
  <c r="O4451" i="1" s="1"/>
  <c r="M4459" i="1"/>
  <c r="N4459" i="1"/>
  <c r="O4459" i="1"/>
  <c r="M4468" i="1"/>
  <c r="M4461" i="1" s="1"/>
  <c r="N4468" i="1"/>
  <c r="N4461" i="1" s="1"/>
  <c r="O4468" i="1"/>
  <c r="O4461" i="1" s="1"/>
  <c r="M4474" i="1"/>
  <c r="M4473" i="1" s="1"/>
  <c r="M4472" i="1" s="1"/>
  <c r="N4474" i="1"/>
  <c r="N4473" i="1" s="1"/>
  <c r="N4472" i="1" s="1"/>
  <c r="O4474" i="1"/>
  <c r="O4473" i="1" s="1"/>
  <c r="O4472" i="1" s="1"/>
  <c r="M4477" i="1"/>
  <c r="M4476" i="1" s="1"/>
  <c r="N4477" i="1"/>
  <c r="N4476" i="1" s="1"/>
  <c r="O4477" i="1"/>
  <c r="O4476" i="1" s="1"/>
  <c r="M4494" i="1"/>
  <c r="M4492" i="1" s="1"/>
  <c r="N4494" i="1"/>
  <c r="N4492" i="1" s="1"/>
  <c r="O4494" i="1"/>
  <c r="O4492" i="1" s="1"/>
  <c r="M4500" i="1"/>
  <c r="N4500" i="1"/>
  <c r="O4500" i="1"/>
  <c r="M4509" i="1"/>
  <c r="M4502" i="1" s="1"/>
  <c r="N4509" i="1"/>
  <c r="N4502" i="1" s="1"/>
  <c r="O4509" i="1"/>
  <c r="O4502" i="1" s="1"/>
  <c r="M4515" i="1"/>
  <c r="M4514" i="1" s="1"/>
  <c r="M4513" i="1" s="1"/>
  <c r="N4515" i="1"/>
  <c r="N4514" i="1" s="1"/>
  <c r="N4513" i="1" s="1"/>
  <c r="O4515" i="1"/>
  <c r="O4514" i="1" s="1"/>
  <c r="O4513" i="1" s="1"/>
  <c r="M4518" i="1"/>
  <c r="M4517" i="1" s="1"/>
  <c r="N4518" i="1"/>
  <c r="N4517" i="1" s="1"/>
  <c r="O4518" i="1"/>
  <c r="O4517" i="1" s="1"/>
  <c r="M4531" i="1"/>
  <c r="M1594" i="1" s="1"/>
  <c r="M1602" i="1" s="1"/>
  <c r="N4531" i="1"/>
  <c r="O4531" i="1"/>
  <c r="O1594" i="1" s="1"/>
  <c r="O1602" i="1" s="1"/>
  <c r="M4538" i="1"/>
  <c r="N4538" i="1"/>
  <c r="O4538" i="1"/>
  <c r="M4540" i="1"/>
  <c r="N4540" i="1"/>
  <c r="O4540" i="1"/>
  <c r="M4541" i="1"/>
  <c r="N4541" i="1"/>
  <c r="O4541" i="1"/>
  <c r="M4542" i="1"/>
  <c r="N4542" i="1"/>
  <c r="O4542" i="1"/>
  <c r="M4543" i="1"/>
  <c r="N4543" i="1"/>
  <c r="O4543" i="1"/>
  <c r="M4544" i="1"/>
  <c r="N4544" i="1"/>
  <c r="O4544" i="1"/>
  <c r="M4546" i="1"/>
  <c r="N4546" i="1"/>
  <c r="N4545" i="1" s="1"/>
  <c r="O4546" i="1"/>
  <c r="O4545" i="1" s="1"/>
  <c r="M4548" i="1"/>
  <c r="N4548" i="1"/>
  <c r="O4548" i="1"/>
  <c r="M4549" i="1"/>
  <c r="N4549" i="1"/>
  <c r="O4549" i="1"/>
  <c r="M4550" i="1"/>
  <c r="N4550" i="1"/>
  <c r="O4550" i="1"/>
  <c r="M4551" i="1"/>
  <c r="N4551" i="1"/>
  <c r="O4551" i="1"/>
  <c r="M4552" i="1"/>
  <c r="N4552" i="1"/>
  <c r="O4552" i="1"/>
  <c r="M4553" i="1"/>
  <c r="N4553" i="1"/>
  <c r="O4553" i="1"/>
  <c r="M4554" i="1"/>
  <c r="N4554" i="1"/>
  <c r="O4554" i="1"/>
  <c r="M4555" i="1"/>
  <c r="N4555" i="1"/>
  <c r="O4555" i="1"/>
  <c r="M4563" i="1"/>
  <c r="N4563" i="1"/>
  <c r="O4563" i="1"/>
  <c r="M4564" i="1"/>
  <c r="N4564" i="1"/>
  <c r="O4564" i="1"/>
  <c r="M4582" i="1"/>
  <c r="M4580" i="1" s="1"/>
  <c r="N4582" i="1"/>
  <c r="N4580" i="1" s="1"/>
  <c r="O4582" i="1"/>
  <c r="O4580" i="1" s="1"/>
  <c r="M4588" i="1"/>
  <c r="N4588" i="1"/>
  <c r="O4588" i="1"/>
  <c r="M4598" i="1"/>
  <c r="N4598" i="1"/>
  <c r="N4590" i="1" s="1"/>
  <c r="O4598" i="1"/>
  <c r="O4590" i="1" s="1"/>
  <c r="M4604" i="1"/>
  <c r="M4603" i="1" s="1"/>
  <c r="M4602" i="1" s="1"/>
  <c r="N4604" i="1"/>
  <c r="O4604" i="1"/>
  <c r="O4603" i="1" s="1"/>
  <c r="O4602" i="1" s="1"/>
  <c r="M4607" i="1"/>
  <c r="M4606" i="1" s="1"/>
  <c r="N4607" i="1"/>
  <c r="N4606" i="1" s="1"/>
  <c r="O4607" i="1"/>
  <c r="O4606" i="1" s="1"/>
  <c r="M4624" i="1"/>
  <c r="M4622" i="1" s="1"/>
  <c r="N4624" i="1"/>
  <c r="N4622" i="1" s="1"/>
  <c r="O4624" i="1"/>
  <c r="O4622" i="1" s="1"/>
  <c r="M4630" i="1"/>
  <c r="N4630" i="1"/>
  <c r="O4630" i="1"/>
  <c r="M4641" i="1"/>
  <c r="M4632" i="1" s="1"/>
  <c r="N4641" i="1"/>
  <c r="N4632" i="1" s="1"/>
  <c r="O4641" i="1"/>
  <c r="O4632" i="1" s="1"/>
  <c r="M4647" i="1"/>
  <c r="M4646" i="1" s="1"/>
  <c r="M4645" i="1" s="1"/>
  <c r="N4647" i="1"/>
  <c r="N4646" i="1" s="1"/>
  <c r="N4645" i="1" s="1"/>
  <c r="O4647" i="1"/>
  <c r="O4646" i="1" s="1"/>
  <c r="O4645" i="1" s="1"/>
  <c r="M4650" i="1"/>
  <c r="M4649" i="1" s="1"/>
  <c r="N4650" i="1"/>
  <c r="N4649" i="1" s="1"/>
  <c r="O4650" i="1"/>
  <c r="O4649" i="1" s="1"/>
  <c r="M4667" i="1"/>
  <c r="M4665" i="1" s="1"/>
  <c r="N4667" i="1"/>
  <c r="N4665" i="1" s="1"/>
  <c r="O4667" i="1"/>
  <c r="O4665" i="1" s="1"/>
  <c r="M4673" i="1"/>
  <c r="N4673" i="1"/>
  <c r="O4673" i="1"/>
  <c r="M4682" i="1"/>
  <c r="M4675" i="1" s="1"/>
  <c r="N4682" i="1"/>
  <c r="N4675" i="1" s="1"/>
  <c r="O4682" i="1"/>
  <c r="O4675" i="1" s="1"/>
  <c r="M4688" i="1"/>
  <c r="M4687" i="1" s="1"/>
  <c r="M4686" i="1" s="1"/>
  <c r="N4688" i="1"/>
  <c r="N4687" i="1" s="1"/>
  <c r="N4686" i="1" s="1"/>
  <c r="O4688" i="1"/>
  <c r="O4687" i="1" s="1"/>
  <c r="O4686" i="1" s="1"/>
  <c r="M4691" i="1"/>
  <c r="M4690" i="1" s="1"/>
  <c r="N4691" i="1"/>
  <c r="N4690" i="1" s="1"/>
  <c r="O4691" i="1"/>
  <c r="O4690" i="1" s="1"/>
  <c r="M4708" i="1"/>
  <c r="M4706" i="1" s="1"/>
  <c r="N4708" i="1"/>
  <c r="N4706" i="1" s="1"/>
  <c r="O4708" i="1"/>
  <c r="O4706" i="1" s="1"/>
  <c r="M4714" i="1"/>
  <c r="N4714" i="1"/>
  <c r="O4714" i="1"/>
  <c r="M4723" i="1"/>
  <c r="M4716" i="1" s="1"/>
  <c r="N4723" i="1"/>
  <c r="N4716" i="1" s="1"/>
  <c r="O4723" i="1"/>
  <c r="O4716" i="1" s="1"/>
  <c r="M4729" i="1"/>
  <c r="M4728" i="1" s="1"/>
  <c r="M4727" i="1" s="1"/>
  <c r="N4729" i="1"/>
  <c r="N4728" i="1" s="1"/>
  <c r="N4727" i="1" s="1"/>
  <c r="O4729" i="1"/>
  <c r="O4728" i="1" s="1"/>
  <c r="O4727" i="1" s="1"/>
  <c r="M4732" i="1"/>
  <c r="M4731" i="1" s="1"/>
  <c r="N4732" i="1"/>
  <c r="N4731" i="1" s="1"/>
  <c r="O4732" i="1"/>
  <c r="O4731" i="1" s="1"/>
  <c r="M4749" i="1"/>
  <c r="M4747" i="1" s="1"/>
  <c r="N4749" i="1"/>
  <c r="N4747" i="1" s="1"/>
  <c r="O4749" i="1"/>
  <c r="O4747" i="1" s="1"/>
  <c r="M4755" i="1"/>
  <c r="N4755" i="1"/>
  <c r="O4755" i="1"/>
  <c r="M4766" i="1"/>
  <c r="M4757" i="1" s="1"/>
  <c r="N4766" i="1"/>
  <c r="N4757" i="1" s="1"/>
  <c r="O4766" i="1"/>
  <c r="O4757" i="1" s="1"/>
  <c r="M4771" i="1"/>
  <c r="M4770" i="1" s="1"/>
  <c r="N4771" i="1"/>
  <c r="N4770" i="1" s="1"/>
  <c r="O4771" i="1"/>
  <c r="O4770" i="1" s="1"/>
  <c r="M4788" i="1"/>
  <c r="M4786" i="1" s="1"/>
  <c r="N4788" i="1"/>
  <c r="N4786" i="1" s="1"/>
  <c r="O4788" i="1"/>
  <c r="O4786" i="1" s="1"/>
  <c r="M4794" i="1"/>
  <c r="N4794" i="1"/>
  <c r="O4794" i="1"/>
  <c r="M4804" i="1"/>
  <c r="M4796" i="1" s="1"/>
  <c r="N4804" i="1"/>
  <c r="N4796" i="1" s="1"/>
  <c r="O4804" i="1"/>
  <c r="O4796" i="1" s="1"/>
  <c r="M4810" i="1"/>
  <c r="N4810" i="1"/>
  <c r="N4809" i="1" s="1"/>
  <c r="N4808" i="1" s="1"/>
  <c r="O4810" i="1"/>
  <c r="O4809" i="1" s="1"/>
  <c r="O4808" i="1" s="1"/>
  <c r="M4813" i="1"/>
  <c r="M4812" i="1" s="1"/>
  <c r="N4813" i="1"/>
  <c r="N4812" i="1" s="1"/>
  <c r="O4813" i="1"/>
  <c r="O4812" i="1" s="1"/>
  <c r="M4830" i="1"/>
  <c r="M4828" i="1" s="1"/>
  <c r="N4830" i="1"/>
  <c r="N4828" i="1" s="1"/>
  <c r="O4830" i="1"/>
  <c r="O4828" i="1" s="1"/>
  <c r="M4836" i="1"/>
  <c r="N4836" i="1"/>
  <c r="O4836" i="1"/>
  <c r="M4846" i="1"/>
  <c r="M4838" i="1" s="1"/>
  <c r="N4846" i="1"/>
  <c r="N4838" i="1" s="1"/>
  <c r="O4846" i="1"/>
  <c r="O4838" i="1" s="1"/>
  <c r="M4852" i="1"/>
  <c r="N4852" i="1"/>
  <c r="O4852" i="1"/>
  <c r="M4854" i="1"/>
  <c r="N4854" i="1"/>
  <c r="O4854" i="1"/>
  <c r="M4857" i="1"/>
  <c r="M4856" i="1" s="1"/>
  <c r="N4857" i="1"/>
  <c r="N4856" i="1" s="1"/>
  <c r="O4857" i="1"/>
  <c r="O4856" i="1" s="1"/>
  <c r="M4874" i="1"/>
  <c r="M4872" i="1" s="1"/>
  <c r="N4874" i="1"/>
  <c r="N4872" i="1" s="1"/>
  <c r="O4874" i="1"/>
  <c r="O4872" i="1" s="1"/>
  <c r="M4880" i="1"/>
  <c r="N4880" i="1"/>
  <c r="O4880" i="1"/>
  <c r="M4890" i="1"/>
  <c r="M4882" i="1" s="1"/>
  <c r="N4890" i="1"/>
  <c r="N4882" i="1" s="1"/>
  <c r="O4890" i="1"/>
  <c r="O4882" i="1" s="1"/>
  <c r="M4896" i="1"/>
  <c r="M4895" i="1" s="1"/>
  <c r="M4894" i="1" s="1"/>
  <c r="N4896" i="1"/>
  <c r="N4895" i="1" s="1"/>
  <c r="N4894" i="1" s="1"/>
  <c r="O4896" i="1"/>
  <c r="O4895" i="1" s="1"/>
  <c r="O4894" i="1" s="1"/>
  <c r="M4899" i="1"/>
  <c r="M4898" i="1" s="1"/>
  <c r="N4899" i="1"/>
  <c r="N4898" i="1" s="1"/>
  <c r="O4899" i="1"/>
  <c r="O4898" i="1" s="1"/>
  <c r="M4916" i="1"/>
  <c r="M4914" i="1" s="1"/>
  <c r="N4916" i="1"/>
  <c r="N4914" i="1" s="1"/>
  <c r="O4916" i="1"/>
  <c r="O4914" i="1" s="1"/>
  <c r="M4922" i="1"/>
  <c r="N4922" i="1"/>
  <c r="O4922" i="1"/>
  <c r="M4933" i="1"/>
  <c r="M4924" i="1" s="1"/>
  <c r="N4933" i="1"/>
  <c r="N4924" i="1" s="1"/>
  <c r="O4933" i="1"/>
  <c r="O4924" i="1" s="1"/>
  <c r="M4938" i="1"/>
  <c r="M4937" i="1" s="1"/>
  <c r="N4938" i="1"/>
  <c r="N4937" i="1" s="1"/>
  <c r="O4938" i="1"/>
  <c r="O4937" i="1" s="1"/>
  <c r="M4955" i="1"/>
  <c r="M4953" i="1" s="1"/>
  <c r="N4955" i="1"/>
  <c r="N4953" i="1" s="1"/>
  <c r="O4955" i="1"/>
  <c r="O4953" i="1" s="1"/>
  <c r="M4961" i="1"/>
  <c r="N4961" i="1"/>
  <c r="O4961" i="1"/>
  <c r="M4971" i="1"/>
  <c r="M4963" i="1" s="1"/>
  <c r="N4971" i="1"/>
  <c r="N4963" i="1" s="1"/>
  <c r="O4971" i="1"/>
  <c r="O4963" i="1" s="1"/>
  <c r="M4977" i="1"/>
  <c r="M4976" i="1" s="1"/>
  <c r="M4975" i="1" s="1"/>
  <c r="N4977" i="1"/>
  <c r="N4976" i="1" s="1"/>
  <c r="N4975" i="1" s="1"/>
  <c r="O4977" i="1"/>
  <c r="O4976" i="1" s="1"/>
  <c r="O4975" i="1" s="1"/>
  <c r="M4980" i="1"/>
  <c r="M4979" i="1" s="1"/>
  <c r="N4980" i="1"/>
  <c r="N4979" i="1" s="1"/>
  <c r="O4980" i="1"/>
  <c r="O4979" i="1" s="1"/>
  <c r="M4997" i="1"/>
  <c r="M4995" i="1" s="1"/>
  <c r="N4997" i="1"/>
  <c r="N4995" i="1" s="1"/>
  <c r="O4997" i="1"/>
  <c r="O4995" i="1" s="1"/>
  <c r="M5003" i="1"/>
  <c r="N5003" i="1"/>
  <c r="O5003" i="1"/>
  <c r="M5014" i="1"/>
  <c r="M5005" i="1" s="1"/>
  <c r="N5014" i="1"/>
  <c r="N5005" i="1" s="1"/>
  <c r="O5014" i="1"/>
  <c r="O5005" i="1" s="1"/>
  <c r="M5020" i="1"/>
  <c r="N5020" i="1"/>
  <c r="O5020" i="1"/>
  <c r="M5022" i="1"/>
  <c r="N5022" i="1"/>
  <c r="O5022" i="1"/>
  <c r="M5026" i="1"/>
  <c r="M5025" i="1" s="1"/>
  <c r="N5026" i="1"/>
  <c r="N5025" i="1" s="1"/>
  <c r="O5026" i="1"/>
  <c r="O5025" i="1" s="1"/>
  <c r="M5042" i="1"/>
  <c r="M5040" i="1" s="1"/>
  <c r="N5042" i="1"/>
  <c r="N5040" i="1" s="1"/>
  <c r="O5042" i="1"/>
  <c r="O5040" i="1" s="1"/>
  <c r="M5048" i="1"/>
  <c r="N5048" i="1"/>
  <c r="O5048" i="1"/>
  <c r="M5057" i="1"/>
  <c r="M5050" i="1" s="1"/>
  <c r="N5057" i="1"/>
  <c r="N5050" i="1" s="1"/>
  <c r="O5057" i="1"/>
  <c r="O5050" i="1" s="1"/>
  <c r="M5063" i="1"/>
  <c r="M5062" i="1" s="1"/>
  <c r="M5061" i="1" s="1"/>
  <c r="N5063" i="1"/>
  <c r="N5062" i="1" s="1"/>
  <c r="N5061" i="1" s="1"/>
  <c r="O5063" i="1"/>
  <c r="O5062" i="1" s="1"/>
  <c r="O5061" i="1" s="1"/>
  <c r="M5066" i="1"/>
  <c r="M5065" i="1" s="1"/>
  <c r="N5066" i="1"/>
  <c r="N5065" i="1" s="1"/>
  <c r="O5066" i="1"/>
  <c r="O5065" i="1" s="1"/>
  <c r="M5083" i="1"/>
  <c r="M5081" i="1" s="1"/>
  <c r="N5083" i="1"/>
  <c r="N5081" i="1" s="1"/>
  <c r="O5083" i="1"/>
  <c r="O5081" i="1" s="1"/>
  <c r="M5089" i="1"/>
  <c r="N5089" i="1"/>
  <c r="O5089" i="1"/>
  <c r="M5099" i="1"/>
  <c r="M5091" i="1" s="1"/>
  <c r="N5099" i="1"/>
  <c r="N5091" i="1" s="1"/>
  <c r="O5099" i="1"/>
  <c r="O5091" i="1" s="1"/>
  <c r="M5105" i="1"/>
  <c r="M5104" i="1" s="1"/>
  <c r="M5103" i="1" s="1"/>
  <c r="N5105" i="1"/>
  <c r="N5104" i="1" s="1"/>
  <c r="N5103" i="1" s="1"/>
  <c r="O5105" i="1"/>
  <c r="O5104" i="1" s="1"/>
  <c r="O5103" i="1" s="1"/>
  <c r="M5108" i="1"/>
  <c r="M5107" i="1" s="1"/>
  <c r="N5108" i="1"/>
  <c r="N5107" i="1" s="1"/>
  <c r="O5108" i="1"/>
  <c r="O5107" i="1" s="1"/>
  <c r="M5125" i="1"/>
  <c r="M5123" i="1" s="1"/>
  <c r="N5125" i="1"/>
  <c r="N5123" i="1" s="1"/>
  <c r="O5125" i="1"/>
  <c r="O5123" i="1" s="1"/>
  <c r="M5131" i="1"/>
  <c r="N5131" i="1"/>
  <c r="O5131" i="1"/>
  <c r="M5142" i="1"/>
  <c r="M5133" i="1" s="1"/>
  <c r="N5142" i="1"/>
  <c r="N5133" i="1" s="1"/>
  <c r="O5142" i="1"/>
  <c r="O5133" i="1" s="1"/>
  <c r="M5148" i="1"/>
  <c r="M5147" i="1" s="1"/>
  <c r="M5146" i="1" s="1"/>
  <c r="N5148" i="1"/>
  <c r="N5147" i="1" s="1"/>
  <c r="N5146" i="1" s="1"/>
  <c r="O5148" i="1"/>
  <c r="O5147" i="1" s="1"/>
  <c r="O5146" i="1" s="1"/>
  <c r="M5151" i="1"/>
  <c r="M5150" i="1" s="1"/>
  <c r="N5151" i="1"/>
  <c r="N5150" i="1" s="1"/>
  <c r="O5151" i="1"/>
  <c r="O5150" i="1" s="1"/>
  <c r="M5168" i="1"/>
  <c r="M5166" i="1" s="1"/>
  <c r="N5168" i="1"/>
  <c r="N5166" i="1" s="1"/>
  <c r="O5168" i="1"/>
  <c r="O5166" i="1" s="1"/>
  <c r="M5174" i="1"/>
  <c r="N5174" i="1"/>
  <c r="O5174" i="1"/>
  <c r="M5183" i="1"/>
  <c r="M5176" i="1" s="1"/>
  <c r="N5183" i="1"/>
  <c r="N5176" i="1" s="1"/>
  <c r="O5183" i="1"/>
  <c r="O5176" i="1" s="1"/>
  <c r="M5189" i="1"/>
  <c r="M5188" i="1" s="1"/>
  <c r="M5187" i="1" s="1"/>
  <c r="N5189" i="1"/>
  <c r="N5188" i="1" s="1"/>
  <c r="N5187" i="1" s="1"/>
  <c r="O5189" i="1"/>
  <c r="O5188" i="1" s="1"/>
  <c r="O5187" i="1" s="1"/>
  <c r="M5192" i="1"/>
  <c r="M5191" i="1" s="1"/>
  <c r="N5192" i="1"/>
  <c r="N5191" i="1" s="1"/>
  <c r="O5192" i="1"/>
  <c r="O5191" i="1" s="1"/>
  <c r="M5209" i="1"/>
  <c r="M5207" i="1" s="1"/>
  <c r="N5209" i="1"/>
  <c r="N5207" i="1" s="1"/>
  <c r="O5209" i="1"/>
  <c r="O5207" i="1" s="1"/>
  <c r="M5215" i="1"/>
  <c r="N5215" i="1"/>
  <c r="O5215" i="1"/>
  <c r="M5224" i="1"/>
  <c r="M5217" i="1" s="1"/>
  <c r="N5224" i="1"/>
  <c r="N5217" i="1" s="1"/>
  <c r="O5224" i="1"/>
  <c r="O5217" i="1" s="1"/>
  <c r="M5230" i="1"/>
  <c r="M5229" i="1" s="1"/>
  <c r="M5228" i="1" s="1"/>
  <c r="N5230" i="1"/>
  <c r="N5229" i="1" s="1"/>
  <c r="N5228" i="1" s="1"/>
  <c r="O5230" i="1"/>
  <c r="O5229" i="1" s="1"/>
  <c r="O5228" i="1" s="1"/>
  <c r="M5233" i="1"/>
  <c r="M5232" i="1" s="1"/>
  <c r="N5233" i="1"/>
  <c r="N5232" i="1" s="1"/>
  <c r="O5233" i="1"/>
  <c r="O5232" i="1" s="1"/>
  <c r="M5250" i="1"/>
  <c r="M5248" i="1" s="1"/>
  <c r="N5250" i="1"/>
  <c r="N5248" i="1" s="1"/>
  <c r="O5250" i="1"/>
  <c r="O5248" i="1" s="1"/>
  <c r="M5256" i="1"/>
  <c r="N5256" i="1"/>
  <c r="O5256" i="1"/>
  <c r="M5266" i="1"/>
  <c r="M5258" i="1" s="1"/>
  <c r="N5266" i="1"/>
  <c r="N5258" i="1" s="1"/>
  <c r="O5266" i="1"/>
  <c r="O5258" i="1" s="1"/>
  <c r="M5272" i="1"/>
  <c r="M5271" i="1" s="1"/>
  <c r="M5270" i="1" s="1"/>
  <c r="N5272" i="1"/>
  <c r="N5271" i="1" s="1"/>
  <c r="N5270" i="1" s="1"/>
  <c r="O5272" i="1"/>
  <c r="O5271" i="1" s="1"/>
  <c r="O5270" i="1" s="1"/>
  <c r="M5275" i="1"/>
  <c r="M5274" i="1" s="1"/>
  <c r="N5275" i="1"/>
  <c r="N5274" i="1" s="1"/>
  <c r="O5275" i="1"/>
  <c r="O5274" i="1" s="1"/>
  <c r="M5292" i="1"/>
  <c r="M5290" i="1" s="1"/>
  <c r="N5292" i="1"/>
  <c r="N5290" i="1" s="1"/>
  <c r="O5292" i="1"/>
  <c r="O5290" i="1" s="1"/>
  <c r="M5298" i="1"/>
  <c r="N5298" i="1"/>
  <c r="O5298" i="1"/>
  <c r="M5307" i="1"/>
  <c r="M5300" i="1" s="1"/>
  <c r="N5307" i="1"/>
  <c r="N5300" i="1" s="1"/>
  <c r="O5307" i="1"/>
  <c r="O5300" i="1" s="1"/>
  <c r="M5313" i="1"/>
  <c r="M5312" i="1" s="1"/>
  <c r="M5311" i="1" s="1"/>
  <c r="N5313" i="1"/>
  <c r="N5312" i="1" s="1"/>
  <c r="N5311" i="1" s="1"/>
  <c r="O5313" i="1"/>
  <c r="O5312" i="1" s="1"/>
  <c r="O5311" i="1" s="1"/>
  <c r="M5316" i="1"/>
  <c r="M5315" i="1" s="1"/>
  <c r="N5316" i="1"/>
  <c r="N5315" i="1" s="1"/>
  <c r="O5316" i="1"/>
  <c r="O5315" i="1" s="1"/>
  <c r="M5333" i="1"/>
  <c r="M5331" i="1" s="1"/>
  <c r="N5333" i="1"/>
  <c r="N5331" i="1" s="1"/>
  <c r="O5333" i="1"/>
  <c r="O5331" i="1" s="1"/>
  <c r="M5339" i="1"/>
  <c r="N5339" i="1"/>
  <c r="O5339" i="1"/>
  <c r="M5349" i="1"/>
  <c r="M5341" i="1" s="1"/>
  <c r="N5349" i="1"/>
  <c r="N5341" i="1" s="1"/>
  <c r="O5349" i="1"/>
  <c r="O5341" i="1" s="1"/>
  <c r="M5355" i="1"/>
  <c r="N5355" i="1"/>
  <c r="O5355" i="1"/>
  <c r="M5357" i="1"/>
  <c r="N5357" i="1"/>
  <c r="O5357" i="1"/>
  <c r="M5360" i="1"/>
  <c r="M5359" i="1" s="1"/>
  <c r="N5360" i="1"/>
  <c r="N5359" i="1" s="1"/>
  <c r="O5360" i="1"/>
  <c r="O5359" i="1" s="1"/>
  <c r="M5377" i="1"/>
  <c r="M5375" i="1" s="1"/>
  <c r="N5377" i="1"/>
  <c r="N5375" i="1" s="1"/>
  <c r="O5377" i="1"/>
  <c r="O5375" i="1" s="1"/>
  <c r="M5383" i="1"/>
  <c r="N5383" i="1"/>
  <c r="O5383" i="1"/>
  <c r="M5393" i="1"/>
  <c r="M5385" i="1" s="1"/>
  <c r="N5393" i="1"/>
  <c r="N5385" i="1" s="1"/>
  <c r="O5393" i="1"/>
  <c r="O5385" i="1" s="1"/>
  <c r="M5398" i="1"/>
  <c r="M5397" i="1" s="1"/>
  <c r="N5398" i="1"/>
  <c r="N5397" i="1" s="1"/>
  <c r="O5398" i="1"/>
  <c r="O5397" i="1" s="1"/>
  <c r="M5415" i="1"/>
  <c r="M5413" i="1" s="1"/>
  <c r="N5415" i="1"/>
  <c r="N5413" i="1" s="1"/>
  <c r="O5415" i="1"/>
  <c r="O5413" i="1" s="1"/>
  <c r="M5421" i="1"/>
  <c r="N5421" i="1"/>
  <c r="O5421" i="1"/>
  <c r="M5431" i="1"/>
  <c r="M5423" i="1" s="1"/>
  <c r="N5431" i="1"/>
  <c r="N5423" i="1" s="1"/>
  <c r="O5431" i="1"/>
  <c r="O5423" i="1" s="1"/>
  <c r="M5437" i="1"/>
  <c r="M5436" i="1" s="1"/>
  <c r="M5435" i="1" s="1"/>
  <c r="N5437" i="1"/>
  <c r="N5436" i="1" s="1"/>
  <c r="N5435" i="1" s="1"/>
  <c r="O5437" i="1"/>
  <c r="O5436" i="1" s="1"/>
  <c r="O5435" i="1" s="1"/>
  <c r="M5440" i="1"/>
  <c r="M5439" i="1" s="1"/>
  <c r="N5440" i="1"/>
  <c r="N5439" i="1" s="1"/>
  <c r="O5440" i="1"/>
  <c r="O5439" i="1" s="1"/>
  <c r="M5457" i="1"/>
  <c r="M5455" i="1" s="1"/>
  <c r="N5457" i="1"/>
  <c r="N5455" i="1" s="1"/>
  <c r="O5457" i="1"/>
  <c r="O5455" i="1" s="1"/>
  <c r="M5463" i="1"/>
  <c r="N5463" i="1"/>
  <c r="O5463" i="1"/>
  <c r="M5473" i="1"/>
  <c r="M5465" i="1" s="1"/>
  <c r="N5473" i="1"/>
  <c r="N5465" i="1" s="1"/>
  <c r="O5473" i="1"/>
  <c r="O5465" i="1" s="1"/>
  <c r="M5479" i="1"/>
  <c r="M5478" i="1" s="1"/>
  <c r="M5477" i="1" s="1"/>
  <c r="N5479" i="1"/>
  <c r="N5478" i="1" s="1"/>
  <c r="N5477" i="1" s="1"/>
  <c r="O5479" i="1"/>
  <c r="O5478" i="1" s="1"/>
  <c r="O5477" i="1" s="1"/>
  <c r="M5482" i="1"/>
  <c r="M5481" i="1" s="1"/>
  <c r="N5482" i="1"/>
  <c r="N5481" i="1" s="1"/>
  <c r="O5482" i="1"/>
  <c r="O5481" i="1" s="1"/>
  <c r="M5499" i="1"/>
  <c r="M5497" i="1" s="1"/>
  <c r="N5499" i="1"/>
  <c r="N5497" i="1" s="1"/>
  <c r="O5499" i="1"/>
  <c r="O5497" i="1" s="1"/>
  <c r="M5505" i="1"/>
  <c r="N5505" i="1"/>
  <c r="O5505" i="1"/>
  <c r="M5515" i="1"/>
  <c r="M5507" i="1" s="1"/>
  <c r="N5515" i="1"/>
  <c r="N5507" i="1" s="1"/>
  <c r="O5515" i="1"/>
  <c r="O5507" i="1" s="1"/>
  <c r="M5521" i="1"/>
  <c r="M5520" i="1" s="1"/>
  <c r="M5519" i="1" s="1"/>
  <c r="N5521" i="1"/>
  <c r="N5520" i="1" s="1"/>
  <c r="N5519" i="1" s="1"/>
  <c r="O5521" i="1"/>
  <c r="O5520" i="1" s="1"/>
  <c r="O5519" i="1" s="1"/>
  <c r="M5524" i="1"/>
  <c r="M5523" i="1" s="1"/>
  <c r="N5524" i="1"/>
  <c r="N5523" i="1" s="1"/>
  <c r="O5524" i="1"/>
  <c r="O5523" i="1" s="1"/>
  <c r="M5541" i="1"/>
  <c r="M5539" i="1" s="1"/>
  <c r="N5541" i="1"/>
  <c r="N5539" i="1" s="1"/>
  <c r="O5541" i="1"/>
  <c r="O5539" i="1" s="1"/>
  <c r="M5547" i="1"/>
  <c r="N5547" i="1"/>
  <c r="O5547" i="1"/>
  <c r="M5558" i="1"/>
  <c r="M5549" i="1" s="1"/>
  <c r="N5558" i="1"/>
  <c r="N5549" i="1" s="1"/>
  <c r="O5558" i="1"/>
  <c r="O5549" i="1" s="1"/>
  <c r="M5564" i="1"/>
  <c r="M5563" i="1" s="1"/>
  <c r="M5562" i="1" s="1"/>
  <c r="N5564" i="1"/>
  <c r="N5563" i="1" s="1"/>
  <c r="N5562" i="1" s="1"/>
  <c r="O5564" i="1"/>
  <c r="O5563" i="1" s="1"/>
  <c r="O5562" i="1" s="1"/>
  <c r="M5567" i="1"/>
  <c r="M5566" i="1" s="1"/>
  <c r="N5567" i="1"/>
  <c r="N5566" i="1" s="1"/>
  <c r="O5567" i="1"/>
  <c r="O5566" i="1" s="1"/>
  <c r="M5584" i="1"/>
  <c r="M5582" i="1" s="1"/>
  <c r="N5584" i="1"/>
  <c r="N5582" i="1" s="1"/>
  <c r="O5584" i="1"/>
  <c r="O5582" i="1" s="1"/>
  <c r="M5590" i="1"/>
  <c r="N5590" i="1"/>
  <c r="O5590" i="1"/>
  <c r="M5600" i="1"/>
  <c r="M5592" i="1" s="1"/>
  <c r="N5600" i="1"/>
  <c r="N5592" i="1" s="1"/>
  <c r="O5600" i="1"/>
  <c r="O5592" i="1" s="1"/>
  <c r="M5606" i="1"/>
  <c r="M5605" i="1" s="1"/>
  <c r="M5604" i="1" s="1"/>
  <c r="N5606" i="1"/>
  <c r="N5605" i="1" s="1"/>
  <c r="N5604" i="1" s="1"/>
  <c r="O5606" i="1"/>
  <c r="O5605" i="1" s="1"/>
  <c r="O5604" i="1" s="1"/>
  <c r="M5609" i="1"/>
  <c r="M5608" i="1" s="1"/>
  <c r="N5609" i="1"/>
  <c r="N5608" i="1" s="1"/>
  <c r="O5609" i="1"/>
  <c r="O5608" i="1" s="1"/>
  <c r="M5626" i="1"/>
  <c r="M5624" i="1" s="1"/>
  <c r="N5626" i="1"/>
  <c r="N5624" i="1" s="1"/>
  <c r="O5626" i="1"/>
  <c r="O5624" i="1" s="1"/>
  <c r="M5632" i="1"/>
  <c r="N5632" i="1"/>
  <c r="O5632" i="1"/>
  <c r="M5642" i="1"/>
  <c r="M5634" i="1" s="1"/>
  <c r="N5642" i="1"/>
  <c r="N5634" i="1" s="1"/>
  <c r="O5642" i="1"/>
  <c r="O5634" i="1" s="1"/>
  <c r="M5648" i="1"/>
  <c r="M5647" i="1" s="1"/>
  <c r="M5646" i="1" s="1"/>
  <c r="N5648" i="1"/>
  <c r="N5647" i="1" s="1"/>
  <c r="N5646" i="1" s="1"/>
  <c r="O5648" i="1"/>
  <c r="O5647" i="1" s="1"/>
  <c r="O5646" i="1" s="1"/>
  <c r="M5651" i="1"/>
  <c r="M5650" i="1" s="1"/>
  <c r="N5651" i="1"/>
  <c r="N5650" i="1" s="1"/>
  <c r="O5651" i="1"/>
  <c r="O5650" i="1" s="1"/>
  <c r="M5668" i="1"/>
  <c r="M5666" i="1" s="1"/>
  <c r="N5668" i="1"/>
  <c r="N5666" i="1" s="1"/>
  <c r="O5668" i="1"/>
  <c r="O5666" i="1" s="1"/>
  <c r="M5674" i="1"/>
  <c r="N5674" i="1"/>
  <c r="O5674" i="1"/>
  <c r="M5684" i="1"/>
  <c r="M5676" i="1" s="1"/>
  <c r="N5684" i="1"/>
  <c r="N5676" i="1" s="1"/>
  <c r="O5684" i="1"/>
  <c r="O5676" i="1" s="1"/>
  <c r="M5690" i="1"/>
  <c r="M5689" i="1" s="1"/>
  <c r="M5688" i="1" s="1"/>
  <c r="N5690" i="1"/>
  <c r="N5689" i="1" s="1"/>
  <c r="N5688" i="1" s="1"/>
  <c r="O5690" i="1"/>
  <c r="O5689" i="1" s="1"/>
  <c r="O5688" i="1" s="1"/>
  <c r="M5693" i="1"/>
  <c r="M5692" i="1" s="1"/>
  <c r="N5693" i="1"/>
  <c r="N5692" i="1" s="1"/>
  <c r="O5693" i="1"/>
  <c r="O5692" i="1" s="1"/>
  <c r="M5710" i="1"/>
  <c r="M5708" i="1" s="1"/>
  <c r="N5710" i="1"/>
  <c r="N5708" i="1" s="1"/>
  <c r="O5710" i="1"/>
  <c r="O5708" i="1" s="1"/>
  <c r="M5716" i="1"/>
  <c r="N5716" i="1"/>
  <c r="O5716" i="1"/>
  <c r="M5727" i="1"/>
  <c r="M5718" i="1" s="1"/>
  <c r="N5727" i="1"/>
  <c r="N5718" i="1" s="1"/>
  <c r="O5727" i="1"/>
  <c r="O5718" i="1" s="1"/>
  <c r="M5733" i="1"/>
  <c r="M5732" i="1" s="1"/>
  <c r="M5731" i="1" s="1"/>
  <c r="N5733" i="1"/>
  <c r="N5732" i="1" s="1"/>
  <c r="N5731" i="1" s="1"/>
  <c r="O5733" i="1"/>
  <c r="O5732" i="1" s="1"/>
  <c r="O5731" i="1" s="1"/>
  <c r="M5736" i="1"/>
  <c r="M5735" i="1" s="1"/>
  <c r="N5736" i="1"/>
  <c r="N5735" i="1" s="1"/>
  <c r="O5736" i="1"/>
  <c r="O5735" i="1" s="1"/>
  <c r="M5753" i="1"/>
  <c r="M5751" i="1" s="1"/>
  <c r="N5753" i="1"/>
  <c r="N5751" i="1" s="1"/>
  <c r="O5753" i="1"/>
  <c r="O5751" i="1" s="1"/>
  <c r="M5759" i="1"/>
  <c r="N5759" i="1"/>
  <c r="O5759" i="1"/>
  <c r="M5769" i="1"/>
  <c r="M5761" i="1" s="1"/>
  <c r="N5769" i="1"/>
  <c r="N5761" i="1" s="1"/>
  <c r="O5769" i="1"/>
  <c r="O5761" i="1" s="1"/>
  <c r="M5775" i="1"/>
  <c r="M5774" i="1" s="1"/>
  <c r="M5773" i="1" s="1"/>
  <c r="N5775" i="1"/>
  <c r="N5774" i="1" s="1"/>
  <c r="N5773" i="1" s="1"/>
  <c r="O5775" i="1"/>
  <c r="O5774" i="1" s="1"/>
  <c r="O5773" i="1" s="1"/>
  <c r="M5778" i="1"/>
  <c r="M5777" i="1" s="1"/>
  <c r="N5778" i="1"/>
  <c r="N5777" i="1" s="1"/>
  <c r="O5778" i="1"/>
  <c r="O5777" i="1" s="1"/>
  <c r="M5795" i="1"/>
  <c r="M5793" i="1" s="1"/>
  <c r="N5795" i="1"/>
  <c r="N5793" i="1" s="1"/>
  <c r="O5795" i="1"/>
  <c r="O5793" i="1" s="1"/>
  <c r="M5801" i="1"/>
  <c r="N5801" i="1"/>
  <c r="O5801" i="1"/>
  <c r="M5811" i="1"/>
  <c r="M5803" i="1" s="1"/>
  <c r="N5811" i="1"/>
  <c r="N5803" i="1" s="1"/>
  <c r="O5811" i="1"/>
  <c r="O5803" i="1" s="1"/>
  <c r="M5817" i="1"/>
  <c r="M5816" i="1" s="1"/>
  <c r="M5815" i="1" s="1"/>
  <c r="N5817" i="1"/>
  <c r="N5816" i="1" s="1"/>
  <c r="N5815" i="1" s="1"/>
  <c r="O5817" i="1"/>
  <c r="O5816" i="1" s="1"/>
  <c r="O5815" i="1" s="1"/>
  <c r="M5820" i="1"/>
  <c r="M5819" i="1" s="1"/>
  <c r="N5820" i="1"/>
  <c r="N5819" i="1" s="1"/>
  <c r="O5820" i="1"/>
  <c r="O5819" i="1" s="1"/>
  <c r="M5837" i="1"/>
  <c r="M5835" i="1" s="1"/>
  <c r="N5837" i="1"/>
  <c r="N5835" i="1" s="1"/>
  <c r="O5837" i="1"/>
  <c r="O5835" i="1" s="1"/>
  <c r="M5843" i="1"/>
  <c r="N5843" i="1"/>
  <c r="O5843" i="1"/>
  <c r="M5853" i="1"/>
  <c r="M5845" i="1" s="1"/>
  <c r="N5853" i="1"/>
  <c r="N5845" i="1" s="1"/>
  <c r="O5853" i="1"/>
  <c r="O5845" i="1" s="1"/>
  <c r="M5859" i="1"/>
  <c r="M5858" i="1" s="1"/>
  <c r="M5857" i="1" s="1"/>
  <c r="N5859" i="1"/>
  <c r="N5858" i="1" s="1"/>
  <c r="N5857" i="1" s="1"/>
  <c r="O5859" i="1"/>
  <c r="O5858" i="1" s="1"/>
  <c r="O5857" i="1" s="1"/>
  <c r="M5862" i="1"/>
  <c r="M5861" i="1" s="1"/>
  <c r="N5862" i="1"/>
  <c r="N5861" i="1" s="1"/>
  <c r="O5862" i="1"/>
  <c r="O5861" i="1" s="1"/>
  <c r="M5879" i="1"/>
  <c r="M5877" i="1" s="1"/>
  <c r="N5879" i="1"/>
  <c r="N5877" i="1" s="1"/>
  <c r="O5879" i="1"/>
  <c r="O5877" i="1" s="1"/>
  <c r="M5885" i="1"/>
  <c r="N5885" i="1"/>
  <c r="O5885" i="1"/>
  <c r="M5896" i="1"/>
  <c r="M5887" i="1" s="1"/>
  <c r="N5896" i="1"/>
  <c r="N5887" i="1" s="1"/>
  <c r="O5896" i="1"/>
  <c r="O5887" i="1" s="1"/>
  <c r="M5902" i="1"/>
  <c r="M5901" i="1" s="1"/>
  <c r="M5900" i="1" s="1"/>
  <c r="N5902" i="1"/>
  <c r="N5901" i="1" s="1"/>
  <c r="N5900" i="1" s="1"/>
  <c r="O5902" i="1"/>
  <c r="O5901" i="1" s="1"/>
  <c r="O5900" i="1" s="1"/>
  <c r="M5905" i="1"/>
  <c r="M5904" i="1" s="1"/>
  <c r="N5905" i="1"/>
  <c r="N5904" i="1" s="1"/>
  <c r="O5905" i="1"/>
  <c r="O5904" i="1" s="1"/>
  <c r="M5922" i="1"/>
  <c r="M5920" i="1" s="1"/>
  <c r="N5922" i="1"/>
  <c r="N5920" i="1" s="1"/>
  <c r="O5922" i="1"/>
  <c r="O5920" i="1" s="1"/>
  <c r="M5928" i="1"/>
  <c r="N5928" i="1"/>
  <c r="O5928" i="1"/>
  <c r="M5938" i="1"/>
  <c r="M5930" i="1" s="1"/>
  <c r="N5938" i="1"/>
  <c r="N5930" i="1" s="1"/>
  <c r="O5938" i="1"/>
  <c r="O5930" i="1" s="1"/>
  <c r="M5944" i="1"/>
  <c r="M5943" i="1" s="1"/>
  <c r="M5942" i="1" s="1"/>
  <c r="N5944" i="1"/>
  <c r="N5943" i="1" s="1"/>
  <c r="N5942" i="1" s="1"/>
  <c r="O5944" i="1"/>
  <c r="O5943" i="1" s="1"/>
  <c r="O5942" i="1" s="1"/>
  <c r="M5947" i="1"/>
  <c r="M5946" i="1" s="1"/>
  <c r="N5947" i="1"/>
  <c r="N5946" i="1" s="1"/>
  <c r="O5947" i="1"/>
  <c r="O5946" i="1" s="1"/>
  <c r="M5964" i="1"/>
  <c r="M5962" i="1" s="1"/>
  <c r="N5964" i="1"/>
  <c r="N5962" i="1" s="1"/>
  <c r="O5964" i="1"/>
  <c r="O5962" i="1" s="1"/>
  <c r="M5970" i="1"/>
  <c r="N5970" i="1"/>
  <c r="O5970" i="1"/>
  <c r="M5979" i="1"/>
  <c r="M5972" i="1" s="1"/>
  <c r="N5979" i="1"/>
  <c r="N5972" i="1" s="1"/>
  <c r="O5979" i="1"/>
  <c r="O5972" i="1" s="1"/>
  <c r="M5985" i="1"/>
  <c r="M5984" i="1" s="1"/>
  <c r="M5983" i="1" s="1"/>
  <c r="N5985" i="1"/>
  <c r="N5984" i="1" s="1"/>
  <c r="N5983" i="1" s="1"/>
  <c r="O5985" i="1"/>
  <c r="O5984" i="1" s="1"/>
  <c r="O5983" i="1" s="1"/>
  <c r="M5988" i="1"/>
  <c r="M5987" i="1" s="1"/>
  <c r="N5988" i="1"/>
  <c r="N5987" i="1" s="1"/>
  <c r="O5988" i="1"/>
  <c r="O5987" i="1" s="1"/>
  <c r="M6005" i="1"/>
  <c r="M6003" i="1" s="1"/>
  <c r="N6005" i="1"/>
  <c r="N6003" i="1" s="1"/>
  <c r="O6005" i="1"/>
  <c r="O6003" i="1" s="1"/>
  <c r="M6011" i="1"/>
  <c r="N6011" i="1"/>
  <c r="O6011" i="1"/>
  <c r="M6018" i="1"/>
  <c r="M6013" i="1" s="1"/>
  <c r="N6018" i="1"/>
  <c r="N6013" i="1" s="1"/>
  <c r="O6018" i="1"/>
  <c r="O6013" i="1" s="1"/>
  <c r="M6024" i="1"/>
  <c r="M6023" i="1" s="1"/>
  <c r="M6022" i="1" s="1"/>
  <c r="N6024" i="1"/>
  <c r="N6023" i="1" s="1"/>
  <c r="N6022" i="1" s="1"/>
  <c r="O6024" i="1"/>
  <c r="O6023" i="1" s="1"/>
  <c r="O6022" i="1" s="1"/>
  <c r="M6027" i="1"/>
  <c r="M6026" i="1" s="1"/>
  <c r="N6027" i="1"/>
  <c r="N6026" i="1" s="1"/>
  <c r="O6027" i="1"/>
  <c r="O6026" i="1" s="1"/>
  <c r="M6039" i="1"/>
  <c r="M4566" i="1" s="1"/>
  <c r="M4574" i="1" s="1"/>
  <c r="N6039" i="1"/>
  <c r="N4566" i="1" s="1"/>
  <c r="N4574" i="1" s="1"/>
  <c r="O6039" i="1"/>
  <c r="O4566" i="1" s="1"/>
  <c r="O4574" i="1" s="1"/>
  <c r="M6048" i="1"/>
  <c r="M6046" i="1" s="1"/>
  <c r="N6048" i="1"/>
  <c r="N6046" i="1" s="1"/>
  <c r="O6048" i="1"/>
  <c r="O6046" i="1" s="1"/>
  <c r="M6054" i="1"/>
  <c r="N6054" i="1"/>
  <c r="O6054" i="1"/>
  <c r="M6065" i="1"/>
  <c r="M6056" i="1" s="1"/>
  <c r="N6065" i="1"/>
  <c r="N6056" i="1" s="1"/>
  <c r="O6065" i="1"/>
  <c r="O6056" i="1" s="1"/>
  <c r="M6070" i="1"/>
  <c r="M6069" i="1" s="1"/>
  <c r="N6070" i="1"/>
  <c r="N6069" i="1" s="1"/>
  <c r="O6070" i="1"/>
  <c r="O6069" i="1" s="1"/>
  <c r="M6082" i="1"/>
  <c r="N6082" i="1"/>
  <c r="O6082" i="1"/>
  <c r="M6091" i="1"/>
  <c r="M6089" i="1" s="1"/>
  <c r="N6091" i="1"/>
  <c r="N6089" i="1" s="1"/>
  <c r="O6091" i="1"/>
  <c r="O6089" i="1" s="1"/>
  <c r="M6096" i="1"/>
  <c r="N6096" i="1"/>
  <c r="O6096" i="1"/>
  <c r="M6106" i="1"/>
  <c r="M6098" i="1" s="1"/>
  <c r="N6106" i="1"/>
  <c r="N6098" i="1" s="1"/>
  <c r="O6106" i="1"/>
  <c r="O6098" i="1" s="1"/>
  <c r="M6111" i="1"/>
  <c r="M6110" i="1" s="1"/>
  <c r="N6111" i="1"/>
  <c r="N6110" i="1" s="1"/>
  <c r="O6111" i="1"/>
  <c r="O6110" i="1" s="1"/>
  <c r="M6115" i="1"/>
  <c r="M6114" i="1" s="1"/>
  <c r="N6115" i="1"/>
  <c r="N6114" i="1" s="1"/>
  <c r="O6115" i="1"/>
  <c r="O6114" i="1" s="1"/>
  <c r="M6127" i="1"/>
  <c r="N6127" i="1"/>
  <c r="O6127" i="1"/>
  <c r="M6139" i="1"/>
  <c r="M6137" i="1" s="1"/>
  <c r="N6139" i="1"/>
  <c r="N6137" i="1" s="1"/>
  <c r="O6139" i="1"/>
  <c r="O6137" i="1" s="1"/>
  <c r="M6144" i="1"/>
  <c r="N6144" i="1"/>
  <c r="O6144" i="1"/>
  <c r="M6148" i="1"/>
  <c r="M6146" i="1" s="1"/>
  <c r="N6148" i="1"/>
  <c r="N6146" i="1" s="1"/>
  <c r="O6148" i="1"/>
  <c r="O6146" i="1" s="1"/>
  <c r="M6155" i="1"/>
  <c r="N6155" i="1"/>
  <c r="O6155" i="1"/>
  <c r="M6157" i="1"/>
  <c r="N6157" i="1"/>
  <c r="O6157" i="1"/>
  <c r="M6160" i="1"/>
  <c r="N6160" i="1"/>
  <c r="O6160" i="1"/>
  <c r="M6163" i="1"/>
  <c r="N6163" i="1"/>
  <c r="O6163" i="1"/>
  <c r="M6167" i="1"/>
  <c r="N6167" i="1"/>
  <c r="O6167" i="1"/>
  <c r="M6171" i="1"/>
  <c r="N6171" i="1"/>
  <c r="O6171" i="1"/>
  <c r="M6176" i="1"/>
  <c r="M6175" i="1" s="1"/>
  <c r="M6174" i="1" s="1"/>
  <c r="N6176" i="1"/>
  <c r="N6175" i="1" s="1"/>
  <c r="N6174" i="1" s="1"/>
  <c r="O6176" i="1"/>
  <c r="O6175" i="1" s="1"/>
  <c r="O6174" i="1" s="1"/>
  <c r="M6182" i="1"/>
  <c r="N6182" i="1"/>
  <c r="O6182" i="1"/>
  <c r="M6183" i="1"/>
  <c r="N6183" i="1"/>
  <c r="O6183" i="1"/>
  <c r="M6188" i="1"/>
  <c r="N6188" i="1"/>
  <c r="O6188" i="1"/>
  <c r="M6195" i="1"/>
  <c r="N6195" i="1"/>
  <c r="O6195" i="1"/>
  <c r="M6197" i="1"/>
  <c r="N6197" i="1"/>
  <c r="O6197" i="1"/>
  <c r="M6198" i="1"/>
  <c r="N6198" i="1"/>
  <c r="O6198" i="1"/>
  <c r="M6199" i="1"/>
  <c r="N6199" i="1"/>
  <c r="O6199" i="1"/>
  <c r="M6200" i="1"/>
  <c r="N6200" i="1"/>
  <c r="O6200" i="1"/>
  <c r="M6201" i="1"/>
  <c r="N6201" i="1"/>
  <c r="O6201" i="1"/>
  <c r="M6203" i="1"/>
  <c r="N6203" i="1"/>
  <c r="N6202" i="1" s="1"/>
  <c r="O6203" i="1"/>
  <c r="O6202" i="1" s="1"/>
  <c r="M6205" i="1"/>
  <c r="N6205" i="1"/>
  <c r="O6205" i="1"/>
  <c r="M6206" i="1"/>
  <c r="N6206" i="1"/>
  <c r="O6206" i="1"/>
  <c r="M6207" i="1"/>
  <c r="N6207" i="1"/>
  <c r="O6207" i="1"/>
  <c r="M6208" i="1"/>
  <c r="N6208" i="1"/>
  <c r="O6208" i="1"/>
  <c r="M6209" i="1"/>
  <c r="N6209" i="1"/>
  <c r="O6209" i="1"/>
  <c r="M6210" i="1"/>
  <c r="N6210" i="1"/>
  <c r="O6210" i="1"/>
  <c r="M6211" i="1"/>
  <c r="N6211" i="1"/>
  <c r="O6211" i="1"/>
  <c r="M6212" i="1"/>
  <c r="N6212" i="1"/>
  <c r="O6212" i="1"/>
  <c r="M6218" i="1"/>
  <c r="N6218" i="1"/>
  <c r="O6218" i="1"/>
  <c r="M6226" i="1"/>
  <c r="N6226" i="1"/>
  <c r="O6226" i="1"/>
  <c r="M6227" i="1"/>
  <c r="N6227" i="1"/>
  <c r="O6227" i="1"/>
  <c r="M6228" i="1"/>
  <c r="N6228" i="1"/>
  <c r="O6228" i="1"/>
  <c r="M6230" i="1"/>
  <c r="M6238" i="1" s="1"/>
  <c r="N6230" i="1"/>
  <c r="N6238" i="1" s="1"/>
  <c r="O6230" i="1"/>
  <c r="O6238" i="1" s="1"/>
  <c r="M6246" i="1"/>
  <c r="M6244" i="1" s="1"/>
  <c r="N6246" i="1"/>
  <c r="N6244" i="1" s="1"/>
  <c r="O6246" i="1"/>
  <c r="O6244" i="1" s="1"/>
  <c r="M6252" i="1"/>
  <c r="N6252" i="1"/>
  <c r="O6252" i="1"/>
  <c r="M6263" i="1"/>
  <c r="N6263" i="1"/>
  <c r="N6254" i="1" s="1"/>
  <c r="O6263" i="1"/>
  <c r="O6254" i="1" s="1"/>
  <c r="M6269" i="1"/>
  <c r="M6268" i="1" s="1"/>
  <c r="N6269" i="1"/>
  <c r="N6268" i="1" s="1"/>
  <c r="O6269" i="1"/>
  <c r="O6268" i="1" s="1"/>
  <c r="M6272" i="1"/>
  <c r="M6271" i="1" s="1"/>
  <c r="N6272" i="1"/>
  <c r="N6271" i="1" s="1"/>
  <c r="O6272" i="1"/>
  <c r="O6271" i="1" s="1"/>
  <c r="M6289" i="1"/>
  <c r="M6287" i="1" s="1"/>
  <c r="N6289" i="1"/>
  <c r="N6287" i="1" s="1"/>
  <c r="O6289" i="1"/>
  <c r="O6287" i="1" s="1"/>
  <c r="M6295" i="1"/>
  <c r="N6295" i="1"/>
  <c r="O6295" i="1"/>
  <c r="M6306" i="1"/>
  <c r="M6297" i="1" s="1"/>
  <c r="N6306" i="1"/>
  <c r="N6297" i="1" s="1"/>
  <c r="O6306" i="1"/>
  <c r="O6297" i="1" s="1"/>
  <c r="M6311" i="1"/>
  <c r="M6310" i="1" s="1"/>
  <c r="N6311" i="1"/>
  <c r="N6310" i="1" s="1"/>
  <c r="O6311" i="1"/>
  <c r="O6310" i="1" s="1"/>
  <c r="M6314" i="1"/>
  <c r="M6313" i="1" s="1"/>
  <c r="N6314" i="1"/>
  <c r="N6313" i="1" s="1"/>
  <c r="O6314" i="1"/>
  <c r="O6313" i="1" s="1"/>
  <c r="M6330" i="1"/>
  <c r="M6328" i="1" s="1"/>
  <c r="N6330" i="1"/>
  <c r="N6328" i="1" s="1"/>
  <c r="O6330" i="1"/>
  <c r="O6328" i="1" s="1"/>
  <c r="M6336" i="1"/>
  <c r="N6336" i="1"/>
  <c r="O6336" i="1"/>
  <c r="M6347" i="1"/>
  <c r="M6338" i="1" s="1"/>
  <c r="N6347" i="1"/>
  <c r="N6338" i="1" s="1"/>
  <c r="O6347" i="1"/>
  <c r="O6338" i="1" s="1"/>
  <c r="M6352" i="1"/>
  <c r="M6351" i="1" s="1"/>
  <c r="N6352" i="1"/>
  <c r="N6351" i="1" s="1"/>
  <c r="O6352" i="1"/>
  <c r="O6351" i="1" s="1"/>
  <c r="M6355" i="1"/>
  <c r="M6354" i="1" s="1"/>
  <c r="N6355" i="1"/>
  <c r="N6354" i="1" s="1"/>
  <c r="O6355" i="1"/>
  <c r="O6354" i="1" s="1"/>
  <c r="M6372" i="1"/>
  <c r="M6370" i="1" s="1"/>
  <c r="N6372" i="1"/>
  <c r="N6370" i="1" s="1"/>
  <c r="O6372" i="1"/>
  <c r="O6370" i="1" s="1"/>
  <c r="M6378" i="1"/>
  <c r="N6378" i="1"/>
  <c r="O6378" i="1"/>
  <c r="M6389" i="1"/>
  <c r="M6380" i="1" s="1"/>
  <c r="N6389" i="1"/>
  <c r="N6380" i="1" s="1"/>
  <c r="O6389" i="1"/>
  <c r="O6380" i="1" s="1"/>
  <c r="M6394" i="1"/>
  <c r="M6393" i="1" s="1"/>
  <c r="N6394" i="1"/>
  <c r="N6393" i="1" s="1"/>
  <c r="O6394" i="1"/>
  <c r="O6393" i="1" s="1"/>
  <c r="M6397" i="1"/>
  <c r="M6396" i="1" s="1"/>
  <c r="N6397" i="1"/>
  <c r="N6396" i="1" s="1"/>
  <c r="O6397" i="1"/>
  <c r="O6396" i="1" s="1"/>
  <c r="M6413" i="1"/>
  <c r="M6411" i="1" s="1"/>
  <c r="N6413" i="1"/>
  <c r="N6411" i="1" s="1"/>
  <c r="O6413" i="1"/>
  <c r="O6411" i="1" s="1"/>
  <c r="M6418" i="1"/>
  <c r="N6418" i="1"/>
  <c r="O6418" i="1"/>
  <c r="M6429" i="1"/>
  <c r="M6420" i="1" s="1"/>
  <c r="N6429" i="1"/>
  <c r="N6420" i="1" s="1"/>
  <c r="O6429" i="1"/>
  <c r="O6420" i="1" s="1"/>
  <c r="M6434" i="1"/>
  <c r="M6433" i="1" s="1"/>
  <c r="N6434" i="1"/>
  <c r="N6433" i="1" s="1"/>
  <c r="O6434" i="1"/>
  <c r="O6433" i="1" s="1"/>
  <c r="M6437" i="1"/>
  <c r="M6436" i="1" s="1"/>
  <c r="N6437" i="1"/>
  <c r="N6436" i="1" s="1"/>
  <c r="O6437" i="1"/>
  <c r="O6436" i="1" s="1"/>
  <c r="M6453" i="1"/>
  <c r="M6451" i="1" s="1"/>
  <c r="N6453" i="1"/>
  <c r="N6451" i="1" s="1"/>
  <c r="O6453" i="1"/>
  <c r="O6451" i="1" s="1"/>
  <c r="M6458" i="1"/>
  <c r="N6458" i="1"/>
  <c r="O6458" i="1"/>
  <c r="M6469" i="1"/>
  <c r="M6460" i="1" s="1"/>
  <c r="N6469" i="1"/>
  <c r="N6460" i="1" s="1"/>
  <c r="O6469" i="1"/>
  <c r="O6460" i="1" s="1"/>
  <c r="M6474" i="1"/>
  <c r="M6473" i="1" s="1"/>
  <c r="N6474" i="1"/>
  <c r="N6473" i="1" s="1"/>
  <c r="O6474" i="1"/>
  <c r="O6473" i="1" s="1"/>
  <c r="M6478" i="1"/>
  <c r="M6477" i="1" s="1"/>
  <c r="N6478" i="1"/>
  <c r="N6477" i="1" s="1"/>
  <c r="O6478" i="1"/>
  <c r="O6477" i="1" s="1"/>
  <c r="M6494" i="1"/>
  <c r="M6492" i="1" s="1"/>
  <c r="N6494" i="1"/>
  <c r="N6492" i="1" s="1"/>
  <c r="O6494" i="1"/>
  <c r="O6492" i="1" s="1"/>
  <c r="M6499" i="1"/>
  <c r="N6499" i="1"/>
  <c r="O6499" i="1"/>
  <c r="M6510" i="1"/>
  <c r="M6501" i="1" s="1"/>
  <c r="N6510" i="1"/>
  <c r="N6501" i="1" s="1"/>
  <c r="O6510" i="1"/>
  <c r="O6501" i="1" s="1"/>
  <c r="M6517" i="1"/>
  <c r="M6219" i="1" s="1"/>
  <c r="N6517" i="1"/>
  <c r="N6219" i="1" s="1"/>
  <c r="O6517" i="1"/>
  <c r="O6516" i="1" s="1"/>
  <c r="O6515" i="1" s="1"/>
  <c r="M6520" i="1"/>
  <c r="M6519" i="1" s="1"/>
  <c r="N6520" i="1"/>
  <c r="N6519" i="1" s="1"/>
  <c r="O6520" i="1"/>
  <c r="O6519" i="1" s="1"/>
  <c r="M6536" i="1"/>
  <c r="M6534" i="1" s="1"/>
  <c r="N6536" i="1"/>
  <c r="N6534" i="1" s="1"/>
  <c r="O6536" i="1"/>
  <c r="O6534" i="1" s="1"/>
  <c r="M6541" i="1"/>
  <c r="N6541" i="1"/>
  <c r="O6541" i="1"/>
  <c r="M6551" i="1"/>
  <c r="M6543" i="1" s="1"/>
  <c r="N6551" i="1"/>
  <c r="N6543" i="1" s="1"/>
  <c r="O6551" i="1"/>
  <c r="O6543" i="1" s="1"/>
  <c r="M6556" i="1"/>
  <c r="M6555" i="1" s="1"/>
  <c r="N6556" i="1"/>
  <c r="N6555" i="1" s="1"/>
  <c r="O6556" i="1"/>
  <c r="O6555" i="1" s="1"/>
  <c r="M6560" i="1"/>
  <c r="M6222" i="1" s="1"/>
  <c r="N6560" i="1"/>
  <c r="N6222" i="1" s="1"/>
  <c r="O6560" i="1"/>
  <c r="M6562" i="1"/>
  <c r="M6223" i="1" s="1"/>
  <c r="N6562" i="1"/>
  <c r="O6562" i="1"/>
  <c r="O6223" i="1" s="1"/>
  <c r="M6566" i="1"/>
  <c r="M6565" i="1" s="1"/>
  <c r="N6566" i="1"/>
  <c r="N6565" i="1" s="1"/>
  <c r="O6566" i="1"/>
  <c r="O6565" i="1" s="1"/>
  <c r="M6583" i="1"/>
  <c r="M6581" i="1" s="1"/>
  <c r="N6583" i="1"/>
  <c r="N6581" i="1" s="1"/>
  <c r="O6583" i="1"/>
  <c r="O6581" i="1" s="1"/>
  <c r="M6589" i="1"/>
  <c r="N6589" i="1"/>
  <c r="O6589" i="1"/>
  <c r="M6600" i="1"/>
  <c r="M6591" i="1" s="1"/>
  <c r="N6600" i="1"/>
  <c r="N6591" i="1" s="1"/>
  <c r="O6600" i="1"/>
  <c r="O6591" i="1" s="1"/>
  <c r="M6605" i="1"/>
  <c r="M6604" i="1" s="1"/>
  <c r="N6605" i="1"/>
  <c r="N6604" i="1" s="1"/>
  <c r="O6605" i="1"/>
  <c r="O6604" i="1" s="1"/>
  <c r="M6608" i="1"/>
  <c r="M6607" i="1" s="1"/>
  <c r="N6608" i="1"/>
  <c r="N6607" i="1" s="1"/>
  <c r="O6608" i="1"/>
  <c r="O6607" i="1" s="1"/>
  <c r="M6624" i="1"/>
  <c r="M6622" i="1" s="1"/>
  <c r="N6624" i="1"/>
  <c r="N6622" i="1" s="1"/>
  <c r="O6624" i="1"/>
  <c r="O6622" i="1" s="1"/>
  <c r="M6629" i="1"/>
  <c r="N6629" i="1"/>
  <c r="O6629" i="1"/>
  <c r="M6640" i="1"/>
  <c r="M6631" i="1" s="1"/>
  <c r="N6640" i="1"/>
  <c r="N6631" i="1" s="1"/>
  <c r="O6640" i="1"/>
  <c r="O6631" i="1" s="1"/>
  <c r="M6645" i="1"/>
  <c r="M6644" i="1" s="1"/>
  <c r="N6645" i="1"/>
  <c r="N6644" i="1" s="1"/>
  <c r="O6645" i="1"/>
  <c r="O6644" i="1" s="1"/>
  <c r="M6648" i="1"/>
  <c r="M6647" i="1" s="1"/>
  <c r="N6648" i="1"/>
  <c r="N6647" i="1" s="1"/>
  <c r="O6648" i="1"/>
  <c r="O6647" i="1" s="1"/>
  <c r="M6665" i="1"/>
  <c r="M6663" i="1" s="1"/>
  <c r="N6665" i="1"/>
  <c r="N6663" i="1" s="1"/>
  <c r="O6665" i="1"/>
  <c r="O6663" i="1" s="1"/>
  <c r="M6671" i="1"/>
  <c r="N6671" i="1"/>
  <c r="O6671" i="1"/>
  <c r="M6682" i="1"/>
  <c r="M6673" i="1" s="1"/>
  <c r="N6682" i="1"/>
  <c r="N6673" i="1" s="1"/>
  <c r="O6682" i="1"/>
  <c r="O6673" i="1" s="1"/>
  <c r="M6687" i="1"/>
  <c r="M6686" i="1" s="1"/>
  <c r="N6687" i="1"/>
  <c r="N6686" i="1" s="1"/>
  <c r="O6687" i="1"/>
  <c r="O6686" i="1" s="1"/>
  <c r="M6690" i="1"/>
  <c r="M6689" i="1" s="1"/>
  <c r="N6690" i="1"/>
  <c r="N6689" i="1" s="1"/>
  <c r="O6690" i="1"/>
  <c r="O6689" i="1" s="1"/>
  <c r="M6707" i="1"/>
  <c r="M6705" i="1" s="1"/>
  <c r="N6707" i="1"/>
  <c r="N6705" i="1" s="1"/>
  <c r="O6707" i="1"/>
  <c r="O6705" i="1" s="1"/>
  <c r="M6712" i="1"/>
  <c r="N6712" i="1"/>
  <c r="O6712" i="1"/>
  <c r="M6723" i="1"/>
  <c r="M6714" i="1" s="1"/>
  <c r="N6723" i="1"/>
  <c r="N6714" i="1" s="1"/>
  <c r="O6723" i="1"/>
  <c r="O6714" i="1" s="1"/>
  <c r="M6728" i="1"/>
  <c r="M6727" i="1" s="1"/>
  <c r="N6728" i="1"/>
  <c r="N6727" i="1" s="1"/>
  <c r="O6728" i="1"/>
  <c r="O6727" i="1" s="1"/>
  <c r="M6731" i="1"/>
  <c r="M6730" i="1" s="1"/>
  <c r="N6731" i="1"/>
  <c r="N6730" i="1" s="1"/>
  <c r="O6731" i="1"/>
  <c r="O6730" i="1" s="1"/>
  <c r="M6748" i="1"/>
  <c r="M6746" i="1" s="1"/>
  <c r="N6748" i="1"/>
  <c r="N6746" i="1" s="1"/>
  <c r="O6748" i="1"/>
  <c r="O6746" i="1" s="1"/>
  <c r="M6754" i="1"/>
  <c r="N6754" i="1"/>
  <c r="O6754" i="1"/>
  <c r="M6765" i="1"/>
  <c r="M6756" i="1" s="1"/>
  <c r="N6765" i="1"/>
  <c r="N6756" i="1" s="1"/>
  <c r="O6765" i="1"/>
  <c r="O6756" i="1" s="1"/>
  <c r="M6770" i="1"/>
  <c r="M6769" i="1" s="1"/>
  <c r="N6770" i="1"/>
  <c r="N6769" i="1" s="1"/>
  <c r="O6770" i="1"/>
  <c r="O6769" i="1" s="1"/>
  <c r="M6773" i="1"/>
  <c r="M6772" i="1" s="1"/>
  <c r="N6773" i="1"/>
  <c r="N6772" i="1" s="1"/>
  <c r="O6773" i="1"/>
  <c r="O6772" i="1" s="1"/>
  <c r="M6785" i="1"/>
  <c r="N6785" i="1"/>
  <c r="O6785" i="1"/>
  <c r="M6797" i="1"/>
  <c r="M6795" i="1" s="1"/>
  <c r="N6797" i="1"/>
  <c r="N6795" i="1" s="1"/>
  <c r="O6797" i="1"/>
  <c r="O6795" i="1" s="1"/>
  <c r="M6803" i="1"/>
  <c r="N6803" i="1"/>
  <c r="O6803" i="1"/>
  <c r="M6808" i="1"/>
  <c r="M6805" i="1" s="1"/>
  <c r="N6808" i="1"/>
  <c r="N6805" i="1" s="1"/>
  <c r="O6808" i="1"/>
  <c r="O6805" i="1" s="1"/>
  <c r="M6815" i="1"/>
  <c r="N6815" i="1"/>
  <c r="O6815" i="1"/>
  <c r="M6817" i="1"/>
  <c r="N6817" i="1"/>
  <c r="O6817" i="1"/>
  <c r="M6823" i="1"/>
  <c r="N6823" i="1"/>
  <c r="O6823" i="1"/>
  <c r="M6830" i="1"/>
  <c r="N6830" i="1"/>
  <c r="O6830" i="1"/>
  <c r="M6835" i="1"/>
  <c r="N6835" i="1"/>
  <c r="O6835" i="1"/>
  <c r="M6837" i="1"/>
  <c r="N6837" i="1"/>
  <c r="O6837" i="1"/>
  <c r="M6842" i="1"/>
  <c r="N6842" i="1"/>
  <c r="O6842" i="1"/>
  <c r="M6846" i="1"/>
  <c r="N6846" i="1"/>
  <c r="O6846" i="1"/>
  <c r="M6852" i="1"/>
  <c r="N6852" i="1"/>
  <c r="O6852" i="1"/>
  <c r="M6853" i="1"/>
  <c r="N6853" i="1"/>
  <c r="O6853" i="1"/>
  <c r="M6858" i="1"/>
  <c r="N6858" i="1"/>
  <c r="O6858" i="1"/>
  <c r="M6865" i="1"/>
  <c r="N6865" i="1"/>
  <c r="O6865" i="1"/>
  <c r="M6867" i="1"/>
  <c r="N6867" i="1"/>
  <c r="O6867" i="1"/>
  <c r="M6868" i="1"/>
  <c r="N6868" i="1"/>
  <c r="O6868" i="1"/>
  <c r="M6869" i="1"/>
  <c r="N6869" i="1"/>
  <c r="O6869" i="1"/>
  <c r="M6870" i="1"/>
  <c r="N6870" i="1"/>
  <c r="O6870" i="1"/>
  <c r="M6871" i="1"/>
  <c r="N6871" i="1"/>
  <c r="O6871" i="1"/>
  <c r="M6873" i="1"/>
  <c r="M6872" i="1" s="1"/>
  <c r="N6873" i="1"/>
  <c r="N6872" i="1" s="1"/>
  <c r="O6873" i="1"/>
  <c r="O6872" i="1" s="1"/>
  <c r="M6875" i="1"/>
  <c r="N6875" i="1"/>
  <c r="O6875" i="1"/>
  <c r="M6876" i="1"/>
  <c r="N6876" i="1"/>
  <c r="O6876" i="1"/>
  <c r="M6877" i="1"/>
  <c r="N6877" i="1"/>
  <c r="O6877" i="1"/>
  <c r="M6878" i="1"/>
  <c r="N6878" i="1"/>
  <c r="O6878" i="1"/>
  <c r="M6879" i="1"/>
  <c r="N6879" i="1"/>
  <c r="O6879" i="1"/>
  <c r="M6880" i="1"/>
  <c r="N6880" i="1"/>
  <c r="O6880" i="1"/>
  <c r="M6881" i="1"/>
  <c r="N6881" i="1"/>
  <c r="O6881" i="1"/>
  <c r="M6882" i="1"/>
  <c r="N6882" i="1"/>
  <c r="O6882" i="1"/>
  <c r="M6890" i="1"/>
  <c r="N6890" i="1"/>
  <c r="O6890" i="1"/>
  <c r="M6891" i="1"/>
  <c r="N6891" i="1"/>
  <c r="O6891" i="1"/>
  <c r="M6892" i="1"/>
  <c r="N6892" i="1"/>
  <c r="O6892" i="1"/>
  <c r="M6894" i="1"/>
  <c r="M6903" i="1" s="1"/>
  <c r="N6894" i="1"/>
  <c r="N6903" i="1" s="1"/>
  <c r="O6894" i="1"/>
  <c r="O6903" i="1" s="1"/>
  <c r="M6898" i="1"/>
  <c r="N6898" i="1"/>
  <c r="O6898" i="1"/>
  <c r="M6911" i="1"/>
  <c r="M6909" i="1" s="1"/>
  <c r="N6911" i="1"/>
  <c r="N6909" i="1" s="1"/>
  <c r="O6911" i="1"/>
  <c r="O6909" i="1" s="1"/>
  <c r="M6917" i="1"/>
  <c r="N6917" i="1"/>
  <c r="O6917" i="1"/>
  <c r="M6928" i="1"/>
  <c r="M6919" i="1" s="1"/>
  <c r="N6928" i="1"/>
  <c r="O6928" i="1"/>
  <c r="O6919" i="1" s="1"/>
  <c r="M6934" i="1"/>
  <c r="M6886" i="1" s="1"/>
  <c r="N6934" i="1"/>
  <c r="N6886" i="1" s="1"/>
  <c r="O6934" i="1"/>
  <c r="O6886" i="1" s="1"/>
  <c r="M6936" i="1"/>
  <c r="N6936" i="1"/>
  <c r="O6936" i="1"/>
  <c r="M6940" i="1"/>
  <c r="M6939" i="1" s="1"/>
  <c r="N6940" i="1"/>
  <c r="N6939" i="1" s="1"/>
  <c r="O6940" i="1"/>
  <c r="O6939" i="1" s="1"/>
  <c r="M6950" i="1"/>
  <c r="N6950" i="1"/>
  <c r="O6950" i="1"/>
  <c r="M6959" i="1"/>
  <c r="M6957" i="1" s="1"/>
  <c r="N6959" i="1"/>
  <c r="N6957" i="1" s="1"/>
  <c r="O6959" i="1"/>
  <c r="O6957" i="1" s="1"/>
  <c r="M6965" i="1"/>
  <c r="N6965" i="1"/>
  <c r="O6965" i="1"/>
  <c r="M6976" i="1"/>
  <c r="M6967" i="1" s="1"/>
  <c r="N6976" i="1"/>
  <c r="N6967" i="1" s="1"/>
  <c r="O6976" i="1"/>
  <c r="O6967" i="1" s="1"/>
  <c r="M6981" i="1"/>
  <c r="M6980" i="1" s="1"/>
  <c r="N6981" i="1"/>
  <c r="N6980" i="1" s="1"/>
  <c r="O6981" i="1"/>
  <c r="O6980" i="1" s="1"/>
  <c r="M6984" i="1"/>
  <c r="M6983" i="1" s="1"/>
  <c r="N6984" i="1"/>
  <c r="N6983" i="1" s="1"/>
  <c r="O6984" i="1"/>
  <c r="O6983" i="1" s="1"/>
  <c r="M6994" i="1"/>
  <c r="N6994" i="1"/>
  <c r="O6994" i="1"/>
  <c r="M7003" i="1"/>
  <c r="M7001" i="1" s="1"/>
  <c r="N7003" i="1"/>
  <c r="N7001" i="1" s="1"/>
  <c r="O7003" i="1"/>
  <c r="O7001" i="1" s="1"/>
  <c r="M7008" i="1"/>
  <c r="N7008" i="1"/>
  <c r="O7008" i="1"/>
  <c r="M7019" i="1"/>
  <c r="M7010" i="1" s="1"/>
  <c r="N7019" i="1"/>
  <c r="N7010" i="1" s="1"/>
  <c r="O7019" i="1"/>
  <c r="O7010" i="1" s="1"/>
  <c r="M7025" i="1"/>
  <c r="M7024" i="1" s="1"/>
  <c r="M7023" i="1" s="1"/>
  <c r="N7025" i="1"/>
  <c r="N7024" i="1" s="1"/>
  <c r="N7023" i="1" s="1"/>
  <c r="O7025" i="1"/>
  <c r="O7024" i="1" s="1"/>
  <c r="O7023" i="1" s="1"/>
  <c r="M7029" i="1"/>
  <c r="M7028" i="1" s="1"/>
  <c r="N7029" i="1"/>
  <c r="N7028" i="1" s="1"/>
  <c r="O7029" i="1"/>
  <c r="O7028" i="1" s="1"/>
  <c r="M7039" i="1"/>
  <c r="N7039" i="1"/>
  <c r="O7039" i="1"/>
  <c r="M7048" i="1"/>
  <c r="M7046" i="1" s="1"/>
  <c r="N7048" i="1"/>
  <c r="N7046" i="1" s="1"/>
  <c r="O7048" i="1"/>
  <c r="O7046" i="1" s="1"/>
  <c r="M7054" i="1"/>
  <c r="N7054" i="1"/>
  <c r="O7054" i="1"/>
  <c r="M7065" i="1"/>
  <c r="M7056" i="1" s="1"/>
  <c r="N7065" i="1"/>
  <c r="N7056" i="1" s="1"/>
  <c r="O7065" i="1"/>
  <c r="O7056" i="1" s="1"/>
  <c r="M7070" i="1"/>
  <c r="M7069" i="1" s="1"/>
  <c r="N7070" i="1"/>
  <c r="N7069" i="1" s="1"/>
  <c r="O7070" i="1"/>
  <c r="O7069" i="1" s="1"/>
  <c r="M7073" i="1"/>
  <c r="M7072" i="1" s="1"/>
  <c r="N7073" i="1"/>
  <c r="N7072" i="1" s="1"/>
  <c r="O7073" i="1"/>
  <c r="O7072" i="1" s="1"/>
  <c r="M7080" i="1"/>
  <c r="N7080" i="1"/>
  <c r="O7080" i="1"/>
  <c r="M7081" i="1"/>
  <c r="N7081" i="1"/>
  <c r="O7081" i="1"/>
  <c r="M7084" i="1"/>
  <c r="N7084" i="1"/>
  <c r="O7084" i="1"/>
  <c r="M7093" i="1"/>
  <c r="M7091" i="1" s="1"/>
  <c r="N7093" i="1"/>
  <c r="N7091" i="1" s="1"/>
  <c r="O7093" i="1"/>
  <c r="O7091" i="1" s="1"/>
  <c r="M7098" i="1"/>
  <c r="N7098" i="1"/>
  <c r="O7098" i="1"/>
  <c r="M7109" i="1"/>
  <c r="M7100" i="1" s="1"/>
  <c r="N7109" i="1"/>
  <c r="N7100" i="1" s="1"/>
  <c r="O7109" i="1"/>
  <c r="O7100" i="1" s="1"/>
  <c r="M7115" i="1"/>
  <c r="M7114" i="1" s="1"/>
  <c r="M7113" i="1" s="1"/>
  <c r="N7115" i="1"/>
  <c r="N7114" i="1" s="1"/>
  <c r="N7113" i="1" s="1"/>
  <c r="O7115" i="1"/>
  <c r="O7114" i="1" s="1"/>
  <c r="O7113" i="1" s="1"/>
  <c r="M7119" i="1"/>
  <c r="M7118" i="1" s="1"/>
  <c r="N7119" i="1"/>
  <c r="N7118" i="1" s="1"/>
  <c r="O7119" i="1"/>
  <c r="O7118" i="1" s="1"/>
  <c r="M7130" i="1"/>
  <c r="N7130" i="1"/>
  <c r="O7130" i="1"/>
  <c r="M7139" i="1"/>
  <c r="M7137" i="1" s="1"/>
  <c r="N7139" i="1"/>
  <c r="N7137" i="1" s="1"/>
  <c r="O7139" i="1"/>
  <c r="O7137" i="1" s="1"/>
  <c r="M7144" i="1"/>
  <c r="N7144" i="1"/>
  <c r="O7144" i="1"/>
  <c r="M7155" i="1"/>
  <c r="M7146" i="1" s="1"/>
  <c r="N7155" i="1"/>
  <c r="N7146" i="1" s="1"/>
  <c r="O7155" i="1"/>
  <c r="O7146" i="1" s="1"/>
  <c r="M7161" i="1"/>
  <c r="M7160" i="1" s="1"/>
  <c r="M7159" i="1" s="1"/>
  <c r="N7161" i="1"/>
  <c r="N7160" i="1" s="1"/>
  <c r="N7159" i="1" s="1"/>
  <c r="O7161" i="1"/>
  <c r="O7160" i="1" s="1"/>
  <c r="O7159" i="1" s="1"/>
  <c r="M7165" i="1"/>
  <c r="M7164" i="1" s="1"/>
  <c r="N7165" i="1"/>
  <c r="N7164" i="1" s="1"/>
  <c r="O7165" i="1"/>
  <c r="O7164" i="1" s="1"/>
  <c r="M7175" i="1"/>
  <c r="N7175" i="1"/>
  <c r="O7175" i="1"/>
  <c r="M7187" i="1"/>
  <c r="M7185" i="1" s="1"/>
  <c r="N7187" i="1"/>
  <c r="N7185" i="1" s="1"/>
  <c r="O7187" i="1"/>
  <c r="O7185" i="1" s="1"/>
  <c r="M7193" i="1"/>
  <c r="N7193" i="1"/>
  <c r="O7193" i="1"/>
  <c r="M7204" i="1"/>
  <c r="M7195" i="1" s="1"/>
  <c r="N7204" i="1"/>
  <c r="N7195" i="1" s="1"/>
  <c r="O7204" i="1"/>
  <c r="O7195" i="1" s="1"/>
  <c r="M7209" i="1"/>
  <c r="M7208" i="1" s="1"/>
  <c r="N7209" i="1"/>
  <c r="N7208" i="1" s="1"/>
  <c r="O7209" i="1"/>
  <c r="O7208" i="1" s="1"/>
  <c r="M7213" i="1"/>
  <c r="N7213" i="1"/>
  <c r="O7213" i="1"/>
  <c r="M7217" i="1"/>
  <c r="N7217" i="1"/>
  <c r="O7217" i="1"/>
  <c r="M7229" i="1"/>
  <c r="M7232" i="1" s="1"/>
  <c r="N7229" i="1"/>
  <c r="N7232" i="1" s="1"/>
  <c r="O7229" i="1"/>
  <c r="O7232" i="1" s="1"/>
  <c r="M7241" i="1"/>
  <c r="M7239" i="1" s="1"/>
  <c r="N7241" i="1"/>
  <c r="N7239" i="1" s="1"/>
  <c r="O7241" i="1"/>
  <c r="O7239" i="1" s="1"/>
  <c r="M7247" i="1"/>
  <c r="N7247" i="1"/>
  <c r="O7247" i="1"/>
  <c r="M7251" i="1"/>
  <c r="N7251" i="1"/>
  <c r="O7251" i="1"/>
  <c r="M7254" i="1"/>
  <c r="N7254" i="1"/>
  <c r="O7254" i="1"/>
  <c r="M7260" i="1"/>
  <c r="N7260" i="1"/>
  <c r="O7260" i="1"/>
  <c r="M7263" i="1"/>
  <c r="N7263" i="1"/>
  <c r="O7263" i="1"/>
  <c r="M7269" i="1"/>
  <c r="N7269" i="1"/>
  <c r="O7269" i="1"/>
  <c r="M7277" i="1"/>
  <c r="M7276" i="1" s="1"/>
  <c r="M7275" i="1" s="1"/>
  <c r="N7277" i="1"/>
  <c r="N7276" i="1" s="1"/>
  <c r="N7275" i="1" s="1"/>
  <c r="O7277" i="1"/>
  <c r="O7276" i="1" s="1"/>
  <c r="O7275" i="1" s="1"/>
  <c r="M7285" i="1"/>
  <c r="M7284" i="1" s="1"/>
  <c r="M7283" i="1" s="1"/>
  <c r="N7285" i="1"/>
  <c r="O7285" i="1"/>
  <c r="O7284" i="1" s="1"/>
  <c r="O7283" i="1" s="1"/>
  <c r="M7291" i="1"/>
  <c r="N7291" i="1"/>
  <c r="O7291" i="1"/>
  <c r="M7295" i="1"/>
  <c r="N7295" i="1"/>
  <c r="O7295" i="1"/>
  <c r="M7298" i="1"/>
  <c r="N7298" i="1"/>
  <c r="O7298" i="1"/>
  <c r="M7302" i="1"/>
  <c r="N7302" i="1"/>
  <c r="O7302" i="1"/>
  <c r="M7308" i="1"/>
  <c r="N7308" i="1"/>
  <c r="O7308" i="1"/>
  <c r="M7322" i="1"/>
  <c r="M7325" i="1" s="1"/>
  <c r="N7322" i="1"/>
  <c r="N7325" i="1" s="1"/>
  <c r="O7322" i="1"/>
  <c r="O7325" i="1" s="1"/>
  <c r="M7334" i="1"/>
  <c r="M7332" i="1" s="1"/>
  <c r="N7334" i="1"/>
  <c r="N7332" i="1" s="1"/>
  <c r="O7334" i="1"/>
  <c r="O7332" i="1" s="1"/>
  <c r="M7340" i="1"/>
  <c r="N7340" i="1"/>
  <c r="O7340" i="1"/>
  <c r="M7343" i="1"/>
  <c r="N7343" i="1"/>
  <c r="O7343" i="1"/>
  <c r="M7351" i="1"/>
  <c r="N7351" i="1"/>
  <c r="O7351" i="1"/>
  <c r="M7355" i="1"/>
  <c r="N7355" i="1"/>
  <c r="O7355" i="1"/>
  <c r="M7366" i="1"/>
  <c r="M7365" i="1" s="1"/>
  <c r="M7364" i="1" s="1"/>
  <c r="N7366" i="1"/>
  <c r="N7365" i="1" s="1"/>
  <c r="N7364" i="1" s="1"/>
  <c r="O7366" i="1"/>
  <c r="O7365" i="1" s="1"/>
  <c r="O7364" i="1" s="1"/>
  <c r="M7372" i="1"/>
  <c r="M7370" i="1" s="1"/>
  <c r="M7369" i="1" s="1"/>
  <c r="N7372" i="1"/>
  <c r="N7370" i="1" s="1"/>
  <c r="N7369" i="1" s="1"/>
  <c r="O7372" i="1"/>
  <c r="O7370" i="1" s="1"/>
  <c r="O7369" i="1" s="1"/>
  <c r="M7379" i="1"/>
  <c r="N7379" i="1"/>
  <c r="O7379" i="1"/>
  <c r="M7380" i="1"/>
  <c r="N7380" i="1"/>
  <c r="O7380" i="1"/>
  <c r="M7387" i="1"/>
  <c r="M7390" i="1" s="1"/>
  <c r="N7387" i="1"/>
  <c r="N7390" i="1" s="1"/>
  <c r="O7387" i="1"/>
  <c r="O7390" i="1" s="1"/>
  <c r="M7399" i="1"/>
  <c r="M7397" i="1" s="1"/>
  <c r="N7399" i="1"/>
  <c r="N7397" i="1" s="1"/>
  <c r="O7399" i="1"/>
  <c r="O7397" i="1" s="1"/>
  <c r="M7405" i="1"/>
  <c r="N7405" i="1"/>
  <c r="O7405" i="1"/>
  <c r="M7415" i="1"/>
  <c r="M7407" i="1" s="1"/>
  <c r="N7415" i="1"/>
  <c r="N7407" i="1" s="1"/>
  <c r="O7415" i="1"/>
  <c r="O7407" i="1" s="1"/>
  <c r="M7420" i="1"/>
  <c r="M7419" i="1" s="1"/>
  <c r="N7420" i="1"/>
  <c r="N7419" i="1" s="1"/>
  <c r="O7420" i="1"/>
  <c r="O7419" i="1" s="1"/>
  <c r="M7424" i="1"/>
  <c r="N7424" i="1"/>
  <c r="O7424" i="1"/>
  <c r="M7427" i="1"/>
  <c r="N7427" i="1"/>
  <c r="O7427" i="1"/>
  <c r="M7439" i="1"/>
  <c r="M7442" i="1" s="1"/>
  <c r="N7439" i="1"/>
  <c r="N7442" i="1" s="1"/>
  <c r="O7439" i="1"/>
  <c r="O7442" i="1" s="1"/>
  <c r="M7451" i="1"/>
  <c r="M7449" i="1" s="1"/>
  <c r="N7451" i="1"/>
  <c r="N7449" i="1" s="1"/>
  <c r="O7451" i="1"/>
  <c r="O7449" i="1" s="1"/>
  <c r="M7457" i="1"/>
  <c r="N7457" i="1"/>
  <c r="O7457" i="1"/>
  <c r="M7463" i="1"/>
  <c r="N7463" i="1"/>
  <c r="O7463" i="1"/>
  <c r="M7467" i="1"/>
  <c r="N7467" i="1"/>
  <c r="O7467" i="1"/>
  <c r="M7470" i="1"/>
  <c r="N7470" i="1"/>
  <c r="O7470" i="1"/>
  <c r="M7473" i="1"/>
  <c r="N7473" i="1"/>
  <c r="O7473" i="1"/>
  <c r="M7477" i="1"/>
  <c r="N7477" i="1"/>
  <c r="O7477" i="1"/>
  <c r="M7485" i="1"/>
  <c r="N7485" i="1"/>
  <c r="O7485" i="1"/>
  <c r="M7489" i="1"/>
  <c r="N7489" i="1"/>
  <c r="O7489" i="1"/>
  <c r="M7494" i="1"/>
  <c r="N7494" i="1"/>
  <c r="O7494" i="1"/>
  <c r="M7496" i="1"/>
  <c r="N7496" i="1"/>
  <c r="O7496" i="1"/>
  <c r="M7502" i="1"/>
  <c r="N7502" i="1"/>
  <c r="O7502" i="1"/>
  <c r="M7507" i="1"/>
  <c r="N7507" i="1"/>
  <c r="O7507" i="1"/>
  <c r="M7509" i="1"/>
  <c r="N7509" i="1"/>
  <c r="O7509" i="1"/>
  <c r="M7516" i="1"/>
  <c r="N7516" i="1"/>
  <c r="O7516" i="1"/>
  <c r="M7517" i="1"/>
  <c r="N7517" i="1"/>
  <c r="O7517" i="1"/>
  <c r="M7518" i="1"/>
  <c r="N7518" i="1"/>
  <c r="O7518" i="1"/>
  <c r="M7522" i="1"/>
  <c r="M7525" i="1" s="1"/>
  <c r="N7522" i="1"/>
  <c r="N7525" i="1" s="1"/>
  <c r="O7522" i="1"/>
  <c r="O7525" i="1" s="1"/>
  <c r="M7534" i="1"/>
  <c r="M7532" i="1" s="1"/>
  <c r="N7534" i="1"/>
  <c r="N7532" i="1" s="1"/>
  <c r="O7534" i="1"/>
  <c r="O7532" i="1" s="1"/>
  <c r="M7540" i="1"/>
  <c r="N7540" i="1"/>
  <c r="O7540" i="1"/>
  <c r="M7551" i="1"/>
  <c r="M7542" i="1" s="1"/>
  <c r="N7551" i="1"/>
  <c r="N7542" i="1" s="1"/>
  <c r="O7551" i="1"/>
  <c r="O7542" i="1" s="1"/>
  <c r="M7556" i="1"/>
  <c r="M7555" i="1" s="1"/>
  <c r="N7556" i="1"/>
  <c r="N7555" i="1" s="1"/>
  <c r="O7556" i="1"/>
  <c r="O7555" i="1" s="1"/>
  <c r="M7561" i="1"/>
  <c r="M7559" i="1" s="1"/>
  <c r="M7558" i="1" s="1"/>
  <c r="N7561" i="1"/>
  <c r="N7559" i="1" s="1"/>
  <c r="N7558" i="1" s="1"/>
  <c r="O7561" i="1"/>
  <c r="O7559" i="1" s="1"/>
  <c r="O7558" i="1" s="1"/>
  <c r="M7573" i="1"/>
  <c r="M7576" i="1" s="1"/>
  <c r="N7573" i="1"/>
  <c r="N7576" i="1" s="1"/>
  <c r="O7573" i="1"/>
  <c r="O7576" i="1" s="1"/>
  <c r="M7585" i="1"/>
  <c r="M7583" i="1" s="1"/>
  <c r="N7585" i="1"/>
  <c r="N7583" i="1" s="1"/>
  <c r="O7585" i="1"/>
  <c r="O7583" i="1" s="1"/>
  <c r="M7591" i="1"/>
  <c r="N7591" i="1"/>
  <c r="O7591" i="1"/>
  <c r="M7602" i="1"/>
  <c r="M7593" i="1" s="1"/>
  <c r="N7602" i="1"/>
  <c r="N7593" i="1" s="1"/>
  <c r="O7602" i="1"/>
  <c r="O7593" i="1" s="1"/>
  <c r="M7607" i="1"/>
  <c r="M7606" i="1" s="1"/>
  <c r="N7607" i="1"/>
  <c r="N7606" i="1" s="1"/>
  <c r="O7607" i="1"/>
  <c r="O7606" i="1" s="1"/>
  <c r="M7610" i="1"/>
  <c r="M7609" i="1" s="1"/>
  <c r="N7610" i="1"/>
  <c r="N7609" i="1" s="1"/>
  <c r="O7610" i="1"/>
  <c r="O7609" i="1" s="1"/>
  <c r="M7619" i="1"/>
  <c r="M7622" i="1" s="1"/>
  <c r="N7619" i="1"/>
  <c r="N7622" i="1" s="1"/>
  <c r="O7619" i="1"/>
  <c r="O7622" i="1" s="1"/>
  <c r="M7631" i="1"/>
  <c r="M7629" i="1" s="1"/>
  <c r="N7631" i="1"/>
  <c r="N7629" i="1" s="1"/>
  <c r="O7631" i="1"/>
  <c r="O7629" i="1" s="1"/>
  <c r="M7637" i="1"/>
  <c r="N7637" i="1"/>
  <c r="O7637" i="1"/>
  <c r="M7644" i="1"/>
  <c r="M7639" i="1" s="1"/>
  <c r="N7644" i="1"/>
  <c r="N7639" i="1" s="1"/>
  <c r="O7644" i="1"/>
  <c r="O7639" i="1" s="1"/>
  <c r="M7650" i="1"/>
  <c r="N7650" i="1"/>
  <c r="O7650" i="1"/>
  <c r="M7653" i="1"/>
  <c r="N7653" i="1"/>
  <c r="O7653" i="1"/>
  <c r="M7655" i="1"/>
  <c r="N7655" i="1"/>
  <c r="O7655" i="1"/>
  <c r="M7659" i="1"/>
  <c r="N7659" i="1"/>
  <c r="O7659" i="1"/>
  <c r="M7664" i="1"/>
  <c r="N7664" i="1"/>
  <c r="O7664" i="1"/>
  <c r="M7669" i="1"/>
  <c r="N7669" i="1"/>
  <c r="O7669" i="1"/>
  <c r="M7673" i="1"/>
  <c r="N7673" i="1"/>
  <c r="O7673" i="1"/>
  <c r="O7675" i="1"/>
  <c r="M7677" i="1"/>
  <c r="M7707" i="1" s="1"/>
  <c r="N7677" i="1"/>
  <c r="N7675" i="1" s="1"/>
  <c r="O7677" i="1"/>
  <c r="M7681" i="1"/>
  <c r="N7681" i="1"/>
  <c r="O7681" i="1"/>
  <c r="M7691" i="1"/>
  <c r="N7691" i="1"/>
  <c r="O7691" i="1"/>
  <c r="M7693" i="1"/>
  <c r="N7693" i="1"/>
  <c r="O7693" i="1"/>
  <c r="M7696" i="1"/>
  <c r="N7696" i="1"/>
  <c r="O7696" i="1"/>
  <c r="M7703" i="1"/>
  <c r="N7703" i="1"/>
  <c r="O7703" i="1"/>
  <c r="M7704" i="1"/>
  <c r="N7704" i="1"/>
  <c r="O7704" i="1"/>
  <c r="M7705" i="1"/>
  <c r="N7705" i="1"/>
  <c r="O7705" i="1"/>
  <c r="M7706" i="1"/>
  <c r="N7706" i="1"/>
  <c r="O7706" i="1"/>
  <c r="N7707" i="1"/>
  <c r="O7707" i="1"/>
  <c r="M7708" i="1"/>
  <c r="N7708" i="1"/>
  <c r="O7708" i="1"/>
  <c r="M7717" i="1"/>
  <c r="M7715" i="1" s="1"/>
  <c r="N7717" i="1"/>
  <c r="N7715" i="1" s="1"/>
  <c r="O7717" i="1"/>
  <c r="O7715" i="1" s="1"/>
  <c r="M7723" i="1"/>
  <c r="N7723" i="1"/>
  <c r="O7723" i="1"/>
  <c r="M7734" i="1"/>
  <c r="M7725" i="1" s="1"/>
  <c r="N7734" i="1"/>
  <c r="N7725" i="1" s="1"/>
  <c r="O7734" i="1"/>
  <c r="O7725" i="1" s="1"/>
  <c r="M7739" i="1"/>
  <c r="M7738" i="1" s="1"/>
  <c r="N7739" i="1"/>
  <c r="N7738" i="1" s="1"/>
  <c r="O7739" i="1"/>
  <c r="O7738" i="1" s="1"/>
  <c r="M7742" i="1"/>
  <c r="M7741" i="1" s="1"/>
  <c r="N7742" i="1"/>
  <c r="N7741" i="1" s="1"/>
  <c r="O7742" i="1"/>
  <c r="O7741" i="1" s="1"/>
  <c r="M7745" i="1"/>
  <c r="M7744" i="1" s="1"/>
  <c r="N7745" i="1"/>
  <c r="N7744" i="1" s="1"/>
  <c r="O7745" i="1"/>
  <c r="O7744" i="1" s="1"/>
  <c r="M7761" i="1"/>
  <c r="M7764" i="1" s="1"/>
  <c r="N7761" i="1"/>
  <c r="N7764" i="1" s="1"/>
  <c r="O7761" i="1"/>
  <c r="O7764" i="1" s="1"/>
  <c r="M7773" i="1"/>
  <c r="M7771" i="1" s="1"/>
  <c r="N7773" i="1"/>
  <c r="N7771" i="1" s="1"/>
  <c r="O7773" i="1"/>
  <c r="O7771" i="1" s="1"/>
  <c r="M7779" i="1"/>
  <c r="N7779" i="1"/>
  <c r="O7779" i="1"/>
  <c r="M7788" i="1"/>
  <c r="M7781" i="1" s="1"/>
  <c r="N7788" i="1"/>
  <c r="N7781" i="1" s="1"/>
  <c r="O7788" i="1"/>
  <c r="O7781" i="1" s="1"/>
  <c r="M7798" i="1"/>
  <c r="N7798" i="1"/>
  <c r="O7798" i="1"/>
  <c r="M7800" i="1"/>
  <c r="N7800" i="1"/>
  <c r="O7800" i="1"/>
  <c r="M7802" i="1"/>
  <c r="N7802" i="1"/>
  <c r="O7802" i="1"/>
  <c r="M7805" i="1"/>
  <c r="N7805" i="1"/>
  <c r="O7805" i="1"/>
  <c r="M7809" i="1"/>
  <c r="M7808" i="1" s="1"/>
  <c r="M7807" i="1" s="1"/>
  <c r="N7809" i="1"/>
  <c r="N7808" i="1" s="1"/>
  <c r="N7807" i="1" s="1"/>
  <c r="O7809" i="1"/>
  <c r="O7808" i="1" s="1"/>
  <c r="O7807" i="1" s="1"/>
  <c r="M7813" i="1"/>
  <c r="N7813" i="1"/>
  <c r="O7813" i="1"/>
  <c r="M7816" i="1"/>
  <c r="N7816" i="1"/>
  <c r="O7816" i="1"/>
  <c r="M7818" i="1"/>
  <c r="N7818" i="1"/>
  <c r="O7818" i="1"/>
  <c r="M7820" i="1"/>
  <c r="N7820" i="1"/>
  <c r="O7820" i="1"/>
  <c r="M7826" i="1"/>
  <c r="N7826" i="1"/>
  <c r="O7826" i="1"/>
  <c r="M7827" i="1"/>
  <c r="N7827" i="1"/>
  <c r="O7827" i="1"/>
  <c r="M7828" i="1"/>
  <c r="N7828" i="1"/>
  <c r="O7828" i="1"/>
  <c r="M7829" i="1"/>
  <c r="N7829" i="1"/>
  <c r="O7829" i="1"/>
  <c r="M7833" i="1"/>
  <c r="N7833" i="1"/>
  <c r="O7833" i="1"/>
  <c r="M7840" i="1"/>
  <c r="N7840" i="1"/>
  <c r="O7840" i="1"/>
  <c r="M7842" i="1"/>
  <c r="N7842" i="1"/>
  <c r="O7842" i="1"/>
  <c r="M7843" i="1"/>
  <c r="N7843" i="1"/>
  <c r="O7843" i="1"/>
  <c r="M7844" i="1"/>
  <c r="N7844" i="1"/>
  <c r="O7844" i="1"/>
  <c r="M7845" i="1"/>
  <c r="N7845" i="1"/>
  <c r="O7845" i="1"/>
  <c r="M7846" i="1"/>
  <c r="N7846" i="1"/>
  <c r="O7846" i="1"/>
  <c r="M7848" i="1"/>
  <c r="M7847" i="1" s="1"/>
  <c r="N7848" i="1"/>
  <c r="O7848" i="1"/>
  <c r="O7847" i="1" s="1"/>
  <c r="M7850" i="1"/>
  <c r="N7850" i="1"/>
  <c r="O7850" i="1"/>
  <c r="M7851" i="1"/>
  <c r="N7851" i="1"/>
  <c r="O7851" i="1"/>
  <c r="M7852" i="1"/>
  <c r="N7852" i="1"/>
  <c r="O7852" i="1"/>
  <c r="M7853" i="1"/>
  <c r="N7853" i="1"/>
  <c r="O7853" i="1"/>
  <c r="M7854" i="1"/>
  <c r="N7854" i="1"/>
  <c r="O7854" i="1"/>
  <c r="M7855" i="1"/>
  <c r="N7855" i="1"/>
  <c r="O7855" i="1"/>
  <c r="M7856" i="1"/>
  <c r="N7856" i="1"/>
  <c r="O7856" i="1"/>
  <c r="M7857" i="1"/>
  <c r="N7857" i="1"/>
  <c r="O7857" i="1"/>
  <c r="M7861" i="1"/>
  <c r="N7861" i="1"/>
  <c r="O7861" i="1"/>
  <c r="M7862" i="1"/>
  <c r="N7862" i="1"/>
  <c r="O7862" i="1"/>
  <c r="M7864" i="1"/>
  <c r="N7864" i="1"/>
  <c r="O7864" i="1"/>
  <c r="M7866" i="1"/>
  <c r="M7865" i="1" s="1"/>
  <c r="N7866" i="1"/>
  <c r="N7865" i="1" s="1"/>
  <c r="O7866" i="1"/>
  <c r="O7865" i="1" s="1"/>
  <c r="M7870" i="1"/>
  <c r="M7869" i="1" s="1"/>
  <c r="M7868" i="1" s="1"/>
  <c r="N7870" i="1"/>
  <c r="N7869" i="1" s="1"/>
  <c r="N7868" i="1" s="1"/>
  <c r="O7870" i="1"/>
  <c r="O7869" i="1" s="1"/>
  <c r="O7868" i="1" s="1"/>
  <c r="M7873" i="1"/>
  <c r="N7873" i="1"/>
  <c r="O7873" i="1"/>
  <c r="M7875" i="1"/>
  <c r="N7875" i="1"/>
  <c r="O7875" i="1"/>
  <c r="M7876" i="1"/>
  <c r="N7876" i="1"/>
  <c r="O7876" i="1"/>
  <c r="M7881" i="1"/>
  <c r="M7880" i="1" s="1"/>
  <c r="M7879" i="1" s="1"/>
  <c r="M7883" i="1"/>
  <c r="M7891" i="1" s="1"/>
  <c r="N7883" i="1"/>
  <c r="N7891" i="1" s="1"/>
  <c r="O7883" i="1"/>
  <c r="O7891" i="1" s="1"/>
  <c r="M7900" i="1"/>
  <c r="M7897" i="1" s="1"/>
  <c r="N7900" i="1"/>
  <c r="N7897" i="1" s="1"/>
  <c r="O7900" i="1"/>
  <c r="O7897" i="1" s="1"/>
  <c r="M7911" i="1"/>
  <c r="N7911" i="1"/>
  <c r="O7911" i="1"/>
  <c r="M7923" i="1"/>
  <c r="M7914" i="1" s="1"/>
  <c r="N7923" i="1"/>
  <c r="N7914" i="1" s="1"/>
  <c r="O7923" i="1"/>
  <c r="M7933" i="1"/>
  <c r="M7863" i="1" s="1"/>
  <c r="N7933" i="1"/>
  <c r="O7933" i="1"/>
  <c r="M7940" i="1"/>
  <c r="M7874" i="1" s="1"/>
  <c r="N7940" i="1"/>
  <c r="N7874" i="1" s="1"/>
  <c r="O7940" i="1"/>
  <c r="O7874" i="1" s="1"/>
  <c r="M7943" i="1"/>
  <c r="M7877" i="1" s="1"/>
  <c r="N7943" i="1"/>
  <c r="N7877" i="1" s="1"/>
  <c r="O7943" i="1"/>
  <c r="O7877" i="1" s="1"/>
  <c r="M7946" i="1"/>
  <c r="M7878" i="1" s="1"/>
  <c r="N7946" i="1"/>
  <c r="N7878" i="1" s="1"/>
  <c r="O7946" i="1"/>
  <c r="O7878" i="1" s="1"/>
  <c r="M7962" i="1"/>
  <c r="M7960" i="1" s="1"/>
  <c r="N7962" i="1"/>
  <c r="N7960" i="1" s="1"/>
  <c r="O7962" i="1"/>
  <c r="O7960" i="1" s="1"/>
  <c r="M7968" i="1"/>
  <c r="N7968" i="1"/>
  <c r="O7968" i="1"/>
  <c r="M7979" i="1"/>
  <c r="M7970" i="1" s="1"/>
  <c r="N7979" i="1"/>
  <c r="N7970" i="1" s="1"/>
  <c r="O7979" i="1"/>
  <c r="O7970" i="1" s="1"/>
  <c r="M7984" i="1"/>
  <c r="M7983" i="1" s="1"/>
  <c r="N7984" i="1"/>
  <c r="N7983" i="1" s="1"/>
  <c r="O7984" i="1"/>
  <c r="O7983" i="1" s="1"/>
  <c r="M8000" i="1"/>
  <c r="M7998" i="1" s="1"/>
  <c r="N8000" i="1"/>
  <c r="N7998" i="1" s="1"/>
  <c r="O8000" i="1"/>
  <c r="O7998" i="1" s="1"/>
  <c r="M8006" i="1"/>
  <c r="N8006" i="1"/>
  <c r="O8006" i="1"/>
  <c r="M8016" i="1"/>
  <c r="M8008" i="1" s="1"/>
  <c r="N8016" i="1"/>
  <c r="N8008" i="1" s="1"/>
  <c r="O8016" i="1"/>
  <c r="O8008" i="1" s="1"/>
  <c r="M8020" i="1"/>
  <c r="M8019" i="1" s="1"/>
  <c r="N8020" i="1"/>
  <c r="N8019" i="1" s="1"/>
  <c r="O8020" i="1"/>
  <c r="O8019" i="1" s="1"/>
  <c r="M8023" i="1"/>
  <c r="M8022" i="1" s="1"/>
  <c r="N8023" i="1"/>
  <c r="N8022" i="1" s="1"/>
  <c r="O8023" i="1"/>
  <c r="O8022" i="1" s="1"/>
  <c r="M8039" i="1"/>
  <c r="M8037" i="1" s="1"/>
  <c r="N8039" i="1"/>
  <c r="N8037" i="1" s="1"/>
  <c r="O8039" i="1"/>
  <c r="O8037" i="1" s="1"/>
  <c r="M8045" i="1"/>
  <c r="N8045" i="1"/>
  <c r="O8045" i="1"/>
  <c r="M8056" i="1"/>
  <c r="M8047" i="1" s="1"/>
  <c r="N8056" i="1"/>
  <c r="N8047" i="1" s="1"/>
  <c r="O8056" i="1"/>
  <c r="O8047" i="1" s="1"/>
  <c r="M8061" i="1"/>
  <c r="M8060" i="1" s="1"/>
  <c r="N8061" i="1"/>
  <c r="N8060" i="1" s="1"/>
  <c r="O8061" i="1"/>
  <c r="O8060" i="1" s="1"/>
  <c r="M8065" i="1"/>
  <c r="M8064" i="1" s="1"/>
  <c r="N8065" i="1"/>
  <c r="N8064" i="1" s="1"/>
  <c r="O8065" i="1"/>
  <c r="O8064" i="1" s="1"/>
  <c r="M8083" i="1"/>
  <c r="M8081" i="1" s="1"/>
  <c r="N8083" i="1"/>
  <c r="N8081" i="1" s="1"/>
  <c r="O8083" i="1"/>
  <c r="O8081" i="1" s="1"/>
  <c r="M8089" i="1"/>
  <c r="N8089" i="1"/>
  <c r="O8089" i="1"/>
  <c r="M8099" i="1"/>
  <c r="M8091" i="1" s="1"/>
  <c r="N8099" i="1"/>
  <c r="N8091" i="1" s="1"/>
  <c r="O8099" i="1"/>
  <c r="O8091" i="1" s="1"/>
  <c r="M8104" i="1"/>
  <c r="M8103" i="1" s="1"/>
  <c r="N8104" i="1"/>
  <c r="N8103" i="1" s="1"/>
  <c r="O8104" i="1"/>
  <c r="O8103" i="1" s="1"/>
  <c r="M8108" i="1"/>
  <c r="M8107" i="1" s="1"/>
  <c r="N8108" i="1"/>
  <c r="N8107" i="1" s="1"/>
  <c r="O8108" i="1"/>
  <c r="O8107" i="1" s="1"/>
  <c r="M8111" i="1"/>
  <c r="M8110" i="1" s="1"/>
  <c r="N8111" i="1"/>
  <c r="N8110" i="1" s="1"/>
  <c r="O8111" i="1"/>
  <c r="O8110" i="1" s="1"/>
  <c r="M8116" i="1"/>
  <c r="M8115" i="1" s="1"/>
  <c r="N8116" i="1"/>
  <c r="N8115" i="1" s="1"/>
  <c r="O8116" i="1"/>
  <c r="O8115" i="1" s="1"/>
  <c r="M8130" i="1"/>
  <c r="M8128" i="1" s="1"/>
  <c r="N8130" i="1"/>
  <c r="N8128" i="1" s="1"/>
  <c r="O8130" i="1"/>
  <c r="O8128" i="1" s="1"/>
  <c r="M8136" i="1"/>
  <c r="N8136" i="1"/>
  <c r="O8136" i="1"/>
  <c r="M8147" i="1"/>
  <c r="M8138" i="1" s="1"/>
  <c r="N8147" i="1"/>
  <c r="N8138" i="1" s="1"/>
  <c r="O8147" i="1"/>
  <c r="O8138" i="1" s="1"/>
  <c r="M8152" i="1"/>
  <c r="M8151" i="1" s="1"/>
  <c r="N8152" i="1"/>
  <c r="N8151" i="1" s="1"/>
  <c r="O8152" i="1"/>
  <c r="O8151" i="1" s="1"/>
  <c r="M8157" i="1"/>
  <c r="M8156" i="1" s="1"/>
  <c r="N8157" i="1"/>
  <c r="N8156" i="1" s="1"/>
  <c r="O8157" i="1"/>
  <c r="O8156" i="1" s="1"/>
  <c r="M8173" i="1"/>
  <c r="M8172" i="1" s="1"/>
  <c r="M8175" i="1" s="1"/>
  <c r="M8179" i="1" s="1"/>
  <c r="M8180" i="1" s="1"/>
  <c r="N8173" i="1"/>
  <c r="N8172" i="1" s="1"/>
  <c r="N8175" i="1" s="1"/>
  <c r="N8179" i="1" s="1"/>
  <c r="N8180" i="1" s="1"/>
  <c r="O8173" i="1"/>
  <c r="O8172" i="1" s="1"/>
  <c r="O8175" i="1" s="1"/>
  <c r="O8179" i="1" s="1"/>
  <c r="O8180" i="1" s="1"/>
  <c r="M8189" i="1"/>
  <c r="M8187" i="1" s="1"/>
  <c r="N8189" i="1"/>
  <c r="N8187" i="1" s="1"/>
  <c r="O8189" i="1"/>
  <c r="O8187" i="1" s="1"/>
  <c r="M8195" i="1"/>
  <c r="N8195" i="1"/>
  <c r="O8195" i="1"/>
  <c r="M8206" i="1"/>
  <c r="M8197" i="1" s="1"/>
  <c r="N8206" i="1"/>
  <c r="N8197" i="1" s="1"/>
  <c r="O8206" i="1"/>
  <c r="O8197" i="1" s="1"/>
  <c r="M8210" i="1"/>
  <c r="M8209" i="1" s="1"/>
  <c r="N8210" i="1"/>
  <c r="N8209" i="1" s="1"/>
  <c r="O8210" i="1"/>
  <c r="O8209" i="1" s="1"/>
  <c r="M8214" i="1"/>
  <c r="M8213" i="1" s="1"/>
  <c r="N8214" i="1"/>
  <c r="N8213" i="1" s="1"/>
  <c r="O8214" i="1"/>
  <c r="O8213" i="1" s="1"/>
  <c r="M8233" i="1"/>
  <c r="M8231" i="1" s="1"/>
  <c r="N8233" i="1"/>
  <c r="N8231" i="1" s="1"/>
  <c r="O8233" i="1"/>
  <c r="O8231" i="1" s="1"/>
  <c r="M8239" i="1"/>
  <c r="N8239" i="1"/>
  <c r="O8239" i="1"/>
  <c r="M8250" i="1"/>
  <c r="M8241" i="1" s="1"/>
  <c r="N8250" i="1"/>
  <c r="N8241" i="1" s="1"/>
  <c r="O8250" i="1"/>
  <c r="O8241" i="1" s="1"/>
  <c r="M8255" i="1"/>
  <c r="M8254" i="1" s="1"/>
  <c r="N8255" i="1"/>
  <c r="N8254" i="1" s="1"/>
  <c r="O8255" i="1"/>
  <c r="O8254" i="1" s="1"/>
  <c r="M8258" i="1"/>
  <c r="M8257" i="1" s="1"/>
  <c r="N8258" i="1"/>
  <c r="N8257" i="1" s="1"/>
  <c r="O8258" i="1"/>
  <c r="O8257" i="1" s="1"/>
  <c r="M8275" i="1"/>
  <c r="M8273" i="1" s="1"/>
  <c r="N8275" i="1"/>
  <c r="N8273" i="1" s="1"/>
  <c r="O8275" i="1"/>
  <c r="O8273" i="1" s="1"/>
  <c r="M8281" i="1"/>
  <c r="N8281" i="1"/>
  <c r="O8281" i="1"/>
  <c r="M8292" i="1"/>
  <c r="M8283" i="1" s="1"/>
  <c r="N8292" i="1"/>
  <c r="N8283" i="1" s="1"/>
  <c r="O8292" i="1"/>
  <c r="O8283" i="1" s="1"/>
  <c r="M8297" i="1"/>
  <c r="M8296" i="1" s="1"/>
  <c r="N8297" i="1"/>
  <c r="N8296" i="1" s="1"/>
  <c r="O8297" i="1"/>
  <c r="O8296" i="1" s="1"/>
  <c r="M8303" i="1"/>
  <c r="M8302" i="1" s="1"/>
  <c r="N8303" i="1"/>
  <c r="N8302" i="1" s="1"/>
  <c r="O8303" i="1"/>
  <c r="O8302" i="1" s="1"/>
  <c r="M8321" i="1"/>
  <c r="M8319" i="1" s="1"/>
  <c r="N8321" i="1"/>
  <c r="N8319" i="1" s="1"/>
  <c r="O8321" i="1"/>
  <c r="O8319" i="1" s="1"/>
  <c r="M8327" i="1"/>
  <c r="N8327" i="1"/>
  <c r="O8327" i="1"/>
  <c r="M8338" i="1"/>
  <c r="M8329" i="1" s="1"/>
  <c r="N8338" i="1"/>
  <c r="N8329" i="1" s="1"/>
  <c r="O8338" i="1"/>
  <c r="O8329" i="1" s="1"/>
  <c r="M8344" i="1"/>
  <c r="M8343" i="1" s="1"/>
  <c r="N8344" i="1"/>
  <c r="N8343" i="1" s="1"/>
  <c r="O8344" i="1"/>
  <c r="O8343" i="1" s="1"/>
  <c r="M8349" i="1"/>
  <c r="M8348" i="1" s="1"/>
  <c r="N8349" i="1"/>
  <c r="N8348" i="1" s="1"/>
  <c r="O8349" i="1"/>
  <c r="O8348" i="1" s="1"/>
  <c r="M8367" i="1"/>
  <c r="M8365" i="1" s="1"/>
  <c r="N8367" i="1"/>
  <c r="N8365" i="1" s="1"/>
  <c r="O8367" i="1"/>
  <c r="O8365" i="1" s="1"/>
  <c r="M8373" i="1"/>
  <c r="N8373" i="1"/>
  <c r="O8373" i="1"/>
  <c r="M8384" i="1"/>
  <c r="M8375" i="1" s="1"/>
  <c r="N8384" i="1"/>
  <c r="N8375" i="1" s="1"/>
  <c r="O8384" i="1"/>
  <c r="O8375" i="1" s="1"/>
  <c r="M8390" i="1"/>
  <c r="M8389" i="1" s="1"/>
  <c r="N8390" i="1"/>
  <c r="N8389" i="1" s="1"/>
  <c r="O8390" i="1"/>
  <c r="O8389" i="1" s="1"/>
  <c r="M8394" i="1"/>
  <c r="M8393" i="1" s="1"/>
  <c r="N8394" i="1"/>
  <c r="N8393" i="1" s="1"/>
  <c r="O8394" i="1"/>
  <c r="O8393" i="1" s="1"/>
  <c r="M8411" i="1"/>
  <c r="M8409" i="1" s="1"/>
  <c r="N8411" i="1"/>
  <c r="N8409" i="1" s="1"/>
  <c r="O8411" i="1"/>
  <c r="O8409" i="1" s="1"/>
  <c r="M8417" i="1"/>
  <c r="N8417" i="1"/>
  <c r="O8417" i="1"/>
  <c r="M8427" i="1"/>
  <c r="M8419" i="1" s="1"/>
  <c r="N8427" i="1"/>
  <c r="N8419" i="1" s="1"/>
  <c r="O8427" i="1"/>
  <c r="O8419" i="1" s="1"/>
  <c r="M8432" i="1"/>
  <c r="M8431" i="1" s="1"/>
  <c r="N8432" i="1"/>
  <c r="N8431" i="1" s="1"/>
  <c r="O8432" i="1"/>
  <c r="O8431" i="1" s="1"/>
  <c r="M8436" i="1"/>
  <c r="M8435" i="1" s="1"/>
  <c r="N8436" i="1"/>
  <c r="N8435" i="1" s="1"/>
  <c r="O8436" i="1"/>
  <c r="O8435" i="1" s="1"/>
  <c r="M8439" i="1"/>
  <c r="M8438" i="1" s="1"/>
  <c r="N8439" i="1"/>
  <c r="N8438" i="1" s="1"/>
  <c r="O8439" i="1"/>
  <c r="O8438" i="1" s="1"/>
  <c r="M8440" i="1"/>
  <c r="N8440" i="1"/>
  <c r="N7881" i="1" s="1"/>
  <c r="N7880" i="1" s="1"/>
  <c r="N7879" i="1" s="1"/>
  <c r="O8440" i="1"/>
  <c r="O7881" i="1" s="1"/>
  <c r="O7880" i="1" s="1"/>
  <c r="O7879" i="1" s="1"/>
  <c r="M8455" i="1"/>
  <c r="M8453" i="1" s="1"/>
  <c r="N8455" i="1"/>
  <c r="N8453" i="1" s="1"/>
  <c r="O8455" i="1"/>
  <c r="O8453" i="1" s="1"/>
  <c r="M8461" i="1"/>
  <c r="N8461" i="1"/>
  <c r="O8461" i="1"/>
  <c r="M8472" i="1"/>
  <c r="M8463" i="1" s="1"/>
  <c r="N8472" i="1"/>
  <c r="N8463" i="1" s="1"/>
  <c r="O8472" i="1"/>
  <c r="O8463" i="1" s="1"/>
  <c r="M8477" i="1"/>
  <c r="M8476" i="1" s="1"/>
  <c r="N8477" i="1"/>
  <c r="N8476" i="1" s="1"/>
  <c r="O8477" i="1"/>
  <c r="O8476" i="1" s="1"/>
  <c r="M8481" i="1"/>
  <c r="M8480" i="1" s="1"/>
  <c r="N8481" i="1"/>
  <c r="N8480" i="1" s="1"/>
  <c r="O8481" i="1"/>
  <c r="O8480" i="1" s="1"/>
  <c r="M8498" i="1"/>
  <c r="M8496" i="1" s="1"/>
  <c r="N8498" i="1"/>
  <c r="N8496" i="1" s="1"/>
  <c r="O8498" i="1"/>
  <c r="O8496" i="1" s="1"/>
  <c r="M8504" i="1"/>
  <c r="N8504" i="1"/>
  <c r="O8504" i="1"/>
  <c r="M8515" i="1"/>
  <c r="M8506" i="1" s="1"/>
  <c r="N8515" i="1"/>
  <c r="N8506" i="1" s="1"/>
  <c r="O8515" i="1"/>
  <c r="O8506" i="1" s="1"/>
  <c r="M8520" i="1"/>
  <c r="M8519" i="1" s="1"/>
  <c r="N8520" i="1"/>
  <c r="N8519" i="1" s="1"/>
  <c r="O8520" i="1"/>
  <c r="O8519" i="1" s="1"/>
  <c r="M8523" i="1"/>
  <c r="M8522" i="1" s="1"/>
  <c r="N8523" i="1"/>
  <c r="N8522" i="1" s="1"/>
  <c r="O8523" i="1"/>
  <c r="O8522" i="1" s="1"/>
  <c r="M8539" i="1"/>
  <c r="M8538" i="1" s="1"/>
  <c r="M8541" i="1" s="1"/>
  <c r="M8545" i="1" s="1"/>
  <c r="M8546" i="1" s="1"/>
  <c r="N8539" i="1"/>
  <c r="N8538" i="1" s="1"/>
  <c r="N8541" i="1" s="1"/>
  <c r="N8545" i="1" s="1"/>
  <c r="N8546" i="1" s="1"/>
  <c r="O8539" i="1"/>
  <c r="O8538" i="1" s="1"/>
  <c r="O8541" i="1" s="1"/>
  <c r="O8545" i="1" s="1"/>
  <c r="O8546" i="1" s="1"/>
  <c r="M8555" i="1"/>
  <c r="M8553" i="1" s="1"/>
  <c r="N8555" i="1"/>
  <c r="N8553" i="1" s="1"/>
  <c r="O8555" i="1"/>
  <c r="O8553" i="1" s="1"/>
  <c r="M8561" i="1"/>
  <c r="N8561" i="1"/>
  <c r="O8561" i="1"/>
  <c r="M8572" i="1"/>
  <c r="M8563" i="1" s="1"/>
  <c r="N8572" i="1"/>
  <c r="N8563" i="1" s="1"/>
  <c r="O8572" i="1"/>
  <c r="O8563" i="1" s="1"/>
  <c r="M8578" i="1"/>
  <c r="M8577" i="1" s="1"/>
  <c r="N8578" i="1"/>
  <c r="N8577" i="1" s="1"/>
  <c r="O8578" i="1"/>
  <c r="O8577" i="1" s="1"/>
  <c r="M8583" i="1"/>
  <c r="M8582" i="1" s="1"/>
  <c r="N8583" i="1"/>
  <c r="N8582" i="1" s="1"/>
  <c r="O8583" i="1"/>
  <c r="O8582" i="1" s="1"/>
  <c r="M8600" i="1"/>
  <c r="M8598" i="1" s="1"/>
  <c r="N8600" i="1"/>
  <c r="N8598" i="1" s="1"/>
  <c r="O8600" i="1"/>
  <c r="O8598" i="1" s="1"/>
  <c r="M8606" i="1"/>
  <c r="N8606" i="1"/>
  <c r="O8606" i="1"/>
  <c r="M8617" i="1"/>
  <c r="M8608" i="1" s="1"/>
  <c r="N8617" i="1"/>
  <c r="N8608" i="1" s="1"/>
  <c r="O8617" i="1"/>
  <c r="O8608" i="1" s="1"/>
  <c r="M8623" i="1"/>
  <c r="M8622" i="1" s="1"/>
  <c r="N8623" i="1"/>
  <c r="N8622" i="1" s="1"/>
  <c r="O8623" i="1"/>
  <c r="O8622" i="1" s="1"/>
  <c r="M8628" i="1"/>
  <c r="M8627" i="1" s="1"/>
  <c r="N8628" i="1"/>
  <c r="N8627" i="1" s="1"/>
  <c r="O8628" i="1"/>
  <c r="O8627" i="1" s="1"/>
  <c r="M8647" i="1"/>
  <c r="M8645" i="1" s="1"/>
  <c r="N8647" i="1"/>
  <c r="N8645" i="1" s="1"/>
  <c r="O8647" i="1"/>
  <c r="O8645" i="1" s="1"/>
  <c r="M8653" i="1"/>
  <c r="N8653" i="1"/>
  <c r="O8653" i="1"/>
  <c r="M8664" i="1"/>
  <c r="M8655" i="1" s="1"/>
  <c r="N8664" i="1"/>
  <c r="N8655" i="1" s="1"/>
  <c r="O8664" i="1"/>
  <c r="O8655" i="1" s="1"/>
  <c r="M8669" i="1"/>
  <c r="M8668" i="1" s="1"/>
  <c r="N8669" i="1"/>
  <c r="N8668" i="1" s="1"/>
  <c r="O8669" i="1"/>
  <c r="O8668" i="1" s="1"/>
  <c r="M8674" i="1"/>
  <c r="M8673" i="1" s="1"/>
  <c r="N8674" i="1"/>
  <c r="N8673" i="1" s="1"/>
  <c r="O8674" i="1"/>
  <c r="O8673" i="1" s="1"/>
  <c r="M8691" i="1"/>
  <c r="M8689" i="1" s="1"/>
  <c r="N8691" i="1"/>
  <c r="N8689" i="1" s="1"/>
  <c r="O8691" i="1"/>
  <c r="O8689" i="1" s="1"/>
  <c r="M8697" i="1"/>
  <c r="N8697" i="1"/>
  <c r="O8697" i="1"/>
  <c r="M8708" i="1"/>
  <c r="M8699" i="1" s="1"/>
  <c r="N8708" i="1"/>
  <c r="N8699" i="1" s="1"/>
  <c r="O8708" i="1"/>
  <c r="O8699" i="1" s="1"/>
  <c r="M8713" i="1"/>
  <c r="M8712" i="1" s="1"/>
  <c r="N8713" i="1"/>
  <c r="N8712" i="1" s="1"/>
  <c r="O8713" i="1"/>
  <c r="O8712" i="1" s="1"/>
  <c r="M8718" i="1"/>
  <c r="M8717" i="1" s="1"/>
  <c r="N8718" i="1"/>
  <c r="N8717" i="1" s="1"/>
  <c r="O8718" i="1"/>
  <c r="O8717" i="1" s="1"/>
  <c r="M8736" i="1"/>
  <c r="M8734" i="1" s="1"/>
  <c r="N8736" i="1"/>
  <c r="N8734" i="1" s="1"/>
  <c r="O8736" i="1"/>
  <c r="O8734" i="1" s="1"/>
  <c r="M8742" i="1"/>
  <c r="N8742" i="1"/>
  <c r="O8742" i="1"/>
  <c r="M8753" i="1"/>
  <c r="M8744" i="1" s="1"/>
  <c r="N8753" i="1"/>
  <c r="N8744" i="1" s="1"/>
  <c r="O8753" i="1"/>
  <c r="O8744" i="1" s="1"/>
  <c r="M8759" i="1"/>
  <c r="M8758" i="1" s="1"/>
  <c r="N8759" i="1"/>
  <c r="N8758" i="1" s="1"/>
  <c r="O8759" i="1"/>
  <c r="O8758" i="1" s="1"/>
  <c r="M8763" i="1"/>
  <c r="M8762" i="1" s="1"/>
  <c r="N8763" i="1"/>
  <c r="N8762" i="1" s="1"/>
  <c r="O8763" i="1"/>
  <c r="O8762" i="1" s="1"/>
  <c r="M8779" i="1"/>
  <c r="M8777" i="1" s="1"/>
  <c r="N8779" i="1"/>
  <c r="N8777" i="1" s="1"/>
  <c r="O8779" i="1"/>
  <c r="O8777" i="1" s="1"/>
  <c r="M8785" i="1"/>
  <c r="N8785" i="1"/>
  <c r="O8785" i="1"/>
  <c r="M8796" i="1"/>
  <c r="M8787" i="1" s="1"/>
  <c r="N8796" i="1"/>
  <c r="N8787" i="1" s="1"/>
  <c r="O8796" i="1"/>
  <c r="O8787" i="1" s="1"/>
  <c r="M8801" i="1"/>
  <c r="M8800" i="1" s="1"/>
  <c r="N8801" i="1"/>
  <c r="N8800" i="1" s="1"/>
  <c r="O8801" i="1"/>
  <c r="O8800" i="1" s="1"/>
  <c r="M8806" i="1"/>
  <c r="M8805" i="1" s="1"/>
  <c r="N8806" i="1"/>
  <c r="N8805" i="1" s="1"/>
  <c r="O8806" i="1"/>
  <c r="O8805" i="1" s="1"/>
  <c r="M8823" i="1"/>
  <c r="M8821" i="1" s="1"/>
  <c r="N8823" i="1"/>
  <c r="N8821" i="1" s="1"/>
  <c r="O8823" i="1"/>
  <c r="O8821" i="1" s="1"/>
  <c r="M8829" i="1"/>
  <c r="N8829" i="1"/>
  <c r="O8829" i="1"/>
  <c r="M8840" i="1"/>
  <c r="M8831" i="1" s="1"/>
  <c r="N8840" i="1"/>
  <c r="N8831" i="1" s="1"/>
  <c r="O8840" i="1"/>
  <c r="O8831" i="1" s="1"/>
  <c r="M8845" i="1"/>
  <c r="M8844" i="1" s="1"/>
  <c r="N8845" i="1"/>
  <c r="N8844" i="1" s="1"/>
  <c r="O8845" i="1"/>
  <c r="O8844" i="1" s="1"/>
  <c r="M8850" i="1"/>
  <c r="M8849" i="1" s="1"/>
  <c r="N8850" i="1"/>
  <c r="N8849" i="1" s="1"/>
  <c r="O8850" i="1"/>
  <c r="O8849" i="1" s="1"/>
  <c r="M8868" i="1"/>
  <c r="M8866" i="1" s="1"/>
  <c r="N8868" i="1"/>
  <c r="N8866" i="1" s="1"/>
  <c r="O8868" i="1"/>
  <c r="O8866" i="1" s="1"/>
  <c r="M8874" i="1"/>
  <c r="N8874" i="1"/>
  <c r="O8874" i="1"/>
  <c r="M8885" i="1"/>
  <c r="M8876" i="1" s="1"/>
  <c r="N8885" i="1"/>
  <c r="N8876" i="1" s="1"/>
  <c r="O8885" i="1"/>
  <c r="O8876" i="1" s="1"/>
  <c r="M8891" i="1"/>
  <c r="M8890" i="1" s="1"/>
  <c r="N8891" i="1"/>
  <c r="N8890" i="1" s="1"/>
  <c r="O8891" i="1"/>
  <c r="O8890" i="1" s="1"/>
  <c r="M8896" i="1"/>
  <c r="M8895" i="1" s="1"/>
  <c r="N8896" i="1"/>
  <c r="N8895" i="1" s="1"/>
  <c r="O8896" i="1"/>
  <c r="O8895" i="1" s="1"/>
  <c r="M8913" i="1"/>
  <c r="M8911" i="1" s="1"/>
  <c r="N8913" i="1"/>
  <c r="N8911" i="1" s="1"/>
  <c r="O8913" i="1"/>
  <c r="O8911" i="1" s="1"/>
  <c r="M8919" i="1"/>
  <c r="N8919" i="1"/>
  <c r="O8919" i="1"/>
  <c r="M8930" i="1"/>
  <c r="M8921" i="1" s="1"/>
  <c r="N8930" i="1"/>
  <c r="N8921" i="1" s="1"/>
  <c r="O8930" i="1"/>
  <c r="O8921" i="1" s="1"/>
  <c r="M8935" i="1"/>
  <c r="M8934" i="1" s="1"/>
  <c r="N8935" i="1"/>
  <c r="N8934" i="1" s="1"/>
  <c r="O8935" i="1"/>
  <c r="O8934" i="1" s="1"/>
  <c r="M8940" i="1"/>
  <c r="M8939" i="1" s="1"/>
  <c r="N8940" i="1"/>
  <c r="N8939" i="1" s="1"/>
  <c r="O8940" i="1"/>
  <c r="O8939" i="1" s="1"/>
  <c r="M8958" i="1"/>
  <c r="M8956" i="1" s="1"/>
  <c r="N8958" i="1"/>
  <c r="N8956" i="1" s="1"/>
  <c r="O8958" i="1"/>
  <c r="O8956" i="1" s="1"/>
  <c r="M8964" i="1"/>
  <c r="N8964" i="1"/>
  <c r="O8964" i="1"/>
  <c r="M8975" i="1"/>
  <c r="M8966" i="1" s="1"/>
  <c r="N8975" i="1"/>
  <c r="N8966" i="1" s="1"/>
  <c r="O8975" i="1"/>
  <c r="O8966" i="1" s="1"/>
  <c r="M8980" i="1"/>
  <c r="M8979" i="1" s="1"/>
  <c r="N8980" i="1"/>
  <c r="N8979" i="1" s="1"/>
  <c r="O8980" i="1"/>
  <c r="O8979" i="1" s="1"/>
  <c r="M8985" i="1"/>
  <c r="M8984" i="1" s="1"/>
  <c r="N8985" i="1"/>
  <c r="N8984" i="1" s="1"/>
  <c r="O8985" i="1"/>
  <c r="O8984" i="1" s="1"/>
  <c r="M9003" i="1"/>
  <c r="M9001" i="1" s="1"/>
  <c r="N9003" i="1"/>
  <c r="N9001" i="1" s="1"/>
  <c r="O9003" i="1"/>
  <c r="O9001" i="1" s="1"/>
  <c r="M9009" i="1"/>
  <c r="N9009" i="1"/>
  <c r="O9009" i="1"/>
  <c r="M9020" i="1"/>
  <c r="M9011" i="1" s="1"/>
  <c r="N9020" i="1"/>
  <c r="N9011" i="1" s="1"/>
  <c r="O9020" i="1"/>
  <c r="O9011" i="1" s="1"/>
  <c r="M9025" i="1"/>
  <c r="M9024" i="1" s="1"/>
  <c r="N9025" i="1"/>
  <c r="N9024" i="1" s="1"/>
  <c r="O9025" i="1"/>
  <c r="O9024" i="1" s="1"/>
  <c r="M9030" i="1"/>
  <c r="M9029" i="1" s="1"/>
  <c r="N9030" i="1"/>
  <c r="N9029" i="1" s="1"/>
  <c r="O9030" i="1"/>
  <c r="O9029" i="1" s="1"/>
  <c r="M9033" i="1"/>
  <c r="M9032" i="1" s="1"/>
  <c r="N9033" i="1"/>
  <c r="N9032" i="1" s="1"/>
  <c r="O9033" i="1"/>
  <c r="O9032" i="1" s="1"/>
  <c r="M9038" i="1"/>
  <c r="M9037" i="1" s="1"/>
  <c r="N9038" i="1"/>
  <c r="N9037" i="1" s="1"/>
  <c r="O9038" i="1"/>
  <c r="O9037" i="1" s="1"/>
  <c r="M9054" i="1"/>
  <c r="M9052" i="1" s="1"/>
  <c r="N9054" i="1"/>
  <c r="N9052" i="1" s="1"/>
  <c r="O9054" i="1"/>
  <c r="O9052" i="1" s="1"/>
  <c r="M9060" i="1"/>
  <c r="N9060" i="1"/>
  <c r="O9060" i="1"/>
  <c r="M9071" i="1"/>
  <c r="M9062" i="1" s="1"/>
  <c r="N9071" i="1"/>
  <c r="N9062" i="1" s="1"/>
  <c r="O9071" i="1"/>
  <c r="O9062" i="1" s="1"/>
  <c r="M9076" i="1"/>
  <c r="M9075" i="1" s="1"/>
  <c r="N9076" i="1"/>
  <c r="N9075" i="1" s="1"/>
  <c r="O9076" i="1"/>
  <c r="O9075" i="1" s="1"/>
  <c r="M9079" i="1"/>
  <c r="M9078" i="1" s="1"/>
  <c r="N9079" i="1"/>
  <c r="N9078" i="1" s="1"/>
  <c r="O9079" i="1"/>
  <c r="O9078" i="1" s="1"/>
  <c r="M9095" i="1"/>
  <c r="M9093" i="1" s="1"/>
  <c r="N9095" i="1"/>
  <c r="N9093" i="1" s="1"/>
  <c r="O9095" i="1"/>
  <c r="O9093" i="1" s="1"/>
  <c r="M9101" i="1"/>
  <c r="N9101" i="1"/>
  <c r="O9101" i="1"/>
  <c r="M9112" i="1"/>
  <c r="M9103" i="1" s="1"/>
  <c r="N9112" i="1"/>
  <c r="N9103" i="1" s="1"/>
  <c r="O9112" i="1"/>
  <c r="O9103" i="1" s="1"/>
  <c r="M9117" i="1"/>
  <c r="M9116" i="1" s="1"/>
  <c r="N9117" i="1"/>
  <c r="N9116" i="1" s="1"/>
  <c r="O9117" i="1"/>
  <c r="O9116" i="1" s="1"/>
  <c r="M9122" i="1"/>
  <c r="M9121" i="1" s="1"/>
  <c r="N9122" i="1"/>
  <c r="N9121" i="1" s="1"/>
  <c r="O9122" i="1"/>
  <c r="O9121" i="1" s="1"/>
  <c r="M9140" i="1"/>
  <c r="M9138" i="1" s="1"/>
  <c r="N9140" i="1"/>
  <c r="N9138" i="1" s="1"/>
  <c r="O9140" i="1"/>
  <c r="O9138" i="1" s="1"/>
  <c r="M9146" i="1"/>
  <c r="N9146" i="1"/>
  <c r="O9146" i="1"/>
  <c r="M9157" i="1"/>
  <c r="M9148" i="1" s="1"/>
  <c r="N9157" i="1"/>
  <c r="N9148" i="1" s="1"/>
  <c r="O9157" i="1"/>
  <c r="O9148" i="1" s="1"/>
  <c r="M9162" i="1"/>
  <c r="M9161" i="1" s="1"/>
  <c r="N9162" i="1"/>
  <c r="N9161" i="1" s="1"/>
  <c r="O9162" i="1"/>
  <c r="O9161" i="1" s="1"/>
  <c r="M9165" i="1"/>
  <c r="M9164" i="1" s="1"/>
  <c r="N9165" i="1"/>
  <c r="N9164" i="1" s="1"/>
  <c r="O9165" i="1"/>
  <c r="O9164" i="1" s="1"/>
  <c r="M9181" i="1"/>
  <c r="M9179" i="1" s="1"/>
  <c r="N9181" i="1"/>
  <c r="N9179" i="1" s="1"/>
  <c r="O9181" i="1"/>
  <c r="O9179" i="1" s="1"/>
  <c r="M9186" i="1"/>
  <c r="N9186" i="1"/>
  <c r="O9186" i="1"/>
  <c r="M9196" i="1"/>
  <c r="M9188" i="1" s="1"/>
  <c r="N9196" i="1"/>
  <c r="N9188" i="1" s="1"/>
  <c r="O9196" i="1"/>
  <c r="O9188" i="1" s="1"/>
  <c r="M9201" i="1"/>
  <c r="M9200" i="1" s="1"/>
  <c r="N9201" i="1"/>
  <c r="N9200" i="1" s="1"/>
  <c r="O9201" i="1"/>
  <c r="O9200" i="1" s="1"/>
  <c r="M9204" i="1"/>
  <c r="M9203" i="1" s="1"/>
  <c r="N9204" i="1"/>
  <c r="N9203" i="1" s="1"/>
  <c r="O9204" i="1"/>
  <c r="O9203" i="1" s="1"/>
  <c r="M9215" i="1"/>
  <c r="N9215" i="1"/>
  <c r="O9215" i="1"/>
  <c r="M9226" i="1"/>
  <c r="M9224" i="1" s="1"/>
  <c r="N9226" i="1"/>
  <c r="N9224" i="1" s="1"/>
  <c r="O9226" i="1"/>
  <c r="O9224" i="1" s="1"/>
  <c r="M9232" i="1"/>
  <c r="N9232" i="1"/>
  <c r="O9232" i="1"/>
  <c r="M9243" i="1"/>
  <c r="M9234" i="1" s="1"/>
  <c r="N9243" i="1"/>
  <c r="N9234" i="1" s="1"/>
  <c r="O9243" i="1"/>
  <c r="O9234" i="1" s="1"/>
  <c r="M9249" i="1"/>
  <c r="M9248" i="1" s="1"/>
  <c r="M9247" i="1" s="1"/>
  <c r="N9249" i="1"/>
  <c r="N9248" i="1" s="1"/>
  <c r="N9247" i="1" s="1"/>
  <c r="O9249" i="1"/>
  <c r="O9248" i="1" s="1"/>
  <c r="O9247" i="1" s="1"/>
  <c r="M9258" i="1"/>
  <c r="M9260" i="1" s="1"/>
  <c r="N9258" i="1"/>
  <c r="N9260" i="1" s="1"/>
  <c r="O9258" i="1"/>
  <c r="O9260" i="1" s="1"/>
  <c r="L8871" i="1"/>
  <c r="L103" i="1"/>
  <c r="M7675" i="1" l="1"/>
  <c r="O9217" i="1"/>
  <c r="M1230" i="1"/>
  <c r="M1229" i="1" s="1"/>
  <c r="N1308" i="1"/>
  <c r="M6184" i="1"/>
  <c r="N5454" i="1"/>
  <c r="N5485" i="1" s="1"/>
  <c r="N5489" i="1" s="1"/>
  <c r="N5490" i="1" s="1"/>
  <c r="O6788" i="1"/>
  <c r="M1373" i="1"/>
  <c r="M737" i="1"/>
  <c r="O1147" i="1"/>
  <c r="O1146" i="1" s="1"/>
  <c r="M4621" i="1"/>
  <c r="M4653" i="1" s="1"/>
  <c r="M4657" i="1" s="1"/>
  <c r="M4658" i="1" s="1"/>
  <c r="O6854" i="1"/>
  <c r="M6788" i="1"/>
  <c r="M3956" i="1"/>
  <c r="M2269" i="1"/>
  <c r="M2300" i="1" s="1"/>
  <c r="M2304" i="1" s="1"/>
  <c r="M2305" i="1" s="1"/>
  <c r="M301" i="1"/>
  <c r="M300" i="1" s="1"/>
  <c r="N7284" i="1"/>
  <c r="N7283" i="1" s="1"/>
  <c r="N7212" i="1"/>
  <c r="N7211" i="1" s="1"/>
  <c r="M1418" i="1"/>
  <c r="M1417" i="1" s="1"/>
  <c r="N301" i="1"/>
  <c r="N300" i="1" s="1"/>
  <c r="N236" i="1"/>
  <c r="M5354" i="1"/>
  <c r="M5353" i="1" s="1"/>
  <c r="M5080" i="1"/>
  <c r="M5111" i="1" s="1"/>
  <c r="M5115" i="1" s="1"/>
  <c r="M5116" i="1" s="1"/>
  <c r="N5019" i="1"/>
  <c r="N5018" i="1" s="1"/>
  <c r="N7863" i="1"/>
  <c r="N7931" i="1"/>
  <c r="N7930" i="1" s="1"/>
  <c r="M6202" i="1"/>
  <c r="N7847" i="1"/>
  <c r="M4664" i="1"/>
  <c r="M4694" i="1" s="1"/>
  <c r="M4698" i="1" s="1"/>
  <c r="M4699" i="1" s="1"/>
  <c r="M4545" i="1"/>
  <c r="N1572" i="1"/>
  <c r="O5374" i="1"/>
  <c r="O5401" i="1" s="1"/>
  <c r="O5405" i="1" s="1"/>
  <c r="O5406" i="1" s="1"/>
  <c r="N1147" i="1"/>
  <c r="N1146" i="1" s="1"/>
  <c r="O886" i="1"/>
  <c r="M6854" i="1"/>
  <c r="N2478" i="1"/>
  <c r="N2508" i="1" s="1"/>
  <c r="N2512" i="1" s="1"/>
  <c r="N2513" i="1" s="1"/>
  <c r="N7178" i="1"/>
  <c r="N6788" i="1"/>
  <c r="N5876" i="1"/>
  <c r="N5908" i="1" s="1"/>
  <c r="N5912" i="1" s="1"/>
  <c r="N5913" i="1" s="1"/>
  <c r="N2019" i="1"/>
  <c r="N2049" i="1" s="1"/>
  <c r="N2053" i="1" s="1"/>
  <c r="N2054" i="1" s="1"/>
  <c r="N1342" i="1"/>
  <c r="N1341" i="1" s="1"/>
  <c r="O7668" i="1"/>
  <c r="O7667" i="1" s="1"/>
  <c r="O7082" i="1"/>
  <c r="N5707" i="1"/>
  <c r="N5739" i="1" s="1"/>
  <c r="N5743" i="1" s="1"/>
  <c r="N5744" i="1" s="1"/>
  <c r="M469" i="1"/>
  <c r="M468" i="1" s="1"/>
  <c r="O7863" i="1"/>
  <c r="O7931" i="1"/>
  <c r="O7930" i="1" s="1"/>
  <c r="O6491" i="1"/>
  <c r="O6522" i="1" s="1"/>
  <c r="O6526" i="1" s="1"/>
  <c r="O6527" i="1" s="1"/>
  <c r="N743" i="1"/>
  <c r="N97" i="1"/>
  <c r="N4827" i="1"/>
  <c r="N7082" i="1"/>
  <c r="M3265" i="1"/>
  <c r="M3292" i="1" s="1"/>
  <c r="M3296" i="1" s="1"/>
  <c r="M3297" i="1" s="1"/>
  <c r="N2228" i="1"/>
  <c r="N2258" i="1" s="1"/>
  <c r="N2262" i="1" s="1"/>
  <c r="N2263" i="1" s="1"/>
  <c r="O1308" i="1"/>
  <c r="M184" i="1"/>
  <c r="M209" i="1" s="1"/>
  <c r="N139" i="1"/>
  <c r="M7082" i="1"/>
  <c r="N6854" i="1"/>
  <c r="N6410" i="1"/>
  <c r="N6439" i="1" s="1"/>
  <c r="N6443" i="1" s="1"/>
  <c r="N6444" i="1" s="1"/>
  <c r="N4952" i="1"/>
  <c r="N4983" i="1" s="1"/>
  <c r="N4987" i="1" s="1"/>
  <c r="N4988" i="1" s="1"/>
  <c r="O3303" i="1"/>
  <c r="O3333" i="1" s="1"/>
  <c r="O3337" i="1" s="1"/>
  <c r="O3338" i="1" s="1"/>
  <c r="N2397" i="1"/>
  <c r="N2428" i="1" s="1"/>
  <c r="N2432" i="1" s="1"/>
  <c r="N2433" i="1" s="1"/>
  <c r="M768" i="1"/>
  <c r="M767" i="1" s="1"/>
  <c r="M554" i="1"/>
  <c r="M589" i="1" s="1"/>
  <c r="O346" i="1"/>
  <c r="O345" i="1" s="1"/>
  <c r="O340" i="1"/>
  <c r="O339" i="1" s="1"/>
  <c r="M139" i="1"/>
  <c r="N7830" i="1"/>
  <c r="N7709" i="1"/>
  <c r="M7493" i="1"/>
  <c r="M7492" i="1" s="1"/>
  <c r="N7423" i="1"/>
  <c r="N7422" i="1" s="1"/>
  <c r="N6215" i="1"/>
  <c r="N6214" i="1" s="1"/>
  <c r="O6166" i="1"/>
  <c r="O6165" i="1" s="1"/>
  <c r="O5354" i="1"/>
  <c r="O5353" i="1" s="1"/>
  <c r="N4851" i="1"/>
  <c r="N4850" i="1" s="1"/>
  <c r="O2849" i="1"/>
  <c r="O2879" i="1" s="1"/>
  <c r="O2883" i="1" s="1"/>
  <c r="O2884" i="1" s="1"/>
  <c r="O2601" i="1"/>
  <c r="O2631" i="1" s="1"/>
  <c r="O2635" i="1" s="1"/>
  <c r="O2636" i="1" s="1"/>
  <c r="M2144" i="1"/>
  <c r="M2175" i="1" s="1"/>
  <c r="M2179" i="1" s="1"/>
  <c r="M2180" i="1" s="1"/>
  <c r="O1853" i="1"/>
  <c r="O1883" i="1" s="1"/>
  <c r="O1887" i="1" s="1"/>
  <c r="O1888" i="1" s="1"/>
  <c r="O1342" i="1"/>
  <c r="O1341" i="1" s="1"/>
  <c r="N1230" i="1"/>
  <c r="N1229" i="1" s="1"/>
  <c r="M1175" i="1"/>
  <c r="N886" i="1"/>
  <c r="O853" i="1"/>
  <c r="O852" i="1" s="1"/>
  <c r="N600" i="1"/>
  <c r="N634" i="1" s="1"/>
  <c r="O114" i="1"/>
  <c r="O113" i="1" s="1"/>
  <c r="M9217" i="1"/>
  <c r="N8955" i="1"/>
  <c r="N8989" i="1" s="1"/>
  <c r="N8993" i="1" s="1"/>
  <c r="N8994" i="1" s="1"/>
  <c r="N8318" i="1"/>
  <c r="N8353" i="1" s="1"/>
  <c r="N8357" i="1" s="1"/>
  <c r="N8358" i="1" s="1"/>
  <c r="O7997" i="1"/>
  <c r="O8025" i="1" s="1"/>
  <c r="O8029" i="1" s="1"/>
  <c r="O8030" i="1" s="1"/>
  <c r="O7531" i="1"/>
  <c r="O7564" i="1" s="1"/>
  <c r="N5792" i="1"/>
  <c r="N5823" i="1" s="1"/>
  <c r="N5827" i="1" s="1"/>
  <c r="N5828" i="1" s="1"/>
  <c r="N8865" i="1"/>
  <c r="N8900" i="1" s="1"/>
  <c r="N8904" i="1" s="1"/>
  <c r="N8905" i="1" s="1"/>
  <c r="M8688" i="1"/>
  <c r="M8723" i="1" s="1"/>
  <c r="M8727" i="1" s="1"/>
  <c r="M8728" i="1" s="1"/>
  <c r="M8318" i="1"/>
  <c r="M8353" i="1" s="1"/>
  <c r="M8357" i="1" s="1"/>
  <c r="M8358" i="1" s="1"/>
  <c r="M8230" i="1"/>
  <c r="M8261" i="1" s="1"/>
  <c r="M8265" i="1" s="1"/>
  <c r="M8266" i="1" s="1"/>
  <c r="M6286" i="1"/>
  <c r="M6316" i="1" s="1"/>
  <c r="M6320" i="1" s="1"/>
  <c r="M6321" i="1" s="1"/>
  <c r="O5834" i="1"/>
  <c r="O5865" i="1" s="1"/>
  <c r="O5869" i="1" s="1"/>
  <c r="O5870" i="1" s="1"/>
  <c r="M545" i="1"/>
  <c r="N516" i="1"/>
  <c r="N515" i="1" s="1"/>
  <c r="O9000" i="1"/>
  <c r="O9040" i="1" s="1"/>
  <c r="O9044" i="1" s="1"/>
  <c r="O9045" i="1" s="1"/>
  <c r="M8865" i="1"/>
  <c r="M8900" i="1" s="1"/>
  <c r="M8904" i="1" s="1"/>
  <c r="M8905" i="1" s="1"/>
  <c r="N7714" i="1"/>
  <c r="N7752" i="1" s="1"/>
  <c r="O7690" i="1"/>
  <c r="O7689" i="1" s="1"/>
  <c r="N7519" i="1"/>
  <c r="N7501" i="1"/>
  <c r="N7500" i="1" s="1"/>
  <c r="N7493" i="1"/>
  <c r="N7492" i="1" s="1"/>
  <c r="N7484" i="1"/>
  <c r="N7483" i="1" s="1"/>
  <c r="M7396" i="1"/>
  <c r="O7212" i="1"/>
  <c r="O7211" i="1" s="1"/>
  <c r="N5961" i="1"/>
  <c r="N5991" i="1" s="1"/>
  <c r="N5995" i="1" s="1"/>
  <c r="N5996" i="1" s="1"/>
  <c r="N5623" i="1"/>
  <c r="N5654" i="1" s="1"/>
  <c r="N5658" i="1" s="1"/>
  <c r="N5659" i="1" s="1"/>
  <c r="M5330" i="1"/>
  <c r="M9223" i="1"/>
  <c r="M9251" i="1" s="1"/>
  <c r="M8776" i="1"/>
  <c r="M8809" i="1" s="1"/>
  <c r="M8813" i="1" s="1"/>
  <c r="M8814" i="1" s="1"/>
  <c r="M7896" i="1"/>
  <c r="O7423" i="1"/>
  <c r="O7422" i="1" s="1"/>
  <c r="N7383" i="1"/>
  <c r="O7184" i="1"/>
  <c r="M6196" i="1"/>
  <c r="M6194" i="1" s="1"/>
  <c r="N6045" i="1"/>
  <c r="N6073" i="1" s="1"/>
  <c r="O6002" i="1"/>
  <c r="O6030" i="1" s="1"/>
  <c r="O6034" i="1" s="1"/>
  <c r="O6035" i="1" s="1"/>
  <c r="O8552" i="1"/>
  <c r="O8587" i="1" s="1"/>
  <c r="O8591" i="1" s="1"/>
  <c r="O8592" i="1" s="1"/>
  <c r="M7860" i="1"/>
  <c r="M7859" i="1" s="1"/>
  <c r="O7493" i="1"/>
  <c r="O7492" i="1" s="1"/>
  <c r="O7484" i="1"/>
  <c r="O7483" i="1" s="1"/>
  <c r="M7383" i="1"/>
  <c r="M7212" i="1"/>
  <c r="M7211" i="1" s="1"/>
  <c r="N5538" i="1"/>
  <c r="N5570" i="1" s="1"/>
  <c r="N5574" i="1" s="1"/>
  <c r="N5575" i="1" s="1"/>
  <c r="N649" i="1"/>
  <c r="N681" i="1" s="1"/>
  <c r="N9217" i="1"/>
  <c r="O8080" i="1"/>
  <c r="O8118" i="1" s="1"/>
  <c r="O8122" i="1" s="1"/>
  <c r="O8123" i="1" s="1"/>
  <c r="O6834" i="1"/>
  <c r="O6833" i="1" s="1"/>
  <c r="M6516" i="1"/>
  <c r="M6515" i="1" s="1"/>
  <c r="N6166" i="1"/>
  <c r="N6165" i="1" s="1"/>
  <c r="O5750" i="1"/>
  <c r="O5781" i="1" s="1"/>
  <c r="O5785" i="1" s="1"/>
  <c r="O5786" i="1" s="1"/>
  <c r="O5496" i="1"/>
  <c r="O5527" i="1" s="1"/>
  <c r="O5531" i="1" s="1"/>
  <c r="O5532" i="1" s="1"/>
  <c r="M5019" i="1"/>
  <c r="M5018" i="1" s="1"/>
  <c r="O4827" i="1"/>
  <c r="N4746" i="1"/>
  <c r="N4774" i="1" s="1"/>
  <c r="N4778" i="1" s="1"/>
  <c r="N4779" i="1" s="1"/>
  <c r="O4562" i="1"/>
  <c r="O4561" i="1" s="1"/>
  <c r="N4450" i="1"/>
  <c r="N4480" i="1" s="1"/>
  <c r="N4484" i="1" s="1"/>
  <c r="N4485" i="1" s="1"/>
  <c r="N3550" i="1"/>
  <c r="N3580" i="1" s="1"/>
  <c r="N3584" i="1" s="1"/>
  <c r="N3585" i="1" s="1"/>
  <c r="N3426" i="1"/>
  <c r="N3457" i="1" s="1"/>
  <c r="N3461" i="1" s="1"/>
  <c r="N3462" i="1" s="1"/>
  <c r="O2397" i="1"/>
  <c r="O2428" i="1" s="1"/>
  <c r="O2432" i="1" s="1"/>
  <c r="O2433" i="1" s="1"/>
  <c r="O1468" i="1"/>
  <c r="O1385" i="1"/>
  <c r="M1314" i="1"/>
  <c r="M1169" i="1"/>
  <c r="M1043" i="1"/>
  <c r="M236" i="1"/>
  <c r="M6834" i="1"/>
  <c r="M6833" i="1" s="1"/>
  <c r="M6327" i="1"/>
  <c r="M6358" i="1" s="1"/>
  <c r="M6362" i="1" s="1"/>
  <c r="M6363" i="1" s="1"/>
  <c r="N6136" i="1"/>
  <c r="N6088" i="1"/>
  <c r="N6118" i="1" s="1"/>
  <c r="O5919" i="1"/>
  <c r="O5950" i="1" s="1"/>
  <c r="O5954" i="1" s="1"/>
  <c r="O5955" i="1" s="1"/>
  <c r="O5581" i="1"/>
  <c r="O5612" i="1" s="1"/>
  <c r="O5616" i="1" s="1"/>
  <c r="O5617" i="1" s="1"/>
  <c r="O4559" i="1"/>
  <c r="O4579" i="1"/>
  <c r="O4610" i="1" s="1"/>
  <c r="N3303" i="1"/>
  <c r="N3333" i="1" s="1"/>
  <c r="N3337" i="1" s="1"/>
  <c r="N3338" i="1" s="1"/>
  <c r="N3096" i="1"/>
  <c r="N3127" i="1" s="1"/>
  <c r="N3131" i="1" s="1"/>
  <c r="N3132" i="1" s="1"/>
  <c r="O2767" i="1"/>
  <c r="O2797" i="1" s="1"/>
  <c r="O2801" i="1" s="1"/>
  <c r="O2802" i="1" s="1"/>
  <c r="M2397" i="1"/>
  <c r="M2428" i="1" s="1"/>
  <c r="M2432" i="1" s="1"/>
  <c r="M2433" i="1" s="1"/>
  <c r="O2228" i="1"/>
  <c r="O2258" i="1" s="1"/>
  <c r="O2262" i="1" s="1"/>
  <c r="O2263" i="1" s="1"/>
  <c r="O1418" i="1"/>
  <c r="O1417" i="1" s="1"/>
  <c r="M1342" i="1"/>
  <c r="M1341" i="1" s="1"/>
  <c r="M1366" i="1" s="1"/>
  <c r="N1169" i="1"/>
  <c r="M1124" i="1"/>
  <c r="M1112" i="1" s="1"/>
  <c r="O1043" i="1"/>
  <c r="N968" i="1"/>
  <c r="N920" i="1"/>
  <c r="N919" i="1" s="1"/>
  <c r="N903" i="1"/>
  <c r="N892" i="1" s="1"/>
  <c r="M863" i="1"/>
  <c r="M862" i="1" s="1"/>
  <c r="M810" i="1"/>
  <c r="M798" i="1"/>
  <c r="M797" i="1" s="1"/>
  <c r="M787" i="1"/>
  <c r="M786" i="1" s="1"/>
  <c r="N450" i="1"/>
  <c r="N4287" i="1"/>
  <c r="N4313" i="1" s="1"/>
  <c r="N4317" i="1" s="1"/>
  <c r="N4318" i="1" s="1"/>
  <c r="O2808" i="1"/>
  <c r="O2838" i="1" s="1"/>
  <c r="O2842" i="1" s="1"/>
  <c r="O2843" i="1" s="1"/>
  <c r="M490" i="1"/>
  <c r="N7000" i="1"/>
  <c r="N7031" i="1" s="1"/>
  <c r="N6933" i="1"/>
  <c r="N6932" i="1" s="1"/>
  <c r="N6834" i="1"/>
  <c r="N6833" i="1" s="1"/>
  <c r="M6662" i="1"/>
  <c r="M6693" i="1" s="1"/>
  <c r="M6697" i="1" s="1"/>
  <c r="M6698" i="1" s="1"/>
  <c r="M6580" i="1"/>
  <c r="M6610" i="1" s="1"/>
  <c r="M6614" i="1" s="1"/>
  <c r="M6615" i="1" s="1"/>
  <c r="O5665" i="1"/>
  <c r="O5696" i="1" s="1"/>
  <c r="O5700" i="1" s="1"/>
  <c r="O5701" i="1" s="1"/>
  <c r="N4871" i="1"/>
  <c r="N4902" i="1" s="1"/>
  <c r="N4906" i="1" s="1"/>
  <c r="N4907" i="1" s="1"/>
  <c r="N4705" i="1"/>
  <c r="N4735" i="1" s="1"/>
  <c r="N4739" i="1" s="1"/>
  <c r="N4740" i="1" s="1"/>
  <c r="N4621" i="1"/>
  <c r="N4653" i="1" s="1"/>
  <c r="N4657" i="1" s="1"/>
  <c r="N4658" i="1" s="1"/>
  <c r="N4539" i="1"/>
  <c r="N4537" i="1" s="1"/>
  <c r="N3138" i="1"/>
  <c r="N3169" i="1" s="1"/>
  <c r="N3173" i="1" s="1"/>
  <c r="N3174" i="1" s="1"/>
  <c r="O2519" i="1"/>
  <c r="O2549" i="1" s="1"/>
  <c r="O2553" i="1" s="1"/>
  <c r="O2554" i="1" s="1"/>
  <c r="O1730" i="1"/>
  <c r="O1760" i="1" s="1"/>
  <c r="O1764" i="1" s="1"/>
  <c r="O1765" i="1" s="1"/>
  <c r="O1555" i="1"/>
  <c r="M1504" i="1"/>
  <c r="M1503" i="1" s="1"/>
  <c r="M1456" i="1"/>
  <c r="N1267" i="1"/>
  <c r="N1297" i="1" s="1"/>
  <c r="M1147" i="1"/>
  <c r="M1146" i="1" s="1"/>
  <c r="N1124" i="1"/>
  <c r="N1112" i="1" s="1"/>
  <c r="M988" i="1"/>
  <c r="M977" i="1" s="1"/>
  <c r="M346" i="1"/>
  <c r="M345" i="1" s="1"/>
  <c r="N321" i="1"/>
  <c r="O301" i="1"/>
  <c r="O300" i="1" s="1"/>
  <c r="O236" i="1"/>
  <c r="M32" i="1"/>
  <c r="M31" i="1" s="1"/>
  <c r="N6184" i="1"/>
  <c r="O4450" i="1"/>
  <c r="O4480" i="1" s="1"/>
  <c r="O4484" i="1" s="1"/>
  <c r="O4485" i="1" s="1"/>
  <c r="M3710" i="1"/>
  <c r="M3740" i="1" s="1"/>
  <c r="M3744" i="1" s="1"/>
  <c r="M3745" i="1" s="1"/>
  <c r="O3550" i="1"/>
  <c r="O3580" i="1" s="1"/>
  <c r="O3584" i="1" s="1"/>
  <c r="O3585" i="1" s="1"/>
  <c r="O3426" i="1"/>
  <c r="O3457" i="1" s="1"/>
  <c r="O3461" i="1" s="1"/>
  <c r="O3462" i="1" s="1"/>
  <c r="M3180" i="1"/>
  <c r="M3212" i="1" s="1"/>
  <c r="M3216" i="1" s="1"/>
  <c r="M3217" i="1" s="1"/>
  <c r="N1555" i="1"/>
  <c r="M1267" i="1"/>
  <c r="M1297" i="1" s="1"/>
  <c r="N1043" i="1"/>
  <c r="M886" i="1"/>
  <c r="O450" i="1"/>
  <c r="M3792" i="1"/>
  <c r="M3822" i="1" s="1"/>
  <c r="M3826" i="1" s="1"/>
  <c r="M3827" i="1" s="1"/>
  <c r="O8955" i="1"/>
  <c r="O8989" i="1" s="1"/>
  <c r="O8993" i="1" s="1"/>
  <c r="O8994" i="1" s="1"/>
  <c r="O6154" i="1"/>
  <c r="O6153" i="1" s="1"/>
  <c r="O9137" i="1"/>
  <c r="O9167" i="1" s="1"/>
  <c r="O9171" i="1" s="1"/>
  <c r="O9172" i="1" s="1"/>
  <c r="N8688" i="1"/>
  <c r="N8723" i="1" s="1"/>
  <c r="N8727" i="1" s="1"/>
  <c r="N8728" i="1" s="1"/>
  <c r="O7797" i="1"/>
  <c r="O7796" i="1" s="1"/>
  <c r="O7582" i="1"/>
  <c r="O7612" i="1" s="1"/>
  <c r="M7342" i="1"/>
  <c r="M7331" i="1" s="1"/>
  <c r="M7375" i="1" s="1"/>
  <c r="N6866" i="1"/>
  <c r="N6864" i="1" s="1"/>
  <c r="O9051" i="1"/>
  <c r="O9081" i="1" s="1"/>
  <c r="O9085" i="1" s="1"/>
  <c r="O9086" i="1" s="1"/>
  <c r="M8955" i="1"/>
  <c r="M8989" i="1" s="1"/>
  <c r="M8993" i="1" s="1"/>
  <c r="M8994" i="1" s="1"/>
  <c r="N8776" i="1"/>
  <c r="N8809" i="1" s="1"/>
  <c r="N8813" i="1" s="1"/>
  <c r="N8814" i="1" s="1"/>
  <c r="M9178" i="1"/>
  <c r="M9208" i="1" s="1"/>
  <c r="M9212" i="1" s="1"/>
  <c r="M9213" i="1" s="1"/>
  <c r="M9092" i="1"/>
  <c r="M9126" i="1" s="1"/>
  <c r="M9130" i="1" s="1"/>
  <c r="M9131" i="1" s="1"/>
  <c r="M8552" i="1"/>
  <c r="M8587" i="1" s="1"/>
  <c r="M8591" i="1" s="1"/>
  <c r="M8592" i="1" s="1"/>
  <c r="M8364" i="1"/>
  <c r="M8397" i="1" s="1"/>
  <c r="M8401" i="1" s="1"/>
  <c r="M8402" i="1" s="1"/>
  <c r="M8272" i="1"/>
  <c r="M8307" i="1" s="1"/>
  <c r="M8311" i="1" s="1"/>
  <c r="M8312" i="1" s="1"/>
  <c r="N7896" i="1"/>
  <c r="M6814" i="1"/>
  <c r="M6813" i="1" s="1"/>
  <c r="N9137" i="1"/>
  <c r="N9167" i="1" s="1"/>
  <c r="N9171" i="1" s="1"/>
  <c r="N9172" i="1" s="1"/>
  <c r="N9051" i="1"/>
  <c r="N9081" i="1" s="1"/>
  <c r="N9085" i="1" s="1"/>
  <c r="N9086" i="1" s="1"/>
  <c r="N8820" i="1"/>
  <c r="N8854" i="1" s="1"/>
  <c r="N8858" i="1" s="1"/>
  <c r="N8859" i="1" s="1"/>
  <c r="O8495" i="1"/>
  <c r="O8527" i="1" s="1"/>
  <c r="O8531" i="1" s="1"/>
  <c r="O8532" i="1" s="1"/>
  <c r="M7709" i="1"/>
  <c r="O7649" i="1"/>
  <c r="O7648" i="1" s="1"/>
  <c r="M7000" i="1"/>
  <c r="M7031" i="1" s="1"/>
  <c r="M9137" i="1"/>
  <c r="M9167" i="1" s="1"/>
  <c r="M9171" i="1" s="1"/>
  <c r="M9172" i="1" s="1"/>
  <c r="M9051" i="1"/>
  <c r="M9081" i="1" s="1"/>
  <c r="M9085" i="1" s="1"/>
  <c r="M9086" i="1" s="1"/>
  <c r="N9000" i="1"/>
  <c r="N9040" i="1" s="1"/>
  <c r="N9044" i="1" s="1"/>
  <c r="N9045" i="1" s="1"/>
  <c r="N8910" i="1"/>
  <c r="N8945" i="1" s="1"/>
  <c r="N8949" i="1" s="1"/>
  <c r="N8950" i="1" s="1"/>
  <c r="M8820" i="1"/>
  <c r="M8854" i="1" s="1"/>
  <c r="M8858" i="1" s="1"/>
  <c r="M8859" i="1" s="1"/>
  <c r="O8733" i="1"/>
  <c r="O8765" i="1" s="1"/>
  <c r="O8769" i="1" s="1"/>
  <c r="O8770" i="1" s="1"/>
  <c r="O8644" i="1"/>
  <c r="O8677" i="1" s="1"/>
  <c r="O8681" i="1" s="1"/>
  <c r="O8682" i="1" s="1"/>
  <c r="N8495" i="1"/>
  <c r="N8527" i="1" s="1"/>
  <c r="N8531" i="1" s="1"/>
  <c r="N8532" i="1" s="1"/>
  <c r="M7531" i="1"/>
  <c r="M7564" i="1" s="1"/>
  <c r="O7290" i="1"/>
  <c r="O7289" i="1" s="1"/>
  <c r="M9000" i="1"/>
  <c r="M9040" i="1" s="1"/>
  <c r="M9044" i="1" s="1"/>
  <c r="M9045" i="1" s="1"/>
  <c r="M8910" i="1"/>
  <c r="M8945" i="1" s="1"/>
  <c r="M8949" i="1" s="1"/>
  <c r="M8950" i="1" s="1"/>
  <c r="N8733" i="1"/>
  <c r="N8765" i="1" s="1"/>
  <c r="N8769" i="1" s="1"/>
  <c r="N8770" i="1" s="1"/>
  <c r="N8644" i="1"/>
  <c r="N8677" i="1" s="1"/>
  <c r="N8681" i="1" s="1"/>
  <c r="N8682" i="1" s="1"/>
  <c r="M8495" i="1"/>
  <c r="M8527" i="1" s="1"/>
  <c r="M8531" i="1" s="1"/>
  <c r="M8532" i="1" s="1"/>
  <c r="O8364" i="1"/>
  <c r="O8397" i="1" s="1"/>
  <c r="O8401" i="1" s="1"/>
  <c r="O8402" i="1" s="1"/>
  <c r="O8272" i="1"/>
  <c r="O8307" i="1" s="1"/>
  <c r="O8311" i="1" s="1"/>
  <c r="O8312" i="1" s="1"/>
  <c r="N8186" i="1"/>
  <c r="N8219" i="1" s="1"/>
  <c r="N8223" i="1" s="1"/>
  <c r="N8224" i="1" s="1"/>
  <c r="O7090" i="1"/>
  <c r="O7123" i="1" s="1"/>
  <c r="N9178" i="1"/>
  <c r="N9208" i="1" s="1"/>
  <c r="N9212" i="1" s="1"/>
  <c r="N9213" i="1" s="1"/>
  <c r="N9092" i="1"/>
  <c r="N9126" i="1" s="1"/>
  <c r="N9130" i="1" s="1"/>
  <c r="N9131" i="1" s="1"/>
  <c r="O8910" i="1"/>
  <c r="O8945" i="1" s="1"/>
  <c r="O8949" i="1" s="1"/>
  <c r="O8950" i="1" s="1"/>
  <c r="O8820" i="1"/>
  <c r="O8854" i="1" s="1"/>
  <c r="O8858" i="1" s="1"/>
  <c r="O8859" i="1" s="1"/>
  <c r="M8733" i="1"/>
  <c r="M8765" i="1" s="1"/>
  <c r="M8769" i="1" s="1"/>
  <c r="M8770" i="1" s="1"/>
  <c r="M8644" i="1"/>
  <c r="M8677" i="1" s="1"/>
  <c r="M8681" i="1" s="1"/>
  <c r="M8682" i="1" s="1"/>
  <c r="N8552" i="1"/>
  <c r="N8587" i="1" s="1"/>
  <c r="N8591" i="1" s="1"/>
  <c r="N8592" i="1" s="1"/>
  <c r="N8364" i="1"/>
  <c r="N8397" i="1" s="1"/>
  <c r="N8401" i="1" s="1"/>
  <c r="N8402" i="1" s="1"/>
  <c r="N8272" i="1"/>
  <c r="N8307" i="1" s="1"/>
  <c r="N8311" i="1" s="1"/>
  <c r="N8312" i="1" s="1"/>
  <c r="M7628" i="1"/>
  <c r="O7459" i="1"/>
  <c r="O7448" i="1" s="1"/>
  <c r="M7045" i="1"/>
  <c r="M7076" i="1" s="1"/>
  <c r="M7083" i="1" s="1"/>
  <c r="M6450" i="1"/>
  <c r="M6480" i="1" s="1"/>
  <c r="M6484" i="1" s="1"/>
  <c r="M6485" i="1" s="1"/>
  <c r="M8186" i="1"/>
  <c r="M8219" i="1" s="1"/>
  <c r="M8223" i="1" s="1"/>
  <c r="M8224" i="1" s="1"/>
  <c r="M7931" i="1"/>
  <c r="M7930" i="1" s="1"/>
  <c r="N7841" i="1"/>
  <c r="N7839" i="1" s="1"/>
  <c r="M7714" i="1"/>
  <c r="M7752" i="1" s="1"/>
  <c r="N7396" i="1"/>
  <c r="N7249" i="1"/>
  <c r="N7238" i="1" s="1"/>
  <c r="N7045" i="1"/>
  <c r="N7076" i="1" s="1"/>
  <c r="N7083" i="1" s="1"/>
  <c r="O7178" i="1"/>
  <c r="M6908" i="1"/>
  <c r="N6889" i="1"/>
  <c r="N6888" i="1" s="1"/>
  <c r="N6841" i="1"/>
  <c r="N6840" i="1" s="1"/>
  <c r="M6221" i="1"/>
  <c r="M6220" i="1" s="1"/>
  <c r="O6410" i="1"/>
  <c r="O6439" i="1" s="1"/>
  <c r="O6443" i="1" s="1"/>
  <c r="O6444" i="1" s="1"/>
  <c r="N6369" i="1"/>
  <c r="N6399" i="1" s="1"/>
  <c r="N6403" i="1" s="1"/>
  <c r="N6404" i="1" s="1"/>
  <c r="O6184" i="1"/>
  <c r="O6130" i="1"/>
  <c r="M6045" i="1"/>
  <c r="M6073" i="1" s="1"/>
  <c r="N6002" i="1"/>
  <c r="N6030" i="1" s="1"/>
  <c r="N6034" i="1" s="1"/>
  <c r="N6035" i="1" s="1"/>
  <c r="N5919" i="1"/>
  <c r="N5950" i="1" s="1"/>
  <c r="N5954" i="1" s="1"/>
  <c r="N5955" i="1" s="1"/>
  <c r="N5750" i="1"/>
  <c r="N5781" i="1" s="1"/>
  <c r="N5785" i="1" s="1"/>
  <c r="N5786" i="1" s="1"/>
  <c r="N5665" i="1"/>
  <c r="N5696" i="1" s="1"/>
  <c r="N5700" i="1" s="1"/>
  <c r="N5701" i="1" s="1"/>
  <c r="N5496" i="1"/>
  <c r="N5527" i="1" s="1"/>
  <c r="N5531" i="1" s="1"/>
  <c r="N5532" i="1" s="1"/>
  <c r="O4621" i="1"/>
  <c r="O4653" i="1" s="1"/>
  <c r="O4657" i="1" s="1"/>
  <c r="O4658" i="1" s="1"/>
  <c r="N4579" i="1"/>
  <c r="O4539" i="1"/>
  <c r="O4537" i="1" s="1"/>
  <c r="N4324" i="1"/>
  <c r="N4355" i="1" s="1"/>
  <c r="N4359" i="1" s="1"/>
  <c r="N4360" i="1" s="1"/>
  <c r="M3997" i="1"/>
  <c r="M4027" i="1" s="1"/>
  <c r="M4031" i="1" s="1"/>
  <c r="M4032" i="1" s="1"/>
  <c r="M3874" i="1"/>
  <c r="M3904" i="1" s="1"/>
  <c r="M3908" i="1" s="1"/>
  <c r="M3909" i="1" s="1"/>
  <c r="N246" i="1"/>
  <c r="N265" i="1" s="1"/>
  <c r="O8127" i="1"/>
  <c r="O8161" i="1" s="1"/>
  <c r="O8165" i="1" s="1"/>
  <c r="O8166" i="1" s="1"/>
  <c r="O8036" i="1"/>
  <c r="O8069" i="1" s="1"/>
  <c r="O8073" i="1" s="1"/>
  <c r="O8074" i="1" s="1"/>
  <c r="O7959" i="1"/>
  <c r="O7986" i="1" s="1"/>
  <c r="O7990" i="1" s="1"/>
  <c r="O7991" i="1" s="1"/>
  <c r="N7812" i="1"/>
  <c r="N7811" i="1" s="1"/>
  <c r="M7797" i="1"/>
  <c r="M7796" i="1" s="1"/>
  <c r="N7770" i="1"/>
  <c r="M7668" i="1"/>
  <c r="M7667" i="1" s="1"/>
  <c r="M7649" i="1"/>
  <c r="M7648" i="1" s="1"/>
  <c r="N7628" i="1"/>
  <c r="M7582" i="1"/>
  <c r="M7612" i="1" s="1"/>
  <c r="M7501" i="1"/>
  <c r="M7500" i="1" s="1"/>
  <c r="M7484" i="1"/>
  <c r="M7483" i="1" s="1"/>
  <c r="M7459" i="1"/>
  <c r="M7448" i="1" s="1"/>
  <c r="N7342" i="1"/>
  <c r="N7331" i="1" s="1"/>
  <c r="N7375" i="1" s="1"/>
  <c r="M7290" i="1"/>
  <c r="M7289" i="1" s="1"/>
  <c r="O7136" i="1"/>
  <c r="O7167" i="1" s="1"/>
  <c r="N6814" i="1"/>
  <c r="N6813" i="1" s="1"/>
  <c r="M6369" i="1"/>
  <c r="M6399" i="1" s="1"/>
  <c r="M6403" i="1" s="1"/>
  <c r="M6404" i="1" s="1"/>
  <c r="O6219" i="1"/>
  <c r="O6088" i="1"/>
  <c r="O6118" i="1" s="1"/>
  <c r="O6122" i="1" s="1"/>
  <c r="O6123" i="1" s="1"/>
  <c r="M6002" i="1"/>
  <c r="M6030" i="1" s="1"/>
  <c r="M6034" i="1" s="1"/>
  <c r="M6035" i="1" s="1"/>
  <c r="M5919" i="1"/>
  <c r="M5950" i="1" s="1"/>
  <c r="M5954" i="1" s="1"/>
  <c r="M5955" i="1" s="1"/>
  <c r="M5834" i="1"/>
  <c r="M5865" i="1" s="1"/>
  <c r="M5869" i="1" s="1"/>
  <c r="M5870" i="1" s="1"/>
  <c r="M5750" i="1"/>
  <c r="M5781" i="1" s="1"/>
  <c r="M5785" i="1" s="1"/>
  <c r="M5786" i="1" s="1"/>
  <c r="M5665" i="1"/>
  <c r="M5696" i="1" s="1"/>
  <c r="M5700" i="1" s="1"/>
  <c r="M5701" i="1" s="1"/>
  <c r="M5581" i="1"/>
  <c r="M5612" i="1" s="1"/>
  <c r="M5616" i="1" s="1"/>
  <c r="M5617" i="1" s="1"/>
  <c r="M5496" i="1"/>
  <c r="M5527" i="1" s="1"/>
  <c r="M5531" i="1" s="1"/>
  <c r="M5532" i="1" s="1"/>
  <c r="M5412" i="1"/>
  <c r="M5443" i="1" s="1"/>
  <c r="M5447" i="1" s="1"/>
  <c r="M5448" i="1" s="1"/>
  <c r="N5289" i="1"/>
  <c r="N5319" i="1" s="1"/>
  <c r="N5323" i="1" s="1"/>
  <c r="N5324" i="1" s="1"/>
  <c r="O4913" i="1"/>
  <c r="O4941" i="1" s="1"/>
  <c r="O4945" i="1" s="1"/>
  <c r="O4946" i="1" s="1"/>
  <c r="M4205" i="1"/>
  <c r="M4235" i="1" s="1"/>
  <c r="M4239" i="1" s="1"/>
  <c r="M4240" i="1" s="1"/>
  <c r="M4038" i="1"/>
  <c r="M4069" i="1" s="1"/>
  <c r="M4073" i="1" s="1"/>
  <c r="M4074" i="1" s="1"/>
  <c r="N410" i="1"/>
  <c r="N436" i="1" s="1"/>
  <c r="N8127" i="1"/>
  <c r="N8161" i="1" s="1"/>
  <c r="N8165" i="1" s="1"/>
  <c r="N8166" i="1" s="1"/>
  <c r="N8036" i="1"/>
  <c r="N8069" i="1" s="1"/>
  <c r="N8073" i="1" s="1"/>
  <c r="N8074" i="1" s="1"/>
  <c r="N7959" i="1"/>
  <c r="N7986" i="1" s="1"/>
  <c r="N7990" i="1" s="1"/>
  <c r="N7991" i="1" s="1"/>
  <c r="M7690" i="1"/>
  <c r="M7689" i="1" s="1"/>
  <c r="M7423" i="1"/>
  <c r="M7422" i="1" s="1"/>
  <c r="O7383" i="1"/>
  <c r="M7090" i="1"/>
  <c r="M7123" i="1" s="1"/>
  <c r="N6956" i="1"/>
  <c r="N6987" i="1" s="1"/>
  <c r="N6897" i="1" s="1"/>
  <c r="M7178" i="1"/>
  <c r="O6889" i="1"/>
  <c r="O6888" i="1" s="1"/>
  <c r="O6841" i="1"/>
  <c r="O6840" i="1" s="1"/>
  <c r="O6794" i="1"/>
  <c r="O6704" i="1"/>
  <c r="O6734" i="1" s="1"/>
  <c r="O6738" i="1" s="1"/>
  <c r="O6739" i="1" s="1"/>
  <c r="N6559" i="1"/>
  <c r="N6558" i="1" s="1"/>
  <c r="O6533" i="1"/>
  <c r="N6225" i="1"/>
  <c r="N6224" i="1" s="1"/>
  <c r="M6130" i="1"/>
  <c r="M4952" i="1"/>
  <c r="M4983" i="1" s="1"/>
  <c r="M4987" i="1" s="1"/>
  <c r="M4988" i="1" s="1"/>
  <c r="M4366" i="1"/>
  <c r="M4398" i="1" s="1"/>
  <c r="M4402" i="1" s="1"/>
  <c r="M4403" i="1" s="1"/>
  <c r="M3096" i="1"/>
  <c r="M3127" i="1" s="1"/>
  <c r="M3131" i="1" s="1"/>
  <c r="M3132" i="1" s="1"/>
  <c r="M968" i="1"/>
  <c r="M931" i="1"/>
  <c r="M930" i="1" s="1"/>
  <c r="M8127" i="1"/>
  <c r="M8161" i="1" s="1"/>
  <c r="M8165" i="1" s="1"/>
  <c r="M8166" i="1" s="1"/>
  <c r="M8036" i="1"/>
  <c r="M8069" i="1" s="1"/>
  <c r="M8073" i="1" s="1"/>
  <c r="M8074" i="1" s="1"/>
  <c r="M7959" i="1"/>
  <c r="M7986" i="1" s="1"/>
  <c r="M7990" i="1" s="1"/>
  <c r="M7991" i="1" s="1"/>
  <c r="M7858" i="1"/>
  <c r="N7797" i="1"/>
  <c r="N7796" i="1" s="1"/>
  <c r="N7649" i="1"/>
  <c r="N7648" i="1" s="1"/>
  <c r="N7459" i="1"/>
  <c r="N7448" i="1" s="1"/>
  <c r="N7290" i="1"/>
  <c r="N7289" i="1" s="1"/>
  <c r="M7184" i="1"/>
  <c r="M7136" i="1"/>
  <c r="M7167" i="1" s="1"/>
  <c r="O7045" i="1"/>
  <c r="O7076" i="1" s="1"/>
  <c r="O7083" i="1" s="1"/>
  <c r="O7000" i="1"/>
  <c r="O7031" i="1" s="1"/>
  <c r="N6883" i="1"/>
  <c r="M6866" i="1"/>
  <c r="M6864" i="1" s="1"/>
  <c r="O6621" i="1"/>
  <c r="O6651" i="1" s="1"/>
  <c r="O6655" i="1" s="1"/>
  <c r="O6656" i="1" s="1"/>
  <c r="N6491" i="1"/>
  <c r="M6491" i="1"/>
  <c r="O6327" i="1"/>
  <c r="O6358" i="1" s="1"/>
  <c r="O6362" i="1" s="1"/>
  <c r="O6363" i="1" s="1"/>
  <c r="O6243" i="1"/>
  <c r="O6275" i="1" s="1"/>
  <c r="O6279" i="1" s="1"/>
  <c r="O6280" i="1" s="1"/>
  <c r="N6196" i="1"/>
  <c r="N6194" i="1" s="1"/>
  <c r="M6136" i="1"/>
  <c r="M5961" i="1"/>
  <c r="M5991" i="1" s="1"/>
  <c r="M5995" i="1" s="1"/>
  <c r="M5996" i="1" s="1"/>
  <c r="M5876" i="1"/>
  <c r="M5908" i="1" s="1"/>
  <c r="M5912" i="1" s="1"/>
  <c r="M5913" i="1" s="1"/>
  <c r="M5792" i="1"/>
  <c r="M5823" i="1" s="1"/>
  <c r="M5827" i="1" s="1"/>
  <c r="M5828" i="1" s="1"/>
  <c r="M5707" i="1"/>
  <c r="M5739" i="1" s="1"/>
  <c r="M5743" i="1" s="1"/>
  <c r="M5744" i="1" s="1"/>
  <c r="M5623" i="1"/>
  <c r="M5654" i="1" s="1"/>
  <c r="M5658" i="1" s="1"/>
  <c r="M5659" i="1" s="1"/>
  <c r="M5538" i="1"/>
  <c r="M5570" i="1" s="1"/>
  <c r="M5574" i="1" s="1"/>
  <c r="M5575" i="1" s="1"/>
  <c r="M5454" i="1"/>
  <c r="M5485" i="1" s="1"/>
  <c r="M5489" i="1" s="1"/>
  <c r="M5490" i="1" s="1"/>
  <c r="M4994" i="1"/>
  <c r="N2439" i="1"/>
  <c r="N2467" i="1" s="1"/>
  <c r="N2471" i="1" s="1"/>
  <c r="N2472" i="1" s="1"/>
  <c r="O8186" i="1"/>
  <c r="O8219" i="1" s="1"/>
  <c r="O8223" i="1" s="1"/>
  <c r="O8224" i="1" s="1"/>
  <c r="O7714" i="1"/>
  <c r="O7752" i="1" s="1"/>
  <c r="N7690" i="1"/>
  <c r="N7689" i="1" s="1"/>
  <c r="M7519" i="1"/>
  <c r="M7249" i="1"/>
  <c r="M7238" i="1" s="1"/>
  <c r="M6933" i="1"/>
  <c r="M6932" i="1" s="1"/>
  <c r="O6908" i="1"/>
  <c r="M6889" i="1"/>
  <c r="M6888" i="1" s="1"/>
  <c r="M6841" i="1"/>
  <c r="M6840" i="1" s="1"/>
  <c r="M6794" i="1"/>
  <c r="N6745" i="1"/>
  <c r="N6776" i="1" s="1"/>
  <c r="N6780" i="1" s="1"/>
  <c r="N6781" i="1" s="1"/>
  <c r="M6704" i="1"/>
  <c r="M6734" i="1" s="1"/>
  <c r="M6738" i="1" s="1"/>
  <c r="M6739" i="1" s="1"/>
  <c r="N6662" i="1"/>
  <c r="N6693" i="1" s="1"/>
  <c r="N6697" i="1" s="1"/>
  <c r="N6698" i="1" s="1"/>
  <c r="M6621" i="1"/>
  <c r="M6651" i="1" s="1"/>
  <c r="M6655" i="1" s="1"/>
  <c r="M6656" i="1" s="1"/>
  <c r="N6580" i="1"/>
  <c r="N6610" i="1" s="1"/>
  <c r="N6614" i="1" s="1"/>
  <c r="N6615" i="1" s="1"/>
  <c r="M6533" i="1"/>
  <c r="O6225" i="1"/>
  <c r="O6224" i="1" s="1"/>
  <c r="M6215" i="1"/>
  <c r="M6214" i="1" s="1"/>
  <c r="M6166" i="1"/>
  <c r="M6165" i="1" s="1"/>
  <c r="M6154" i="1"/>
  <c r="M6153" i="1" s="1"/>
  <c r="O4994" i="1"/>
  <c r="N4664" i="1"/>
  <c r="N4694" i="1" s="1"/>
  <c r="N4698" i="1" s="1"/>
  <c r="N4699" i="1" s="1"/>
  <c r="M3751" i="1"/>
  <c r="M3781" i="1" s="1"/>
  <c r="M3785" i="1" s="1"/>
  <c r="M3786" i="1" s="1"/>
  <c r="O3180" i="1"/>
  <c r="O3212" i="1" s="1"/>
  <c r="O3216" i="1" s="1"/>
  <c r="O3217" i="1" s="1"/>
  <c r="N4562" i="1"/>
  <c r="N4561" i="1" s="1"/>
  <c r="N3591" i="1"/>
  <c r="N3621" i="1" s="1"/>
  <c r="N3625" i="1" s="1"/>
  <c r="N3626" i="1" s="1"/>
  <c r="N3468" i="1"/>
  <c r="N3498" i="1" s="1"/>
  <c r="N3502" i="1" s="1"/>
  <c r="N3503" i="1" s="1"/>
  <c r="N3344" i="1"/>
  <c r="N3374" i="1" s="1"/>
  <c r="N3378" i="1" s="1"/>
  <c r="N3379" i="1" s="1"/>
  <c r="M3223" i="1"/>
  <c r="M3254" i="1" s="1"/>
  <c r="M3258" i="1" s="1"/>
  <c r="M3259" i="1" s="1"/>
  <c r="O2890" i="1"/>
  <c r="O2920" i="1" s="1"/>
  <c r="O2924" i="1" s="1"/>
  <c r="O2925" i="1" s="1"/>
  <c r="M2378" i="1"/>
  <c r="M2379" i="1"/>
  <c r="M1608" i="1"/>
  <c r="M1637" i="1" s="1"/>
  <c r="M1641" i="1" s="1"/>
  <c r="M1642" i="1" s="1"/>
  <c r="O1456" i="1"/>
  <c r="M450" i="1"/>
  <c r="N32" i="1"/>
  <c r="N31" i="1" s="1"/>
  <c r="N3223" i="1"/>
  <c r="N3254" i="1" s="1"/>
  <c r="N3258" i="1" s="1"/>
  <c r="N3259" i="1" s="1"/>
  <c r="M3054" i="1"/>
  <c r="M3085" i="1" s="1"/>
  <c r="M3089" i="1" s="1"/>
  <c r="M3090" i="1" s="1"/>
  <c r="O2931" i="1"/>
  <c r="O2961" i="1" s="1"/>
  <c r="O2965" i="1" s="1"/>
  <c r="O2966" i="1" s="1"/>
  <c r="O2726" i="1"/>
  <c r="O2756" i="1" s="1"/>
  <c r="O2760" i="1" s="1"/>
  <c r="O2761" i="1" s="1"/>
  <c r="O2560" i="1"/>
  <c r="O2590" i="1" s="1"/>
  <c r="O2594" i="1" s="1"/>
  <c r="O2595" i="1" s="1"/>
  <c r="O2311" i="1"/>
  <c r="M2228" i="1"/>
  <c r="M2258" i="1" s="1"/>
  <c r="M2262" i="1" s="1"/>
  <c r="M2263" i="1" s="1"/>
  <c r="N1589" i="1"/>
  <c r="N1588" i="1" s="1"/>
  <c r="O1373" i="1"/>
  <c r="M743" i="1"/>
  <c r="N5247" i="1"/>
  <c r="N5278" i="1" s="1"/>
  <c r="N5282" i="1" s="1"/>
  <c r="N5283" i="1" s="1"/>
  <c r="N4913" i="1"/>
  <c r="N4941" i="1" s="1"/>
  <c r="N4945" i="1" s="1"/>
  <c r="N4946" i="1" s="1"/>
  <c r="O4871" i="1"/>
  <c r="O4902" i="1" s="1"/>
  <c r="O4906" i="1" s="1"/>
  <c r="O4907" i="1" s="1"/>
  <c r="M4827" i="1"/>
  <c r="O4785" i="1"/>
  <c r="O4816" i="1" s="1"/>
  <c r="O4820" i="1" s="1"/>
  <c r="O4821" i="1" s="1"/>
  <c r="O4746" i="1"/>
  <c r="O4774" i="1" s="1"/>
  <c r="O4778" i="1" s="1"/>
  <c r="O4779" i="1" s="1"/>
  <c r="M4539" i="1"/>
  <c r="M4537" i="1" s="1"/>
  <c r="O4491" i="1"/>
  <c r="O4522" i="1" s="1"/>
  <c r="O4526" i="1" s="1"/>
  <c r="O4527" i="1" s="1"/>
  <c r="M4450" i="1"/>
  <c r="M4480" i="1" s="1"/>
  <c r="M4484" i="1" s="1"/>
  <c r="M4485" i="1" s="1"/>
  <c r="O4409" i="1"/>
  <c r="O4439" i="1" s="1"/>
  <c r="O4443" i="1" s="1"/>
  <c r="O4444" i="1" s="1"/>
  <c r="O4324" i="1"/>
  <c r="O4355" i="1" s="1"/>
  <c r="O4359" i="1" s="1"/>
  <c r="O4360" i="1" s="1"/>
  <c r="O4287" i="1"/>
  <c r="O4313" i="1" s="1"/>
  <c r="O4317" i="1" s="1"/>
  <c r="O4318" i="1" s="1"/>
  <c r="M3833" i="1"/>
  <c r="M3863" i="1" s="1"/>
  <c r="M3867" i="1" s="1"/>
  <c r="M3868" i="1" s="1"/>
  <c r="O3632" i="1"/>
  <c r="O3658" i="1" s="1"/>
  <c r="O3662" i="1" s="1"/>
  <c r="O3663" i="1" s="1"/>
  <c r="O3509" i="1"/>
  <c r="O3539" i="1" s="1"/>
  <c r="O3543" i="1" s="1"/>
  <c r="O3544" i="1" s="1"/>
  <c r="O3385" i="1"/>
  <c r="O3415" i="1" s="1"/>
  <c r="O3419" i="1" s="1"/>
  <c r="O3420" i="1" s="1"/>
  <c r="O3096" i="1"/>
  <c r="O3127" i="1" s="1"/>
  <c r="O3131" i="1" s="1"/>
  <c r="O3132" i="1" s="1"/>
  <c r="O3054" i="1"/>
  <c r="O3085" i="1" s="1"/>
  <c r="O3089" i="1" s="1"/>
  <c r="O3090" i="1" s="1"/>
  <c r="M2519" i="1"/>
  <c r="M2549" i="1" s="1"/>
  <c r="M2553" i="1" s="1"/>
  <c r="M2554" i="1" s="1"/>
  <c r="N2355" i="1"/>
  <c r="N2386" i="1" s="1"/>
  <c r="N2391" i="1" s="1"/>
  <c r="N1978" i="1"/>
  <c r="N2008" i="1" s="1"/>
  <c r="N2012" i="1" s="1"/>
  <c r="N2013" i="1" s="1"/>
  <c r="O545" i="1"/>
  <c r="O97" i="1"/>
  <c r="N5165" i="1"/>
  <c r="N5195" i="1" s="1"/>
  <c r="N5199" i="1" s="1"/>
  <c r="N5200" i="1" s="1"/>
  <c r="M4562" i="1"/>
  <c r="M4561" i="1" s="1"/>
  <c r="N3632" i="1"/>
  <c r="N3658" i="1" s="1"/>
  <c r="N3662" i="1" s="1"/>
  <c r="N3663" i="1" s="1"/>
  <c r="N3509" i="1"/>
  <c r="N3539" i="1" s="1"/>
  <c r="N3543" i="1" s="1"/>
  <c r="N3544" i="1" s="1"/>
  <c r="N3385" i="1"/>
  <c r="N3415" i="1" s="1"/>
  <c r="N3419" i="1" s="1"/>
  <c r="N3420" i="1" s="1"/>
  <c r="O2972" i="1"/>
  <c r="O3002" i="1" s="1"/>
  <c r="O3006" i="1" s="1"/>
  <c r="O3007" i="1" s="1"/>
  <c r="O2642" i="1"/>
  <c r="O2674" i="1" s="1"/>
  <c r="O2678" i="1" s="1"/>
  <c r="O2679" i="1" s="1"/>
  <c r="N1200" i="1"/>
  <c r="N1199" i="1" s="1"/>
  <c r="O810" i="1"/>
  <c r="N496" i="1"/>
  <c r="M114" i="1"/>
  <c r="M113" i="1" s="1"/>
  <c r="N5039" i="1"/>
  <c r="N5069" i="1" s="1"/>
  <c r="N5073" i="1" s="1"/>
  <c r="N5074" i="1" s="1"/>
  <c r="O5019" i="1"/>
  <c r="O5018" i="1" s="1"/>
  <c r="O4952" i="1"/>
  <c r="O4983" i="1" s="1"/>
  <c r="O4987" i="1" s="1"/>
  <c r="O4988" i="1" s="1"/>
  <c r="M4785" i="1"/>
  <c r="M4491" i="1"/>
  <c r="M4522" i="1" s="1"/>
  <c r="M4526" i="1" s="1"/>
  <c r="M4527" i="1" s="1"/>
  <c r="M4409" i="1"/>
  <c r="M4439" i="1" s="1"/>
  <c r="M4443" i="1" s="1"/>
  <c r="M4444" i="1" s="1"/>
  <c r="O4366" i="1"/>
  <c r="O4398" i="1" s="1"/>
  <c r="O4402" i="1" s="1"/>
  <c r="O4403" i="1" s="1"/>
  <c r="M4324" i="1"/>
  <c r="M4355" i="1" s="1"/>
  <c r="M4359" i="1" s="1"/>
  <c r="M4360" i="1" s="1"/>
  <c r="M3669" i="1"/>
  <c r="M3699" i="1" s="1"/>
  <c r="M3703" i="1" s="1"/>
  <c r="M3704" i="1" s="1"/>
  <c r="O3591" i="1"/>
  <c r="O3621" i="1" s="1"/>
  <c r="O3625" i="1" s="1"/>
  <c r="O3626" i="1" s="1"/>
  <c r="O3468" i="1"/>
  <c r="O3498" i="1" s="1"/>
  <c r="O3502" i="1" s="1"/>
  <c r="O3503" i="1" s="1"/>
  <c r="O3344" i="1"/>
  <c r="O3374" i="1" s="1"/>
  <c r="O3378" i="1" s="1"/>
  <c r="O3379" i="1" s="1"/>
  <c r="O2685" i="1"/>
  <c r="O2715" i="1" s="1"/>
  <c r="O2719" i="1" s="1"/>
  <c r="O2720" i="1" s="1"/>
  <c r="N2144" i="1"/>
  <c r="N2175" i="1" s="1"/>
  <c r="N2179" i="1" s="1"/>
  <c r="N2180" i="1" s="1"/>
  <c r="M2102" i="1"/>
  <c r="M2133" i="1" s="1"/>
  <c r="M2137" i="1" s="1"/>
  <c r="M2138" i="1" s="1"/>
  <c r="O1520" i="1"/>
  <c r="O1519" i="1" s="1"/>
  <c r="O1049" i="1"/>
  <c r="N863" i="1"/>
  <c r="N862" i="1" s="1"/>
  <c r="N527" i="1"/>
  <c r="N526" i="1" s="1"/>
  <c r="M2478" i="1"/>
  <c r="M2019" i="1"/>
  <c r="M2049" i="1" s="1"/>
  <c r="M2053" i="1" s="1"/>
  <c r="M2054" i="1" s="1"/>
  <c r="N1894" i="1"/>
  <c r="N1925" i="1" s="1"/>
  <c r="N1929" i="1" s="1"/>
  <c r="N1930" i="1" s="1"/>
  <c r="N1771" i="1"/>
  <c r="N1801" i="1" s="1"/>
  <c r="N1805" i="1" s="1"/>
  <c r="N1806" i="1" s="1"/>
  <c r="N1648" i="1"/>
  <c r="O1589" i="1"/>
  <c r="O1588" i="1" s="1"/>
  <c r="N1566" i="1"/>
  <c r="N1564" i="1" s="1"/>
  <c r="N1314" i="1"/>
  <c r="M1308" i="1"/>
  <c r="O1257" i="1"/>
  <c r="O1200" i="1"/>
  <c r="O1199" i="1" s="1"/>
  <c r="M1049" i="1"/>
  <c r="N942" i="1"/>
  <c r="N941" i="1" s="1"/>
  <c r="N931" i="1"/>
  <c r="N930" i="1" s="1"/>
  <c r="O830" i="1"/>
  <c r="O819" i="1" s="1"/>
  <c r="M649" i="1"/>
  <c r="M681" i="1" s="1"/>
  <c r="O321" i="1"/>
  <c r="N280" i="1"/>
  <c r="M97" i="1"/>
  <c r="M2808" i="1"/>
  <c r="M2838" i="1" s="1"/>
  <c r="M2842" i="1" s="1"/>
  <c r="M2843" i="1" s="1"/>
  <c r="O2379" i="1"/>
  <c r="O2144" i="1"/>
  <c r="O2175" i="1" s="1"/>
  <c r="O2179" i="1" s="1"/>
  <c r="O2180" i="1" s="1"/>
  <c r="O2060" i="1"/>
  <c r="O2091" i="1" s="1"/>
  <c r="O2095" i="1" s="1"/>
  <c r="O2096" i="1" s="1"/>
  <c r="M1978" i="1"/>
  <c r="M2008" i="1" s="1"/>
  <c r="M2012" i="1" s="1"/>
  <c r="M2013" i="1" s="1"/>
  <c r="N1853" i="1"/>
  <c r="N1883" i="1" s="1"/>
  <c r="N1887" i="1" s="1"/>
  <c r="N1888" i="1" s="1"/>
  <c r="N1730" i="1"/>
  <c r="N1760" i="1" s="1"/>
  <c r="N1764" i="1" s="1"/>
  <c r="N1765" i="1" s="1"/>
  <c r="N1520" i="1"/>
  <c r="N1519" i="1" s="1"/>
  <c r="O1504" i="1"/>
  <c r="O1503" i="1" s="1"/>
  <c r="N1456" i="1"/>
  <c r="M1405" i="1"/>
  <c r="M1404" i="1" s="1"/>
  <c r="N1373" i="1"/>
  <c r="M1200" i="1"/>
  <c r="M1199" i="1" s="1"/>
  <c r="O1169" i="1"/>
  <c r="O1082" i="1"/>
  <c r="O1081" i="1" s="1"/>
  <c r="N1018" i="1"/>
  <c r="N1017" i="1" s="1"/>
  <c r="N1011" i="1"/>
  <c r="N1010" i="1" s="1"/>
  <c r="N988" i="1"/>
  <c r="N977" i="1" s="1"/>
  <c r="O942" i="1"/>
  <c r="O941" i="1" s="1"/>
  <c r="O931" i="1"/>
  <c r="O930" i="1" s="1"/>
  <c r="O920" i="1"/>
  <c r="O919" i="1" s="1"/>
  <c r="O903" i="1"/>
  <c r="O892" i="1" s="1"/>
  <c r="M853" i="1"/>
  <c r="M852" i="1" s="1"/>
  <c r="N798" i="1"/>
  <c r="N797" i="1" s="1"/>
  <c r="N787" i="1"/>
  <c r="N786" i="1" s="1"/>
  <c r="N768" i="1"/>
  <c r="N767" i="1" s="1"/>
  <c r="O695" i="1"/>
  <c r="O725" i="1" s="1"/>
  <c r="O280" i="1"/>
  <c r="M246" i="1"/>
  <c r="M265" i="1" s="1"/>
  <c r="N184" i="1"/>
  <c r="N209" i="1" s="1"/>
  <c r="N145" i="1"/>
  <c r="N169" i="1" s="1"/>
  <c r="N57" i="1"/>
  <c r="N82" i="1" s="1"/>
  <c r="O11" i="1"/>
  <c r="M2311" i="1"/>
  <c r="O2269" i="1"/>
  <c r="O2300" i="1" s="1"/>
  <c r="O2304" i="1" s="1"/>
  <c r="O2305" i="1" s="1"/>
  <c r="O1936" i="1"/>
  <c r="O1967" i="1" s="1"/>
  <c r="O1971" i="1" s="1"/>
  <c r="O1972" i="1" s="1"/>
  <c r="O1812" i="1"/>
  <c r="O1842" i="1" s="1"/>
  <c r="O1846" i="1" s="1"/>
  <c r="O1847" i="1" s="1"/>
  <c r="O1689" i="1"/>
  <c r="O1719" i="1" s="1"/>
  <c r="O1723" i="1" s="1"/>
  <c r="O1724" i="1" s="1"/>
  <c r="N1504" i="1"/>
  <c r="N1503" i="1" s="1"/>
  <c r="N1468" i="1"/>
  <c r="O1405" i="1"/>
  <c r="O1404" i="1" s="1"/>
  <c r="N1385" i="1"/>
  <c r="O1124" i="1"/>
  <c r="O1112" i="1" s="1"/>
  <c r="M1011" i="1"/>
  <c r="M1010" i="1" s="1"/>
  <c r="O863" i="1"/>
  <c r="O862" i="1" s="1"/>
  <c r="O737" i="1"/>
  <c r="M516" i="1"/>
  <c r="M515" i="1" s="1"/>
  <c r="O496" i="1"/>
  <c r="O139" i="1"/>
  <c r="O32" i="1"/>
  <c r="O31" i="1" s="1"/>
  <c r="M2972" i="1"/>
  <c r="M3002" i="1" s="1"/>
  <c r="M3006" i="1" s="1"/>
  <c r="M3007" i="1" s="1"/>
  <c r="M2726" i="1"/>
  <c r="M2756" i="1" s="1"/>
  <c r="M2760" i="1" s="1"/>
  <c r="M2761" i="1" s="1"/>
  <c r="O2478" i="1"/>
  <c r="O2508" i="1" s="1"/>
  <c r="O2512" i="1" s="1"/>
  <c r="O2513" i="1" s="1"/>
  <c r="N2335" i="1"/>
  <c r="N2334" i="1" s="1"/>
  <c r="M2060" i="1"/>
  <c r="M2091" i="1" s="1"/>
  <c r="M2095" i="1" s="1"/>
  <c r="M2096" i="1" s="1"/>
  <c r="O2019" i="1"/>
  <c r="O2049" i="1" s="1"/>
  <c r="O2053" i="1" s="1"/>
  <c r="O2054" i="1" s="1"/>
  <c r="N1936" i="1"/>
  <c r="N1967" i="1" s="1"/>
  <c r="N1971" i="1" s="1"/>
  <c r="N1972" i="1" s="1"/>
  <c r="N1812" i="1"/>
  <c r="N1842" i="1" s="1"/>
  <c r="N1846" i="1" s="1"/>
  <c r="N1847" i="1" s="1"/>
  <c r="N1689" i="1"/>
  <c r="N1719" i="1" s="1"/>
  <c r="N1723" i="1" s="1"/>
  <c r="N1724" i="1" s="1"/>
  <c r="N1418" i="1"/>
  <c r="N1417" i="1" s="1"/>
  <c r="N1405" i="1"/>
  <c r="N1404" i="1" s="1"/>
  <c r="O1230" i="1"/>
  <c r="O1229" i="1" s="1"/>
  <c r="M1082" i="1"/>
  <c r="M1081" i="1" s="1"/>
  <c r="O1018" i="1"/>
  <c r="O1017" i="1" s="1"/>
  <c r="O1011" i="1"/>
  <c r="O1010" i="1" s="1"/>
  <c r="O988" i="1"/>
  <c r="O977" i="1" s="1"/>
  <c r="M920" i="1"/>
  <c r="M919" i="1" s="1"/>
  <c r="M903" i="1"/>
  <c r="M892" i="1" s="1"/>
  <c r="N853" i="1"/>
  <c r="N852" i="1" s="1"/>
  <c r="N830" i="1"/>
  <c r="N819" i="1" s="1"/>
  <c r="O798" i="1"/>
  <c r="O797" i="1" s="1"/>
  <c r="O787" i="1"/>
  <c r="O786" i="1" s="1"/>
  <c r="O768" i="1"/>
  <c r="O767" i="1" s="1"/>
  <c r="N737" i="1"/>
  <c r="O600" i="1"/>
  <c r="O634" i="1" s="1"/>
  <c r="N469" i="1"/>
  <c r="N468" i="1" s="1"/>
  <c r="N346" i="1"/>
  <c r="N345" i="1" s="1"/>
  <c r="N340" i="1"/>
  <c r="N339" i="1" s="1"/>
  <c r="N490" i="1"/>
  <c r="O2186" i="1"/>
  <c r="O2217" i="1" s="1"/>
  <c r="O2221" i="1" s="1"/>
  <c r="O2222" i="1" s="1"/>
  <c r="O2102" i="1"/>
  <c r="O2133" i="1" s="1"/>
  <c r="O2137" i="1" s="1"/>
  <c r="O2138" i="1" s="1"/>
  <c r="O1894" i="1"/>
  <c r="O1925" i="1" s="1"/>
  <c r="O1929" i="1" s="1"/>
  <c r="O1930" i="1" s="1"/>
  <c r="O1771" i="1"/>
  <c r="O1801" i="1" s="1"/>
  <c r="O1805" i="1" s="1"/>
  <c r="O1806" i="1" s="1"/>
  <c r="O1648" i="1"/>
  <c r="M1589" i="1"/>
  <c r="M1588" i="1" s="1"/>
  <c r="O1566" i="1"/>
  <c r="O1564" i="1" s="1"/>
  <c r="O1175" i="1"/>
  <c r="N1049" i="1"/>
  <c r="O968" i="1"/>
  <c r="N810" i="1"/>
  <c r="N695" i="1"/>
  <c r="N725" i="1" s="1"/>
  <c r="N554" i="1"/>
  <c r="N589" i="1" s="1"/>
  <c r="M527" i="1"/>
  <c r="M526" i="1" s="1"/>
  <c r="O371" i="1"/>
  <c r="O396" i="1" s="1"/>
  <c r="M340" i="1"/>
  <c r="M339" i="1" s="1"/>
  <c r="M321" i="1"/>
  <c r="O490" i="1"/>
  <c r="O184" i="1"/>
  <c r="O209" i="1" s="1"/>
  <c r="O145" i="1"/>
  <c r="O169" i="1" s="1"/>
  <c r="O57" i="1"/>
  <c r="O82" i="1" s="1"/>
  <c r="O8865" i="1"/>
  <c r="O8900" i="1" s="1"/>
  <c r="O8904" i="1" s="1"/>
  <c r="O8905" i="1" s="1"/>
  <c r="O9223" i="1"/>
  <c r="O9251" i="1" s="1"/>
  <c r="O9178" i="1"/>
  <c r="O9208" i="1" s="1"/>
  <c r="O9092" i="1"/>
  <c r="O9126" i="1" s="1"/>
  <c r="O9130" i="1" s="1"/>
  <c r="O9131" i="1" s="1"/>
  <c r="O8688" i="1"/>
  <c r="O8723" i="1" s="1"/>
  <c r="O8727" i="1" s="1"/>
  <c r="O8728" i="1" s="1"/>
  <c r="M8597" i="1"/>
  <c r="M8634" i="1" s="1"/>
  <c r="M8638" i="1" s="1"/>
  <c r="M8639" i="1" s="1"/>
  <c r="N8408" i="1"/>
  <c r="N8441" i="1" s="1"/>
  <c r="N8445" i="1" s="1"/>
  <c r="N8446" i="1" s="1"/>
  <c r="M8080" i="1"/>
  <c r="M8118" i="1" s="1"/>
  <c r="M8122" i="1" s="1"/>
  <c r="M8123" i="1" s="1"/>
  <c r="M7997" i="1"/>
  <c r="M8025" i="1" s="1"/>
  <c r="M8029" i="1" s="1"/>
  <c r="M8030" i="1" s="1"/>
  <c r="N9223" i="1"/>
  <c r="N9251" i="1" s="1"/>
  <c r="M8408" i="1"/>
  <c r="M8441" i="1" s="1"/>
  <c r="M8445" i="1" s="1"/>
  <c r="M8446" i="1" s="1"/>
  <c r="O8318" i="1"/>
  <c r="O8353" i="1" s="1"/>
  <c r="O8357" i="1" s="1"/>
  <c r="O8358" i="1" s="1"/>
  <c r="O8230" i="1"/>
  <c r="O8261" i="1" s="1"/>
  <c r="O8265" i="1" s="1"/>
  <c r="O8266" i="1" s="1"/>
  <c r="O7872" i="1"/>
  <c r="O7871" i="1" s="1"/>
  <c r="O8776" i="1"/>
  <c r="O8809" i="1" s="1"/>
  <c r="O8813" i="1" s="1"/>
  <c r="O8814" i="1" s="1"/>
  <c r="N8230" i="1"/>
  <c r="N8261" i="1" s="1"/>
  <c r="N8265" i="1" s="1"/>
  <c r="N8266" i="1" s="1"/>
  <c r="O8452" i="1"/>
  <c r="O8484" i="1" s="1"/>
  <c r="O8488" i="1" s="1"/>
  <c r="O8489" i="1" s="1"/>
  <c r="N7872" i="1"/>
  <c r="N7871" i="1" s="1"/>
  <c r="O8597" i="1"/>
  <c r="O8634" i="1" s="1"/>
  <c r="O8638" i="1" s="1"/>
  <c r="O8639" i="1" s="1"/>
  <c r="N8452" i="1"/>
  <c r="N8484" i="1" s="1"/>
  <c r="N8488" i="1" s="1"/>
  <c r="N8489" i="1" s="1"/>
  <c r="O7858" i="1"/>
  <c r="M7872" i="1"/>
  <c r="M7871" i="1" s="1"/>
  <c r="N8597" i="1"/>
  <c r="N8634" i="1" s="1"/>
  <c r="N8638" i="1" s="1"/>
  <c r="N8639" i="1" s="1"/>
  <c r="M8452" i="1"/>
  <c r="M8484" i="1" s="1"/>
  <c r="M8488" i="1" s="1"/>
  <c r="M8489" i="1" s="1"/>
  <c r="O8408" i="1"/>
  <c r="O8441" i="1" s="1"/>
  <c r="O8445" i="1" s="1"/>
  <c r="O8446" i="1" s="1"/>
  <c r="N8080" i="1"/>
  <c r="N8118" i="1" s="1"/>
  <c r="N8122" i="1" s="1"/>
  <c r="N8123" i="1" s="1"/>
  <c r="N7997" i="1"/>
  <c r="N8025" i="1" s="1"/>
  <c r="N8029" i="1" s="1"/>
  <c r="N8030" i="1" s="1"/>
  <c r="M7939" i="1"/>
  <c r="M7938" i="1" s="1"/>
  <c r="N7858" i="1"/>
  <c r="O7841" i="1"/>
  <c r="O7839" i="1" s="1"/>
  <c r="M7770" i="1"/>
  <c r="N7668" i="1"/>
  <c r="N7667" i="1" s="1"/>
  <c r="O7249" i="1"/>
  <c r="O7238" i="1" s="1"/>
  <c r="N7184" i="1"/>
  <c r="M6956" i="1"/>
  <c r="M6987" i="1" s="1"/>
  <c r="O6887" i="1"/>
  <c r="O6580" i="1"/>
  <c r="O6610" i="1" s="1"/>
  <c r="O6614" i="1" s="1"/>
  <c r="O6615" i="1" s="1"/>
  <c r="O6222" i="1"/>
  <c r="O6559" i="1"/>
  <c r="O6558" i="1" s="1"/>
  <c r="N6327" i="1"/>
  <c r="N6358" i="1" s="1"/>
  <c r="N6362" i="1" s="1"/>
  <c r="N6363" i="1" s="1"/>
  <c r="O7812" i="1"/>
  <c r="O7811" i="1" s="1"/>
  <c r="O7501" i="1"/>
  <c r="O7500" i="1" s="1"/>
  <c r="O7396" i="1"/>
  <c r="M7841" i="1"/>
  <c r="M7839" i="1" s="1"/>
  <c r="O7830" i="1"/>
  <c r="O7628" i="1"/>
  <c r="N7090" i="1"/>
  <c r="N7123" i="1" s="1"/>
  <c r="O6866" i="1"/>
  <c r="O6864" i="1" s="1"/>
  <c r="O6814" i="1"/>
  <c r="O6813" i="1" s="1"/>
  <c r="O6662" i="1"/>
  <c r="O6693" i="1" s="1"/>
  <c r="O6697" i="1" s="1"/>
  <c r="O6698" i="1" s="1"/>
  <c r="N6533" i="1"/>
  <c r="M7812" i="1"/>
  <c r="M7811" i="1" s="1"/>
  <c r="N7582" i="1"/>
  <c r="N7612" i="1" s="1"/>
  <c r="O7342" i="1"/>
  <c r="O7331" i="1" s="1"/>
  <c r="O7375" i="1" s="1"/>
  <c r="O6883" i="1"/>
  <c r="N6621" i="1"/>
  <c r="N6651" i="1" s="1"/>
  <c r="N6655" i="1" s="1"/>
  <c r="N6656" i="1" s="1"/>
  <c r="N6286" i="1"/>
  <c r="N6316" i="1" s="1"/>
  <c r="N6320" i="1" s="1"/>
  <c r="N6321" i="1" s="1"/>
  <c r="O7939" i="1"/>
  <c r="O7938" i="1" s="1"/>
  <c r="O7914" i="1"/>
  <c r="O7896" i="1" s="1"/>
  <c r="M7830" i="1"/>
  <c r="O7709" i="1"/>
  <c r="O7519" i="1"/>
  <c r="O6745" i="1"/>
  <c r="O6776" i="1" s="1"/>
  <c r="N6450" i="1"/>
  <c r="N6480" i="1" s="1"/>
  <c r="N6484" i="1" s="1"/>
  <c r="N6485" i="1" s="1"/>
  <c r="N5834" i="1"/>
  <c r="N5865" i="1" s="1"/>
  <c r="N5869" i="1" s="1"/>
  <c r="N5870" i="1" s="1"/>
  <c r="N7939" i="1"/>
  <c r="N7938" i="1" s="1"/>
  <c r="O7770" i="1"/>
  <c r="N7531" i="1"/>
  <c r="N7564" i="1" s="1"/>
  <c r="N7136" i="1"/>
  <c r="N7167" i="1" s="1"/>
  <c r="O6956" i="1"/>
  <c r="O6987" i="1" s="1"/>
  <c r="O6933" i="1"/>
  <c r="O6932" i="1" s="1"/>
  <c r="N6794" i="1"/>
  <c r="M6745" i="1"/>
  <c r="M6776" i="1" s="1"/>
  <c r="N6704" i="1"/>
  <c r="N6734" i="1" s="1"/>
  <c r="O6286" i="1"/>
  <c r="O6316" i="1" s="1"/>
  <c r="O6320" i="1" s="1"/>
  <c r="O6321" i="1" s="1"/>
  <c r="N6243" i="1"/>
  <c r="N6275" i="1" s="1"/>
  <c r="N6279" i="1" s="1"/>
  <c r="N6280" i="1" s="1"/>
  <c r="N5581" i="1"/>
  <c r="N5612" i="1" s="1"/>
  <c r="N5616" i="1" s="1"/>
  <c r="N5617" i="1" s="1"/>
  <c r="N5206" i="1"/>
  <c r="N5236" i="1" s="1"/>
  <c r="N5240" i="1" s="1"/>
  <c r="N5241" i="1" s="1"/>
  <c r="N6919" i="1"/>
  <c r="N6908" i="1" s="1"/>
  <c r="N6887" i="1"/>
  <c r="O6213" i="1"/>
  <c r="O6136" i="1"/>
  <c r="O5792" i="1"/>
  <c r="O5823" i="1" s="1"/>
  <c r="O5827" i="1" s="1"/>
  <c r="O5828" i="1" s="1"/>
  <c r="O5538" i="1"/>
  <c r="O5570" i="1" s="1"/>
  <c r="O5574" i="1" s="1"/>
  <c r="O5575" i="1" s="1"/>
  <c r="N5330" i="1"/>
  <c r="M6887" i="1"/>
  <c r="M6883" i="1"/>
  <c r="O6450" i="1"/>
  <c r="O6480" i="1" s="1"/>
  <c r="O6484" i="1" s="1"/>
  <c r="O6485" i="1" s="1"/>
  <c r="N6213" i="1"/>
  <c r="N5412" i="1"/>
  <c r="N5443" i="1" s="1"/>
  <c r="N5447" i="1" s="1"/>
  <c r="N5448" i="1" s="1"/>
  <c r="O5122" i="1"/>
  <c r="O5154" i="1" s="1"/>
  <c r="O5158" i="1" s="1"/>
  <c r="O5159" i="1" s="1"/>
  <c r="M6225" i="1"/>
  <c r="M6224" i="1" s="1"/>
  <c r="N6223" i="1"/>
  <c r="O6045" i="1"/>
  <c r="O6073" i="1" s="1"/>
  <c r="O5876" i="1"/>
  <c r="O5908" i="1" s="1"/>
  <c r="O5912" i="1" s="1"/>
  <c r="O5913" i="1" s="1"/>
  <c r="O5623" i="1"/>
  <c r="O5654" i="1" s="1"/>
  <c r="O5658" i="1" s="1"/>
  <c r="O5659" i="1" s="1"/>
  <c r="O5247" i="1"/>
  <c r="O5278" i="1" s="1"/>
  <c r="O5282" i="1" s="1"/>
  <c r="O5283" i="1" s="1"/>
  <c r="M5206" i="1"/>
  <c r="M5236" i="1" s="1"/>
  <c r="M5240" i="1" s="1"/>
  <c r="M5241" i="1" s="1"/>
  <c r="N5122" i="1"/>
  <c r="N5154" i="1" s="1"/>
  <c r="N5158" i="1" s="1"/>
  <c r="N5159" i="1" s="1"/>
  <c r="N6516" i="1"/>
  <c r="N6515" i="1" s="1"/>
  <c r="M6410" i="1"/>
  <c r="M6439" i="1" s="1"/>
  <c r="M6443" i="1" s="1"/>
  <c r="M6444" i="1" s="1"/>
  <c r="O6369" i="1"/>
  <c r="O6399" i="1" s="1"/>
  <c r="O6403" i="1" s="1"/>
  <c r="O6404" i="1" s="1"/>
  <c r="M6213" i="1"/>
  <c r="M6254" i="1"/>
  <c r="M6243" i="1" s="1"/>
  <c r="M6275" i="1" s="1"/>
  <c r="M6279" i="1" s="1"/>
  <c r="M6280" i="1" s="1"/>
  <c r="O6196" i="1"/>
  <c r="O6194" i="1" s="1"/>
  <c r="N6154" i="1"/>
  <c r="N6153" i="1" s="1"/>
  <c r="M5374" i="1"/>
  <c r="M5401" i="1" s="1"/>
  <c r="M5405" i="1" s="1"/>
  <c r="M5406" i="1" s="1"/>
  <c r="N5354" i="1"/>
  <c r="N5353" i="1" s="1"/>
  <c r="N4559" i="1"/>
  <c r="N4994" i="1"/>
  <c r="N1594" i="1"/>
  <c r="N1602" i="1" s="1"/>
  <c r="N6130" i="1"/>
  <c r="M6559" i="1"/>
  <c r="M6558" i="1" s="1"/>
  <c r="M6088" i="1"/>
  <c r="M6118" i="1" s="1"/>
  <c r="O5961" i="1"/>
  <c r="O5991" i="1" s="1"/>
  <c r="O5995" i="1" s="1"/>
  <c r="O5996" i="1" s="1"/>
  <c r="O5707" i="1"/>
  <c r="O5739" i="1" s="1"/>
  <c r="O5743" i="1" s="1"/>
  <c r="O5744" i="1" s="1"/>
  <c r="O5454" i="1"/>
  <c r="O5485" i="1" s="1"/>
  <c r="O5489" i="1" s="1"/>
  <c r="O5490" i="1" s="1"/>
  <c r="N5374" i="1"/>
  <c r="N5401" i="1" s="1"/>
  <c r="N5405" i="1" s="1"/>
  <c r="N5406" i="1" s="1"/>
  <c r="N5080" i="1"/>
  <c r="N5111" i="1" s="1"/>
  <c r="N5115" i="1" s="1"/>
  <c r="N5116" i="1" s="1"/>
  <c r="M4559" i="1"/>
  <c r="M4705" i="1"/>
  <c r="M4735" i="1" s="1"/>
  <c r="M4739" i="1" s="1"/>
  <c r="M4740" i="1" s="1"/>
  <c r="O4664" i="1"/>
  <c r="O4694" i="1" s="1"/>
  <c r="O4698" i="1" s="1"/>
  <c r="O4699" i="1" s="1"/>
  <c r="M4556" i="1"/>
  <c r="N4491" i="1"/>
  <c r="N4522" i="1" s="1"/>
  <c r="N4526" i="1" s="1"/>
  <c r="N4527" i="1" s="1"/>
  <c r="N4366" i="1"/>
  <c r="N4398" i="1" s="1"/>
  <c r="N4402" i="1" s="1"/>
  <c r="N4403" i="1" s="1"/>
  <c r="M4246" i="1"/>
  <c r="M4276" i="1" s="1"/>
  <c r="M4280" i="1" s="1"/>
  <c r="M4281" i="1" s="1"/>
  <c r="O4205" i="1"/>
  <c r="O4235" i="1" s="1"/>
  <c r="O4239" i="1" s="1"/>
  <c r="O4240" i="1" s="1"/>
  <c r="M4080" i="1"/>
  <c r="M4110" i="1" s="1"/>
  <c r="M4114" i="1" s="1"/>
  <c r="M4115" i="1" s="1"/>
  <c r="N3833" i="1"/>
  <c r="N3863" i="1" s="1"/>
  <c r="N3867" i="1" s="1"/>
  <c r="N3868" i="1" s="1"/>
  <c r="N4409" i="1"/>
  <c r="N4439" i="1" s="1"/>
  <c r="N4443" i="1" s="1"/>
  <c r="N4444" i="1" s="1"/>
  <c r="O5412" i="1"/>
  <c r="O5443" i="1" s="1"/>
  <c r="O5447" i="1" s="1"/>
  <c r="O5448" i="1" s="1"/>
  <c r="O5289" i="1"/>
  <c r="O5319" i="1" s="1"/>
  <c r="O5323" i="1" s="1"/>
  <c r="O5324" i="1" s="1"/>
  <c r="M5247" i="1"/>
  <c r="M5278" i="1" s="1"/>
  <c r="M5282" i="1" s="1"/>
  <c r="M5283" i="1" s="1"/>
  <c r="O5165" i="1"/>
  <c r="O5195" i="1" s="1"/>
  <c r="O5199" i="1" s="1"/>
  <c r="O5200" i="1" s="1"/>
  <c r="M5122" i="1"/>
  <c r="M5154" i="1" s="1"/>
  <c r="M5158" i="1" s="1"/>
  <c r="M5159" i="1" s="1"/>
  <c r="O5039" i="1"/>
  <c r="O5069" i="1" s="1"/>
  <c r="O5073" i="1" s="1"/>
  <c r="O5074" i="1" s="1"/>
  <c r="M4163" i="1"/>
  <c r="M4194" i="1" s="1"/>
  <c r="M4198" i="1" s="1"/>
  <c r="M4199" i="1" s="1"/>
  <c r="M2931" i="1"/>
  <c r="M2961" i="1" s="1"/>
  <c r="M2965" i="1" s="1"/>
  <c r="M2966" i="1" s="1"/>
  <c r="M2685" i="1"/>
  <c r="M2715" i="1" s="1"/>
  <c r="M2719" i="1" s="1"/>
  <c r="M2720" i="1" s="1"/>
  <c r="M4913" i="1"/>
  <c r="M4941" i="1" s="1"/>
  <c r="M4945" i="1" s="1"/>
  <c r="M4946" i="1" s="1"/>
  <c r="M4560" i="1"/>
  <c r="M4287" i="1"/>
  <c r="M4313" i="1" s="1"/>
  <c r="M4317" i="1" s="1"/>
  <c r="M4318" i="1" s="1"/>
  <c r="M4121" i="1"/>
  <c r="M4152" i="1" s="1"/>
  <c r="M4156" i="1" s="1"/>
  <c r="M4157" i="1" s="1"/>
  <c r="O4080" i="1"/>
  <c r="O4110" i="1" s="1"/>
  <c r="O4114" i="1" s="1"/>
  <c r="O4115" i="1" s="1"/>
  <c r="M3915" i="1"/>
  <c r="M3945" i="1" s="1"/>
  <c r="M3949" i="1" s="1"/>
  <c r="M3950" i="1" s="1"/>
  <c r="O3874" i="1"/>
  <c r="O3904" i="1" s="1"/>
  <c r="O3908" i="1" s="1"/>
  <c r="O3909" i="1" s="1"/>
  <c r="O5330" i="1"/>
  <c r="M5289" i="1"/>
  <c r="M5319" i="1" s="1"/>
  <c r="M5323" i="1" s="1"/>
  <c r="M5324" i="1" s="1"/>
  <c r="O5206" i="1"/>
  <c r="O5236" i="1" s="1"/>
  <c r="O5240" i="1" s="1"/>
  <c r="O5241" i="1" s="1"/>
  <c r="M5165" i="1"/>
  <c r="M5195" i="1" s="1"/>
  <c r="M5199" i="1" s="1"/>
  <c r="M5200" i="1" s="1"/>
  <c r="O5080" i="1"/>
  <c r="O5111" i="1" s="1"/>
  <c r="O5115" i="1" s="1"/>
  <c r="O5116" i="1" s="1"/>
  <c r="M5039" i="1"/>
  <c r="M5069" i="1" s="1"/>
  <c r="M5073" i="1" s="1"/>
  <c r="M5074" i="1" s="1"/>
  <c r="M4871" i="1"/>
  <c r="M4902" i="1" s="1"/>
  <c r="M4906" i="1" s="1"/>
  <c r="M4907" i="1" s="1"/>
  <c r="N4785" i="1"/>
  <c r="N4816" i="1" s="1"/>
  <c r="N4820" i="1" s="1"/>
  <c r="N4821" i="1" s="1"/>
  <c r="M4746" i="1"/>
  <c r="M4774" i="1" s="1"/>
  <c r="M4778" i="1" s="1"/>
  <c r="M4779" i="1" s="1"/>
  <c r="O4705" i="1"/>
  <c r="O4735" i="1" s="1"/>
  <c r="O4739" i="1" s="1"/>
  <c r="O4740" i="1" s="1"/>
  <c r="N4560" i="1"/>
  <c r="N4603" i="1"/>
  <c r="N4602" i="1" s="1"/>
  <c r="N4556" i="1"/>
  <c r="N3669" i="1"/>
  <c r="N3699" i="1" s="1"/>
  <c r="N3703" i="1" s="1"/>
  <c r="N3704" i="1" s="1"/>
  <c r="M3138" i="1"/>
  <c r="M3169" i="1" s="1"/>
  <c r="M3173" i="1" s="1"/>
  <c r="M3174" i="1" s="1"/>
  <c r="M2501" i="1"/>
  <c r="M2500" i="1" s="1"/>
  <c r="M1587" i="1"/>
  <c r="M4851" i="1"/>
  <c r="M4850" i="1" s="1"/>
  <c r="M4809" i="1"/>
  <c r="M4808" i="1" s="1"/>
  <c r="M4590" i="1"/>
  <c r="M4579" i="1" s="1"/>
  <c r="M4610" i="1" s="1"/>
  <c r="N4205" i="1"/>
  <c r="N4235" i="1" s="1"/>
  <c r="N4239" i="1" s="1"/>
  <c r="N4240" i="1" s="1"/>
  <c r="N4080" i="1"/>
  <c r="N4110" i="1" s="1"/>
  <c r="N4114" i="1" s="1"/>
  <c r="N4115" i="1" s="1"/>
  <c r="O3915" i="1"/>
  <c r="O3945" i="1" s="1"/>
  <c r="O3949" i="1" s="1"/>
  <c r="O3950" i="1" s="1"/>
  <c r="N3874" i="1"/>
  <c r="N3904" i="1" s="1"/>
  <c r="N3908" i="1" s="1"/>
  <c r="N3909" i="1" s="1"/>
  <c r="M3591" i="1"/>
  <c r="M3621" i="1" s="1"/>
  <c r="M3625" i="1" s="1"/>
  <c r="M3626" i="1" s="1"/>
  <c r="M3468" i="1"/>
  <c r="M3498" i="1" s="1"/>
  <c r="M3502" i="1" s="1"/>
  <c r="M3503" i="1" s="1"/>
  <c r="M3344" i="1"/>
  <c r="M3374" i="1" s="1"/>
  <c r="M3378" i="1" s="1"/>
  <c r="M3379" i="1" s="1"/>
  <c r="N3180" i="1"/>
  <c r="N3212" i="1" s="1"/>
  <c r="N3216" i="1" s="1"/>
  <c r="N3217" i="1" s="1"/>
  <c r="O3138" i="1"/>
  <c r="O3169" i="1" s="1"/>
  <c r="O3173" i="1" s="1"/>
  <c r="O3174" i="1" s="1"/>
  <c r="O4560" i="1"/>
  <c r="O4556" i="1"/>
  <c r="O4246" i="1"/>
  <c r="O4276" i="1" s="1"/>
  <c r="O4280" i="1" s="1"/>
  <c r="O4281" i="1" s="1"/>
  <c r="O4121" i="1"/>
  <c r="O4152" i="1" s="1"/>
  <c r="O4156" i="1" s="1"/>
  <c r="O4157" i="1" s="1"/>
  <c r="O3956" i="1"/>
  <c r="O3986" i="1" s="1"/>
  <c r="O3990" i="1" s="1"/>
  <c r="O3991" i="1" s="1"/>
  <c r="N3915" i="1"/>
  <c r="N3945" i="1" s="1"/>
  <c r="N3949" i="1" s="1"/>
  <c r="N3950" i="1" s="1"/>
  <c r="O3710" i="1"/>
  <c r="O3740" i="1" s="1"/>
  <c r="O3744" i="1" s="1"/>
  <c r="O3745" i="1" s="1"/>
  <c r="M2767" i="1"/>
  <c r="M2797" i="1" s="1"/>
  <c r="M2801" i="1" s="1"/>
  <c r="M2802" i="1" s="1"/>
  <c r="N4246" i="1"/>
  <c r="N4276" i="1" s="1"/>
  <c r="N4280" i="1" s="1"/>
  <c r="N4281" i="1" s="1"/>
  <c r="N4121" i="1"/>
  <c r="N4152" i="1" s="1"/>
  <c r="N4156" i="1" s="1"/>
  <c r="N4157" i="1" s="1"/>
  <c r="O3997" i="1"/>
  <c r="O4027" i="1" s="1"/>
  <c r="O4031" i="1" s="1"/>
  <c r="O4032" i="1" s="1"/>
  <c r="N3956" i="1"/>
  <c r="N3986" i="1" s="1"/>
  <c r="N3990" i="1" s="1"/>
  <c r="N3991" i="1" s="1"/>
  <c r="O3751" i="1"/>
  <c r="O3781" i="1" s="1"/>
  <c r="O3785" i="1" s="1"/>
  <c r="O3786" i="1" s="1"/>
  <c r="N3710" i="1"/>
  <c r="N3740" i="1" s="1"/>
  <c r="N3744" i="1" s="1"/>
  <c r="N3745" i="1" s="1"/>
  <c r="M3632" i="1"/>
  <c r="M3658" i="1" s="1"/>
  <c r="M3662" i="1" s="1"/>
  <c r="M3663" i="1" s="1"/>
  <c r="M3509" i="1"/>
  <c r="M3539" i="1" s="1"/>
  <c r="M3543" i="1" s="1"/>
  <c r="M3544" i="1" s="1"/>
  <c r="M3385" i="1"/>
  <c r="M3415" i="1" s="1"/>
  <c r="M3419" i="1" s="1"/>
  <c r="M3420" i="1" s="1"/>
  <c r="M3013" i="1"/>
  <c r="M3043" i="1" s="1"/>
  <c r="M3047" i="1" s="1"/>
  <c r="M3048" i="1" s="1"/>
  <c r="O4163" i="1"/>
  <c r="O4194" i="1" s="1"/>
  <c r="O4198" i="1" s="1"/>
  <c r="O4199" i="1" s="1"/>
  <c r="O4038" i="1"/>
  <c r="O4069" i="1" s="1"/>
  <c r="O4073" i="1" s="1"/>
  <c r="O4074" i="1" s="1"/>
  <c r="N3997" i="1"/>
  <c r="N4027" i="1" s="1"/>
  <c r="N4031" i="1" s="1"/>
  <c r="N4032" i="1" s="1"/>
  <c r="M3986" i="1"/>
  <c r="M3990" i="1" s="1"/>
  <c r="M3991" i="1" s="1"/>
  <c r="O3792" i="1"/>
  <c r="O3822" i="1" s="1"/>
  <c r="O3826" i="1" s="1"/>
  <c r="O3827" i="1" s="1"/>
  <c r="N3751" i="1"/>
  <c r="N3781" i="1" s="1"/>
  <c r="N3785" i="1" s="1"/>
  <c r="N3786" i="1" s="1"/>
  <c r="O3265" i="1"/>
  <c r="O3292" i="1" s="1"/>
  <c r="O3296" i="1" s="1"/>
  <c r="O3297" i="1" s="1"/>
  <c r="N3054" i="1"/>
  <c r="N3085" i="1" s="1"/>
  <c r="N3089" i="1" s="1"/>
  <c r="N3090" i="1" s="1"/>
  <c r="O3013" i="1"/>
  <c r="O3043" i="1" s="1"/>
  <c r="O3047" i="1" s="1"/>
  <c r="O3048" i="1" s="1"/>
  <c r="M2890" i="1"/>
  <c r="M2920" i="1" s="1"/>
  <c r="M2924" i="1" s="1"/>
  <c r="M2925" i="1" s="1"/>
  <c r="M2849" i="1"/>
  <c r="M2879" i="1" s="1"/>
  <c r="M2883" i="1" s="1"/>
  <c r="M2884" i="1" s="1"/>
  <c r="M2642" i="1"/>
  <c r="M2674" i="1" s="1"/>
  <c r="M2678" i="1" s="1"/>
  <c r="M2679" i="1" s="1"/>
  <c r="M2601" i="1"/>
  <c r="M2631" i="1" s="1"/>
  <c r="M2635" i="1" s="1"/>
  <c r="M2636" i="1" s="1"/>
  <c r="M2560" i="1"/>
  <c r="M2590" i="1" s="1"/>
  <c r="M2594" i="1" s="1"/>
  <c r="M2595" i="1" s="1"/>
  <c r="O4851" i="1"/>
  <c r="O4850" i="1" s="1"/>
  <c r="N4163" i="1"/>
  <c r="N4194" i="1" s="1"/>
  <c r="N4198" i="1" s="1"/>
  <c r="N4199" i="1" s="1"/>
  <c r="N4038" i="1"/>
  <c r="N4069" i="1" s="1"/>
  <c r="N4073" i="1" s="1"/>
  <c r="N4074" i="1" s="1"/>
  <c r="O3833" i="1"/>
  <c r="O3863" i="1" s="1"/>
  <c r="O3867" i="1" s="1"/>
  <c r="O3868" i="1" s="1"/>
  <c r="N3792" i="1"/>
  <c r="N3822" i="1" s="1"/>
  <c r="N3826" i="1" s="1"/>
  <c r="N3827" i="1" s="1"/>
  <c r="O3669" i="1"/>
  <c r="O3699" i="1" s="1"/>
  <c r="O3703" i="1" s="1"/>
  <c r="O3704" i="1" s="1"/>
  <c r="M3550" i="1"/>
  <c r="M3580" i="1" s="1"/>
  <c r="M3584" i="1" s="1"/>
  <c r="M3585" i="1" s="1"/>
  <c r="M3426" i="1"/>
  <c r="M3457" i="1" s="1"/>
  <c r="M3461" i="1" s="1"/>
  <c r="M3462" i="1" s="1"/>
  <c r="M3303" i="1"/>
  <c r="M3333" i="1" s="1"/>
  <c r="M3337" i="1" s="1"/>
  <c r="M3338" i="1" s="1"/>
  <c r="N3265" i="1"/>
  <c r="N3292" i="1" s="1"/>
  <c r="N3296" i="1" s="1"/>
  <c r="N3297" i="1" s="1"/>
  <c r="O3223" i="1"/>
  <c r="O3254" i="1" s="1"/>
  <c r="O3258" i="1" s="1"/>
  <c r="O3259" i="1" s="1"/>
  <c r="M2186" i="1"/>
  <c r="M2217" i="1" s="1"/>
  <c r="M2221" i="1" s="1"/>
  <c r="M2222" i="1" s="1"/>
  <c r="N2519" i="1"/>
  <c r="N2549" i="1" s="1"/>
  <c r="N2553" i="1" s="1"/>
  <c r="N2554" i="1" s="1"/>
  <c r="M2439" i="1"/>
  <c r="M2467" i="1" s="1"/>
  <c r="M2471" i="1" s="1"/>
  <c r="M2472" i="1" s="1"/>
  <c r="N2378" i="1"/>
  <c r="M2355" i="1"/>
  <c r="M2386" i="1" s="1"/>
  <c r="N2269" i="1"/>
  <c r="N2300" i="1" s="1"/>
  <c r="N2304" i="1" s="1"/>
  <c r="N2305" i="1" s="1"/>
  <c r="N2102" i="1"/>
  <c r="N2133" i="1" s="1"/>
  <c r="N2137" i="1" s="1"/>
  <c r="N2138" i="1" s="1"/>
  <c r="N3013" i="1"/>
  <c r="N3043" i="1" s="1"/>
  <c r="N3047" i="1" s="1"/>
  <c r="N3048" i="1" s="1"/>
  <c r="N2931" i="1"/>
  <c r="N2961" i="1" s="1"/>
  <c r="N2965" i="1" s="1"/>
  <c r="N2966" i="1" s="1"/>
  <c r="N2849" i="1"/>
  <c r="N2879" i="1" s="1"/>
  <c r="N2883" i="1" s="1"/>
  <c r="N2884" i="1" s="1"/>
  <c r="N2767" i="1"/>
  <c r="N2797" i="1" s="1"/>
  <c r="N2801" i="1" s="1"/>
  <c r="N2802" i="1" s="1"/>
  <c r="N2685" i="1"/>
  <c r="N2715" i="1" s="1"/>
  <c r="N2719" i="1" s="1"/>
  <c r="N2720" i="1" s="1"/>
  <c r="N2601" i="1"/>
  <c r="N2631" i="1" s="1"/>
  <c r="N2635" i="1" s="1"/>
  <c r="N2636" i="1" s="1"/>
  <c r="N2560" i="1"/>
  <c r="N2590" i="1" s="1"/>
  <c r="N2594" i="1" s="1"/>
  <c r="N2595" i="1" s="1"/>
  <c r="N2186" i="1"/>
  <c r="N2217" i="1" s="1"/>
  <c r="N2221" i="1" s="1"/>
  <c r="N2222" i="1" s="1"/>
  <c r="M1586" i="1"/>
  <c r="M2335" i="1"/>
  <c r="M2334" i="1" s="1"/>
  <c r="N2972" i="1"/>
  <c r="N3002" i="1" s="1"/>
  <c r="N3006" i="1" s="1"/>
  <c r="N3007" i="1" s="1"/>
  <c r="N2890" i="1"/>
  <c r="N2920" i="1" s="1"/>
  <c r="N2924" i="1" s="1"/>
  <c r="N2925" i="1" s="1"/>
  <c r="N2808" i="1"/>
  <c r="N2838" i="1" s="1"/>
  <c r="N2842" i="1" s="1"/>
  <c r="N2843" i="1" s="1"/>
  <c r="N2726" i="1"/>
  <c r="N2756" i="1" s="1"/>
  <c r="N2760" i="1" s="1"/>
  <c r="N2761" i="1" s="1"/>
  <c r="N2642" i="1"/>
  <c r="N2674" i="1" s="1"/>
  <c r="N2678" i="1" s="1"/>
  <c r="N2679" i="1" s="1"/>
  <c r="O2439" i="1"/>
  <c r="O2467" i="1" s="1"/>
  <c r="O2471" i="1" s="1"/>
  <c r="O2472" i="1" s="1"/>
  <c r="O2355" i="1"/>
  <c r="O2386" i="1" s="1"/>
  <c r="N2311" i="1"/>
  <c r="N2060" i="1"/>
  <c r="N2091" i="1" s="1"/>
  <c r="N2095" i="1" s="1"/>
  <c r="N2096" i="1" s="1"/>
  <c r="O1978" i="1"/>
  <c r="O2008" i="1" s="1"/>
  <c r="O2012" i="1" s="1"/>
  <c r="O2013" i="1" s="1"/>
  <c r="O2335" i="1"/>
  <c r="O2334" i="1" s="1"/>
  <c r="M1936" i="1"/>
  <c r="M1967" i="1" s="1"/>
  <c r="M1971" i="1" s="1"/>
  <c r="M1972" i="1" s="1"/>
  <c r="M1812" i="1"/>
  <c r="M1842" i="1" s="1"/>
  <c r="M1846" i="1" s="1"/>
  <c r="M1847" i="1" s="1"/>
  <c r="M1689" i="1"/>
  <c r="M1719" i="1" s="1"/>
  <c r="M1723" i="1" s="1"/>
  <c r="M1724" i="1" s="1"/>
  <c r="M942" i="1"/>
  <c r="M941" i="1" s="1"/>
  <c r="O1587" i="1"/>
  <c r="M1583" i="1"/>
  <c r="M1853" i="1"/>
  <c r="M1883" i="1" s="1"/>
  <c r="M1887" i="1" s="1"/>
  <c r="M1888" i="1" s="1"/>
  <c r="M1730" i="1"/>
  <c r="M1760" i="1" s="1"/>
  <c r="M1764" i="1" s="1"/>
  <c r="M1765" i="1" s="1"/>
  <c r="N1587" i="1"/>
  <c r="M1520" i="1"/>
  <c r="M1519" i="1" s="1"/>
  <c r="M1468" i="1"/>
  <c r="O1583" i="1"/>
  <c r="M1566" i="1"/>
  <c r="M1564" i="1" s="1"/>
  <c r="M1257" i="1"/>
  <c r="M1018" i="1"/>
  <c r="M1017" i="1" s="1"/>
  <c r="M1894" i="1"/>
  <c r="M1925" i="1" s="1"/>
  <c r="M1929" i="1" s="1"/>
  <c r="M1930" i="1" s="1"/>
  <c r="M1771" i="1"/>
  <c r="M1801" i="1" s="1"/>
  <c r="M1805" i="1" s="1"/>
  <c r="M1806" i="1" s="1"/>
  <c r="M1648" i="1"/>
  <c r="M1678" i="1" s="1"/>
  <c r="N1583" i="1"/>
  <c r="M1555" i="1"/>
  <c r="M1385" i="1"/>
  <c r="N1671" i="1"/>
  <c r="N1670" i="1" s="1"/>
  <c r="N1619" i="1"/>
  <c r="N1608" i="1" s="1"/>
  <c r="N1637" i="1" s="1"/>
  <c r="O1267" i="1"/>
  <c r="O1297" i="1" s="1"/>
  <c r="N1257" i="1"/>
  <c r="N1175" i="1"/>
  <c r="O743" i="1"/>
  <c r="M830" i="1"/>
  <c r="M819" i="1" s="1"/>
  <c r="O1314" i="1"/>
  <c r="N1082" i="1"/>
  <c r="N1081" i="1" s="1"/>
  <c r="O1671" i="1"/>
  <c r="O1670" i="1" s="1"/>
  <c r="O1619" i="1"/>
  <c r="O1608" i="1" s="1"/>
  <c r="O1637" i="1" s="1"/>
  <c r="O554" i="1"/>
  <c r="O589" i="1" s="1"/>
  <c r="O527" i="1"/>
  <c r="O526" i="1" s="1"/>
  <c r="M371" i="1"/>
  <c r="M396" i="1" s="1"/>
  <c r="M280" i="1"/>
  <c r="O246" i="1"/>
  <c r="O265" i="1" s="1"/>
  <c r="N114" i="1"/>
  <c r="N113" i="1" s="1"/>
  <c r="M57" i="1"/>
  <c r="M82" i="1" s="1"/>
  <c r="M695" i="1"/>
  <c r="M725" i="1" s="1"/>
  <c r="N371" i="1"/>
  <c r="N396" i="1" s="1"/>
  <c r="O649" i="1"/>
  <c r="O681" i="1" s="1"/>
  <c r="O516" i="1"/>
  <c r="O515" i="1" s="1"/>
  <c r="M410" i="1"/>
  <c r="M436" i="1" s="1"/>
  <c r="M11" i="1"/>
  <c r="M600" i="1"/>
  <c r="M634" i="1" s="1"/>
  <c r="N545" i="1"/>
  <c r="M496" i="1"/>
  <c r="O469" i="1"/>
  <c r="O468" i="1" s="1"/>
  <c r="O410" i="1"/>
  <c r="O436" i="1" s="1"/>
  <c r="M145" i="1"/>
  <c r="M169" i="1" s="1"/>
  <c r="N11" i="1"/>
  <c r="Q43" i="1"/>
  <c r="Q48" i="1"/>
  <c r="Q49" i="1"/>
  <c r="Q52" i="1"/>
  <c r="Q53" i="1"/>
  <c r="Q56" i="1"/>
  <c r="Q64" i="1"/>
  <c r="Q88" i="1"/>
  <c r="Q89" i="1"/>
  <c r="Q92" i="1"/>
  <c r="Q93" i="1"/>
  <c r="Q96" i="1"/>
  <c r="Q133" i="1"/>
  <c r="Q134" i="1"/>
  <c r="Q137" i="1"/>
  <c r="Q140" i="1"/>
  <c r="Q141" i="1"/>
  <c r="Q144" i="1"/>
  <c r="Q175" i="1"/>
  <c r="Q176" i="1"/>
  <c r="Q179" i="1"/>
  <c r="Q180" i="1"/>
  <c r="Q183" i="1"/>
  <c r="Q191" i="1"/>
  <c r="Q215" i="1"/>
  <c r="Q216" i="1"/>
  <c r="Q219" i="1"/>
  <c r="Q220" i="1"/>
  <c r="Q223" i="1"/>
  <c r="Q231" i="1"/>
  <c r="Q237" i="1"/>
  <c r="Q238" i="1"/>
  <c r="Q240" i="1"/>
  <c r="Q241" i="1"/>
  <c r="Q242" i="1"/>
  <c r="Q245" i="1"/>
  <c r="Q271" i="1"/>
  <c r="Q272" i="1"/>
  <c r="Q275" i="1"/>
  <c r="Q276" i="1"/>
  <c r="Q279" i="1"/>
  <c r="Q312" i="1"/>
  <c r="Q313" i="1"/>
  <c r="Q316" i="1"/>
  <c r="Q317" i="1"/>
  <c r="Q320" i="1"/>
  <c r="Q355" i="1"/>
  <c r="Q362" i="1"/>
  <c r="Q363" i="1"/>
  <c r="Q366" i="1"/>
  <c r="Q367" i="1"/>
  <c r="Q370" i="1"/>
  <c r="Q402" i="1"/>
  <c r="Q403" i="1"/>
  <c r="Q406" i="1"/>
  <c r="Q409" i="1"/>
  <c r="Q442" i="1"/>
  <c r="Q443" i="1"/>
  <c r="Q446" i="1"/>
  <c r="Q449" i="1"/>
  <c r="Q463" i="1"/>
  <c r="Q484" i="1"/>
  <c r="Q485" i="1"/>
  <c r="Q488" i="1"/>
  <c r="Q491" i="1"/>
  <c r="Q492" i="1"/>
  <c r="Q495" i="1"/>
  <c r="Q546" i="1"/>
  <c r="Q549" i="1"/>
  <c r="Q550" i="1"/>
  <c r="Q553" i="1"/>
  <c r="Q595" i="1"/>
  <c r="Q596" i="1"/>
  <c r="Q599" i="1"/>
  <c r="Q640" i="1"/>
  <c r="Q641" i="1"/>
  <c r="Q644" i="1"/>
  <c r="Q645" i="1"/>
  <c r="Q648" i="1"/>
  <c r="Q680" i="1"/>
  <c r="Q687" i="1"/>
  <c r="Q688" i="1"/>
  <c r="Q691" i="1"/>
  <c r="Q694" i="1"/>
  <c r="Q702" i="1"/>
  <c r="Q731" i="1"/>
  <c r="Q732" i="1"/>
  <c r="Q735" i="1"/>
  <c r="Q738" i="1"/>
  <c r="Q739" i="1"/>
  <c r="Q742" i="1"/>
  <c r="Q750" i="1"/>
  <c r="Q756" i="1"/>
  <c r="Q757" i="1"/>
  <c r="Q758" i="1"/>
  <c r="Q759" i="1"/>
  <c r="Q760" i="1"/>
  <c r="Q761" i="1"/>
  <c r="Q795" i="1"/>
  <c r="Q796" i="1"/>
  <c r="Q800" i="1"/>
  <c r="Q811" i="1"/>
  <c r="Q814" i="1"/>
  <c r="Q815" i="1"/>
  <c r="Q818" i="1"/>
  <c r="Q873" i="1"/>
  <c r="Q880" i="1"/>
  <c r="Q881" i="1"/>
  <c r="Q884" i="1"/>
  <c r="Q887" i="1"/>
  <c r="Q888" i="1"/>
  <c r="Q891" i="1"/>
  <c r="Q908" i="1"/>
  <c r="Q916" i="1"/>
  <c r="Q922" i="1"/>
  <c r="Q929" i="1"/>
  <c r="Q939" i="1"/>
  <c r="Q940" i="1"/>
  <c r="Q948" i="1"/>
  <c r="Q949" i="1"/>
  <c r="Q953" i="1"/>
  <c r="Q956" i="1"/>
  <c r="Q969" i="1"/>
  <c r="Q972" i="1"/>
  <c r="Q973" i="1"/>
  <c r="Q976" i="1"/>
  <c r="Q979" i="1"/>
  <c r="Q981" i="1"/>
  <c r="Q982" i="1"/>
  <c r="Q983" i="1"/>
  <c r="Q984" i="1"/>
  <c r="Q985" i="1"/>
  <c r="Q987" i="1"/>
  <c r="Q989" i="1"/>
  <c r="Q990" i="1"/>
  <c r="Q991" i="1"/>
  <c r="Q992" i="1"/>
  <c r="Q993" i="1"/>
  <c r="Q995" i="1"/>
  <c r="Q996" i="1"/>
  <c r="Q997" i="1"/>
  <c r="Q998" i="1"/>
  <c r="Q999" i="1"/>
  <c r="Q1000" i="1"/>
  <c r="Q1001" i="1"/>
  <c r="Q1002" i="1"/>
  <c r="Q1004" i="1"/>
  <c r="Q1005" i="1"/>
  <c r="Q1006" i="1"/>
  <c r="Q1007" i="1"/>
  <c r="Q1008" i="1"/>
  <c r="Q1009" i="1"/>
  <c r="Q1013" i="1"/>
  <c r="Q1015" i="1"/>
  <c r="Q1016" i="1"/>
  <c r="Q1020" i="1"/>
  <c r="Q1022" i="1"/>
  <c r="Q1023" i="1"/>
  <c r="Q1025" i="1"/>
  <c r="Q1026" i="1"/>
  <c r="Q1028" i="1"/>
  <c r="Q1030" i="1"/>
  <c r="Q1037" i="1"/>
  <c r="Q1038" i="1"/>
  <c r="Q1041" i="1"/>
  <c r="Q1044" i="1"/>
  <c r="Q1045" i="1"/>
  <c r="Q1048" i="1"/>
  <c r="Q1103" i="1"/>
  <c r="Q1104" i="1"/>
  <c r="Q1107" i="1"/>
  <c r="Q1108" i="1"/>
  <c r="Q1111" i="1"/>
  <c r="Q1121" i="1"/>
  <c r="Q1152" i="1"/>
  <c r="Q1153" i="1"/>
  <c r="Q1154" i="1"/>
  <c r="Q1163" i="1"/>
  <c r="Q1164" i="1"/>
  <c r="Q1167" i="1"/>
  <c r="Q1170" i="1"/>
  <c r="Q1171" i="1"/>
  <c r="Q1174" i="1"/>
  <c r="Q1205" i="1"/>
  <c r="Q1207" i="1"/>
  <c r="Q1234" i="1"/>
  <c r="Q1240" i="1"/>
  <c r="Q1241" i="1"/>
  <c r="Q1258" i="1"/>
  <c r="Q1259" i="1"/>
  <c r="Q1262" i="1"/>
  <c r="Q1263" i="1"/>
  <c r="Q1266" i="1"/>
  <c r="Q1294" i="1"/>
  <c r="Q1303" i="1"/>
  <c r="Q1306" i="1"/>
  <c r="Q1309" i="1"/>
  <c r="Q1310" i="1"/>
  <c r="Q1313" i="1"/>
  <c r="Q1327" i="1"/>
  <c r="Q1328" i="1"/>
  <c r="Q1329" i="1"/>
  <c r="Q1330" i="1"/>
  <c r="Q1331" i="1"/>
  <c r="Q1332" i="1"/>
  <c r="Q1374" i="1"/>
  <c r="Q1377" i="1"/>
  <c r="Q1380" i="1"/>
  <c r="Q1381" i="1"/>
  <c r="Q1384" i="1"/>
  <c r="Q139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57" i="1"/>
  <c r="Q1460" i="1"/>
  <c r="Q1463" i="1"/>
  <c r="Q1464" i="1"/>
  <c r="Q1467" i="1"/>
  <c r="Q1522" i="1"/>
  <c r="Q1523" i="1"/>
  <c r="Q1524" i="1"/>
  <c r="Q1525" i="1"/>
  <c r="Q1526" i="1"/>
  <c r="Q1527" i="1"/>
  <c r="Q1528" i="1"/>
  <c r="Q1531" i="1"/>
  <c r="Q1532" i="1"/>
  <c r="Q1540" i="1"/>
  <c r="Q1541" i="1"/>
  <c r="Q1542" i="1"/>
  <c r="Q1544" i="1"/>
  <c r="Q1545" i="1"/>
  <c r="Q1556" i="1"/>
  <c r="Q1557" i="1"/>
  <c r="Q1562" i="1"/>
  <c r="Q1599" i="1"/>
  <c r="Q1600" i="1"/>
  <c r="Q1603" i="1"/>
  <c r="Q1604" i="1"/>
  <c r="Q1607" i="1"/>
  <c r="Q1643" i="1"/>
  <c r="Q1644" i="1"/>
  <c r="Q1647" i="1"/>
  <c r="Q1684" i="1"/>
  <c r="Q1685" i="1"/>
  <c r="Q1688" i="1"/>
  <c r="Q1725" i="1"/>
  <c r="Q1726" i="1"/>
  <c r="Q1729" i="1"/>
  <c r="Q1751" i="1"/>
  <c r="Q1766" i="1"/>
  <c r="Q1767" i="1"/>
  <c r="Q1770" i="1"/>
  <c r="Q1807" i="1"/>
  <c r="Q1808" i="1"/>
  <c r="Q1811" i="1"/>
  <c r="Q1829" i="1"/>
  <c r="Q1837" i="1"/>
  <c r="Q1848" i="1"/>
  <c r="Q1849" i="1"/>
  <c r="Q1852" i="1"/>
  <c r="Q1889" i="1"/>
  <c r="Q1890" i="1"/>
  <c r="Q1893" i="1"/>
  <c r="Q1931" i="1"/>
  <c r="Q1932" i="1"/>
  <c r="Q1935" i="1"/>
  <c r="Q1954" i="1"/>
  <c r="Q1973" i="1"/>
  <c r="Q1974" i="1"/>
  <c r="Q1977" i="1"/>
  <c r="Q1990" i="1"/>
  <c r="Q1999" i="1"/>
  <c r="Q2014" i="1"/>
  <c r="Q2015" i="1"/>
  <c r="Q2018" i="1"/>
  <c r="Q2055" i="1"/>
  <c r="Q2056" i="1"/>
  <c r="Q2059" i="1"/>
  <c r="Q2097" i="1"/>
  <c r="Q2098" i="1"/>
  <c r="Q2101" i="1"/>
  <c r="Q2139" i="1"/>
  <c r="Q2140" i="1"/>
  <c r="Q2143" i="1"/>
  <c r="Q2162" i="1"/>
  <c r="Q2181" i="1"/>
  <c r="Q2182" i="1"/>
  <c r="Q2185" i="1"/>
  <c r="Q2204" i="1"/>
  <c r="Q2223" i="1"/>
  <c r="Q2224" i="1"/>
  <c r="Q2227" i="1"/>
  <c r="Q2235" i="1"/>
  <c r="Q2264" i="1"/>
  <c r="Q2265" i="1"/>
  <c r="Q2268" i="1"/>
  <c r="Q2306" i="1"/>
  <c r="Q2307" i="1"/>
  <c r="Q2310" i="1"/>
  <c r="Q2337" i="1"/>
  <c r="Q2350" i="1"/>
  <c r="Q2351" i="1"/>
  <c r="Q2354" i="1"/>
  <c r="Q2362" i="1"/>
  <c r="Q2373" i="1"/>
  <c r="Q2392" i="1"/>
  <c r="Q2393" i="1"/>
  <c r="Q2396" i="1"/>
  <c r="Q2415" i="1"/>
  <c r="Q2434" i="1"/>
  <c r="Q2435" i="1"/>
  <c r="Q2438" i="1"/>
  <c r="Q2456" i="1"/>
  <c r="Q2458" i="1"/>
  <c r="Q2473" i="1"/>
  <c r="Q2474" i="1"/>
  <c r="Q2477" i="1"/>
  <c r="Q2514" i="1"/>
  <c r="Q2515" i="1"/>
  <c r="Q2518" i="1"/>
  <c r="Q2555" i="1"/>
  <c r="Q2556" i="1"/>
  <c r="Q2559" i="1"/>
  <c r="Q2596" i="1"/>
  <c r="Q2597" i="1"/>
  <c r="Q2600" i="1"/>
  <c r="Q2608" i="1"/>
  <c r="Q2637" i="1"/>
  <c r="Q2638" i="1"/>
  <c r="Q2641" i="1"/>
  <c r="Q2649" i="1"/>
  <c r="Q2659" i="1"/>
  <c r="Q2661" i="1"/>
  <c r="Q2680" i="1"/>
  <c r="Q2681" i="1"/>
  <c r="Q2684" i="1"/>
  <c r="Q2721" i="1"/>
  <c r="Q2722" i="1"/>
  <c r="Q2725" i="1"/>
  <c r="Q2762" i="1"/>
  <c r="Q2763" i="1"/>
  <c r="Q2766" i="1"/>
  <c r="Q2803" i="1"/>
  <c r="Q2804" i="1"/>
  <c r="Q2807" i="1"/>
  <c r="Q2844" i="1"/>
  <c r="Q2845" i="1"/>
  <c r="Q2848" i="1"/>
  <c r="Q2885" i="1"/>
  <c r="Q2886" i="1"/>
  <c r="Q2889" i="1"/>
  <c r="Q2897" i="1"/>
  <c r="Q2926" i="1"/>
  <c r="Q2927" i="1"/>
  <c r="Q2930" i="1"/>
  <c r="Q2967" i="1"/>
  <c r="Q2968" i="1"/>
  <c r="Q2971" i="1"/>
  <c r="Q2979" i="1"/>
  <c r="Q3008" i="1"/>
  <c r="Q3009" i="1"/>
  <c r="Q3012" i="1"/>
  <c r="Q3049" i="1"/>
  <c r="Q3050" i="1"/>
  <c r="Q3053" i="1"/>
  <c r="Q3061" i="1"/>
  <c r="Q3091" i="1"/>
  <c r="Q3092" i="1"/>
  <c r="Q3095" i="1"/>
  <c r="Q3133" i="1"/>
  <c r="Q3134" i="1"/>
  <c r="Q3137" i="1"/>
  <c r="Q3156" i="1"/>
  <c r="Q3175" i="1"/>
  <c r="Q3176" i="1"/>
  <c r="Q3179" i="1"/>
  <c r="Q3199" i="1"/>
  <c r="Q3218" i="1"/>
  <c r="Q3219" i="1"/>
  <c r="Q3222" i="1"/>
  <c r="Q3235" i="1"/>
  <c r="Q3241" i="1"/>
  <c r="Q3260" i="1"/>
  <c r="Q3261" i="1"/>
  <c r="Q3264" i="1"/>
  <c r="Q3283" i="1"/>
  <c r="Q3298" i="1"/>
  <c r="Q3299" i="1"/>
  <c r="Q3302" i="1"/>
  <c r="Q3310" i="1"/>
  <c r="Q3339" i="1"/>
  <c r="Q3340" i="1"/>
  <c r="Q3343" i="1"/>
  <c r="Q3351" i="1"/>
  <c r="Q3380" i="1"/>
  <c r="Q3381" i="1"/>
  <c r="Q3384" i="1"/>
  <c r="Q3392" i="1"/>
  <c r="Q3421" i="1"/>
  <c r="Q3422" i="1"/>
  <c r="Q3425" i="1"/>
  <c r="Q3442" i="1"/>
  <c r="Q3444" i="1"/>
  <c r="Q3463" i="1"/>
  <c r="Q3464" i="1"/>
  <c r="Q3467" i="1"/>
  <c r="Q3475" i="1"/>
  <c r="Q3504" i="1"/>
  <c r="Q3505" i="1"/>
  <c r="Q3508" i="1"/>
  <c r="Q3545" i="1"/>
  <c r="Q3546" i="1"/>
  <c r="Q3549" i="1"/>
  <c r="Q3586" i="1"/>
  <c r="Q3587" i="1"/>
  <c r="Q3590" i="1"/>
  <c r="Q3598" i="1"/>
  <c r="Q3627" i="1"/>
  <c r="Q3628" i="1"/>
  <c r="Q3631" i="1"/>
  <c r="Q3664" i="1"/>
  <c r="Q3665" i="1"/>
  <c r="Q3668" i="1"/>
  <c r="Q3705" i="1"/>
  <c r="Q3706" i="1"/>
  <c r="Q3709" i="1"/>
  <c r="Q3746" i="1"/>
  <c r="Q3747" i="1"/>
  <c r="Q3750" i="1"/>
  <c r="Q3787" i="1"/>
  <c r="Q3788" i="1"/>
  <c r="Q3791" i="1"/>
  <c r="Q3828" i="1"/>
  <c r="Q3829" i="1"/>
  <c r="Q3832" i="1"/>
  <c r="Q3869" i="1"/>
  <c r="Q3870" i="1"/>
  <c r="Q3873" i="1"/>
  <c r="Q3910" i="1"/>
  <c r="Q3911" i="1"/>
  <c r="Q3914" i="1"/>
  <c r="Q3951" i="1"/>
  <c r="Q3952" i="1"/>
  <c r="Q3955" i="1"/>
  <c r="Q3963" i="1"/>
  <c r="Q3992" i="1"/>
  <c r="Q3993" i="1"/>
  <c r="Q3996" i="1"/>
  <c r="Q4004" i="1"/>
  <c r="Q4018" i="1"/>
  <c r="Q4033" i="1"/>
  <c r="Q4034" i="1"/>
  <c r="Q4037" i="1"/>
  <c r="Q4045" i="1"/>
  <c r="Q4055" i="1"/>
  <c r="Q4075" i="1"/>
  <c r="Q4076" i="1"/>
  <c r="Q4079" i="1"/>
  <c r="Q4116" i="1"/>
  <c r="Q4117" i="1"/>
  <c r="Q4120" i="1"/>
  <c r="Q4158" i="1"/>
  <c r="Q4159" i="1"/>
  <c r="Q4162" i="1"/>
  <c r="Q4200" i="1"/>
  <c r="Q4201" i="1"/>
  <c r="Q4204" i="1"/>
  <c r="Q4241" i="1"/>
  <c r="Q4242" i="1"/>
  <c r="Q4245" i="1"/>
  <c r="Q4282" i="1"/>
  <c r="Q4283" i="1"/>
  <c r="Q4286" i="1"/>
  <c r="Q4319" i="1"/>
  <c r="Q4320" i="1"/>
  <c r="Q4323" i="1"/>
  <c r="Q4342" i="1"/>
  <c r="Q4361" i="1"/>
  <c r="Q4362" i="1"/>
  <c r="Q4365" i="1"/>
  <c r="Q4385" i="1"/>
  <c r="Q4404" i="1"/>
  <c r="Q4405" i="1"/>
  <c r="Q4408" i="1"/>
  <c r="Q4417" i="1"/>
  <c r="Q4434" i="1"/>
  <c r="Q4445" i="1"/>
  <c r="Q4446" i="1"/>
  <c r="Q4449" i="1"/>
  <c r="Q4486" i="1"/>
  <c r="Q4487" i="1"/>
  <c r="Q4490" i="1"/>
  <c r="Q4528" i="1"/>
  <c r="Q4529" i="1"/>
  <c r="Q4532" i="1"/>
  <c r="Q4535" i="1"/>
  <c r="Q4571" i="1"/>
  <c r="Q4572" i="1"/>
  <c r="Q4575" i="1"/>
  <c r="Q4578" i="1"/>
  <c r="Q4586" i="1"/>
  <c r="Q4597" i="1"/>
  <c r="Q4616" i="1"/>
  <c r="Q4617" i="1"/>
  <c r="Q4620" i="1"/>
  <c r="Q4628" i="1"/>
  <c r="Q4638" i="1"/>
  <c r="Q4659" i="1"/>
  <c r="Q4660" i="1"/>
  <c r="Q4663" i="1"/>
  <c r="Q4700" i="1"/>
  <c r="Q4701" i="1"/>
  <c r="Q4704" i="1"/>
  <c r="Q4741" i="1"/>
  <c r="Q4742" i="1"/>
  <c r="Q4745" i="1"/>
  <c r="Q4765" i="1"/>
  <c r="Q4780" i="1"/>
  <c r="Q4781" i="1"/>
  <c r="Q4784" i="1"/>
  <c r="Q4801" i="1"/>
  <c r="Q4803" i="1"/>
  <c r="Q4807" i="1"/>
  <c r="Q4822" i="1"/>
  <c r="Q4823" i="1"/>
  <c r="Q4826" i="1"/>
  <c r="Q4839" i="1"/>
  <c r="Q4843" i="1"/>
  <c r="Q4853" i="1"/>
  <c r="Q4866" i="1"/>
  <c r="Q4867" i="1"/>
  <c r="Q4870" i="1"/>
  <c r="Q4878" i="1"/>
  <c r="Q4908" i="1"/>
  <c r="Q4909" i="1"/>
  <c r="Q4912" i="1"/>
  <c r="Q4932" i="1"/>
  <c r="Q4947" i="1"/>
  <c r="Q4948" i="1"/>
  <c r="Q4951" i="1"/>
  <c r="Q4970" i="1"/>
  <c r="Q4989" i="1"/>
  <c r="Q4990" i="1"/>
  <c r="Q4993" i="1"/>
  <c r="Q5013" i="1"/>
  <c r="Q5021" i="1"/>
  <c r="Q5035" i="1"/>
  <c r="Q5038" i="1"/>
  <c r="Q5075" i="1"/>
  <c r="Q5076" i="1"/>
  <c r="Q5079" i="1"/>
  <c r="Q5098" i="1"/>
  <c r="Q5117" i="1"/>
  <c r="Q5118" i="1"/>
  <c r="Q5121" i="1"/>
  <c r="Q5141" i="1"/>
  <c r="Q5160" i="1"/>
  <c r="Q5161" i="1"/>
  <c r="Q5164" i="1"/>
  <c r="Q5172" i="1"/>
  <c r="Q5201" i="1"/>
  <c r="Q5202" i="1"/>
  <c r="Q5205" i="1"/>
  <c r="Q5242" i="1"/>
  <c r="Q5243" i="1"/>
  <c r="Q5246" i="1"/>
  <c r="Q5254" i="1"/>
  <c r="Q5265" i="1"/>
  <c r="Q5284" i="1"/>
  <c r="Q5285" i="1"/>
  <c r="Q5288" i="1"/>
  <c r="Q5306" i="1"/>
  <c r="Q5325" i="1"/>
  <c r="Q5326" i="1"/>
  <c r="Q5329" i="1"/>
  <c r="Q5348" i="1"/>
  <c r="Q5369" i="1"/>
  <c r="Q5370" i="1"/>
  <c r="Q5373" i="1"/>
  <c r="Q5386" i="1"/>
  <c r="Q5407" i="1"/>
  <c r="Q5408" i="1"/>
  <c r="Q5411" i="1"/>
  <c r="Q5419" i="1"/>
  <c r="Q5430" i="1"/>
  <c r="Q5449" i="1"/>
  <c r="Q5450" i="1"/>
  <c r="Q5453" i="1"/>
  <c r="Q5472" i="1"/>
  <c r="Q5491" i="1"/>
  <c r="Q5492" i="1"/>
  <c r="Q5495" i="1"/>
  <c r="Q5514" i="1"/>
  <c r="Q5533" i="1"/>
  <c r="Q5534" i="1"/>
  <c r="Q5537" i="1"/>
  <c r="Q5557" i="1"/>
  <c r="Q5576" i="1"/>
  <c r="Q5577" i="1"/>
  <c r="Q5580" i="1"/>
  <c r="Q5618" i="1"/>
  <c r="Q5619" i="1"/>
  <c r="Q5622" i="1"/>
  <c r="Q5641" i="1"/>
  <c r="Q5660" i="1"/>
  <c r="Q5661" i="1"/>
  <c r="Q5664" i="1"/>
  <c r="Q5677" i="1"/>
  <c r="Q5683" i="1"/>
  <c r="Q5702" i="1"/>
  <c r="Q5703" i="1"/>
  <c r="Q5706" i="1"/>
  <c r="Q5714" i="1"/>
  <c r="Q5719" i="1"/>
  <c r="Q5726" i="1"/>
  <c r="Q5745" i="1"/>
  <c r="Q5746" i="1"/>
  <c r="Q5749" i="1"/>
  <c r="Q5757" i="1"/>
  <c r="Q5762" i="1"/>
  <c r="Q5768" i="1"/>
  <c r="Q5787" i="1"/>
  <c r="Q5788" i="1"/>
  <c r="Q5791" i="1"/>
  <c r="Q5810" i="1"/>
  <c r="Q5829" i="1"/>
  <c r="Q5830" i="1"/>
  <c r="Q5833" i="1"/>
  <c r="Q5841" i="1"/>
  <c r="Q5871" i="1"/>
  <c r="Q5872" i="1"/>
  <c r="Q5875" i="1"/>
  <c r="Q5895" i="1"/>
  <c r="Q5914" i="1"/>
  <c r="Q5915" i="1"/>
  <c r="Q5918" i="1"/>
  <c r="Q5926" i="1"/>
  <c r="Q5931" i="1"/>
  <c r="Q5956" i="1"/>
  <c r="Q5957" i="1"/>
  <c r="Q5960" i="1"/>
  <c r="Q5997" i="1"/>
  <c r="Q5998" i="1"/>
  <c r="Q6001" i="1"/>
  <c r="Q6036" i="1"/>
  <c r="Q6037" i="1"/>
  <c r="Q6040" i="1"/>
  <c r="Q6041" i="1"/>
  <c r="Q6044" i="1"/>
  <c r="Q6057" i="1"/>
  <c r="Q6079" i="1"/>
  <c r="Q6080" i="1"/>
  <c r="Q6083" i="1"/>
  <c r="Q6084" i="1"/>
  <c r="Q6087" i="1"/>
  <c r="Q6100" i="1"/>
  <c r="Q6109" i="1"/>
  <c r="Q6124" i="1"/>
  <c r="Q6125" i="1"/>
  <c r="Q6128" i="1"/>
  <c r="Q6131" i="1"/>
  <c r="Q6132" i="1"/>
  <c r="Q6135" i="1"/>
  <c r="Q6185" i="1"/>
  <c r="Q6186" i="1"/>
  <c r="Q6189" i="1"/>
  <c r="Q6192" i="1"/>
  <c r="Q6216" i="1"/>
  <c r="Q6217" i="1"/>
  <c r="Q6235" i="1"/>
  <c r="Q6236" i="1"/>
  <c r="Q6239" i="1"/>
  <c r="Q6242" i="1"/>
  <c r="Q6281" i="1"/>
  <c r="Q6282" i="1"/>
  <c r="Q6285" i="1"/>
  <c r="Q6322" i="1"/>
  <c r="Q6323" i="1"/>
  <c r="Q6326" i="1"/>
  <c r="Q6364" i="1"/>
  <c r="Q6365" i="1"/>
  <c r="Q6368" i="1"/>
  <c r="Q6405" i="1"/>
  <c r="Q6406" i="1"/>
  <c r="Q6409" i="1"/>
  <c r="Q6445" i="1"/>
  <c r="Q6446" i="1"/>
  <c r="Q6449" i="1"/>
  <c r="Q6475" i="1"/>
  <c r="Q6486" i="1"/>
  <c r="Q6487" i="1"/>
  <c r="Q6490" i="1"/>
  <c r="Q6514" i="1"/>
  <c r="Q6528" i="1"/>
  <c r="Q6529" i="1"/>
  <c r="Q6532" i="1"/>
  <c r="Q6564" i="1"/>
  <c r="Q6575" i="1"/>
  <c r="Q6576" i="1"/>
  <c r="Q6579" i="1"/>
  <c r="Q6616" i="1"/>
  <c r="Q6617" i="1"/>
  <c r="Q6620" i="1"/>
  <c r="Q6657" i="1"/>
  <c r="Q6658" i="1"/>
  <c r="Q6661" i="1"/>
  <c r="Q6699" i="1"/>
  <c r="Q6700" i="1"/>
  <c r="Q6703" i="1"/>
  <c r="Q6740" i="1"/>
  <c r="Q6741" i="1"/>
  <c r="Q6744" i="1"/>
  <c r="Q6782" i="1"/>
  <c r="Q6783" i="1"/>
  <c r="Q6786" i="1"/>
  <c r="Q6789" i="1"/>
  <c r="Q6790" i="1"/>
  <c r="Q6793" i="1"/>
  <c r="Q6807" i="1"/>
  <c r="Q6822" i="1"/>
  <c r="Q6839" i="1"/>
  <c r="Q6844" i="1"/>
  <c r="Q6855" i="1"/>
  <c r="Q6856" i="1"/>
  <c r="Q6859" i="1"/>
  <c r="Q6862" i="1"/>
  <c r="Q6901" i="1"/>
  <c r="Q6904" i="1"/>
  <c r="Q6907" i="1"/>
  <c r="Q6931" i="1"/>
  <c r="Q6935" i="1"/>
  <c r="Q6951" i="1"/>
  <c r="Q6952" i="1"/>
  <c r="Q6955" i="1"/>
  <c r="Q6995" i="1"/>
  <c r="Q6996" i="1"/>
  <c r="Q6999" i="1"/>
  <c r="Q7016" i="1"/>
  <c r="Q7030" i="1"/>
  <c r="Q7037" i="1"/>
  <c r="Q7040" i="1"/>
  <c r="Q7041" i="1"/>
  <c r="Q7044" i="1"/>
  <c r="Q7075" i="1"/>
  <c r="Q7085" i="1"/>
  <c r="Q7086" i="1"/>
  <c r="Q7089" i="1"/>
  <c r="Q7131" i="1"/>
  <c r="Q7132" i="1"/>
  <c r="Q7135" i="1"/>
  <c r="Q7173" i="1"/>
  <c r="Q7176" i="1"/>
  <c r="Q7179" i="1"/>
  <c r="Q7180" i="1"/>
  <c r="Q7183" i="1"/>
  <c r="Q7226" i="1"/>
  <c r="Q7227" i="1"/>
  <c r="Q7230" i="1"/>
  <c r="Q7233" i="1"/>
  <c r="Q7234" i="1"/>
  <c r="Q7237" i="1"/>
  <c r="Q7253" i="1"/>
  <c r="Q7256" i="1"/>
  <c r="Q7262" i="1"/>
  <c r="Q7265" i="1"/>
  <c r="Q7266" i="1"/>
  <c r="Q7267" i="1"/>
  <c r="Q7268" i="1"/>
  <c r="Q7273" i="1"/>
  <c r="Q7274" i="1"/>
  <c r="Q7279" i="1"/>
  <c r="Q7280" i="1"/>
  <c r="Q7281" i="1"/>
  <c r="Q7282" i="1"/>
  <c r="Q7286" i="1"/>
  <c r="Q7287" i="1"/>
  <c r="Q7288" i="1"/>
  <c r="Q7292" i="1"/>
  <c r="Q7293" i="1"/>
  <c r="Q7294" i="1"/>
  <c r="Q7296" i="1"/>
  <c r="Q7297" i="1"/>
  <c r="Q7300" i="1"/>
  <c r="Q7301" i="1"/>
  <c r="Q7304" i="1"/>
  <c r="Q7305" i="1"/>
  <c r="Q7306" i="1"/>
  <c r="Q7307" i="1"/>
  <c r="Q7310" i="1"/>
  <c r="Q7311" i="1"/>
  <c r="Q7312" i="1"/>
  <c r="Q7319" i="1"/>
  <c r="Q7320" i="1"/>
  <c r="Q7323" i="1"/>
  <c r="Q7326" i="1"/>
  <c r="Q7327" i="1"/>
  <c r="Q7330" i="1"/>
  <c r="Q7345" i="1"/>
  <c r="Q7353" i="1"/>
  <c r="Q7371" i="1"/>
  <c r="Q7381" i="1"/>
  <c r="Q7382" i="1"/>
  <c r="Q7384" i="1"/>
  <c r="Q7385" i="1"/>
  <c r="Q7388" i="1"/>
  <c r="Q7391" i="1"/>
  <c r="Q7392" i="1"/>
  <c r="Q7395" i="1"/>
  <c r="Q7403" i="1"/>
  <c r="Q7436" i="1"/>
  <c r="Q7437" i="1"/>
  <c r="Q7440" i="1"/>
  <c r="Q7443" i="1"/>
  <c r="Q7444" i="1"/>
  <c r="Q7447" i="1"/>
  <c r="Q7465" i="1"/>
  <c r="Q7466" i="1"/>
  <c r="Q7469" i="1"/>
  <c r="Q7472" i="1"/>
  <c r="Q7475" i="1"/>
  <c r="Q7480" i="1"/>
  <c r="Q7482" i="1"/>
  <c r="Q7486" i="1"/>
  <c r="Q7495" i="1"/>
  <c r="Q7497" i="1"/>
  <c r="Q7498" i="1"/>
  <c r="Q7499" i="1"/>
  <c r="Q7504" i="1"/>
  <c r="Q7505" i="1"/>
  <c r="Q7506" i="1"/>
  <c r="Q7511" i="1"/>
  <c r="Q7520" i="1"/>
  <c r="Q7523" i="1"/>
  <c r="Q7526" i="1"/>
  <c r="Q7527" i="1"/>
  <c r="Q7530" i="1"/>
  <c r="Q7538" i="1"/>
  <c r="Q7562" i="1"/>
  <c r="Q7570" i="1"/>
  <c r="Q7571" i="1"/>
  <c r="Q7574" i="1"/>
  <c r="Q7577" i="1"/>
  <c r="Q7578" i="1"/>
  <c r="Q7581" i="1"/>
  <c r="Q7589" i="1"/>
  <c r="Q7620" i="1"/>
  <c r="Q7623" i="1"/>
  <c r="Q7624" i="1"/>
  <c r="Q7627" i="1"/>
  <c r="Q7654" i="1"/>
  <c r="Q7656" i="1"/>
  <c r="Q7671" i="1"/>
  <c r="Q7672" i="1"/>
  <c r="Q7678" i="1"/>
  <c r="Q7682" i="1"/>
  <c r="Q7684" i="1"/>
  <c r="Q7685" i="1"/>
  <c r="Q7687" i="1"/>
  <c r="Q7692" i="1"/>
  <c r="Q7699" i="1"/>
  <c r="Q7702" i="1"/>
  <c r="Q7710" i="1"/>
  <c r="Q7713" i="1"/>
  <c r="Q7726" i="1"/>
  <c r="Q7729" i="1"/>
  <c r="Q7743" i="1"/>
  <c r="Q7746" i="1"/>
  <c r="Q7747" i="1"/>
  <c r="Q7748" i="1"/>
  <c r="Q7749" i="1"/>
  <c r="Q7750" i="1"/>
  <c r="Q7758" i="1"/>
  <c r="Q7759" i="1"/>
  <c r="Q7762" i="1"/>
  <c r="Q7765" i="1"/>
  <c r="Q7766" i="1"/>
  <c r="Q7769" i="1"/>
  <c r="Q7777" i="1"/>
  <c r="Q7815" i="1"/>
  <c r="Q7831" i="1"/>
  <c r="Q7834" i="1"/>
  <c r="Q7837" i="1"/>
  <c r="Q7867" i="1"/>
  <c r="Q7888" i="1"/>
  <c r="Q7889" i="1"/>
  <c r="Q7892" i="1"/>
  <c r="Q7895" i="1"/>
  <c r="Q7904" i="1"/>
  <c r="Q7915" i="1"/>
  <c r="Q7918" i="1"/>
  <c r="Q7919" i="1"/>
  <c r="Q7932" i="1"/>
  <c r="Q7936" i="1"/>
  <c r="Q7937" i="1"/>
  <c r="Q7942" i="1"/>
  <c r="Q7944" i="1"/>
  <c r="Q7954" i="1"/>
  <c r="Q7955" i="1"/>
  <c r="Q7958" i="1"/>
  <c r="Q7982" i="1"/>
  <c r="Q7985" i="1"/>
  <c r="Q7992" i="1"/>
  <c r="Q7993" i="1"/>
  <c r="Q7996" i="1"/>
  <c r="Q8009" i="1"/>
  <c r="Q8024" i="1"/>
  <c r="Q8031" i="1"/>
  <c r="Q8032" i="1"/>
  <c r="Q8035" i="1"/>
  <c r="Q8048" i="1"/>
  <c r="Q8052" i="1"/>
  <c r="Q8053" i="1"/>
  <c r="Q8055" i="1"/>
  <c r="Q8062" i="1"/>
  <c r="Q8063" i="1"/>
  <c r="Q8067" i="1"/>
  <c r="Q8068" i="1"/>
  <c r="Q8075" i="1"/>
  <c r="Q8076" i="1"/>
  <c r="Q8079" i="1"/>
  <c r="Q8092" i="1"/>
  <c r="Q8095" i="1"/>
  <c r="Q8096" i="1"/>
  <c r="Q8098" i="1"/>
  <c r="Q8105" i="1"/>
  <c r="Q8106" i="1"/>
  <c r="Q8113" i="1"/>
  <c r="Q8114" i="1"/>
  <c r="Q8126" i="1"/>
  <c r="Q8139" i="1"/>
  <c r="Q8142" i="1"/>
  <c r="Q8143" i="1"/>
  <c r="Q8144" i="1"/>
  <c r="Q8153" i="1"/>
  <c r="Q8167" i="1"/>
  <c r="Q8168" i="1"/>
  <c r="Q8171" i="1"/>
  <c r="Q8181" i="1"/>
  <c r="Q8182" i="1"/>
  <c r="Q8185" i="1"/>
  <c r="Q8193" i="1"/>
  <c r="Q8211" i="1"/>
  <c r="Q8212" i="1"/>
  <c r="Q8215" i="1"/>
  <c r="Q8216" i="1"/>
  <c r="Q8217" i="1"/>
  <c r="Q8218" i="1"/>
  <c r="Q8225" i="1"/>
  <c r="Q8226" i="1"/>
  <c r="Q8229" i="1"/>
  <c r="Q8242" i="1"/>
  <c r="Q8246" i="1"/>
  <c r="Q8249" i="1"/>
  <c r="Q8256" i="1"/>
  <c r="Q8259" i="1"/>
  <c r="Q8260" i="1"/>
  <c r="Q8267" i="1"/>
  <c r="Q8268" i="1"/>
  <c r="Q8271" i="1"/>
  <c r="Q8284" i="1"/>
  <c r="Q8287" i="1"/>
  <c r="Q8288" i="1"/>
  <c r="Q8289" i="1"/>
  <c r="Q8291" i="1"/>
  <c r="Q8298" i="1"/>
  <c r="Q8299" i="1"/>
  <c r="Q8300" i="1"/>
  <c r="Q8301" i="1"/>
  <c r="Q8304" i="1"/>
  <c r="Q8305" i="1"/>
  <c r="Q8306" i="1"/>
  <c r="Q8313" i="1"/>
  <c r="Q8314" i="1"/>
  <c r="Q8317" i="1"/>
  <c r="Q8330" i="1"/>
  <c r="Q8333" i="1"/>
  <c r="Q8334" i="1"/>
  <c r="Q8335" i="1"/>
  <c r="Q8337" i="1"/>
  <c r="Q8342" i="1"/>
  <c r="Q8345" i="1"/>
  <c r="Q8346" i="1"/>
  <c r="Q8347" i="1"/>
  <c r="Q8350" i="1"/>
  <c r="Q8351" i="1"/>
  <c r="Q8352" i="1"/>
  <c r="Q8359" i="1"/>
  <c r="Q8360" i="1"/>
  <c r="Q8363" i="1"/>
  <c r="Q8376" i="1"/>
  <c r="Q8379" i="1"/>
  <c r="Q8380" i="1"/>
  <c r="Q8381" i="1"/>
  <c r="Q8383" i="1"/>
  <c r="Q8388" i="1"/>
  <c r="Q8391" i="1"/>
  <c r="Q8392" i="1"/>
  <c r="Q8395" i="1"/>
  <c r="Q8403" i="1"/>
  <c r="Q8404" i="1"/>
  <c r="Q8407" i="1"/>
  <c r="Q8424" i="1"/>
  <c r="Q8426" i="1"/>
  <c r="Q8447" i="1"/>
  <c r="Q8448" i="1"/>
  <c r="Q8451" i="1"/>
  <c r="Q8464" i="1"/>
  <c r="Q8467" i="1"/>
  <c r="Q8468" i="1"/>
  <c r="Q8469" i="1"/>
  <c r="Q8471" i="1"/>
  <c r="Q8478" i="1"/>
  <c r="Q8479" i="1"/>
  <c r="Q8482" i="1"/>
  <c r="Q8483" i="1"/>
  <c r="Q8490" i="1"/>
  <c r="Q8491" i="1"/>
  <c r="Q8494" i="1"/>
  <c r="Q8507" i="1"/>
  <c r="Q8511" i="1"/>
  <c r="Q8512" i="1"/>
  <c r="Q8521" i="1"/>
  <c r="Q8524" i="1"/>
  <c r="Q8525" i="1"/>
  <c r="Q8526" i="1"/>
  <c r="Q8533" i="1"/>
  <c r="Q8534" i="1"/>
  <c r="Q8537" i="1"/>
  <c r="Q8547" i="1"/>
  <c r="Q8548" i="1"/>
  <c r="Q8551" i="1"/>
  <c r="Q8564" i="1"/>
  <c r="Q8568" i="1"/>
  <c r="Q8569" i="1"/>
  <c r="Q8571" i="1"/>
  <c r="Q8576" i="1"/>
  <c r="Q8579" i="1"/>
  <c r="Q8580" i="1"/>
  <c r="Q8581" i="1"/>
  <c r="Q8584" i="1"/>
  <c r="Q8585" i="1"/>
  <c r="Q8593" i="1"/>
  <c r="Q8596" i="1"/>
  <c r="Q8612" i="1"/>
  <c r="Q8613" i="1"/>
  <c r="Q8614" i="1"/>
  <c r="Q8616" i="1"/>
  <c r="Q8620" i="1"/>
  <c r="Q8624" i="1"/>
  <c r="Q8625" i="1"/>
  <c r="Q8626" i="1"/>
  <c r="Q8629" i="1"/>
  <c r="Q8630" i="1"/>
  <c r="Q8631" i="1"/>
  <c r="Q8632" i="1"/>
  <c r="Q8633" i="1"/>
  <c r="Q8640" i="1"/>
  <c r="Q8643" i="1"/>
  <c r="Q8656" i="1"/>
  <c r="Q8659" i="1"/>
  <c r="Q8660" i="1"/>
  <c r="Q8661" i="1"/>
  <c r="Q8663" i="1"/>
  <c r="Q8670" i="1"/>
  <c r="Q8671" i="1"/>
  <c r="Q8672" i="1"/>
  <c r="Q8676" i="1"/>
  <c r="Q8683" i="1"/>
  <c r="Q8684" i="1"/>
  <c r="Q8687" i="1"/>
  <c r="Q8700" i="1"/>
  <c r="Q8703" i="1"/>
  <c r="Q8704" i="1"/>
  <c r="Q8705" i="1"/>
  <c r="Q8707" i="1"/>
  <c r="Q8714" i="1"/>
  <c r="Q8715" i="1"/>
  <c r="Q8716" i="1"/>
  <c r="Q8719" i="1"/>
  <c r="Q8720" i="1"/>
  <c r="Q8721" i="1"/>
  <c r="Q8722" i="1"/>
  <c r="Q8729" i="1"/>
  <c r="Q8732" i="1"/>
  <c r="Q8740" i="1"/>
  <c r="Q8745" i="1"/>
  <c r="Q8749" i="1"/>
  <c r="Q8750" i="1"/>
  <c r="Q8752" i="1"/>
  <c r="Q8756" i="1"/>
  <c r="Q8757" i="1"/>
  <c r="Q8760" i="1"/>
  <c r="Q8761" i="1"/>
  <c r="Q8771" i="1"/>
  <c r="Q8772" i="1"/>
  <c r="Q8775" i="1"/>
  <c r="Q8788" i="1"/>
  <c r="Q8792" i="1"/>
  <c r="Q8793" i="1"/>
  <c r="Q8795" i="1"/>
  <c r="Q8802" i="1"/>
  <c r="Q8803" i="1"/>
  <c r="Q8804" i="1"/>
  <c r="Q8807" i="1"/>
  <c r="Q8808" i="1"/>
  <c r="Q8815" i="1"/>
  <c r="Q8816" i="1"/>
  <c r="Q8819" i="1"/>
  <c r="Q8832" i="1"/>
  <c r="Q8836" i="1"/>
  <c r="Q8837" i="1"/>
  <c r="Q8839" i="1"/>
  <c r="Q8843" i="1"/>
  <c r="Q8846" i="1"/>
  <c r="Q8847" i="1"/>
  <c r="Q8848" i="1"/>
  <c r="Q8851" i="1"/>
  <c r="Q8852" i="1"/>
  <c r="Q8853" i="1"/>
  <c r="Q8860" i="1"/>
  <c r="Q8861" i="1"/>
  <c r="Q8864" i="1"/>
  <c r="Q8873" i="1"/>
  <c r="Q8877" i="1"/>
  <c r="Q8881" i="1"/>
  <c r="Q8882" i="1"/>
  <c r="Q8884" i="1"/>
  <c r="Q8889" i="1"/>
  <c r="Q8892" i="1"/>
  <c r="Q8893" i="1"/>
  <c r="Q8894" i="1"/>
  <c r="Q8897" i="1"/>
  <c r="Q8898" i="1"/>
  <c r="Q8899" i="1"/>
  <c r="Q8906" i="1"/>
  <c r="Q8909" i="1"/>
  <c r="Q8922" i="1"/>
  <c r="Q8925" i="1"/>
  <c r="Q8926" i="1"/>
  <c r="Q8927" i="1"/>
  <c r="Q8929" i="1"/>
  <c r="Q8936" i="1"/>
  <c r="Q8937" i="1"/>
  <c r="Q8938" i="1"/>
  <c r="Q8941" i="1"/>
  <c r="Q8942" i="1"/>
  <c r="Q8943" i="1"/>
  <c r="Q8944" i="1"/>
  <c r="Q8951" i="1"/>
  <c r="Q8954" i="1"/>
  <c r="Q8967" i="1"/>
  <c r="Q8970" i="1"/>
  <c r="Q8971" i="1"/>
  <c r="Q8972" i="1"/>
  <c r="Q8974" i="1"/>
  <c r="Q8976" i="1"/>
  <c r="Q8981" i="1"/>
  <c r="Q8982" i="1"/>
  <c r="Q8983" i="1"/>
  <c r="Q8986" i="1"/>
  <c r="Q8987" i="1"/>
  <c r="Q8988" i="1"/>
  <c r="Q8995" i="1"/>
  <c r="Q8996" i="1"/>
  <c r="Q8999" i="1"/>
  <c r="Q9012" i="1"/>
  <c r="Q9016" i="1"/>
  <c r="Q9017" i="1"/>
  <c r="Q9019" i="1"/>
  <c r="Q9026" i="1"/>
  <c r="Q9027" i="1"/>
  <c r="Q9028" i="1"/>
  <c r="Q9031" i="1"/>
  <c r="Q9034" i="1"/>
  <c r="Q9035" i="1"/>
  <c r="Q9036" i="1"/>
  <c r="Q9039" i="1"/>
  <c r="Q9046" i="1"/>
  <c r="Q9047" i="1"/>
  <c r="Q9050" i="1"/>
  <c r="Q9058" i="1"/>
  <c r="Q9087" i="1"/>
  <c r="Q9088" i="1"/>
  <c r="Q9091" i="1"/>
  <c r="Q9104" i="1"/>
  <c r="Q9107" i="1"/>
  <c r="Q9108" i="1"/>
  <c r="Q9109" i="1"/>
  <c r="Q9111" i="1"/>
  <c r="Q9118" i="1"/>
  <c r="Q9119" i="1"/>
  <c r="Q9120" i="1"/>
  <c r="Q9123" i="1"/>
  <c r="Q9124" i="1"/>
  <c r="Q9125" i="1"/>
  <c r="Q9132" i="1"/>
  <c r="Q9133" i="1"/>
  <c r="Q9136" i="1"/>
  <c r="Q9144" i="1"/>
  <c r="Q9173" i="1"/>
  <c r="Q9174" i="1"/>
  <c r="Q9177" i="1"/>
  <c r="Q9189" i="1"/>
  <c r="Q9198" i="1"/>
  <c r="Q9202" i="1"/>
  <c r="Q9205" i="1"/>
  <c r="Q9206" i="1"/>
  <c r="Q9207" i="1"/>
  <c r="Q9218" i="1"/>
  <c r="Q9219" i="1"/>
  <c r="Q9222" i="1"/>
  <c r="Q9252" i="1"/>
  <c r="O1678" i="1" l="1"/>
  <c r="O1682" i="1" s="1"/>
  <c r="O1683" i="1" s="1"/>
  <c r="O7220" i="1"/>
  <c r="O7224" i="1" s="1"/>
  <c r="O7225" i="1" s="1"/>
  <c r="M1157" i="1"/>
  <c r="M1161" i="1" s="1"/>
  <c r="M1162" i="1" s="1"/>
  <c r="O6569" i="1"/>
  <c r="O6573" i="1" s="1"/>
  <c r="O6574" i="1" s="1"/>
  <c r="N306" i="1"/>
  <c r="M306" i="1"/>
  <c r="M310" i="1" s="1"/>
  <c r="M311" i="1" s="1"/>
  <c r="N2390" i="1"/>
  <c r="O1157" i="1"/>
  <c r="O1161" i="1" s="1"/>
  <c r="O1162" i="1" s="1"/>
  <c r="M1249" i="1"/>
  <c r="M1260" i="1" s="1"/>
  <c r="M6522" i="1"/>
  <c r="M6526" i="1" s="1"/>
  <c r="M6527" i="1" s="1"/>
  <c r="M5363" i="1"/>
  <c r="M5367" i="1" s="1"/>
  <c r="M5368" i="1" s="1"/>
  <c r="O4860" i="1"/>
  <c r="O4864" i="1" s="1"/>
  <c r="O4865" i="1" s="1"/>
  <c r="O6126" i="1"/>
  <c r="O7698" i="1"/>
  <c r="O42" i="1"/>
  <c r="O46" i="1" s="1"/>
  <c r="O47" i="1" s="1"/>
  <c r="M7220" i="1"/>
  <c r="M7228" i="1" s="1"/>
  <c r="N1249" i="1"/>
  <c r="N1260" i="1" s="1"/>
  <c r="O306" i="1"/>
  <c r="O310" i="1" s="1"/>
  <c r="O311" i="1" s="1"/>
  <c r="O173" i="1"/>
  <c r="O174" i="1" s="1"/>
  <c r="O7313" i="1"/>
  <c r="O7321" i="1" s="1"/>
  <c r="O7324" i="1" s="1"/>
  <c r="N1157" i="1"/>
  <c r="N1165" i="1" s="1"/>
  <c r="O478" i="1"/>
  <c r="O482" i="1" s="1"/>
  <c r="O483" i="1" s="1"/>
  <c r="M1448" i="1"/>
  <c r="N127" i="1"/>
  <c r="N131" i="1" s="1"/>
  <c r="N132" i="1" s="1"/>
  <c r="O733" i="1"/>
  <c r="M217" i="1"/>
  <c r="N7512" i="1"/>
  <c r="N7521" i="1" s="1"/>
  <c r="N7524" i="1" s="1"/>
  <c r="M213" i="1"/>
  <c r="M214" i="1" s="1"/>
  <c r="O1547" i="1"/>
  <c r="M5029" i="1"/>
  <c r="M5033" i="1" s="1"/>
  <c r="M5034" i="1" s="1"/>
  <c r="N6993" i="1"/>
  <c r="N356" i="1"/>
  <c r="N360" i="1" s="1"/>
  <c r="N361" i="1" s="1"/>
  <c r="M127" i="1"/>
  <c r="N5029" i="1"/>
  <c r="N5033" i="1" s="1"/>
  <c r="N5034" i="1" s="1"/>
  <c r="N478" i="1"/>
  <c r="N486" i="1" s="1"/>
  <c r="N4860" i="1"/>
  <c r="N4864" i="1" s="1"/>
  <c r="N4865" i="1" s="1"/>
  <c r="O729" i="1"/>
  <c r="O730" i="1" s="1"/>
  <c r="N7860" i="1"/>
  <c r="N7859" i="1" s="1"/>
  <c r="O127" i="1"/>
  <c r="O131" i="1" s="1"/>
  <c r="O132" i="1" s="1"/>
  <c r="M356" i="1"/>
  <c r="M6081" i="1"/>
  <c r="M4816" i="1"/>
  <c r="M4820" i="1" s="1"/>
  <c r="M4821" i="1" s="1"/>
  <c r="N9264" i="1"/>
  <c r="M6077" i="1"/>
  <c r="M6078" i="1" s="1"/>
  <c r="N6874" i="1"/>
  <c r="N6863" i="1" s="1"/>
  <c r="N6991" i="1"/>
  <c r="N6992" i="1" s="1"/>
  <c r="N6569" i="1"/>
  <c r="N6573" i="1" s="1"/>
  <c r="N6574" i="1" s="1"/>
  <c r="N7313" i="1"/>
  <c r="N7321" i="1" s="1"/>
  <c r="N7324" i="1" s="1"/>
  <c r="N7220" i="1"/>
  <c r="N7228" i="1" s="1"/>
  <c r="M1097" i="1"/>
  <c r="M273" i="1"/>
  <c r="M4860" i="1"/>
  <c r="M4864" i="1" s="1"/>
  <c r="M4865" i="1" s="1"/>
  <c r="O7860" i="1"/>
  <c r="O7859" i="1" s="1"/>
  <c r="O356" i="1"/>
  <c r="O364" i="1" s="1"/>
  <c r="O7618" i="1"/>
  <c r="O7621" i="1" s="1"/>
  <c r="O1448" i="1"/>
  <c r="O1458" i="1" s="1"/>
  <c r="O1461" i="1" s="1"/>
  <c r="N6178" i="1"/>
  <c r="N6187" i="1" s="1"/>
  <c r="M874" i="1"/>
  <c r="M878" i="1" s="1"/>
  <c r="M879" i="1" s="1"/>
  <c r="M7572" i="1"/>
  <c r="M7575" i="1" s="1"/>
  <c r="N1366" i="1"/>
  <c r="N1375" i="1" s="1"/>
  <c r="N1378" i="1" s="1"/>
  <c r="M7430" i="1"/>
  <c r="M7441" i="1" s="1"/>
  <c r="M269" i="1"/>
  <c r="M270" i="1" s="1"/>
  <c r="M7948" i="1"/>
  <c r="M7952" i="1" s="1"/>
  <c r="M7953" i="1" s="1"/>
  <c r="M478" i="1"/>
  <c r="M482" i="1" s="1"/>
  <c r="M483" i="1" s="1"/>
  <c r="N7822" i="1"/>
  <c r="N7832" i="1" s="1"/>
  <c r="M2508" i="1"/>
  <c r="M2512" i="1" s="1"/>
  <c r="M2513" i="1" s="1"/>
  <c r="O5363" i="1"/>
  <c r="O5367" i="1" s="1"/>
  <c r="O5368" i="1" s="1"/>
  <c r="M803" i="1"/>
  <c r="M812" i="1" s="1"/>
  <c r="N961" i="1"/>
  <c r="N42" i="1"/>
  <c r="N46" i="1" s="1"/>
  <c r="N47" i="1" s="1"/>
  <c r="M2344" i="1"/>
  <c r="M2348" i="1" s="1"/>
  <c r="M2349" i="1" s="1"/>
  <c r="N6522" i="1"/>
  <c r="N6526" i="1" s="1"/>
  <c r="N6527" i="1" s="1"/>
  <c r="O6178" i="1"/>
  <c r="O6187" i="1" s="1"/>
  <c r="O6943" i="1"/>
  <c r="N6204" i="1"/>
  <c r="N6193" i="1" s="1"/>
  <c r="M7849" i="1"/>
  <c r="M7838" i="1" s="1"/>
  <c r="M7882" i="1" s="1"/>
  <c r="N7698" i="1"/>
  <c r="M7313" i="1"/>
  <c r="N7430" i="1"/>
  <c r="N7441" i="1" s="1"/>
  <c r="M42" i="1"/>
  <c r="L11" i="1"/>
  <c r="O1366" i="1"/>
  <c r="O1375" i="1" s="1"/>
  <c r="O1378" i="1" s="1"/>
  <c r="N1547" i="1"/>
  <c r="N1558" i="1" s="1"/>
  <c r="M9264" i="1"/>
  <c r="O1097" i="1"/>
  <c r="O1101" i="1" s="1"/>
  <c r="O1102" i="1" s="1"/>
  <c r="N440" i="1"/>
  <c r="N441" i="1" s="1"/>
  <c r="N444" i="1"/>
  <c r="O961" i="1"/>
  <c r="O970" i="1" s="1"/>
  <c r="N1301" i="1"/>
  <c r="N1302" i="1" s="1"/>
  <c r="M7618" i="1"/>
  <c r="M7621" i="1" s="1"/>
  <c r="O7616" i="1"/>
  <c r="O7617" i="1" s="1"/>
  <c r="N2344" i="1"/>
  <c r="N2348" i="1" s="1"/>
  <c r="N2349" i="1" s="1"/>
  <c r="N1304" i="1"/>
  <c r="N6943" i="1"/>
  <c r="N6899" i="1" s="1"/>
  <c r="N6900" i="1" s="1"/>
  <c r="M7616" i="1"/>
  <c r="M7617" i="1" s="1"/>
  <c r="O538" i="1"/>
  <c r="N1097" i="1"/>
  <c r="N7948" i="1"/>
  <c r="N7952" i="1" s="1"/>
  <c r="N7953" i="1" s="1"/>
  <c r="O7430" i="1"/>
  <c r="O7434" i="1" s="1"/>
  <c r="O7435" i="1" s="1"/>
  <c r="O1249" i="1"/>
  <c r="O1260" i="1" s="1"/>
  <c r="M7512" i="1"/>
  <c r="O803" i="1"/>
  <c r="O812" i="1" s="1"/>
  <c r="M7568" i="1"/>
  <c r="M7569" i="1" s="1"/>
  <c r="O177" i="1"/>
  <c r="O1585" i="1"/>
  <c r="O1584" i="1" s="1"/>
  <c r="M6569" i="1"/>
  <c r="M6573" i="1" s="1"/>
  <c r="M6574" i="1" s="1"/>
  <c r="N6848" i="1"/>
  <c r="N6857" i="1" s="1"/>
  <c r="O6848" i="1"/>
  <c r="O6857" i="1" s="1"/>
  <c r="M6943" i="1"/>
  <c r="M6947" i="1" s="1"/>
  <c r="M6948" i="1" s="1"/>
  <c r="M1031" i="1"/>
  <c r="M1035" i="1" s="1"/>
  <c r="M1036" i="1" s="1"/>
  <c r="O7948" i="1"/>
  <c r="O7952" i="1" s="1"/>
  <c r="O7953" i="1" s="1"/>
  <c r="M6178" i="1"/>
  <c r="M6187" i="1" s="1"/>
  <c r="M1574" i="1"/>
  <c r="M1563" i="1" s="1"/>
  <c r="N7849" i="1"/>
  <c r="N7838" i="1" s="1"/>
  <c r="O7512" i="1"/>
  <c r="N874" i="1"/>
  <c r="N882" i="1" s="1"/>
  <c r="N1031" i="1"/>
  <c r="M6848" i="1"/>
  <c r="M6857" i="1" s="1"/>
  <c r="O9264" i="1"/>
  <c r="M7035" i="1"/>
  <c r="M7036" i="1" s="1"/>
  <c r="M7038" i="1"/>
  <c r="O638" i="1"/>
  <c r="O639" i="1" s="1"/>
  <c r="O7756" i="1"/>
  <c r="O7757" i="1" s="1"/>
  <c r="M7386" i="1"/>
  <c r="M7389" i="1" s="1"/>
  <c r="O400" i="1"/>
  <c r="O401" i="1" s="1"/>
  <c r="O404" i="1"/>
  <c r="M538" i="1"/>
  <c r="M547" i="1" s="1"/>
  <c r="N4610" i="1"/>
  <c r="N4614" i="1" s="1"/>
  <c r="N4615" i="1" s="1"/>
  <c r="O7568" i="1"/>
  <c r="O7569" i="1" s="1"/>
  <c r="M593" i="1"/>
  <c r="M594" i="1" s="1"/>
  <c r="N1448" i="1"/>
  <c r="O6215" i="1"/>
  <c r="O6214" i="1" s="1"/>
  <c r="N593" i="1"/>
  <c r="N594" i="1" s="1"/>
  <c r="N538" i="1"/>
  <c r="N1678" i="1"/>
  <c r="N1682" i="1" s="1"/>
  <c r="N1683" i="1" s="1"/>
  <c r="M961" i="1"/>
  <c r="M970" i="1" s="1"/>
  <c r="N6081" i="1"/>
  <c r="O6874" i="1"/>
  <c r="O6863" i="1" s="1"/>
  <c r="O6885" i="1"/>
  <c r="O6884" i="1" s="1"/>
  <c r="O1031" i="1"/>
  <c r="N177" i="1"/>
  <c r="O6204" i="1"/>
  <c r="O6193" i="1" s="1"/>
  <c r="N6077" i="1"/>
  <c r="N6078" i="1" s="1"/>
  <c r="N6885" i="1"/>
  <c r="N6884" i="1" s="1"/>
  <c r="O874" i="1"/>
  <c r="N803" i="1"/>
  <c r="M1375" i="1"/>
  <c r="M1378" i="1" s="1"/>
  <c r="N173" i="1"/>
  <c r="N174" i="1" s="1"/>
  <c r="N638" i="1"/>
  <c r="N639" i="1" s="1"/>
  <c r="N1574" i="1"/>
  <c r="N1563" i="1" s="1"/>
  <c r="O2344" i="1"/>
  <c r="O2348" i="1" s="1"/>
  <c r="O2349" i="1" s="1"/>
  <c r="M7756" i="1"/>
  <c r="M7757" i="1" s="1"/>
  <c r="O5029" i="1"/>
  <c r="O5033" i="1" s="1"/>
  <c r="O5034" i="1" s="1"/>
  <c r="M7698" i="1"/>
  <c r="N642" i="1"/>
  <c r="N6221" i="1"/>
  <c r="N6220" i="1" s="1"/>
  <c r="O7572" i="1"/>
  <c r="O7575" i="1" s="1"/>
  <c r="N7616" i="1"/>
  <c r="N7617" i="1" s="1"/>
  <c r="N7618" i="1"/>
  <c r="N7621" i="1" s="1"/>
  <c r="M440" i="1"/>
  <c r="M441" i="1" s="1"/>
  <c r="M444" i="1"/>
  <c r="O593" i="1"/>
  <c r="O594" i="1" s="1"/>
  <c r="O642" i="1"/>
  <c r="O1301" i="1"/>
  <c r="O1302" i="1" s="1"/>
  <c r="O1304" i="1"/>
  <c r="N7127" i="1"/>
  <c r="N7128" i="1" s="1"/>
  <c r="N7129" i="1"/>
  <c r="N1641" i="1"/>
  <c r="N1642" i="1" s="1"/>
  <c r="M6122" i="1"/>
  <c r="M6123" i="1" s="1"/>
  <c r="M6126" i="1"/>
  <c r="N6738" i="1"/>
  <c r="N6739" i="1" s="1"/>
  <c r="O6991" i="1"/>
  <c r="O6992" i="1" s="1"/>
  <c r="O6897" i="1"/>
  <c r="O6993" i="1"/>
  <c r="M638" i="1"/>
  <c r="M639" i="1" s="1"/>
  <c r="M642" i="1"/>
  <c r="O1641" i="1"/>
  <c r="O1642" i="1" s="1"/>
  <c r="O7386" i="1"/>
  <c r="O7389" i="1" s="1"/>
  <c r="O6077" i="1"/>
  <c r="O6078" i="1" s="1"/>
  <c r="O6081" i="1"/>
  <c r="N7171" i="1"/>
  <c r="N7172" i="1" s="1"/>
  <c r="N7174" i="1"/>
  <c r="O9212" i="1"/>
  <c r="O9213" i="1" s="1"/>
  <c r="M685" i="1"/>
  <c r="M686" i="1" s="1"/>
  <c r="M689" i="1"/>
  <c r="M2390" i="1"/>
  <c r="M2391" i="1"/>
  <c r="M4547" i="1"/>
  <c r="M4536" i="1" s="1"/>
  <c r="O4558" i="1"/>
  <c r="O4557" i="1" s="1"/>
  <c r="M4558" i="1"/>
  <c r="M4557" i="1" s="1"/>
  <c r="N4558" i="1"/>
  <c r="N4557" i="1" s="1"/>
  <c r="M6885" i="1"/>
  <c r="M6884" i="1" s="1"/>
  <c r="O7035" i="1"/>
  <c r="O7036" i="1" s="1"/>
  <c r="O7038" i="1"/>
  <c r="N213" i="1"/>
  <c r="N214" i="1" s="1"/>
  <c r="N217" i="1"/>
  <c r="M729" i="1"/>
  <c r="M730" i="1" s="1"/>
  <c r="M733" i="1"/>
  <c r="M1682" i="1"/>
  <c r="M1683" i="1" s="1"/>
  <c r="N1585" i="1"/>
  <c r="N1584" i="1" s="1"/>
  <c r="N86" i="1"/>
  <c r="N87" i="1" s="1"/>
  <c r="N90" i="1"/>
  <c r="M4614" i="1"/>
  <c r="M4615" i="1" s="1"/>
  <c r="O4547" i="1"/>
  <c r="O4536" i="1" s="1"/>
  <c r="N7568" i="1"/>
  <c r="N7569" i="1" s="1"/>
  <c r="N7572" i="1"/>
  <c r="N7575" i="1" s="1"/>
  <c r="O6221" i="1"/>
  <c r="O6220" i="1" s="1"/>
  <c r="O7127" i="1"/>
  <c r="O7128" i="1" s="1"/>
  <c r="O7129" i="1"/>
  <c r="N400" i="1"/>
  <c r="N401" i="1" s="1"/>
  <c r="N404" i="1"/>
  <c r="O689" i="1"/>
  <c r="O685" i="1"/>
  <c r="O686" i="1" s="1"/>
  <c r="M86" i="1"/>
  <c r="M87" i="1" s="1"/>
  <c r="M90" i="1"/>
  <c r="N4547" i="1"/>
  <c r="N4536" i="1" s="1"/>
  <c r="N6122" i="1"/>
  <c r="N6123" i="1" s="1"/>
  <c r="N6126" i="1"/>
  <c r="M6204" i="1"/>
  <c r="M6193" i="1" s="1"/>
  <c r="M6229" i="1" s="1"/>
  <c r="N5363" i="1"/>
  <c r="N5367" i="1" s="1"/>
  <c r="N5368" i="1" s="1"/>
  <c r="M7171" i="1"/>
  <c r="M7172" i="1" s="1"/>
  <c r="M7174" i="1"/>
  <c r="M7127" i="1"/>
  <c r="M7128" i="1" s="1"/>
  <c r="M7129" i="1"/>
  <c r="N9255" i="1"/>
  <c r="N9256" i="1" s="1"/>
  <c r="N9257" i="1"/>
  <c r="N9259" i="1" s="1"/>
  <c r="M400" i="1"/>
  <c r="M401" i="1" s="1"/>
  <c r="M404" i="1"/>
  <c r="N729" i="1"/>
  <c r="N730" i="1" s="1"/>
  <c r="N733" i="1"/>
  <c r="M1547" i="1"/>
  <c r="N689" i="1"/>
  <c r="N685" i="1"/>
  <c r="N686" i="1" s="1"/>
  <c r="O2391" i="1"/>
  <c r="O2390" i="1"/>
  <c r="M1585" i="1"/>
  <c r="M1584" i="1" s="1"/>
  <c r="O4614" i="1"/>
  <c r="O4615" i="1" s="1"/>
  <c r="N7035" i="1"/>
  <c r="N7036" i="1" s="1"/>
  <c r="N7038" i="1"/>
  <c r="N7756" i="1"/>
  <c r="N7757" i="1" s="1"/>
  <c r="O9255" i="1"/>
  <c r="O9256" i="1" s="1"/>
  <c r="O9257" i="1"/>
  <c r="O9259" i="1" s="1"/>
  <c r="M173" i="1"/>
  <c r="M174" i="1" s="1"/>
  <c r="M177" i="1"/>
  <c r="O86" i="1"/>
  <c r="O87" i="1" s="1"/>
  <c r="O90" i="1"/>
  <c r="O213" i="1"/>
  <c r="O214" i="1" s="1"/>
  <c r="O217" i="1"/>
  <c r="O444" i="1"/>
  <c r="O440" i="1"/>
  <c r="O441" i="1" s="1"/>
  <c r="O1574" i="1"/>
  <c r="O1563" i="1" s="1"/>
  <c r="M6780" i="1"/>
  <c r="M6781" i="1" s="1"/>
  <c r="O6780" i="1"/>
  <c r="O6781" i="1" s="1"/>
  <c r="M6874" i="1"/>
  <c r="M6863" i="1" s="1"/>
  <c r="O7171" i="1"/>
  <c r="O7172" i="1" s="1"/>
  <c r="O7174" i="1"/>
  <c r="N7386" i="1"/>
  <c r="N7389" i="1" s="1"/>
  <c r="N269" i="1"/>
  <c r="N270" i="1" s="1"/>
  <c r="N273" i="1"/>
  <c r="O269" i="1"/>
  <c r="O270" i="1" s="1"/>
  <c r="O273" i="1"/>
  <c r="M1304" i="1"/>
  <c r="M1301" i="1"/>
  <c r="M1302" i="1" s="1"/>
  <c r="O7849" i="1"/>
  <c r="O7838" i="1" s="1"/>
  <c r="M7822" i="1"/>
  <c r="M6897" i="1"/>
  <c r="M6991" i="1"/>
  <c r="M6992" i="1" s="1"/>
  <c r="M6993" i="1"/>
  <c r="O7822" i="1"/>
  <c r="M9255" i="1"/>
  <c r="M9256" i="1" s="1"/>
  <c r="M9257" i="1"/>
  <c r="M9259" i="1" s="1"/>
  <c r="O6784" i="1" l="1"/>
  <c r="O6787" i="1" s="1"/>
  <c r="M1165" i="1"/>
  <c r="O1165" i="1"/>
  <c r="O7228" i="1"/>
  <c r="O7231" i="1" s="1"/>
  <c r="O7760" i="1"/>
  <c r="O7763" i="1" s="1"/>
  <c r="M360" i="1"/>
  <c r="M361" i="1" s="1"/>
  <c r="N310" i="1"/>
  <c r="N311" i="1" s="1"/>
  <c r="M7224" i="1"/>
  <c r="M7225" i="1" s="1"/>
  <c r="M314" i="1"/>
  <c r="O50" i="1"/>
  <c r="O7317" i="1"/>
  <c r="O7318" i="1" s="1"/>
  <c r="N314" i="1"/>
  <c r="M131" i="1"/>
  <c r="M132" i="1" s="1"/>
  <c r="N7317" i="1"/>
  <c r="N7318" i="1" s="1"/>
  <c r="M6893" i="1"/>
  <c r="M6902" i="1" s="1"/>
  <c r="M7177" i="1" s="1"/>
  <c r="N7224" i="1"/>
  <c r="N7225" i="1" s="1"/>
  <c r="O1558" i="1"/>
  <c r="M135" i="1"/>
  <c r="M1101" i="1"/>
  <c r="M1102" i="1" s="1"/>
  <c r="N6784" i="1"/>
  <c r="N6787" i="1" s="1"/>
  <c r="M4530" i="1"/>
  <c r="O314" i="1"/>
  <c r="M1458" i="1"/>
  <c r="M1461" i="1" s="1"/>
  <c r="N364" i="1"/>
  <c r="O135" i="1"/>
  <c r="O360" i="1"/>
  <c r="O361" i="1" s="1"/>
  <c r="M7321" i="1"/>
  <c r="M7324" i="1" s="1"/>
  <c r="N135" i="1"/>
  <c r="M7438" i="1"/>
  <c r="O7521" i="1"/>
  <c r="O7524" i="1" s="1"/>
  <c r="N6949" i="1"/>
  <c r="M6949" i="1"/>
  <c r="M364" i="1"/>
  <c r="O486" i="1"/>
  <c r="N9214" i="1"/>
  <c r="N9216" i="1" s="1"/>
  <c r="O7882" i="1"/>
  <c r="O7886" i="1" s="1"/>
  <c r="O7887" i="1" s="1"/>
  <c r="M9214" i="1"/>
  <c r="M7521" i="1"/>
  <c r="M7524" i="1" s="1"/>
  <c r="M6038" i="1"/>
  <c r="N1035" i="1"/>
  <c r="N1036" i="1" s="1"/>
  <c r="M7434" i="1"/>
  <c r="M7435" i="1" s="1"/>
  <c r="O547" i="1"/>
  <c r="O736" i="1" s="1"/>
  <c r="N1039" i="1"/>
  <c r="N1161" i="1"/>
  <c r="N1162" i="1" s="1"/>
  <c r="N1101" i="1"/>
  <c r="N1102" i="1" s="1"/>
  <c r="N7882" i="1"/>
  <c r="N7886" i="1" s="1"/>
  <c r="N7887" i="1" s="1"/>
  <c r="M6784" i="1"/>
  <c r="M6787" i="1" s="1"/>
  <c r="M1105" i="1"/>
  <c r="N7760" i="1"/>
  <c r="N7763" i="1" s="1"/>
  <c r="M6899" i="1"/>
  <c r="M6900" i="1" s="1"/>
  <c r="O6947" i="1"/>
  <c r="O6948" i="1" s="1"/>
  <c r="M7317" i="1"/>
  <c r="M7318" i="1" s="1"/>
  <c r="N1307" i="1"/>
  <c r="O1105" i="1"/>
  <c r="M7760" i="1"/>
  <c r="M7763" i="1" s="1"/>
  <c r="O6038" i="1"/>
  <c r="N1105" i="1"/>
  <c r="N1168" i="1" s="1"/>
  <c r="M46" i="1"/>
  <c r="M47" i="1" s="1"/>
  <c r="O6899" i="1"/>
  <c r="O6900" i="1" s="1"/>
  <c r="N482" i="1"/>
  <c r="N483" i="1" s="1"/>
  <c r="O6949" i="1"/>
  <c r="N6947" i="1"/>
  <c r="N6948" i="1" s="1"/>
  <c r="M1307" i="1"/>
  <c r="O1593" i="1"/>
  <c r="O1601" i="1" s="1"/>
  <c r="N970" i="1"/>
  <c r="N1042" i="1" s="1"/>
  <c r="M50" i="1"/>
  <c r="M1039" i="1"/>
  <c r="M1042" i="1" s="1"/>
  <c r="N6229" i="1"/>
  <c r="N6237" i="1" s="1"/>
  <c r="N7438" i="1"/>
  <c r="N878" i="1"/>
  <c r="N879" i="1" s="1"/>
  <c r="N6893" i="1"/>
  <c r="N6902" i="1" s="1"/>
  <c r="N7177" i="1" s="1"/>
  <c r="N7434" i="1"/>
  <c r="N7435" i="1" s="1"/>
  <c r="M7890" i="1"/>
  <c r="M7886" i="1"/>
  <c r="M7887" i="1" s="1"/>
  <c r="M882" i="1"/>
  <c r="M885" i="1" s="1"/>
  <c r="O7438" i="1"/>
  <c r="N50" i="1"/>
  <c r="O7441" i="1"/>
  <c r="M486" i="1"/>
  <c r="O9214" i="1"/>
  <c r="N1593" i="1"/>
  <c r="N1597" i="1" s="1"/>
  <c r="N1598" i="1" s="1"/>
  <c r="O6229" i="1"/>
  <c r="O6237" i="1" s="1"/>
  <c r="O1307" i="1"/>
  <c r="O6893" i="1"/>
  <c r="O6902" i="1" s="1"/>
  <c r="O7177" i="1" s="1"/>
  <c r="M1593" i="1"/>
  <c r="M1597" i="1" s="1"/>
  <c r="M1598" i="1" s="1"/>
  <c r="O4530" i="1"/>
  <c r="N4530" i="1"/>
  <c r="N6038" i="1"/>
  <c r="O882" i="1"/>
  <c r="O885" i="1" s="1"/>
  <c r="O878" i="1"/>
  <c r="O879" i="1" s="1"/>
  <c r="N547" i="1"/>
  <c r="N736" i="1" s="1"/>
  <c r="N1458" i="1"/>
  <c r="N1461" i="1" s="1"/>
  <c r="N4565" i="1"/>
  <c r="N4573" i="1" s="1"/>
  <c r="O1035" i="1"/>
  <c r="O1036" i="1" s="1"/>
  <c r="O1039" i="1"/>
  <c r="O1042" i="1" s="1"/>
  <c r="M4565" i="1"/>
  <c r="M4569" i="1" s="1"/>
  <c r="M4570" i="1" s="1"/>
  <c r="N812" i="1"/>
  <c r="N885" i="1" s="1"/>
  <c r="M6233" i="1"/>
  <c r="M6234" i="1" s="1"/>
  <c r="M6237" i="1"/>
  <c r="M7231" i="1"/>
  <c r="M736" i="1"/>
  <c r="M7832" i="1"/>
  <c r="N7231" i="1"/>
  <c r="O7832" i="1"/>
  <c r="M1558" i="1"/>
  <c r="O4565" i="1"/>
  <c r="L9252" i="1"/>
  <c r="P9252" i="1" s="1"/>
  <c r="L9250" i="1"/>
  <c r="P9250" i="1" s="1"/>
  <c r="Q9250" i="1" s="1"/>
  <c r="L9246" i="1"/>
  <c r="P9246" i="1" s="1"/>
  <c r="Q9246" i="1" s="1"/>
  <c r="L9245" i="1"/>
  <c r="P9245" i="1" s="1"/>
  <c r="Q9245" i="1" s="1"/>
  <c r="L9244" i="1"/>
  <c r="P9244" i="1" s="1"/>
  <c r="Q9244" i="1" s="1"/>
  <c r="L9242" i="1"/>
  <c r="P9242" i="1" s="1"/>
  <c r="Q9242" i="1" s="1"/>
  <c r="L9241" i="1"/>
  <c r="P9241" i="1" s="1"/>
  <c r="Q9241" i="1" s="1"/>
  <c r="L9240" i="1"/>
  <c r="P9240" i="1" s="1"/>
  <c r="Q9240" i="1" s="1"/>
  <c r="L9239" i="1"/>
  <c r="P9239" i="1" s="1"/>
  <c r="Q9239" i="1" s="1"/>
  <c r="L9238" i="1"/>
  <c r="P9238" i="1" s="1"/>
  <c r="Q9238" i="1" s="1"/>
  <c r="L9237" i="1"/>
  <c r="P9237" i="1" s="1"/>
  <c r="Q9237" i="1" s="1"/>
  <c r="L9236" i="1"/>
  <c r="P9236" i="1" s="1"/>
  <c r="Q9236" i="1" s="1"/>
  <c r="L9235" i="1"/>
  <c r="P9235" i="1" s="1"/>
  <c r="Q9235" i="1" s="1"/>
  <c r="L9233" i="1"/>
  <c r="P9233" i="1" s="1"/>
  <c r="Q9233" i="1" s="1"/>
  <c r="L9231" i="1"/>
  <c r="P9231" i="1" s="1"/>
  <c r="Q9231" i="1" s="1"/>
  <c r="L9230" i="1"/>
  <c r="P9230" i="1" s="1"/>
  <c r="Q9230" i="1" s="1"/>
  <c r="L9229" i="1"/>
  <c r="P9229" i="1" s="1"/>
  <c r="Q9229" i="1" s="1"/>
  <c r="L9228" i="1"/>
  <c r="P9228" i="1" s="1"/>
  <c r="Q9228" i="1" s="1"/>
  <c r="L9227" i="1"/>
  <c r="P9227" i="1" s="1"/>
  <c r="Q9227" i="1" s="1"/>
  <c r="L9225" i="1"/>
  <c r="P9225" i="1" s="1"/>
  <c r="Q9225" i="1" s="1"/>
  <c r="L9209" i="1"/>
  <c r="P9209" i="1" s="1"/>
  <c r="Q9209" i="1" s="1"/>
  <c r="L9207" i="1"/>
  <c r="P9207" i="1" s="1"/>
  <c r="L9206" i="1"/>
  <c r="P9206" i="1" s="1"/>
  <c r="L9205" i="1"/>
  <c r="P9205" i="1" s="1"/>
  <c r="L9202" i="1"/>
  <c r="P9202" i="1" s="1"/>
  <c r="L9199" i="1"/>
  <c r="P9199" i="1" s="1"/>
  <c r="Q9199" i="1" s="1"/>
  <c r="L9198" i="1"/>
  <c r="P9198" i="1" s="1"/>
  <c r="L9197" i="1"/>
  <c r="P9197" i="1" s="1"/>
  <c r="Q9197" i="1" s="1"/>
  <c r="L9195" i="1"/>
  <c r="P9195" i="1" s="1"/>
  <c r="Q9195" i="1" s="1"/>
  <c r="L9194" i="1"/>
  <c r="P9194" i="1" s="1"/>
  <c r="Q9194" i="1" s="1"/>
  <c r="L9193" i="1"/>
  <c r="P9193" i="1" s="1"/>
  <c r="Q9193" i="1" s="1"/>
  <c r="L9192" i="1"/>
  <c r="P9192" i="1" s="1"/>
  <c r="Q9192" i="1" s="1"/>
  <c r="L9191" i="1"/>
  <c r="P9191" i="1" s="1"/>
  <c r="Q9191" i="1" s="1"/>
  <c r="L9190" i="1"/>
  <c r="P9190" i="1" s="1"/>
  <c r="Q9190" i="1" s="1"/>
  <c r="L9189" i="1"/>
  <c r="P9189" i="1" s="1"/>
  <c r="L9187" i="1"/>
  <c r="P9187" i="1" s="1"/>
  <c r="Q9187" i="1" s="1"/>
  <c r="L9185" i="1"/>
  <c r="P9185" i="1" s="1"/>
  <c r="Q9185" i="1" s="1"/>
  <c r="L9184" i="1"/>
  <c r="P9184" i="1" s="1"/>
  <c r="Q9184" i="1" s="1"/>
  <c r="L9183" i="1"/>
  <c r="P9183" i="1" s="1"/>
  <c r="Q9183" i="1" s="1"/>
  <c r="L9182" i="1"/>
  <c r="P9182" i="1" s="1"/>
  <c r="Q9182" i="1" s="1"/>
  <c r="L9180" i="1"/>
  <c r="P9180" i="1" s="1"/>
  <c r="Q9180" i="1" s="1"/>
  <c r="L9168" i="1"/>
  <c r="P9168" i="1" s="1"/>
  <c r="Q9168" i="1" s="1"/>
  <c r="L9166" i="1"/>
  <c r="P9166" i="1" s="1"/>
  <c r="Q9166" i="1" s="1"/>
  <c r="L9163" i="1"/>
  <c r="P9163" i="1" s="1"/>
  <c r="Q9163" i="1" s="1"/>
  <c r="L9160" i="1"/>
  <c r="P9160" i="1" s="1"/>
  <c r="Q9160" i="1" s="1"/>
  <c r="L9159" i="1"/>
  <c r="P9159" i="1" s="1"/>
  <c r="Q9159" i="1" s="1"/>
  <c r="L9158" i="1"/>
  <c r="P9158" i="1" s="1"/>
  <c r="Q9158" i="1" s="1"/>
  <c r="L9156" i="1"/>
  <c r="P9156" i="1" s="1"/>
  <c r="Q9156" i="1" s="1"/>
  <c r="L9155" i="1"/>
  <c r="P9155" i="1" s="1"/>
  <c r="Q9155" i="1" s="1"/>
  <c r="L9154" i="1"/>
  <c r="P9154" i="1" s="1"/>
  <c r="Q9154" i="1" s="1"/>
  <c r="L9153" i="1"/>
  <c r="P9153" i="1" s="1"/>
  <c r="Q9153" i="1" s="1"/>
  <c r="L9152" i="1"/>
  <c r="P9152" i="1" s="1"/>
  <c r="Q9152" i="1" s="1"/>
  <c r="L9151" i="1"/>
  <c r="P9151" i="1" s="1"/>
  <c r="Q9151" i="1" s="1"/>
  <c r="L9150" i="1"/>
  <c r="P9150" i="1" s="1"/>
  <c r="Q9150" i="1" s="1"/>
  <c r="L9149" i="1"/>
  <c r="P9149" i="1" s="1"/>
  <c r="Q9149" i="1" s="1"/>
  <c r="L9147" i="1"/>
  <c r="P9147" i="1" s="1"/>
  <c r="Q9147" i="1" s="1"/>
  <c r="L9145" i="1"/>
  <c r="P9145" i="1" s="1"/>
  <c r="Q9145" i="1" s="1"/>
  <c r="L9144" i="1"/>
  <c r="P9144" i="1" s="1"/>
  <c r="L9143" i="1"/>
  <c r="P9143" i="1" s="1"/>
  <c r="Q9143" i="1" s="1"/>
  <c r="L9142" i="1"/>
  <c r="P9142" i="1" s="1"/>
  <c r="Q9142" i="1" s="1"/>
  <c r="L9141" i="1"/>
  <c r="P9141" i="1" s="1"/>
  <c r="Q9141" i="1" s="1"/>
  <c r="L9139" i="1"/>
  <c r="P9139" i="1" s="1"/>
  <c r="Q9139" i="1" s="1"/>
  <c r="L9127" i="1"/>
  <c r="P9127" i="1" s="1"/>
  <c r="Q9127" i="1" s="1"/>
  <c r="L9125" i="1"/>
  <c r="P9125" i="1" s="1"/>
  <c r="L9124" i="1"/>
  <c r="P9124" i="1" s="1"/>
  <c r="L9123" i="1"/>
  <c r="P9123" i="1" s="1"/>
  <c r="L9120" i="1"/>
  <c r="P9120" i="1" s="1"/>
  <c r="L9119" i="1"/>
  <c r="P9119" i="1" s="1"/>
  <c r="L9118" i="1"/>
  <c r="P9118" i="1" s="1"/>
  <c r="L9115" i="1"/>
  <c r="P9115" i="1" s="1"/>
  <c r="Q9115" i="1" s="1"/>
  <c r="L9114" i="1"/>
  <c r="P9114" i="1" s="1"/>
  <c r="Q9114" i="1" s="1"/>
  <c r="L9113" i="1"/>
  <c r="P9113" i="1" s="1"/>
  <c r="Q9113" i="1" s="1"/>
  <c r="L9111" i="1"/>
  <c r="P9111" i="1" s="1"/>
  <c r="L9110" i="1"/>
  <c r="P9110" i="1" s="1"/>
  <c r="Q9110" i="1" s="1"/>
  <c r="L9109" i="1"/>
  <c r="P9109" i="1" s="1"/>
  <c r="L9108" i="1"/>
  <c r="P9108" i="1" s="1"/>
  <c r="L9107" i="1"/>
  <c r="P9107" i="1" s="1"/>
  <c r="L9106" i="1"/>
  <c r="P9106" i="1" s="1"/>
  <c r="Q9106" i="1" s="1"/>
  <c r="L9105" i="1"/>
  <c r="P9105" i="1" s="1"/>
  <c r="Q9105" i="1" s="1"/>
  <c r="L9104" i="1"/>
  <c r="P9104" i="1" s="1"/>
  <c r="L9102" i="1"/>
  <c r="P9102" i="1" s="1"/>
  <c r="Q9102" i="1" s="1"/>
  <c r="L9100" i="1"/>
  <c r="P9100" i="1" s="1"/>
  <c r="Q9100" i="1" s="1"/>
  <c r="L9099" i="1"/>
  <c r="P9099" i="1" s="1"/>
  <c r="Q9099" i="1" s="1"/>
  <c r="L9098" i="1"/>
  <c r="P9098" i="1" s="1"/>
  <c r="Q9098" i="1" s="1"/>
  <c r="L9097" i="1"/>
  <c r="P9097" i="1" s="1"/>
  <c r="Q9097" i="1" s="1"/>
  <c r="L9096" i="1"/>
  <c r="P9096" i="1" s="1"/>
  <c r="Q9096" i="1" s="1"/>
  <c r="L9094" i="1"/>
  <c r="P9094" i="1" s="1"/>
  <c r="Q9094" i="1" s="1"/>
  <c r="L9082" i="1"/>
  <c r="P9082" i="1" s="1"/>
  <c r="Q9082" i="1" s="1"/>
  <c r="L9080" i="1"/>
  <c r="P9080" i="1" s="1"/>
  <c r="Q9080" i="1" s="1"/>
  <c r="L9077" i="1"/>
  <c r="P9077" i="1" s="1"/>
  <c r="Q9077" i="1" s="1"/>
  <c r="L9074" i="1"/>
  <c r="P9074" i="1" s="1"/>
  <c r="Q9074" i="1" s="1"/>
  <c r="L9073" i="1"/>
  <c r="P9073" i="1" s="1"/>
  <c r="Q9073" i="1" s="1"/>
  <c r="L9072" i="1"/>
  <c r="P9072" i="1" s="1"/>
  <c r="Q9072" i="1" s="1"/>
  <c r="L9070" i="1"/>
  <c r="P9070" i="1" s="1"/>
  <c r="Q9070" i="1" s="1"/>
  <c r="L9069" i="1"/>
  <c r="P9069" i="1" s="1"/>
  <c r="Q9069" i="1" s="1"/>
  <c r="L9068" i="1"/>
  <c r="P9068" i="1" s="1"/>
  <c r="Q9068" i="1" s="1"/>
  <c r="L9067" i="1"/>
  <c r="P9067" i="1" s="1"/>
  <c r="Q9067" i="1" s="1"/>
  <c r="L9066" i="1"/>
  <c r="P9066" i="1" s="1"/>
  <c r="Q9066" i="1" s="1"/>
  <c r="L9065" i="1"/>
  <c r="P9065" i="1" s="1"/>
  <c r="Q9065" i="1" s="1"/>
  <c r="L9064" i="1"/>
  <c r="P9064" i="1" s="1"/>
  <c r="Q9064" i="1" s="1"/>
  <c r="L9063" i="1"/>
  <c r="P9063" i="1" s="1"/>
  <c r="Q9063" i="1" s="1"/>
  <c r="L9061" i="1"/>
  <c r="P9061" i="1" s="1"/>
  <c r="Q9061" i="1" s="1"/>
  <c r="L9059" i="1"/>
  <c r="P9059" i="1" s="1"/>
  <c r="Q9059" i="1" s="1"/>
  <c r="L9058" i="1"/>
  <c r="P9058" i="1" s="1"/>
  <c r="L9057" i="1"/>
  <c r="P9057" i="1" s="1"/>
  <c r="Q9057" i="1" s="1"/>
  <c r="L9056" i="1"/>
  <c r="P9056" i="1" s="1"/>
  <c r="Q9056" i="1" s="1"/>
  <c r="L9055" i="1"/>
  <c r="P9055" i="1" s="1"/>
  <c r="Q9055" i="1" s="1"/>
  <c r="L9053" i="1"/>
  <c r="P9053" i="1" s="1"/>
  <c r="Q9053" i="1" s="1"/>
  <c r="L9041" i="1"/>
  <c r="P9041" i="1" s="1"/>
  <c r="Q9041" i="1" s="1"/>
  <c r="L9039" i="1"/>
  <c r="P9039" i="1" s="1"/>
  <c r="L9036" i="1"/>
  <c r="P9036" i="1" s="1"/>
  <c r="L9035" i="1"/>
  <c r="P9035" i="1" s="1"/>
  <c r="L9034" i="1"/>
  <c r="P9034" i="1" s="1"/>
  <c r="L9031" i="1"/>
  <c r="P9031" i="1" s="1"/>
  <c r="L9028" i="1"/>
  <c r="P9028" i="1" s="1"/>
  <c r="L9027" i="1"/>
  <c r="P9027" i="1" s="1"/>
  <c r="L9026" i="1"/>
  <c r="P9026" i="1" s="1"/>
  <c r="L9023" i="1"/>
  <c r="P9023" i="1" s="1"/>
  <c r="Q9023" i="1" s="1"/>
  <c r="L9022" i="1"/>
  <c r="P9022" i="1" s="1"/>
  <c r="Q9022" i="1" s="1"/>
  <c r="L9021" i="1"/>
  <c r="P9021" i="1" s="1"/>
  <c r="Q9021" i="1" s="1"/>
  <c r="L9019" i="1"/>
  <c r="P9019" i="1" s="1"/>
  <c r="L9018" i="1"/>
  <c r="P9018" i="1" s="1"/>
  <c r="Q9018" i="1" s="1"/>
  <c r="L9017" i="1"/>
  <c r="P9017" i="1" s="1"/>
  <c r="L9016" i="1"/>
  <c r="P9016" i="1" s="1"/>
  <c r="L9015" i="1"/>
  <c r="P9015" i="1" s="1"/>
  <c r="Q9015" i="1" s="1"/>
  <c r="L9014" i="1"/>
  <c r="P9014" i="1" s="1"/>
  <c r="Q9014" i="1" s="1"/>
  <c r="L9013" i="1"/>
  <c r="P9013" i="1" s="1"/>
  <c r="Q9013" i="1" s="1"/>
  <c r="L9012" i="1"/>
  <c r="P9012" i="1" s="1"/>
  <c r="L9010" i="1"/>
  <c r="P9010" i="1" s="1"/>
  <c r="Q9010" i="1" s="1"/>
  <c r="L9008" i="1"/>
  <c r="P9008" i="1" s="1"/>
  <c r="Q9008" i="1" s="1"/>
  <c r="L9007" i="1"/>
  <c r="P9007" i="1" s="1"/>
  <c r="Q9007" i="1" s="1"/>
  <c r="L9006" i="1"/>
  <c r="P9006" i="1" s="1"/>
  <c r="Q9006" i="1" s="1"/>
  <c r="L9005" i="1"/>
  <c r="P9005" i="1" s="1"/>
  <c r="Q9005" i="1" s="1"/>
  <c r="L9004" i="1"/>
  <c r="P9004" i="1" s="1"/>
  <c r="Q9004" i="1" s="1"/>
  <c r="L9002" i="1"/>
  <c r="P9002" i="1" s="1"/>
  <c r="Q9002" i="1" s="1"/>
  <c r="L8990" i="1"/>
  <c r="P8990" i="1" s="1"/>
  <c r="Q8990" i="1" s="1"/>
  <c r="L8988" i="1"/>
  <c r="P8988" i="1" s="1"/>
  <c r="L8987" i="1"/>
  <c r="P8987" i="1" s="1"/>
  <c r="L8986" i="1"/>
  <c r="P8986" i="1" s="1"/>
  <c r="L8983" i="1"/>
  <c r="P8983" i="1" s="1"/>
  <c r="L8982" i="1"/>
  <c r="P8982" i="1" s="1"/>
  <c r="L8981" i="1"/>
  <c r="P8981" i="1" s="1"/>
  <c r="L8978" i="1"/>
  <c r="P8978" i="1" s="1"/>
  <c r="Q8978" i="1" s="1"/>
  <c r="L8977" i="1"/>
  <c r="P8977" i="1" s="1"/>
  <c r="Q8977" i="1" s="1"/>
  <c r="L8976" i="1"/>
  <c r="P8976" i="1" s="1"/>
  <c r="L8974" i="1"/>
  <c r="P8974" i="1" s="1"/>
  <c r="L8973" i="1"/>
  <c r="P8973" i="1" s="1"/>
  <c r="Q8973" i="1" s="1"/>
  <c r="L8972" i="1"/>
  <c r="P8972" i="1" s="1"/>
  <c r="L8971" i="1"/>
  <c r="P8971" i="1" s="1"/>
  <c r="L8970" i="1"/>
  <c r="P8970" i="1" s="1"/>
  <c r="L8969" i="1"/>
  <c r="P8969" i="1" s="1"/>
  <c r="Q8969" i="1" s="1"/>
  <c r="L8968" i="1"/>
  <c r="P8968" i="1" s="1"/>
  <c r="Q8968" i="1" s="1"/>
  <c r="L8967" i="1"/>
  <c r="P8967" i="1" s="1"/>
  <c r="L8965" i="1"/>
  <c r="P8965" i="1" s="1"/>
  <c r="Q8965" i="1" s="1"/>
  <c r="L8963" i="1"/>
  <c r="P8963" i="1" s="1"/>
  <c r="Q8963" i="1" s="1"/>
  <c r="L8962" i="1"/>
  <c r="P8962" i="1" s="1"/>
  <c r="Q8962" i="1" s="1"/>
  <c r="L8961" i="1"/>
  <c r="P8961" i="1" s="1"/>
  <c r="Q8961" i="1" s="1"/>
  <c r="L8960" i="1"/>
  <c r="P8960" i="1" s="1"/>
  <c r="Q8960" i="1" s="1"/>
  <c r="L8959" i="1"/>
  <c r="P8959" i="1" s="1"/>
  <c r="Q8959" i="1" s="1"/>
  <c r="L8957" i="1"/>
  <c r="P8957" i="1" s="1"/>
  <c r="Q8957" i="1" s="1"/>
  <c r="L8946" i="1"/>
  <c r="P8946" i="1" s="1"/>
  <c r="Q8946" i="1" s="1"/>
  <c r="L8944" i="1"/>
  <c r="P8944" i="1" s="1"/>
  <c r="L8943" i="1"/>
  <c r="P8943" i="1" s="1"/>
  <c r="L8942" i="1"/>
  <c r="P8942" i="1" s="1"/>
  <c r="L8941" i="1"/>
  <c r="P8941" i="1" s="1"/>
  <c r="L8938" i="1"/>
  <c r="P8938" i="1" s="1"/>
  <c r="L8937" i="1"/>
  <c r="P8937" i="1" s="1"/>
  <c r="L8936" i="1"/>
  <c r="P8936" i="1" s="1"/>
  <c r="L8933" i="1"/>
  <c r="P8933" i="1" s="1"/>
  <c r="Q8933" i="1" s="1"/>
  <c r="L8932" i="1"/>
  <c r="P8932" i="1" s="1"/>
  <c r="Q8932" i="1" s="1"/>
  <c r="L8931" i="1"/>
  <c r="P8931" i="1" s="1"/>
  <c r="Q8931" i="1" s="1"/>
  <c r="L8929" i="1"/>
  <c r="P8929" i="1" s="1"/>
  <c r="L8928" i="1"/>
  <c r="P8928" i="1" s="1"/>
  <c r="Q8928" i="1" s="1"/>
  <c r="L8927" i="1"/>
  <c r="P8927" i="1" s="1"/>
  <c r="L8926" i="1"/>
  <c r="P8926" i="1" s="1"/>
  <c r="L8925" i="1"/>
  <c r="P8925" i="1" s="1"/>
  <c r="L8924" i="1"/>
  <c r="P8924" i="1" s="1"/>
  <c r="Q8924" i="1" s="1"/>
  <c r="L8923" i="1"/>
  <c r="P8923" i="1" s="1"/>
  <c r="Q8923" i="1" s="1"/>
  <c r="L8922" i="1"/>
  <c r="P8922" i="1" s="1"/>
  <c r="L8920" i="1"/>
  <c r="P8920" i="1" s="1"/>
  <c r="Q8920" i="1" s="1"/>
  <c r="L8918" i="1"/>
  <c r="P8918" i="1" s="1"/>
  <c r="Q8918" i="1" s="1"/>
  <c r="L8917" i="1"/>
  <c r="P8917" i="1" s="1"/>
  <c r="Q8917" i="1" s="1"/>
  <c r="L8916" i="1"/>
  <c r="P8916" i="1" s="1"/>
  <c r="Q8916" i="1" s="1"/>
  <c r="L8915" i="1"/>
  <c r="P8915" i="1" s="1"/>
  <c r="Q8915" i="1" s="1"/>
  <c r="L8914" i="1"/>
  <c r="P8914" i="1" s="1"/>
  <c r="Q8914" i="1" s="1"/>
  <c r="L8912" i="1"/>
  <c r="P8912" i="1" s="1"/>
  <c r="Q8912" i="1" s="1"/>
  <c r="L8901" i="1"/>
  <c r="P8901" i="1" s="1"/>
  <c r="Q8901" i="1" s="1"/>
  <c r="L8899" i="1"/>
  <c r="P8899" i="1" s="1"/>
  <c r="L8898" i="1"/>
  <c r="P8898" i="1" s="1"/>
  <c r="L8897" i="1"/>
  <c r="P8897" i="1" s="1"/>
  <c r="L8894" i="1"/>
  <c r="P8894" i="1" s="1"/>
  <c r="L8893" i="1"/>
  <c r="P8893" i="1" s="1"/>
  <c r="L8892" i="1"/>
  <c r="P8892" i="1" s="1"/>
  <c r="L8889" i="1"/>
  <c r="P8889" i="1" s="1"/>
  <c r="L8888" i="1"/>
  <c r="P8888" i="1" s="1"/>
  <c r="Q8888" i="1" s="1"/>
  <c r="L8887" i="1"/>
  <c r="P8887" i="1" s="1"/>
  <c r="Q8887" i="1" s="1"/>
  <c r="L8886" i="1"/>
  <c r="P8886" i="1" s="1"/>
  <c r="Q8886" i="1" s="1"/>
  <c r="L8884" i="1"/>
  <c r="P8884" i="1" s="1"/>
  <c r="L8883" i="1"/>
  <c r="P8883" i="1" s="1"/>
  <c r="Q8883" i="1" s="1"/>
  <c r="L8882" i="1"/>
  <c r="P8882" i="1" s="1"/>
  <c r="L8881" i="1"/>
  <c r="P8881" i="1" s="1"/>
  <c r="L8880" i="1"/>
  <c r="P8880" i="1" s="1"/>
  <c r="Q8880" i="1" s="1"/>
  <c r="L8879" i="1"/>
  <c r="P8879" i="1" s="1"/>
  <c r="Q8879" i="1" s="1"/>
  <c r="L8878" i="1"/>
  <c r="P8878" i="1" s="1"/>
  <c r="Q8878" i="1" s="1"/>
  <c r="L8877" i="1"/>
  <c r="P8877" i="1" s="1"/>
  <c r="L8875" i="1"/>
  <c r="P8875" i="1" s="1"/>
  <c r="Q8875" i="1" s="1"/>
  <c r="L8873" i="1"/>
  <c r="P8873" i="1" s="1"/>
  <c r="L8872" i="1"/>
  <c r="P8872" i="1" s="1"/>
  <c r="Q8872" i="1" s="1"/>
  <c r="P8871" i="1"/>
  <c r="Q8871" i="1" s="1"/>
  <c r="L8870" i="1"/>
  <c r="P8870" i="1" s="1"/>
  <c r="Q8870" i="1" s="1"/>
  <c r="L8869" i="1"/>
  <c r="P8869" i="1" s="1"/>
  <c r="Q8869" i="1" s="1"/>
  <c r="L8867" i="1"/>
  <c r="P8867" i="1" s="1"/>
  <c r="Q8867" i="1" s="1"/>
  <c r="L8855" i="1"/>
  <c r="P8855" i="1" s="1"/>
  <c r="Q8855" i="1" s="1"/>
  <c r="L8853" i="1"/>
  <c r="P8853" i="1" s="1"/>
  <c r="L8852" i="1"/>
  <c r="P8852" i="1" s="1"/>
  <c r="L8851" i="1"/>
  <c r="P8851" i="1" s="1"/>
  <c r="L8848" i="1"/>
  <c r="P8848" i="1" s="1"/>
  <c r="L8847" i="1"/>
  <c r="P8847" i="1" s="1"/>
  <c r="L8846" i="1"/>
  <c r="P8846" i="1" s="1"/>
  <c r="L8843" i="1"/>
  <c r="P8843" i="1" s="1"/>
  <c r="L8842" i="1"/>
  <c r="P8842" i="1" s="1"/>
  <c r="Q8842" i="1" s="1"/>
  <c r="L8841" i="1"/>
  <c r="P8841" i="1" s="1"/>
  <c r="Q8841" i="1" s="1"/>
  <c r="L8839" i="1"/>
  <c r="P8839" i="1" s="1"/>
  <c r="L8838" i="1"/>
  <c r="P8838" i="1" s="1"/>
  <c r="Q8838" i="1" s="1"/>
  <c r="L8837" i="1"/>
  <c r="P8837" i="1" s="1"/>
  <c r="L8836" i="1"/>
  <c r="P8836" i="1" s="1"/>
  <c r="L8835" i="1"/>
  <c r="P8835" i="1" s="1"/>
  <c r="Q8835" i="1" s="1"/>
  <c r="L8834" i="1"/>
  <c r="P8834" i="1" s="1"/>
  <c r="Q8834" i="1" s="1"/>
  <c r="L8833" i="1"/>
  <c r="P8833" i="1" s="1"/>
  <c r="Q8833" i="1" s="1"/>
  <c r="L8832" i="1"/>
  <c r="P8832" i="1" s="1"/>
  <c r="L8830" i="1"/>
  <c r="P8830" i="1" s="1"/>
  <c r="Q8830" i="1" s="1"/>
  <c r="L8828" i="1"/>
  <c r="P8828" i="1" s="1"/>
  <c r="Q8828" i="1" s="1"/>
  <c r="L8827" i="1"/>
  <c r="P8827" i="1" s="1"/>
  <c r="Q8827" i="1" s="1"/>
  <c r="L8826" i="1"/>
  <c r="P8826" i="1" s="1"/>
  <c r="Q8826" i="1" s="1"/>
  <c r="L8825" i="1"/>
  <c r="P8825" i="1" s="1"/>
  <c r="Q8825" i="1" s="1"/>
  <c r="L8824" i="1"/>
  <c r="P8824" i="1" s="1"/>
  <c r="Q8824" i="1" s="1"/>
  <c r="L8822" i="1"/>
  <c r="P8822" i="1" s="1"/>
  <c r="Q8822" i="1" s="1"/>
  <c r="L8810" i="1"/>
  <c r="P8810" i="1" s="1"/>
  <c r="Q8810" i="1" s="1"/>
  <c r="L8808" i="1"/>
  <c r="P8808" i="1" s="1"/>
  <c r="L8807" i="1"/>
  <c r="P8807" i="1" s="1"/>
  <c r="L8804" i="1"/>
  <c r="P8804" i="1" s="1"/>
  <c r="L8803" i="1"/>
  <c r="P8803" i="1" s="1"/>
  <c r="L8802" i="1"/>
  <c r="P8802" i="1" s="1"/>
  <c r="L8799" i="1"/>
  <c r="P8799" i="1" s="1"/>
  <c r="Q8799" i="1" s="1"/>
  <c r="L8798" i="1"/>
  <c r="P8798" i="1" s="1"/>
  <c r="Q8798" i="1" s="1"/>
  <c r="L8797" i="1"/>
  <c r="P8797" i="1" s="1"/>
  <c r="Q8797" i="1" s="1"/>
  <c r="L8795" i="1"/>
  <c r="P8795" i="1" s="1"/>
  <c r="L8794" i="1"/>
  <c r="P8794" i="1" s="1"/>
  <c r="Q8794" i="1" s="1"/>
  <c r="L8793" i="1"/>
  <c r="P8793" i="1" s="1"/>
  <c r="L8792" i="1"/>
  <c r="P8792" i="1" s="1"/>
  <c r="L8791" i="1"/>
  <c r="P8791" i="1" s="1"/>
  <c r="Q8791" i="1" s="1"/>
  <c r="L8790" i="1"/>
  <c r="P8790" i="1" s="1"/>
  <c r="Q8790" i="1" s="1"/>
  <c r="L8789" i="1"/>
  <c r="P8789" i="1" s="1"/>
  <c r="Q8789" i="1" s="1"/>
  <c r="L8788" i="1"/>
  <c r="P8788" i="1" s="1"/>
  <c r="L8786" i="1"/>
  <c r="P8786" i="1" s="1"/>
  <c r="Q8786" i="1" s="1"/>
  <c r="L8784" i="1"/>
  <c r="P8784" i="1" s="1"/>
  <c r="Q8784" i="1" s="1"/>
  <c r="L8783" i="1"/>
  <c r="P8783" i="1" s="1"/>
  <c r="Q8783" i="1" s="1"/>
  <c r="L8782" i="1"/>
  <c r="P8782" i="1" s="1"/>
  <c r="Q8782" i="1" s="1"/>
  <c r="L8781" i="1"/>
  <c r="P8781" i="1" s="1"/>
  <c r="Q8781" i="1" s="1"/>
  <c r="L8780" i="1"/>
  <c r="P8780" i="1" s="1"/>
  <c r="Q8780" i="1" s="1"/>
  <c r="L8778" i="1"/>
  <c r="P8778" i="1" s="1"/>
  <c r="Q8778" i="1" s="1"/>
  <c r="L8766" i="1"/>
  <c r="P8766" i="1" s="1"/>
  <c r="Q8766" i="1" s="1"/>
  <c r="L8764" i="1"/>
  <c r="P8764" i="1" s="1"/>
  <c r="Q8764" i="1" s="1"/>
  <c r="L8761" i="1"/>
  <c r="P8761" i="1" s="1"/>
  <c r="L8760" i="1"/>
  <c r="P8760" i="1" s="1"/>
  <c r="L8757" i="1"/>
  <c r="P8757" i="1" s="1"/>
  <c r="L8756" i="1"/>
  <c r="P8756" i="1" s="1"/>
  <c r="L8755" i="1"/>
  <c r="P8755" i="1" s="1"/>
  <c r="Q8755" i="1" s="1"/>
  <c r="L8754" i="1"/>
  <c r="P8754" i="1" s="1"/>
  <c r="Q8754" i="1" s="1"/>
  <c r="L8752" i="1"/>
  <c r="P8752" i="1" s="1"/>
  <c r="L8751" i="1"/>
  <c r="P8751" i="1" s="1"/>
  <c r="Q8751" i="1" s="1"/>
  <c r="L8750" i="1"/>
  <c r="P8750" i="1" s="1"/>
  <c r="L8749" i="1"/>
  <c r="P8749" i="1" s="1"/>
  <c r="L8748" i="1"/>
  <c r="P8748" i="1" s="1"/>
  <c r="Q8748" i="1" s="1"/>
  <c r="L8747" i="1"/>
  <c r="P8747" i="1" s="1"/>
  <c r="Q8747" i="1" s="1"/>
  <c r="L8746" i="1"/>
  <c r="P8746" i="1" s="1"/>
  <c r="Q8746" i="1" s="1"/>
  <c r="L8745" i="1"/>
  <c r="P8745" i="1" s="1"/>
  <c r="L8743" i="1"/>
  <c r="P8743" i="1" s="1"/>
  <c r="Q8743" i="1" s="1"/>
  <c r="L8741" i="1"/>
  <c r="P8741" i="1" s="1"/>
  <c r="Q8741" i="1" s="1"/>
  <c r="L8740" i="1"/>
  <c r="P8740" i="1" s="1"/>
  <c r="L8739" i="1"/>
  <c r="P8739" i="1" s="1"/>
  <c r="Q8739" i="1" s="1"/>
  <c r="L8738" i="1"/>
  <c r="P8738" i="1" s="1"/>
  <c r="Q8738" i="1" s="1"/>
  <c r="L8737" i="1"/>
  <c r="P8737" i="1" s="1"/>
  <c r="Q8737" i="1" s="1"/>
  <c r="L8735" i="1"/>
  <c r="P8735" i="1" s="1"/>
  <c r="Q8735" i="1" s="1"/>
  <c r="L8724" i="1"/>
  <c r="P8724" i="1" s="1"/>
  <c r="Q8724" i="1" s="1"/>
  <c r="L8722" i="1"/>
  <c r="P8722" i="1" s="1"/>
  <c r="L8721" i="1"/>
  <c r="P8721" i="1" s="1"/>
  <c r="L8720" i="1"/>
  <c r="P8720" i="1" s="1"/>
  <c r="L8719" i="1"/>
  <c r="P8719" i="1" s="1"/>
  <c r="L8716" i="1"/>
  <c r="P8716" i="1" s="1"/>
  <c r="L8715" i="1"/>
  <c r="P8715" i="1" s="1"/>
  <c r="L8714" i="1"/>
  <c r="P8714" i="1" s="1"/>
  <c r="L8711" i="1"/>
  <c r="P8711" i="1" s="1"/>
  <c r="Q8711" i="1" s="1"/>
  <c r="L8710" i="1"/>
  <c r="P8710" i="1" s="1"/>
  <c r="Q8710" i="1" s="1"/>
  <c r="L8709" i="1"/>
  <c r="P8709" i="1" s="1"/>
  <c r="Q8709" i="1" s="1"/>
  <c r="L8707" i="1"/>
  <c r="P8707" i="1" s="1"/>
  <c r="L8706" i="1"/>
  <c r="P8706" i="1" s="1"/>
  <c r="Q8706" i="1" s="1"/>
  <c r="L8705" i="1"/>
  <c r="P8705" i="1" s="1"/>
  <c r="L8704" i="1"/>
  <c r="P8704" i="1" s="1"/>
  <c r="L8703" i="1"/>
  <c r="P8703" i="1" s="1"/>
  <c r="L8702" i="1"/>
  <c r="P8702" i="1" s="1"/>
  <c r="Q8702" i="1" s="1"/>
  <c r="L8701" i="1"/>
  <c r="P8701" i="1" s="1"/>
  <c r="Q8701" i="1" s="1"/>
  <c r="L8700" i="1"/>
  <c r="P8700" i="1" s="1"/>
  <c r="L8698" i="1"/>
  <c r="P8698" i="1" s="1"/>
  <c r="Q8698" i="1" s="1"/>
  <c r="L8696" i="1"/>
  <c r="P8696" i="1" s="1"/>
  <c r="Q8696" i="1" s="1"/>
  <c r="L8695" i="1"/>
  <c r="P8695" i="1" s="1"/>
  <c r="Q8695" i="1" s="1"/>
  <c r="L8694" i="1"/>
  <c r="P8694" i="1" s="1"/>
  <c r="Q8694" i="1" s="1"/>
  <c r="L8693" i="1"/>
  <c r="P8693" i="1" s="1"/>
  <c r="Q8693" i="1" s="1"/>
  <c r="L8692" i="1"/>
  <c r="P8692" i="1" s="1"/>
  <c r="Q8692" i="1" s="1"/>
  <c r="L8690" i="1"/>
  <c r="P8690" i="1" s="1"/>
  <c r="Q8690" i="1" s="1"/>
  <c r="L8678" i="1"/>
  <c r="P8678" i="1" s="1"/>
  <c r="Q8678" i="1" s="1"/>
  <c r="L8676" i="1"/>
  <c r="P8676" i="1" s="1"/>
  <c r="L8675" i="1"/>
  <c r="P8675" i="1" s="1"/>
  <c r="Q8675" i="1" s="1"/>
  <c r="L8672" i="1"/>
  <c r="P8672" i="1" s="1"/>
  <c r="L8671" i="1"/>
  <c r="P8671" i="1" s="1"/>
  <c r="L8670" i="1"/>
  <c r="P8670" i="1" s="1"/>
  <c r="L8667" i="1"/>
  <c r="P8667" i="1" s="1"/>
  <c r="Q8667" i="1" s="1"/>
  <c r="L8666" i="1"/>
  <c r="P8666" i="1" s="1"/>
  <c r="Q8666" i="1" s="1"/>
  <c r="L8665" i="1"/>
  <c r="P8665" i="1" s="1"/>
  <c r="Q8665" i="1" s="1"/>
  <c r="L8663" i="1"/>
  <c r="P8663" i="1" s="1"/>
  <c r="L8662" i="1"/>
  <c r="P8662" i="1" s="1"/>
  <c r="Q8662" i="1" s="1"/>
  <c r="L8661" i="1"/>
  <c r="P8661" i="1" s="1"/>
  <c r="L8660" i="1"/>
  <c r="P8660" i="1" s="1"/>
  <c r="L8659" i="1"/>
  <c r="P8659" i="1" s="1"/>
  <c r="L8658" i="1"/>
  <c r="P8658" i="1" s="1"/>
  <c r="Q8658" i="1" s="1"/>
  <c r="L8657" i="1"/>
  <c r="P8657" i="1" s="1"/>
  <c r="Q8657" i="1" s="1"/>
  <c r="L8656" i="1"/>
  <c r="P8656" i="1" s="1"/>
  <c r="L8654" i="1"/>
  <c r="P8654" i="1" s="1"/>
  <c r="Q8654" i="1" s="1"/>
  <c r="L8652" i="1"/>
  <c r="P8652" i="1" s="1"/>
  <c r="Q8652" i="1" s="1"/>
  <c r="L8651" i="1"/>
  <c r="P8651" i="1" s="1"/>
  <c r="Q8651" i="1" s="1"/>
  <c r="L8650" i="1"/>
  <c r="P8650" i="1" s="1"/>
  <c r="Q8650" i="1" s="1"/>
  <c r="L8649" i="1"/>
  <c r="P8649" i="1" s="1"/>
  <c r="Q8649" i="1" s="1"/>
  <c r="L8648" i="1"/>
  <c r="P8648" i="1" s="1"/>
  <c r="Q8648" i="1" s="1"/>
  <c r="L8646" i="1"/>
  <c r="P8646" i="1" s="1"/>
  <c r="Q8646" i="1" s="1"/>
  <c r="L8635" i="1"/>
  <c r="P8635" i="1" s="1"/>
  <c r="Q8635" i="1" s="1"/>
  <c r="L8633" i="1"/>
  <c r="P8633" i="1" s="1"/>
  <c r="L8632" i="1"/>
  <c r="P8632" i="1" s="1"/>
  <c r="L8631" i="1"/>
  <c r="P8631" i="1" s="1"/>
  <c r="L8630" i="1"/>
  <c r="P8630" i="1" s="1"/>
  <c r="L8629" i="1"/>
  <c r="P8629" i="1" s="1"/>
  <c r="L8626" i="1"/>
  <c r="P8626" i="1" s="1"/>
  <c r="L8625" i="1"/>
  <c r="P8625" i="1" s="1"/>
  <c r="L8624" i="1"/>
  <c r="P8624" i="1" s="1"/>
  <c r="L8621" i="1"/>
  <c r="P8621" i="1" s="1"/>
  <c r="Q8621" i="1" s="1"/>
  <c r="L8620" i="1"/>
  <c r="P8620" i="1" s="1"/>
  <c r="L8619" i="1"/>
  <c r="P8619" i="1" s="1"/>
  <c r="Q8619" i="1" s="1"/>
  <c r="L8618" i="1"/>
  <c r="P8618" i="1" s="1"/>
  <c r="Q8618" i="1" s="1"/>
  <c r="L8616" i="1"/>
  <c r="P8616" i="1" s="1"/>
  <c r="L8615" i="1"/>
  <c r="P8615" i="1" s="1"/>
  <c r="Q8615" i="1" s="1"/>
  <c r="L8614" i="1"/>
  <c r="P8614" i="1" s="1"/>
  <c r="L8613" i="1"/>
  <c r="P8613" i="1" s="1"/>
  <c r="L8612" i="1"/>
  <c r="P8612" i="1" s="1"/>
  <c r="L8611" i="1"/>
  <c r="P8611" i="1" s="1"/>
  <c r="Q8611" i="1" s="1"/>
  <c r="L8610" i="1"/>
  <c r="P8610" i="1" s="1"/>
  <c r="Q8610" i="1" s="1"/>
  <c r="L8609" i="1"/>
  <c r="P8609" i="1" s="1"/>
  <c r="Q8609" i="1" s="1"/>
  <c r="L8607" i="1"/>
  <c r="P8607" i="1" s="1"/>
  <c r="Q8607" i="1" s="1"/>
  <c r="L8605" i="1"/>
  <c r="P8605" i="1" s="1"/>
  <c r="Q8605" i="1" s="1"/>
  <c r="L8604" i="1"/>
  <c r="P8604" i="1" s="1"/>
  <c r="Q8604" i="1" s="1"/>
  <c r="L8603" i="1"/>
  <c r="P8603" i="1" s="1"/>
  <c r="Q8603" i="1" s="1"/>
  <c r="L8602" i="1"/>
  <c r="P8602" i="1" s="1"/>
  <c r="Q8602" i="1" s="1"/>
  <c r="L8601" i="1"/>
  <c r="P8601" i="1" s="1"/>
  <c r="Q8601" i="1" s="1"/>
  <c r="L8599" i="1"/>
  <c r="P8599" i="1" s="1"/>
  <c r="Q8599" i="1" s="1"/>
  <c r="L8588" i="1"/>
  <c r="P8588" i="1" s="1"/>
  <c r="Q8588" i="1" s="1"/>
  <c r="L8586" i="1"/>
  <c r="P8586" i="1" s="1"/>
  <c r="Q8586" i="1" s="1"/>
  <c r="L8585" i="1"/>
  <c r="P8585" i="1" s="1"/>
  <c r="L8584" i="1"/>
  <c r="P8584" i="1" s="1"/>
  <c r="L8581" i="1"/>
  <c r="P8581" i="1" s="1"/>
  <c r="L8580" i="1"/>
  <c r="P8580" i="1" s="1"/>
  <c r="L8579" i="1"/>
  <c r="P8579" i="1" s="1"/>
  <c r="L8576" i="1"/>
  <c r="P8576" i="1" s="1"/>
  <c r="L8575" i="1"/>
  <c r="P8575" i="1" s="1"/>
  <c r="Q8575" i="1" s="1"/>
  <c r="L8574" i="1"/>
  <c r="P8574" i="1" s="1"/>
  <c r="Q8574" i="1" s="1"/>
  <c r="L8573" i="1"/>
  <c r="P8573" i="1" s="1"/>
  <c r="Q8573" i="1" s="1"/>
  <c r="L8571" i="1"/>
  <c r="P8571" i="1" s="1"/>
  <c r="L8570" i="1"/>
  <c r="P8570" i="1" s="1"/>
  <c r="Q8570" i="1" s="1"/>
  <c r="L8569" i="1"/>
  <c r="P8569" i="1" s="1"/>
  <c r="L8568" i="1"/>
  <c r="P8568" i="1" s="1"/>
  <c r="L8567" i="1"/>
  <c r="P8567" i="1" s="1"/>
  <c r="Q8567" i="1" s="1"/>
  <c r="L8566" i="1"/>
  <c r="P8566" i="1" s="1"/>
  <c r="Q8566" i="1" s="1"/>
  <c r="L8565" i="1"/>
  <c r="P8565" i="1" s="1"/>
  <c r="Q8565" i="1" s="1"/>
  <c r="L8564" i="1"/>
  <c r="P8564" i="1" s="1"/>
  <c r="L8562" i="1"/>
  <c r="P8562" i="1" s="1"/>
  <c r="Q8562" i="1" s="1"/>
  <c r="L8560" i="1"/>
  <c r="P8560" i="1" s="1"/>
  <c r="Q8560" i="1" s="1"/>
  <c r="L8559" i="1"/>
  <c r="P8559" i="1" s="1"/>
  <c r="Q8559" i="1" s="1"/>
  <c r="L8558" i="1"/>
  <c r="P8558" i="1" s="1"/>
  <c r="Q8558" i="1" s="1"/>
  <c r="L8557" i="1"/>
  <c r="P8557" i="1" s="1"/>
  <c r="Q8557" i="1" s="1"/>
  <c r="L8556" i="1"/>
  <c r="P8556" i="1" s="1"/>
  <c r="Q8556" i="1" s="1"/>
  <c r="L8554" i="1"/>
  <c r="P8554" i="1" s="1"/>
  <c r="Q8554" i="1" s="1"/>
  <c r="L8542" i="1"/>
  <c r="P8542" i="1" s="1"/>
  <c r="Q8542" i="1" s="1"/>
  <c r="L8540" i="1"/>
  <c r="P8540" i="1" s="1"/>
  <c r="Q8540" i="1" s="1"/>
  <c r="L8528" i="1"/>
  <c r="P8528" i="1" s="1"/>
  <c r="Q8528" i="1" s="1"/>
  <c r="L8526" i="1"/>
  <c r="P8526" i="1" s="1"/>
  <c r="L8525" i="1"/>
  <c r="P8525" i="1" s="1"/>
  <c r="L8524" i="1"/>
  <c r="P8524" i="1" s="1"/>
  <c r="L8521" i="1"/>
  <c r="P8521" i="1" s="1"/>
  <c r="L8518" i="1"/>
  <c r="P8518" i="1" s="1"/>
  <c r="Q8518" i="1" s="1"/>
  <c r="L8517" i="1"/>
  <c r="P8517" i="1" s="1"/>
  <c r="Q8517" i="1" s="1"/>
  <c r="L8516" i="1"/>
  <c r="P8516" i="1" s="1"/>
  <c r="Q8516" i="1" s="1"/>
  <c r="L8514" i="1"/>
  <c r="P8514" i="1" s="1"/>
  <c r="Q8514" i="1" s="1"/>
  <c r="L8513" i="1"/>
  <c r="P8513" i="1" s="1"/>
  <c r="Q8513" i="1" s="1"/>
  <c r="L8512" i="1"/>
  <c r="P8512" i="1" s="1"/>
  <c r="L8511" i="1"/>
  <c r="P8511" i="1" s="1"/>
  <c r="L8510" i="1"/>
  <c r="P8510" i="1" s="1"/>
  <c r="Q8510" i="1" s="1"/>
  <c r="L8509" i="1"/>
  <c r="P8509" i="1" s="1"/>
  <c r="Q8509" i="1" s="1"/>
  <c r="L8508" i="1"/>
  <c r="P8508" i="1" s="1"/>
  <c r="Q8508" i="1" s="1"/>
  <c r="L8507" i="1"/>
  <c r="P8507" i="1" s="1"/>
  <c r="L8505" i="1"/>
  <c r="P8505" i="1" s="1"/>
  <c r="Q8505" i="1" s="1"/>
  <c r="L8503" i="1"/>
  <c r="P8503" i="1" s="1"/>
  <c r="Q8503" i="1" s="1"/>
  <c r="L8502" i="1"/>
  <c r="P8502" i="1" s="1"/>
  <c r="Q8502" i="1" s="1"/>
  <c r="L8501" i="1"/>
  <c r="P8501" i="1" s="1"/>
  <c r="Q8501" i="1" s="1"/>
  <c r="L8500" i="1"/>
  <c r="P8500" i="1" s="1"/>
  <c r="Q8500" i="1" s="1"/>
  <c r="L8499" i="1"/>
  <c r="P8499" i="1" s="1"/>
  <c r="Q8499" i="1" s="1"/>
  <c r="L8497" i="1"/>
  <c r="P8497" i="1" s="1"/>
  <c r="Q8497" i="1" s="1"/>
  <c r="L8485" i="1"/>
  <c r="P8485" i="1" s="1"/>
  <c r="Q8485" i="1" s="1"/>
  <c r="L8483" i="1"/>
  <c r="P8483" i="1" s="1"/>
  <c r="L8482" i="1"/>
  <c r="P8482" i="1" s="1"/>
  <c r="L8479" i="1"/>
  <c r="P8479" i="1" s="1"/>
  <c r="L8478" i="1"/>
  <c r="P8478" i="1" s="1"/>
  <c r="L8475" i="1"/>
  <c r="P8475" i="1" s="1"/>
  <c r="Q8475" i="1" s="1"/>
  <c r="L8474" i="1"/>
  <c r="P8474" i="1" s="1"/>
  <c r="Q8474" i="1" s="1"/>
  <c r="L8473" i="1"/>
  <c r="P8473" i="1" s="1"/>
  <c r="Q8473" i="1" s="1"/>
  <c r="L8471" i="1"/>
  <c r="P8471" i="1" s="1"/>
  <c r="L8470" i="1"/>
  <c r="P8470" i="1" s="1"/>
  <c r="Q8470" i="1" s="1"/>
  <c r="L8469" i="1"/>
  <c r="P8469" i="1" s="1"/>
  <c r="L8468" i="1"/>
  <c r="P8468" i="1" s="1"/>
  <c r="L8467" i="1"/>
  <c r="P8467" i="1" s="1"/>
  <c r="L8466" i="1"/>
  <c r="P8466" i="1" s="1"/>
  <c r="Q8466" i="1" s="1"/>
  <c r="L8465" i="1"/>
  <c r="P8465" i="1" s="1"/>
  <c r="Q8465" i="1" s="1"/>
  <c r="L8464" i="1"/>
  <c r="P8464" i="1" s="1"/>
  <c r="L8462" i="1"/>
  <c r="P8462" i="1" s="1"/>
  <c r="Q8462" i="1" s="1"/>
  <c r="L8460" i="1"/>
  <c r="P8460" i="1" s="1"/>
  <c r="Q8460" i="1" s="1"/>
  <c r="L8459" i="1"/>
  <c r="P8459" i="1" s="1"/>
  <c r="Q8459" i="1" s="1"/>
  <c r="L8458" i="1"/>
  <c r="P8458" i="1" s="1"/>
  <c r="Q8458" i="1" s="1"/>
  <c r="L8457" i="1"/>
  <c r="P8457" i="1" s="1"/>
  <c r="Q8457" i="1" s="1"/>
  <c r="L8456" i="1"/>
  <c r="P8456" i="1" s="1"/>
  <c r="Q8456" i="1" s="1"/>
  <c r="L8454" i="1"/>
  <c r="P8454" i="1" s="1"/>
  <c r="Q8454" i="1" s="1"/>
  <c r="L8442" i="1"/>
  <c r="P8442" i="1" s="1"/>
  <c r="Q8442" i="1" s="1"/>
  <c r="L8440" i="1"/>
  <c r="P8440" i="1" s="1"/>
  <c r="L8437" i="1"/>
  <c r="P8437" i="1" s="1"/>
  <c r="Q8437" i="1" s="1"/>
  <c r="L8434" i="1"/>
  <c r="P8434" i="1" s="1"/>
  <c r="L8433" i="1"/>
  <c r="P8433" i="1" s="1"/>
  <c r="Q8433" i="1" s="1"/>
  <c r="L8430" i="1"/>
  <c r="P8430" i="1" s="1"/>
  <c r="Q8430" i="1" s="1"/>
  <c r="L8429" i="1"/>
  <c r="P8429" i="1" s="1"/>
  <c r="Q8429" i="1" s="1"/>
  <c r="L8428" i="1"/>
  <c r="P8428" i="1" s="1"/>
  <c r="Q8428" i="1" s="1"/>
  <c r="L8426" i="1"/>
  <c r="P8426" i="1" s="1"/>
  <c r="L8425" i="1"/>
  <c r="P8425" i="1" s="1"/>
  <c r="Q8425" i="1" s="1"/>
  <c r="L8424" i="1"/>
  <c r="P8424" i="1" s="1"/>
  <c r="L8423" i="1"/>
  <c r="P8423" i="1" s="1"/>
  <c r="Q8423" i="1" s="1"/>
  <c r="L8422" i="1"/>
  <c r="P8422" i="1" s="1"/>
  <c r="Q8422" i="1" s="1"/>
  <c r="L8421" i="1"/>
  <c r="P8421" i="1" s="1"/>
  <c r="Q8421" i="1" s="1"/>
  <c r="L8420" i="1"/>
  <c r="P8420" i="1" s="1"/>
  <c r="Q8420" i="1" s="1"/>
  <c r="L8418" i="1"/>
  <c r="P8418" i="1" s="1"/>
  <c r="Q8418" i="1" s="1"/>
  <c r="L8416" i="1"/>
  <c r="P8416" i="1" s="1"/>
  <c r="Q8416" i="1" s="1"/>
  <c r="L8415" i="1"/>
  <c r="P8415" i="1" s="1"/>
  <c r="Q8415" i="1" s="1"/>
  <c r="L8414" i="1"/>
  <c r="P8414" i="1" s="1"/>
  <c r="Q8414" i="1" s="1"/>
  <c r="L8413" i="1"/>
  <c r="P8413" i="1" s="1"/>
  <c r="Q8413" i="1" s="1"/>
  <c r="L8412" i="1"/>
  <c r="P8412" i="1" s="1"/>
  <c r="Q8412" i="1" s="1"/>
  <c r="L8410" i="1"/>
  <c r="P8410" i="1" s="1"/>
  <c r="Q8410" i="1" s="1"/>
  <c r="L8398" i="1"/>
  <c r="P8398" i="1" s="1"/>
  <c r="Q8398" i="1" s="1"/>
  <c r="L8396" i="1"/>
  <c r="P8396" i="1" s="1"/>
  <c r="Q8396" i="1" s="1"/>
  <c r="L8395" i="1"/>
  <c r="P8395" i="1" s="1"/>
  <c r="L8392" i="1"/>
  <c r="P8392" i="1" s="1"/>
  <c r="L8391" i="1"/>
  <c r="P8391" i="1" s="1"/>
  <c r="L8388" i="1"/>
  <c r="P8388" i="1" s="1"/>
  <c r="L8387" i="1"/>
  <c r="P8387" i="1" s="1"/>
  <c r="Q8387" i="1" s="1"/>
  <c r="L8386" i="1"/>
  <c r="P8386" i="1" s="1"/>
  <c r="Q8386" i="1" s="1"/>
  <c r="L8385" i="1"/>
  <c r="P8385" i="1" s="1"/>
  <c r="Q8385" i="1" s="1"/>
  <c r="L8383" i="1"/>
  <c r="P8383" i="1" s="1"/>
  <c r="L8382" i="1"/>
  <c r="P8382" i="1" s="1"/>
  <c r="Q8382" i="1" s="1"/>
  <c r="L8381" i="1"/>
  <c r="P8381" i="1" s="1"/>
  <c r="L8380" i="1"/>
  <c r="P8380" i="1" s="1"/>
  <c r="L8379" i="1"/>
  <c r="P8379" i="1" s="1"/>
  <c r="L8378" i="1"/>
  <c r="P8378" i="1" s="1"/>
  <c r="Q8378" i="1" s="1"/>
  <c r="L8377" i="1"/>
  <c r="P8377" i="1" s="1"/>
  <c r="Q8377" i="1" s="1"/>
  <c r="L8376" i="1"/>
  <c r="P8376" i="1" s="1"/>
  <c r="L8374" i="1"/>
  <c r="P8374" i="1" s="1"/>
  <c r="Q8374" i="1" s="1"/>
  <c r="L8372" i="1"/>
  <c r="P8372" i="1" s="1"/>
  <c r="Q8372" i="1" s="1"/>
  <c r="L8371" i="1"/>
  <c r="P8371" i="1" s="1"/>
  <c r="Q8371" i="1" s="1"/>
  <c r="L8370" i="1"/>
  <c r="P8370" i="1" s="1"/>
  <c r="Q8370" i="1" s="1"/>
  <c r="L8369" i="1"/>
  <c r="P8369" i="1" s="1"/>
  <c r="Q8369" i="1" s="1"/>
  <c r="L8368" i="1"/>
  <c r="P8368" i="1" s="1"/>
  <c r="Q8368" i="1" s="1"/>
  <c r="L8366" i="1"/>
  <c r="P8366" i="1" s="1"/>
  <c r="Q8366" i="1" s="1"/>
  <c r="L8354" i="1"/>
  <c r="P8354" i="1" s="1"/>
  <c r="Q8354" i="1" s="1"/>
  <c r="L8352" i="1"/>
  <c r="P8352" i="1" s="1"/>
  <c r="L8351" i="1"/>
  <c r="P8351" i="1" s="1"/>
  <c r="L8350" i="1"/>
  <c r="P8350" i="1" s="1"/>
  <c r="L8347" i="1"/>
  <c r="P8347" i="1" s="1"/>
  <c r="L8346" i="1"/>
  <c r="P8346" i="1" s="1"/>
  <c r="L8345" i="1"/>
  <c r="P8345" i="1" s="1"/>
  <c r="L8342" i="1"/>
  <c r="P8342" i="1" s="1"/>
  <c r="L8341" i="1"/>
  <c r="P8341" i="1" s="1"/>
  <c r="Q8341" i="1" s="1"/>
  <c r="L8340" i="1"/>
  <c r="P8340" i="1" s="1"/>
  <c r="Q8340" i="1" s="1"/>
  <c r="L8339" i="1"/>
  <c r="P8339" i="1" s="1"/>
  <c r="Q8339" i="1" s="1"/>
  <c r="L8337" i="1"/>
  <c r="P8337" i="1" s="1"/>
  <c r="L8336" i="1"/>
  <c r="P8336" i="1" s="1"/>
  <c r="Q8336" i="1" s="1"/>
  <c r="L8335" i="1"/>
  <c r="P8335" i="1" s="1"/>
  <c r="L8334" i="1"/>
  <c r="P8334" i="1" s="1"/>
  <c r="L8333" i="1"/>
  <c r="P8333" i="1" s="1"/>
  <c r="L8332" i="1"/>
  <c r="P8332" i="1" s="1"/>
  <c r="Q8332" i="1" s="1"/>
  <c r="L8331" i="1"/>
  <c r="P8331" i="1" s="1"/>
  <c r="Q8331" i="1" s="1"/>
  <c r="L8330" i="1"/>
  <c r="P8330" i="1" s="1"/>
  <c r="L8328" i="1"/>
  <c r="P8328" i="1" s="1"/>
  <c r="Q8328" i="1" s="1"/>
  <c r="L8326" i="1"/>
  <c r="P8326" i="1" s="1"/>
  <c r="Q8326" i="1" s="1"/>
  <c r="L8325" i="1"/>
  <c r="P8325" i="1" s="1"/>
  <c r="Q8325" i="1" s="1"/>
  <c r="L8324" i="1"/>
  <c r="P8324" i="1" s="1"/>
  <c r="Q8324" i="1" s="1"/>
  <c r="L8323" i="1"/>
  <c r="P8323" i="1" s="1"/>
  <c r="Q8323" i="1" s="1"/>
  <c r="L8322" i="1"/>
  <c r="P8322" i="1" s="1"/>
  <c r="Q8322" i="1" s="1"/>
  <c r="L8320" i="1"/>
  <c r="P8320" i="1" s="1"/>
  <c r="Q8320" i="1" s="1"/>
  <c r="L8308" i="1"/>
  <c r="P8308" i="1" s="1"/>
  <c r="Q8308" i="1" s="1"/>
  <c r="L8306" i="1"/>
  <c r="P8306" i="1" s="1"/>
  <c r="L8305" i="1"/>
  <c r="P8305" i="1" s="1"/>
  <c r="L8304" i="1"/>
  <c r="P8304" i="1" s="1"/>
  <c r="L8301" i="1"/>
  <c r="P8301" i="1" s="1"/>
  <c r="L8300" i="1"/>
  <c r="P8300" i="1" s="1"/>
  <c r="L8299" i="1"/>
  <c r="P8299" i="1" s="1"/>
  <c r="L8298" i="1"/>
  <c r="P8298" i="1" s="1"/>
  <c r="L8295" i="1"/>
  <c r="P8295" i="1" s="1"/>
  <c r="Q8295" i="1" s="1"/>
  <c r="L8294" i="1"/>
  <c r="P8294" i="1" s="1"/>
  <c r="Q8294" i="1" s="1"/>
  <c r="L8293" i="1"/>
  <c r="P8293" i="1" s="1"/>
  <c r="Q8293" i="1" s="1"/>
  <c r="L8291" i="1"/>
  <c r="P8291" i="1" s="1"/>
  <c r="L8290" i="1"/>
  <c r="P8290" i="1" s="1"/>
  <c r="Q8290" i="1" s="1"/>
  <c r="L8289" i="1"/>
  <c r="P8289" i="1" s="1"/>
  <c r="L8288" i="1"/>
  <c r="P8288" i="1" s="1"/>
  <c r="L8287" i="1"/>
  <c r="P8287" i="1" s="1"/>
  <c r="L8286" i="1"/>
  <c r="P8286" i="1" s="1"/>
  <c r="Q8286" i="1" s="1"/>
  <c r="L8285" i="1"/>
  <c r="P8285" i="1" s="1"/>
  <c r="Q8285" i="1" s="1"/>
  <c r="L8284" i="1"/>
  <c r="P8284" i="1" s="1"/>
  <c r="L8282" i="1"/>
  <c r="P8282" i="1" s="1"/>
  <c r="Q8282" i="1" s="1"/>
  <c r="L8280" i="1"/>
  <c r="P8280" i="1" s="1"/>
  <c r="Q8280" i="1" s="1"/>
  <c r="L8279" i="1"/>
  <c r="P8279" i="1" s="1"/>
  <c r="Q8279" i="1" s="1"/>
  <c r="L8278" i="1"/>
  <c r="P8278" i="1" s="1"/>
  <c r="Q8278" i="1" s="1"/>
  <c r="L8277" i="1"/>
  <c r="P8277" i="1" s="1"/>
  <c r="Q8277" i="1" s="1"/>
  <c r="L8276" i="1"/>
  <c r="P8276" i="1" s="1"/>
  <c r="Q8276" i="1" s="1"/>
  <c r="L8274" i="1"/>
  <c r="P8274" i="1" s="1"/>
  <c r="Q8274" i="1" s="1"/>
  <c r="L8262" i="1"/>
  <c r="P8262" i="1" s="1"/>
  <c r="Q8262" i="1" s="1"/>
  <c r="L8260" i="1"/>
  <c r="P8260" i="1" s="1"/>
  <c r="L8259" i="1"/>
  <c r="P8259" i="1" s="1"/>
  <c r="L8256" i="1"/>
  <c r="P8256" i="1" s="1"/>
  <c r="L8253" i="1"/>
  <c r="P8253" i="1" s="1"/>
  <c r="Q8253" i="1" s="1"/>
  <c r="L8252" i="1"/>
  <c r="P8252" i="1" s="1"/>
  <c r="Q8252" i="1" s="1"/>
  <c r="L8251" i="1"/>
  <c r="P8251" i="1" s="1"/>
  <c r="Q8251" i="1" s="1"/>
  <c r="L8249" i="1"/>
  <c r="P8249" i="1" s="1"/>
  <c r="L8248" i="1"/>
  <c r="P8248" i="1" s="1"/>
  <c r="Q8248" i="1" s="1"/>
  <c r="L8247" i="1"/>
  <c r="P8247" i="1" s="1"/>
  <c r="Q8247" i="1" s="1"/>
  <c r="L8246" i="1"/>
  <c r="P8246" i="1" s="1"/>
  <c r="L8245" i="1"/>
  <c r="P8245" i="1" s="1"/>
  <c r="Q8245" i="1" s="1"/>
  <c r="L8244" i="1"/>
  <c r="P8244" i="1" s="1"/>
  <c r="Q8244" i="1" s="1"/>
  <c r="L8243" i="1"/>
  <c r="P8243" i="1" s="1"/>
  <c r="Q8243" i="1" s="1"/>
  <c r="L8242" i="1"/>
  <c r="P8242" i="1" s="1"/>
  <c r="L8240" i="1"/>
  <c r="P8240" i="1" s="1"/>
  <c r="Q8240" i="1" s="1"/>
  <c r="L8238" i="1"/>
  <c r="P8238" i="1" s="1"/>
  <c r="Q8238" i="1" s="1"/>
  <c r="L8237" i="1"/>
  <c r="P8237" i="1" s="1"/>
  <c r="Q8237" i="1" s="1"/>
  <c r="L8236" i="1"/>
  <c r="P8236" i="1" s="1"/>
  <c r="Q8236" i="1" s="1"/>
  <c r="L8235" i="1"/>
  <c r="P8235" i="1" s="1"/>
  <c r="Q8235" i="1" s="1"/>
  <c r="L8234" i="1"/>
  <c r="P8234" i="1" s="1"/>
  <c r="Q8234" i="1" s="1"/>
  <c r="L8232" i="1"/>
  <c r="P8232" i="1" s="1"/>
  <c r="Q8232" i="1" s="1"/>
  <c r="L8220" i="1"/>
  <c r="P8220" i="1" s="1"/>
  <c r="Q8220" i="1" s="1"/>
  <c r="L8218" i="1"/>
  <c r="P8218" i="1" s="1"/>
  <c r="L8217" i="1"/>
  <c r="P8217" i="1" s="1"/>
  <c r="L8216" i="1"/>
  <c r="P8216" i="1" s="1"/>
  <c r="L8215" i="1"/>
  <c r="P8215" i="1" s="1"/>
  <c r="L8212" i="1"/>
  <c r="P8212" i="1" s="1"/>
  <c r="L8211" i="1"/>
  <c r="P8211" i="1" s="1"/>
  <c r="L8208" i="1"/>
  <c r="P8208" i="1" s="1"/>
  <c r="Q8208" i="1" s="1"/>
  <c r="L8207" i="1"/>
  <c r="P8207" i="1" s="1"/>
  <c r="Q8207" i="1" s="1"/>
  <c r="L8205" i="1"/>
  <c r="P8205" i="1" s="1"/>
  <c r="Q8205" i="1" s="1"/>
  <c r="L8204" i="1"/>
  <c r="P8204" i="1" s="1"/>
  <c r="Q8204" i="1" s="1"/>
  <c r="L8203" i="1"/>
  <c r="P8203" i="1" s="1"/>
  <c r="Q8203" i="1" s="1"/>
  <c r="L8202" i="1"/>
  <c r="P8202" i="1" s="1"/>
  <c r="Q8202" i="1" s="1"/>
  <c r="L8201" i="1"/>
  <c r="P8201" i="1" s="1"/>
  <c r="Q8201" i="1" s="1"/>
  <c r="L8200" i="1"/>
  <c r="P8200" i="1" s="1"/>
  <c r="Q8200" i="1" s="1"/>
  <c r="L8199" i="1"/>
  <c r="P8199" i="1" s="1"/>
  <c r="Q8199" i="1" s="1"/>
  <c r="L8198" i="1"/>
  <c r="P8198" i="1" s="1"/>
  <c r="Q8198" i="1" s="1"/>
  <c r="L8196" i="1"/>
  <c r="P8196" i="1" s="1"/>
  <c r="Q8196" i="1" s="1"/>
  <c r="L8194" i="1"/>
  <c r="P8194" i="1" s="1"/>
  <c r="Q8194" i="1" s="1"/>
  <c r="L8193" i="1"/>
  <c r="P8193" i="1" s="1"/>
  <c r="L8192" i="1"/>
  <c r="P8192" i="1" s="1"/>
  <c r="Q8192" i="1" s="1"/>
  <c r="L8191" i="1"/>
  <c r="P8191" i="1" s="1"/>
  <c r="Q8191" i="1" s="1"/>
  <c r="L8190" i="1"/>
  <c r="P8190" i="1" s="1"/>
  <c r="Q8190" i="1" s="1"/>
  <c r="L8188" i="1"/>
  <c r="P8188" i="1" s="1"/>
  <c r="Q8188" i="1" s="1"/>
  <c r="L8176" i="1"/>
  <c r="P8176" i="1" s="1"/>
  <c r="Q8176" i="1" s="1"/>
  <c r="L8174" i="1"/>
  <c r="P8174" i="1" s="1"/>
  <c r="Q8174" i="1" s="1"/>
  <c r="L8162" i="1"/>
  <c r="P8162" i="1" s="1"/>
  <c r="Q8162" i="1" s="1"/>
  <c r="L8160" i="1"/>
  <c r="P8160" i="1" s="1"/>
  <c r="Q8160" i="1" s="1"/>
  <c r="L8159" i="1"/>
  <c r="P8159" i="1" s="1"/>
  <c r="Q8159" i="1" s="1"/>
  <c r="L8158" i="1"/>
  <c r="P8158" i="1" s="1"/>
  <c r="Q8158" i="1" s="1"/>
  <c r="L8155" i="1"/>
  <c r="P8155" i="1" s="1"/>
  <c r="Q8155" i="1" s="1"/>
  <c r="L8154" i="1"/>
  <c r="P8154" i="1" s="1"/>
  <c r="Q8154" i="1" s="1"/>
  <c r="L8153" i="1"/>
  <c r="P8153" i="1" s="1"/>
  <c r="L8150" i="1"/>
  <c r="P8150" i="1" s="1"/>
  <c r="Q8150" i="1" s="1"/>
  <c r="L8149" i="1"/>
  <c r="P8149" i="1" s="1"/>
  <c r="Q8149" i="1" s="1"/>
  <c r="L8148" i="1"/>
  <c r="P8148" i="1" s="1"/>
  <c r="Q8148" i="1" s="1"/>
  <c r="L8146" i="1"/>
  <c r="P8146" i="1" s="1"/>
  <c r="Q8146" i="1" s="1"/>
  <c r="L8145" i="1"/>
  <c r="P8145" i="1" s="1"/>
  <c r="Q8145" i="1" s="1"/>
  <c r="L8144" i="1"/>
  <c r="P8144" i="1" s="1"/>
  <c r="L8143" i="1"/>
  <c r="P8143" i="1" s="1"/>
  <c r="L8142" i="1"/>
  <c r="P8142" i="1" s="1"/>
  <c r="L8141" i="1"/>
  <c r="P8141" i="1" s="1"/>
  <c r="Q8141" i="1" s="1"/>
  <c r="L8140" i="1"/>
  <c r="P8140" i="1" s="1"/>
  <c r="Q8140" i="1" s="1"/>
  <c r="L8139" i="1"/>
  <c r="P8139" i="1" s="1"/>
  <c r="L8137" i="1"/>
  <c r="P8137" i="1" s="1"/>
  <c r="Q8137" i="1" s="1"/>
  <c r="L8135" i="1"/>
  <c r="P8135" i="1" s="1"/>
  <c r="Q8135" i="1" s="1"/>
  <c r="L8134" i="1"/>
  <c r="P8134" i="1" s="1"/>
  <c r="Q8134" i="1" s="1"/>
  <c r="L8133" i="1"/>
  <c r="P8133" i="1" s="1"/>
  <c r="Q8133" i="1" s="1"/>
  <c r="L8132" i="1"/>
  <c r="P8132" i="1" s="1"/>
  <c r="Q8132" i="1" s="1"/>
  <c r="L8131" i="1"/>
  <c r="P8131" i="1" s="1"/>
  <c r="Q8131" i="1" s="1"/>
  <c r="L8129" i="1"/>
  <c r="P8129" i="1" s="1"/>
  <c r="Q8129" i="1" s="1"/>
  <c r="L8119" i="1"/>
  <c r="P8119" i="1" s="1"/>
  <c r="Q8119" i="1" s="1"/>
  <c r="L8117" i="1"/>
  <c r="P8117" i="1" s="1"/>
  <c r="Q8117" i="1" s="1"/>
  <c r="L8114" i="1"/>
  <c r="P8114" i="1" s="1"/>
  <c r="L8113" i="1"/>
  <c r="P8113" i="1" s="1"/>
  <c r="L8112" i="1"/>
  <c r="P8112" i="1" s="1"/>
  <c r="Q8112" i="1" s="1"/>
  <c r="L8109" i="1"/>
  <c r="P8109" i="1" s="1"/>
  <c r="Q8109" i="1" s="1"/>
  <c r="L8106" i="1"/>
  <c r="P8106" i="1" s="1"/>
  <c r="L8105" i="1"/>
  <c r="P8105" i="1" s="1"/>
  <c r="L8102" i="1"/>
  <c r="P8102" i="1" s="1"/>
  <c r="Q8102" i="1" s="1"/>
  <c r="L8101" i="1"/>
  <c r="P8101" i="1" s="1"/>
  <c r="Q8101" i="1" s="1"/>
  <c r="L8100" i="1"/>
  <c r="P8100" i="1" s="1"/>
  <c r="Q8100" i="1" s="1"/>
  <c r="L8098" i="1"/>
  <c r="P8098" i="1" s="1"/>
  <c r="L8097" i="1"/>
  <c r="P8097" i="1" s="1"/>
  <c r="Q8097" i="1" s="1"/>
  <c r="L8096" i="1"/>
  <c r="P8096" i="1" s="1"/>
  <c r="L8095" i="1"/>
  <c r="P8095" i="1" s="1"/>
  <c r="L8094" i="1"/>
  <c r="P8094" i="1" s="1"/>
  <c r="Q8094" i="1" s="1"/>
  <c r="L8093" i="1"/>
  <c r="P8093" i="1" s="1"/>
  <c r="Q8093" i="1" s="1"/>
  <c r="L8092" i="1"/>
  <c r="P8092" i="1" s="1"/>
  <c r="L8090" i="1"/>
  <c r="P8090" i="1" s="1"/>
  <c r="Q8090" i="1" s="1"/>
  <c r="L8088" i="1"/>
  <c r="P8088" i="1" s="1"/>
  <c r="Q8088" i="1" s="1"/>
  <c r="L8087" i="1"/>
  <c r="P8087" i="1" s="1"/>
  <c r="Q8087" i="1" s="1"/>
  <c r="L8086" i="1"/>
  <c r="P8086" i="1" s="1"/>
  <c r="Q8086" i="1" s="1"/>
  <c r="L8085" i="1"/>
  <c r="P8085" i="1" s="1"/>
  <c r="Q8085" i="1" s="1"/>
  <c r="L8084" i="1"/>
  <c r="P8084" i="1" s="1"/>
  <c r="Q8084" i="1" s="1"/>
  <c r="L8082" i="1"/>
  <c r="P8082" i="1" s="1"/>
  <c r="Q8082" i="1" s="1"/>
  <c r="L8070" i="1"/>
  <c r="P8070" i="1" s="1"/>
  <c r="Q8070" i="1" s="1"/>
  <c r="L8068" i="1"/>
  <c r="P8068" i="1" s="1"/>
  <c r="L8067" i="1"/>
  <c r="P8067" i="1" s="1"/>
  <c r="L8066" i="1"/>
  <c r="P8066" i="1" s="1"/>
  <c r="Q8066" i="1" s="1"/>
  <c r="L8063" i="1"/>
  <c r="P8063" i="1" s="1"/>
  <c r="L8062" i="1"/>
  <c r="P8062" i="1" s="1"/>
  <c r="L8059" i="1"/>
  <c r="P8059" i="1" s="1"/>
  <c r="Q8059" i="1" s="1"/>
  <c r="L8058" i="1"/>
  <c r="P8058" i="1" s="1"/>
  <c r="Q8058" i="1" s="1"/>
  <c r="L8057" i="1"/>
  <c r="P8057" i="1" s="1"/>
  <c r="Q8057" i="1" s="1"/>
  <c r="L8055" i="1"/>
  <c r="P8055" i="1" s="1"/>
  <c r="L8054" i="1"/>
  <c r="P8054" i="1" s="1"/>
  <c r="Q8054" i="1" s="1"/>
  <c r="L8053" i="1"/>
  <c r="P8053" i="1" s="1"/>
  <c r="L8052" i="1"/>
  <c r="P8052" i="1" s="1"/>
  <c r="L8051" i="1"/>
  <c r="P8051" i="1" s="1"/>
  <c r="Q8051" i="1" s="1"/>
  <c r="L8050" i="1"/>
  <c r="P8050" i="1" s="1"/>
  <c r="Q8050" i="1" s="1"/>
  <c r="L8049" i="1"/>
  <c r="P8049" i="1" s="1"/>
  <c r="Q8049" i="1" s="1"/>
  <c r="L8048" i="1"/>
  <c r="P8048" i="1" s="1"/>
  <c r="L8046" i="1"/>
  <c r="P8046" i="1" s="1"/>
  <c r="Q8046" i="1" s="1"/>
  <c r="L8044" i="1"/>
  <c r="P8044" i="1" s="1"/>
  <c r="Q8044" i="1" s="1"/>
  <c r="L8043" i="1"/>
  <c r="P8043" i="1" s="1"/>
  <c r="Q8043" i="1" s="1"/>
  <c r="L8042" i="1"/>
  <c r="P8042" i="1" s="1"/>
  <c r="Q8042" i="1" s="1"/>
  <c r="L8041" i="1"/>
  <c r="P8041" i="1" s="1"/>
  <c r="Q8041" i="1" s="1"/>
  <c r="L8040" i="1"/>
  <c r="P8040" i="1" s="1"/>
  <c r="Q8040" i="1" s="1"/>
  <c r="L8038" i="1"/>
  <c r="P8038" i="1" s="1"/>
  <c r="Q8038" i="1" s="1"/>
  <c r="L8026" i="1"/>
  <c r="P8026" i="1" s="1"/>
  <c r="Q8026" i="1" s="1"/>
  <c r="L8024" i="1"/>
  <c r="P8024" i="1" s="1"/>
  <c r="L8021" i="1"/>
  <c r="P8021" i="1" s="1"/>
  <c r="Q8021" i="1" s="1"/>
  <c r="L8018" i="1"/>
  <c r="P8018" i="1" s="1"/>
  <c r="Q8018" i="1" s="1"/>
  <c r="L8017" i="1"/>
  <c r="P8017" i="1" s="1"/>
  <c r="Q8017" i="1" s="1"/>
  <c r="L8015" i="1"/>
  <c r="P8015" i="1" s="1"/>
  <c r="Q8015" i="1" s="1"/>
  <c r="L8014" i="1"/>
  <c r="P8014" i="1" s="1"/>
  <c r="Q8014" i="1" s="1"/>
  <c r="L8013" i="1"/>
  <c r="P8013" i="1" s="1"/>
  <c r="Q8013" i="1" s="1"/>
  <c r="L8012" i="1"/>
  <c r="P8012" i="1" s="1"/>
  <c r="Q8012" i="1" s="1"/>
  <c r="L8011" i="1"/>
  <c r="P8011" i="1" s="1"/>
  <c r="Q8011" i="1" s="1"/>
  <c r="L8010" i="1"/>
  <c r="P8010" i="1" s="1"/>
  <c r="Q8010" i="1" s="1"/>
  <c r="L8009" i="1"/>
  <c r="P8009" i="1" s="1"/>
  <c r="L8007" i="1"/>
  <c r="P8007" i="1" s="1"/>
  <c r="Q8007" i="1" s="1"/>
  <c r="L8005" i="1"/>
  <c r="P8005" i="1" s="1"/>
  <c r="Q8005" i="1" s="1"/>
  <c r="L8004" i="1"/>
  <c r="P8004" i="1" s="1"/>
  <c r="Q8004" i="1" s="1"/>
  <c r="L8003" i="1"/>
  <c r="P8003" i="1" s="1"/>
  <c r="Q8003" i="1" s="1"/>
  <c r="L8002" i="1"/>
  <c r="P8002" i="1" s="1"/>
  <c r="Q8002" i="1" s="1"/>
  <c r="L8001" i="1"/>
  <c r="P8001" i="1" s="1"/>
  <c r="Q8001" i="1" s="1"/>
  <c r="L7999" i="1"/>
  <c r="P7999" i="1" s="1"/>
  <c r="Q7999" i="1" s="1"/>
  <c r="L7987" i="1"/>
  <c r="P7987" i="1" s="1"/>
  <c r="Q7987" i="1" s="1"/>
  <c r="L7985" i="1"/>
  <c r="P7985" i="1" s="1"/>
  <c r="L7982" i="1"/>
  <c r="P7982" i="1" s="1"/>
  <c r="L7981" i="1"/>
  <c r="P7981" i="1" s="1"/>
  <c r="Q7981" i="1" s="1"/>
  <c r="L7980" i="1"/>
  <c r="P7980" i="1" s="1"/>
  <c r="Q7980" i="1" s="1"/>
  <c r="L7978" i="1"/>
  <c r="P7978" i="1" s="1"/>
  <c r="Q7978" i="1" s="1"/>
  <c r="L7977" i="1"/>
  <c r="P7977" i="1" s="1"/>
  <c r="Q7977" i="1" s="1"/>
  <c r="L7976" i="1"/>
  <c r="P7976" i="1" s="1"/>
  <c r="Q7976" i="1" s="1"/>
  <c r="L7975" i="1"/>
  <c r="P7975" i="1" s="1"/>
  <c r="Q7975" i="1" s="1"/>
  <c r="L7974" i="1"/>
  <c r="P7974" i="1" s="1"/>
  <c r="Q7974" i="1" s="1"/>
  <c r="L7973" i="1"/>
  <c r="P7973" i="1" s="1"/>
  <c r="Q7973" i="1" s="1"/>
  <c r="L7972" i="1"/>
  <c r="P7972" i="1" s="1"/>
  <c r="Q7972" i="1" s="1"/>
  <c r="L7971" i="1"/>
  <c r="P7971" i="1" s="1"/>
  <c r="Q7971" i="1" s="1"/>
  <c r="L7969" i="1"/>
  <c r="P7969" i="1" s="1"/>
  <c r="Q7969" i="1" s="1"/>
  <c r="L7967" i="1"/>
  <c r="P7967" i="1" s="1"/>
  <c r="Q7967" i="1" s="1"/>
  <c r="L7966" i="1"/>
  <c r="P7966" i="1" s="1"/>
  <c r="Q7966" i="1" s="1"/>
  <c r="L7965" i="1"/>
  <c r="P7965" i="1" s="1"/>
  <c r="Q7965" i="1" s="1"/>
  <c r="L7964" i="1"/>
  <c r="P7964" i="1" s="1"/>
  <c r="Q7964" i="1" s="1"/>
  <c r="L7963" i="1"/>
  <c r="P7963" i="1" s="1"/>
  <c r="Q7963" i="1" s="1"/>
  <c r="L7961" i="1"/>
  <c r="P7961" i="1" s="1"/>
  <c r="Q7961" i="1" s="1"/>
  <c r="L7949" i="1"/>
  <c r="P7949" i="1" s="1"/>
  <c r="Q7949" i="1" s="1"/>
  <c r="L7947" i="1"/>
  <c r="P7947" i="1" s="1"/>
  <c r="Q7947" i="1" s="1"/>
  <c r="L7945" i="1"/>
  <c r="P7945" i="1" s="1"/>
  <c r="Q7945" i="1" s="1"/>
  <c r="L7944" i="1"/>
  <c r="P7944" i="1" s="1"/>
  <c r="L7942" i="1"/>
  <c r="P7942" i="1" s="1"/>
  <c r="L7941" i="1"/>
  <c r="P7941" i="1" s="1"/>
  <c r="Q7941" i="1" s="1"/>
  <c r="L7937" i="1"/>
  <c r="P7937" i="1" s="1"/>
  <c r="L7936" i="1"/>
  <c r="P7936" i="1" s="1"/>
  <c r="L7935" i="1"/>
  <c r="P7935" i="1" s="1"/>
  <c r="Q7935" i="1" s="1"/>
  <c r="L7934" i="1"/>
  <c r="P7934" i="1" s="1"/>
  <c r="Q7934" i="1" s="1"/>
  <c r="L7932" i="1"/>
  <c r="P7932" i="1" s="1"/>
  <c r="L7929" i="1"/>
  <c r="P7929" i="1" s="1"/>
  <c r="Q7929" i="1" s="1"/>
  <c r="L7928" i="1"/>
  <c r="P7928" i="1" s="1"/>
  <c r="Q7928" i="1" s="1"/>
  <c r="L7927" i="1"/>
  <c r="P7927" i="1" s="1"/>
  <c r="Q7927" i="1" s="1"/>
  <c r="L7926" i="1"/>
  <c r="P7926" i="1" s="1"/>
  <c r="Q7926" i="1" s="1"/>
  <c r="L7925" i="1"/>
  <c r="P7925" i="1" s="1"/>
  <c r="Q7925" i="1" s="1"/>
  <c r="L7924" i="1"/>
  <c r="P7924" i="1" s="1"/>
  <c r="Q7924" i="1" s="1"/>
  <c r="L7922" i="1"/>
  <c r="P7922" i="1" s="1"/>
  <c r="Q7922" i="1" s="1"/>
  <c r="L7921" i="1"/>
  <c r="P7921" i="1" s="1"/>
  <c r="Q7921" i="1" s="1"/>
  <c r="L7920" i="1"/>
  <c r="P7920" i="1" s="1"/>
  <c r="Q7920" i="1" s="1"/>
  <c r="L7919" i="1"/>
  <c r="P7919" i="1" s="1"/>
  <c r="L7918" i="1"/>
  <c r="P7918" i="1" s="1"/>
  <c r="L7917" i="1"/>
  <c r="P7917" i="1" s="1"/>
  <c r="Q7917" i="1" s="1"/>
  <c r="L7916" i="1"/>
  <c r="P7916" i="1" s="1"/>
  <c r="Q7916" i="1" s="1"/>
  <c r="L7915" i="1"/>
  <c r="P7915" i="1" s="1"/>
  <c r="L7913" i="1"/>
  <c r="P7913" i="1" s="1"/>
  <c r="Q7913" i="1" s="1"/>
  <c r="L7912" i="1"/>
  <c r="P7912" i="1" s="1"/>
  <c r="Q7912" i="1" s="1"/>
  <c r="L7910" i="1"/>
  <c r="P7910" i="1" s="1"/>
  <c r="Q7910" i="1" s="1"/>
  <c r="L7909" i="1"/>
  <c r="P7909" i="1" s="1"/>
  <c r="Q7909" i="1" s="1"/>
  <c r="L7908" i="1"/>
  <c r="P7908" i="1" s="1"/>
  <c r="Q7908" i="1" s="1"/>
  <c r="L7907" i="1"/>
  <c r="P7907" i="1" s="1"/>
  <c r="Q7907" i="1" s="1"/>
  <c r="L7906" i="1"/>
  <c r="P7906" i="1" s="1"/>
  <c r="Q7906" i="1" s="1"/>
  <c r="L7905" i="1"/>
  <c r="P7905" i="1" s="1"/>
  <c r="Q7905" i="1" s="1"/>
  <c r="L7904" i="1"/>
  <c r="P7904" i="1" s="1"/>
  <c r="L7903" i="1"/>
  <c r="P7903" i="1" s="1"/>
  <c r="Q7903" i="1" s="1"/>
  <c r="L7902" i="1"/>
  <c r="P7902" i="1" s="1"/>
  <c r="Q7902" i="1" s="1"/>
  <c r="L7901" i="1"/>
  <c r="P7901" i="1" s="1"/>
  <c r="Q7901" i="1" s="1"/>
  <c r="L7899" i="1"/>
  <c r="P7899" i="1" s="1"/>
  <c r="Q7899" i="1" s="1"/>
  <c r="L7898" i="1"/>
  <c r="P7898" i="1" s="1"/>
  <c r="Q7898" i="1" s="1"/>
  <c r="L7864" i="1"/>
  <c r="L7823" i="1"/>
  <c r="P7823" i="1" s="1"/>
  <c r="Q7823" i="1" s="1"/>
  <c r="L7821" i="1"/>
  <c r="P7821" i="1" s="1"/>
  <c r="Q7821" i="1" s="1"/>
  <c r="L7819" i="1"/>
  <c r="P7819" i="1" s="1"/>
  <c r="Q7819" i="1" s="1"/>
  <c r="L7817" i="1"/>
  <c r="P7817" i="1" s="1"/>
  <c r="Q7817" i="1" s="1"/>
  <c r="L7815" i="1"/>
  <c r="P7815" i="1" s="1"/>
  <c r="L7814" i="1"/>
  <c r="P7814" i="1" s="1"/>
  <c r="Q7814" i="1" s="1"/>
  <c r="L7810" i="1"/>
  <c r="P7810" i="1" s="1"/>
  <c r="Q7810" i="1" s="1"/>
  <c r="L7806" i="1"/>
  <c r="P7806" i="1" s="1"/>
  <c r="Q7806" i="1" s="1"/>
  <c r="L7804" i="1"/>
  <c r="P7804" i="1" s="1"/>
  <c r="Q7804" i="1" s="1"/>
  <c r="L7803" i="1"/>
  <c r="P7803" i="1" s="1"/>
  <c r="Q7803" i="1" s="1"/>
  <c r="L7801" i="1"/>
  <c r="P7801" i="1" s="1"/>
  <c r="Q7801" i="1" s="1"/>
  <c r="L7799" i="1"/>
  <c r="P7799" i="1" s="1"/>
  <c r="Q7799" i="1" s="1"/>
  <c r="L7795" i="1"/>
  <c r="P7795" i="1" s="1"/>
  <c r="Q7795" i="1" s="1"/>
  <c r="L7794" i="1"/>
  <c r="P7794" i="1" s="1"/>
  <c r="Q7794" i="1" s="1"/>
  <c r="L7793" i="1"/>
  <c r="P7793" i="1" s="1"/>
  <c r="Q7793" i="1" s="1"/>
  <c r="L7792" i="1"/>
  <c r="P7792" i="1" s="1"/>
  <c r="Q7792" i="1" s="1"/>
  <c r="L7791" i="1"/>
  <c r="P7791" i="1" s="1"/>
  <c r="Q7791" i="1" s="1"/>
  <c r="L7790" i="1"/>
  <c r="P7790" i="1" s="1"/>
  <c r="Q7790" i="1" s="1"/>
  <c r="L7789" i="1"/>
  <c r="P7789" i="1" s="1"/>
  <c r="Q7789" i="1" s="1"/>
  <c r="L7787" i="1"/>
  <c r="P7787" i="1" s="1"/>
  <c r="Q7787" i="1" s="1"/>
  <c r="L7786" i="1"/>
  <c r="P7786" i="1" s="1"/>
  <c r="Q7786" i="1" s="1"/>
  <c r="L7785" i="1"/>
  <c r="P7785" i="1" s="1"/>
  <c r="Q7785" i="1" s="1"/>
  <c r="L7784" i="1"/>
  <c r="P7784" i="1" s="1"/>
  <c r="Q7784" i="1" s="1"/>
  <c r="L7783" i="1"/>
  <c r="P7783" i="1" s="1"/>
  <c r="Q7783" i="1" s="1"/>
  <c r="L7782" i="1"/>
  <c r="P7782" i="1" s="1"/>
  <c r="Q7782" i="1" s="1"/>
  <c r="L7780" i="1"/>
  <c r="P7780" i="1" s="1"/>
  <c r="Q7780" i="1" s="1"/>
  <c r="L7778" i="1"/>
  <c r="P7778" i="1" s="1"/>
  <c r="Q7778" i="1" s="1"/>
  <c r="L7777" i="1"/>
  <c r="P7777" i="1" s="1"/>
  <c r="L7776" i="1"/>
  <c r="P7776" i="1" s="1"/>
  <c r="Q7776" i="1" s="1"/>
  <c r="L7775" i="1"/>
  <c r="P7775" i="1" s="1"/>
  <c r="Q7775" i="1" s="1"/>
  <c r="L7774" i="1"/>
  <c r="P7774" i="1" s="1"/>
  <c r="Q7774" i="1" s="1"/>
  <c r="L7772" i="1"/>
  <c r="P7772" i="1" s="1"/>
  <c r="Q7772" i="1" s="1"/>
  <c r="L7753" i="1"/>
  <c r="P7753" i="1" s="1"/>
  <c r="Q7753" i="1" s="1"/>
  <c r="L7751" i="1"/>
  <c r="P7751" i="1" s="1"/>
  <c r="Q7751" i="1" s="1"/>
  <c r="L7750" i="1"/>
  <c r="P7750" i="1" s="1"/>
  <c r="L7749" i="1"/>
  <c r="P7749" i="1" s="1"/>
  <c r="L7748" i="1"/>
  <c r="P7748" i="1" s="1"/>
  <c r="L7747" i="1"/>
  <c r="P7747" i="1" s="1"/>
  <c r="L7746" i="1"/>
  <c r="P7746" i="1" s="1"/>
  <c r="L7743" i="1"/>
  <c r="P7743" i="1" s="1"/>
  <c r="L7740" i="1"/>
  <c r="P7740" i="1" s="1"/>
  <c r="Q7740" i="1" s="1"/>
  <c r="L7737" i="1"/>
  <c r="P7737" i="1" s="1"/>
  <c r="Q7737" i="1" s="1"/>
  <c r="L7736" i="1"/>
  <c r="P7736" i="1" s="1"/>
  <c r="Q7736" i="1" s="1"/>
  <c r="L7735" i="1"/>
  <c r="P7735" i="1" s="1"/>
  <c r="Q7735" i="1" s="1"/>
  <c r="L7733" i="1"/>
  <c r="P7733" i="1" s="1"/>
  <c r="Q7733" i="1" s="1"/>
  <c r="L7732" i="1"/>
  <c r="P7732" i="1" s="1"/>
  <c r="Q7732" i="1" s="1"/>
  <c r="L7731" i="1"/>
  <c r="P7731" i="1" s="1"/>
  <c r="Q7731" i="1" s="1"/>
  <c r="L7730" i="1"/>
  <c r="P7730" i="1" s="1"/>
  <c r="Q7730" i="1" s="1"/>
  <c r="L7729" i="1"/>
  <c r="P7729" i="1" s="1"/>
  <c r="L7728" i="1"/>
  <c r="P7728" i="1" s="1"/>
  <c r="Q7728" i="1" s="1"/>
  <c r="L7727" i="1"/>
  <c r="P7727" i="1" s="1"/>
  <c r="Q7727" i="1" s="1"/>
  <c r="L7726" i="1"/>
  <c r="P7726" i="1" s="1"/>
  <c r="L7724" i="1"/>
  <c r="P7724" i="1" s="1"/>
  <c r="Q7724" i="1" s="1"/>
  <c r="L7722" i="1"/>
  <c r="P7722" i="1" s="1"/>
  <c r="Q7722" i="1" s="1"/>
  <c r="L7721" i="1"/>
  <c r="P7721" i="1" s="1"/>
  <c r="Q7721" i="1" s="1"/>
  <c r="L7720" i="1"/>
  <c r="P7720" i="1" s="1"/>
  <c r="Q7720" i="1" s="1"/>
  <c r="L7719" i="1"/>
  <c r="P7719" i="1" s="1"/>
  <c r="Q7719" i="1" s="1"/>
  <c r="L7718" i="1"/>
  <c r="P7718" i="1" s="1"/>
  <c r="Q7718" i="1" s="1"/>
  <c r="L7716" i="1"/>
  <c r="P7716" i="1" s="1"/>
  <c r="Q7716" i="1" s="1"/>
  <c r="L7697" i="1"/>
  <c r="P7697" i="1" s="1"/>
  <c r="Q7697" i="1" s="1"/>
  <c r="L7695" i="1"/>
  <c r="P7695" i="1" s="1"/>
  <c r="Q7695" i="1" s="1"/>
  <c r="L7694" i="1"/>
  <c r="P7694" i="1" s="1"/>
  <c r="Q7694" i="1" s="1"/>
  <c r="L7692" i="1"/>
  <c r="P7692" i="1" s="1"/>
  <c r="L7688" i="1"/>
  <c r="P7688" i="1" s="1"/>
  <c r="Q7688" i="1" s="1"/>
  <c r="L7687" i="1"/>
  <c r="P7687" i="1" s="1"/>
  <c r="L7686" i="1"/>
  <c r="P7686" i="1" s="1"/>
  <c r="Q7686" i="1" s="1"/>
  <c r="L7685" i="1"/>
  <c r="P7685" i="1" s="1"/>
  <c r="L7684" i="1"/>
  <c r="P7684" i="1" s="1"/>
  <c r="L7683" i="1"/>
  <c r="P7683" i="1" s="1"/>
  <c r="Q7683" i="1" s="1"/>
  <c r="L7682" i="1"/>
  <c r="P7682" i="1" s="1"/>
  <c r="L7680" i="1"/>
  <c r="P7680" i="1" s="1"/>
  <c r="Q7680" i="1" s="1"/>
  <c r="L7679" i="1"/>
  <c r="P7679" i="1" s="1"/>
  <c r="Q7679" i="1" s="1"/>
  <c r="L7678" i="1"/>
  <c r="P7678" i="1" s="1"/>
  <c r="L7676" i="1"/>
  <c r="P7676" i="1" s="1"/>
  <c r="Q7676" i="1" s="1"/>
  <c r="L7674" i="1"/>
  <c r="P7674" i="1" s="1"/>
  <c r="Q7674" i="1" s="1"/>
  <c r="L7671" i="1"/>
  <c r="P7671" i="1" s="1"/>
  <c r="L7670" i="1"/>
  <c r="P7670" i="1" s="1"/>
  <c r="Q7670" i="1" s="1"/>
  <c r="L7666" i="1"/>
  <c r="P7666" i="1" s="1"/>
  <c r="Q7666" i="1" s="1"/>
  <c r="L7665" i="1"/>
  <c r="P7665" i="1" s="1"/>
  <c r="Q7665" i="1" s="1"/>
  <c r="L7663" i="1"/>
  <c r="P7663" i="1" s="1"/>
  <c r="Q7663" i="1" s="1"/>
  <c r="L7662" i="1"/>
  <c r="P7662" i="1" s="1"/>
  <c r="Q7662" i="1" s="1"/>
  <c r="L7661" i="1"/>
  <c r="P7661" i="1" s="1"/>
  <c r="L7660" i="1"/>
  <c r="P7660" i="1" s="1"/>
  <c r="Q7660" i="1" s="1"/>
  <c r="L7658" i="1"/>
  <c r="P7658" i="1" s="1"/>
  <c r="Q7658" i="1" s="1"/>
  <c r="L7657" i="1"/>
  <c r="P7657" i="1" s="1"/>
  <c r="Q7657" i="1" s="1"/>
  <c r="L7656" i="1"/>
  <c r="P7656" i="1" s="1"/>
  <c r="L7654" i="1"/>
  <c r="P7654" i="1" s="1"/>
  <c r="L7652" i="1"/>
  <c r="P7652" i="1" s="1"/>
  <c r="Q7652" i="1" s="1"/>
  <c r="L7651" i="1"/>
  <c r="P7651" i="1" s="1"/>
  <c r="Q7651" i="1" s="1"/>
  <c r="L7647" i="1"/>
  <c r="P7647" i="1" s="1"/>
  <c r="Q7647" i="1" s="1"/>
  <c r="L7646" i="1"/>
  <c r="P7646" i="1" s="1"/>
  <c r="Q7646" i="1" s="1"/>
  <c r="L7645" i="1"/>
  <c r="P7645" i="1" s="1"/>
  <c r="Q7645" i="1" s="1"/>
  <c r="L7643" i="1"/>
  <c r="P7643" i="1" s="1"/>
  <c r="Q7643" i="1" s="1"/>
  <c r="L7642" i="1"/>
  <c r="P7642" i="1" s="1"/>
  <c r="Q7642" i="1" s="1"/>
  <c r="L7641" i="1"/>
  <c r="P7641" i="1" s="1"/>
  <c r="L7640" i="1"/>
  <c r="P7640" i="1" s="1"/>
  <c r="Q7640" i="1" s="1"/>
  <c r="L7638" i="1"/>
  <c r="P7638" i="1" s="1"/>
  <c r="Q7638" i="1" s="1"/>
  <c r="L7636" i="1"/>
  <c r="P7636" i="1" s="1"/>
  <c r="Q7636" i="1" s="1"/>
  <c r="L7635" i="1"/>
  <c r="P7635" i="1" s="1"/>
  <c r="Q7635" i="1" s="1"/>
  <c r="L7634" i="1"/>
  <c r="P7634" i="1" s="1"/>
  <c r="Q7634" i="1" s="1"/>
  <c r="L7633" i="1"/>
  <c r="P7633" i="1" s="1"/>
  <c r="Q7633" i="1" s="1"/>
  <c r="L7632" i="1"/>
  <c r="P7632" i="1" s="1"/>
  <c r="Q7632" i="1" s="1"/>
  <c r="L7630" i="1"/>
  <c r="P7630" i="1" s="1"/>
  <c r="Q7630" i="1" s="1"/>
  <c r="L7613" i="1"/>
  <c r="P7613" i="1" s="1"/>
  <c r="Q7613" i="1" s="1"/>
  <c r="L7611" i="1"/>
  <c r="P7611" i="1" s="1"/>
  <c r="Q7611" i="1" s="1"/>
  <c r="L7608" i="1"/>
  <c r="P7608" i="1" s="1"/>
  <c r="Q7608" i="1" s="1"/>
  <c r="L7605" i="1"/>
  <c r="P7605" i="1" s="1"/>
  <c r="Q7605" i="1" s="1"/>
  <c r="L7604" i="1"/>
  <c r="P7604" i="1" s="1"/>
  <c r="Q7604" i="1" s="1"/>
  <c r="L7603" i="1"/>
  <c r="P7603" i="1" s="1"/>
  <c r="Q7603" i="1" s="1"/>
  <c r="L7601" i="1"/>
  <c r="P7601" i="1" s="1"/>
  <c r="Q7601" i="1" s="1"/>
  <c r="L7600" i="1"/>
  <c r="P7600" i="1" s="1"/>
  <c r="Q7600" i="1" s="1"/>
  <c r="L7599" i="1"/>
  <c r="P7599" i="1" s="1"/>
  <c r="Q7599" i="1" s="1"/>
  <c r="L7598" i="1"/>
  <c r="P7598" i="1" s="1"/>
  <c r="Q7598" i="1" s="1"/>
  <c r="L7597" i="1"/>
  <c r="P7597" i="1" s="1"/>
  <c r="Q7597" i="1" s="1"/>
  <c r="L7596" i="1"/>
  <c r="P7596" i="1" s="1"/>
  <c r="Q7596" i="1" s="1"/>
  <c r="L7595" i="1"/>
  <c r="P7595" i="1" s="1"/>
  <c r="Q7595" i="1" s="1"/>
  <c r="L7594" i="1"/>
  <c r="P7594" i="1" s="1"/>
  <c r="Q7594" i="1" s="1"/>
  <c r="L7592" i="1"/>
  <c r="P7592" i="1" s="1"/>
  <c r="Q7592" i="1" s="1"/>
  <c r="L7590" i="1"/>
  <c r="P7590" i="1" s="1"/>
  <c r="Q7590" i="1" s="1"/>
  <c r="L7589" i="1"/>
  <c r="P7589" i="1" s="1"/>
  <c r="L7588" i="1"/>
  <c r="P7588" i="1" s="1"/>
  <c r="Q7588" i="1" s="1"/>
  <c r="L7587" i="1"/>
  <c r="P7587" i="1" s="1"/>
  <c r="Q7587" i="1" s="1"/>
  <c r="L7586" i="1"/>
  <c r="P7586" i="1" s="1"/>
  <c r="Q7586" i="1" s="1"/>
  <c r="L7584" i="1"/>
  <c r="P7584" i="1" s="1"/>
  <c r="Q7584" i="1" s="1"/>
  <c r="L7565" i="1"/>
  <c r="P7565" i="1" s="1"/>
  <c r="Q7565" i="1" s="1"/>
  <c r="L7563" i="1"/>
  <c r="P7563" i="1" s="1"/>
  <c r="L7562" i="1"/>
  <c r="P7562" i="1" s="1"/>
  <c r="L7560" i="1"/>
  <c r="P7560" i="1" s="1"/>
  <c r="Q7560" i="1" s="1"/>
  <c r="L7557" i="1"/>
  <c r="P7557" i="1" s="1"/>
  <c r="Q7557" i="1" s="1"/>
  <c r="L7554" i="1"/>
  <c r="P7554" i="1" s="1"/>
  <c r="Q7554" i="1" s="1"/>
  <c r="L7553" i="1"/>
  <c r="P7553" i="1" s="1"/>
  <c r="Q7553" i="1" s="1"/>
  <c r="L7552" i="1"/>
  <c r="P7552" i="1" s="1"/>
  <c r="Q7552" i="1" s="1"/>
  <c r="L7550" i="1"/>
  <c r="P7550" i="1" s="1"/>
  <c r="Q7550" i="1" s="1"/>
  <c r="L7549" i="1"/>
  <c r="P7549" i="1" s="1"/>
  <c r="Q7549" i="1" s="1"/>
  <c r="L7548" i="1"/>
  <c r="P7548" i="1" s="1"/>
  <c r="Q7548" i="1" s="1"/>
  <c r="L7547" i="1"/>
  <c r="P7547" i="1" s="1"/>
  <c r="Q7547" i="1" s="1"/>
  <c r="L7546" i="1"/>
  <c r="P7546" i="1" s="1"/>
  <c r="Q7546" i="1" s="1"/>
  <c r="L7545" i="1"/>
  <c r="P7545" i="1" s="1"/>
  <c r="Q7545" i="1" s="1"/>
  <c r="L7544" i="1"/>
  <c r="P7544" i="1" s="1"/>
  <c r="Q7544" i="1" s="1"/>
  <c r="L7543" i="1"/>
  <c r="P7543" i="1" s="1"/>
  <c r="Q7543" i="1" s="1"/>
  <c r="L7541" i="1"/>
  <c r="P7541" i="1" s="1"/>
  <c r="Q7541" i="1" s="1"/>
  <c r="L7539" i="1"/>
  <c r="P7539" i="1" s="1"/>
  <c r="Q7539" i="1" s="1"/>
  <c r="L7538" i="1"/>
  <c r="P7538" i="1" s="1"/>
  <c r="L7537" i="1"/>
  <c r="P7537" i="1" s="1"/>
  <c r="Q7537" i="1" s="1"/>
  <c r="L7536" i="1"/>
  <c r="P7536" i="1" s="1"/>
  <c r="Q7536" i="1" s="1"/>
  <c r="L7535" i="1"/>
  <c r="P7535" i="1" s="1"/>
  <c r="Q7535" i="1" s="1"/>
  <c r="L7533" i="1"/>
  <c r="P7533" i="1" s="1"/>
  <c r="Q7533" i="1" s="1"/>
  <c r="L7513" i="1"/>
  <c r="P7513" i="1" s="1"/>
  <c r="Q7513" i="1" s="1"/>
  <c r="L7511" i="1"/>
  <c r="P7511" i="1" s="1"/>
  <c r="L7510" i="1"/>
  <c r="P7510" i="1" s="1"/>
  <c r="Q7510" i="1" s="1"/>
  <c r="L7508" i="1"/>
  <c r="P7508" i="1" s="1"/>
  <c r="Q7508" i="1" s="1"/>
  <c r="L7506" i="1"/>
  <c r="P7506" i="1" s="1"/>
  <c r="L7505" i="1"/>
  <c r="P7505" i="1" s="1"/>
  <c r="L7504" i="1"/>
  <c r="P7504" i="1" s="1"/>
  <c r="L7503" i="1"/>
  <c r="P7503" i="1" s="1"/>
  <c r="Q7503" i="1" s="1"/>
  <c r="L7499" i="1"/>
  <c r="P7499" i="1" s="1"/>
  <c r="L7498" i="1"/>
  <c r="P7498" i="1" s="1"/>
  <c r="L7497" i="1"/>
  <c r="P7497" i="1" s="1"/>
  <c r="L7495" i="1"/>
  <c r="P7495" i="1" s="1"/>
  <c r="L7491" i="1"/>
  <c r="P7491" i="1" s="1"/>
  <c r="Q7491" i="1" s="1"/>
  <c r="L7490" i="1"/>
  <c r="P7490" i="1" s="1"/>
  <c r="Q7490" i="1" s="1"/>
  <c r="L7488" i="1"/>
  <c r="P7488" i="1" s="1"/>
  <c r="Q7488" i="1" s="1"/>
  <c r="L7487" i="1"/>
  <c r="P7487" i="1" s="1"/>
  <c r="Q7487" i="1" s="1"/>
  <c r="L7486" i="1"/>
  <c r="P7486" i="1" s="1"/>
  <c r="L7482" i="1"/>
  <c r="P7482" i="1" s="1"/>
  <c r="L7481" i="1"/>
  <c r="P7481" i="1" s="1"/>
  <c r="Q7481" i="1" s="1"/>
  <c r="L7480" i="1"/>
  <c r="P7480" i="1" s="1"/>
  <c r="L7479" i="1"/>
  <c r="P7479" i="1" s="1"/>
  <c r="Q7479" i="1" s="1"/>
  <c r="L7478" i="1"/>
  <c r="P7478" i="1" s="1"/>
  <c r="Q7478" i="1" s="1"/>
  <c r="L7476" i="1"/>
  <c r="P7476" i="1" s="1"/>
  <c r="Q7476" i="1" s="1"/>
  <c r="L7475" i="1"/>
  <c r="P7475" i="1" s="1"/>
  <c r="L7474" i="1"/>
  <c r="P7474" i="1" s="1"/>
  <c r="Q7474" i="1" s="1"/>
  <c r="L7472" i="1"/>
  <c r="P7472" i="1" s="1"/>
  <c r="L7471" i="1"/>
  <c r="P7471" i="1" s="1"/>
  <c r="Q7471" i="1" s="1"/>
  <c r="L7469" i="1"/>
  <c r="P7469" i="1" s="1"/>
  <c r="L7468" i="1"/>
  <c r="P7468" i="1" s="1"/>
  <c r="Q7468" i="1" s="1"/>
  <c r="L7466" i="1"/>
  <c r="P7466" i="1" s="1"/>
  <c r="L7465" i="1"/>
  <c r="P7465" i="1" s="1"/>
  <c r="L7464" i="1"/>
  <c r="P7464" i="1" s="1"/>
  <c r="Q7464" i="1" s="1"/>
  <c r="L7462" i="1"/>
  <c r="P7462" i="1" s="1"/>
  <c r="Q7462" i="1" s="1"/>
  <c r="L7461" i="1"/>
  <c r="P7461" i="1" s="1"/>
  <c r="Q7461" i="1" s="1"/>
  <c r="L7460" i="1"/>
  <c r="P7460" i="1" s="1"/>
  <c r="Q7460" i="1" s="1"/>
  <c r="L7458" i="1"/>
  <c r="P7458" i="1" s="1"/>
  <c r="Q7458" i="1" s="1"/>
  <c r="L7456" i="1"/>
  <c r="P7456" i="1" s="1"/>
  <c r="Q7456" i="1" s="1"/>
  <c r="L7455" i="1"/>
  <c r="P7455" i="1" s="1"/>
  <c r="Q7455" i="1" s="1"/>
  <c r="L7454" i="1"/>
  <c r="P7454" i="1" s="1"/>
  <c r="Q7454" i="1" s="1"/>
  <c r="L7453" i="1"/>
  <c r="P7453" i="1" s="1"/>
  <c r="Q7453" i="1" s="1"/>
  <c r="L7452" i="1"/>
  <c r="P7452" i="1" s="1"/>
  <c r="Q7452" i="1" s="1"/>
  <c r="L7450" i="1"/>
  <c r="P7450" i="1" s="1"/>
  <c r="Q7450" i="1" s="1"/>
  <c r="L7431" i="1"/>
  <c r="P7431" i="1" s="1"/>
  <c r="Q7431" i="1" s="1"/>
  <c r="L7429" i="1"/>
  <c r="P7429" i="1" s="1"/>
  <c r="Q7429" i="1" s="1"/>
  <c r="L7428" i="1"/>
  <c r="P7428" i="1" s="1"/>
  <c r="Q7428" i="1" s="1"/>
  <c r="L7426" i="1"/>
  <c r="P7426" i="1" s="1"/>
  <c r="Q7426" i="1" s="1"/>
  <c r="L7425" i="1"/>
  <c r="P7425" i="1" s="1"/>
  <c r="Q7425" i="1" s="1"/>
  <c r="L7421" i="1"/>
  <c r="P7421" i="1" s="1"/>
  <c r="Q7421" i="1" s="1"/>
  <c r="L7418" i="1"/>
  <c r="P7418" i="1" s="1"/>
  <c r="Q7418" i="1" s="1"/>
  <c r="L7417" i="1"/>
  <c r="P7417" i="1" s="1"/>
  <c r="Q7417" i="1" s="1"/>
  <c r="L7416" i="1"/>
  <c r="P7416" i="1" s="1"/>
  <c r="Q7416" i="1" s="1"/>
  <c r="L7414" i="1"/>
  <c r="P7414" i="1" s="1"/>
  <c r="Q7414" i="1" s="1"/>
  <c r="L7413" i="1"/>
  <c r="P7413" i="1" s="1"/>
  <c r="Q7413" i="1" s="1"/>
  <c r="L7412" i="1"/>
  <c r="P7412" i="1" s="1"/>
  <c r="Q7412" i="1" s="1"/>
  <c r="L7411" i="1"/>
  <c r="P7411" i="1" s="1"/>
  <c r="Q7411" i="1" s="1"/>
  <c r="L7410" i="1"/>
  <c r="P7410" i="1" s="1"/>
  <c r="Q7410" i="1" s="1"/>
  <c r="L7409" i="1"/>
  <c r="P7409" i="1" s="1"/>
  <c r="Q7409" i="1" s="1"/>
  <c r="L7408" i="1"/>
  <c r="P7408" i="1" s="1"/>
  <c r="Q7408" i="1" s="1"/>
  <c r="L7406" i="1"/>
  <c r="P7406" i="1" s="1"/>
  <c r="Q7406" i="1" s="1"/>
  <c r="L7404" i="1"/>
  <c r="P7404" i="1" s="1"/>
  <c r="Q7404" i="1" s="1"/>
  <c r="L7403" i="1"/>
  <c r="P7403" i="1" s="1"/>
  <c r="L7402" i="1"/>
  <c r="P7402" i="1" s="1"/>
  <c r="Q7402" i="1" s="1"/>
  <c r="L7401" i="1"/>
  <c r="P7401" i="1" s="1"/>
  <c r="Q7401" i="1" s="1"/>
  <c r="L7400" i="1"/>
  <c r="P7400" i="1" s="1"/>
  <c r="Q7400" i="1" s="1"/>
  <c r="L7398" i="1"/>
  <c r="P7398" i="1" s="1"/>
  <c r="Q7398" i="1" s="1"/>
  <c r="L7376" i="1"/>
  <c r="P7376" i="1" s="1"/>
  <c r="Q7376" i="1" s="1"/>
  <c r="L7374" i="1"/>
  <c r="P7374" i="1" s="1"/>
  <c r="Q7374" i="1" s="1"/>
  <c r="L7373" i="1"/>
  <c r="P7373" i="1" s="1"/>
  <c r="Q7373" i="1" s="1"/>
  <c r="L7371" i="1"/>
  <c r="P7371" i="1" s="1"/>
  <c r="L7368" i="1"/>
  <c r="P7368" i="1" s="1"/>
  <c r="Q7368" i="1" s="1"/>
  <c r="L7367" i="1"/>
  <c r="P7367" i="1" s="1"/>
  <c r="Q7367" i="1" s="1"/>
  <c r="L7363" i="1"/>
  <c r="P7363" i="1" s="1"/>
  <c r="Q7363" i="1" s="1"/>
  <c r="L7362" i="1"/>
  <c r="P7362" i="1" s="1"/>
  <c r="Q7362" i="1" s="1"/>
  <c r="L7361" i="1"/>
  <c r="P7361" i="1" s="1"/>
  <c r="Q7361" i="1" s="1"/>
  <c r="L7360" i="1"/>
  <c r="P7360" i="1" s="1"/>
  <c r="Q7360" i="1" s="1"/>
  <c r="L7359" i="1"/>
  <c r="P7359" i="1" s="1"/>
  <c r="Q7359" i="1" s="1"/>
  <c r="L7358" i="1"/>
  <c r="P7358" i="1" s="1"/>
  <c r="Q7358" i="1" s="1"/>
  <c r="L7357" i="1"/>
  <c r="P7357" i="1" s="1"/>
  <c r="Q7357" i="1" s="1"/>
  <c r="L7356" i="1"/>
  <c r="P7356" i="1" s="1"/>
  <c r="Q7356" i="1" s="1"/>
  <c r="L7354" i="1"/>
  <c r="P7354" i="1" s="1"/>
  <c r="Q7354" i="1" s="1"/>
  <c r="L7353" i="1"/>
  <c r="P7353" i="1" s="1"/>
  <c r="L7352" i="1"/>
  <c r="P7352" i="1" s="1"/>
  <c r="Q7352" i="1" s="1"/>
  <c r="L7350" i="1"/>
  <c r="P7350" i="1" s="1"/>
  <c r="Q7350" i="1" s="1"/>
  <c r="L7349" i="1"/>
  <c r="P7349" i="1" s="1"/>
  <c r="Q7349" i="1" s="1"/>
  <c r="L7348" i="1"/>
  <c r="P7348" i="1" s="1"/>
  <c r="Q7348" i="1" s="1"/>
  <c r="L7347" i="1"/>
  <c r="P7347" i="1" s="1"/>
  <c r="Q7347" i="1" s="1"/>
  <c r="L7346" i="1"/>
  <c r="P7346" i="1" s="1"/>
  <c r="Q7346" i="1" s="1"/>
  <c r="L7345" i="1"/>
  <c r="P7345" i="1" s="1"/>
  <c r="L7344" i="1"/>
  <c r="P7344" i="1" s="1"/>
  <c r="Q7344" i="1" s="1"/>
  <c r="L7341" i="1"/>
  <c r="P7341" i="1" s="1"/>
  <c r="Q7341" i="1" s="1"/>
  <c r="L7339" i="1"/>
  <c r="P7339" i="1" s="1"/>
  <c r="Q7339" i="1" s="1"/>
  <c r="L7338" i="1"/>
  <c r="P7338" i="1" s="1"/>
  <c r="Q7338" i="1" s="1"/>
  <c r="L7337" i="1"/>
  <c r="P7337" i="1" s="1"/>
  <c r="Q7337" i="1" s="1"/>
  <c r="L7336" i="1"/>
  <c r="P7336" i="1" s="1"/>
  <c r="Q7336" i="1" s="1"/>
  <c r="L7335" i="1"/>
  <c r="P7335" i="1" s="1"/>
  <c r="Q7335" i="1" s="1"/>
  <c r="L7333" i="1"/>
  <c r="P7333" i="1" s="1"/>
  <c r="Q7333" i="1" s="1"/>
  <c r="L7314" i="1"/>
  <c r="P7314" i="1" s="1"/>
  <c r="Q7314" i="1" s="1"/>
  <c r="L7312" i="1"/>
  <c r="P7312" i="1" s="1"/>
  <c r="L7311" i="1"/>
  <c r="P7311" i="1" s="1"/>
  <c r="L7310" i="1"/>
  <c r="P7310" i="1" s="1"/>
  <c r="L7309" i="1"/>
  <c r="P7309" i="1" s="1"/>
  <c r="Q7309" i="1" s="1"/>
  <c r="L7307" i="1"/>
  <c r="P7307" i="1" s="1"/>
  <c r="L7306" i="1"/>
  <c r="P7306" i="1" s="1"/>
  <c r="L7305" i="1"/>
  <c r="P7305" i="1" s="1"/>
  <c r="L7304" i="1"/>
  <c r="P7304" i="1" s="1"/>
  <c r="L7303" i="1"/>
  <c r="P7303" i="1" s="1"/>
  <c r="Q7303" i="1" s="1"/>
  <c r="L7301" i="1"/>
  <c r="P7301" i="1" s="1"/>
  <c r="L7300" i="1"/>
  <c r="P7300" i="1" s="1"/>
  <c r="L7299" i="1"/>
  <c r="P7299" i="1" s="1"/>
  <c r="Q7299" i="1" s="1"/>
  <c r="L7297" i="1"/>
  <c r="P7297" i="1" s="1"/>
  <c r="L7296" i="1"/>
  <c r="P7296" i="1" s="1"/>
  <c r="L7294" i="1"/>
  <c r="P7294" i="1" s="1"/>
  <c r="L7293" i="1"/>
  <c r="P7293" i="1" s="1"/>
  <c r="L7292" i="1"/>
  <c r="P7292" i="1" s="1"/>
  <c r="L7288" i="1"/>
  <c r="P7288" i="1" s="1"/>
  <c r="L7287" i="1"/>
  <c r="P7287" i="1" s="1"/>
  <c r="L7286" i="1"/>
  <c r="P7286" i="1" s="1"/>
  <c r="L7282" i="1"/>
  <c r="P7282" i="1" s="1"/>
  <c r="L7281" i="1"/>
  <c r="P7281" i="1" s="1"/>
  <c r="L7280" i="1"/>
  <c r="P7280" i="1" s="1"/>
  <c r="L7279" i="1"/>
  <c r="P7279" i="1" s="1"/>
  <c r="L7278" i="1"/>
  <c r="P7278" i="1" s="1"/>
  <c r="Q7278" i="1" s="1"/>
  <c r="L7274" i="1"/>
  <c r="P7274" i="1" s="1"/>
  <c r="L7273" i="1"/>
  <c r="P7273" i="1" s="1"/>
  <c r="L7272" i="1"/>
  <c r="P7272" i="1" s="1"/>
  <c r="Q7272" i="1" s="1"/>
  <c r="L7271" i="1"/>
  <c r="P7271" i="1" s="1"/>
  <c r="Q7271" i="1" s="1"/>
  <c r="L7270" i="1"/>
  <c r="P7270" i="1" s="1"/>
  <c r="Q7270" i="1" s="1"/>
  <c r="L7268" i="1"/>
  <c r="P7268" i="1" s="1"/>
  <c r="L7267" i="1"/>
  <c r="P7267" i="1" s="1"/>
  <c r="L7266" i="1"/>
  <c r="P7266" i="1" s="1"/>
  <c r="L7265" i="1"/>
  <c r="P7265" i="1" s="1"/>
  <c r="L7264" i="1"/>
  <c r="P7264" i="1" s="1"/>
  <c r="Q7264" i="1" s="1"/>
  <c r="L7262" i="1"/>
  <c r="P7262" i="1" s="1"/>
  <c r="L7261" i="1"/>
  <c r="P7261" i="1" s="1"/>
  <c r="Q7261" i="1" s="1"/>
  <c r="L7259" i="1"/>
  <c r="P7259" i="1" s="1"/>
  <c r="Q7259" i="1" s="1"/>
  <c r="L7258" i="1"/>
  <c r="P7258" i="1" s="1"/>
  <c r="Q7258" i="1" s="1"/>
  <c r="L7257" i="1"/>
  <c r="P7257" i="1" s="1"/>
  <c r="Q7257" i="1" s="1"/>
  <c r="L7256" i="1"/>
  <c r="P7256" i="1" s="1"/>
  <c r="L7255" i="1"/>
  <c r="P7255" i="1" s="1"/>
  <c r="Q7255" i="1" s="1"/>
  <c r="L7253" i="1"/>
  <c r="P7253" i="1" s="1"/>
  <c r="L7252" i="1"/>
  <c r="P7252" i="1" s="1"/>
  <c r="Q7252" i="1" s="1"/>
  <c r="L7250" i="1"/>
  <c r="P7250" i="1" s="1"/>
  <c r="Q7250" i="1" s="1"/>
  <c r="L7248" i="1"/>
  <c r="P7248" i="1" s="1"/>
  <c r="Q7248" i="1" s="1"/>
  <c r="L7246" i="1"/>
  <c r="P7246" i="1" s="1"/>
  <c r="Q7246" i="1" s="1"/>
  <c r="L7245" i="1"/>
  <c r="P7245" i="1" s="1"/>
  <c r="Q7245" i="1" s="1"/>
  <c r="L7244" i="1"/>
  <c r="P7244" i="1" s="1"/>
  <c r="Q7244" i="1" s="1"/>
  <c r="L7243" i="1"/>
  <c r="P7243" i="1" s="1"/>
  <c r="Q7243" i="1" s="1"/>
  <c r="L7242" i="1"/>
  <c r="P7242" i="1" s="1"/>
  <c r="Q7242" i="1" s="1"/>
  <c r="L7240" i="1"/>
  <c r="P7240" i="1" s="1"/>
  <c r="Q7240" i="1" s="1"/>
  <c r="L7221" i="1"/>
  <c r="P7221" i="1" s="1"/>
  <c r="Q7221" i="1" s="1"/>
  <c r="L7219" i="1"/>
  <c r="P7219" i="1" s="1"/>
  <c r="Q7219" i="1" s="1"/>
  <c r="L7218" i="1"/>
  <c r="P7218" i="1" s="1"/>
  <c r="Q7218" i="1" s="1"/>
  <c r="L7216" i="1"/>
  <c r="P7216" i="1" s="1"/>
  <c r="Q7216" i="1" s="1"/>
  <c r="L7215" i="1"/>
  <c r="P7215" i="1" s="1"/>
  <c r="Q7215" i="1" s="1"/>
  <c r="L7214" i="1"/>
  <c r="P7214" i="1" s="1"/>
  <c r="Q7214" i="1" s="1"/>
  <c r="L7210" i="1"/>
  <c r="P7210" i="1" s="1"/>
  <c r="Q7210" i="1" s="1"/>
  <c r="L7207" i="1"/>
  <c r="P7207" i="1" s="1"/>
  <c r="Q7207" i="1" s="1"/>
  <c r="L7206" i="1"/>
  <c r="P7206" i="1" s="1"/>
  <c r="Q7206" i="1" s="1"/>
  <c r="L7205" i="1"/>
  <c r="P7205" i="1" s="1"/>
  <c r="Q7205" i="1" s="1"/>
  <c r="L7203" i="1"/>
  <c r="P7203" i="1" s="1"/>
  <c r="Q7203" i="1" s="1"/>
  <c r="L7202" i="1"/>
  <c r="P7202" i="1" s="1"/>
  <c r="Q7202" i="1" s="1"/>
  <c r="L7201" i="1"/>
  <c r="P7201" i="1" s="1"/>
  <c r="Q7201" i="1" s="1"/>
  <c r="L7200" i="1"/>
  <c r="P7200" i="1" s="1"/>
  <c r="Q7200" i="1" s="1"/>
  <c r="L7199" i="1"/>
  <c r="P7199" i="1" s="1"/>
  <c r="Q7199" i="1" s="1"/>
  <c r="L7198" i="1"/>
  <c r="P7198" i="1" s="1"/>
  <c r="Q7198" i="1" s="1"/>
  <c r="L7197" i="1"/>
  <c r="P7197" i="1" s="1"/>
  <c r="Q7197" i="1" s="1"/>
  <c r="L7196" i="1"/>
  <c r="P7196" i="1" s="1"/>
  <c r="Q7196" i="1" s="1"/>
  <c r="L7194" i="1"/>
  <c r="P7194" i="1" s="1"/>
  <c r="Q7194" i="1" s="1"/>
  <c r="L7192" i="1"/>
  <c r="P7192" i="1" s="1"/>
  <c r="Q7192" i="1" s="1"/>
  <c r="L7191" i="1"/>
  <c r="P7191" i="1" s="1"/>
  <c r="Q7191" i="1" s="1"/>
  <c r="L7190" i="1"/>
  <c r="P7190" i="1" s="1"/>
  <c r="Q7190" i="1" s="1"/>
  <c r="L7189" i="1"/>
  <c r="P7189" i="1" s="1"/>
  <c r="Q7189" i="1" s="1"/>
  <c r="L7188" i="1"/>
  <c r="P7188" i="1" s="1"/>
  <c r="Q7188" i="1" s="1"/>
  <c r="L7186" i="1"/>
  <c r="P7186" i="1" s="1"/>
  <c r="Q7186" i="1" s="1"/>
  <c r="L7168" i="1"/>
  <c r="P7168" i="1" s="1"/>
  <c r="Q7168" i="1" s="1"/>
  <c r="L7166" i="1"/>
  <c r="P7166" i="1" s="1"/>
  <c r="Q7166" i="1" s="1"/>
  <c r="L7163" i="1"/>
  <c r="P7163" i="1" s="1"/>
  <c r="Q7163" i="1" s="1"/>
  <c r="L7162" i="1"/>
  <c r="P7162" i="1" s="1"/>
  <c r="Q7162" i="1" s="1"/>
  <c r="L7158" i="1"/>
  <c r="P7158" i="1" s="1"/>
  <c r="Q7158" i="1" s="1"/>
  <c r="L7157" i="1"/>
  <c r="P7157" i="1" s="1"/>
  <c r="Q7157" i="1" s="1"/>
  <c r="L7156" i="1"/>
  <c r="P7156" i="1" s="1"/>
  <c r="Q7156" i="1" s="1"/>
  <c r="L7154" i="1"/>
  <c r="P7154" i="1" s="1"/>
  <c r="Q7154" i="1" s="1"/>
  <c r="L7153" i="1"/>
  <c r="P7153" i="1" s="1"/>
  <c r="Q7153" i="1" s="1"/>
  <c r="L7152" i="1"/>
  <c r="P7152" i="1" s="1"/>
  <c r="Q7152" i="1" s="1"/>
  <c r="L7151" i="1"/>
  <c r="P7151" i="1" s="1"/>
  <c r="Q7151" i="1" s="1"/>
  <c r="L7150" i="1"/>
  <c r="P7150" i="1" s="1"/>
  <c r="Q7150" i="1" s="1"/>
  <c r="L7149" i="1"/>
  <c r="P7149" i="1" s="1"/>
  <c r="Q7149" i="1" s="1"/>
  <c r="L7148" i="1"/>
  <c r="P7148" i="1" s="1"/>
  <c r="Q7148" i="1" s="1"/>
  <c r="L7147" i="1"/>
  <c r="P7147" i="1" s="1"/>
  <c r="Q7147" i="1" s="1"/>
  <c r="L7145" i="1"/>
  <c r="P7145" i="1" s="1"/>
  <c r="Q7145" i="1" s="1"/>
  <c r="L7143" i="1"/>
  <c r="P7143" i="1" s="1"/>
  <c r="Q7143" i="1" s="1"/>
  <c r="L7142" i="1"/>
  <c r="P7142" i="1" s="1"/>
  <c r="Q7142" i="1" s="1"/>
  <c r="L7141" i="1"/>
  <c r="P7141" i="1" s="1"/>
  <c r="Q7141" i="1" s="1"/>
  <c r="L7140" i="1"/>
  <c r="P7140" i="1" s="1"/>
  <c r="Q7140" i="1" s="1"/>
  <c r="L7138" i="1"/>
  <c r="P7138" i="1" s="1"/>
  <c r="Q7138" i="1" s="1"/>
  <c r="L7124" i="1"/>
  <c r="P7124" i="1" s="1"/>
  <c r="Q7124" i="1" s="1"/>
  <c r="L7122" i="1"/>
  <c r="P7122" i="1" s="1"/>
  <c r="Q7122" i="1" s="1"/>
  <c r="L7121" i="1"/>
  <c r="P7121" i="1" s="1"/>
  <c r="Q7121" i="1" s="1"/>
  <c r="L7120" i="1"/>
  <c r="P7120" i="1" s="1"/>
  <c r="Q7120" i="1" s="1"/>
  <c r="L7117" i="1"/>
  <c r="P7117" i="1" s="1"/>
  <c r="Q7117" i="1" s="1"/>
  <c r="L7116" i="1"/>
  <c r="P7116" i="1" s="1"/>
  <c r="Q7116" i="1" s="1"/>
  <c r="L7112" i="1"/>
  <c r="P7112" i="1" s="1"/>
  <c r="Q7112" i="1" s="1"/>
  <c r="L7111" i="1"/>
  <c r="P7111" i="1" s="1"/>
  <c r="Q7111" i="1" s="1"/>
  <c r="L7110" i="1"/>
  <c r="P7110" i="1" s="1"/>
  <c r="Q7110" i="1" s="1"/>
  <c r="L7108" i="1"/>
  <c r="P7108" i="1" s="1"/>
  <c r="Q7108" i="1" s="1"/>
  <c r="L7107" i="1"/>
  <c r="P7107" i="1" s="1"/>
  <c r="Q7107" i="1" s="1"/>
  <c r="L7106" i="1"/>
  <c r="P7106" i="1" s="1"/>
  <c r="Q7106" i="1" s="1"/>
  <c r="L7105" i="1"/>
  <c r="P7105" i="1" s="1"/>
  <c r="Q7105" i="1" s="1"/>
  <c r="L7104" i="1"/>
  <c r="P7104" i="1" s="1"/>
  <c r="Q7104" i="1" s="1"/>
  <c r="L7103" i="1"/>
  <c r="P7103" i="1" s="1"/>
  <c r="Q7103" i="1" s="1"/>
  <c r="L7102" i="1"/>
  <c r="P7102" i="1" s="1"/>
  <c r="Q7102" i="1" s="1"/>
  <c r="L7101" i="1"/>
  <c r="P7101" i="1" s="1"/>
  <c r="Q7101" i="1" s="1"/>
  <c r="L7099" i="1"/>
  <c r="P7099" i="1" s="1"/>
  <c r="Q7099" i="1" s="1"/>
  <c r="L7097" i="1"/>
  <c r="P7097" i="1" s="1"/>
  <c r="Q7097" i="1" s="1"/>
  <c r="L7096" i="1"/>
  <c r="P7096" i="1" s="1"/>
  <c r="Q7096" i="1" s="1"/>
  <c r="L7095" i="1"/>
  <c r="P7095" i="1" s="1"/>
  <c r="Q7095" i="1" s="1"/>
  <c r="L7094" i="1"/>
  <c r="P7094" i="1" s="1"/>
  <c r="Q7094" i="1" s="1"/>
  <c r="L7092" i="1"/>
  <c r="P7092" i="1" s="1"/>
  <c r="Q7092" i="1" s="1"/>
  <c r="L7077" i="1"/>
  <c r="P7077" i="1" s="1"/>
  <c r="Q7077" i="1" s="1"/>
  <c r="L7075" i="1"/>
  <c r="P7075" i="1" s="1"/>
  <c r="L7074" i="1"/>
  <c r="P7074" i="1" s="1"/>
  <c r="Q7074" i="1" s="1"/>
  <c r="L7071" i="1"/>
  <c r="P7071" i="1" s="1"/>
  <c r="Q7071" i="1" s="1"/>
  <c r="L7068" i="1"/>
  <c r="P7068" i="1" s="1"/>
  <c r="Q7068" i="1" s="1"/>
  <c r="L7067" i="1"/>
  <c r="P7067" i="1" s="1"/>
  <c r="Q7067" i="1" s="1"/>
  <c r="L7066" i="1"/>
  <c r="P7066" i="1" s="1"/>
  <c r="Q7066" i="1" s="1"/>
  <c r="L7064" i="1"/>
  <c r="P7064" i="1" s="1"/>
  <c r="Q7064" i="1" s="1"/>
  <c r="L7063" i="1"/>
  <c r="P7063" i="1" s="1"/>
  <c r="Q7063" i="1" s="1"/>
  <c r="L7062" i="1"/>
  <c r="P7062" i="1" s="1"/>
  <c r="Q7062" i="1" s="1"/>
  <c r="L7061" i="1"/>
  <c r="P7061" i="1" s="1"/>
  <c r="Q7061" i="1" s="1"/>
  <c r="L7060" i="1"/>
  <c r="P7060" i="1" s="1"/>
  <c r="Q7060" i="1" s="1"/>
  <c r="L7059" i="1"/>
  <c r="P7059" i="1" s="1"/>
  <c r="Q7059" i="1" s="1"/>
  <c r="L7058" i="1"/>
  <c r="P7058" i="1" s="1"/>
  <c r="Q7058" i="1" s="1"/>
  <c r="L7057" i="1"/>
  <c r="P7057" i="1" s="1"/>
  <c r="Q7057" i="1" s="1"/>
  <c r="L7055" i="1"/>
  <c r="P7055" i="1" s="1"/>
  <c r="Q7055" i="1" s="1"/>
  <c r="L7053" i="1"/>
  <c r="P7053" i="1" s="1"/>
  <c r="Q7053" i="1" s="1"/>
  <c r="L7052" i="1"/>
  <c r="P7052" i="1" s="1"/>
  <c r="Q7052" i="1" s="1"/>
  <c r="L7051" i="1"/>
  <c r="P7051" i="1" s="1"/>
  <c r="Q7051" i="1" s="1"/>
  <c r="L7050" i="1"/>
  <c r="P7050" i="1" s="1"/>
  <c r="Q7050" i="1" s="1"/>
  <c r="L7049" i="1"/>
  <c r="P7049" i="1" s="1"/>
  <c r="Q7049" i="1" s="1"/>
  <c r="L7047" i="1"/>
  <c r="P7047" i="1" s="1"/>
  <c r="Q7047" i="1" s="1"/>
  <c r="L7032" i="1"/>
  <c r="P7032" i="1" s="1"/>
  <c r="Q7032" i="1" s="1"/>
  <c r="L7030" i="1"/>
  <c r="P7030" i="1" s="1"/>
  <c r="L7027" i="1"/>
  <c r="P7027" i="1" s="1"/>
  <c r="Q7027" i="1" s="1"/>
  <c r="L7026" i="1"/>
  <c r="P7026" i="1" s="1"/>
  <c r="Q7026" i="1" s="1"/>
  <c r="L7022" i="1"/>
  <c r="P7022" i="1" s="1"/>
  <c r="Q7022" i="1" s="1"/>
  <c r="L7021" i="1"/>
  <c r="P7021" i="1" s="1"/>
  <c r="Q7021" i="1" s="1"/>
  <c r="L7020" i="1"/>
  <c r="P7020" i="1" s="1"/>
  <c r="Q7020" i="1" s="1"/>
  <c r="L7018" i="1"/>
  <c r="P7018" i="1" s="1"/>
  <c r="Q7018" i="1" s="1"/>
  <c r="L7017" i="1"/>
  <c r="P7017" i="1" s="1"/>
  <c r="Q7017" i="1" s="1"/>
  <c r="L7016" i="1"/>
  <c r="P7016" i="1" s="1"/>
  <c r="L7015" i="1"/>
  <c r="P7015" i="1" s="1"/>
  <c r="Q7015" i="1" s="1"/>
  <c r="L7014" i="1"/>
  <c r="P7014" i="1" s="1"/>
  <c r="Q7014" i="1" s="1"/>
  <c r="L7013" i="1"/>
  <c r="P7013" i="1" s="1"/>
  <c r="Q7013" i="1" s="1"/>
  <c r="L7012" i="1"/>
  <c r="P7012" i="1" s="1"/>
  <c r="Q7012" i="1" s="1"/>
  <c r="L7011" i="1"/>
  <c r="P7011" i="1" s="1"/>
  <c r="Q7011" i="1" s="1"/>
  <c r="L7009" i="1"/>
  <c r="P7009" i="1" s="1"/>
  <c r="Q7009" i="1" s="1"/>
  <c r="L7007" i="1"/>
  <c r="P7007" i="1" s="1"/>
  <c r="Q7007" i="1" s="1"/>
  <c r="L7006" i="1"/>
  <c r="P7006" i="1" s="1"/>
  <c r="Q7006" i="1" s="1"/>
  <c r="L7005" i="1"/>
  <c r="P7005" i="1" s="1"/>
  <c r="Q7005" i="1" s="1"/>
  <c r="L7004" i="1"/>
  <c r="P7004" i="1" s="1"/>
  <c r="Q7004" i="1" s="1"/>
  <c r="L7002" i="1"/>
  <c r="P7002" i="1" s="1"/>
  <c r="Q7002" i="1" s="1"/>
  <c r="L6988" i="1"/>
  <c r="P6988" i="1" s="1"/>
  <c r="Q6988" i="1" s="1"/>
  <c r="L6986" i="1"/>
  <c r="P6986" i="1" s="1"/>
  <c r="Q6986" i="1" s="1"/>
  <c r="L6985" i="1"/>
  <c r="P6985" i="1" s="1"/>
  <c r="Q6985" i="1" s="1"/>
  <c r="L6982" i="1"/>
  <c r="P6982" i="1" s="1"/>
  <c r="Q6982" i="1" s="1"/>
  <c r="L6979" i="1"/>
  <c r="P6979" i="1" s="1"/>
  <c r="Q6979" i="1" s="1"/>
  <c r="L6978" i="1"/>
  <c r="P6978" i="1" s="1"/>
  <c r="Q6978" i="1" s="1"/>
  <c r="L6977" i="1"/>
  <c r="P6977" i="1" s="1"/>
  <c r="Q6977" i="1" s="1"/>
  <c r="L6975" i="1"/>
  <c r="P6975" i="1" s="1"/>
  <c r="Q6975" i="1" s="1"/>
  <c r="L6974" i="1"/>
  <c r="P6974" i="1" s="1"/>
  <c r="Q6974" i="1" s="1"/>
  <c r="L6973" i="1"/>
  <c r="P6973" i="1" s="1"/>
  <c r="Q6973" i="1" s="1"/>
  <c r="L6972" i="1"/>
  <c r="P6972" i="1" s="1"/>
  <c r="Q6972" i="1" s="1"/>
  <c r="L6971" i="1"/>
  <c r="P6971" i="1" s="1"/>
  <c r="Q6971" i="1" s="1"/>
  <c r="L6970" i="1"/>
  <c r="P6970" i="1" s="1"/>
  <c r="Q6970" i="1" s="1"/>
  <c r="L6969" i="1"/>
  <c r="P6969" i="1" s="1"/>
  <c r="Q6969" i="1" s="1"/>
  <c r="L6968" i="1"/>
  <c r="P6968" i="1" s="1"/>
  <c r="Q6968" i="1" s="1"/>
  <c r="L6966" i="1"/>
  <c r="P6966" i="1" s="1"/>
  <c r="Q6966" i="1" s="1"/>
  <c r="L6964" i="1"/>
  <c r="P6964" i="1" s="1"/>
  <c r="Q6964" i="1" s="1"/>
  <c r="L6963" i="1"/>
  <c r="P6963" i="1" s="1"/>
  <c r="Q6963" i="1" s="1"/>
  <c r="L6962" i="1"/>
  <c r="P6962" i="1" s="1"/>
  <c r="Q6962" i="1" s="1"/>
  <c r="L6961" i="1"/>
  <c r="P6961" i="1" s="1"/>
  <c r="Q6961" i="1" s="1"/>
  <c r="L6960" i="1"/>
  <c r="P6960" i="1" s="1"/>
  <c r="Q6960" i="1" s="1"/>
  <c r="L6958" i="1"/>
  <c r="P6958" i="1" s="1"/>
  <c r="Q6958" i="1" s="1"/>
  <c r="L6944" i="1"/>
  <c r="P6944" i="1" s="1"/>
  <c r="Q6944" i="1" s="1"/>
  <c r="L6942" i="1"/>
  <c r="P6942" i="1" s="1"/>
  <c r="Q6942" i="1" s="1"/>
  <c r="L6941" i="1"/>
  <c r="P6941" i="1" s="1"/>
  <c r="Q6941" i="1" s="1"/>
  <c r="L6938" i="1"/>
  <c r="P6938" i="1" s="1"/>
  <c r="Q6938" i="1" s="1"/>
  <c r="L6937" i="1"/>
  <c r="P6937" i="1" s="1"/>
  <c r="Q6937" i="1" s="1"/>
  <c r="L6935" i="1"/>
  <c r="P6935" i="1" s="1"/>
  <c r="L6931" i="1"/>
  <c r="P6931" i="1" s="1"/>
  <c r="L6930" i="1"/>
  <c r="P6930" i="1" s="1"/>
  <c r="Q6930" i="1" s="1"/>
  <c r="L6929" i="1"/>
  <c r="P6929" i="1" s="1"/>
  <c r="Q6929" i="1" s="1"/>
  <c r="L6927" i="1"/>
  <c r="P6927" i="1" s="1"/>
  <c r="Q6927" i="1" s="1"/>
  <c r="L6926" i="1"/>
  <c r="P6926" i="1" s="1"/>
  <c r="Q6926" i="1" s="1"/>
  <c r="L6925" i="1"/>
  <c r="P6925" i="1" s="1"/>
  <c r="Q6925" i="1" s="1"/>
  <c r="L6924" i="1"/>
  <c r="P6924" i="1" s="1"/>
  <c r="Q6924" i="1" s="1"/>
  <c r="L6923" i="1"/>
  <c r="P6923" i="1" s="1"/>
  <c r="Q6923" i="1" s="1"/>
  <c r="L6922" i="1"/>
  <c r="P6922" i="1" s="1"/>
  <c r="Q6922" i="1" s="1"/>
  <c r="L6921" i="1"/>
  <c r="P6921" i="1" s="1"/>
  <c r="Q6921" i="1" s="1"/>
  <c r="L6920" i="1"/>
  <c r="P6920" i="1" s="1"/>
  <c r="Q6920" i="1" s="1"/>
  <c r="L6918" i="1"/>
  <c r="P6918" i="1" s="1"/>
  <c r="Q6918" i="1" s="1"/>
  <c r="L6916" i="1"/>
  <c r="P6916" i="1" s="1"/>
  <c r="Q6916" i="1" s="1"/>
  <c r="L6915" i="1"/>
  <c r="P6915" i="1" s="1"/>
  <c r="Q6915" i="1" s="1"/>
  <c r="L6914" i="1"/>
  <c r="P6914" i="1" s="1"/>
  <c r="Q6914" i="1" s="1"/>
  <c r="L6913" i="1"/>
  <c r="P6913" i="1" s="1"/>
  <c r="Q6913" i="1" s="1"/>
  <c r="L6912" i="1"/>
  <c r="P6912" i="1" s="1"/>
  <c r="Q6912" i="1" s="1"/>
  <c r="L6910" i="1"/>
  <c r="P6910" i="1" s="1"/>
  <c r="Q6910" i="1" s="1"/>
  <c r="L6849" i="1"/>
  <c r="P6849" i="1" s="1"/>
  <c r="Q6849" i="1" s="1"/>
  <c r="L6847" i="1"/>
  <c r="P6847" i="1" s="1"/>
  <c r="Q6847" i="1" s="1"/>
  <c r="L6845" i="1"/>
  <c r="P6845" i="1" s="1"/>
  <c r="Q6845" i="1" s="1"/>
  <c r="L6844" i="1"/>
  <c r="P6844" i="1" s="1"/>
  <c r="L6843" i="1"/>
  <c r="P6843" i="1" s="1"/>
  <c r="Q6843" i="1" s="1"/>
  <c r="L6839" i="1"/>
  <c r="P6839" i="1" s="1"/>
  <c r="L6838" i="1"/>
  <c r="P6838" i="1" s="1"/>
  <c r="Q6838" i="1" s="1"/>
  <c r="L6836" i="1"/>
  <c r="P6836" i="1" s="1"/>
  <c r="Q6836" i="1" s="1"/>
  <c r="L6832" i="1"/>
  <c r="P6832" i="1" s="1"/>
  <c r="Q6832" i="1" s="1"/>
  <c r="L6831" i="1"/>
  <c r="P6831" i="1" s="1"/>
  <c r="Q6831" i="1" s="1"/>
  <c r="L6829" i="1"/>
  <c r="P6829" i="1" s="1"/>
  <c r="Q6829" i="1" s="1"/>
  <c r="L6828" i="1"/>
  <c r="P6828" i="1" s="1"/>
  <c r="Q6828" i="1" s="1"/>
  <c r="L6827" i="1"/>
  <c r="P6827" i="1" s="1"/>
  <c r="Q6827" i="1" s="1"/>
  <c r="L6826" i="1"/>
  <c r="P6826" i="1" s="1"/>
  <c r="Q6826" i="1" s="1"/>
  <c r="L6825" i="1"/>
  <c r="P6825" i="1" s="1"/>
  <c r="Q6825" i="1" s="1"/>
  <c r="L6824" i="1"/>
  <c r="P6824" i="1" s="1"/>
  <c r="Q6824" i="1" s="1"/>
  <c r="L6822" i="1"/>
  <c r="P6822" i="1" s="1"/>
  <c r="L6821" i="1"/>
  <c r="P6821" i="1" s="1"/>
  <c r="Q6821" i="1" s="1"/>
  <c r="L6820" i="1"/>
  <c r="P6820" i="1" s="1"/>
  <c r="Q6820" i="1" s="1"/>
  <c r="L6819" i="1"/>
  <c r="P6819" i="1" s="1"/>
  <c r="Q6819" i="1" s="1"/>
  <c r="L6818" i="1"/>
  <c r="P6818" i="1" s="1"/>
  <c r="Q6818" i="1" s="1"/>
  <c r="L6816" i="1"/>
  <c r="P6816" i="1" s="1"/>
  <c r="Q6816" i="1" s="1"/>
  <c r="L6812" i="1"/>
  <c r="P6812" i="1" s="1"/>
  <c r="Q6812" i="1" s="1"/>
  <c r="L6811" i="1"/>
  <c r="P6811" i="1" s="1"/>
  <c r="Q6811" i="1" s="1"/>
  <c r="L6810" i="1"/>
  <c r="P6810" i="1" s="1"/>
  <c r="Q6810" i="1" s="1"/>
  <c r="L6809" i="1"/>
  <c r="P6809" i="1" s="1"/>
  <c r="Q6809" i="1" s="1"/>
  <c r="L6807" i="1"/>
  <c r="P6807" i="1" s="1"/>
  <c r="L6806" i="1"/>
  <c r="P6806" i="1" s="1"/>
  <c r="Q6806" i="1" s="1"/>
  <c r="L6804" i="1"/>
  <c r="P6804" i="1" s="1"/>
  <c r="Q6804" i="1" s="1"/>
  <c r="L6802" i="1"/>
  <c r="P6802" i="1" s="1"/>
  <c r="Q6802" i="1" s="1"/>
  <c r="L6801" i="1"/>
  <c r="P6801" i="1" s="1"/>
  <c r="Q6801" i="1" s="1"/>
  <c r="L6800" i="1"/>
  <c r="P6800" i="1" s="1"/>
  <c r="Q6800" i="1" s="1"/>
  <c r="L6799" i="1"/>
  <c r="P6799" i="1" s="1"/>
  <c r="Q6799" i="1" s="1"/>
  <c r="L6798" i="1"/>
  <c r="P6798" i="1" s="1"/>
  <c r="Q6798" i="1" s="1"/>
  <c r="L6796" i="1"/>
  <c r="P6796" i="1" s="1"/>
  <c r="Q6796" i="1" s="1"/>
  <c r="L6777" i="1"/>
  <c r="P6777" i="1" s="1"/>
  <c r="Q6777" i="1" s="1"/>
  <c r="L6775" i="1"/>
  <c r="P6775" i="1" s="1"/>
  <c r="Q6775" i="1" s="1"/>
  <c r="L6774" i="1"/>
  <c r="P6774" i="1" s="1"/>
  <c r="Q6774" i="1" s="1"/>
  <c r="L6771" i="1"/>
  <c r="P6771" i="1" s="1"/>
  <c r="Q6771" i="1" s="1"/>
  <c r="L6768" i="1"/>
  <c r="P6768" i="1" s="1"/>
  <c r="Q6768" i="1" s="1"/>
  <c r="L6767" i="1"/>
  <c r="P6767" i="1" s="1"/>
  <c r="Q6767" i="1" s="1"/>
  <c r="L6766" i="1"/>
  <c r="P6766" i="1" s="1"/>
  <c r="Q6766" i="1" s="1"/>
  <c r="L6764" i="1"/>
  <c r="P6764" i="1" s="1"/>
  <c r="Q6764" i="1" s="1"/>
  <c r="L6763" i="1"/>
  <c r="P6763" i="1" s="1"/>
  <c r="Q6763" i="1" s="1"/>
  <c r="L6762" i="1"/>
  <c r="P6762" i="1" s="1"/>
  <c r="Q6762" i="1" s="1"/>
  <c r="L6761" i="1"/>
  <c r="P6761" i="1" s="1"/>
  <c r="Q6761" i="1" s="1"/>
  <c r="L6760" i="1"/>
  <c r="P6760" i="1" s="1"/>
  <c r="Q6760" i="1" s="1"/>
  <c r="L6759" i="1"/>
  <c r="P6759" i="1" s="1"/>
  <c r="Q6759" i="1" s="1"/>
  <c r="L6758" i="1"/>
  <c r="P6758" i="1" s="1"/>
  <c r="Q6758" i="1" s="1"/>
  <c r="L6757" i="1"/>
  <c r="P6757" i="1" s="1"/>
  <c r="Q6757" i="1" s="1"/>
  <c r="L6755" i="1"/>
  <c r="P6755" i="1" s="1"/>
  <c r="Q6755" i="1" s="1"/>
  <c r="L6753" i="1"/>
  <c r="P6753" i="1" s="1"/>
  <c r="Q6753" i="1" s="1"/>
  <c r="L6752" i="1"/>
  <c r="P6752" i="1" s="1"/>
  <c r="Q6752" i="1" s="1"/>
  <c r="L6751" i="1"/>
  <c r="P6751" i="1" s="1"/>
  <c r="Q6751" i="1" s="1"/>
  <c r="L6750" i="1"/>
  <c r="P6750" i="1" s="1"/>
  <c r="Q6750" i="1" s="1"/>
  <c r="L6749" i="1"/>
  <c r="P6749" i="1" s="1"/>
  <c r="Q6749" i="1" s="1"/>
  <c r="L6747" i="1"/>
  <c r="P6747" i="1" s="1"/>
  <c r="Q6747" i="1" s="1"/>
  <c r="L6735" i="1"/>
  <c r="P6735" i="1" s="1"/>
  <c r="Q6735" i="1" s="1"/>
  <c r="L6733" i="1"/>
  <c r="P6733" i="1" s="1"/>
  <c r="Q6733" i="1" s="1"/>
  <c r="L6732" i="1"/>
  <c r="P6732" i="1" s="1"/>
  <c r="Q6732" i="1" s="1"/>
  <c r="L6729" i="1"/>
  <c r="P6729" i="1" s="1"/>
  <c r="Q6729" i="1" s="1"/>
  <c r="L6726" i="1"/>
  <c r="P6726" i="1" s="1"/>
  <c r="Q6726" i="1" s="1"/>
  <c r="L6725" i="1"/>
  <c r="P6725" i="1" s="1"/>
  <c r="Q6725" i="1" s="1"/>
  <c r="L6724" i="1"/>
  <c r="P6724" i="1" s="1"/>
  <c r="Q6724" i="1" s="1"/>
  <c r="L6722" i="1"/>
  <c r="P6722" i="1" s="1"/>
  <c r="Q6722" i="1" s="1"/>
  <c r="L6721" i="1"/>
  <c r="P6721" i="1" s="1"/>
  <c r="Q6721" i="1" s="1"/>
  <c r="L6720" i="1"/>
  <c r="P6720" i="1" s="1"/>
  <c r="Q6720" i="1" s="1"/>
  <c r="L6719" i="1"/>
  <c r="P6719" i="1" s="1"/>
  <c r="Q6719" i="1" s="1"/>
  <c r="L6718" i="1"/>
  <c r="P6718" i="1" s="1"/>
  <c r="Q6718" i="1" s="1"/>
  <c r="L6717" i="1"/>
  <c r="P6717" i="1" s="1"/>
  <c r="Q6717" i="1" s="1"/>
  <c r="L6716" i="1"/>
  <c r="P6716" i="1" s="1"/>
  <c r="Q6716" i="1" s="1"/>
  <c r="L6715" i="1"/>
  <c r="P6715" i="1" s="1"/>
  <c r="Q6715" i="1" s="1"/>
  <c r="L6713" i="1"/>
  <c r="P6713" i="1" s="1"/>
  <c r="Q6713" i="1" s="1"/>
  <c r="L6711" i="1"/>
  <c r="P6711" i="1" s="1"/>
  <c r="Q6711" i="1" s="1"/>
  <c r="L6710" i="1"/>
  <c r="P6710" i="1" s="1"/>
  <c r="Q6710" i="1" s="1"/>
  <c r="L6709" i="1"/>
  <c r="P6709" i="1" s="1"/>
  <c r="Q6709" i="1" s="1"/>
  <c r="L6708" i="1"/>
  <c r="P6708" i="1" s="1"/>
  <c r="Q6708" i="1" s="1"/>
  <c r="L6706" i="1"/>
  <c r="P6706" i="1" s="1"/>
  <c r="Q6706" i="1" s="1"/>
  <c r="L6694" i="1"/>
  <c r="P6694" i="1" s="1"/>
  <c r="Q6694" i="1" s="1"/>
  <c r="L6692" i="1"/>
  <c r="P6692" i="1" s="1"/>
  <c r="Q6692" i="1" s="1"/>
  <c r="L6691" i="1"/>
  <c r="P6691" i="1" s="1"/>
  <c r="Q6691" i="1" s="1"/>
  <c r="L6688" i="1"/>
  <c r="P6688" i="1" s="1"/>
  <c r="Q6688" i="1" s="1"/>
  <c r="L6685" i="1"/>
  <c r="P6685" i="1" s="1"/>
  <c r="Q6685" i="1" s="1"/>
  <c r="L6684" i="1"/>
  <c r="P6684" i="1" s="1"/>
  <c r="Q6684" i="1" s="1"/>
  <c r="L6683" i="1"/>
  <c r="P6683" i="1" s="1"/>
  <c r="Q6683" i="1" s="1"/>
  <c r="L6681" i="1"/>
  <c r="P6681" i="1" s="1"/>
  <c r="Q6681" i="1" s="1"/>
  <c r="L6680" i="1"/>
  <c r="P6680" i="1" s="1"/>
  <c r="Q6680" i="1" s="1"/>
  <c r="L6679" i="1"/>
  <c r="P6679" i="1" s="1"/>
  <c r="Q6679" i="1" s="1"/>
  <c r="L6678" i="1"/>
  <c r="P6678" i="1" s="1"/>
  <c r="Q6678" i="1" s="1"/>
  <c r="L6677" i="1"/>
  <c r="P6677" i="1" s="1"/>
  <c r="Q6677" i="1" s="1"/>
  <c r="L6676" i="1"/>
  <c r="P6676" i="1" s="1"/>
  <c r="Q6676" i="1" s="1"/>
  <c r="L6675" i="1"/>
  <c r="P6675" i="1" s="1"/>
  <c r="Q6675" i="1" s="1"/>
  <c r="L6674" i="1"/>
  <c r="P6674" i="1" s="1"/>
  <c r="Q6674" i="1" s="1"/>
  <c r="L6672" i="1"/>
  <c r="P6672" i="1" s="1"/>
  <c r="Q6672" i="1" s="1"/>
  <c r="L6670" i="1"/>
  <c r="P6670" i="1" s="1"/>
  <c r="Q6670" i="1" s="1"/>
  <c r="L6669" i="1"/>
  <c r="P6669" i="1" s="1"/>
  <c r="Q6669" i="1" s="1"/>
  <c r="L6668" i="1"/>
  <c r="P6668" i="1" s="1"/>
  <c r="Q6668" i="1" s="1"/>
  <c r="L6667" i="1"/>
  <c r="P6667" i="1" s="1"/>
  <c r="Q6667" i="1" s="1"/>
  <c r="L6666" i="1"/>
  <c r="P6666" i="1" s="1"/>
  <c r="Q6666" i="1" s="1"/>
  <c r="L6664" i="1"/>
  <c r="P6664" i="1" s="1"/>
  <c r="Q6664" i="1" s="1"/>
  <c r="L6652" i="1"/>
  <c r="P6652" i="1" s="1"/>
  <c r="Q6652" i="1" s="1"/>
  <c r="L6650" i="1"/>
  <c r="P6650" i="1" s="1"/>
  <c r="Q6650" i="1" s="1"/>
  <c r="L6649" i="1"/>
  <c r="P6649" i="1" s="1"/>
  <c r="Q6649" i="1" s="1"/>
  <c r="L6646" i="1"/>
  <c r="P6646" i="1" s="1"/>
  <c r="Q6646" i="1" s="1"/>
  <c r="L6643" i="1"/>
  <c r="P6643" i="1" s="1"/>
  <c r="Q6643" i="1" s="1"/>
  <c r="L6642" i="1"/>
  <c r="P6642" i="1" s="1"/>
  <c r="Q6642" i="1" s="1"/>
  <c r="L6641" i="1"/>
  <c r="P6641" i="1" s="1"/>
  <c r="Q6641" i="1" s="1"/>
  <c r="L6639" i="1"/>
  <c r="P6639" i="1" s="1"/>
  <c r="Q6639" i="1" s="1"/>
  <c r="L6638" i="1"/>
  <c r="P6638" i="1" s="1"/>
  <c r="Q6638" i="1" s="1"/>
  <c r="L6637" i="1"/>
  <c r="P6637" i="1" s="1"/>
  <c r="Q6637" i="1" s="1"/>
  <c r="L6636" i="1"/>
  <c r="P6636" i="1" s="1"/>
  <c r="Q6636" i="1" s="1"/>
  <c r="L6635" i="1"/>
  <c r="P6635" i="1" s="1"/>
  <c r="Q6635" i="1" s="1"/>
  <c r="L6634" i="1"/>
  <c r="P6634" i="1" s="1"/>
  <c r="Q6634" i="1" s="1"/>
  <c r="L6633" i="1"/>
  <c r="P6633" i="1" s="1"/>
  <c r="Q6633" i="1" s="1"/>
  <c r="L6632" i="1"/>
  <c r="P6632" i="1" s="1"/>
  <c r="Q6632" i="1" s="1"/>
  <c r="L6630" i="1"/>
  <c r="P6630" i="1" s="1"/>
  <c r="Q6630" i="1" s="1"/>
  <c r="L6628" i="1"/>
  <c r="P6628" i="1" s="1"/>
  <c r="Q6628" i="1" s="1"/>
  <c r="L6627" i="1"/>
  <c r="P6627" i="1" s="1"/>
  <c r="Q6627" i="1" s="1"/>
  <c r="L6626" i="1"/>
  <c r="P6626" i="1" s="1"/>
  <c r="Q6626" i="1" s="1"/>
  <c r="L6625" i="1"/>
  <c r="P6625" i="1" s="1"/>
  <c r="Q6625" i="1" s="1"/>
  <c r="L6623" i="1"/>
  <c r="P6623" i="1" s="1"/>
  <c r="Q6623" i="1" s="1"/>
  <c r="L6611" i="1"/>
  <c r="P6611" i="1" s="1"/>
  <c r="Q6611" i="1" s="1"/>
  <c r="L6609" i="1"/>
  <c r="P6609" i="1" s="1"/>
  <c r="Q6609" i="1" s="1"/>
  <c r="L6606" i="1"/>
  <c r="P6606" i="1" s="1"/>
  <c r="Q6606" i="1" s="1"/>
  <c r="L6603" i="1"/>
  <c r="P6603" i="1" s="1"/>
  <c r="Q6603" i="1" s="1"/>
  <c r="L6602" i="1"/>
  <c r="P6602" i="1" s="1"/>
  <c r="Q6602" i="1" s="1"/>
  <c r="L6601" i="1"/>
  <c r="P6601" i="1" s="1"/>
  <c r="Q6601" i="1" s="1"/>
  <c r="L6599" i="1"/>
  <c r="P6599" i="1" s="1"/>
  <c r="Q6599" i="1" s="1"/>
  <c r="L6598" i="1"/>
  <c r="P6598" i="1" s="1"/>
  <c r="Q6598" i="1" s="1"/>
  <c r="L6597" i="1"/>
  <c r="P6597" i="1" s="1"/>
  <c r="Q6597" i="1" s="1"/>
  <c r="L6596" i="1"/>
  <c r="P6596" i="1" s="1"/>
  <c r="Q6596" i="1" s="1"/>
  <c r="L6595" i="1"/>
  <c r="P6595" i="1" s="1"/>
  <c r="Q6595" i="1" s="1"/>
  <c r="L6594" i="1"/>
  <c r="P6594" i="1" s="1"/>
  <c r="Q6594" i="1" s="1"/>
  <c r="L6593" i="1"/>
  <c r="P6593" i="1" s="1"/>
  <c r="Q6593" i="1" s="1"/>
  <c r="L6592" i="1"/>
  <c r="P6592" i="1" s="1"/>
  <c r="Q6592" i="1" s="1"/>
  <c r="L6590" i="1"/>
  <c r="P6590" i="1" s="1"/>
  <c r="Q6590" i="1" s="1"/>
  <c r="L6588" i="1"/>
  <c r="P6588" i="1" s="1"/>
  <c r="Q6588" i="1" s="1"/>
  <c r="L6587" i="1"/>
  <c r="P6587" i="1" s="1"/>
  <c r="Q6587" i="1" s="1"/>
  <c r="L6586" i="1"/>
  <c r="P6586" i="1" s="1"/>
  <c r="Q6586" i="1" s="1"/>
  <c r="L6585" i="1"/>
  <c r="P6585" i="1" s="1"/>
  <c r="Q6585" i="1" s="1"/>
  <c r="L6584" i="1"/>
  <c r="P6584" i="1" s="1"/>
  <c r="Q6584" i="1" s="1"/>
  <c r="L6582" i="1"/>
  <c r="P6582" i="1" s="1"/>
  <c r="Q6582" i="1" s="1"/>
  <c r="L6570" i="1"/>
  <c r="P6570" i="1" s="1"/>
  <c r="Q6570" i="1" s="1"/>
  <c r="L6568" i="1"/>
  <c r="P6568" i="1" s="1"/>
  <c r="Q6568" i="1" s="1"/>
  <c r="L6567" i="1"/>
  <c r="P6567" i="1" s="1"/>
  <c r="Q6567" i="1" s="1"/>
  <c r="L6564" i="1"/>
  <c r="P6564" i="1" s="1"/>
  <c r="L6563" i="1"/>
  <c r="P6563" i="1" s="1"/>
  <c r="Q6563" i="1" s="1"/>
  <c r="L6561" i="1"/>
  <c r="P6561" i="1" s="1"/>
  <c r="Q6561" i="1" s="1"/>
  <c r="L6557" i="1"/>
  <c r="P6557" i="1" s="1"/>
  <c r="Q6557" i="1" s="1"/>
  <c r="L6554" i="1"/>
  <c r="P6554" i="1" s="1"/>
  <c r="Q6554" i="1" s="1"/>
  <c r="L6553" i="1"/>
  <c r="P6553" i="1" s="1"/>
  <c r="Q6553" i="1" s="1"/>
  <c r="L6552" i="1"/>
  <c r="P6552" i="1" s="1"/>
  <c r="Q6552" i="1" s="1"/>
  <c r="L6550" i="1"/>
  <c r="P6550" i="1" s="1"/>
  <c r="Q6550" i="1" s="1"/>
  <c r="L6549" i="1"/>
  <c r="P6549" i="1" s="1"/>
  <c r="Q6549" i="1" s="1"/>
  <c r="L6548" i="1"/>
  <c r="P6548" i="1" s="1"/>
  <c r="Q6548" i="1" s="1"/>
  <c r="L6547" i="1"/>
  <c r="P6547" i="1" s="1"/>
  <c r="Q6547" i="1" s="1"/>
  <c r="L6546" i="1"/>
  <c r="P6546" i="1" s="1"/>
  <c r="Q6546" i="1" s="1"/>
  <c r="L6545" i="1"/>
  <c r="P6545" i="1" s="1"/>
  <c r="Q6545" i="1" s="1"/>
  <c r="L6544" i="1"/>
  <c r="P6544" i="1" s="1"/>
  <c r="Q6544" i="1" s="1"/>
  <c r="L6542" i="1"/>
  <c r="P6542" i="1" s="1"/>
  <c r="Q6542" i="1" s="1"/>
  <c r="L6540" i="1"/>
  <c r="P6540" i="1" s="1"/>
  <c r="Q6540" i="1" s="1"/>
  <c r="L6539" i="1"/>
  <c r="P6539" i="1" s="1"/>
  <c r="Q6539" i="1" s="1"/>
  <c r="L6538" i="1"/>
  <c r="P6538" i="1" s="1"/>
  <c r="Q6538" i="1" s="1"/>
  <c r="L6537" i="1"/>
  <c r="P6537" i="1" s="1"/>
  <c r="Q6537" i="1" s="1"/>
  <c r="L6535" i="1"/>
  <c r="P6535" i="1" s="1"/>
  <c r="Q6535" i="1" s="1"/>
  <c r="L6523" i="1"/>
  <c r="P6523" i="1" s="1"/>
  <c r="Q6523" i="1" s="1"/>
  <c r="L6521" i="1"/>
  <c r="P6521" i="1" s="1"/>
  <c r="Q6521" i="1" s="1"/>
  <c r="L6518" i="1"/>
  <c r="P6518" i="1" s="1"/>
  <c r="Q6518" i="1" s="1"/>
  <c r="L6514" i="1"/>
  <c r="P6514" i="1" s="1"/>
  <c r="L6513" i="1"/>
  <c r="P6513" i="1" s="1"/>
  <c r="Q6513" i="1" s="1"/>
  <c r="L6512" i="1"/>
  <c r="P6512" i="1" s="1"/>
  <c r="Q6512" i="1" s="1"/>
  <c r="L6511" i="1"/>
  <c r="P6511" i="1" s="1"/>
  <c r="Q6511" i="1" s="1"/>
  <c r="L6509" i="1"/>
  <c r="P6509" i="1" s="1"/>
  <c r="Q6509" i="1" s="1"/>
  <c r="L6508" i="1"/>
  <c r="P6508" i="1" s="1"/>
  <c r="Q6508" i="1" s="1"/>
  <c r="L6507" i="1"/>
  <c r="P6507" i="1" s="1"/>
  <c r="Q6507" i="1" s="1"/>
  <c r="L6506" i="1"/>
  <c r="P6506" i="1" s="1"/>
  <c r="Q6506" i="1" s="1"/>
  <c r="L6505" i="1"/>
  <c r="P6505" i="1" s="1"/>
  <c r="Q6505" i="1" s="1"/>
  <c r="L6504" i="1"/>
  <c r="P6504" i="1" s="1"/>
  <c r="Q6504" i="1" s="1"/>
  <c r="L6503" i="1"/>
  <c r="P6503" i="1" s="1"/>
  <c r="Q6503" i="1" s="1"/>
  <c r="L6502" i="1"/>
  <c r="P6502" i="1" s="1"/>
  <c r="Q6502" i="1" s="1"/>
  <c r="L6500" i="1"/>
  <c r="P6500" i="1" s="1"/>
  <c r="Q6500" i="1" s="1"/>
  <c r="L6498" i="1"/>
  <c r="P6498" i="1" s="1"/>
  <c r="Q6498" i="1" s="1"/>
  <c r="L6497" i="1"/>
  <c r="P6497" i="1" s="1"/>
  <c r="Q6497" i="1" s="1"/>
  <c r="L6496" i="1"/>
  <c r="P6496" i="1" s="1"/>
  <c r="Q6496" i="1" s="1"/>
  <c r="L6495" i="1"/>
  <c r="P6495" i="1" s="1"/>
  <c r="Q6495" i="1" s="1"/>
  <c r="L6493" i="1"/>
  <c r="P6493" i="1" s="1"/>
  <c r="Q6493" i="1" s="1"/>
  <c r="L6481" i="1"/>
  <c r="P6481" i="1" s="1"/>
  <c r="Q6481" i="1" s="1"/>
  <c r="L6479" i="1"/>
  <c r="P6479" i="1" s="1"/>
  <c r="Q6479" i="1" s="1"/>
  <c r="L6476" i="1"/>
  <c r="P6476" i="1" s="1"/>
  <c r="Q6476" i="1" s="1"/>
  <c r="L6475" i="1"/>
  <c r="P6475" i="1" s="1"/>
  <c r="L6472" i="1"/>
  <c r="P6472" i="1" s="1"/>
  <c r="Q6472" i="1" s="1"/>
  <c r="L6471" i="1"/>
  <c r="P6471" i="1" s="1"/>
  <c r="Q6471" i="1" s="1"/>
  <c r="L6470" i="1"/>
  <c r="P6470" i="1" s="1"/>
  <c r="Q6470" i="1" s="1"/>
  <c r="L6468" i="1"/>
  <c r="P6468" i="1" s="1"/>
  <c r="Q6468" i="1" s="1"/>
  <c r="L6467" i="1"/>
  <c r="P6467" i="1" s="1"/>
  <c r="Q6467" i="1" s="1"/>
  <c r="L6466" i="1"/>
  <c r="P6466" i="1" s="1"/>
  <c r="Q6466" i="1" s="1"/>
  <c r="L6465" i="1"/>
  <c r="P6465" i="1" s="1"/>
  <c r="Q6465" i="1" s="1"/>
  <c r="L6464" i="1"/>
  <c r="P6464" i="1" s="1"/>
  <c r="Q6464" i="1" s="1"/>
  <c r="L6463" i="1"/>
  <c r="P6463" i="1" s="1"/>
  <c r="Q6463" i="1" s="1"/>
  <c r="L6462" i="1"/>
  <c r="P6462" i="1" s="1"/>
  <c r="Q6462" i="1" s="1"/>
  <c r="L6461" i="1"/>
  <c r="P6461" i="1" s="1"/>
  <c r="Q6461" i="1" s="1"/>
  <c r="L6459" i="1"/>
  <c r="P6459" i="1" s="1"/>
  <c r="Q6459" i="1" s="1"/>
  <c r="L6457" i="1"/>
  <c r="P6457" i="1" s="1"/>
  <c r="Q6457" i="1" s="1"/>
  <c r="L6456" i="1"/>
  <c r="P6456" i="1" s="1"/>
  <c r="Q6456" i="1" s="1"/>
  <c r="L6455" i="1"/>
  <c r="P6455" i="1" s="1"/>
  <c r="Q6455" i="1" s="1"/>
  <c r="L6454" i="1"/>
  <c r="P6454" i="1" s="1"/>
  <c r="Q6454" i="1" s="1"/>
  <c r="L6452" i="1"/>
  <c r="P6452" i="1" s="1"/>
  <c r="Q6452" i="1" s="1"/>
  <c r="L6440" i="1"/>
  <c r="P6440" i="1" s="1"/>
  <c r="Q6440" i="1" s="1"/>
  <c r="L6438" i="1"/>
  <c r="P6438" i="1" s="1"/>
  <c r="Q6438" i="1" s="1"/>
  <c r="L6435" i="1"/>
  <c r="P6435" i="1" s="1"/>
  <c r="Q6435" i="1" s="1"/>
  <c r="L6432" i="1"/>
  <c r="P6432" i="1" s="1"/>
  <c r="Q6432" i="1" s="1"/>
  <c r="L6431" i="1"/>
  <c r="P6431" i="1" s="1"/>
  <c r="Q6431" i="1" s="1"/>
  <c r="L6430" i="1"/>
  <c r="P6430" i="1" s="1"/>
  <c r="Q6430" i="1" s="1"/>
  <c r="L6428" i="1"/>
  <c r="P6428" i="1" s="1"/>
  <c r="Q6428" i="1" s="1"/>
  <c r="L6427" i="1"/>
  <c r="P6427" i="1" s="1"/>
  <c r="Q6427" i="1" s="1"/>
  <c r="L6426" i="1"/>
  <c r="P6426" i="1" s="1"/>
  <c r="Q6426" i="1" s="1"/>
  <c r="L6425" i="1"/>
  <c r="P6425" i="1" s="1"/>
  <c r="Q6425" i="1" s="1"/>
  <c r="L6424" i="1"/>
  <c r="P6424" i="1" s="1"/>
  <c r="Q6424" i="1" s="1"/>
  <c r="L6423" i="1"/>
  <c r="P6423" i="1" s="1"/>
  <c r="Q6423" i="1" s="1"/>
  <c r="L6422" i="1"/>
  <c r="P6422" i="1" s="1"/>
  <c r="Q6422" i="1" s="1"/>
  <c r="L6421" i="1"/>
  <c r="P6421" i="1" s="1"/>
  <c r="Q6421" i="1" s="1"/>
  <c r="L6419" i="1"/>
  <c r="P6419" i="1" s="1"/>
  <c r="Q6419" i="1" s="1"/>
  <c r="L6417" i="1"/>
  <c r="P6417" i="1" s="1"/>
  <c r="Q6417" i="1" s="1"/>
  <c r="L6416" i="1"/>
  <c r="P6416" i="1" s="1"/>
  <c r="Q6416" i="1" s="1"/>
  <c r="L6415" i="1"/>
  <c r="P6415" i="1" s="1"/>
  <c r="Q6415" i="1" s="1"/>
  <c r="L6414" i="1"/>
  <c r="P6414" i="1" s="1"/>
  <c r="Q6414" i="1" s="1"/>
  <c r="L6412" i="1"/>
  <c r="P6412" i="1" s="1"/>
  <c r="Q6412" i="1" s="1"/>
  <c r="L6400" i="1"/>
  <c r="P6400" i="1" s="1"/>
  <c r="Q6400" i="1" s="1"/>
  <c r="L6398" i="1"/>
  <c r="P6398" i="1" s="1"/>
  <c r="Q6398" i="1" s="1"/>
  <c r="L6395" i="1"/>
  <c r="P6395" i="1" s="1"/>
  <c r="Q6395" i="1" s="1"/>
  <c r="L6392" i="1"/>
  <c r="P6392" i="1" s="1"/>
  <c r="Q6392" i="1" s="1"/>
  <c r="L6391" i="1"/>
  <c r="P6391" i="1" s="1"/>
  <c r="Q6391" i="1" s="1"/>
  <c r="L6390" i="1"/>
  <c r="P6390" i="1" s="1"/>
  <c r="Q6390" i="1" s="1"/>
  <c r="L6388" i="1"/>
  <c r="P6388" i="1" s="1"/>
  <c r="Q6388" i="1" s="1"/>
  <c r="L6387" i="1"/>
  <c r="P6387" i="1" s="1"/>
  <c r="Q6387" i="1" s="1"/>
  <c r="L6386" i="1"/>
  <c r="P6386" i="1" s="1"/>
  <c r="Q6386" i="1" s="1"/>
  <c r="L6385" i="1"/>
  <c r="P6385" i="1" s="1"/>
  <c r="Q6385" i="1" s="1"/>
  <c r="L6384" i="1"/>
  <c r="P6384" i="1" s="1"/>
  <c r="Q6384" i="1" s="1"/>
  <c r="L6383" i="1"/>
  <c r="P6383" i="1" s="1"/>
  <c r="Q6383" i="1" s="1"/>
  <c r="L6382" i="1"/>
  <c r="P6382" i="1" s="1"/>
  <c r="Q6382" i="1" s="1"/>
  <c r="L6381" i="1"/>
  <c r="P6381" i="1" s="1"/>
  <c r="Q6381" i="1" s="1"/>
  <c r="L6379" i="1"/>
  <c r="P6379" i="1" s="1"/>
  <c r="Q6379" i="1" s="1"/>
  <c r="L6377" i="1"/>
  <c r="P6377" i="1" s="1"/>
  <c r="Q6377" i="1" s="1"/>
  <c r="L6376" i="1"/>
  <c r="P6376" i="1" s="1"/>
  <c r="Q6376" i="1" s="1"/>
  <c r="L6375" i="1"/>
  <c r="P6375" i="1" s="1"/>
  <c r="Q6375" i="1" s="1"/>
  <c r="L6374" i="1"/>
  <c r="P6374" i="1" s="1"/>
  <c r="Q6374" i="1" s="1"/>
  <c r="L6373" i="1"/>
  <c r="P6373" i="1" s="1"/>
  <c r="Q6373" i="1" s="1"/>
  <c r="L6371" i="1"/>
  <c r="P6371" i="1" s="1"/>
  <c r="Q6371" i="1" s="1"/>
  <c r="L6359" i="1"/>
  <c r="P6359" i="1" s="1"/>
  <c r="Q6359" i="1" s="1"/>
  <c r="L6357" i="1"/>
  <c r="P6357" i="1" s="1"/>
  <c r="Q6357" i="1" s="1"/>
  <c r="L6356" i="1"/>
  <c r="P6356" i="1" s="1"/>
  <c r="Q6356" i="1" s="1"/>
  <c r="L6353" i="1"/>
  <c r="P6353" i="1" s="1"/>
  <c r="Q6353" i="1" s="1"/>
  <c r="L6350" i="1"/>
  <c r="P6350" i="1" s="1"/>
  <c r="Q6350" i="1" s="1"/>
  <c r="L6349" i="1"/>
  <c r="P6349" i="1" s="1"/>
  <c r="Q6349" i="1" s="1"/>
  <c r="L6348" i="1"/>
  <c r="P6348" i="1" s="1"/>
  <c r="Q6348" i="1" s="1"/>
  <c r="L6346" i="1"/>
  <c r="P6346" i="1" s="1"/>
  <c r="Q6346" i="1" s="1"/>
  <c r="L6345" i="1"/>
  <c r="P6345" i="1" s="1"/>
  <c r="Q6345" i="1" s="1"/>
  <c r="L6344" i="1"/>
  <c r="P6344" i="1" s="1"/>
  <c r="Q6344" i="1" s="1"/>
  <c r="L6343" i="1"/>
  <c r="P6343" i="1" s="1"/>
  <c r="Q6343" i="1" s="1"/>
  <c r="L6342" i="1"/>
  <c r="P6342" i="1" s="1"/>
  <c r="Q6342" i="1" s="1"/>
  <c r="L6341" i="1"/>
  <c r="P6341" i="1" s="1"/>
  <c r="Q6341" i="1" s="1"/>
  <c r="L6340" i="1"/>
  <c r="P6340" i="1" s="1"/>
  <c r="Q6340" i="1" s="1"/>
  <c r="L6339" i="1"/>
  <c r="P6339" i="1" s="1"/>
  <c r="Q6339" i="1" s="1"/>
  <c r="L6337" i="1"/>
  <c r="P6337" i="1" s="1"/>
  <c r="Q6337" i="1" s="1"/>
  <c r="L6335" i="1"/>
  <c r="P6335" i="1" s="1"/>
  <c r="Q6335" i="1" s="1"/>
  <c r="L6334" i="1"/>
  <c r="P6334" i="1" s="1"/>
  <c r="Q6334" i="1" s="1"/>
  <c r="L6333" i="1"/>
  <c r="P6333" i="1" s="1"/>
  <c r="Q6333" i="1" s="1"/>
  <c r="L6332" i="1"/>
  <c r="P6332" i="1" s="1"/>
  <c r="Q6332" i="1" s="1"/>
  <c r="L6331" i="1"/>
  <c r="P6331" i="1" s="1"/>
  <c r="Q6331" i="1" s="1"/>
  <c r="L6329" i="1"/>
  <c r="P6329" i="1" s="1"/>
  <c r="Q6329" i="1" s="1"/>
  <c r="L6317" i="1"/>
  <c r="P6317" i="1" s="1"/>
  <c r="Q6317" i="1" s="1"/>
  <c r="L6315" i="1"/>
  <c r="P6315" i="1" s="1"/>
  <c r="Q6315" i="1" s="1"/>
  <c r="L6312" i="1"/>
  <c r="P6312" i="1" s="1"/>
  <c r="Q6312" i="1" s="1"/>
  <c r="L6309" i="1"/>
  <c r="P6309" i="1" s="1"/>
  <c r="Q6309" i="1" s="1"/>
  <c r="L6308" i="1"/>
  <c r="P6308" i="1" s="1"/>
  <c r="Q6308" i="1" s="1"/>
  <c r="L6307" i="1"/>
  <c r="P6307" i="1" s="1"/>
  <c r="Q6307" i="1" s="1"/>
  <c r="L6305" i="1"/>
  <c r="P6305" i="1" s="1"/>
  <c r="Q6305" i="1" s="1"/>
  <c r="L6304" i="1"/>
  <c r="P6304" i="1" s="1"/>
  <c r="Q6304" i="1" s="1"/>
  <c r="L6303" i="1"/>
  <c r="P6303" i="1" s="1"/>
  <c r="Q6303" i="1" s="1"/>
  <c r="L6302" i="1"/>
  <c r="P6302" i="1" s="1"/>
  <c r="Q6302" i="1" s="1"/>
  <c r="L6301" i="1"/>
  <c r="P6301" i="1" s="1"/>
  <c r="Q6301" i="1" s="1"/>
  <c r="L6300" i="1"/>
  <c r="P6300" i="1" s="1"/>
  <c r="Q6300" i="1" s="1"/>
  <c r="L6299" i="1"/>
  <c r="P6299" i="1" s="1"/>
  <c r="Q6299" i="1" s="1"/>
  <c r="L6298" i="1"/>
  <c r="P6298" i="1" s="1"/>
  <c r="Q6298" i="1" s="1"/>
  <c r="L6296" i="1"/>
  <c r="P6296" i="1" s="1"/>
  <c r="Q6296" i="1" s="1"/>
  <c r="L6294" i="1"/>
  <c r="P6294" i="1" s="1"/>
  <c r="Q6294" i="1" s="1"/>
  <c r="L6293" i="1"/>
  <c r="P6293" i="1" s="1"/>
  <c r="Q6293" i="1" s="1"/>
  <c r="L6292" i="1"/>
  <c r="P6292" i="1" s="1"/>
  <c r="Q6292" i="1" s="1"/>
  <c r="L6291" i="1"/>
  <c r="P6291" i="1" s="1"/>
  <c r="Q6291" i="1" s="1"/>
  <c r="L6290" i="1"/>
  <c r="P6290" i="1" s="1"/>
  <c r="Q6290" i="1" s="1"/>
  <c r="L6288" i="1"/>
  <c r="P6288" i="1" s="1"/>
  <c r="Q6288" i="1" s="1"/>
  <c r="L6276" i="1"/>
  <c r="P6276" i="1" s="1"/>
  <c r="Q6276" i="1" s="1"/>
  <c r="L6274" i="1"/>
  <c r="P6274" i="1" s="1"/>
  <c r="Q6274" i="1" s="1"/>
  <c r="L6273" i="1"/>
  <c r="P6273" i="1" s="1"/>
  <c r="Q6273" i="1" s="1"/>
  <c r="L6270" i="1"/>
  <c r="P6270" i="1" s="1"/>
  <c r="Q6270" i="1" s="1"/>
  <c r="L6267" i="1"/>
  <c r="P6267" i="1" s="1"/>
  <c r="Q6267" i="1" s="1"/>
  <c r="L6266" i="1"/>
  <c r="P6266" i="1" s="1"/>
  <c r="Q6266" i="1" s="1"/>
  <c r="L6265" i="1"/>
  <c r="P6265" i="1" s="1"/>
  <c r="Q6265" i="1" s="1"/>
  <c r="L6264" i="1"/>
  <c r="P6264" i="1" s="1"/>
  <c r="Q6264" i="1" s="1"/>
  <c r="L6262" i="1"/>
  <c r="P6262" i="1" s="1"/>
  <c r="Q6262" i="1" s="1"/>
  <c r="L6261" i="1"/>
  <c r="P6261" i="1" s="1"/>
  <c r="Q6261" i="1" s="1"/>
  <c r="L6260" i="1"/>
  <c r="P6260" i="1" s="1"/>
  <c r="Q6260" i="1" s="1"/>
  <c r="L6259" i="1"/>
  <c r="P6259" i="1" s="1"/>
  <c r="Q6259" i="1" s="1"/>
  <c r="L6258" i="1"/>
  <c r="P6258" i="1" s="1"/>
  <c r="Q6258" i="1" s="1"/>
  <c r="L6257" i="1"/>
  <c r="P6257" i="1" s="1"/>
  <c r="Q6257" i="1" s="1"/>
  <c r="L6256" i="1"/>
  <c r="P6256" i="1" s="1"/>
  <c r="Q6256" i="1" s="1"/>
  <c r="L6255" i="1"/>
  <c r="P6255" i="1" s="1"/>
  <c r="Q6255" i="1" s="1"/>
  <c r="L6253" i="1"/>
  <c r="P6253" i="1" s="1"/>
  <c r="Q6253" i="1" s="1"/>
  <c r="L6251" i="1"/>
  <c r="P6251" i="1" s="1"/>
  <c r="Q6251" i="1" s="1"/>
  <c r="L6250" i="1"/>
  <c r="P6250" i="1" s="1"/>
  <c r="Q6250" i="1" s="1"/>
  <c r="L6249" i="1"/>
  <c r="P6249" i="1" s="1"/>
  <c r="Q6249" i="1" s="1"/>
  <c r="L6248" i="1"/>
  <c r="P6248" i="1" s="1"/>
  <c r="Q6248" i="1" s="1"/>
  <c r="L6247" i="1"/>
  <c r="P6247" i="1" s="1"/>
  <c r="Q6247" i="1" s="1"/>
  <c r="L6245" i="1"/>
  <c r="P6245" i="1" s="1"/>
  <c r="Q6245" i="1" s="1"/>
  <c r="L6179" i="1"/>
  <c r="P6179" i="1" s="1"/>
  <c r="Q6179" i="1" s="1"/>
  <c r="L6177" i="1"/>
  <c r="P6177" i="1" s="1"/>
  <c r="Q6177" i="1" s="1"/>
  <c r="L6173" i="1"/>
  <c r="P6173" i="1" s="1"/>
  <c r="Q6173" i="1" s="1"/>
  <c r="L6172" i="1"/>
  <c r="P6172" i="1" s="1"/>
  <c r="Q6172" i="1" s="1"/>
  <c r="L6170" i="1"/>
  <c r="P6170" i="1" s="1"/>
  <c r="Q6170" i="1" s="1"/>
  <c r="L6169" i="1"/>
  <c r="P6169" i="1" s="1"/>
  <c r="Q6169" i="1" s="1"/>
  <c r="L6168" i="1"/>
  <c r="P6168" i="1" s="1"/>
  <c r="Q6168" i="1" s="1"/>
  <c r="L6164" i="1"/>
  <c r="P6164" i="1" s="1"/>
  <c r="Q6164" i="1" s="1"/>
  <c r="L6162" i="1"/>
  <c r="P6162" i="1" s="1"/>
  <c r="L6161" i="1"/>
  <c r="P6161" i="1" s="1"/>
  <c r="Q6161" i="1" s="1"/>
  <c r="L6159" i="1"/>
  <c r="P6159" i="1" s="1"/>
  <c r="Q6159" i="1" s="1"/>
  <c r="L6158" i="1"/>
  <c r="P6158" i="1" s="1"/>
  <c r="Q6158" i="1" s="1"/>
  <c r="L6156" i="1"/>
  <c r="P6156" i="1" s="1"/>
  <c r="Q6156" i="1" s="1"/>
  <c r="L6152" i="1"/>
  <c r="P6152" i="1" s="1"/>
  <c r="Q6152" i="1" s="1"/>
  <c r="L6151" i="1"/>
  <c r="P6151" i="1" s="1"/>
  <c r="Q6151" i="1" s="1"/>
  <c r="L6150" i="1"/>
  <c r="P6150" i="1" s="1"/>
  <c r="Q6150" i="1" s="1"/>
  <c r="L6149" i="1"/>
  <c r="P6149" i="1" s="1"/>
  <c r="Q6149" i="1" s="1"/>
  <c r="L6147" i="1"/>
  <c r="P6147" i="1" s="1"/>
  <c r="Q6147" i="1" s="1"/>
  <c r="L6145" i="1"/>
  <c r="P6145" i="1" s="1"/>
  <c r="Q6145" i="1" s="1"/>
  <c r="L6143" i="1"/>
  <c r="P6143" i="1" s="1"/>
  <c r="Q6143" i="1" s="1"/>
  <c r="L6142" i="1"/>
  <c r="P6142" i="1" s="1"/>
  <c r="Q6142" i="1" s="1"/>
  <c r="L6141" i="1"/>
  <c r="P6141" i="1" s="1"/>
  <c r="Q6141" i="1" s="1"/>
  <c r="L6140" i="1"/>
  <c r="P6140" i="1" s="1"/>
  <c r="Q6140" i="1" s="1"/>
  <c r="L6138" i="1"/>
  <c r="P6138" i="1" s="1"/>
  <c r="Q6138" i="1" s="1"/>
  <c r="L6119" i="1"/>
  <c r="P6119" i="1" s="1"/>
  <c r="Q6119" i="1" s="1"/>
  <c r="L6117" i="1"/>
  <c r="P6117" i="1" s="1"/>
  <c r="Q6117" i="1" s="1"/>
  <c r="L6116" i="1"/>
  <c r="P6116" i="1" s="1"/>
  <c r="Q6116" i="1" s="1"/>
  <c r="L6113" i="1"/>
  <c r="P6113" i="1" s="1"/>
  <c r="Q6113" i="1" s="1"/>
  <c r="L6112" i="1"/>
  <c r="P6112" i="1" s="1"/>
  <c r="Q6112" i="1" s="1"/>
  <c r="L6109" i="1"/>
  <c r="P6109" i="1" s="1"/>
  <c r="L6108" i="1"/>
  <c r="P6108" i="1" s="1"/>
  <c r="Q6108" i="1" s="1"/>
  <c r="L6107" i="1"/>
  <c r="P6107" i="1" s="1"/>
  <c r="Q6107" i="1" s="1"/>
  <c r="L6105" i="1"/>
  <c r="P6105" i="1" s="1"/>
  <c r="Q6105" i="1" s="1"/>
  <c r="L6104" i="1"/>
  <c r="P6104" i="1" s="1"/>
  <c r="Q6104" i="1" s="1"/>
  <c r="L6103" i="1"/>
  <c r="P6103" i="1" s="1"/>
  <c r="Q6103" i="1" s="1"/>
  <c r="L6102" i="1"/>
  <c r="P6102" i="1" s="1"/>
  <c r="Q6102" i="1" s="1"/>
  <c r="L6101" i="1"/>
  <c r="P6101" i="1" s="1"/>
  <c r="Q6101" i="1" s="1"/>
  <c r="L6100" i="1"/>
  <c r="P6100" i="1" s="1"/>
  <c r="L6099" i="1"/>
  <c r="P6099" i="1" s="1"/>
  <c r="Q6099" i="1" s="1"/>
  <c r="L6097" i="1"/>
  <c r="P6097" i="1" s="1"/>
  <c r="Q6097" i="1" s="1"/>
  <c r="L6095" i="1"/>
  <c r="P6095" i="1" s="1"/>
  <c r="Q6095" i="1" s="1"/>
  <c r="L6094" i="1"/>
  <c r="P6094" i="1" s="1"/>
  <c r="Q6094" i="1" s="1"/>
  <c r="L6093" i="1"/>
  <c r="P6093" i="1" s="1"/>
  <c r="Q6093" i="1" s="1"/>
  <c r="L6092" i="1"/>
  <c r="P6092" i="1" s="1"/>
  <c r="Q6092" i="1" s="1"/>
  <c r="L6090" i="1"/>
  <c r="P6090" i="1" s="1"/>
  <c r="Q6090" i="1" s="1"/>
  <c r="L6074" i="1"/>
  <c r="P6074" i="1" s="1"/>
  <c r="Q6074" i="1" s="1"/>
  <c r="L6072" i="1"/>
  <c r="P6072" i="1" s="1"/>
  <c r="Q6072" i="1" s="1"/>
  <c r="L6071" i="1"/>
  <c r="P6071" i="1" s="1"/>
  <c r="Q6071" i="1" s="1"/>
  <c r="L6068" i="1"/>
  <c r="P6068" i="1" s="1"/>
  <c r="Q6068" i="1" s="1"/>
  <c r="L6067" i="1"/>
  <c r="P6067" i="1" s="1"/>
  <c r="Q6067" i="1" s="1"/>
  <c r="L6066" i="1"/>
  <c r="P6066" i="1" s="1"/>
  <c r="Q6066" i="1" s="1"/>
  <c r="L6064" i="1"/>
  <c r="P6064" i="1" s="1"/>
  <c r="Q6064" i="1" s="1"/>
  <c r="L6063" i="1"/>
  <c r="P6063" i="1" s="1"/>
  <c r="Q6063" i="1" s="1"/>
  <c r="L6062" i="1"/>
  <c r="P6062" i="1" s="1"/>
  <c r="Q6062" i="1" s="1"/>
  <c r="L6061" i="1"/>
  <c r="P6061" i="1" s="1"/>
  <c r="Q6061" i="1" s="1"/>
  <c r="L6060" i="1"/>
  <c r="P6060" i="1" s="1"/>
  <c r="Q6060" i="1" s="1"/>
  <c r="L6059" i="1"/>
  <c r="P6059" i="1" s="1"/>
  <c r="Q6059" i="1" s="1"/>
  <c r="L6058" i="1"/>
  <c r="P6058" i="1" s="1"/>
  <c r="Q6058" i="1" s="1"/>
  <c r="L6057" i="1"/>
  <c r="P6057" i="1" s="1"/>
  <c r="L6055" i="1"/>
  <c r="P6055" i="1" s="1"/>
  <c r="Q6055" i="1" s="1"/>
  <c r="L6053" i="1"/>
  <c r="P6053" i="1" s="1"/>
  <c r="Q6053" i="1" s="1"/>
  <c r="L6052" i="1"/>
  <c r="P6052" i="1" s="1"/>
  <c r="Q6052" i="1" s="1"/>
  <c r="L6051" i="1"/>
  <c r="P6051" i="1" s="1"/>
  <c r="Q6051" i="1" s="1"/>
  <c r="L6050" i="1"/>
  <c r="P6050" i="1" s="1"/>
  <c r="Q6050" i="1" s="1"/>
  <c r="L6049" i="1"/>
  <c r="P6049" i="1" s="1"/>
  <c r="Q6049" i="1" s="1"/>
  <c r="L6047" i="1"/>
  <c r="P6047" i="1" s="1"/>
  <c r="Q6047" i="1" s="1"/>
  <c r="L6031" i="1"/>
  <c r="P6031" i="1" s="1"/>
  <c r="Q6031" i="1" s="1"/>
  <c r="L6029" i="1"/>
  <c r="P6029" i="1" s="1"/>
  <c r="Q6029" i="1" s="1"/>
  <c r="L6028" i="1"/>
  <c r="P6028" i="1" s="1"/>
  <c r="Q6028" i="1" s="1"/>
  <c r="L6025" i="1"/>
  <c r="P6025" i="1" s="1"/>
  <c r="Q6025" i="1" s="1"/>
  <c r="L6021" i="1"/>
  <c r="P6021" i="1" s="1"/>
  <c r="Q6021" i="1" s="1"/>
  <c r="L6020" i="1"/>
  <c r="P6020" i="1" s="1"/>
  <c r="Q6020" i="1" s="1"/>
  <c r="L6019" i="1"/>
  <c r="P6019" i="1" s="1"/>
  <c r="Q6019" i="1" s="1"/>
  <c r="L6017" i="1"/>
  <c r="P6017" i="1" s="1"/>
  <c r="Q6017" i="1" s="1"/>
  <c r="L6016" i="1"/>
  <c r="P6016" i="1" s="1"/>
  <c r="Q6016" i="1" s="1"/>
  <c r="L6015" i="1"/>
  <c r="P6015" i="1" s="1"/>
  <c r="Q6015" i="1" s="1"/>
  <c r="L6014" i="1"/>
  <c r="P6014" i="1" s="1"/>
  <c r="Q6014" i="1" s="1"/>
  <c r="L6012" i="1"/>
  <c r="P6012" i="1" s="1"/>
  <c r="Q6012" i="1" s="1"/>
  <c r="L6010" i="1"/>
  <c r="P6010" i="1" s="1"/>
  <c r="Q6010" i="1" s="1"/>
  <c r="L6009" i="1"/>
  <c r="P6009" i="1" s="1"/>
  <c r="Q6009" i="1" s="1"/>
  <c r="L6008" i="1"/>
  <c r="P6008" i="1" s="1"/>
  <c r="Q6008" i="1" s="1"/>
  <c r="L6007" i="1"/>
  <c r="P6007" i="1" s="1"/>
  <c r="Q6007" i="1" s="1"/>
  <c r="L6006" i="1"/>
  <c r="P6006" i="1" s="1"/>
  <c r="Q6006" i="1" s="1"/>
  <c r="L6004" i="1"/>
  <c r="P6004" i="1" s="1"/>
  <c r="Q6004" i="1" s="1"/>
  <c r="L5992" i="1"/>
  <c r="P5992" i="1" s="1"/>
  <c r="Q5992" i="1" s="1"/>
  <c r="L5990" i="1"/>
  <c r="P5990" i="1" s="1"/>
  <c r="Q5990" i="1" s="1"/>
  <c r="L5989" i="1"/>
  <c r="P5989" i="1" s="1"/>
  <c r="Q5989" i="1" s="1"/>
  <c r="L5986" i="1"/>
  <c r="P5986" i="1" s="1"/>
  <c r="Q5986" i="1" s="1"/>
  <c r="L5982" i="1"/>
  <c r="P5982" i="1" s="1"/>
  <c r="Q5982" i="1" s="1"/>
  <c r="L5981" i="1"/>
  <c r="P5981" i="1" s="1"/>
  <c r="Q5981" i="1" s="1"/>
  <c r="L5980" i="1"/>
  <c r="P5980" i="1" s="1"/>
  <c r="Q5980" i="1" s="1"/>
  <c r="L5978" i="1"/>
  <c r="P5978" i="1" s="1"/>
  <c r="Q5978" i="1" s="1"/>
  <c r="L5977" i="1"/>
  <c r="P5977" i="1" s="1"/>
  <c r="Q5977" i="1" s="1"/>
  <c r="L5976" i="1"/>
  <c r="P5976" i="1" s="1"/>
  <c r="Q5976" i="1" s="1"/>
  <c r="L5975" i="1"/>
  <c r="P5975" i="1" s="1"/>
  <c r="Q5975" i="1" s="1"/>
  <c r="L5974" i="1"/>
  <c r="P5974" i="1" s="1"/>
  <c r="Q5974" i="1" s="1"/>
  <c r="L5973" i="1"/>
  <c r="P5973" i="1" s="1"/>
  <c r="Q5973" i="1" s="1"/>
  <c r="L5971" i="1"/>
  <c r="P5971" i="1" s="1"/>
  <c r="Q5971" i="1" s="1"/>
  <c r="L5969" i="1"/>
  <c r="P5969" i="1" s="1"/>
  <c r="Q5969" i="1" s="1"/>
  <c r="L5968" i="1"/>
  <c r="P5968" i="1" s="1"/>
  <c r="Q5968" i="1" s="1"/>
  <c r="L5967" i="1"/>
  <c r="P5967" i="1" s="1"/>
  <c r="Q5967" i="1" s="1"/>
  <c r="L5966" i="1"/>
  <c r="P5966" i="1" s="1"/>
  <c r="Q5966" i="1" s="1"/>
  <c r="L5965" i="1"/>
  <c r="P5965" i="1" s="1"/>
  <c r="Q5965" i="1" s="1"/>
  <c r="L5963" i="1"/>
  <c r="P5963" i="1" s="1"/>
  <c r="Q5963" i="1" s="1"/>
  <c r="L5951" i="1"/>
  <c r="P5951" i="1" s="1"/>
  <c r="Q5951" i="1" s="1"/>
  <c r="L5949" i="1"/>
  <c r="P5949" i="1" s="1"/>
  <c r="Q5949" i="1" s="1"/>
  <c r="L5948" i="1"/>
  <c r="P5948" i="1" s="1"/>
  <c r="Q5948" i="1" s="1"/>
  <c r="L5945" i="1"/>
  <c r="P5945" i="1" s="1"/>
  <c r="Q5945" i="1" s="1"/>
  <c r="L5941" i="1"/>
  <c r="P5941" i="1" s="1"/>
  <c r="Q5941" i="1" s="1"/>
  <c r="L5940" i="1"/>
  <c r="P5940" i="1" s="1"/>
  <c r="Q5940" i="1" s="1"/>
  <c r="L5939" i="1"/>
  <c r="P5939" i="1" s="1"/>
  <c r="Q5939" i="1" s="1"/>
  <c r="L5937" i="1"/>
  <c r="P5937" i="1" s="1"/>
  <c r="Q5937" i="1" s="1"/>
  <c r="L5936" i="1"/>
  <c r="P5936" i="1" s="1"/>
  <c r="Q5936" i="1" s="1"/>
  <c r="L5935" i="1"/>
  <c r="P5935" i="1" s="1"/>
  <c r="Q5935" i="1" s="1"/>
  <c r="L5934" i="1"/>
  <c r="P5934" i="1" s="1"/>
  <c r="Q5934" i="1" s="1"/>
  <c r="L5933" i="1"/>
  <c r="P5933" i="1" s="1"/>
  <c r="Q5933" i="1" s="1"/>
  <c r="L5932" i="1"/>
  <c r="P5932" i="1" s="1"/>
  <c r="Q5932" i="1" s="1"/>
  <c r="L5931" i="1"/>
  <c r="P5931" i="1" s="1"/>
  <c r="L5929" i="1"/>
  <c r="P5929" i="1" s="1"/>
  <c r="Q5929" i="1" s="1"/>
  <c r="L5927" i="1"/>
  <c r="P5927" i="1" s="1"/>
  <c r="Q5927" i="1" s="1"/>
  <c r="L5926" i="1"/>
  <c r="P5926" i="1" s="1"/>
  <c r="L5925" i="1"/>
  <c r="P5925" i="1" s="1"/>
  <c r="Q5925" i="1" s="1"/>
  <c r="L5924" i="1"/>
  <c r="P5924" i="1" s="1"/>
  <c r="Q5924" i="1" s="1"/>
  <c r="L5923" i="1"/>
  <c r="P5923" i="1" s="1"/>
  <c r="Q5923" i="1" s="1"/>
  <c r="L5921" i="1"/>
  <c r="P5921" i="1" s="1"/>
  <c r="Q5921" i="1" s="1"/>
  <c r="L5909" i="1"/>
  <c r="P5909" i="1" s="1"/>
  <c r="Q5909" i="1" s="1"/>
  <c r="L5907" i="1"/>
  <c r="P5907" i="1" s="1"/>
  <c r="Q5907" i="1" s="1"/>
  <c r="L5906" i="1"/>
  <c r="P5906" i="1" s="1"/>
  <c r="Q5906" i="1" s="1"/>
  <c r="L5903" i="1"/>
  <c r="P5903" i="1" s="1"/>
  <c r="Q5903" i="1" s="1"/>
  <c r="L5899" i="1"/>
  <c r="P5899" i="1" s="1"/>
  <c r="Q5899" i="1" s="1"/>
  <c r="L5898" i="1"/>
  <c r="P5898" i="1" s="1"/>
  <c r="Q5898" i="1" s="1"/>
  <c r="L5897" i="1"/>
  <c r="P5897" i="1" s="1"/>
  <c r="Q5897" i="1" s="1"/>
  <c r="L5895" i="1"/>
  <c r="P5895" i="1" s="1"/>
  <c r="L5894" i="1"/>
  <c r="P5894" i="1" s="1"/>
  <c r="Q5894" i="1" s="1"/>
  <c r="L5893" i="1"/>
  <c r="P5893" i="1" s="1"/>
  <c r="Q5893" i="1" s="1"/>
  <c r="L5892" i="1"/>
  <c r="P5892" i="1" s="1"/>
  <c r="Q5892" i="1" s="1"/>
  <c r="L5891" i="1"/>
  <c r="P5891" i="1" s="1"/>
  <c r="Q5891" i="1" s="1"/>
  <c r="L5890" i="1"/>
  <c r="P5890" i="1" s="1"/>
  <c r="Q5890" i="1" s="1"/>
  <c r="L5889" i="1"/>
  <c r="P5889" i="1" s="1"/>
  <c r="Q5889" i="1" s="1"/>
  <c r="L5888" i="1"/>
  <c r="P5888" i="1" s="1"/>
  <c r="Q5888" i="1" s="1"/>
  <c r="L5886" i="1"/>
  <c r="P5886" i="1" s="1"/>
  <c r="Q5886" i="1" s="1"/>
  <c r="L5884" i="1"/>
  <c r="P5884" i="1" s="1"/>
  <c r="Q5884" i="1" s="1"/>
  <c r="L5883" i="1"/>
  <c r="P5883" i="1" s="1"/>
  <c r="Q5883" i="1" s="1"/>
  <c r="L5882" i="1"/>
  <c r="P5882" i="1" s="1"/>
  <c r="Q5882" i="1" s="1"/>
  <c r="L5881" i="1"/>
  <c r="P5881" i="1" s="1"/>
  <c r="Q5881" i="1" s="1"/>
  <c r="L5880" i="1"/>
  <c r="P5880" i="1" s="1"/>
  <c r="Q5880" i="1" s="1"/>
  <c r="L5878" i="1"/>
  <c r="P5878" i="1" s="1"/>
  <c r="Q5878" i="1" s="1"/>
  <c r="L5866" i="1"/>
  <c r="P5866" i="1" s="1"/>
  <c r="Q5866" i="1" s="1"/>
  <c r="L5864" i="1"/>
  <c r="P5864" i="1" s="1"/>
  <c r="Q5864" i="1" s="1"/>
  <c r="L5863" i="1"/>
  <c r="P5863" i="1" s="1"/>
  <c r="Q5863" i="1" s="1"/>
  <c r="L5860" i="1"/>
  <c r="P5860" i="1" s="1"/>
  <c r="Q5860" i="1" s="1"/>
  <c r="L5856" i="1"/>
  <c r="P5856" i="1" s="1"/>
  <c r="Q5856" i="1" s="1"/>
  <c r="L5855" i="1"/>
  <c r="P5855" i="1" s="1"/>
  <c r="Q5855" i="1" s="1"/>
  <c r="L5854" i="1"/>
  <c r="P5854" i="1" s="1"/>
  <c r="Q5854" i="1" s="1"/>
  <c r="L5852" i="1"/>
  <c r="P5852" i="1" s="1"/>
  <c r="Q5852" i="1" s="1"/>
  <c r="L5851" i="1"/>
  <c r="P5851" i="1" s="1"/>
  <c r="Q5851" i="1" s="1"/>
  <c r="L5850" i="1"/>
  <c r="P5850" i="1" s="1"/>
  <c r="Q5850" i="1" s="1"/>
  <c r="L5849" i="1"/>
  <c r="P5849" i="1" s="1"/>
  <c r="Q5849" i="1" s="1"/>
  <c r="L5848" i="1"/>
  <c r="P5848" i="1" s="1"/>
  <c r="Q5848" i="1" s="1"/>
  <c r="L5847" i="1"/>
  <c r="P5847" i="1" s="1"/>
  <c r="Q5847" i="1" s="1"/>
  <c r="L5846" i="1"/>
  <c r="P5846" i="1" s="1"/>
  <c r="Q5846" i="1" s="1"/>
  <c r="L5844" i="1"/>
  <c r="P5844" i="1" s="1"/>
  <c r="Q5844" i="1" s="1"/>
  <c r="L5842" i="1"/>
  <c r="P5842" i="1" s="1"/>
  <c r="Q5842" i="1" s="1"/>
  <c r="L5841" i="1"/>
  <c r="P5841" i="1" s="1"/>
  <c r="L5840" i="1"/>
  <c r="P5840" i="1" s="1"/>
  <c r="Q5840" i="1" s="1"/>
  <c r="L5839" i="1"/>
  <c r="P5839" i="1" s="1"/>
  <c r="Q5839" i="1" s="1"/>
  <c r="L5838" i="1"/>
  <c r="P5838" i="1" s="1"/>
  <c r="Q5838" i="1" s="1"/>
  <c r="L5836" i="1"/>
  <c r="P5836" i="1" s="1"/>
  <c r="Q5836" i="1" s="1"/>
  <c r="L5824" i="1"/>
  <c r="P5824" i="1" s="1"/>
  <c r="Q5824" i="1" s="1"/>
  <c r="L5822" i="1"/>
  <c r="P5822" i="1" s="1"/>
  <c r="Q5822" i="1" s="1"/>
  <c r="L5821" i="1"/>
  <c r="P5821" i="1" s="1"/>
  <c r="Q5821" i="1" s="1"/>
  <c r="L5818" i="1"/>
  <c r="P5818" i="1" s="1"/>
  <c r="Q5818" i="1" s="1"/>
  <c r="L5814" i="1"/>
  <c r="P5814" i="1" s="1"/>
  <c r="Q5814" i="1" s="1"/>
  <c r="L5813" i="1"/>
  <c r="P5813" i="1" s="1"/>
  <c r="Q5813" i="1" s="1"/>
  <c r="L5812" i="1"/>
  <c r="P5812" i="1" s="1"/>
  <c r="Q5812" i="1" s="1"/>
  <c r="L5810" i="1"/>
  <c r="P5810" i="1" s="1"/>
  <c r="L5809" i="1"/>
  <c r="P5809" i="1" s="1"/>
  <c r="Q5809" i="1" s="1"/>
  <c r="L5808" i="1"/>
  <c r="P5808" i="1" s="1"/>
  <c r="Q5808" i="1" s="1"/>
  <c r="L5807" i="1"/>
  <c r="P5807" i="1" s="1"/>
  <c r="Q5807" i="1" s="1"/>
  <c r="L5806" i="1"/>
  <c r="P5806" i="1" s="1"/>
  <c r="Q5806" i="1" s="1"/>
  <c r="L5805" i="1"/>
  <c r="P5805" i="1" s="1"/>
  <c r="Q5805" i="1" s="1"/>
  <c r="L5804" i="1"/>
  <c r="P5804" i="1" s="1"/>
  <c r="Q5804" i="1" s="1"/>
  <c r="L5802" i="1"/>
  <c r="P5802" i="1" s="1"/>
  <c r="Q5802" i="1" s="1"/>
  <c r="L5800" i="1"/>
  <c r="P5800" i="1" s="1"/>
  <c r="Q5800" i="1" s="1"/>
  <c r="L5799" i="1"/>
  <c r="P5799" i="1" s="1"/>
  <c r="Q5799" i="1" s="1"/>
  <c r="L5798" i="1"/>
  <c r="P5798" i="1" s="1"/>
  <c r="Q5798" i="1" s="1"/>
  <c r="L5797" i="1"/>
  <c r="P5797" i="1" s="1"/>
  <c r="Q5797" i="1" s="1"/>
  <c r="L5796" i="1"/>
  <c r="P5796" i="1" s="1"/>
  <c r="Q5796" i="1" s="1"/>
  <c r="L5794" i="1"/>
  <c r="P5794" i="1" s="1"/>
  <c r="Q5794" i="1" s="1"/>
  <c r="L5782" i="1"/>
  <c r="P5782" i="1" s="1"/>
  <c r="Q5782" i="1" s="1"/>
  <c r="L5780" i="1"/>
  <c r="P5780" i="1" s="1"/>
  <c r="Q5780" i="1" s="1"/>
  <c r="L5779" i="1"/>
  <c r="P5779" i="1" s="1"/>
  <c r="Q5779" i="1" s="1"/>
  <c r="L5776" i="1"/>
  <c r="P5776" i="1" s="1"/>
  <c r="Q5776" i="1" s="1"/>
  <c r="L5772" i="1"/>
  <c r="P5772" i="1" s="1"/>
  <c r="Q5772" i="1" s="1"/>
  <c r="L5771" i="1"/>
  <c r="P5771" i="1" s="1"/>
  <c r="Q5771" i="1" s="1"/>
  <c r="L5770" i="1"/>
  <c r="P5770" i="1" s="1"/>
  <c r="Q5770" i="1" s="1"/>
  <c r="L5768" i="1"/>
  <c r="P5768" i="1" s="1"/>
  <c r="L5767" i="1"/>
  <c r="P5767" i="1" s="1"/>
  <c r="Q5767" i="1" s="1"/>
  <c r="L5766" i="1"/>
  <c r="P5766" i="1" s="1"/>
  <c r="Q5766" i="1" s="1"/>
  <c r="L5765" i="1"/>
  <c r="P5765" i="1" s="1"/>
  <c r="Q5765" i="1" s="1"/>
  <c r="L5764" i="1"/>
  <c r="P5764" i="1" s="1"/>
  <c r="Q5764" i="1" s="1"/>
  <c r="L5763" i="1"/>
  <c r="P5763" i="1" s="1"/>
  <c r="Q5763" i="1" s="1"/>
  <c r="L5762" i="1"/>
  <c r="P5762" i="1" s="1"/>
  <c r="L5760" i="1"/>
  <c r="P5760" i="1" s="1"/>
  <c r="Q5760" i="1" s="1"/>
  <c r="L5758" i="1"/>
  <c r="P5758" i="1" s="1"/>
  <c r="Q5758" i="1" s="1"/>
  <c r="L5757" i="1"/>
  <c r="P5757" i="1" s="1"/>
  <c r="L5756" i="1"/>
  <c r="P5756" i="1" s="1"/>
  <c r="Q5756" i="1" s="1"/>
  <c r="L5755" i="1"/>
  <c r="P5755" i="1" s="1"/>
  <c r="Q5755" i="1" s="1"/>
  <c r="L5754" i="1"/>
  <c r="P5754" i="1" s="1"/>
  <c r="Q5754" i="1" s="1"/>
  <c r="L5752" i="1"/>
  <c r="P5752" i="1" s="1"/>
  <c r="Q5752" i="1" s="1"/>
  <c r="L5740" i="1"/>
  <c r="P5740" i="1" s="1"/>
  <c r="Q5740" i="1" s="1"/>
  <c r="L5738" i="1"/>
  <c r="P5738" i="1" s="1"/>
  <c r="Q5738" i="1" s="1"/>
  <c r="L5737" i="1"/>
  <c r="P5737" i="1" s="1"/>
  <c r="Q5737" i="1" s="1"/>
  <c r="L5734" i="1"/>
  <c r="P5734" i="1" s="1"/>
  <c r="Q5734" i="1" s="1"/>
  <c r="L5730" i="1"/>
  <c r="P5730" i="1" s="1"/>
  <c r="Q5730" i="1" s="1"/>
  <c r="L5729" i="1"/>
  <c r="P5729" i="1" s="1"/>
  <c r="Q5729" i="1" s="1"/>
  <c r="L5728" i="1"/>
  <c r="P5728" i="1" s="1"/>
  <c r="Q5728" i="1" s="1"/>
  <c r="L5726" i="1"/>
  <c r="P5726" i="1" s="1"/>
  <c r="L5725" i="1"/>
  <c r="P5725" i="1" s="1"/>
  <c r="Q5725" i="1" s="1"/>
  <c r="L5724" i="1"/>
  <c r="P5724" i="1" s="1"/>
  <c r="Q5724" i="1" s="1"/>
  <c r="L5723" i="1"/>
  <c r="P5723" i="1" s="1"/>
  <c r="Q5723" i="1" s="1"/>
  <c r="L5722" i="1"/>
  <c r="P5722" i="1" s="1"/>
  <c r="Q5722" i="1" s="1"/>
  <c r="L5721" i="1"/>
  <c r="P5721" i="1" s="1"/>
  <c r="Q5721" i="1" s="1"/>
  <c r="L5720" i="1"/>
  <c r="P5720" i="1" s="1"/>
  <c r="Q5720" i="1" s="1"/>
  <c r="L5719" i="1"/>
  <c r="P5719" i="1" s="1"/>
  <c r="L5717" i="1"/>
  <c r="P5717" i="1" s="1"/>
  <c r="Q5717" i="1" s="1"/>
  <c r="L5715" i="1"/>
  <c r="P5715" i="1" s="1"/>
  <c r="Q5715" i="1" s="1"/>
  <c r="L5714" i="1"/>
  <c r="P5714" i="1" s="1"/>
  <c r="L5713" i="1"/>
  <c r="P5713" i="1" s="1"/>
  <c r="Q5713" i="1" s="1"/>
  <c r="L5712" i="1"/>
  <c r="P5712" i="1" s="1"/>
  <c r="Q5712" i="1" s="1"/>
  <c r="L5711" i="1"/>
  <c r="P5711" i="1" s="1"/>
  <c r="Q5711" i="1" s="1"/>
  <c r="L5709" i="1"/>
  <c r="P5709" i="1" s="1"/>
  <c r="Q5709" i="1" s="1"/>
  <c r="L5697" i="1"/>
  <c r="P5697" i="1" s="1"/>
  <c r="Q5697" i="1" s="1"/>
  <c r="L5695" i="1"/>
  <c r="P5695" i="1" s="1"/>
  <c r="Q5695" i="1" s="1"/>
  <c r="L5694" i="1"/>
  <c r="P5694" i="1" s="1"/>
  <c r="Q5694" i="1" s="1"/>
  <c r="L5691" i="1"/>
  <c r="P5691" i="1" s="1"/>
  <c r="Q5691" i="1" s="1"/>
  <c r="L5687" i="1"/>
  <c r="P5687" i="1" s="1"/>
  <c r="Q5687" i="1" s="1"/>
  <c r="L5686" i="1"/>
  <c r="P5686" i="1" s="1"/>
  <c r="Q5686" i="1" s="1"/>
  <c r="L5685" i="1"/>
  <c r="P5685" i="1" s="1"/>
  <c r="Q5685" i="1" s="1"/>
  <c r="L5683" i="1"/>
  <c r="P5683" i="1" s="1"/>
  <c r="L5682" i="1"/>
  <c r="P5682" i="1" s="1"/>
  <c r="Q5682" i="1" s="1"/>
  <c r="L5681" i="1"/>
  <c r="P5681" i="1" s="1"/>
  <c r="Q5681" i="1" s="1"/>
  <c r="L5680" i="1"/>
  <c r="P5680" i="1" s="1"/>
  <c r="Q5680" i="1" s="1"/>
  <c r="L5679" i="1"/>
  <c r="P5679" i="1" s="1"/>
  <c r="Q5679" i="1" s="1"/>
  <c r="L5678" i="1"/>
  <c r="P5678" i="1" s="1"/>
  <c r="Q5678" i="1" s="1"/>
  <c r="L5677" i="1"/>
  <c r="P5677" i="1" s="1"/>
  <c r="L5675" i="1"/>
  <c r="P5675" i="1" s="1"/>
  <c r="Q5675" i="1" s="1"/>
  <c r="L5673" i="1"/>
  <c r="P5673" i="1" s="1"/>
  <c r="Q5673" i="1" s="1"/>
  <c r="L5672" i="1"/>
  <c r="P5672" i="1" s="1"/>
  <c r="Q5672" i="1" s="1"/>
  <c r="L5671" i="1"/>
  <c r="P5671" i="1" s="1"/>
  <c r="Q5671" i="1" s="1"/>
  <c r="L5670" i="1"/>
  <c r="P5670" i="1" s="1"/>
  <c r="Q5670" i="1" s="1"/>
  <c r="L5669" i="1"/>
  <c r="P5669" i="1" s="1"/>
  <c r="Q5669" i="1" s="1"/>
  <c r="L5667" i="1"/>
  <c r="P5667" i="1" s="1"/>
  <c r="Q5667" i="1" s="1"/>
  <c r="L5655" i="1"/>
  <c r="P5655" i="1" s="1"/>
  <c r="Q5655" i="1" s="1"/>
  <c r="L5653" i="1"/>
  <c r="P5653" i="1" s="1"/>
  <c r="Q5653" i="1" s="1"/>
  <c r="L5652" i="1"/>
  <c r="P5652" i="1" s="1"/>
  <c r="Q5652" i="1" s="1"/>
  <c r="L5649" i="1"/>
  <c r="P5649" i="1" s="1"/>
  <c r="Q5649" i="1" s="1"/>
  <c r="L5645" i="1"/>
  <c r="P5645" i="1" s="1"/>
  <c r="Q5645" i="1" s="1"/>
  <c r="L5644" i="1"/>
  <c r="P5644" i="1" s="1"/>
  <c r="Q5644" i="1" s="1"/>
  <c r="L5643" i="1"/>
  <c r="P5643" i="1" s="1"/>
  <c r="Q5643" i="1" s="1"/>
  <c r="L5641" i="1"/>
  <c r="P5641" i="1" s="1"/>
  <c r="L5640" i="1"/>
  <c r="P5640" i="1" s="1"/>
  <c r="Q5640" i="1" s="1"/>
  <c r="L5639" i="1"/>
  <c r="P5639" i="1" s="1"/>
  <c r="Q5639" i="1" s="1"/>
  <c r="L5638" i="1"/>
  <c r="P5638" i="1" s="1"/>
  <c r="Q5638" i="1" s="1"/>
  <c r="L5637" i="1"/>
  <c r="P5637" i="1" s="1"/>
  <c r="Q5637" i="1" s="1"/>
  <c r="L5636" i="1"/>
  <c r="P5636" i="1" s="1"/>
  <c r="Q5636" i="1" s="1"/>
  <c r="L5635" i="1"/>
  <c r="P5635" i="1" s="1"/>
  <c r="Q5635" i="1" s="1"/>
  <c r="L5633" i="1"/>
  <c r="P5633" i="1" s="1"/>
  <c r="Q5633" i="1" s="1"/>
  <c r="L5631" i="1"/>
  <c r="P5631" i="1" s="1"/>
  <c r="Q5631" i="1" s="1"/>
  <c r="L5630" i="1"/>
  <c r="P5630" i="1" s="1"/>
  <c r="Q5630" i="1" s="1"/>
  <c r="L5629" i="1"/>
  <c r="P5629" i="1" s="1"/>
  <c r="Q5629" i="1" s="1"/>
  <c r="L5628" i="1"/>
  <c r="P5628" i="1" s="1"/>
  <c r="Q5628" i="1" s="1"/>
  <c r="L5627" i="1"/>
  <c r="P5627" i="1" s="1"/>
  <c r="Q5627" i="1" s="1"/>
  <c r="L5625" i="1"/>
  <c r="P5625" i="1" s="1"/>
  <c r="Q5625" i="1" s="1"/>
  <c r="L5613" i="1"/>
  <c r="P5613" i="1" s="1"/>
  <c r="Q5613" i="1" s="1"/>
  <c r="L5611" i="1"/>
  <c r="P5611" i="1" s="1"/>
  <c r="Q5611" i="1" s="1"/>
  <c r="L5610" i="1"/>
  <c r="P5610" i="1" s="1"/>
  <c r="Q5610" i="1" s="1"/>
  <c r="L5607" i="1"/>
  <c r="P5607" i="1" s="1"/>
  <c r="Q5607" i="1" s="1"/>
  <c r="L5603" i="1"/>
  <c r="P5603" i="1" s="1"/>
  <c r="Q5603" i="1" s="1"/>
  <c r="L5602" i="1"/>
  <c r="P5602" i="1" s="1"/>
  <c r="Q5602" i="1" s="1"/>
  <c r="L5601" i="1"/>
  <c r="P5601" i="1" s="1"/>
  <c r="Q5601" i="1" s="1"/>
  <c r="L5599" i="1"/>
  <c r="P5599" i="1" s="1"/>
  <c r="Q5599" i="1" s="1"/>
  <c r="L5598" i="1"/>
  <c r="P5598" i="1" s="1"/>
  <c r="Q5598" i="1" s="1"/>
  <c r="L5597" i="1"/>
  <c r="P5597" i="1" s="1"/>
  <c r="Q5597" i="1" s="1"/>
  <c r="L5596" i="1"/>
  <c r="P5596" i="1" s="1"/>
  <c r="Q5596" i="1" s="1"/>
  <c r="L5595" i="1"/>
  <c r="P5595" i="1" s="1"/>
  <c r="Q5595" i="1" s="1"/>
  <c r="L5594" i="1"/>
  <c r="P5594" i="1" s="1"/>
  <c r="Q5594" i="1" s="1"/>
  <c r="L5593" i="1"/>
  <c r="P5593" i="1" s="1"/>
  <c r="Q5593" i="1" s="1"/>
  <c r="L5591" i="1"/>
  <c r="P5591" i="1" s="1"/>
  <c r="Q5591" i="1" s="1"/>
  <c r="L5589" i="1"/>
  <c r="P5589" i="1" s="1"/>
  <c r="Q5589" i="1" s="1"/>
  <c r="L5588" i="1"/>
  <c r="P5588" i="1" s="1"/>
  <c r="Q5588" i="1" s="1"/>
  <c r="L5587" i="1"/>
  <c r="P5587" i="1" s="1"/>
  <c r="Q5587" i="1" s="1"/>
  <c r="L5586" i="1"/>
  <c r="P5586" i="1" s="1"/>
  <c r="Q5586" i="1" s="1"/>
  <c r="L5585" i="1"/>
  <c r="P5585" i="1" s="1"/>
  <c r="Q5585" i="1" s="1"/>
  <c r="L5583" i="1"/>
  <c r="P5583" i="1" s="1"/>
  <c r="Q5583" i="1" s="1"/>
  <c r="L5571" i="1"/>
  <c r="P5571" i="1" s="1"/>
  <c r="Q5571" i="1" s="1"/>
  <c r="L5569" i="1"/>
  <c r="P5569" i="1" s="1"/>
  <c r="Q5569" i="1" s="1"/>
  <c r="L5568" i="1"/>
  <c r="P5568" i="1" s="1"/>
  <c r="Q5568" i="1" s="1"/>
  <c r="L5565" i="1"/>
  <c r="P5565" i="1" s="1"/>
  <c r="Q5565" i="1" s="1"/>
  <c r="L5561" i="1"/>
  <c r="P5561" i="1" s="1"/>
  <c r="Q5561" i="1" s="1"/>
  <c r="L5560" i="1"/>
  <c r="P5560" i="1" s="1"/>
  <c r="Q5560" i="1" s="1"/>
  <c r="L5559" i="1"/>
  <c r="P5559" i="1" s="1"/>
  <c r="Q5559" i="1" s="1"/>
  <c r="L5557" i="1"/>
  <c r="P5557" i="1" s="1"/>
  <c r="L5556" i="1"/>
  <c r="P5556" i="1" s="1"/>
  <c r="Q5556" i="1" s="1"/>
  <c r="L5555" i="1"/>
  <c r="P5555" i="1" s="1"/>
  <c r="Q5555" i="1" s="1"/>
  <c r="L5554" i="1"/>
  <c r="P5554" i="1" s="1"/>
  <c r="Q5554" i="1" s="1"/>
  <c r="L5553" i="1"/>
  <c r="P5553" i="1" s="1"/>
  <c r="Q5553" i="1" s="1"/>
  <c r="L5552" i="1"/>
  <c r="P5552" i="1" s="1"/>
  <c r="Q5552" i="1" s="1"/>
  <c r="L5551" i="1"/>
  <c r="P5551" i="1" s="1"/>
  <c r="Q5551" i="1" s="1"/>
  <c r="L5550" i="1"/>
  <c r="P5550" i="1" s="1"/>
  <c r="Q5550" i="1" s="1"/>
  <c r="L5548" i="1"/>
  <c r="P5548" i="1" s="1"/>
  <c r="Q5548" i="1" s="1"/>
  <c r="L5546" i="1"/>
  <c r="P5546" i="1" s="1"/>
  <c r="Q5546" i="1" s="1"/>
  <c r="L5545" i="1"/>
  <c r="P5545" i="1" s="1"/>
  <c r="Q5545" i="1" s="1"/>
  <c r="L5544" i="1"/>
  <c r="P5544" i="1" s="1"/>
  <c r="Q5544" i="1" s="1"/>
  <c r="L5543" i="1"/>
  <c r="P5543" i="1" s="1"/>
  <c r="Q5543" i="1" s="1"/>
  <c r="L5542" i="1"/>
  <c r="P5542" i="1" s="1"/>
  <c r="Q5542" i="1" s="1"/>
  <c r="L5540" i="1"/>
  <c r="P5540" i="1" s="1"/>
  <c r="Q5540" i="1" s="1"/>
  <c r="L5528" i="1"/>
  <c r="P5528" i="1" s="1"/>
  <c r="Q5528" i="1" s="1"/>
  <c r="L5526" i="1"/>
  <c r="P5526" i="1" s="1"/>
  <c r="Q5526" i="1" s="1"/>
  <c r="L5525" i="1"/>
  <c r="P5525" i="1" s="1"/>
  <c r="Q5525" i="1" s="1"/>
  <c r="L5522" i="1"/>
  <c r="P5522" i="1" s="1"/>
  <c r="Q5522" i="1" s="1"/>
  <c r="L5518" i="1"/>
  <c r="P5518" i="1" s="1"/>
  <c r="Q5518" i="1" s="1"/>
  <c r="L5517" i="1"/>
  <c r="P5517" i="1" s="1"/>
  <c r="Q5517" i="1" s="1"/>
  <c r="L5516" i="1"/>
  <c r="P5516" i="1" s="1"/>
  <c r="Q5516" i="1" s="1"/>
  <c r="L5514" i="1"/>
  <c r="P5514" i="1" s="1"/>
  <c r="L5513" i="1"/>
  <c r="P5513" i="1" s="1"/>
  <c r="Q5513" i="1" s="1"/>
  <c r="L5512" i="1"/>
  <c r="P5512" i="1" s="1"/>
  <c r="Q5512" i="1" s="1"/>
  <c r="L5511" i="1"/>
  <c r="P5511" i="1" s="1"/>
  <c r="Q5511" i="1" s="1"/>
  <c r="L5510" i="1"/>
  <c r="P5510" i="1" s="1"/>
  <c r="Q5510" i="1" s="1"/>
  <c r="L5509" i="1"/>
  <c r="P5509" i="1" s="1"/>
  <c r="Q5509" i="1" s="1"/>
  <c r="L5508" i="1"/>
  <c r="P5508" i="1" s="1"/>
  <c r="Q5508" i="1" s="1"/>
  <c r="L5506" i="1"/>
  <c r="P5506" i="1" s="1"/>
  <c r="Q5506" i="1" s="1"/>
  <c r="L5504" i="1"/>
  <c r="P5504" i="1" s="1"/>
  <c r="Q5504" i="1" s="1"/>
  <c r="L5503" i="1"/>
  <c r="P5503" i="1" s="1"/>
  <c r="Q5503" i="1" s="1"/>
  <c r="L5502" i="1"/>
  <c r="P5502" i="1" s="1"/>
  <c r="Q5502" i="1" s="1"/>
  <c r="L5501" i="1"/>
  <c r="P5501" i="1" s="1"/>
  <c r="Q5501" i="1" s="1"/>
  <c r="L5500" i="1"/>
  <c r="P5500" i="1" s="1"/>
  <c r="Q5500" i="1" s="1"/>
  <c r="L5498" i="1"/>
  <c r="P5498" i="1" s="1"/>
  <c r="Q5498" i="1" s="1"/>
  <c r="L5486" i="1"/>
  <c r="P5486" i="1" s="1"/>
  <c r="Q5486" i="1" s="1"/>
  <c r="L5484" i="1"/>
  <c r="P5484" i="1" s="1"/>
  <c r="Q5484" i="1" s="1"/>
  <c r="L5483" i="1"/>
  <c r="P5483" i="1" s="1"/>
  <c r="Q5483" i="1" s="1"/>
  <c r="L5476" i="1"/>
  <c r="P5476" i="1" s="1"/>
  <c r="Q5476" i="1" s="1"/>
  <c r="L5475" i="1"/>
  <c r="P5475" i="1" s="1"/>
  <c r="Q5475" i="1" s="1"/>
  <c r="L5474" i="1"/>
  <c r="P5474" i="1" s="1"/>
  <c r="Q5474" i="1" s="1"/>
  <c r="L5472" i="1"/>
  <c r="P5472" i="1" s="1"/>
  <c r="L5471" i="1"/>
  <c r="P5471" i="1" s="1"/>
  <c r="Q5471" i="1" s="1"/>
  <c r="L5470" i="1"/>
  <c r="P5470" i="1" s="1"/>
  <c r="Q5470" i="1" s="1"/>
  <c r="L5469" i="1"/>
  <c r="P5469" i="1" s="1"/>
  <c r="Q5469" i="1" s="1"/>
  <c r="L5468" i="1"/>
  <c r="P5468" i="1" s="1"/>
  <c r="Q5468" i="1" s="1"/>
  <c r="L5467" i="1"/>
  <c r="P5467" i="1" s="1"/>
  <c r="Q5467" i="1" s="1"/>
  <c r="L5466" i="1"/>
  <c r="P5466" i="1" s="1"/>
  <c r="Q5466" i="1" s="1"/>
  <c r="L5464" i="1"/>
  <c r="P5464" i="1" s="1"/>
  <c r="Q5464" i="1" s="1"/>
  <c r="L5462" i="1"/>
  <c r="P5462" i="1" s="1"/>
  <c r="Q5462" i="1" s="1"/>
  <c r="L5461" i="1"/>
  <c r="P5461" i="1" s="1"/>
  <c r="Q5461" i="1" s="1"/>
  <c r="L5460" i="1"/>
  <c r="P5460" i="1" s="1"/>
  <c r="Q5460" i="1" s="1"/>
  <c r="L5459" i="1"/>
  <c r="P5459" i="1" s="1"/>
  <c r="Q5459" i="1" s="1"/>
  <c r="L5458" i="1"/>
  <c r="P5458" i="1" s="1"/>
  <c r="Q5458" i="1" s="1"/>
  <c r="L5456" i="1"/>
  <c r="P5456" i="1" s="1"/>
  <c r="Q5456" i="1" s="1"/>
  <c r="L5444" i="1"/>
  <c r="P5444" i="1" s="1"/>
  <c r="Q5444" i="1" s="1"/>
  <c r="L5442" i="1"/>
  <c r="P5442" i="1" s="1"/>
  <c r="Q5442" i="1" s="1"/>
  <c r="L5441" i="1"/>
  <c r="P5441" i="1" s="1"/>
  <c r="Q5441" i="1" s="1"/>
  <c r="L5438" i="1"/>
  <c r="P5438" i="1" s="1"/>
  <c r="Q5438" i="1" s="1"/>
  <c r="L5434" i="1"/>
  <c r="P5434" i="1" s="1"/>
  <c r="Q5434" i="1" s="1"/>
  <c r="L5433" i="1"/>
  <c r="P5433" i="1" s="1"/>
  <c r="Q5433" i="1" s="1"/>
  <c r="L5432" i="1"/>
  <c r="P5432" i="1" s="1"/>
  <c r="Q5432" i="1" s="1"/>
  <c r="L5430" i="1"/>
  <c r="P5430" i="1" s="1"/>
  <c r="L5429" i="1"/>
  <c r="P5429" i="1" s="1"/>
  <c r="Q5429" i="1" s="1"/>
  <c r="L5428" i="1"/>
  <c r="P5428" i="1" s="1"/>
  <c r="Q5428" i="1" s="1"/>
  <c r="L5427" i="1"/>
  <c r="P5427" i="1" s="1"/>
  <c r="Q5427" i="1" s="1"/>
  <c r="L5426" i="1"/>
  <c r="P5426" i="1" s="1"/>
  <c r="Q5426" i="1" s="1"/>
  <c r="L5425" i="1"/>
  <c r="P5425" i="1" s="1"/>
  <c r="Q5425" i="1" s="1"/>
  <c r="L5424" i="1"/>
  <c r="P5424" i="1" s="1"/>
  <c r="Q5424" i="1" s="1"/>
  <c r="L5422" i="1"/>
  <c r="P5422" i="1" s="1"/>
  <c r="Q5422" i="1" s="1"/>
  <c r="L5420" i="1"/>
  <c r="P5420" i="1" s="1"/>
  <c r="Q5420" i="1" s="1"/>
  <c r="L5419" i="1"/>
  <c r="P5419" i="1" s="1"/>
  <c r="L5418" i="1"/>
  <c r="P5418" i="1" s="1"/>
  <c r="Q5418" i="1" s="1"/>
  <c r="L5417" i="1"/>
  <c r="P5417" i="1" s="1"/>
  <c r="Q5417" i="1" s="1"/>
  <c r="L5416" i="1"/>
  <c r="P5416" i="1" s="1"/>
  <c r="Q5416" i="1" s="1"/>
  <c r="L5414" i="1"/>
  <c r="P5414" i="1" s="1"/>
  <c r="Q5414" i="1" s="1"/>
  <c r="L5402" i="1"/>
  <c r="P5402" i="1" s="1"/>
  <c r="Q5402" i="1" s="1"/>
  <c r="L5400" i="1"/>
  <c r="P5400" i="1" s="1"/>
  <c r="Q5400" i="1" s="1"/>
  <c r="L5399" i="1"/>
  <c r="P5399" i="1" s="1"/>
  <c r="Q5399" i="1" s="1"/>
  <c r="L5396" i="1"/>
  <c r="P5396" i="1" s="1"/>
  <c r="Q5396" i="1" s="1"/>
  <c r="L5395" i="1"/>
  <c r="P5395" i="1" s="1"/>
  <c r="Q5395" i="1" s="1"/>
  <c r="L5394" i="1"/>
  <c r="P5394" i="1" s="1"/>
  <c r="Q5394" i="1" s="1"/>
  <c r="L5392" i="1"/>
  <c r="P5392" i="1" s="1"/>
  <c r="Q5392" i="1" s="1"/>
  <c r="L5391" i="1"/>
  <c r="P5391" i="1" s="1"/>
  <c r="Q5391" i="1" s="1"/>
  <c r="L5390" i="1"/>
  <c r="P5390" i="1" s="1"/>
  <c r="Q5390" i="1" s="1"/>
  <c r="L5389" i="1"/>
  <c r="P5389" i="1" s="1"/>
  <c r="Q5389" i="1" s="1"/>
  <c r="L5388" i="1"/>
  <c r="P5388" i="1" s="1"/>
  <c r="Q5388" i="1" s="1"/>
  <c r="L5387" i="1"/>
  <c r="P5387" i="1" s="1"/>
  <c r="Q5387" i="1" s="1"/>
  <c r="L5386" i="1"/>
  <c r="P5386" i="1" s="1"/>
  <c r="L5384" i="1"/>
  <c r="P5384" i="1" s="1"/>
  <c r="Q5384" i="1" s="1"/>
  <c r="L5382" i="1"/>
  <c r="P5382" i="1" s="1"/>
  <c r="Q5382" i="1" s="1"/>
  <c r="L5381" i="1"/>
  <c r="P5381" i="1" s="1"/>
  <c r="Q5381" i="1" s="1"/>
  <c r="L5380" i="1"/>
  <c r="P5380" i="1" s="1"/>
  <c r="Q5380" i="1" s="1"/>
  <c r="L5379" i="1"/>
  <c r="P5379" i="1" s="1"/>
  <c r="Q5379" i="1" s="1"/>
  <c r="L5378" i="1"/>
  <c r="P5378" i="1" s="1"/>
  <c r="Q5378" i="1" s="1"/>
  <c r="L5376" i="1"/>
  <c r="P5376" i="1" s="1"/>
  <c r="Q5376" i="1" s="1"/>
  <c r="L5364" i="1"/>
  <c r="P5364" i="1" s="1"/>
  <c r="Q5364" i="1" s="1"/>
  <c r="L5362" i="1"/>
  <c r="P5362" i="1" s="1"/>
  <c r="Q5362" i="1" s="1"/>
  <c r="L5361" i="1"/>
  <c r="P5361" i="1" s="1"/>
  <c r="Q5361" i="1" s="1"/>
  <c r="L5358" i="1"/>
  <c r="P5358" i="1" s="1"/>
  <c r="Q5358" i="1" s="1"/>
  <c r="L5356" i="1"/>
  <c r="P5356" i="1" s="1"/>
  <c r="Q5356" i="1" s="1"/>
  <c r="L5352" i="1"/>
  <c r="P5352" i="1" s="1"/>
  <c r="Q5352" i="1" s="1"/>
  <c r="L5351" i="1"/>
  <c r="P5351" i="1" s="1"/>
  <c r="Q5351" i="1" s="1"/>
  <c r="L5350" i="1"/>
  <c r="P5350" i="1" s="1"/>
  <c r="Q5350" i="1" s="1"/>
  <c r="L5348" i="1"/>
  <c r="P5348" i="1" s="1"/>
  <c r="L5347" i="1"/>
  <c r="P5347" i="1" s="1"/>
  <c r="Q5347" i="1" s="1"/>
  <c r="L5346" i="1"/>
  <c r="P5346" i="1" s="1"/>
  <c r="Q5346" i="1" s="1"/>
  <c r="L5345" i="1"/>
  <c r="P5345" i="1" s="1"/>
  <c r="Q5345" i="1" s="1"/>
  <c r="L5344" i="1"/>
  <c r="P5344" i="1" s="1"/>
  <c r="Q5344" i="1" s="1"/>
  <c r="L5343" i="1"/>
  <c r="P5343" i="1" s="1"/>
  <c r="Q5343" i="1" s="1"/>
  <c r="L5342" i="1"/>
  <c r="P5342" i="1" s="1"/>
  <c r="Q5342" i="1" s="1"/>
  <c r="L5340" i="1"/>
  <c r="P5340" i="1" s="1"/>
  <c r="Q5340" i="1" s="1"/>
  <c r="L5338" i="1"/>
  <c r="P5338" i="1" s="1"/>
  <c r="Q5338" i="1" s="1"/>
  <c r="L5337" i="1"/>
  <c r="P5337" i="1" s="1"/>
  <c r="Q5337" i="1" s="1"/>
  <c r="L5336" i="1"/>
  <c r="P5336" i="1" s="1"/>
  <c r="Q5336" i="1" s="1"/>
  <c r="L5335" i="1"/>
  <c r="P5335" i="1" s="1"/>
  <c r="Q5335" i="1" s="1"/>
  <c r="L5334" i="1"/>
  <c r="P5334" i="1" s="1"/>
  <c r="Q5334" i="1" s="1"/>
  <c r="L5332" i="1"/>
  <c r="P5332" i="1" s="1"/>
  <c r="Q5332" i="1" s="1"/>
  <c r="L5320" i="1"/>
  <c r="P5320" i="1" s="1"/>
  <c r="Q5320" i="1" s="1"/>
  <c r="L5318" i="1"/>
  <c r="P5318" i="1" s="1"/>
  <c r="Q5318" i="1" s="1"/>
  <c r="L5317" i="1"/>
  <c r="P5317" i="1" s="1"/>
  <c r="Q5317" i="1" s="1"/>
  <c r="L5314" i="1"/>
  <c r="P5314" i="1" s="1"/>
  <c r="Q5314" i="1" s="1"/>
  <c r="L5310" i="1"/>
  <c r="P5310" i="1" s="1"/>
  <c r="Q5310" i="1" s="1"/>
  <c r="L5309" i="1"/>
  <c r="P5309" i="1" s="1"/>
  <c r="Q5309" i="1" s="1"/>
  <c r="L5308" i="1"/>
  <c r="P5308" i="1" s="1"/>
  <c r="Q5308" i="1" s="1"/>
  <c r="L5306" i="1"/>
  <c r="P5306" i="1" s="1"/>
  <c r="L5305" i="1"/>
  <c r="P5305" i="1" s="1"/>
  <c r="Q5305" i="1" s="1"/>
  <c r="L5304" i="1"/>
  <c r="P5304" i="1" s="1"/>
  <c r="Q5304" i="1" s="1"/>
  <c r="L5303" i="1"/>
  <c r="P5303" i="1" s="1"/>
  <c r="Q5303" i="1" s="1"/>
  <c r="L5302" i="1"/>
  <c r="P5302" i="1" s="1"/>
  <c r="Q5302" i="1" s="1"/>
  <c r="L5301" i="1"/>
  <c r="P5301" i="1" s="1"/>
  <c r="Q5301" i="1" s="1"/>
  <c r="L5299" i="1"/>
  <c r="P5299" i="1" s="1"/>
  <c r="Q5299" i="1" s="1"/>
  <c r="L5297" i="1"/>
  <c r="P5297" i="1" s="1"/>
  <c r="Q5297" i="1" s="1"/>
  <c r="L5296" i="1"/>
  <c r="P5296" i="1" s="1"/>
  <c r="Q5296" i="1" s="1"/>
  <c r="L5295" i="1"/>
  <c r="P5295" i="1" s="1"/>
  <c r="Q5295" i="1" s="1"/>
  <c r="L5294" i="1"/>
  <c r="P5294" i="1" s="1"/>
  <c r="Q5294" i="1" s="1"/>
  <c r="L5293" i="1"/>
  <c r="P5293" i="1" s="1"/>
  <c r="Q5293" i="1" s="1"/>
  <c r="L5291" i="1"/>
  <c r="P5291" i="1" s="1"/>
  <c r="Q5291" i="1" s="1"/>
  <c r="L5279" i="1"/>
  <c r="P5279" i="1" s="1"/>
  <c r="Q5279" i="1" s="1"/>
  <c r="L5277" i="1"/>
  <c r="P5277" i="1" s="1"/>
  <c r="Q5277" i="1" s="1"/>
  <c r="L5276" i="1"/>
  <c r="P5276" i="1" s="1"/>
  <c r="Q5276" i="1" s="1"/>
  <c r="L5273" i="1"/>
  <c r="P5273" i="1" s="1"/>
  <c r="Q5273" i="1" s="1"/>
  <c r="L5269" i="1"/>
  <c r="P5269" i="1" s="1"/>
  <c r="Q5269" i="1" s="1"/>
  <c r="L5268" i="1"/>
  <c r="P5268" i="1" s="1"/>
  <c r="Q5268" i="1" s="1"/>
  <c r="L5267" i="1"/>
  <c r="P5267" i="1" s="1"/>
  <c r="Q5267" i="1" s="1"/>
  <c r="L5265" i="1"/>
  <c r="P5265" i="1" s="1"/>
  <c r="L5264" i="1"/>
  <c r="P5264" i="1" s="1"/>
  <c r="Q5264" i="1" s="1"/>
  <c r="L5263" i="1"/>
  <c r="P5263" i="1" s="1"/>
  <c r="Q5263" i="1" s="1"/>
  <c r="L5262" i="1"/>
  <c r="P5262" i="1" s="1"/>
  <c r="Q5262" i="1" s="1"/>
  <c r="L5261" i="1"/>
  <c r="P5261" i="1" s="1"/>
  <c r="Q5261" i="1" s="1"/>
  <c r="L5260" i="1"/>
  <c r="P5260" i="1" s="1"/>
  <c r="Q5260" i="1" s="1"/>
  <c r="L5259" i="1"/>
  <c r="P5259" i="1" s="1"/>
  <c r="Q5259" i="1" s="1"/>
  <c r="L5257" i="1"/>
  <c r="P5257" i="1" s="1"/>
  <c r="Q5257" i="1" s="1"/>
  <c r="L5255" i="1"/>
  <c r="P5255" i="1" s="1"/>
  <c r="Q5255" i="1" s="1"/>
  <c r="L5254" i="1"/>
  <c r="P5254" i="1" s="1"/>
  <c r="L5253" i="1"/>
  <c r="P5253" i="1" s="1"/>
  <c r="Q5253" i="1" s="1"/>
  <c r="L5252" i="1"/>
  <c r="P5252" i="1" s="1"/>
  <c r="Q5252" i="1" s="1"/>
  <c r="L5251" i="1"/>
  <c r="P5251" i="1" s="1"/>
  <c r="Q5251" i="1" s="1"/>
  <c r="L5249" i="1"/>
  <c r="P5249" i="1" s="1"/>
  <c r="Q5249" i="1" s="1"/>
  <c r="L5237" i="1"/>
  <c r="P5237" i="1" s="1"/>
  <c r="Q5237" i="1" s="1"/>
  <c r="L5235" i="1"/>
  <c r="P5235" i="1" s="1"/>
  <c r="Q5235" i="1" s="1"/>
  <c r="L5234" i="1"/>
  <c r="P5234" i="1" s="1"/>
  <c r="Q5234" i="1" s="1"/>
  <c r="L5231" i="1"/>
  <c r="P5231" i="1" s="1"/>
  <c r="Q5231" i="1" s="1"/>
  <c r="L5227" i="1"/>
  <c r="P5227" i="1" s="1"/>
  <c r="Q5227" i="1" s="1"/>
  <c r="L5226" i="1"/>
  <c r="P5226" i="1" s="1"/>
  <c r="Q5226" i="1" s="1"/>
  <c r="L5225" i="1"/>
  <c r="P5225" i="1" s="1"/>
  <c r="Q5225" i="1" s="1"/>
  <c r="L5223" i="1"/>
  <c r="P5223" i="1" s="1"/>
  <c r="Q5223" i="1" s="1"/>
  <c r="L5222" i="1"/>
  <c r="P5222" i="1" s="1"/>
  <c r="Q5222" i="1" s="1"/>
  <c r="L5221" i="1"/>
  <c r="P5221" i="1" s="1"/>
  <c r="Q5221" i="1" s="1"/>
  <c r="L5220" i="1"/>
  <c r="P5220" i="1" s="1"/>
  <c r="Q5220" i="1" s="1"/>
  <c r="L5219" i="1"/>
  <c r="P5219" i="1" s="1"/>
  <c r="Q5219" i="1" s="1"/>
  <c r="L5218" i="1"/>
  <c r="P5218" i="1" s="1"/>
  <c r="Q5218" i="1" s="1"/>
  <c r="L5216" i="1"/>
  <c r="P5216" i="1" s="1"/>
  <c r="Q5216" i="1" s="1"/>
  <c r="L5214" i="1"/>
  <c r="P5214" i="1" s="1"/>
  <c r="Q5214" i="1" s="1"/>
  <c r="L5213" i="1"/>
  <c r="P5213" i="1" s="1"/>
  <c r="Q5213" i="1" s="1"/>
  <c r="L5212" i="1"/>
  <c r="P5212" i="1" s="1"/>
  <c r="Q5212" i="1" s="1"/>
  <c r="L5211" i="1"/>
  <c r="P5211" i="1" s="1"/>
  <c r="Q5211" i="1" s="1"/>
  <c r="L5210" i="1"/>
  <c r="P5210" i="1" s="1"/>
  <c r="Q5210" i="1" s="1"/>
  <c r="L5208" i="1"/>
  <c r="P5208" i="1" s="1"/>
  <c r="Q5208" i="1" s="1"/>
  <c r="L5196" i="1"/>
  <c r="P5196" i="1" s="1"/>
  <c r="Q5196" i="1" s="1"/>
  <c r="L5194" i="1"/>
  <c r="P5194" i="1" s="1"/>
  <c r="Q5194" i="1" s="1"/>
  <c r="L5193" i="1"/>
  <c r="P5193" i="1" s="1"/>
  <c r="Q5193" i="1" s="1"/>
  <c r="L5190" i="1"/>
  <c r="P5190" i="1" s="1"/>
  <c r="Q5190" i="1" s="1"/>
  <c r="L5186" i="1"/>
  <c r="P5186" i="1" s="1"/>
  <c r="Q5186" i="1" s="1"/>
  <c r="L5185" i="1"/>
  <c r="P5185" i="1" s="1"/>
  <c r="Q5185" i="1" s="1"/>
  <c r="L5184" i="1"/>
  <c r="P5184" i="1" s="1"/>
  <c r="Q5184" i="1" s="1"/>
  <c r="L5182" i="1"/>
  <c r="P5182" i="1" s="1"/>
  <c r="Q5182" i="1" s="1"/>
  <c r="L5181" i="1"/>
  <c r="P5181" i="1" s="1"/>
  <c r="Q5181" i="1" s="1"/>
  <c r="L5180" i="1"/>
  <c r="P5180" i="1" s="1"/>
  <c r="Q5180" i="1" s="1"/>
  <c r="L5179" i="1"/>
  <c r="P5179" i="1" s="1"/>
  <c r="Q5179" i="1" s="1"/>
  <c r="L5178" i="1"/>
  <c r="P5178" i="1" s="1"/>
  <c r="Q5178" i="1" s="1"/>
  <c r="L5177" i="1"/>
  <c r="P5177" i="1" s="1"/>
  <c r="Q5177" i="1" s="1"/>
  <c r="L5175" i="1"/>
  <c r="P5175" i="1" s="1"/>
  <c r="Q5175" i="1" s="1"/>
  <c r="L5173" i="1"/>
  <c r="P5173" i="1" s="1"/>
  <c r="Q5173" i="1" s="1"/>
  <c r="L5172" i="1"/>
  <c r="P5172" i="1" s="1"/>
  <c r="L5171" i="1"/>
  <c r="P5171" i="1" s="1"/>
  <c r="Q5171" i="1" s="1"/>
  <c r="L5170" i="1"/>
  <c r="P5170" i="1" s="1"/>
  <c r="Q5170" i="1" s="1"/>
  <c r="L5169" i="1"/>
  <c r="P5169" i="1" s="1"/>
  <c r="Q5169" i="1" s="1"/>
  <c r="L5167" i="1"/>
  <c r="P5167" i="1" s="1"/>
  <c r="Q5167" i="1" s="1"/>
  <c r="L5155" i="1"/>
  <c r="P5155" i="1" s="1"/>
  <c r="Q5155" i="1" s="1"/>
  <c r="L5153" i="1"/>
  <c r="P5153" i="1" s="1"/>
  <c r="Q5153" i="1" s="1"/>
  <c r="L5152" i="1"/>
  <c r="P5152" i="1" s="1"/>
  <c r="Q5152" i="1" s="1"/>
  <c r="L5149" i="1"/>
  <c r="P5149" i="1" s="1"/>
  <c r="Q5149" i="1" s="1"/>
  <c r="L5145" i="1"/>
  <c r="P5145" i="1" s="1"/>
  <c r="Q5145" i="1" s="1"/>
  <c r="L5144" i="1"/>
  <c r="P5144" i="1" s="1"/>
  <c r="Q5144" i="1" s="1"/>
  <c r="L5143" i="1"/>
  <c r="P5143" i="1" s="1"/>
  <c r="Q5143" i="1" s="1"/>
  <c r="L5141" i="1"/>
  <c r="P5141" i="1" s="1"/>
  <c r="L5140" i="1"/>
  <c r="P5140" i="1" s="1"/>
  <c r="Q5140" i="1" s="1"/>
  <c r="L5139" i="1"/>
  <c r="P5139" i="1" s="1"/>
  <c r="Q5139" i="1" s="1"/>
  <c r="L5138" i="1"/>
  <c r="P5138" i="1" s="1"/>
  <c r="Q5138" i="1" s="1"/>
  <c r="L5137" i="1"/>
  <c r="P5137" i="1" s="1"/>
  <c r="Q5137" i="1" s="1"/>
  <c r="L5136" i="1"/>
  <c r="P5136" i="1" s="1"/>
  <c r="Q5136" i="1" s="1"/>
  <c r="L5135" i="1"/>
  <c r="P5135" i="1" s="1"/>
  <c r="Q5135" i="1" s="1"/>
  <c r="L5134" i="1"/>
  <c r="P5134" i="1" s="1"/>
  <c r="Q5134" i="1" s="1"/>
  <c r="L5132" i="1"/>
  <c r="P5132" i="1" s="1"/>
  <c r="Q5132" i="1" s="1"/>
  <c r="L5130" i="1"/>
  <c r="P5130" i="1" s="1"/>
  <c r="Q5130" i="1" s="1"/>
  <c r="L5129" i="1"/>
  <c r="P5129" i="1" s="1"/>
  <c r="Q5129" i="1" s="1"/>
  <c r="L5128" i="1"/>
  <c r="P5128" i="1" s="1"/>
  <c r="Q5128" i="1" s="1"/>
  <c r="L5127" i="1"/>
  <c r="P5127" i="1" s="1"/>
  <c r="Q5127" i="1" s="1"/>
  <c r="L5126" i="1"/>
  <c r="P5126" i="1" s="1"/>
  <c r="Q5126" i="1" s="1"/>
  <c r="L5124" i="1"/>
  <c r="P5124" i="1" s="1"/>
  <c r="Q5124" i="1" s="1"/>
  <c r="L5112" i="1"/>
  <c r="P5112" i="1" s="1"/>
  <c r="Q5112" i="1" s="1"/>
  <c r="L5110" i="1"/>
  <c r="P5110" i="1" s="1"/>
  <c r="Q5110" i="1" s="1"/>
  <c r="L5109" i="1"/>
  <c r="P5109" i="1" s="1"/>
  <c r="Q5109" i="1" s="1"/>
  <c r="L5106" i="1"/>
  <c r="P5106" i="1" s="1"/>
  <c r="Q5106" i="1" s="1"/>
  <c r="L5102" i="1"/>
  <c r="P5102" i="1" s="1"/>
  <c r="Q5102" i="1" s="1"/>
  <c r="L5101" i="1"/>
  <c r="P5101" i="1" s="1"/>
  <c r="Q5101" i="1" s="1"/>
  <c r="L5100" i="1"/>
  <c r="P5100" i="1" s="1"/>
  <c r="Q5100" i="1" s="1"/>
  <c r="L5098" i="1"/>
  <c r="P5098" i="1" s="1"/>
  <c r="L5097" i="1"/>
  <c r="P5097" i="1" s="1"/>
  <c r="Q5097" i="1" s="1"/>
  <c r="L5096" i="1"/>
  <c r="P5096" i="1" s="1"/>
  <c r="Q5096" i="1" s="1"/>
  <c r="L5095" i="1"/>
  <c r="P5095" i="1" s="1"/>
  <c r="Q5095" i="1" s="1"/>
  <c r="L5094" i="1"/>
  <c r="P5094" i="1" s="1"/>
  <c r="Q5094" i="1" s="1"/>
  <c r="L5093" i="1"/>
  <c r="P5093" i="1" s="1"/>
  <c r="Q5093" i="1" s="1"/>
  <c r="L5092" i="1"/>
  <c r="P5092" i="1" s="1"/>
  <c r="Q5092" i="1" s="1"/>
  <c r="L5090" i="1"/>
  <c r="P5090" i="1" s="1"/>
  <c r="Q5090" i="1" s="1"/>
  <c r="L5088" i="1"/>
  <c r="P5088" i="1" s="1"/>
  <c r="Q5088" i="1" s="1"/>
  <c r="L5087" i="1"/>
  <c r="P5087" i="1" s="1"/>
  <c r="Q5087" i="1" s="1"/>
  <c r="L5086" i="1"/>
  <c r="P5086" i="1" s="1"/>
  <c r="Q5086" i="1" s="1"/>
  <c r="L5085" i="1"/>
  <c r="P5085" i="1" s="1"/>
  <c r="Q5085" i="1" s="1"/>
  <c r="L5084" i="1"/>
  <c r="P5084" i="1" s="1"/>
  <c r="Q5084" i="1" s="1"/>
  <c r="L5082" i="1"/>
  <c r="P5082" i="1" s="1"/>
  <c r="Q5082" i="1" s="1"/>
  <c r="L5070" i="1"/>
  <c r="P5070" i="1" s="1"/>
  <c r="Q5070" i="1" s="1"/>
  <c r="L5068" i="1"/>
  <c r="P5068" i="1" s="1"/>
  <c r="Q5068" i="1" s="1"/>
  <c r="L5067" i="1"/>
  <c r="P5067" i="1" s="1"/>
  <c r="Q5067" i="1" s="1"/>
  <c r="L5060" i="1"/>
  <c r="P5060" i="1" s="1"/>
  <c r="Q5060" i="1" s="1"/>
  <c r="L5059" i="1"/>
  <c r="P5059" i="1" s="1"/>
  <c r="Q5059" i="1" s="1"/>
  <c r="L5058" i="1"/>
  <c r="P5058" i="1" s="1"/>
  <c r="Q5058" i="1" s="1"/>
  <c r="L5056" i="1"/>
  <c r="P5056" i="1" s="1"/>
  <c r="Q5056" i="1" s="1"/>
  <c r="L5055" i="1"/>
  <c r="P5055" i="1" s="1"/>
  <c r="Q5055" i="1" s="1"/>
  <c r="L5054" i="1"/>
  <c r="P5054" i="1" s="1"/>
  <c r="Q5054" i="1" s="1"/>
  <c r="L5053" i="1"/>
  <c r="P5053" i="1" s="1"/>
  <c r="Q5053" i="1" s="1"/>
  <c r="L5052" i="1"/>
  <c r="P5052" i="1" s="1"/>
  <c r="Q5052" i="1" s="1"/>
  <c r="L5051" i="1"/>
  <c r="P5051" i="1" s="1"/>
  <c r="Q5051" i="1" s="1"/>
  <c r="L5049" i="1"/>
  <c r="P5049" i="1" s="1"/>
  <c r="Q5049" i="1" s="1"/>
  <c r="L5047" i="1"/>
  <c r="P5047" i="1" s="1"/>
  <c r="Q5047" i="1" s="1"/>
  <c r="L5046" i="1"/>
  <c r="P5046" i="1" s="1"/>
  <c r="Q5046" i="1" s="1"/>
  <c r="L5045" i="1"/>
  <c r="P5045" i="1" s="1"/>
  <c r="Q5045" i="1" s="1"/>
  <c r="L5044" i="1"/>
  <c r="P5044" i="1" s="1"/>
  <c r="Q5044" i="1" s="1"/>
  <c r="L5043" i="1"/>
  <c r="P5043" i="1" s="1"/>
  <c r="Q5043" i="1" s="1"/>
  <c r="L5041" i="1"/>
  <c r="P5041" i="1" s="1"/>
  <c r="Q5041" i="1" s="1"/>
  <c r="L5030" i="1"/>
  <c r="P5030" i="1" s="1"/>
  <c r="Q5030" i="1" s="1"/>
  <c r="L5028" i="1"/>
  <c r="P5028" i="1" s="1"/>
  <c r="Q5028" i="1" s="1"/>
  <c r="L5027" i="1"/>
  <c r="P5027" i="1" s="1"/>
  <c r="Q5027" i="1" s="1"/>
  <c r="L5024" i="1"/>
  <c r="P5024" i="1" s="1"/>
  <c r="Q5024" i="1" s="1"/>
  <c r="L5023" i="1"/>
  <c r="P5023" i="1" s="1"/>
  <c r="Q5023" i="1" s="1"/>
  <c r="L5021" i="1"/>
  <c r="P5021" i="1" s="1"/>
  <c r="L5017" i="1"/>
  <c r="P5017" i="1" s="1"/>
  <c r="Q5017" i="1" s="1"/>
  <c r="L5016" i="1"/>
  <c r="P5016" i="1" s="1"/>
  <c r="Q5016" i="1" s="1"/>
  <c r="L5015" i="1"/>
  <c r="P5015" i="1" s="1"/>
  <c r="Q5015" i="1" s="1"/>
  <c r="L5013" i="1"/>
  <c r="P5013" i="1" s="1"/>
  <c r="L5012" i="1"/>
  <c r="P5012" i="1" s="1"/>
  <c r="Q5012" i="1" s="1"/>
  <c r="L5011" i="1"/>
  <c r="P5011" i="1" s="1"/>
  <c r="Q5011" i="1" s="1"/>
  <c r="L5010" i="1"/>
  <c r="P5010" i="1" s="1"/>
  <c r="Q5010" i="1" s="1"/>
  <c r="L5009" i="1"/>
  <c r="P5009" i="1" s="1"/>
  <c r="Q5009" i="1" s="1"/>
  <c r="L5008" i="1"/>
  <c r="P5008" i="1" s="1"/>
  <c r="Q5008" i="1" s="1"/>
  <c r="L5007" i="1"/>
  <c r="P5007" i="1" s="1"/>
  <c r="Q5007" i="1" s="1"/>
  <c r="L5006" i="1"/>
  <c r="P5006" i="1" s="1"/>
  <c r="Q5006" i="1" s="1"/>
  <c r="L5004" i="1"/>
  <c r="P5004" i="1" s="1"/>
  <c r="Q5004" i="1" s="1"/>
  <c r="L5002" i="1"/>
  <c r="P5002" i="1" s="1"/>
  <c r="Q5002" i="1" s="1"/>
  <c r="L5001" i="1"/>
  <c r="P5001" i="1" s="1"/>
  <c r="Q5001" i="1" s="1"/>
  <c r="L5000" i="1"/>
  <c r="P5000" i="1" s="1"/>
  <c r="Q5000" i="1" s="1"/>
  <c r="L4999" i="1"/>
  <c r="P4999" i="1" s="1"/>
  <c r="Q4999" i="1" s="1"/>
  <c r="L4998" i="1"/>
  <c r="P4998" i="1" s="1"/>
  <c r="Q4998" i="1" s="1"/>
  <c r="L4996" i="1"/>
  <c r="P4996" i="1" s="1"/>
  <c r="Q4996" i="1" s="1"/>
  <c r="L4984" i="1"/>
  <c r="P4984" i="1" s="1"/>
  <c r="Q4984" i="1" s="1"/>
  <c r="L4982" i="1"/>
  <c r="P4982" i="1" s="1"/>
  <c r="Q4982" i="1" s="1"/>
  <c r="L4981" i="1"/>
  <c r="P4981" i="1" s="1"/>
  <c r="Q4981" i="1" s="1"/>
  <c r="L4974" i="1"/>
  <c r="P4974" i="1" s="1"/>
  <c r="Q4974" i="1" s="1"/>
  <c r="L4973" i="1"/>
  <c r="P4973" i="1" s="1"/>
  <c r="Q4973" i="1" s="1"/>
  <c r="L4972" i="1"/>
  <c r="P4972" i="1" s="1"/>
  <c r="Q4972" i="1" s="1"/>
  <c r="L4970" i="1"/>
  <c r="P4970" i="1" s="1"/>
  <c r="L4969" i="1"/>
  <c r="P4969" i="1" s="1"/>
  <c r="Q4969" i="1" s="1"/>
  <c r="L4968" i="1"/>
  <c r="P4968" i="1" s="1"/>
  <c r="Q4968" i="1" s="1"/>
  <c r="L4967" i="1"/>
  <c r="P4967" i="1" s="1"/>
  <c r="Q4967" i="1" s="1"/>
  <c r="L4966" i="1"/>
  <c r="P4966" i="1" s="1"/>
  <c r="Q4966" i="1" s="1"/>
  <c r="L4965" i="1"/>
  <c r="P4965" i="1" s="1"/>
  <c r="Q4965" i="1" s="1"/>
  <c r="L4964" i="1"/>
  <c r="P4964" i="1" s="1"/>
  <c r="Q4964" i="1" s="1"/>
  <c r="L4962" i="1"/>
  <c r="P4962" i="1" s="1"/>
  <c r="Q4962" i="1" s="1"/>
  <c r="L4960" i="1"/>
  <c r="P4960" i="1" s="1"/>
  <c r="Q4960" i="1" s="1"/>
  <c r="L4959" i="1"/>
  <c r="P4959" i="1" s="1"/>
  <c r="Q4959" i="1" s="1"/>
  <c r="L4958" i="1"/>
  <c r="P4958" i="1" s="1"/>
  <c r="Q4958" i="1" s="1"/>
  <c r="L4957" i="1"/>
  <c r="P4957" i="1" s="1"/>
  <c r="Q4957" i="1" s="1"/>
  <c r="L4956" i="1"/>
  <c r="P4956" i="1" s="1"/>
  <c r="Q4956" i="1" s="1"/>
  <c r="L4954" i="1"/>
  <c r="P4954" i="1" s="1"/>
  <c r="Q4954" i="1" s="1"/>
  <c r="L4942" i="1"/>
  <c r="P4942" i="1" s="1"/>
  <c r="Q4942" i="1" s="1"/>
  <c r="L4940" i="1"/>
  <c r="P4940" i="1" s="1"/>
  <c r="Q4940" i="1" s="1"/>
  <c r="L4939" i="1"/>
  <c r="P4939" i="1" s="1"/>
  <c r="Q4939" i="1" s="1"/>
  <c r="L4936" i="1"/>
  <c r="P4936" i="1" s="1"/>
  <c r="Q4936" i="1" s="1"/>
  <c r="L4935" i="1"/>
  <c r="P4935" i="1" s="1"/>
  <c r="Q4935" i="1" s="1"/>
  <c r="L4934" i="1"/>
  <c r="P4934" i="1" s="1"/>
  <c r="Q4934" i="1" s="1"/>
  <c r="L4932" i="1"/>
  <c r="P4932" i="1" s="1"/>
  <c r="L4931" i="1"/>
  <c r="P4931" i="1" s="1"/>
  <c r="Q4931" i="1" s="1"/>
  <c r="L4930" i="1"/>
  <c r="P4930" i="1" s="1"/>
  <c r="Q4930" i="1" s="1"/>
  <c r="L4929" i="1"/>
  <c r="P4929" i="1" s="1"/>
  <c r="Q4929" i="1" s="1"/>
  <c r="L4928" i="1"/>
  <c r="P4928" i="1" s="1"/>
  <c r="Q4928" i="1" s="1"/>
  <c r="L4927" i="1"/>
  <c r="P4927" i="1" s="1"/>
  <c r="Q4927" i="1" s="1"/>
  <c r="L4926" i="1"/>
  <c r="P4926" i="1" s="1"/>
  <c r="Q4926" i="1" s="1"/>
  <c r="L4925" i="1"/>
  <c r="P4925" i="1" s="1"/>
  <c r="Q4925" i="1" s="1"/>
  <c r="L4923" i="1"/>
  <c r="P4923" i="1" s="1"/>
  <c r="Q4923" i="1" s="1"/>
  <c r="L4921" i="1"/>
  <c r="P4921" i="1" s="1"/>
  <c r="Q4921" i="1" s="1"/>
  <c r="L4920" i="1"/>
  <c r="P4920" i="1" s="1"/>
  <c r="Q4920" i="1" s="1"/>
  <c r="L4919" i="1"/>
  <c r="P4919" i="1" s="1"/>
  <c r="Q4919" i="1" s="1"/>
  <c r="L4918" i="1"/>
  <c r="P4918" i="1" s="1"/>
  <c r="Q4918" i="1" s="1"/>
  <c r="L4917" i="1"/>
  <c r="P4917" i="1" s="1"/>
  <c r="Q4917" i="1" s="1"/>
  <c r="L4915" i="1"/>
  <c r="P4915" i="1" s="1"/>
  <c r="Q4915" i="1" s="1"/>
  <c r="L4903" i="1"/>
  <c r="P4903" i="1" s="1"/>
  <c r="Q4903" i="1" s="1"/>
  <c r="L4901" i="1"/>
  <c r="P4901" i="1" s="1"/>
  <c r="Q4901" i="1" s="1"/>
  <c r="L4900" i="1"/>
  <c r="P4900" i="1" s="1"/>
  <c r="Q4900" i="1" s="1"/>
  <c r="L4897" i="1"/>
  <c r="P4897" i="1" s="1"/>
  <c r="Q4897" i="1" s="1"/>
  <c r="L4893" i="1"/>
  <c r="P4893" i="1" s="1"/>
  <c r="Q4893" i="1" s="1"/>
  <c r="L4892" i="1"/>
  <c r="P4892" i="1" s="1"/>
  <c r="Q4892" i="1" s="1"/>
  <c r="L4891" i="1"/>
  <c r="P4891" i="1" s="1"/>
  <c r="Q4891" i="1" s="1"/>
  <c r="L4889" i="1"/>
  <c r="P4889" i="1" s="1"/>
  <c r="Q4889" i="1" s="1"/>
  <c r="L4888" i="1"/>
  <c r="P4888" i="1" s="1"/>
  <c r="Q4888" i="1" s="1"/>
  <c r="L4887" i="1"/>
  <c r="P4887" i="1" s="1"/>
  <c r="Q4887" i="1" s="1"/>
  <c r="L4886" i="1"/>
  <c r="P4886" i="1" s="1"/>
  <c r="Q4886" i="1" s="1"/>
  <c r="L4885" i="1"/>
  <c r="P4885" i="1" s="1"/>
  <c r="Q4885" i="1" s="1"/>
  <c r="L4884" i="1"/>
  <c r="P4884" i="1" s="1"/>
  <c r="Q4884" i="1" s="1"/>
  <c r="L4883" i="1"/>
  <c r="P4883" i="1" s="1"/>
  <c r="Q4883" i="1" s="1"/>
  <c r="L4881" i="1"/>
  <c r="P4881" i="1" s="1"/>
  <c r="Q4881" i="1" s="1"/>
  <c r="L4879" i="1"/>
  <c r="P4879" i="1" s="1"/>
  <c r="Q4879" i="1" s="1"/>
  <c r="L4878" i="1"/>
  <c r="P4878" i="1" s="1"/>
  <c r="L4877" i="1"/>
  <c r="P4877" i="1" s="1"/>
  <c r="Q4877" i="1" s="1"/>
  <c r="L4876" i="1"/>
  <c r="P4876" i="1" s="1"/>
  <c r="Q4876" i="1" s="1"/>
  <c r="L4875" i="1"/>
  <c r="P4875" i="1" s="1"/>
  <c r="Q4875" i="1" s="1"/>
  <c r="L4873" i="1"/>
  <c r="P4873" i="1" s="1"/>
  <c r="Q4873" i="1" s="1"/>
  <c r="L4861" i="1"/>
  <c r="P4861" i="1" s="1"/>
  <c r="Q4861" i="1" s="1"/>
  <c r="L4859" i="1"/>
  <c r="P4859" i="1" s="1"/>
  <c r="Q4859" i="1" s="1"/>
  <c r="L4858" i="1"/>
  <c r="P4858" i="1" s="1"/>
  <c r="Q4858" i="1" s="1"/>
  <c r="L4855" i="1"/>
  <c r="P4855" i="1" s="1"/>
  <c r="Q4855" i="1" s="1"/>
  <c r="L4853" i="1"/>
  <c r="P4853" i="1" s="1"/>
  <c r="L4849" i="1"/>
  <c r="P4849" i="1" s="1"/>
  <c r="Q4849" i="1" s="1"/>
  <c r="L4848" i="1"/>
  <c r="P4848" i="1" s="1"/>
  <c r="Q4848" i="1" s="1"/>
  <c r="L4847" i="1"/>
  <c r="P4847" i="1" s="1"/>
  <c r="Q4847" i="1" s="1"/>
  <c r="L4845" i="1"/>
  <c r="P4845" i="1" s="1"/>
  <c r="Q4845" i="1" s="1"/>
  <c r="L4844" i="1"/>
  <c r="P4844" i="1" s="1"/>
  <c r="Q4844" i="1" s="1"/>
  <c r="L4843" i="1"/>
  <c r="P4843" i="1" s="1"/>
  <c r="L4842" i="1"/>
  <c r="P4842" i="1" s="1"/>
  <c r="Q4842" i="1" s="1"/>
  <c r="L4841" i="1"/>
  <c r="P4841" i="1" s="1"/>
  <c r="Q4841" i="1" s="1"/>
  <c r="L4840" i="1"/>
  <c r="P4840" i="1" s="1"/>
  <c r="Q4840" i="1" s="1"/>
  <c r="L4839" i="1"/>
  <c r="P4839" i="1" s="1"/>
  <c r="L4837" i="1"/>
  <c r="P4837" i="1" s="1"/>
  <c r="Q4837" i="1" s="1"/>
  <c r="L4835" i="1"/>
  <c r="P4835" i="1" s="1"/>
  <c r="Q4835" i="1" s="1"/>
  <c r="L4834" i="1"/>
  <c r="P4834" i="1" s="1"/>
  <c r="Q4834" i="1" s="1"/>
  <c r="L4833" i="1"/>
  <c r="P4833" i="1" s="1"/>
  <c r="Q4833" i="1" s="1"/>
  <c r="L4832" i="1"/>
  <c r="P4832" i="1" s="1"/>
  <c r="Q4832" i="1" s="1"/>
  <c r="L4831" i="1"/>
  <c r="P4831" i="1" s="1"/>
  <c r="Q4831" i="1" s="1"/>
  <c r="L4829" i="1"/>
  <c r="P4829" i="1" s="1"/>
  <c r="Q4829" i="1" s="1"/>
  <c r="L4817" i="1"/>
  <c r="P4817" i="1" s="1"/>
  <c r="Q4817" i="1" s="1"/>
  <c r="L4815" i="1"/>
  <c r="P4815" i="1" s="1"/>
  <c r="Q4815" i="1" s="1"/>
  <c r="L4814" i="1"/>
  <c r="P4814" i="1" s="1"/>
  <c r="Q4814" i="1" s="1"/>
  <c r="L4811" i="1"/>
  <c r="P4811" i="1" s="1"/>
  <c r="Q4811" i="1" s="1"/>
  <c r="L4807" i="1"/>
  <c r="P4807" i="1" s="1"/>
  <c r="L4806" i="1"/>
  <c r="P4806" i="1" s="1"/>
  <c r="Q4806" i="1" s="1"/>
  <c r="L4805" i="1"/>
  <c r="P4805" i="1" s="1"/>
  <c r="Q4805" i="1" s="1"/>
  <c r="L4803" i="1"/>
  <c r="P4803" i="1" s="1"/>
  <c r="L4802" i="1"/>
  <c r="P4802" i="1" s="1"/>
  <c r="Q4802" i="1" s="1"/>
  <c r="L4801" i="1"/>
  <c r="P4801" i="1" s="1"/>
  <c r="L4800" i="1"/>
  <c r="P4800" i="1" s="1"/>
  <c r="Q4800" i="1" s="1"/>
  <c r="L4799" i="1"/>
  <c r="P4799" i="1" s="1"/>
  <c r="Q4799" i="1" s="1"/>
  <c r="L4798" i="1"/>
  <c r="P4798" i="1" s="1"/>
  <c r="Q4798" i="1" s="1"/>
  <c r="L4797" i="1"/>
  <c r="P4797" i="1" s="1"/>
  <c r="Q4797" i="1" s="1"/>
  <c r="L4795" i="1"/>
  <c r="P4795" i="1" s="1"/>
  <c r="Q4795" i="1" s="1"/>
  <c r="L4793" i="1"/>
  <c r="P4793" i="1" s="1"/>
  <c r="Q4793" i="1" s="1"/>
  <c r="L4792" i="1"/>
  <c r="P4792" i="1" s="1"/>
  <c r="Q4792" i="1" s="1"/>
  <c r="L4791" i="1"/>
  <c r="P4791" i="1" s="1"/>
  <c r="Q4791" i="1" s="1"/>
  <c r="L4790" i="1"/>
  <c r="P4790" i="1" s="1"/>
  <c r="Q4790" i="1" s="1"/>
  <c r="L4789" i="1"/>
  <c r="P4789" i="1" s="1"/>
  <c r="Q4789" i="1" s="1"/>
  <c r="L4787" i="1"/>
  <c r="P4787" i="1" s="1"/>
  <c r="Q4787" i="1" s="1"/>
  <c r="L4775" i="1"/>
  <c r="P4775" i="1" s="1"/>
  <c r="Q4775" i="1" s="1"/>
  <c r="L4773" i="1"/>
  <c r="P4773" i="1" s="1"/>
  <c r="Q4773" i="1" s="1"/>
  <c r="L4772" i="1"/>
  <c r="P4772" i="1" s="1"/>
  <c r="Q4772" i="1" s="1"/>
  <c r="L4769" i="1"/>
  <c r="P4769" i="1" s="1"/>
  <c r="Q4769" i="1" s="1"/>
  <c r="L4768" i="1"/>
  <c r="P4768" i="1" s="1"/>
  <c r="Q4768" i="1" s="1"/>
  <c r="L4767" i="1"/>
  <c r="P4767" i="1" s="1"/>
  <c r="Q4767" i="1" s="1"/>
  <c r="L4765" i="1"/>
  <c r="P4765" i="1" s="1"/>
  <c r="L4764" i="1"/>
  <c r="P4764" i="1" s="1"/>
  <c r="Q4764" i="1" s="1"/>
  <c r="L4763" i="1"/>
  <c r="P4763" i="1" s="1"/>
  <c r="Q4763" i="1" s="1"/>
  <c r="L4762" i="1"/>
  <c r="P4762" i="1" s="1"/>
  <c r="Q4762" i="1" s="1"/>
  <c r="L4761" i="1"/>
  <c r="P4761" i="1" s="1"/>
  <c r="Q4761" i="1" s="1"/>
  <c r="L4760" i="1"/>
  <c r="P4760" i="1" s="1"/>
  <c r="Q4760" i="1" s="1"/>
  <c r="L4759" i="1"/>
  <c r="P4759" i="1" s="1"/>
  <c r="Q4759" i="1" s="1"/>
  <c r="L4758" i="1"/>
  <c r="P4758" i="1" s="1"/>
  <c r="Q4758" i="1" s="1"/>
  <c r="L4756" i="1"/>
  <c r="P4756" i="1" s="1"/>
  <c r="Q4756" i="1" s="1"/>
  <c r="L4754" i="1"/>
  <c r="P4754" i="1" s="1"/>
  <c r="Q4754" i="1" s="1"/>
  <c r="L4753" i="1"/>
  <c r="P4753" i="1" s="1"/>
  <c r="Q4753" i="1" s="1"/>
  <c r="L4752" i="1"/>
  <c r="P4752" i="1" s="1"/>
  <c r="Q4752" i="1" s="1"/>
  <c r="L4751" i="1"/>
  <c r="P4751" i="1" s="1"/>
  <c r="Q4751" i="1" s="1"/>
  <c r="L4750" i="1"/>
  <c r="P4750" i="1" s="1"/>
  <c r="Q4750" i="1" s="1"/>
  <c r="L4748" i="1"/>
  <c r="P4748" i="1" s="1"/>
  <c r="Q4748" i="1" s="1"/>
  <c r="L4736" i="1"/>
  <c r="P4736" i="1" s="1"/>
  <c r="Q4736" i="1" s="1"/>
  <c r="L4734" i="1"/>
  <c r="P4734" i="1" s="1"/>
  <c r="Q4734" i="1" s="1"/>
  <c r="L4733" i="1"/>
  <c r="P4733" i="1" s="1"/>
  <c r="Q4733" i="1" s="1"/>
  <c r="L4730" i="1"/>
  <c r="P4730" i="1" s="1"/>
  <c r="Q4730" i="1" s="1"/>
  <c r="L4726" i="1"/>
  <c r="P4726" i="1" s="1"/>
  <c r="Q4726" i="1" s="1"/>
  <c r="L4725" i="1"/>
  <c r="P4725" i="1" s="1"/>
  <c r="Q4725" i="1" s="1"/>
  <c r="L4724" i="1"/>
  <c r="P4724" i="1" s="1"/>
  <c r="Q4724" i="1" s="1"/>
  <c r="L4722" i="1"/>
  <c r="P4722" i="1" s="1"/>
  <c r="Q4722" i="1" s="1"/>
  <c r="L4721" i="1"/>
  <c r="P4721" i="1" s="1"/>
  <c r="Q4721" i="1" s="1"/>
  <c r="L4720" i="1"/>
  <c r="P4720" i="1" s="1"/>
  <c r="Q4720" i="1" s="1"/>
  <c r="L4719" i="1"/>
  <c r="P4719" i="1" s="1"/>
  <c r="Q4719" i="1" s="1"/>
  <c r="L4718" i="1"/>
  <c r="P4718" i="1" s="1"/>
  <c r="Q4718" i="1" s="1"/>
  <c r="L4717" i="1"/>
  <c r="P4717" i="1" s="1"/>
  <c r="Q4717" i="1" s="1"/>
  <c r="L4715" i="1"/>
  <c r="P4715" i="1" s="1"/>
  <c r="Q4715" i="1" s="1"/>
  <c r="L4713" i="1"/>
  <c r="P4713" i="1" s="1"/>
  <c r="Q4713" i="1" s="1"/>
  <c r="L4712" i="1"/>
  <c r="P4712" i="1" s="1"/>
  <c r="Q4712" i="1" s="1"/>
  <c r="L4711" i="1"/>
  <c r="P4711" i="1" s="1"/>
  <c r="Q4711" i="1" s="1"/>
  <c r="L4710" i="1"/>
  <c r="P4710" i="1" s="1"/>
  <c r="Q4710" i="1" s="1"/>
  <c r="L4709" i="1"/>
  <c r="P4709" i="1" s="1"/>
  <c r="Q4709" i="1" s="1"/>
  <c r="L4707" i="1"/>
  <c r="P4707" i="1" s="1"/>
  <c r="Q4707" i="1" s="1"/>
  <c r="L4695" i="1"/>
  <c r="P4695" i="1" s="1"/>
  <c r="Q4695" i="1" s="1"/>
  <c r="L4693" i="1"/>
  <c r="P4693" i="1" s="1"/>
  <c r="Q4693" i="1" s="1"/>
  <c r="L4692" i="1"/>
  <c r="P4692" i="1" s="1"/>
  <c r="Q4692" i="1" s="1"/>
  <c r="L4689" i="1"/>
  <c r="P4689" i="1" s="1"/>
  <c r="Q4689" i="1" s="1"/>
  <c r="L4685" i="1"/>
  <c r="P4685" i="1" s="1"/>
  <c r="Q4685" i="1" s="1"/>
  <c r="L4684" i="1"/>
  <c r="P4684" i="1" s="1"/>
  <c r="Q4684" i="1" s="1"/>
  <c r="L4683" i="1"/>
  <c r="P4683" i="1" s="1"/>
  <c r="Q4683" i="1" s="1"/>
  <c r="L4681" i="1"/>
  <c r="P4681" i="1" s="1"/>
  <c r="Q4681" i="1" s="1"/>
  <c r="L4680" i="1"/>
  <c r="P4680" i="1" s="1"/>
  <c r="Q4680" i="1" s="1"/>
  <c r="L4679" i="1"/>
  <c r="P4679" i="1" s="1"/>
  <c r="Q4679" i="1" s="1"/>
  <c r="L4678" i="1"/>
  <c r="P4678" i="1" s="1"/>
  <c r="Q4678" i="1" s="1"/>
  <c r="L4677" i="1"/>
  <c r="P4677" i="1" s="1"/>
  <c r="Q4677" i="1" s="1"/>
  <c r="L4676" i="1"/>
  <c r="P4676" i="1" s="1"/>
  <c r="Q4676" i="1" s="1"/>
  <c r="L4674" i="1"/>
  <c r="P4674" i="1" s="1"/>
  <c r="Q4674" i="1" s="1"/>
  <c r="L4672" i="1"/>
  <c r="P4672" i="1" s="1"/>
  <c r="Q4672" i="1" s="1"/>
  <c r="L4671" i="1"/>
  <c r="P4671" i="1" s="1"/>
  <c r="Q4671" i="1" s="1"/>
  <c r="L4670" i="1"/>
  <c r="P4670" i="1" s="1"/>
  <c r="Q4670" i="1" s="1"/>
  <c r="L4669" i="1"/>
  <c r="P4669" i="1" s="1"/>
  <c r="Q4669" i="1" s="1"/>
  <c r="L4668" i="1"/>
  <c r="P4668" i="1" s="1"/>
  <c r="Q4668" i="1" s="1"/>
  <c r="L4666" i="1"/>
  <c r="P4666" i="1" s="1"/>
  <c r="Q4666" i="1" s="1"/>
  <c r="L4654" i="1"/>
  <c r="P4654" i="1" s="1"/>
  <c r="Q4654" i="1" s="1"/>
  <c r="L4652" i="1"/>
  <c r="P4652" i="1" s="1"/>
  <c r="Q4652" i="1" s="1"/>
  <c r="L4651" i="1"/>
  <c r="P4651" i="1" s="1"/>
  <c r="Q4651" i="1" s="1"/>
  <c r="L4648" i="1"/>
  <c r="P4648" i="1" s="1"/>
  <c r="Q4648" i="1" s="1"/>
  <c r="L4644" i="1"/>
  <c r="P4644" i="1" s="1"/>
  <c r="Q4644" i="1" s="1"/>
  <c r="L4643" i="1"/>
  <c r="P4643" i="1" s="1"/>
  <c r="Q4643" i="1" s="1"/>
  <c r="L4642" i="1"/>
  <c r="P4642" i="1" s="1"/>
  <c r="Q4642" i="1" s="1"/>
  <c r="L4640" i="1"/>
  <c r="P4640" i="1" s="1"/>
  <c r="Q4640" i="1" s="1"/>
  <c r="L4639" i="1"/>
  <c r="P4639" i="1" s="1"/>
  <c r="Q4639" i="1" s="1"/>
  <c r="L4638" i="1"/>
  <c r="P4638" i="1" s="1"/>
  <c r="L4637" i="1"/>
  <c r="P4637" i="1" s="1"/>
  <c r="Q4637" i="1" s="1"/>
  <c r="L4636" i="1"/>
  <c r="P4636" i="1" s="1"/>
  <c r="Q4636" i="1" s="1"/>
  <c r="L4635" i="1"/>
  <c r="P4635" i="1" s="1"/>
  <c r="Q4635" i="1" s="1"/>
  <c r="L4634" i="1"/>
  <c r="P4634" i="1" s="1"/>
  <c r="Q4634" i="1" s="1"/>
  <c r="L4633" i="1"/>
  <c r="P4633" i="1" s="1"/>
  <c r="Q4633" i="1" s="1"/>
  <c r="L4631" i="1"/>
  <c r="P4631" i="1" s="1"/>
  <c r="Q4631" i="1" s="1"/>
  <c r="L4629" i="1"/>
  <c r="P4629" i="1" s="1"/>
  <c r="Q4629" i="1" s="1"/>
  <c r="L4628" i="1"/>
  <c r="P4628" i="1" s="1"/>
  <c r="L4627" i="1"/>
  <c r="P4627" i="1" s="1"/>
  <c r="Q4627" i="1" s="1"/>
  <c r="L4626" i="1"/>
  <c r="P4626" i="1" s="1"/>
  <c r="Q4626" i="1" s="1"/>
  <c r="L4625" i="1"/>
  <c r="P4625" i="1" s="1"/>
  <c r="Q4625" i="1" s="1"/>
  <c r="L4623" i="1"/>
  <c r="P4623" i="1" s="1"/>
  <c r="Q4623" i="1" s="1"/>
  <c r="L4611" i="1"/>
  <c r="P4611" i="1" s="1"/>
  <c r="Q4611" i="1" s="1"/>
  <c r="L4609" i="1"/>
  <c r="P4609" i="1" s="1"/>
  <c r="Q4609" i="1" s="1"/>
  <c r="L4608" i="1"/>
  <c r="P4608" i="1" s="1"/>
  <c r="Q4608" i="1" s="1"/>
  <c r="L4605" i="1"/>
  <c r="P4605" i="1" s="1"/>
  <c r="Q4605" i="1" s="1"/>
  <c r="L4601" i="1"/>
  <c r="P4601" i="1" s="1"/>
  <c r="Q4601" i="1" s="1"/>
  <c r="L4600" i="1"/>
  <c r="P4600" i="1" s="1"/>
  <c r="Q4600" i="1" s="1"/>
  <c r="L4599" i="1"/>
  <c r="P4599" i="1" s="1"/>
  <c r="Q4599" i="1" s="1"/>
  <c r="L4597" i="1"/>
  <c r="P4597" i="1" s="1"/>
  <c r="L4596" i="1"/>
  <c r="P4596" i="1" s="1"/>
  <c r="Q4596" i="1" s="1"/>
  <c r="L4595" i="1"/>
  <c r="P4595" i="1" s="1"/>
  <c r="Q4595" i="1" s="1"/>
  <c r="L4594" i="1"/>
  <c r="P4594" i="1" s="1"/>
  <c r="Q4594" i="1" s="1"/>
  <c r="L4593" i="1"/>
  <c r="P4593" i="1" s="1"/>
  <c r="Q4593" i="1" s="1"/>
  <c r="L4592" i="1"/>
  <c r="P4592" i="1" s="1"/>
  <c r="Q4592" i="1" s="1"/>
  <c r="L4591" i="1"/>
  <c r="P4591" i="1" s="1"/>
  <c r="Q4591" i="1" s="1"/>
  <c r="L4589" i="1"/>
  <c r="P4589" i="1" s="1"/>
  <c r="Q4589" i="1" s="1"/>
  <c r="L4587" i="1"/>
  <c r="P4587" i="1" s="1"/>
  <c r="Q4587" i="1" s="1"/>
  <c r="L4586" i="1"/>
  <c r="P4586" i="1" s="1"/>
  <c r="L4585" i="1"/>
  <c r="P4585" i="1" s="1"/>
  <c r="Q4585" i="1" s="1"/>
  <c r="L4584" i="1"/>
  <c r="P4584" i="1" s="1"/>
  <c r="Q4584" i="1" s="1"/>
  <c r="L4583" i="1"/>
  <c r="P4583" i="1" s="1"/>
  <c r="Q4583" i="1" s="1"/>
  <c r="L4581" i="1"/>
  <c r="P4581" i="1" s="1"/>
  <c r="Q4581" i="1" s="1"/>
  <c r="L4523" i="1"/>
  <c r="P4523" i="1" s="1"/>
  <c r="Q4523" i="1" s="1"/>
  <c r="L4521" i="1"/>
  <c r="P4521" i="1" s="1"/>
  <c r="Q4521" i="1" s="1"/>
  <c r="L4520" i="1"/>
  <c r="P4520" i="1" s="1"/>
  <c r="Q4520" i="1" s="1"/>
  <c r="L4519" i="1"/>
  <c r="P4519" i="1" s="1"/>
  <c r="Q4519" i="1" s="1"/>
  <c r="L4516" i="1"/>
  <c r="P4516" i="1" s="1"/>
  <c r="Q4516" i="1" s="1"/>
  <c r="L4512" i="1"/>
  <c r="P4512" i="1" s="1"/>
  <c r="Q4512" i="1" s="1"/>
  <c r="L4511" i="1"/>
  <c r="P4511" i="1" s="1"/>
  <c r="Q4511" i="1" s="1"/>
  <c r="L4510" i="1"/>
  <c r="P4510" i="1" s="1"/>
  <c r="Q4510" i="1" s="1"/>
  <c r="L4508" i="1"/>
  <c r="P4508" i="1" s="1"/>
  <c r="Q4508" i="1" s="1"/>
  <c r="L4507" i="1"/>
  <c r="P4507" i="1" s="1"/>
  <c r="Q4507" i="1" s="1"/>
  <c r="L4506" i="1"/>
  <c r="P4506" i="1" s="1"/>
  <c r="Q4506" i="1" s="1"/>
  <c r="L4505" i="1"/>
  <c r="P4505" i="1" s="1"/>
  <c r="Q4505" i="1" s="1"/>
  <c r="L4504" i="1"/>
  <c r="P4504" i="1" s="1"/>
  <c r="Q4504" i="1" s="1"/>
  <c r="L4503" i="1"/>
  <c r="P4503" i="1" s="1"/>
  <c r="Q4503" i="1" s="1"/>
  <c r="L4501" i="1"/>
  <c r="P4501" i="1" s="1"/>
  <c r="Q4501" i="1" s="1"/>
  <c r="L4499" i="1"/>
  <c r="P4499" i="1" s="1"/>
  <c r="Q4499" i="1" s="1"/>
  <c r="L4498" i="1"/>
  <c r="P4498" i="1" s="1"/>
  <c r="Q4498" i="1" s="1"/>
  <c r="L4497" i="1"/>
  <c r="P4497" i="1" s="1"/>
  <c r="Q4497" i="1" s="1"/>
  <c r="L4496" i="1"/>
  <c r="P4496" i="1" s="1"/>
  <c r="Q4496" i="1" s="1"/>
  <c r="L4495" i="1"/>
  <c r="P4495" i="1" s="1"/>
  <c r="Q4495" i="1" s="1"/>
  <c r="L4493" i="1"/>
  <c r="P4493" i="1" s="1"/>
  <c r="Q4493" i="1" s="1"/>
  <c r="L4481" i="1"/>
  <c r="P4481" i="1" s="1"/>
  <c r="Q4481" i="1" s="1"/>
  <c r="L4479" i="1"/>
  <c r="P4479" i="1" s="1"/>
  <c r="Q4479" i="1" s="1"/>
  <c r="L4478" i="1"/>
  <c r="P4478" i="1" s="1"/>
  <c r="Q4478" i="1" s="1"/>
  <c r="L4475" i="1"/>
  <c r="P4475" i="1" s="1"/>
  <c r="Q4475" i="1" s="1"/>
  <c r="L4471" i="1"/>
  <c r="P4471" i="1" s="1"/>
  <c r="Q4471" i="1" s="1"/>
  <c r="L4470" i="1"/>
  <c r="P4470" i="1" s="1"/>
  <c r="Q4470" i="1" s="1"/>
  <c r="L4469" i="1"/>
  <c r="P4469" i="1" s="1"/>
  <c r="Q4469" i="1" s="1"/>
  <c r="L4467" i="1"/>
  <c r="P4467" i="1" s="1"/>
  <c r="Q4467" i="1" s="1"/>
  <c r="L4466" i="1"/>
  <c r="P4466" i="1" s="1"/>
  <c r="Q4466" i="1" s="1"/>
  <c r="L4465" i="1"/>
  <c r="P4465" i="1" s="1"/>
  <c r="Q4465" i="1" s="1"/>
  <c r="L4464" i="1"/>
  <c r="P4464" i="1" s="1"/>
  <c r="Q4464" i="1" s="1"/>
  <c r="L4463" i="1"/>
  <c r="P4463" i="1" s="1"/>
  <c r="Q4463" i="1" s="1"/>
  <c r="L4462" i="1"/>
  <c r="P4462" i="1" s="1"/>
  <c r="Q4462" i="1" s="1"/>
  <c r="L4460" i="1"/>
  <c r="P4460" i="1" s="1"/>
  <c r="Q4460" i="1" s="1"/>
  <c r="L4458" i="1"/>
  <c r="P4458" i="1" s="1"/>
  <c r="Q4458" i="1" s="1"/>
  <c r="L4457" i="1"/>
  <c r="P4457" i="1" s="1"/>
  <c r="Q4457" i="1" s="1"/>
  <c r="L4456" i="1"/>
  <c r="P4456" i="1" s="1"/>
  <c r="Q4456" i="1" s="1"/>
  <c r="L4455" i="1"/>
  <c r="P4455" i="1" s="1"/>
  <c r="Q4455" i="1" s="1"/>
  <c r="L4454" i="1"/>
  <c r="P4454" i="1" s="1"/>
  <c r="Q4454" i="1" s="1"/>
  <c r="L4452" i="1"/>
  <c r="P4452" i="1" s="1"/>
  <c r="Q4452" i="1" s="1"/>
  <c r="L4440" i="1"/>
  <c r="P4440" i="1" s="1"/>
  <c r="Q4440" i="1" s="1"/>
  <c r="L4438" i="1"/>
  <c r="P4438" i="1" s="1"/>
  <c r="Q4438" i="1" s="1"/>
  <c r="L4437" i="1"/>
  <c r="P4437" i="1" s="1"/>
  <c r="Q4437" i="1" s="1"/>
  <c r="L4434" i="1"/>
  <c r="P4434" i="1" s="1"/>
  <c r="L4430" i="1"/>
  <c r="P4430" i="1" s="1"/>
  <c r="Q4430" i="1" s="1"/>
  <c r="L4429" i="1"/>
  <c r="P4429" i="1" s="1"/>
  <c r="Q4429" i="1" s="1"/>
  <c r="L4428" i="1"/>
  <c r="P4428" i="1" s="1"/>
  <c r="Q4428" i="1" s="1"/>
  <c r="L4426" i="1"/>
  <c r="P4426" i="1" s="1"/>
  <c r="Q4426" i="1" s="1"/>
  <c r="L4425" i="1"/>
  <c r="P4425" i="1" s="1"/>
  <c r="Q4425" i="1" s="1"/>
  <c r="L4424" i="1"/>
  <c r="P4424" i="1" s="1"/>
  <c r="Q4424" i="1" s="1"/>
  <c r="L4423" i="1"/>
  <c r="P4423" i="1" s="1"/>
  <c r="Q4423" i="1" s="1"/>
  <c r="L4422" i="1"/>
  <c r="P4422" i="1" s="1"/>
  <c r="Q4422" i="1" s="1"/>
  <c r="L4421" i="1"/>
  <c r="P4421" i="1" s="1"/>
  <c r="Q4421" i="1" s="1"/>
  <c r="L4419" i="1"/>
  <c r="P4419" i="1" s="1"/>
  <c r="Q4419" i="1" s="1"/>
  <c r="L4417" i="1"/>
  <c r="P4417" i="1" s="1"/>
  <c r="L4416" i="1"/>
  <c r="P4416" i="1" s="1"/>
  <c r="Q4416" i="1" s="1"/>
  <c r="L4415" i="1"/>
  <c r="P4415" i="1" s="1"/>
  <c r="Q4415" i="1" s="1"/>
  <c r="L4414" i="1"/>
  <c r="P4414" i="1" s="1"/>
  <c r="Q4414" i="1" s="1"/>
  <c r="L4413" i="1"/>
  <c r="P4413" i="1" s="1"/>
  <c r="Q4413" i="1" s="1"/>
  <c r="L4411" i="1"/>
  <c r="P4411" i="1" s="1"/>
  <c r="Q4411" i="1" s="1"/>
  <c r="L4399" i="1"/>
  <c r="P4399" i="1" s="1"/>
  <c r="Q4399" i="1" s="1"/>
  <c r="L4397" i="1"/>
  <c r="P4397" i="1" s="1"/>
  <c r="Q4397" i="1" s="1"/>
  <c r="L4396" i="1"/>
  <c r="P4396" i="1" s="1"/>
  <c r="Q4396" i="1" s="1"/>
  <c r="L4393" i="1"/>
  <c r="P4393" i="1" s="1"/>
  <c r="Q4393" i="1" s="1"/>
  <c r="L4389" i="1"/>
  <c r="P4389" i="1" s="1"/>
  <c r="Q4389" i="1" s="1"/>
  <c r="L4388" i="1"/>
  <c r="P4388" i="1" s="1"/>
  <c r="Q4388" i="1" s="1"/>
  <c r="L4387" i="1"/>
  <c r="P4387" i="1" s="1"/>
  <c r="Q4387" i="1" s="1"/>
  <c r="L4385" i="1"/>
  <c r="P4385" i="1" s="1"/>
  <c r="L4384" i="1"/>
  <c r="P4384" i="1" s="1"/>
  <c r="Q4384" i="1" s="1"/>
  <c r="L4383" i="1"/>
  <c r="P4383" i="1" s="1"/>
  <c r="Q4383" i="1" s="1"/>
  <c r="L4382" i="1"/>
  <c r="P4382" i="1" s="1"/>
  <c r="Q4382" i="1" s="1"/>
  <c r="L4381" i="1"/>
  <c r="P4381" i="1" s="1"/>
  <c r="Q4381" i="1" s="1"/>
  <c r="L4380" i="1"/>
  <c r="P4380" i="1" s="1"/>
  <c r="Q4380" i="1" s="1"/>
  <c r="L4379" i="1"/>
  <c r="P4379" i="1" s="1"/>
  <c r="Q4379" i="1" s="1"/>
  <c r="L4378" i="1"/>
  <c r="P4378" i="1" s="1"/>
  <c r="Q4378" i="1" s="1"/>
  <c r="L4376" i="1"/>
  <c r="P4376" i="1" s="1"/>
  <c r="Q4376" i="1" s="1"/>
  <c r="L4374" i="1"/>
  <c r="P4374" i="1" s="1"/>
  <c r="Q4374" i="1" s="1"/>
  <c r="L4373" i="1"/>
  <c r="P4373" i="1" s="1"/>
  <c r="Q4373" i="1" s="1"/>
  <c r="L4372" i="1"/>
  <c r="P4372" i="1" s="1"/>
  <c r="Q4372" i="1" s="1"/>
  <c r="L4371" i="1"/>
  <c r="P4371" i="1" s="1"/>
  <c r="Q4371" i="1" s="1"/>
  <c r="L4370" i="1"/>
  <c r="P4370" i="1" s="1"/>
  <c r="Q4370" i="1" s="1"/>
  <c r="L4368" i="1"/>
  <c r="P4368" i="1" s="1"/>
  <c r="Q4368" i="1" s="1"/>
  <c r="L4356" i="1"/>
  <c r="P4356" i="1" s="1"/>
  <c r="Q4356" i="1" s="1"/>
  <c r="L4354" i="1"/>
  <c r="P4354" i="1" s="1"/>
  <c r="Q4354" i="1" s="1"/>
  <c r="L4353" i="1"/>
  <c r="P4353" i="1" s="1"/>
  <c r="Q4353" i="1" s="1"/>
  <c r="L4350" i="1"/>
  <c r="P4350" i="1" s="1"/>
  <c r="Q4350" i="1" s="1"/>
  <c r="L4346" i="1"/>
  <c r="P4346" i="1" s="1"/>
  <c r="Q4346" i="1" s="1"/>
  <c r="L4345" i="1"/>
  <c r="P4345" i="1" s="1"/>
  <c r="Q4345" i="1" s="1"/>
  <c r="L4344" i="1"/>
  <c r="P4344" i="1" s="1"/>
  <c r="Q4344" i="1" s="1"/>
  <c r="L4342" i="1"/>
  <c r="P4342" i="1" s="1"/>
  <c r="L4341" i="1"/>
  <c r="P4341" i="1" s="1"/>
  <c r="Q4341" i="1" s="1"/>
  <c r="L4340" i="1"/>
  <c r="P4340" i="1" s="1"/>
  <c r="Q4340" i="1" s="1"/>
  <c r="L4339" i="1"/>
  <c r="P4339" i="1" s="1"/>
  <c r="Q4339" i="1" s="1"/>
  <c r="L4338" i="1"/>
  <c r="P4338" i="1" s="1"/>
  <c r="Q4338" i="1" s="1"/>
  <c r="L4337" i="1"/>
  <c r="P4337" i="1" s="1"/>
  <c r="Q4337" i="1" s="1"/>
  <c r="L4336" i="1"/>
  <c r="P4336" i="1" s="1"/>
  <c r="Q4336" i="1" s="1"/>
  <c r="L4334" i="1"/>
  <c r="P4334" i="1" s="1"/>
  <c r="Q4334" i="1" s="1"/>
  <c r="L4332" i="1"/>
  <c r="P4332" i="1" s="1"/>
  <c r="Q4332" i="1" s="1"/>
  <c r="L4331" i="1"/>
  <c r="P4331" i="1" s="1"/>
  <c r="Q4331" i="1" s="1"/>
  <c r="L4330" i="1"/>
  <c r="P4330" i="1" s="1"/>
  <c r="Q4330" i="1" s="1"/>
  <c r="L4329" i="1"/>
  <c r="P4329" i="1" s="1"/>
  <c r="Q4329" i="1" s="1"/>
  <c r="L4328" i="1"/>
  <c r="P4328" i="1" s="1"/>
  <c r="Q4328" i="1" s="1"/>
  <c r="L4326" i="1"/>
  <c r="P4326" i="1" s="1"/>
  <c r="Q4326" i="1" s="1"/>
  <c r="L4314" i="1"/>
  <c r="P4314" i="1" s="1"/>
  <c r="Q4314" i="1" s="1"/>
  <c r="L4312" i="1"/>
  <c r="P4312" i="1" s="1"/>
  <c r="Q4312" i="1" s="1"/>
  <c r="L4311" i="1"/>
  <c r="P4311" i="1" s="1"/>
  <c r="Q4311" i="1" s="1"/>
  <c r="L4308" i="1"/>
  <c r="P4308" i="1" s="1"/>
  <c r="Q4308" i="1" s="1"/>
  <c r="L4307" i="1"/>
  <c r="P4307" i="1" s="1"/>
  <c r="Q4307" i="1" s="1"/>
  <c r="L4306" i="1"/>
  <c r="P4306" i="1" s="1"/>
  <c r="Q4306" i="1" s="1"/>
  <c r="L4304" i="1"/>
  <c r="P4304" i="1" s="1"/>
  <c r="Q4304" i="1" s="1"/>
  <c r="L4303" i="1"/>
  <c r="P4303" i="1" s="1"/>
  <c r="Q4303" i="1" s="1"/>
  <c r="L4302" i="1"/>
  <c r="P4302" i="1" s="1"/>
  <c r="Q4302" i="1" s="1"/>
  <c r="L4301" i="1"/>
  <c r="P4301" i="1" s="1"/>
  <c r="Q4301" i="1" s="1"/>
  <c r="L4300" i="1"/>
  <c r="P4300" i="1" s="1"/>
  <c r="Q4300" i="1" s="1"/>
  <c r="L4299" i="1"/>
  <c r="P4299" i="1" s="1"/>
  <c r="Q4299" i="1" s="1"/>
  <c r="L4297" i="1"/>
  <c r="P4297" i="1" s="1"/>
  <c r="Q4297" i="1" s="1"/>
  <c r="L4295" i="1"/>
  <c r="P4295" i="1" s="1"/>
  <c r="Q4295" i="1" s="1"/>
  <c r="L4294" i="1"/>
  <c r="P4294" i="1" s="1"/>
  <c r="Q4294" i="1" s="1"/>
  <c r="L4293" i="1"/>
  <c r="P4293" i="1" s="1"/>
  <c r="Q4293" i="1" s="1"/>
  <c r="L4292" i="1"/>
  <c r="P4292" i="1" s="1"/>
  <c r="Q4292" i="1" s="1"/>
  <c r="L4291" i="1"/>
  <c r="P4291" i="1" s="1"/>
  <c r="Q4291" i="1" s="1"/>
  <c r="L4289" i="1"/>
  <c r="P4289" i="1" s="1"/>
  <c r="Q4289" i="1" s="1"/>
  <c r="L4277" i="1"/>
  <c r="P4277" i="1" s="1"/>
  <c r="Q4277" i="1" s="1"/>
  <c r="L4275" i="1"/>
  <c r="P4275" i="1" s="1"/>
  <c r="Q4275" i="1" s="1"/>
  <c r="L4274" i="1"/>
  <c r="P4274" i="1" s="1"/>
  <c r="Q4274" i="1" s="1"/>
  <c r="L4271" i="1"/>
  <c r="P4271" i="1" s="1"/>
  <c r="Q4271" i="1" s="1"/>
  <c r="L4267" i="1"/>
  <c r="P4267" i="1" s="1"/>
  <c r="Q4267" i="1" s="1"/>
  <c r="L4266" i="1"/>
  <c r="P4266" i="1" s="1"/>
  <c r="Q4266" i="1" s="1"/>
  <c r="L4265" i="1"/>
  <c r="P4265" i="1" s="1"/>
  <c r="Q4265" i="1" s="1"/>
  <c r="L4263" i="1"/>
  <c r="P4263" i="1" s="1"/>
  <c r="Q4263" i="1" s="1"/>
  <c r="L4262" i="1"/>
  <c r="P4262" i="1" s="1"/>
  <c r="Q4262" i="1" s="1"/>
  <c r="L4261" i="1"/>
  <c r="P4261" i="1" s="1"/>
  <c r="Q4261" i="1" s="1"/>
  <c r="L4260" i="1"/>
  <c r="P4260" i="1" s="1"/>
  <c r="Q4260" i="1" s="1"/>
  <c r="L4259" i="1"/>
  <c r="P4259" i="1" s="1"/>
  <c r="Q4259" i="1" s="1"/>
  <c r="L4258" i="1"/>
  <c r="P4258" i="1" s="1"/>
  <c r="Q4258" i="1" s="1"/>
  <c r="L4256" i="1"/>
  <c r="P4256" i="1" s="1"/>
  <c r="Q4256" i="1" s="1"/>
  <c r="L4254" i="1"/>
  <c r="P4254" i="1" s="1"/>
  <c r="Q4254" i="1" s="1"/>
  <c r="L4253" i="1"/>
  <c r="P4253" i="1" s="1"/>
  <c r="Q4253" i="1" s="1"/>
  <c r="L4252" i="1"/>
  <c r="P4252" i="1" s="1"/>
  <c r="Q4252" i="1" s="1"/>
  <c r="L4251" i="1"/>
  <c r="P4251" i="1" s="1"/>
  <c r="Q4251" i="1" s="1"/>
  <c r="L4250" i="1"/>
  <c r="P4250" i="1" s="1"/>
  <c r="Q4250" i="1" s="1"/>
  <c r="L4248" i="1"/>
  <c r="P4248" i="1" s="1"/>
  <c r="Q4248" i="1" s="1"/>
  <c r="L4236" i="1"/>
  <c r="P4236" i="1" s="1"/>
  <c r="Q4236" i="1" s="1"/>
  <c r="L4234" i="1"/>
  <c r="P4234" i="1" s="1"/>
  <c r="Q4234" i="1" s="1"/>
  <c r="L4233" i="1"/>
  <c r="P4233" i="1" s="1"/>
  <c r="Q4233" i="1" s="1"/>
  <c r="L4230" i="1"/>
  <c r="P4230" i="1" s="1"/>
  <c r="Q4230" i="1" s="1"/>
  <c r="L4226" i="1"/>
  <c r="P4226" i="1" s="1"/>
  <c r="Q4226" i="1" s="1"/>
  <c r="L4225" i="1"/>
  <c r="P4225" i="1" s="1"/>
  <c r="Q4225" i="1" s="1"/>
  <c r="L4224" i="1"/>
  <c r="P4224" i="1" s="1"/>
  <c r="Q4224" i="1" s="1"/>
  <c r="L4222" i="1"/>
  <c r="P4222" i="1" s="1"/>
  <c r="Q4222" i="1" s="1"/>
  <c r="L4221" i="1"/>
  <c r="P4221" i="1" s="1"/>
  <c r="Q4221" i="1" s="1"/>
  <c r="L4220" i="1"/>
  <c r="P4220" i="1" s="1"/>
  <c r="Q4220" i="1" s="1"/>
  <c r="L4219" i="1"/>
  <c r="P4219" i="1" s="1"/>
  <c r="Q4219" i="1" s="1"/>
  <c r="L4218" i="1"/>
  <c r="P4218" i="1" s="1"/>
  <c r="Q4218" i="1" s="1"/>
  <c r="L4217" i="1"/>
  <c r="P4217" i="1" s="1"/>
  <c r="Q4217" i="1" s="1"/>
  <c r="L4215" i="1"/>
  <c r="P4215" i="1" s="1"/>
  <c r="Q4215" i="1" s="1"/>
  <c r="L4213" i="1"/>
  <c r="P4213" i="1" s="1"/>
  <c r="Q4213" i="1" s="1"/>
  <c r="L4212" i="1"/>
  <c r="P4212" i="1" s="1"/>
  <c r="Q4212" i="1" s="1"/>
  <c r="L4211" i="1"/>
  <c r="P4211" i="1" s="1"/>
  <c r="Q4211" i="1" s="1"/>
  <c r="L4210" i="1"/>
  <c r="P4210" i="1" s="1"/>
  <c r="Q4210" i="1" s="1"/>
  <c r="L4209" i="1"/>
  <c r="P4209" i="1" s="1"/>
  <c r="Q4209" i="1" s="1"/>
  <c r="L4207" i="1"/>
  <c r="P4207" i="1" s="1"/>
  <c r="Q4207" i="1" s="1"/>
  <c r="L4195" i="1"/>
  <c r="P4195" i="1" s="1"/>
  <c r="Q4195" i="1" s="1"/>
  <c r="L4193" i="1"/>
  <c r="P4193" i="1" s="1"/>
  <c r="Q4193" i="1" s="1"/>
  <c r="L4192" i="1"/>
  <c r="P4192" i="1" s="1"/>
  <c r="Q4192" i="1" s="1"/>
  <c r="L4189" i="1"/>
  <c r="P4189" i="1" s="1"/>
  <c r="Q4189" i="1" s="1"/>
  <c r="L4185" i="1"/>
  <c r="P4185" i="1" s="1"/>
  <c r="Q4185" i="1" s="1"/>
  <c r="L4184" i="1"/>
  <c r="P4184" i="1" s="1"/>
  <c r="Q4184" i="1" s="1"/>
  <c r="L4183" i="1"/>
  <c r="P4183" i="1" s="1"/>
  <c r="Q4183" i="1" s="1"/>
  <c r="L4181" i="1"/>
  <c r="P4181" i="1" s="1"/>
  <c r="Q4181" i="1" s="1"/>
  <c r="L4180" i="1"/>
  <c r="P4180" i="1" s="1"/>
  <c r="Q4180" i="1" s="1"/>
  <c r="L4179" i="1"/>
  <c r="P4179" i="1" s="1"/>
  <c r="Q4179" i="1" s="1"/>
  <c r="L4178" i="1"/>
  <c r="P4178" i="1" s="1"/>
  <c r="Q4178" i="1" s="1"/>
  <c r="L4177" i="1"/>
  <c r="P4177" i="1" s="1"/>
  <c r="Q4177" i="1" s="1"/>
  <c r="L4176" i="1"/>
  <c r="P4176" i="1" s="1"/>
  <c r="Q4176" i="1" s="1"/>
  <c r="L4175" i="1"/>
  <c r="P4175" i="1" s="1"/>
  <c r="Q4175" i="1" s="1"/>
  <c r="L4173" i="1"/>
  <c r="P4173" i="1" s="1"/>
  <c r="Q4173" i="1" s="1"/>
  <c r="L4171" i="1"/>
  <c r="P4171" i="1" s="1"/>
  <c r="Q4171" i="1" s="1"/>
  <c r="L4170" i="1"/>
  <c r="P4170" i="1" s="1"/>
  <c r="Q4170" i="1" s="1"/>
  <c r="L4169" i="1"/>
  <c r="P4169" i="1" s="1"/>
  <c r="Q4169" i="1" s="1"/>
  <c r="L4168" i="1"/>
  <c r="P4168" i="1" s="1"/>
  <c r="Q4168" i="1" s="1"/>
  <c r="L4167" i="1"/>
  <c r="P4167" i="1" s="1"/>
  <c r="Q4167" i="1" s="1"/>
  <c r="L4165" i="1"/>
  <c r="P4165" i="1" s="1"/>
  <c r="Q4165" i="1" s="1"/>
  <c r="L4153" i="1"/>
  <c r="P4153" i="1" s="1"/>
  <c r="Q4153" i="1" s="1"/>
  <c r="L4151" i="1"/>
  <c r="P4151" i="1" s="1"/>
  <c r="Q4151" i="1" s="1"/>
  <c r="L4150" i="1"/>
  <c r="P4150" i="1" s="1"/>
  <c r="Q4150" i="1" s="1"/>
  <c r="L4147" i="1"/>
  <c r="P4147" i="1" s="1"/>
  <c r="Q4147" i="1" s="1"/>
  <c r="L4143" i="1"/>
  <c r="P4143" i="1" s="1"/>
  <c r="Q4143" i="1" s="1"/>
  <c r="L4142" i="1"/>
  <c r="P4142" i="1" s="1"/>
  <c r="Q4142" i="1" s="1"/>
  <c r="L4141" i="1"/>
  <c r="P4141" i="1" s="1"/>
  <c r="Q4141" i="1" s="1"/>
  <c r="L4139" i="1"/>
  <c r="P4139" i="1" s="1"/>
  <c r="Q4139" i="1" s="1"/>
  <c r="L4138" i="1"/>
  <c r="P4138" i="1" s="1"/>
  <c r="Q4138" i="1" s="1"/>
  <c r="L4137" i="1"/>
  <c r="P4137" i="1" s="1"/>
  <c r="Q4137" i="1" s="1"/>
  <c r="L4136" i="1"/>
  <c r="P4136" i="1" s="1"/>
  <c r="Q4136" i="1" s="1"/>
  <c r="L4135" i="1"/>
  <c r="P4135" i="1" s="1"/>
  <c r="Q4135" i="1" s="1"/>
  <c r="L4134" i="1"/>
  <c r="P4134" i="1" s="1"/>
  <c r="Q4134" i="1" s="1"/>
  <c r="L4133" i="1"/>
  <c r="P4133" i="1" s="1"/>
  <c r="Q4133" i="1" s="1"/>
  <c r="L4131" i="1"/>
  <c r="P4131" i="1" s="1"/>
  <c r="Q4131" i="1" s="1"/>
  <c r="L4129" i="1"/>
  <c r="P4129" i="1" s="1"/>
  <c r="Q4129" i="1" s="1"/>
  <c r="L4128" i="1"/>
  <c r="P4128" i="1" s="1"/>
  <c r="Q4128" i="1" s="1"/>
  <c r="L4127" i="1"/>
  <c r="P4127" i="1" s="1"/>
  <c r="Q4127" i="1" s="1"/>
  <c r="L4126" i="1"/>
  <c r="P4126" i="1" s="1"/>
  <c r="Q4126" i="1" s="1"/>
  <c r="L4125" i="1"/>
  <c r="P4125" i="1" s="1"/>
  <c r="Q4125" i="1" s="1"/>
  <c r="L4123" i="1"/>
  <c r="P4123" i="1" s="1"/>
  <c r="Q4123" i="1" s="1"/>
  <c r="L4111" i="1"/>
  <c r="P4111" i="1" s="1"/>
  <c r="Q4111" i="1" s="1"/>
  <c r="L4109" i="1"/>
  <c r="P4109" i="1" s="1"/>
  <c r="Q4109" i="1" s="1"/>
  <c r="L4108" i="1"/>
  <c r="P4108" i="1" s="1"/>
  <c r="Q4108" i="1" s="1"/>
  <c r="L4105" i="1"/>
  <c r="P4105" i="1" s="1"/>
  <c r="Q4105" i="1" s="1"/>
  <c r="L4101" i="1"/>
  <c r="P4101" i="1" s="1"/>
  <c r="Q4101" i="1" s="1"/>
  <c r="L4100" i="1"/>
  <c r="P4100" i="1" s="1"/>
  <c r="Q4100" i="1" s="1"/>
  <c r="L4099" i="1"/>
  <c r="P4099" i="1" s="1"/>
  <c r="Q4099" i="1" s="1"/>
  <c r="L4097" i="1"/>
  <c r="P4097" i="1" s="1"/>
  <c r="Q4097" i="1" s="1"/>
  <c r="L4096" i="1"/>
  <c r="P4096" i="1" s="1"/>
  <c r="Q4096" i="1" s="1"/>
  <c r="L4095" i="1"/>
  <c r="P4095" i="1" s="1"/>
  <c r="Q4095" i="1" s="1"/>
  <c r="L4094" i="1"/>
  <c r="P4094" i="1" s="1"/>
  <c r="Q4094" i="1" s="1"/>
  <c r="L4093" i="1"/>
  <c r="P4093" i="1" s="1"/>
  <c r="Q4093" i="1" s="1"/>
  <c r="L4092" i="1"/>
  <c r="P4092" i="1" s="1"/>
  <c r="Q4092" i="1" s="1"/>
  <c r="L4090" i="1"/>
  <c r="P4090" i="1" s="1"/>
  <c r="Q4090" i="1" s="1"/>
  <c r="L4088" i="1"/>
  <c r="P4088" i="1" s="1"/>
  <c r="Q4088" i="1" s="1"/>
  <c r="L4087" i="1"/>
  <c r="P4087" i="1" s="1"/>
  <c r="Q4087" i="1" s="1"/>
  <c r="L4086" i="1"/>
  <c r="P4086" i="1" s="1"/>
  <c r="Q4086" i="1" s="1"/>
  <c r="L4085" i="1"/>
  <c r="P4085" i="1" s="1"/>
  <c r="Q4085" i="1" s="1"/>
  <c r="L4084" i="1"/>
  <c r="P4084" i="1" s="1"/>
  <c r="Q4084" i="1" s="1"/>
  <c r="L4082" i="1"/>
  <c r="P4082" i="1" s="1"/>
  <c r="Q4082" i="1" s="1"/>
  <c r="L4070" i="1"/>
  <c r="P4070" i="1" s="1"/>
  <c r="Q4070" i="1" s="1"/>
  <c r="L4068" i="1"/>
  <c r="P4068" i="1" s="1"/>
  <c r="Q4068" i="1" s="1"/>
  <c r="L4067" i="1"/>
  <c r="P4067" i="1" s="1"/>
  <c r="Q4067" i="1" s="1"/>
  <c r="L4064" i="1"/>
  <c r="P4064" i="1" s="1"/>
  <c r="Q4064" i="1" s="1"/>
  <c r="L4060" i="1"/>
  <c r="P4060" i="1" s="1"/>
  <c r="Q4060" i="1" s="1"/>
  <c r="L4059" i="1"/>
  <c r="P4059" i="1" s="1"/>
  <c r="Q4059" i="1" s="1"/>
  <c r="L4058" i="1"/>
  <c r="P4058" i="1" s="1"/>
  <c r="Q4058" i="1" s="1"/>
  <c r="L4056" i="1"/>
  <c r="P4056" i="1" s="1"/>
  <c r="Q4056" i="1" s="1"/>
  <c r="L4055" i="1"/>
  <c r="P4055" i="1" s="1"/>
  <c r="L4054" i="1"/>
  <c r="P4054" i="1" s="1"/>
  <c r="Q4054" i="1" s="1"/>
  <c r="L4053" i="1"/>
  <c r="P4053" i="1" s="1"/>
  <c r="Q4053" i="1" s="1"/>
  <c r="L4052" i="1"/>
  <c r="P4052" i="1" s="1"/>
  <c r="Q4052" i="1" s="1"/>
  <c r="L4051" i="1"/>
  <c r="P4051" i="1" s="1"/>
  <c r="Q4051" i="1" s="1"/>
  <c r="L4050" i="1"/>
  <c r="P4050" i="1" s="1"/>
  <c r="Q4050" i="1" s="1"/>
  <c r="L4048" i="1"/>
  <c r="P4048" i="1" s="1"/>
  <c r="Q4048" i="1" s="1"/>
  <c r="L4046" i="1"/>
  <c r="P4046" i="1" s="1"/>
  <c r="Q4046" i="1" s="1"/>
  <c r="L4045" i="1"/>
  <c r="P4045" i="1" s="1"/>
  <c r="L4044" i="1"/>
  <c r="P4044" i="1" s="1"/>
  <c r="Q4044" i="1" s="1"/>
  <c r="L4043" i="1"/>
  <c r="P4043" i="1" s="1"/>
  <c r="Q4043" i="1" s="1"/>
  <c r="L4042" i="1"/>
  <c r="P4042" i="1" s="1"/>
  <c r="Q4042" i="1" s="1"/>
  <c r="L4040" i="1"/>
  <c r="P4040" i="1" s="1"/>
  <c r="Q4040" i="1" s="1"/>
  <c r="L4028" i="1"/>
  <c r="P4028" i="1" s="1"/>
  <c r="Q4028" i="1" s="1"/>
  <c r="L4026" i="1"/>
  <c r="P4026" i="1" s="1"/>
  <c r="Q4026" i="1" s="1"/>
  <c r="L4025" i="1"/>
  <c r="P4025" i="1" s="1"/>
  <c r="Q4025" i="1" s="1"/>
  <c r="L4022" i="1"/>
  <c r="P4022" i="1" s="1"/>
  <c r="Q4022" i="1" s="1"/>
  <c r="L4018" i="1"/>
  <c r="P4018" i="1" s="1"/>
  <c r="L4017" i="1"/>
  <c r="P4017" i="1" s="1"/>
  <c r="Q4017" i="1" s="1"/>
  <c r="L4016" i="1"/>
  <c r="P4016" i="1" s="1"/>
  <c r="Q4016" i="1" s="1"/>
  <c r="L4014" i="1"/>
  <c r="P4014" i="1" s="1"/>
  <c r="Q4014" i="1" s="1"/>
  <c r="L4013" i="1"/>
  <c r="P4013" i="1" s="1"/>
  <c r="Q4013" i="1" s="1"/>
  <c r="L4012" i="1"/>
  <c r="P4012" i="1" s="1"/>
  <c r="Q4012" i="1" s="1"/>
  <c r="L4011" i="1"/>
  <c r="P4011" i="1" s="1"/>
  <c r="Q4011" i="1" s="1"/>
  <c r="L4010" i="1"/>
  <c r="P4010" i="1" s="1"/>
  <c r="Q4010" i="1" s="1"/>
  <c r="L4009" i="1"/>
  <c r="P4009" i="1" s="1"/>
  <c r="Q4009" i="1" s="1"/>
  <c r="L4007" i="1"/>
  <c r="P4007" i="1" s="1"/>
  <c r="Q4007" i="1" s="1"/>
  <c r="L4005" i="1"/>
  <c r="P4005" i="1" s="1"/>
  <c r="Q4005" i="1" s="1"/>
  <c r="L4004" i="1"/>
  <c r="P4004" i="1" s="1"/>
  <c r="L4003" i="1"/>
  <c r="P4003" i="1" s="1"/>
  <c r="Q4003" i="1" s="1"/>
  <c r="L4002" i="1"/>
  <c r="P4002" i="1" s="1"/>
  <c r="Q4002" i="1" s="1"/>
  <c r="L4001" i="1"/>
  <c r="P4001" i="1" s="1"/>
  <c r="Q4001" i="1" s="1"/>
  <c r="L3999" i="1"/>
  <c r="P3999" i="1" s="1"/>
  <c r="Q3999" i="1" s="1"/>
  <c r="L3987" i="1"/>
  <c r="P3987" i="1" s="1"/>
  <c r="Q3987" i="1" s="1"/>
  <c r="L3985" i="1"/>
  <c r="P3985" i="1" s="1"/>
  <c r="Q3985" i="1" s="1"/>
  <c r="L3984" i="1"/>
  <c r="P3984" i="1" s="1"/>
  <c r="Q3984" i="1" s="1"/>
  <c r="L3981" i="1"/>
  <c r="P3981" i="1" s="1"/>
  <c r="Q3981" i="1" s="1"/>
  <c r="L3977" i="1"/>
  <c r="P3977" i="1" s="1"/>
  <c r="Q3977" i="1" s="1"/>
  <c r="L3976" i="1"/>
  <c r="P3976" i="1" s="1"/>
  <c r="Q3976" i="1" s="1"/>
  <c r="L3975" i="1"/>
  <c r="P3975" i="1" s="1"/>
  <c r="Q3975" i="1" s="1"/>
  <c r="L3973" i="1"/>
  <c r="P3973" i="1" s="1"/>
  <c r="Q3973" i="1" s="1"/>
  <c r="L3972" i="1"/>
  <c r="P3972" i="1" s="1"/>
  <c r="Q3972" i="1" s="1"/>
  <c r="L3971" i="1"/>
  <c r="P3971" i="1" s="1"/>
  <c r="Q3971" i="1" s="1"/>
  <c r="L3970" i="1"/>
  <c r="P3970" i="1" s="1"/>
  <c r="Q3970" i="1" s="1"/>
  <c r="L3969" i="1"/>
  <c r="P3969" i="1" s="1"/>
  <c r="Q3969" i="1" s="1"/>
  <c r="L3968" i="1"/>
  <c r="P3968" i="1" s="1"/>
  <c r="Q3968" i="1" s="1"/>
  <c r="L3966" i="1"/>
  <c r="P3966" i="1" s="1"/>
  <c r="Q3966" i="1" s="1"/>
  <c r="L3964" i="1"/>
  <c r="P3964" i="1" s="1"/>
  <c r="Q3964" i="1" s="1"/>
  <c r="L3963" i="1"/>
  <c r="P3963" i="1" s="1"/>
  <c r="L3962" i="1"/>
  <c r="P3962" i="1" s="1"/>
  <c r="Q3962" i="1" s="1"/>
  <c r="L3961" i="1"/>
  <c r="P3961" i="1" s="1"/>
  <c r="Q3961" i="1" s="1"/>
  <c r="L3960" i="1"/>
  <c r="P3960" i="1" s="1"/>
  <c r="Q3960" i="1" s="1"/>
  <c r="L3958" i="1"/>
  <c r="P3958" i="1" s="1"/>
  <c r="Q3958" i="1" s="1"/>
  <c r="L3946" i="1"/>
  <c r="P3946" i="1" s="1"/>
  <c r="Q3946" i="1" s="1"/>
  <c r="L3944" i="1"/>
  <c r="P3944" i="1" s="1"/>
  <c r="Q3944" i="1" s="1"/>
  <c r="L3943" i="1"/>
  <c r="P3943" i="1" s="1"/>
  <c r="Q3943" i="1" s="1"/>
  <c r="L3940" i="1"/>
  <c r="P3940" i="1" s="1"/>
  <c r="Q3940" i="1" s="1"/>
  <c r="L3936" i="1"/>
  <c r="P3936" i="1" s="1"/>
  <c r="Q3936" i="1" s="1"/>
  <c r="L3935" i="1"/>
  <c r="P3935" i="1" s="1"/>
  <c r="Q3935" i="1" s="1"/>
  <c r="L3934" i="1"/>
  <c r="P3934" i="1" s="1"/>
  <c r="Q3934" i="1" s="1"/>
  <c r="L3932" i="1"/>
  <c r="P3932" i="1" s="1"/>
  <c r="Q3932" i="1" s="1"/>
  <c r="L3931" i="1"/>
  <c r="P3931" i="1" s="1"/>
  <c r="Q3931" i="1" s="1"/>
  <c r="L3930" i="1"/>
  <c r="P3930" i="1" s="1"/>
  <c r="Q3930" i="1" s="1"/>
  <c r="L3929" i="1"/>
  <c r="P3929" i="1" s="1"/>
  <c r="Q3929" i="1" s="1"/>
  <c r="L3928" i="1"/>
  <c r="P3928" i="1" s="1"/>
  <c r="Q3928" i="1" s="1"/>
  <c r="L3927" i="1"/>
  <c r="P3927" i="1" s="1"/>
  <c r="Q3927" i="1" s="1"/>
  <c r="L3925" i="1"/>
  <c r="P3925" i="1" s="1"/>
  <c r="Q3925" i="1" s="1"/>
  <c r="L3923" i="1"/>
  <c r="P3923" i="1" s="1"/>
  <c r="Q3923" i="1" s="1"/>
  <c r="L3922" i="1"/>
  <c r="P3922" i="1" s="1"/>
  <c r="Q3922" i="1" s="1"/>
  <c r="L3921" i="1"/>
  <c r="P3921" i="1" s="1"/>
  <c r="Q3921" i="1" s="1"/>
  <c r="L3920" i="1"/>
  <c r="P3920" i="1" s="1"/>
  <c r="Q3920" i="1" s="1"/>
  <c r="L3919" i="1"/>
  <c r="P3919" i="1" s="1"/>
  <c r="Q3919" i="1" s="1"/>
  <c r="L3917" i="1"/>
  <c r="P3917" i="1" s="1"/>
  <c r="Q3917" i="1" s="1"/>
  <c r="L3905" i="1"/>
  <c r="P3905" i="1" s="1"/>
  <c r="Q3905" i="1" s="1"/>
  <c r="L3903" i="1"/>
  <c r="P3903" i="1" s="1"/>
  <c r="Q3903" i="1" s="1"/>
  <c r="L3902" i="1"/>
  <c r="P3902" i="1" s="1"/>
  <c r="Q3902" i="1" s="1"/>
  <c r="L3899" i="1"/>
  <c r="P3899" i="1" s="1"/>
  <c r="Q3899" i="1" s="1"/>
  <c r="L3895" i="1"/>
  <c r="P3895" i="1" s="1"/>
  <c r="Q3895" i="1" s="1"/>
  <c r="L3894" i="1"/>
  <c r="P3894" i="1" s="1"/>
  <c r="Q3894" i="1" s="1"/>
  <c r="L3893" i="1"/>
  <c r="P3893" i="1" s="1"/>
  <c r="Q3893" i="1" s="1"/>
  <c r="L3891" i="1"/>
  <c r="P3891" i="1" s="1"/>
  <c r="Q3891" i="1" s="1"/>
  <c r="L3890" i="1"/>
  <c r="P3890" i="1" s="1"/>
  <c r="Q3890" i="1" s="1"/>
  <c r="L3889" i="1"/>
  <c r="P3889" i="1" s="1"/>
  <c r="Q3889" i="1" s="1"/>
  <c r="L3888" i="1"/>
  <c r="P3888" i="1" s="1"/>
  <c r="Q3888" i="1" s="1"/>
  <c r="L3887" i="1"/>
  <c r="P3887" i="1" s="1"/>
  <c r="Q3887" i="1" s="1"/>
  <c r="L3886" i="1"/>
  <c r="P3886" i="1" s="1"/>
  <c r="Q3886" i="1" s="1"/>
  <c r="L3884" i="1"/>
  <c r="P3884" i="1" s="1"/>
  <c r="Q3884" i="1" s="1"/>
  <c r="L3882" i="1"/>
  <c r="P3882" i="1" s="1"/>
  <c r="Q3882" i="1" s="1"/>
  <c r="L3881" i="1"/>
  <c r="P3881" i="1" s="1"/>
  <c r="Q3881" i="1" s="1"/>
  <c r="L3880" i="1"/>
  <c r="P3880" i="1" s="1"/>
  <c r="Q3880" i="1" s="1"/>
  <c r="L3879" i="1"/>
  <c r="P3879" i="1" s="1"/>
  <c r="Q3879" i="1" s="1"/>
  <c r="L3878" i="1"/>
  <c r="P3878" i="1" s="1"/>
  <c r="Q3878" i="1" s="1"/>
  <c r="L3876" i="1"/>
  <c r="P3876" i="1" s="1"/>
  <c r="Q3876" i="1" s="1"/>
  <c r="L3864" i="1"/>
  <c r="P3864" i="1" s="1"/>
  <c r="Q3864" i="1" s="1"/>
  <c r="L3862" i="1"/>
  <c r="P3862" i="1" s="1"/>
  <c r="Q3862" i="1" s="1"/>
  <c r="L3861" i="1"/>
  <c r="P3861" i="1" s="1"/>
  <c r="Q3861" i="1" s="1"/>
  <c r="L3858" i="1"/>
  <c r="P3858" i="1" s="1"/>
  <c r="Q3858" i="1" s="1"/>
  <c r="L3854" i="1"/>
  <c r="P3854" i="1" s="1"/>
  <c r="Q3854" i="1" s="1"/>
  <c r="L3853" i="1"/>
  <c r="P3853" i="1" s="1"/>
  <c r="Q3853" i="1" s="1"/>
  <c r="L3852" i="1"/>
  <c r="P3852" i="1" s="1"/>
  <c r="Q3852" i="1" s="1"/>
  <c r="L3850" i="1"/>
  <c r="P3850" i="1" s="1"/>
  <c r="Q3850" i="1" s="1"/>
  <c r="L3849" i="1"/>
  <c r="P3849" i="1" s="1"/>
  <c r="Q3849" i="1" s="1"/>
  <c r="L3848" i="1"/>
  <c r="P3848" i="1" s="1"/>
  <c r="Q3848" i="1" s="1"/>
  <c r="L3847" i="1"/>
  <c r="P3847" i="1" s="1"/>
  <c r="Q3847" i="1" s="1"/>
  <c r="L3846" i="1"/>
  <c r="P3846" i="1" s="1"/>
  <c r="Q3846" i="1" s="1"/>
  <c r="L3845" i="1"/>
  <c r="P3845" i="1" s="1"/>
  <c r="Q3845" i="1" s="1"/>
  <c r="L3843" i="1"/>
  <c r="P3843" i="1" s="1"/>
  <c r="Q3843" i="1" s="1"/>
  <c r="L3841" i="1"/>
  <c r="P3841" i="1" s="1"/>
  <c r="Q3841" i="1" s="1"/>
  <c r="L3840" i="1"/>
  <c r="P3840" i="1" s="1"/>
  <c r="Q3840" i="1" s="1"/>
  <c r="L3839" i="1"/>
  <c r="P3839" i="1" s="1"/>
  <c r="Q3839" i="1" s="1"/>
  <c r="L3838" i="1"/>
  <c r="P3838" i="1" s="1"/>
  <c r="Q3838" i="1" s="1"/>
  <c r="L3837" i="1"/>
  <c r="P3837" i="1" s="1"/>
  <c r="Q3837" i="1" s="1"/>
  <c r="L3835" i="1"/>
  <c r="P3835" i="1" s="1"/>
  <c r="Q3835" i="1" s="1"/>
  <c r="L3823" i="1"/>
  <c r="P3823" i="1" s="1"/>
  <c r="Q3823" i="1" s="1"/>
  <c r="L3821" i="1"/>
  <c r="P3821" i="1" s="1"/>
  <c r="Q3821" i="1" s="1"/>
  <c r="L3820" i="1"/>
  <c r="P3820" i="1" s="1"/>
  <c r="Q3820" i="1" s="1"/>
  <c r="L3817" i="1"/>
  <c r="P3817" i="1" s="1"/>
  <c r="Q3817" i="1" s="1"/>
  <c r="L3813" i="1"/>
  <c r="P3813" i="1" s="1"/>
  <c r="Q3813" i="1" s="1"/>
  <c r="L3812" i="1"/>
  <c r="P3812" i="1" s="1"/>
  <c r="Q3812" i="1" s="1"/>
  <c r="L3811" i="1"/>
  <c r="P3811" i="1" s="1"/>
  <c r="Q3811" i="1" s="1"/>
  <c r="L3809" i="1"/>
  <c r="P3809" i="1" s="1"/>
  <c r="Q3809" i="1" s="1"/>
  <c r="L3808" i="1"/>
  <c r="P3808" i="1" s="1"/>
  <c r="Q3808" i="1" s="1"/>
  <c r="L3807" i="1"/>
  <c r="P3807" i="1" s="1"/>
  <c r="Q3807" i="1" s="1"/>
  <c r="L3806" i="1"/>
  <c r="P3806" i="1" s="1"/>
  <c r="Q3806" i="1" s="1"/>
  <c r="L3805" i="1"/>
  <c r="P3805" i="1" s="1"/>
  <c r="Q3805" i="1" s="1"/>
  <c r="L3804" i="1"/>
  <c r="P3804" i="1" s="1"/>
  <c r="Q3804" i="1" s="1"/>
  <c r="L3802" i="1"/>
  <c r="P3802" i="1" s="1"/>
  <c r="Q3802" i="1" s="1"/>
  <c r="L3800" i="1"/>
  <c r="P3800" i="1" s="1"/>
  <c r="Q3800" i="1" s="1"/>
  <c r="L3799" i="1"/>
  <c r="P3799" i="1" s="1"/>
  <c r="Q3799" i="1" s="1"/>
  <c r="L3798" i="1"/>
  <c r="P3798" i="1" s="1"/>
  <c r="Q3798" i="1" s="1"/>
  <c r="L3797" i="1"/>
  <c r="P3797" i="1" s="1"/>
  <c r="Q3797" i="1" s="1"/>
  <c r="L3796" i="1"/>
  <c r="P3796" i="1" s="1"/>
  <c r="Q3796" i="1" s="1"/>
  <c r="L3794" i="1"/>
  <c r="P3794" i="1" s="1"/>
  <c r="Q3794" i="1" s="1"/>
  <c r="L3782" i="1"/>
  <c r="P3782" i="1" s="1"/>
  <c r="Q3782" i="1" s="1"/>
  <c r="L3780" i="1"/>
  <c r="P3780" i="1" s="1"/>
  <c r="Q3780" i="1" s="1"/>
  <c r="L3779" i="1"/>
  <c r="P3779" i="1" s="1"/>
  <c r="Q3779" i="1" s="1"/>
  <c r="L3776" i="1"/>
  <c r="P3776" i="1" s="1"/>
  <c r="Q3776" i="1" s="1"/>
  <c r="L3772" i="1"/>
  <c r="P3772" i="1" s="1"/>
  <c r="Q3772" i="1" s="1"/>
  <c r="L3771" i="1"/>
  <c r="P3771" i="1" s="1"/>
  <c r="Q3771" i="1" s="1"/>
  <c r="L3770" i="1"/>
  <c r="P3770" i="1" s="1"/>
  <c r="Q3770" i="1" s="1"/>
  <c r="L3768" i="1"/>
  <c r="P3768" i="1" s="1"/>
  <c r="Q3768" i="1" s="1"/>
  <c r="L3767" i="1"/>
  <c r="P3767" i="1" s="1"/>
  <c r="Q3767" i="1" s="1"/>
  <c r="L3766" i="1"/>
  <c r="P3766" i="1" s="1"/>
  <c r="Q3766" i="1" s="1"/>
  <c r="L3765" i="1"/>
  <c r="P3765" i="1" s="1"/>
  <c r="Q3765" i="1" s="1"/>
  <c r="L3764" i="1"/>
  <c r="P3764" i="1" s="1"/>
  <c r="Q3764" i="1" s="1"/>
  <c r="L3763" i="1"/>
  <c r="P3763" i="1" s="1"/>
  <c r="Q3763" i="1" s="1"/>
  <c r="L3761" i="1"/>
  <c r="P3761" i="1" s="1"/>
  <c r="Q3761" i="1" s="1"/>
  <c r="L3759" i="1"/>
  <c r="P3759" i="1" s="1"/>
  <c r="Q3759" i="1" s="1"/>
  <c r="L3758" i="1"/>
  <c r="P3758" i="1" s="1"/>
  <c r="Q3758" i="1" s="1"/>
  <c r="L3757" i="1"/>
  <c r="P3757" i="1" s="1"/>
  <c r="Q3757" i="1" s="1"/>
  <c r="L3756" i="1"/>
  <c r="P3756" i="1" s="1"/>
  <c r="Q3756" i="1" s="1"/>
  <c r="L3755" i="1"/>
  <c r="P3755" i="1" s="1"/>
  <c r="Q3755" i="1" s="1"/>
  <c r="L3753" i="1"/>
  <c r="P3753" i="1" s="1"/>
  <c r="Q3753" i="1" s="1"/>
  <c r="L3741" i="1"/>
  <c r="P3741" i="1" s="1"/>
  <c r="Q3741" i="1" s="1"/>
  <c r="L3739" i="1"/>
  <c r="P3739" i="1" s="1"/>
  <c r="Q3739" i="1" s="1"/>
  <c r="L3738" i="1"/>
  <c r="P3738" i="1" s="1"/>
  <c r="Q3738" i="1" s="1"/>
  <c r="L3735" i="1"/>
  <c r="P3735" i="1" s="1"/>
  <c r="Q3735" i="1" s="1"/>
  <c r="L3731" i="1"/>
  <c r="P3731" i="1" s="1"/>
  <c r="Q3731" i="1" s="1"/>
  <c r="L3730" i="1"/>
  <c r="P3730" i="1" s="1"/>
  <c r="Q3730" i="1" s="1"/>
  <c r="L3729" i="1"/>
  <c r="P3729" i="1" s="1"/>
  <c r="Q3729" i="1" s="1"/>
  <c r="L3727" i="1"/>
  <c r="P3727" i="1" s="1"/>
  <c r="Q3727" i="1" s="1"/>
  <c r="L3726" i="1"/>
  <c r="P3726" i="1" s="1"/>
  <c r="Q3726" i="1" s="1"/>
  <c r="L3725" i="1"/>
  <c r="P3725" i="1" s="1"/>
  <c r="Q3725" i="1" s="1"/>
  <c r="L3724" i="1"/>
  <c r="P3724" i="1" s="1"/>
  <c r="Q3724" i="1" s="1"/>
  <c r="L3723" i="1"/>
  <c r="P3723" i="1" s="1"/>
  <c r="Q3723" i="1" s="1"/>
  <c r="L3722" i="1"/>
  <c r="P3722" i="1" s="1"/>
  <c r="Q3722" i="1" s="1"/>
  <c r="L3720" i="1"/>
  <c r="P3720" i="1" s="1"/>
  <c r="Q3720" i="1" s="1"/>
  <c r="L3718" i="1"/>
  <c r="P3718" i="1" s="1"/>
  <c r="Q3718" i="1" s="1"/>
  <c r="L3717" i="1"/>
  <c r="P3717" i="1" s="1"/>
  <c r="Q3717" i="1" s="1"/>
  <c r="L3716" i="1"/>
  <c r="P3716" i="1" s="1"/>
  <c r="Q3716" i="1" s="1"/>
  <c r="L3715" i="1"/>
  <c r="P3715" i="1" s="1"/>
  <c r="Q3715" i="1" s="1"/>
  <c r="L3714" i="1"/>
  <c r="P3714" i="1" s="1"/>
  <c r="Q3714" i="1" s="1"/>
  <c r="L3712" i="1"/>
  <c r="P3712" i="1" s="1"/>
  <c r="Q3712" i="1" s="1"/>
  <c r="L3700" i="1"/>
  <c r="P3700" i="1" s="1"/>
  <c r="Q3700" i="1" s="1"/>
  <c r="L3698" i="1"/>
  <c r="P3698" i="1" s="1"/>
  <c r="Q3698" i="1" s="1"/>
  <c r="L3697" i="1"/>
  <c r="P3697" i="1" s="1"/>
  <c r="Q3697" i="1" s="1"/>
  <c r="L3694" i="1"/>
  <c r="P3694" i="1" s="1"/>
  <c r="Q3694" i="1" s="1"/>
  <c r="L3690" i="1"/>
  <c r="P3690" i="1" s="1"/>
  <c r="Q3690" i="1" s="1"/>
  <c r="L3689" i="1"/>
  <c r="P3689" i="1" s="1"/>
  <c r="Q3689" i="1" s="1"/>
  <c r="L3688" i="1"/>
  <c r="P3688" i="1" s="1"/>
  <c r="Q3688" i="1" s="1"/>
  <c r="L3686" i="1"/>
  <c r="P3686" i="1" s="1"/>
  <c r="Q3686" i="1" s="1"/>
  <c r="L3685" i="1"/>
  <c r="P3685" i="1" s="1"/>
  <c r="Q3685" i="1" s="1"/>
  <c r="L3684" i="1"/>
  <c r="P3684" i="1" s="1"/>
  <c r="Q3684" i="1" s="1"/>
  <c r="L3683" i="1"/>
  <c r="P3683" i="1" s="1"/>
  <c r="Q3683" i="1" s="1"/>
  <c r="L3682" i="1"/>
  <c r="P3682" i="1" s="1"/>
  <c r="Q3682" i="1" s="1"/>
  <c r="L3681" i="1"/>
  <c r="P3681" i="1" s="1"/>
  <c r="Q3681" i="1" s="1"/>
  <c r="L3679" i="1"/>
  <c r="P3679" i="1" s="1"/>
  <c r="Q3679" i="1" s="1"/>
  <c r="L3677" i="1"/>
  <c r="P3677" i="1" s="1"/>
  <c r="Q3677" i="1" s="1"/>
  <c r="L3676" i="1"/>
  <c r="P3676" i="1" s="1"/>
  <c r="Q3676" i="1" s="1"/>
  <c r="L3675" i="1"/>
  <c r="P3675" i="1" s="1"/>
  <c r="Q3675" i="1" s="1"/>
  <c r="L3674" i="1"/>
  <c r="P3674" i="1" s="1"/>
  <c r="Q3674" i="1" s="1"/>
  <c r="L3673" i="1"/>
  <c r="P3673" i="1" s="1"/>
  <c r="Q3673" i="1" s="1"/>
  <c r="L3671" i="1"/>
  <c r="P3671" i="1" s="1"/>
  <c r="Q3671" i="1" s="1"/>
  <c r="L3659" i="1"/>
  <c r="P3659" i="1" s="1"/>
  <c r="Q3659" i="1" s="1"/>
  <c r="L3657" i="1"/>
  <c r="P3657" i="1" s="1"/>
  <c r="Q3657" i="1" s="1"/>
  <c r="L3656" i="1"/>
  <c r="P3656" i="1" s="1"/>
  <c r="Q3656" i="1" s="1"/>
  <c r="L3653" i="1"/>
  <c r="P3653" i="1" s="1"/>
  <c r="Q3653" i="1" s="1"/>
  <c r="L3652" i="1"/>
  <c r="P3652" i="1" s="1"/>
  <c r="Q3652" i="1" s="1"/>
  <c r="L3651" i="1"/>
  <c r="P3651" i="1" s="1"/>
  <c r="Q3651" i="1" s="1"/>
  <c r="L3649" i="1"/>
  <c r="P3649" i="1" s="1"/>
  <c r="Q3649" i="1" s="1"/>
  <c r="L3648" i="1"/>
  <c r="P3648" i="1" s="1"/>
  <c r="Q3648" i="1" s="1"/>
  <c r="L3647" i="1"/>
  <c r="P3647" i="1" s="1"/>
  <c r="Q3647" i="1" s="1"/>
  <c r="L3646" i="1"/>
  <c r="P3646" i="1" s="1"/>
  <c r="Q3646" i="1" s="1"/>
  <c r="L3645" i="1"/>
  <c r="P3645" i="1" s="1"/>
  <c r="Q3645" i="1" s="1"/>
  <c r="L3644" i="1"/>
  <c r="P3644" i="1" s="1"/>
  <c r="Q3644" i="1" s="1"/>
  <c r="L3642" i="1"/>
  <c r="P3642" i="1" s="1"/>
  <c r="Q3642" i="1" s="1"/>
  <c r="L3640" i="1"/>
  <c r="P3640" i="1" s="1"/>
  <c r="Q3640" i="1" s="1"/>
  <c r="L3639" i="1"/>
  <c r="P3639" i="1" s="1"/>
  <c r="Q3639" i="1" s="1"/>
  <c r="L3638" i="1"/>
  <c r="P3638" i="1" s="1"/>
  <c r="Q3638" i="1" s="1"/>
  <c r="L3637" i="1"/>
  <c r="P3637" i="1" s="1"/>
  <c r="Q3637" i="1" s="1"/>
  <c r="L3636" i="1"/>
  <c r="P3636" i="1" s="1"/>
  <c r="Q3636" i="1" s="1"/>
  <c r="L3634" i="1"/>
  <c r="P3634" i="1" s="1"/>
  <c r="Q3634" i="1" s="1"/>
  <c r="L3622" i="1"/>
  <c r="P3622" i="1" s="1"/>
  <c r="Q3622" i="1" s="1"/>
  <c r="L3620" i="1"/>
  <c r="P3620" i="1" s="1"/>
  <c r="Q3620" i="1" s="1"/>
  <c r="L3619" i="1"/>
  <c r="P3619" i="1" s="1"/>
  <c r="Q3619" i="1" s="1"/>
  <c r="L3616" i="1"/>
  <c r="P3616" i="1" s="1"/>
  <c r="Q3616" i="1" s="1"/>
  <c r="L3612" i="1"/>
  <c r="P3612" i="1" s="1"/>
  <c r="Q3612" i="1" s="1"/>
  <c r="L3611" i="1"/>
  <c r="P3611" i="1" s="1"/>
  <c r="Q3611" i="1" s="1"/>
  <c r="L3610" i="1"/>
  <c r="P3610" i="1" s="1"/>
  <c r="Q3610" i="1" s="1"/>
  <c r="L3608" i="1"/>
  <c r="P3608" i="1" s="1"/>
  <c r="Q3608" i="1" s="1"/>
  <c r="L3607" i="1"/>
  <c r="P3607" i="1" s="1"/>
  <c r="Q3607" i="1" s="1"/>
  <c r="L3606" i="1"/>
  <c r="P3606" i="1" s="1"/>
  <c r="Q3606" i="1" s="1"/>
  <c r="L3605" i="1"/>
  <c r="P3605" i="1" s="1"/>
  <c r="Q3605" i="1" s="1"/>
  <c r="L3604" i="1"/>
  <c r="P3604" i="1" s="1"/>
  <c r="Q3604" i="1" s="1"/>
  <c r="L3603" i="1"/>
  <c r="P3603" i="1" s="1"/>
  <c r="Q3603" i="1" s="1"/>
  <c r="L3601" i="1"/>
  <c r="P3601" i="1" s="1"/>
  <c r="Q3601" i="1" s="1"/>
  <c r="L3599" i="1"/>
  <c r="P3599" i="1" s="1"/>
  <c r="Q3599" i="1" s="1"/>
  <c r="L3598" i="1"/>
  <c r="P3598" i="1" s="1"/>
  <c r="L3597" i="1"/>
  <c r="P3597" i="1" s="1"/>
  <c r="Q3597" i="1" s="1"/>
  <c r="L3596" i="1"/>
  <c r="P3596" i="1" s="1"/>
  <c r="Q3596" i="1" s="1"/>
  <c r="L3595" i="1"/>
  <c r="P3595" i="1" s="1"/>
  <c r="Q3595" i="1" s="1"/>
  <c r="L3593" i="1"/>
  <c r="P3593" i="1" s="1"/>
  <c r="Q3593" i="1" s="1"/>
  <c r="L3581" i="1"/>
  <c r="P3581" i="1" s="1"/>
  <c r="Q3581" i="1" s="1"/>
  <c r="L3579" i="1"/>
  <c r="P3579" i="1" s="1"/>
  <c r="Q3579" i="1" s="1"/>
  <c r="L3578" i="1"/>
  <c r="P3578" i="1" s="1"/>
  <c r="Q3578" i="1" s="1"/>
  <c r="L3575" i="1"/>
  <c r="P3575" i="1" s="1"/>
  <c r="Q3575" i="1" s="1"/>
  <c r="L3571" i="1"/>
  <c r="P3571" i="1" s="1"/>
  <c r="Q3571" i="1" s="1"/>
  <c r="L3570" i="1"/>
  <c r="P3570" i="1" s="1"/>
  <c r="Q3570" i="1" s="1"/>
  <c r="L3569" i="1"/>
  <c r="P3569" i="1" s="1"/>
  <c r="Q3569" i="1" s="1"/>
  <c r="L3567" i="1"/>
  <c r="P3567" i="1" s="1"/>
  <c r="Q3567" i="1" s="1"/>
  <c r="L3566" i="1"/>
  <c r="P3566" i="1" s="1"/>
  <c r="Q3566" i="1" s="1"/>
  <c r="L3565" i="1"/>
  <c r="P3565" i="1" s="1"/>
  <c r="Q3565" i="1" s="1"/>
  <c r="L3564" i="1"/>
  <c r="P3564" i="1" s="1"/>
  <c r="Q3564" i="1" s="1"/>
  <c r="L3563" i="1"/>
  <c r="P3563" i="1" s="1"/>
  <c r="Q3563" i="1" s="1"/>
  <c r="L3562" i="1"/>
  <c r="P3562" i="1" s="1"/>
  <c r="Q3562" i="1" s="1"/>
  <c r="L3560" i="1"/>
  <c r="P3560" i="1" s="1"/>
  <c r="Q3560" i="1" s="1"/>
  <c r="L3558" i="1"/>
  <c r="P3558" i="1" s="1"/>
  <c r="Q3558" i="1" s="1"/>
  <c r="L3557" i="1"/>
  <c r="P3557" i="1" s="1"/>
  <c r="Q3557" i="1" s="1"/>
  <c r="L3556" i="1"/>
  <c r="P3556" i="1" s="1"/>
  <c r="Q3556" i="1" s="1"/>
  <c r="L3555" i="1"/>
  <c r="P3555" i="1" s="1"/>
  <c r="Q3555" i="1" s="1"/>
  <c r="L3554" i="1"/>
  <c r="P3554" i="1" s="1"/>
  <c r="Q3554" i="1" s="1"/>
  <c r="L3552" i="1"/>
  <c r="P3552" i="1" s="1"/>
  <c r="Q3552" i="1" s="1"/>
  <c r="L3540" i="1"/>
  <c r="P3540" i="1" s="1"/>
  <c r="Q3540" i="1" s="1"/>
  <c r="L3538" i="1"/>
  <c r="P3538" i="1" s="1"/>
  <c r="Q3538" i="1" s="1"/>
  <c r="L3537" i="1"/>
  <c r="P3537" i="1" s="1"/>
  <c r="Q3537" i="1" s="1"/>
  <c r="L3534" i="1"/>
  <c r="P3534" i="1" s="1"/>
  <c r="Q3534" i="1" s="1"/>
  <c r="L3530" i="1"/>
  <c r="P3530" i="1" s="1"/>
  <c r="Q3530" i="1" s="1"/>
  <c r="L3529" i="1"/>
  <c r="P3529" i="1" s="1"/>
  <c r="Q3529" i="1" s="1"/>
  <c r="L3528" i="1"/>
  <c r="P3528" i="1" s="1"/>
  <c r="Q3528" i="1" s="1"/>
  <c r="L3526" i="1"/>
  <c r="P3526" i="1" s="1"/>
  <c r="Q3526" i="1" s="1"/>
  <c r="L3525" i="1"/>
  <c r="P3525" i="1" s="1"/>
  <c r="Q3525" i="1" s="1"/>
  <c r="L3524" i="1"/>
  <c r="P3524" i="1" s="1"/>
  <c r="Q3524" i="1" s="1"/>
  <c r="L3523" i="1"/>
  <c r="P3523" i="1" s="1"/>
  <c r="Q3523" i="1" s="1"/>
  <c r="L3522" i="1"/>
  <c r="P3522" i="1" s="1"/>
  <c r="Q3522" i="1" s="1"/>
  <c r="L3521" i="1"/>
  <c r="P3521" i="1" s="1"/>
  <c r="Q3521" i="1" s="1"/>
  <c r="L3519" i="1"/>
  <c r="P3519" i="1" s="1"/>
  <c r="Q3519" i="1" s="1"/>
  <c r="L3517" i="1"/>
  <c r="P3517" i="1" s="1"/>
  <c r="Q3517" i="1" s="1"/>
  <c r="L3516" i="1"/>
  <c r="P3516" i="1" s="1"/>
  <c r="Q3516" i="1" s="1"/>
  <c r="L3515" i="1"/>
  <c r="P3515" i="1" s="1"/>
  <c r="Q3515" i="1" s="1"/>
  <c r="L3514" i="1"/>
  <c r="P3514" i="1" s="1"/>
  <c r="Q3514" i="1" s="1"/>
  <c r="L3513" i="1"/>
  <c r="P3513" i="1" s="1"/>
  <c r="Q3513" i="1" s="1"/>
  <c r="L3511" i="1"/>
  <c r="P3511" i="1" s="1"/>
  <c r="Q3511" i="1" s="1"/>
  <c r="L3499" i="1"/>
  <c r="P3499" i="1" s="1"/>
  <c r="Q3499" i="1" s="1"/>
  <c r="L3497" i="1"/>
  <c r="P3497" i="1" s="1"/>
  <c r="Q3497" i="1" s="1"/>
  <c r="L3496" i="1"/>
  <c r="P3496" i="1" s="1"/>
  <c r="Q3496" i="1" s="1"/>
  <c r="L3493" i="1"/>
  <c r="P3493" i="1" s="1"/>
  <c r="Q3493" i="1" s="1"/>
  <c r="L3489" i="1"/>
  <c r="P3489" i="1" s="1"/>
  <c r="Q3489" i="1" s="1"/>
  <c r="L3488" i="1"/>
  <c r="P3488" i="1" s="1"/>
  <c r="Q3488" i="1" s="1"/>
  <c r="L3487" i="1"/>
  <c r="P3487" i="1" s="1"/>
  <c r="Q3487" i="1" s="1"/>
  <c r="L3485" i="1"/>
  <c r="P3485" i="1" s="1"/>
  <c r="Q3485" i="1" s="1"/>
  <c r="L3484" i="1"/>
  <c r="P3484" i="1" s="1"/>
  <c r="Q3484" i="1" s="1"/>
  <c r="L3483" i="1"/>
  <c r="P3483" i="1" s="1"/>
  <c r="Q3483" i="1" s="1"/>
  <c r="L3482" i="1"/>
  <c r="P3482" i="1" s="1"/>
  <c r="Q3482" i="1" s="1"/>
  <c r="L3481" i="1"/>
  <c r="P3481" i="1" s="1"/>
  <c r="Q3481" i="1" s="1"/>
  <c r="L3480" i="1"/>
  <c r="P3480" i="1" s="1"/>
  <c r="Q3480" i="1" s="1"/>
  <c r="L3478" i="1"/>
  <c r="P3478" i="1" s="1"/>
  <c r="Q3478" i="1" s="1"/>
  <c r="L3476" i="1"/>
  <c r="P3476" i="1" s="1"/>
  <c r="Q3476" i="1" s="1"/>
  <c r="L3475" i="1"/>
  <c r="P3475" i="1" s="1"/>
  <c r="L3474" i="1"/>
  <c r="P3474" i="1" s="1"/>
  <c r="Q3474" i="1" s="1"/>
  <c r="L3473" i="1"/>
  <c r="P3473" i="1" s="1"/>
  <c r="Q3473" i="1" s="1"/>
  <c r="L3472" i="1"/>
  <c r="P3472" i="1" s="1"/>
  <c r="Q3472" i="1" s="1"/>
  <c r="L3470" i="1"/>
  <c r="P3470" i="1" s="1"/>
  <c r="Q3470" i="1" s="1"/>
  <c r="L3458" i="1"/>
  <c r="P3458" i="1" s="1"/>
  <c r="Q3458" i="1" s="1"/>
  <c r="L3456" i="1"/>
  <c r="P3456" i="1" s="1"/>
  <c r="Q3456" i="1" s="1"/>
  <c r="L3455" i="1"/>
  <c r="P3455" i="1" s="1"/>
  <c r="Q3455" i="1" s="1"/>
  <c r="L3452" i="1"/>
  <c r="P3452" i="1" s="1"/>
  <c r="Q3452" i="1" s="1"/>
  <c r="L3448" i="1"/>
  <c r="P3448" i="1" s="1"/>
  <c r="Q3448" i="1" s="1"/>
  <c r="L3447" i="1"/>
  <c r="P3447" i="1" s="1"/>
  <c r="Q3447" i="1" s="1"/>
  <c r="L3446" i="1"/>
  <c r="P3446" i="1" s="1"/>
  <c r="Q3446" i="1" s="1"/>
  <c r="L3444" i="1"/>
  <c r="P3444" i="1" s="1"/>
  <c r="L3443" i="1"/>
  <c r="P3443" i="1" s="1"/>
  <c r="Q3443" i="1" s="1"/>
  <c r="L3442" i="1"/>
  <c r="P3442" i="1" s="1"/>
  <c r="L3441" i="1"/>
  <c r="P3441" i="1" s="1"/>
  <c r="Q3441" i="1" s="1"/>
  <c r="L3440" i="1"/>
  <c r="P3440" i="1" s="1"/>
  <c r="Q3440" i="1" s="1"/>
  <c r="L3439" i="1"/>
  <c r="P3439" i="1" s="1"/>
  <c r="Q3439" i="1" s="1"/>
  <c r="L3438" i="1"/>
  <c r="P3438" i="1" s="1"/>
  <c r="Q3438" i="1" s="1"/>
  <c r="L3436" i="1"/>
  <c r="P3436" i="1" s="1"/>
  <c r="Q3436" i="1" s="1"/>
  <c r="L3434" i="1"/>
  <c r="P3434" i="1" s="1"/>
  <c r="Q3434" i="1" s="1"/>
  <c r="L3433" i="1"/>
  <c r="P3433" i="1" s="1"/>
  <c r="Q3433" i="1" s="1"/>
  <c r="L3432" i="1"/>
  <c r="P3432" i="1" s="1"/>
  <c r="Q3432" i="1" s="1"/>
  <c r="L3431" i="1"/>
  <c r="P3431" i="1" s="1"/>
  <c r="Q3431" i="1" s="1"/>
  <c r="L3430" i="1"/>
  <c r="P3430" i="1" s="1"/>
  <c r="Q3430" i="1" s="1"/>
  <c r="L3428" i="1"/>
  <c r="P3428" i="1" s="1"/>
  <c r="Q3428" i="1" s="1"/>
  <c r="L3416" i="1"/>
  <c r="P3416" i="1" s="1"/>
  <c r="Q3416" i="1" s="1"/>
  <c r="L3414" i="1"/>
  <c r="P3414" i="1" s="1"/>
  <c r="Q3414" i="1" s="1"/>
  <c r="L3413" i="1"/>
  <c r="P3413" i="1" s="1"/>
  <c r="Q3413" i="1" s="1"/>
  <c r="L3410" i="1"/>
  <c r="P3410" i="1" s="1"/>
  <c r="Q3410" i="1" s="1"/>
  <c r="L3406" i="1"/>
  <c r="P3406" i="1" s="1"/>
  <c r="Q3406" i="1" s="1"/>
  <c r="L3405" i="1"/>
  <c r="P3405" i="1" s="1"/>
  <c r="Q3405" i="1" s="1"/>
  <c r="L3404" i="1"/>
  <c r="P3404" i="1" s="1"/>
  <c r="Q3404" i="1" s="1"/>
  <c r="L3402" i="1"/>
  <c r="P3402" i="1" s="1"/>
  <c r="Q3402" i="1" s="1"/>
  <c r="L3401" i="1"/>
  <c r="P3401" i="1" s="1"/>
  <c r="Q3401" i="1" s="1"/>
  <c r="L3400" i="1"/>
  <c r="P3400" i="1" s="1"/>
  <c r="Q3400" i="1" s="1"/>
  <c r="L3399" i="1"/>
  <c r="P3399" i="1" s="1"/>
  <c r="Q3399" i="1" s="1"/>
  <c r="L3398" i="1"/>
  <c r="P3398" i="1" s="1"/>
  <c r="Q3398" i="1" s="1"/>
  <c r="L3397" i="1"/>
  <c r="P3397" i="1" s="1"/>
  <c r="Q3397" i="1" s="1"/>
  <c r="L3395" i="1"/>
  <c r="P3395" i="1" s="1"/>
  <c r="Q3395" i="1" s="1"/>
  <c r="L3393" i="1"/>
  <c r="P3393" i="1" s="1"/>
  <c r="Q3393" i="1" s="1"/>
  <c r="L3392" i="1"/>
  <c r="P3392" i="1" s="1"/>
  <c r="L3391" i="1"/>
  <c r="P3391" i="1" s="1"/>
  <c r="Q3391" i="1" s="1"/>
  <c r="L3390" i="1"/>
  <c r="P3390" i="1" s="1"/>
  <c r="Q3390" i="1" s="1"/>
  <c r="L3389" i="1"/>
  <c r="P3389" i="1" s="1"/>
  <c r="Q3389" i="1" s="1"/>
  <c r="L3387" i="1"/>
  <c r="P3387" i="1" s="1"/>
  <c r="Q3387" i="1" s="1"/>
  <c r="L3375" i="1"/>
  <c r="P3375" i="1" s="1"/>
  <c r="Q3375" i="1" s="1"/>
  <c r="L3373" i="1"/>
  <c r="P3373" i="1" s="1"/>
  <c r="Q3373" i="1" s="1"/>
  <c r="L3372" i="1"/>
  <c r="P3372" i="1" s="1"/>
  <c r="Q3372" i="1" s="1"/>
  <c r="L3369" i="1"/>
  <c r="P3369" i="1" s="1"/>
  <c r="Q3369" i="1" s="1"/>
  <c r="L3365" i="1"/>
  <c r="P3365" i="1" s="1"/>
  <c r="Q3365" i="1" s="1"/>
  <c r="L3364" i="1"/>
  <c r="P3364" i="1" s="1"/>
  <c r="Q3364" i="1" s="1"/>
  <c r="L3363" i="1"/>
  <c r="P3363" i="1" s="1"/>
  <c r="Q3363" i="1" s="1"/>
  <c r="L3361" i="1"/>
  <c r="P3361" i="1" s="1"/>
  <c r="Q3361" i="1" s="1"/>
  <c r="L3360" i="1"/>
  <c r="P3360" i="1" s="1"/>
  <c r="Q3360" i="1" s="1"/>
  <c r="L3359" i="1"/>
  <c r="P3359" i="1" s="1"/>
  <c r="Q3359" i="1" s="1"/>
  <c r="L3358" i="1"/>
  <c r="P3358" i="1" s="1"/>
  <c r="Q3358" i="1" s="1"/>
  <c r="L3357" i="1"/>
  <c r="P3357" i="1" s="1"/>
  <c r="Q3357" i="1" s="1"/>
  <c r="L3356" i="1"/>
  <c r="P3356" i="1" s="1"/>
  <c r="Q3356" i="1" s="1"/>
  <c r="L3354" i="1"/>
  <c r="P3354" i="1" s="1"/>
  <c r="Q3354" i="1" s="1"/>
  <c r="L3352" i="1"/>
  <c r="P3352" i="1" s="1"/>
  <c r="Q3352" i="1" s="1"/>
  <c r="L3351" i="1"/>
  <c r="P3351" i="1" s="1"/>
  <c r="L3350" i="1"/>
  <c r="P3350" i="1" s="1"/>
  <c r="Q3350" i="1" s="1"/>
  <c r="L3349" i="1"/>
  <c r="P3349" i="1" s="1"/>
  <c r="Q3349" i="1" s="1"/>
  <c r="L3348" i="1"/>
  <c r="P3348" i="1" s="1"/>
  <c r="Q3348" i="1" s="1"/>
  <c r="L3346" i="1"/>
  <c r="P3346" i="1" s="1"/>
  <c r="Q3346" i="1" s="1"/>
  <c r="L3334" i="1"/>
  <c r="P3334" i="1" s="1"/>
  <c r="Q3334" i="1" s="1"/>
  <c r="L3332" i="1"/>
  <c r="P3332" i="1" s="1"/>
  <c r="Q3332" i="1" s="1"/>
  <c r="L3331" i="1"/>
  <c r="P3331" i="1" s="1"/>
  <c r="Q3331" i="1" s="1"/>
  <c r="L3328" i="1"/>
  <c r="P3328" i="1" s="1"/>
  <c r="Q3328" i="1" s="1"/>
  <c r="L3324" i="1"/>
  <c r="P3324" i="1" s="1"/>
  <c r="Q3324" i="1" s="1"/>
  <c r="L3323" i="1"/>
  <c r="P3323" i="1" s="1"/>
  <c r="Q3323" i="1" s="1"/>
  <c r="L3322" i="1"/>
  <c r="P3322" i="1" s="1"/>
  <c r="Q3322" i="1" s="1"/>
  <c r="L3320" i="1"/>
  <c r="P3320" i="1" s="1"/>
  <c r="Q3320" i="1" s="1"/>
  <c r="L3319" i="1"/>
  <c r="P3319" i="1" s="1"/>
  <c r="Q3319" i="1" s="1"/>
  <c r="L3318" i="1"/>
  <c r="P3318" i="1" s="1"/>
  <c r="Q3318" i="1" s="1"/>
  <c r="L3317" i="1"/>
  <c r="P3317" i="1" s="1"/>
  <c r="Q3317" i="1" s="1"/>
  <c r="L3316" i="1"/>
  <c r="P3316" i="1" s="1"/>
  <c r="Q3316" i="1" s="1"/>
  <c r="L3315" i="1"/>
  <c r="P3315" i="1" s="1"/>
  <c r="Q3315" i="1" s="1"/>
  <c r="L3313" i="1"/>
  <c r="P3313" i="1" s="1"/>
  <c r="Q3313" i="1" s="1"/>
  <c r="L3311" i="1"/>
  <c r="P3311" i="1" s="1"/>
  <c r="Q3311" i="1" s="1"/>
  <c r="L3310" i="1"/>
  <c r="P3310" i="1" s="1"/>
  <c r="L3309" i="1"/>
  <c r="P3309" i="1" s="1"/>
  <c r="Q3309" i="1" s="1"/>
  <c r="L3308" i="1"/>
  <c r="P3308" i="1" s="1"/>
  <c r="Q3308" i="1" s="1"/>
  <c r="L3307" i="1"/>
  <c r="P3307" i="1" s="1"/>
  <c r="Q3307" i="1" s="1"/>
  <c r="L3305" i="1"/>
  <c r="P3305" i="1" s="1"/>
  <c r="Q3305" i="1" s="1"/>
  <c r="L3293" i="1"/>
  <c r="P3293" i="1" s="1"/>
  <c r="Q3293" i="1" s="1"/>
  <c r="L3291" i="1"/>
  <c r="P3291" i="1" s="1"/>
  <c r="Q3291" i="1" s="1"/>
  <c r="L3290" i="1"/>
  <c r="P3290" i="1" s="1"/>
  <c r="Q3290" i="1" s="1"/>
  <c r="L3287" i="1"/>
  <c r="P3287" i="1" s="1"/>
  <c r="Q3287" i="1" s="1"/>
  <c r="L3286" i="1"/>
  <c r="P3286" i="1" s="1"/>
  <c r="Q3286" i="1" s="1"/>
  <c r="L3285" i="1"/>
  <c r="P3285" i="1" s="1"/>
  <c r="Q3285" i="1" s="1"/>
  <c r="L3283" i="1"/>
  <c r="P3283" i="1" s="1"/>
  <c r="L3282" i="1"/>
  <c r="P3282" i="1" s="1"/>
  <c r="Q3282" i="1" s="1"/>
  <c r="L3281" i="1"/>
  <c r="P3281" i="1" s="1"/>
  <c r="Q3281" i="1" s="1"/>
  <c r="L3280" i="1"/>
  <c r="P3280" i="1" s="1"/>
  <c r="Q3280" i="1" s="1"/>
  <c r="L3279" i="1"/>
  <c r="P3279" i="1" s="1"/>
  <c r="Q3279" i="1" s="1"/>
  <c r="L3278" i="1"/>
  <c r="P3278" i="1" s="1"/>
  <c r="Q3278" i="1" s="1"/>
  <c r="L3277" i="1"/>
  <c r="P3277" i="1" s="1"/>
  <c r="Q3277" i="1" s="1"/>
  <c r="L3275" i="1"/>
  <c r="P3275" i="1" s="1"/>
  <c r="Q3275" i="1" s="1"/>
  <c r="L3273" i="1"/>
  <c r="P3273" i="1" s="1"/>
  <c r="Q3273" i="1" s="1"/>
  <c r="L3272" i="1"/>
  <c r="P3272" i="1" s="1"/>
  <c r="Q3272" i="1" s="1"/>
  <c r="L3271" i="1"/>
  <c r="P3271" i="1" s="1"/>
  <c r="Q3271" i="1" s="1"/>
  <c r="L3270" i="1"/>
  <c r="P3270" i="1" s="1"/>
  <c r="Q3270" i="1" s="1"/>
  <c r="L3269" i="1"/>
  <c r="P3269" i="1" s="1"/>
  <c r="Q3269" i="1" s="1"/>
  <c r="L3267" i="1"/>
  <c r="P3267" i="1" s="1"/>
  <c r="Q3267" i="1" s="1"/>
  <c r="L3255" i="1"/>
  <c r="P3255" i="1" s="1"/>
  <c r="Q3255" i="1" s="1"/>
  <c r="L3253" i="1"/>
  <c r="P3253" i="1" s="1"/>
  <c r="Q3253" i="1" s="1"/>
  <c r="L3252" i="1"/>
  <c r="P3252" i="1" s="1"/>
  <c r="Q3252" i="1" s="1"/>
  <c r="L3249" i="1"/>
  <c r="P3249" i="1" s="1"/>
  <c r="Q3249" i="1" s="1"/>
  <c r="L3245" i="1"/>
  <c r="P3245" i="1" s="1"/>
  <c r="Q3245" i="1" s="1"/>
  <c r="L3244" i="1"/>
  <c r="P3244" i="1" s="1"/>
  <c r="Q3244" i="1" s="1"/>
  <c r="L3243" i="1"/>
  <c r="P3243" i="1" s="1"/>
  <c r="Q3243" i="1" s="1"/>
  <c r="L3241" i="1"/>
  <c r="P3241" i="1" s="1"/>
  <c r="L3240" i="1"/>
  <c r="P3240" i="1" s="1"/>
  <c r="Q3240" i="1" s="1"/>
  <c r="L3239" i="1"/>
  <c r="P3239" i="1" s="1"/>
  <c r="Q3239" i="1" s="1"/>
  <c r="L3238" i="1"/>
  <c r="P3238" i="1" s="1"/>
  <c r="Q3238" i="1" s="1"/>
  <c r="L3237" i="1"/>
  <c r="P3237" i="1" s="1"/>
  <c r="Q3237" i="1" s="1"/>
  <c r="L3236" i="1"/>
  <c r="P3236" i="1" s="1"/>
  <c r="Q3236" i="1" s="1"/>
  <c r="L3235" i="1"/>
  <c r="P3235" i="1" s="1"/>
  <c r="L3233" i="1"/>
  <c r="P3233" i="1" s="1"/>
  <c r="Q3233" i="1" s="1"/>
  <c r="L3231" i="1"/>
  <c r="P3231" i="1" s="1"/>
  <c r="Q3231" i="1" s="1"/>
  <c r="L3230" i="1"/>
  <c r="P3230" i="1" s="1"/>
  <c r="Q3230" i="1" s="1"/>
  <c r="L3229" i="1"/>
  <c r="P3229" i="1" s="1"/>
  <c r="Q3229" i="1" s="1"/>
  <c r="L3228" i="1"/>
  <c r="P3228" i="1" s="1"/>
  <c r="Q3228" i="1" s="1"/>
  <c r="L3227" i="1"/>
  <c r="P3227" i="1" s="1"/>
  <c r="Q3227" i="1" s="1"/>
  <c r="L3225" i="1"/>
  <c r="P3225" i="1" s="1"/>
  <c r="Q3225" i="1" s="1"/>
  <c r="L3213" i="1"/>
  <c r="P3213" i="1" s="1"/>
  <c r="Q3213" i="1" s="1"/>
  <c r="L3211" i="1"/>
  <c r="P3211" i="1" s="1"/>
  <c r="Q3211" i="1" s="1"/>
  <c r="L3210" i="1"/>
  <c r="P3210" i="1" s="1"/>
  <c r="Q3210" i="1" s="1"/>
  <c r="L3207" i="1"/>
  <c r="P3207" i="1" s="1"/>
  <c r="Q3207" i="1" s="1"/>
  <c r="L3203" i="1"/>
  <c r="P3203" i="1" s="1"/>
  <c r="Q3203" i="1" s="1"/>
  <c r="L3202" i="1"/>
  <c r="P3202" i="1" s="1"/>
  <c r="Q3202" i="1" s="1"/>
  <c r="L3201" i="1"/>
  <c r="P3201" i="1" s="1"/>
  <c r="Q3201" i="1" s="1"/>
  <c r="L3199" i="1"/>
  <c r="P3199" i="1" s="1"/>
  <c r="L3198" i="1"/>
  <c r="P3198" i="1" s="1"/>
  <c r="Q3198" i="1" s="1"/>
  <c r="L3197" i="1"/>
  <c r="P3197" i="1" s="1"/>
  <c r="Q3197" i="1" s="1"/>
  <c r="L3196" i="1"/>
  <c r="P3196" i="1" s="1"/>
  <c r="Q3196" i="1" s="1"/>
  <c r="L3195" i="1"/>
  <c r="P3195" i="1" s="1"/>
  <c r="Q3195" i="1" s="1"/>
  <c r="L3194" i="1"/>
  <c r="P3194" i="1" s="1"/>
  <c r="Q3194" i="1" s="1"/>
  <c r="L3193" i="1"/>
  <c r="P3193" i="1" s="1"/>
  <c r="Q3193" i="1" s="1"/>
  <c r="L3192" i="1"/>
  <c r="P3192" i="1" s="1"/>
  <c r="Q3192" i="1" s="1"/>
  <c r="L3190" i="1"/>
  <c r="P3190" i="1" s="1"/>
  <c r="Q3190" i="1" s="1"/>
  <c r="L3188" i="1"/>
  <c r="P3188" i="1" s="1"/>
  <c r="Q3188" i="1" s="1"/>
  <c r="L3187" i="1"/>
  <c r="P3187" i="1" s="1"/>
  <c r="Q3187" i="1" s="1"/>
  <c r="L3186" i="1"/>
  <c r="P3186" i="1" s="1"/>
  <c r="Q3186" i="1" s="1"/>
  <c r="L3185" i="1"/>
  <c r="P3185" i="1" s="1"/>
  <c r="Q3185" i="1" s="1"/>
  <c r="L3184" i="1"/>
  <c r="P3184" i="1" s="1"/>
  <c r="Q3184" i="1" s="1"/>
  <c r="L3182" i="1"/>
  <c r="P3182" i="1" s="1"/>
  <c r="Q3182" i="1" s="1"/>
  <c r="L3170" i="1"/>
  <c r="P3170" i="1" s="1"/>
  <c r="Q3170" i="1" s="1"/>
  <c r="L3168" i="1"/>
  <c r="P3168" i="1" s="1"/>
  <c r="Q3168" i="1" s="1"/>
  <c r="L3167" i="1"/>
  <c r="P3167" i="1" s="1"/>
  <c r="Q3167" i="1" s="1"/>
  <c r="L3164" i="1"/>
  <c r="P3164" i="1" s="1"/>
  <c r="Q3164" i="1" s="1"/>
  <c r="L3160" i="1"/>
  <c r="P3160" i="1" s="1"/>
  <c r="Q3160" i="1" s="1"/>
  <c r="L3159" i="1"/>
  <c r="P3159" i="1" s="1"/>
  <c r="Q3159" i="1" s="1"/>
  <c r="L3158" i="1"/>
  <c r="P3158" i="1" s="1"/>
  <c r="Q3158" i="1" s="1"/>
  <c r="L3156" i="1"/>
  <c r="P3156" i="1" s="1"/>
  <c r="L3155" i="1"/>
  <c r="P3155" i="1" s="1"/>
  <c r="Q3155" i="1" s="1"/>
  <c r="L3154" i="1"/>
  <c r="P3154" i="1" s="1"/>
  <c r="Q3154" i="1" s="1"/>
  <c r="L3153" i="1"/>
  <c r="P3153" i="1" s="1"/>
  <c r="Q3153" i="1" s="1"/>
  <c r="L3152" i="1"/>
  <c r="P3152" i="1" s="1"/>
  <c r="Q3152" i="1" s="1"/>
  <c r="L3151" i="1"/>
  <c r="P3151" i="1" s="1"/>
  <c r="Q3151" i="1" s="1"/>
  <c r="L3150" i="1"/>
  <c r="P3150" i="1" s="1"/>
  <c r="Q3150" i="1" s="1"/>
  <c r="L3148" i="1"/>
  <c r="P3148" i="1" s="1"/>
  <c r="Q3148" i="1" s="1"/>
  <c r="L3146" i="1"/>
  <c r="P3146" i="1" s="1"/>
  <c r="Q3146" i="1" s="1"/>
  <c r="L3145" i="1"/>
  <c r="P3145" i="1" s="1"/>
  <c r="Q3145" i="1" s="1"/>
  <c r="L3144" i="1"/>
  <c r="P3144" i="1" s="1"/>
  <c r="Q3144" i="1" s="1"/>
  <c r="L3143" i="1"/>
  <c r="P3143" i="1" s="1"/>
  <c r="Q3143" i="1" s="1"/>
  <c r="L3142" i="1"/>
  <c r="P3142" i="1" s="1"/>
  <c r="Q3142" i="1" s="1"/>
  <c r="L3140" i="1"/>
  <c r="P3140" i="1" s="1"/>
  <c r="Q3140" i="1" s="1"/>
  <c r="L3128" i="1"/>
  <c r="P3128" i="1" s="1"/>
  <c r="Q3128" i="1" s="1"/>
  <c r="L3126" i="1"/>
  <c r="P3126" i="1" s="1"/>
  <c r="Q3126" i="1" s="1"/>
  <c r="L3125" i="1"/>
  <c r="P3125" i="1" s="1"/>
  <c r="Q3125" i="1" s="1"/>
  <c r="L3122" i="1"/>
  <c r="P3122" i="1" s="1"/>
  <c r="Q3122" i="1" s="1"/>
  <c r="L3118" i="1"/>
  <c r="P3118" i="1" s="1"/>
  <c r="Q3118" i="1" s="1"/>
  <c r="L3117" i="1"/>
  <c r="P3117" i="1" s="1"/>
  <c r="Q3117" i="1" s="1"/>
  <c r="L3116" i="1"/>
  <c r="P3116" i="1" s="1"/>
  <c r="Q3116" i="1" s="1"/>
  <c r="L3114" i="1"/>
  <c r="P3114" i="1" s="1"/>
  <c r="Q3114" i="1" s="1"/>
  <c r="L3113" i="1"/>
  <c r="P3113" i="1" s="1"/>
  <c r="Q3113" i="1" s="1"/>
  <c r="L3112" i="1"/>
  <c r="P3112" i="1" s="1"/>
  <c r="Q3112" i="1" s="1"/>
  <c r="L3111" i="1"/>
  <c r="P3111" i="1" s="1"/>
  <c r="Q3111" i="1" s="1"/>
  <c r="L3110" i="1"/>
  <c r="P3110" i="1" s="1"/>
  <c r="Q3110" i="1" s="1"/>
  <c r="L3109" i="1"/>
  <c r="P3109" i="1" s="1"/>
  <c r="Q3109" i="1" s="1"/>
  <c r="L3108" i="1"/>
  <c r="P3108" i="1" s="1"/>
  <c r="Q3108" i="1" s="1"/>
  <c r="L3106" i="1"/>
  <c r="P3106" i="1" s="1"/>
  <c r="Q3106" i="1" s="1"/>
  <c r="L3104" i="1"/>
  <c r="P3104" i="1" s="1"/>
  <c r="Q3104" i="1" s="1"/>
  <c r="L3103" i="1"/>
  <c r="P3103" i="1" s="1"/>
  <c r="Q3103" i="1" s="1"/>
  <c r="L3102" i="1"/>
  <c r="P3102" i="1" s="1"/>
  <c r="Q3102" i="1" s="1"/>
  <c r="L3101" i="1"/>
  <c r="P3101" i="1" s="1"/>
  <c r="Q3101" i="1" s="1"/>
  <c r="L3100" i="1"/>
  <c r="P3100" i="1" s="1"/>
  <c r="Q3100" i="1" s="1"/>
  <c r="L3098" i="1"/>
  <c r="P3098" i="1" s="1"/>
  <c r="Q3098" i="1" s="1"/>
  <c r="L3086" i="1"/>
  <c r="P3086" i="1" s="1"/>
  <c r="Q3086" i="1" s="1"/>
  <c r="L3084" i="1"/>
  <c r="P3084" i="1" s="1"/>
  <c r="Q3084" i="1" s="1"/>
  <c r="L3083" i="1"/>
  <c r="P3083" i="1" s="1"/>
  <c r="Q3083" i="1" s="1"/>
  <c r="L3080" i="1"/>
  <c r="P3080" i="1" s="1"/>
  <c r="Q3080" i="1" s="1"/>
  <c r="L3076" i="1"/>
  <c r="P3076" i="1" s="1"/>
  <c r="Q3076" i="1" s="1"/>
  <c r="L3075" i="1"/>
  <c r="P3075" i="1" s="1"/>
  <c r="Q3075" i="1" s="1"/>
  <c r="L3074" i="1"/>
  <c r="P3074" i="1" s="1"/>
  <c r="Q3074" i="1" s="1"/>
  <c r="L3072" i="1"/>
  <c r="P3072" i="1" s="1"/>
  <c r="Q3072" i="1" s="1"/>
  <c r="L3071" i="1"/>
  <c r="P3071" i="1" s="1"/>
  <c r="Q3071" i="1" s="1"/>
  <c r="L3070" i="1"/>
  <c r="P3070" i="1" s="1"/>
  <c r="Q3070" i="1" s="1"/>
  <c r="L3069" i="1"/>
  <c r="P3069" i="1" s="1"/>
  <c r="Q3069" i="1" s="1"/>
  <c r="L3068" i="1"/>
  <c r="P3068" i="1" s="1"/>
  <c r="Q3068" i="1" s="1"/>
  <c r="L3067" i="1"/>
  <c r="P3067" i="1" s="1"/>
  <c r="Q3067" i="1" s="1"/>
  <c r="L3066" i="1"/>
  <c r="P3066" i="1" s="1"/>
  <c r="Q3066" i="1" s="1"/>
  <c r="L3064" i="1"/>
  <c r="P3064" i="1" s="1"/>
  <c r="Q3064" i="1" s="1"/>
  <c r="L3062" i="1"/>
  <c r="P3062" i="1" s="1"/>
  <c r="Q3062" i="1" s="1"/>
  <c r="L3061" i="1"/>
  <c r="P3061" i="1" s="1"/>
  <c r="L3060" i="1"/>
  <c r="P3060" i="1" s="1"/>
  <c r="Q3060" i="1" s="1"/>
  <c r="L3059" i="1"/>
  <c r="P3059" i="1" s="1"/>
  <c r="Q3059" i="1" s="1"/>
  <c r="L3058" i="1"/>
  <c r="P3058" i="1" s="1"/>
  <c r="Q3058" i="1" s="1"/>
  <c r="L3056" i="1"/>
  <c r="P3056" i="1" s="1"/>
  <c r="Q3056" i="1" s="1"/>
  <c r="L3044" i="1"/>
  <c r="P3044" i="1" s="1"/>
  <c r="Q3044" i="1" s="1"/>
  <c r="L3042" i="1"/>
  <c r="P3042" i="1" s="1"/>
  <c r="Q3042" i="1" s="1"/>
  <c r="L3041" i="1"/>
  <c r="P3041" i="1" s="1"/>
  <c r="Q3041" i="1" s="1"/>
  <c r="L3038" i="1"/>
  <c r="P3038" i="1" s="1"/>
  <c r="Q3038" i="1" s="1"/>
  <c r="L3034" i="1"/>
  <c r="P3034" i="1" s="1"/>
  <c r="Q3034" i="1" s="1"/>
  <c r="L3033" i="1"/>
  <c r="P3033" i="1" s="1"/>
  <c r="Q3033" i="1" s="1"/>
  <c r="L3032" i="1"/>
  <c r="P3032" i="1" s="1"/>
  <c r="Q3032" i="1" s="1"/>
  <c r="L3030" i="1"/>
  <c r="P3030" i="1" s="1"/>
  <c r="Q3030" i="1" s="1"/>
  <c r="L3029" i="1"/>
  <c r="P3029" i="1" s="1"/>
  <c r="Q3029" i="1" s="1"/>
  <c r="L3028" i="1"/>
  <c r="P3028" i="1" s="1"/>
  <c r="Q3028" i="1" s="1"/>
  <c r="L3027" i="1"/>
  <c r="P3027" i="1" s="1"/>
  <c r="Q3027" i="1" s="1"/>
  <c r="L3026" i="1"/>
  <c r="P3026" i="1" s="1"/>
  <c r="Q3026" i="1" s="1"/>
  <c r="L3025" i="1"/>
  <c r="P3025" i="1" s="1"/>
  <c r="Q3025" i="1" s="1"/>
  <c r="L3023" i="1"/>
  <c r="P3023" i="1" s="1"/>
  <c r="Q3023" i="1" s="1"/>
  <c r="L3021" i="1"/>
  <c r="P3021" i="1" s="1"/>
  <c r="Q3021" i="1" s="1"/>
  <c r="L3020" i="1"/>
  <c r="P3020" i="1" s="1"/>
  <c r="Q3020" i="1" s="1"/>
  <c r="L3019" i="1"/>
  <c r="P3019" i="1" s="1"/>
  <c r="Q3019" i="1" s="1"/>
  <c r="L3018" i="1"/>
  <c r="P3018" i="1" s="1"/>
  <c r="Q3018" i="1" s="1"/>
  <c r="L3017" i="1"/>
  <c r="P3017" i="1" s="1"/>
  <c r="Q3017" i="1" s="1"/>
  <c r="L3015" i="1"/>
  <c r="P3015" i="1" s="1"/>
  <c r="Q3015" i="1" s="1"/>
  <c r="L3003" i="1"/>
  <c r="P3003" i="1" s="1"/>
  <c r="Q3003" i="1" s="1"/>
  <c r="L3001" i="1"/>
  <c r="P3001" i="1" s="1"/>
  <c r="Q3001" i="1" s="1"/>
  <c r="L3000" i="1"/>
  <c r="P3000" i="1" s="1"/>
  <c r="Q3000" i="1" s="1"/>
  <c r="L2997" i="1"/>
  <c r="P2997" i="1" s="1"/>
  <c r="Q2997" i="1" s="1"/>
  <c r="L2993" i="1"/>
  <c r="P2993" i="1" s="1"/>
  <c r="Q2993" i="1" s="1"/>
  <c r="L2992" i="1"/>
  <c r="P2992" i="1" s="1"/>
  <c r="Q2992" i="1" s="1"/>
  <c r="L2991" i="1"/>
  <c r="P2991" i="1" s="1"/>
  <c r="Q2991" i="1" s="1"/>
  <c r="L2989" i="1"/>
  <c r="P2989" i="1" s="1"/>
  <c r="Q2989" i="1" s="1"/>
  <c r="L2988" i="1"/>
  <c r="P2988" i="1" s="1"/>
  <c r="Q2988" i="1" s="1"/>
  <c r="L2987" i="1"/>
  <c r="P2987" i="1" s="1"/>
  <c r="Q2987" i="1" s="1"/>
  <c r="L2986" i="1"/>
  <c r="P2986" i="1" s="1"/>
  <c r="Q2986" i="1" s="1"/>
  <c r="L2985" i="1"/>
  <c r="P2985" i="1" s="1"/>
  <c r="Q2985" i="1" s="1"/>
  <c r="L2984" i="1"/>
  <c r="P2984" i="1" s="1"/>
  <c r="Q2984" i="1" s="1"/>
  <c r="L2982" i="1"/>
  <c r="P2982" i="1" s="1"/>
  <c r="Q2982" i="1" s="1"/>
  <c r="L2980" i="1"/>
  <c r="P2980" i="1" s="1"/>
  <c r="Q2980" i="1" s="1"/>
  <c r="L2979" i="1"/>
  <c r="P2979" i="1" s="1"/>
  <c r="L2978" i="1"/>
  <c r="P2978" i="1" s="1"/>
  <c r="Q2978" i="1" s="1"/>
  <c r="L2977" i="1"/>
  <c r="P2977" i="1" s="1"/>
  <c r="Q2977" i="1" s="1"/>
  <c r="L2976" i="1"/>
  <c r="P2976" i="1" s="1"/>
  <c r="Q2976" i="1" s="1"/>
  <c r="L2974" i="1"/>
  <c r="P2974" i="1" s="1"/>
  <c r="Q2974" i="1" s="1"/>
  <c r="L2962" i="1"/>
  <c r="P2962" i="1" s="1"/>
  <c r="Q2962" i="1" s="1"/>
  <c r="L2960" i="1"/>
  <c r="P2960" i="1" s="1"/>
  <c r="Q2960" i="1" s="1"/>
  <c r="L2959" i="1"/>
  <c r="P2959" i="1" s="1"/>
  <c r="Q2959" i="1" s="1"/>
  <c r="L2956" i="1"/>
  <c r="P2956" i="1" s="1"/>
  <c r="Q2956" i="1" s="1"/>
  <c r="L2952" i="1"/>
  <c r="P2952" i="1" s="1"/>
  <c r="Q2952" i="1" s="1"/>
  <c r="L2951" i="1"/>
  <c r="P2951" i="1" s="1"/>
  <c r="Q2951" i="1" s="1"/>
  <c r="L2950" i="1"/>
  <c r="P2950" i="1" s="1"/>
  <c r="Q2950" i="1" s="1"/>
  <c r="L2948" i="1"/>
  <c r="P2948" i="1" s="1"/>
  <c r="Q2948" i="1" s="1"/>
  <c r="L2947" i="1"/>
  <c r="P2947" i="1" s="1"/>
  <c r="Q2947" i="1" s="1"/>
  <c r="L2946" i="1"/>
  <c r="P2946" i="1" s="1"/>
  <c r="Q2946" i="1" s="1"/>
  <c r="L2945" i="1"/>
  <c r="P2945" i="1" s="1"/>
  <c r="Q2945" i="1" s="1"/>
  <c r="L2944" i="1"/>
  <c r="P2944" i="1" s="1"/>
  <c r="Q2944" i="1" s="1"/>
  <c r="L2943" i="1"/>
  <c r="P2943" i="1" s="1"/>
  <c r="Q2943" i="1" s="1"/>
  <c r="L2941" i="1"/>
  <c r="P2941" i="1" s="1"/>
  <c r="Q2941" i="1" s="1"/>
  <c r="L2939" i="1"/>
  <c r="P2939" i="1" s="1"/>
  <c r="Q2939" i="1" s="1"/>
  <c r="L2938" i="1"/>
  <c r="P2938" i="1" s="1"/>
  <c r="Q2938" i="1" s="1"/>
  <c r="L2937" i="1"/>
  <c r="P2937" i="1" s="1"/>
  <c r="Q2937" i="1" s="1"/>
  <c r="L2936" i="1"/>
  <c r="P2936" i="1" s="1"/>
  <c r="Q2936" i="1" s="1"/>
  <c r="L2935" i="1"/>
  <c r="P2935" i="1" s="1"/>
  <c r="Q2935" i="1" s="1"/>
  <c r="L2933" i="1"/>
  <c r="P2933" i="1" s="1"/>
  <c r="Q2933" i="1" s="1"/>
  <c r="L2921" i="1"/>
  <c r="P2921" i="1" s="1"/>
  <c r="Q2921" i="1" s="1"/>
  <c r="L2919" i="1"/>
  <c r="P2919" i="1" s="1"/>
  <c r="Q2919" i="1" s="1"/>
  <c r="L2918" i="1"/>
  <c r="P2918" i="1" s="1"/>
  <c r="Q2918" i="1" s="1"/>
  <c r="L2915" i="1"/>
  <c r="P2915" i="1" s="1"/>
  <c r="Q2915" i="1" s="1"/>
  <c r="L2911" i="1"/>
  <c r="P2911" i="1" s="1"/>
  <c r="Q2911" i="1" s="1"/>
  <c r="L2910" i="1"/>
  <c r="P2910" i="1" s="1"/>
  <c r="Q2910" i="1" s="1"/>
  <c r="L2909" i="1"/>
  <c r="P2909" i="1" s="1"/>
  <c r="Q2909" i="1" s="1"/>
  <c r="L2907" i="1"/>
  <c r="P2907" i="1" s="1"/>
  <c r="Q2907" i="1" s="1"/>
  <c r="L2906" i="1"/>
  <c r="P2906" i="1" s="1"/>
  <c r="Q2906" i="1" s="1"/>
  <c r="L2905" i="1"/>
  <c r="P2905" i="1" s="1"/>
  <c r="Q2905" i="1" s="1"/>
  <c r="L2904" i="1"/>
  <c r="P2904" i="1" s="1"/>
  <c r="Q2904" i="1" s="1"/>
  <c r="L2903" i="1"/>
  <c r="P2903" i="1" s="1"/>
  <c r="Q2903" i="1" s="1"/>
  <c r="L2902" i="1"/>
  <c r="P2902" i="1" s="1"/>
  <c r="Q2902" i="1" s="1"/>
  <c r="L2900" i="1"/>
  <c r="P2900" i="1" s="1"/>
  <c r="Q2900" i="1" s="1"/>
  <c r="L2898" i="1"/>
  <c r="P2898" i="1" s="1"/>
  <c r="Q2898" i="1" s="1"/>
  <c r="L2897" i="1"/>
  <c r="P2897" i="1" s="1"/>
  <c r="L2896" i="1"/>
  <c r="P2896" i="1" s="1"/>
  <c r="Q2896" i="1" s="1"/>
  <c r="L2895" i="1"/>
  <c r="P2895" i="1" s="1"/>
  <c r="Q2895" i="1" s="1"/>
  <c r="L2894" i="1"/>
  <c r="P2894" i="1" s="1"/>
  <c r="Q2894" i="1" s="1"/>
  <c r="L2892" i="1"/>
  <c r="P2892" i="1" s="1"/>
  <c r="Q2892" i="1" s="1"/>
  <c r="L2880" i="1"/>
  <c r="P2880" i="1" s="1"/>
  <c r="Q2880" i="1" s="1"/>
  <c r="L2878" i="1"/>
  <c r="P2878" i="1" s="1"/>
  <c r="Q2878" i="1" s="1"/>
  <c r="L2877" i="1"/>
  <c r="P2877" i="1" s="1"/>
  <c r="Q2877" i="1" s="1"/>
  <c r="L2874" i="1"/>
  <c r="P2874" i="1" s="1"/>
  <c r="Q2874" i="1" s="1"/>
  <c r="L2870" i="1"/>
  <c r="P2870" i="1" s="1"/>
  <c r="Q2870" i="1" s="1"/>
  <c r="L2869" i="1"/>
  <c r="P2869" i="1" s="1"/>
  <c r="Q2869" i="1" s="1"/>
  <c r="L2868" i="1"/>
  <c r="P2868" i="1" s="1"/>
  <c r="Q2868" i="1" s="1"/>
  <c r="L2866" i="1"/>
  <c r="P2866" i="1" s="1"/>
  <c r="Q2866" i="1" s="1"/>
  <c r="L2865" i="1"/>
  <c r="P2865" i="1" s="1"/>
  <c r="Q2865" i="1" s="1"/>
  <c r="L2864" i="1"/>
  <c r="P2864" i="1" s="1"/>
  <c r="Q2864" i="1" s="1"/>
  <c r="L2863" i="1"/>
  <c r="P2863" i="1" s="1"/>
  <c r="Q2863" i="1" s="1"/>
  <c r="L2862" i="1"/>
  <c r="P2862" i="1" s="1"/>
  <c r="Q2862" i="1" s="1"/>
  <c r="L2861" i="1"/>
  <c r="P2861" i="1" s="1"/>
  <c r="Q2861" i="1" s="1"/>
  <c r="L2859" i="1"/>
  <c r="P2859" i="1" s="1"/>
  <c r="Q2859" i="1" s="1"/>
  <c r="L2857" i="1"/>
  <c r="P2857" i="1" s="1"/>
  <c r="Q2857" i="1" s="1"/>
  <c r="L2856" i="1"/>
  <c r="P2856" i="1" s="1"/>
  <c r="Q2856" i="1" s="1"/>
  <c r="L2855" i="1"/>
  <c r="P2855" i="1" s="1"/>
  <c r="Q2855" i="1" s="1"/>
  <c r="L2854" i="1"/>
  <c r="P2854" i="1" s="1"/>
  <c r="Q2854" i="1" s="1"/>
  <c r="L2853" i="1"/>
  <c r="P2853" i="1" s="1"/>
  <c r="Q2853" i="1" s="1"/>
  <c r="L2851" i="1"/>
  <c r="P2851" i="1" s="1"/>
  <c r="Q2851" i="1" s="1"/>
  <c r="L2839" i="1"/>
  <c r="P2839" i="1" s="1"/>
  <c r="Q2839" i="1" s="1"/>
  <c r="L2837" i="1"/>
  <c r="P2837" i="1" s="1"/>
  <c r="Q2837" i="1" s="1"/>
  <c r="L2836" i="1"/>
  <c r="P2836" i="1" s="1"/>
  <c r="Q2836" i="1" s="1"/>
  <c r="L2833" i="1"/>
  <c r="P2833" i="1" s="1"/>
  <c r="Q2833" i="1" s="1"/>
  <c r="L2829" i="1"/>
  <c r="P2829" i="1" s="1"/>
  <c r="Q2829" i="1" s="1"/>
  <c r="L2828" i="1"/>
  <c r="P2828" i="1" s="1"/>
  <c r="Q2828" i="1" s="1"/>
  <c r="L2827" i="1"/>
  <c r="P2827" i="1" s="1"/>
  <c r="Q2827" i="1" s="1"/>
  <c r="L2825" i="1"/>
  <c r="P2825" i="1" s="1"/>
  <c r="Q2825" i="1" s="1"/>
  <c r="L2824" i="1"/>
  <c r="P2824" i="1" s="1"/>
  <c r="Q2824" i="1" s="1"/>
  <c r="L2823" i="1"/>
  <c r="P2823" i="1" s="1"/>
  <c r="Q2823" i="1" s="1"/>
  <c r="L2822" i="1"/>
  <c r="P2822" i="1" s="1"/>
  <c r="Q2822" i="1" s="1"/>
  <c r="L2821" i="1"/>
  <c r="P2821" i="1" s="1"/>
  <c r="Q2821" i="1" s="1"/>
  <c r="L2820" i="1"/>
  <c r="P2820" i="1" s="1"/>
  <c r="Q2820" i="1" s="1"/>
  <c r="L2818" i="1"/>
  <c r="P2818" i="1" s="1"/>
  <c r="Q2818" i="1" s="1"/>
  <c r="L2816" i="1"/>
  <c r="P2816" i="1" s="1"/>
  <c r="Q2816" i="1" s="1"/>
  <c r="L2815" i="1"/>
  <c r="P2815" i="1" s="1"/>
  <c r="Q2815" i="1" s="1"/>
  <c r="L2814" i="1"/>
  <c r="P2814" i="1" s="1"/>
  <c r="Q2814" i="1" s="1"/>
  <c r="L2813" i="1"/>
  <c r="P2813" i="1" s="1"/>
  <c r="Q2813" i="1" s="1"/>
  <c r="L2812" i="1"/>
  <c r="P2812" i="1" s="1"/>
  <c r="Q2812" i="1" s="1"/>
  <c r="L2810" i="1"/>
  <c r="P2810" i="1" s="1"/>
  <c r="Q2810" i="1" s="1"/>
  <c r="L2798" i="1"/>
  <c r="P2798" i="1" s="1"/>
  <c r="Q2798" i="1" s="1"/>
  <c r="L2796" i="1"/>
  <c r="P2796" i="1" s="1"/>
  <c r="Q2796" i="1" s="1"/>
  <c r="L2795" i="1"/>
  <c r="P2795" i="1" s="1"/>
  <c r="Q2795" i="1" s="1"/>
  <c r="L2792" i="1"/>
  <c r="P2792" i="1" s="1"/>
  <c r="Q2792" i="1" s="1"/>
  <c r="L2788" i="1"/>
  <c r="P2788" i="1" s="1"/>
  <c r="Q2788" i="1" s="1"/>
  <c r="L2787" i="1"/>
  <c r="P2787" i="1" s="1"/>
  <c r="Q2787" i="1" s="1"/>
  <c r="L2786" i="1"/>
  <c r="P2786" i="1" s="1"/>
  <c r="Q2786" i="1" s="1"/>
  <c r="L2784" i="1"/>
  <c r="P2784" i="1" s="1"/>
  <c r="Q2784" i="1" s="1"/>
  <c r="L2783" i="1"/>
  <c r="P2783" i="1" s="1"/>
  <c r="Q2783" i="1" s="1"/>
  <c r="L2782" i="1"/>
  <c r="P2782" i="1" s="1"/>
  <c r="Q2782" i="1" s="1"/>
  <c r="L2781" i="1"/>
  <c r="P2781" i="1" s="1"/>
  <c r="Q2781" i="1" s="1"/>
  <c r="L2780" i="1"/>
  <c r="P2780" i="1" s="1"/>
  <c r="Q2780" i="1" s="1"/>
  <c r="L2779" i="1"/>
  <c r="P2779" i="1" s="1"/>
  <c r="Q2779" i="1" s="1"/>
  <c r="L2777" i="1"/>
  <c r="P2777" i="1" s="1"/>
  <c r="Q2777" i="1" s="1"/>
  <c r="L2775" i="1"/>
  <c r="P2775" i="1" s="1"/>
  <c r="Q2775" i="1" s="1"/>
  <c r="L2774" i="1"/>
  <c r="P2774" i="1" s="1"/>
  <c r="Q2774" i="1" s="1"/>
  <c r="L2773" i="1"/>
  <c r="P2773" i="1" s="1"/>
  <c r="Q2773" i="1" s="1"/>
  <c r="L2772" i="1"/>
  <c r="P2772" i="1" s="1"/>
  <c r="Q2772" i="1" s="1"/>
  <c r="L2771" i="1"/>
  <c r="P2771" i="1" s="1"/>
  <c r="Q2771" i="1" s="1"/>
  <c r="L2769" i="1"/>
  <c r="P2769" i="1" s="1"/>
  <c r="Q2769" i="1" s="1"/>
  <c r="L2757" i="1"/>
  <c r="P2757" i="1" s="1"/>
  <c r="Q2757" i="1" s="1"/>
  <c r="L2755" i="1"/>
  <c r="P2755" i="1" s="1"/>
  <c r="Q2755" i="1" s="1"/>
  <c r="L2754" i="1"/>
  <c r="P2754" i="1" s="1"/>
  <c r="Q2754" i="1" s="1"/>
  <c r="L2751" i="1"/>
  <c r="P2751" i="1" s="1"/>
  <c r="Q2751" i="1" s="1"/>
  <c r="L2747" i="1"/>
  <c r="P2747" i="1" s="1"/>
  <c r="Q2747" i="1" s="1"/>
  <c r="L2746" i="1"/>
  <c r="P2746" i="1" s="1"/>
  <c r="Q2746" i="1" s="1"/>
  <c r="L2745" i="1"/>
  <c r="P2745" i="1" s="1"/>
  <c r="Q2745" i="1" s="1"/>
  <c r="L2743" i="1"/>
  <c r="P2743" i="1" s="1"/>
  <c r="Q2743" i="1" s="1"/>
  <c r="L2742" i="1"/>
  <c r="P2742" i="1" s="1"/>
  <c r="Q2742" i="1" s="1"/>
  <c r="L2741" i="1"/>
  <c r="P2741" i="1" s="1"/>
  <c r="Q2741" i="1" s="1"/>
  <c r="L2740" i="1"/>
  <c r="P2740" i="1" s="1"/>
  <c r="Q2740" i="1" s="1"/>
  <c r="L2739" i="1"/>
  <c r="P2739" i="1" s="1"/>
  <c r="Q2739" i="1" s="1"/>
  <c r="L2738" i="1"/>
  <c r="P2738" i="1" s="1"/>
  <c r="Q2738" i="1" s="1"/>
  <c r="L2736" i="1"/>
  <c r="P2736" i="1" s="1"/>
  <c r="Q2736" i="1" s="1"/>
  <c r="L2734" i="1"/>
  <c r="P2734" i="1" s="1"/>
  <c r="Q2734" i="1" s="1"/>
  <c r="L2733" i="1"/>
  <c r="P2733" i="1" s="1"/>
  <c r="Q2733" i="1" s="1"/>
  <c r="L2732" i="1"/>
  <c r="P2732" i="1" s="1"/>
  <c r="Q2732" i="1" s="1"/>
  <c r="L2731" i="1"/>
  <c r="P2731" i="1" s="1"/>
  <c r="Q2731" i="1" s="1"/>
  <c r="L2730" i="1"/>
  <c r="P2730" i="1" s="1"/>
  <c r="Q2730" i="1" s="1"/>
  <c r="L2728" i="1"/>
  <c r="P2728" i="1" s="1"/>
  <c r="Q2728" i="1" s="1"/>
  <c r="L2716" i="1"/>
  <c r="P2716" i="1" s="1"/>
  <c r="Q2716" i="1" s="1"/>
  <c r="L2714" i="1"/>
  <c r="P2714" i="1" s="1"/>
  <c r="Q2714" i="1" s="1"/>
  <c r="L2713" i="1"/>
  <c r="P2713" i="1" s="1"/>
  <c r="Q2713" i="1" s="1"/>
  <c r="L2710" i="1"/>
  <c r="P2710" i="1" s="1"/>
  <c r="Q2710" i="1" s="1"/>
  <c r="L2706" i="1"/>
  <c r="P2706" i="1" s="1"/>
  <c r="Q2706" i="1" s="1"/>
  <c r="L2705" i="1"/>
  <c r="P2705" i="1" s="1"/>
  <c r="Q2705" i="1" s="1"/>
  <c r="L2704" i="1"/>
  <c r="P2704" i="1" s="1"/>
  <c r="Q2704" i="1" s="1"/>
  <c r="L2702" i="1"/>
  <c r="P2702" i="1" s="1"/>
  <c r="Q2702" i="1" s="1"/>
  <c r="L2701" i="1"/>
  <c r="P2701" i="1" s="1"/>
  <c r="Q2701" i="1" s="1"/>
  <c r="L2700" i="1"/>
  <c r="P2700" i="1" s="1"/>
  <c r="Q2700" i="1" s="1"/>
  <c r="L2699" i="1"/>
  <c r="P2699" i="1" s="1"/>
  <c r="Q2699" i="1" s="1"/>
  <c r="L2698" i="1"/>
  <c r="P2698" i="1" s="1"/>
  <c r="Q2698" i="1" s="1"/>
  <c r="L2697" i="1"/>
  <c r="P2697" i="1" s="1"/>
  <c r="Q2697" i="1" s="1"/>
  <c r="L2695" i="1"/>
  <c r="P2695" i="1" s="1"/>
  <c r="Q2695" i="1" s="1"/>
  <c r="L2693" i="1"/>
  <c r="P2693" i="1" s="1"/>
  <c r="Q2693" i="1" s="1"/>
  <c r="L2692" i="1"/>
  <c r="P2692" i="1" s="1"/>
  <c r="Q2692" i="1" s="1"/>
  <c r="L2691" i="1"/>
  <c r="P2691" i="1" s="1"/>
  <c r="Q2691" i="1" s="1"/>
  <c r="L2690" i="1"/>
  <c r="P2690" i="1" s="1"/>
  <c r="Q2690" i="1" s="1"/>
  <c r="L2689" i="1"/>
  <c r="P2689" i="1" s="1"/>
  <c r="Q2689" i="1" s="1"/>
  <c r="L2687" i="1"/>
  <c r="P2687" i="1" s="1"/>
  <c r="Q2687" i="1" s="1"/>
  <c r="L2675" i="1"/>
  <c r="P2675" i="1" s="1"/>
  <c r="Q2675" i="1" s="1"/>
  <c r="L2673" i="1"/>
  <c r="P2673" i="1" s="1"/>
  <c r="Q2673" i="1" s="1"/>
  <c r="L2672" i="1"/>
  <c r="P2672" i="1" s="1"/>
  <c r="Q2672" i="1" s="1"/>
  <c r="L2669" i="1"/>
  <c r="P2669" i="1" s="1"/>
  <c r="Q2669" i="1" s="1"/>
  <c r="L2665" i="1"/>
  <c r="P2665" i="1" s="1"/>
  <c r="Q2665" i="1" s="1"/>
  <c r="L2664" i="1"/>
  <c r="P2664" i="1" s="1"/>
  <c r="Q2664" i="1" s="1"/>
  <c r="L2663" i="1"/>
  <c r="P2663" i="1" s="1"/>
  <c r="Q2663" i="1" s="1"/>
  <c r="L2661" i="1"/>
  <c r="P2661" i="1" s="1"/>
  <c r="L2660" i="1"/>
  <c r="P2660" i="1" s="1"/>
  <c r="Q2660" i="1" s="1"/>
  <c r="L2659" i="1"/>
  <c r="P2659" i="1" s="1"/>
  <c r="L2658" i="1"/>
  <c r="P2658" i="1" s="1"/>
  <c r="Q2658" i="1" s="1"/>
  <c r="L2657" i="1"/>
  <c r="P2657" i="1" s="1"/>
  <c r="Q2657" i="1" s="1"/>
  <c r="L2656" i="1"/>
  <c r="P2656" i="1" s="1"/>
  <c r="Q2656" i="1" s="1"/>
  <c r="L2655" i="1"/>
  <c r="P2655" i="1" s="1"/>
  <c r="Q2655" i="1" s="1"/>
  <c r="L2654" i="1"/>
  <c r="P2654" i="1" s="1"/>
  <c r="Q2654" i="1" s="1"/>
  <c r="L2652" i="1"/>
  <c r="P2652" i="1" s="1"/>
  <c r="Q2652" i="1" s="1"/>
  <c r="L2650" i="1"/>
  <c r="P2650" i="1" s="1"/>
  <c r="Q2650" i="1" s="1"/>
  <c r="L2649" i="1"/>
  <c r="P2649" i="1" s="1"/>
  <c r="L2648" i="1"/>
  <c r="P2648" i="1" s="1"/>
  <c r="Q2648" i="1" s="1"/>
  <c r="L2647" i="1"/>
  <c r="P2647" i="1" s="1"/>
  <c r="Q2647" i="1" s="1"/>
  <c r="L2646" i="1"/>
  <c r="P2646" i="1" s="1"/>
  <c r="Q2646" i="1" s="1"/>
  <c r="L2644" i="1"/>
  <c r="P2644" i="1" s="1"/>
  <c r="Q2644" i="1" s="1"/>
  <c r="L2632" i="1"/>
  <c r="P2632" i="1" s="1"/>
  <c r="Q2632" i="1" s="1"/>
  <c r="L2630" i="1"/>
  <c r="P2630" i="1" s="1"/>
  <c r="Q2630" i="1" s="1"/>
  <c r="L2629" i="1"/>
  <c r="P2629" i="1" s="1"/>
  <c r="Q2629" i="1" s="1"/>
  <c r="L2626" i="1"/>
  <c r="P2626" i="1" s="1"/>
  <c r="Q2626" i="1" s="1"/>
  <c r="L2622" i="1"/>
  <c r="P2622" i="1" s="1"/>
  <c r="Q2622" i="1" s="1"/>
  <c r="L2621" i="1"/>
  <c r="P2621" i="1" s="1"/>
  <c r="Q2621" i="1" s="1"/>
  <c r="L2620" i="1"/>
  <c r="P2620" i="1" s="1"/>
  <c r="Q2620" i="1" s="1"/>
  <c r="L2618" i="1"/>
  <c r="P2618" i="1" s="1"/>
  <c r="Q2618" i="1" s="1"/>
  <c r="L2617" i="1"/>
  <c r="P2617" i="1" s="1"/>
  <c r="Q2617" i="1" s="1"/>
  <c r="L2616" i="1"/>
  <c r="P2616" i="1" s="1"/>
  <c r="Q2616" i="1" s="1"/>
  <c r="L2615" i="1"/>
  <c r="P2615" i="1" s="1"/>
  <c r="Q2615" i="1" s="1"/>
  <c r="L2614" i="1"/>
  <c r="P2614" i="1" s="1"/>
  <c r="Q2614" i="1" s="1"/>
  <c r="L2613" i="1"/>
  <c r="P2613" i="1" s="1"/>
  <c r="Q2613" i="1" s="1"/>
  <c r="L2611" i="1"/>
  <c r="P2611" i="1" s="1"/>
  <c r="Q2611" i="1" s="1"/>
  <c r="L2609" i="1"/>
  <c r="P2609" i="1" s="1"/>
  <c r="Q2609" i="1" s="1"/>
  <c r="L2608" i="1"/>
  <c r="P2608" i="1" s="1"/>
  <c r="L2607" i="1"/>
  <c r="P2607" i="1" s="1"/>
  <c r="Q2607" i="1" s="1"/>
  <c r="L2606" i="1"/>
  <c r="P2606" i="1" s="1"/>
  <c r="Q2606" i="1" s="1"/>
  <c r="L2605" i="1"/>
  <c r="P2605" i="1" s="1"/>
  <c r="Q2605" i="1" s="1"/>
  <c r="L2603" i="1"/>
  <c r="P2603" i="1" s="1"/>
  <c r="Q2603" i="1" s="1"/>
  <c r="L2591" i="1"/>
  <c r="P2591" i="1" s="1"/>
  <c r="Q2591" i="1" s="1"/>
  <c r="L2589" i="1"/>
  <c r="P2589" i="1" s="1"/>
  <c r="Q2589" i="1" s="1"/>
  <c r="L2588" i="1"/>
  <c r="P2588" i="1" s="1"/>
  <c r="Q2588" i="1" s="1"/>
  <c r="L2585" i="1"/>
  <c r="P2585" i="1" s="1"/>
  <c r="Q2585" i="1" s="1"/>
  <c r="L2581" i="1"/>
  <c r="P2581" i="1" s="1"/>
  <c r="Q2581" i="1" s="1"/>
  <c r="L2580" i="1"/>
  <c r="P2580" i="1" s="1"/>
  <c r="Q2580" i="1" s="1"/>
  <c r="L2579" i="1"/>
  <c r="P2579" i="1" s="1"/>
  <c r="Q2579" i="1" s="1"/>
  <c r="L2577" i="1"/>
  <c r="P2577" i="1" s="1"/>
  <c r="Q2577" i="1" s="1"/>
  <c r="L2576" i="1"/>
  <c r="P2576" i="1" s="1"/>
  <c r="Q2576" i="1" s="1"/>
  <c r="L2575" i="1"/>
  <c r="P2575" i="1" s="1"/>
  <c r="Q2575" i="1" s="1"/>
  <c r="L2574" i="1"/>
  <c r="P2574" i="1" s="1"/>
  <c r="Q2574" i="1" s="1"/>
  <c r="L2573" i="1"/>
  <c r="P2573" i="1" s="1"/>
  <c r="Q2573" i="1" s="1"/>
  <c r="L2572" i="1"/>
  <c r="P2572" i="1" s="1"/>
  <c r="Q2572" i="1" s="1"/>
  <c r="L2570" i="1"/>
  <c r="P2570" i="1" s="1"/>
  <c r="Q2570" i="1" s="1"/>
  <c r="L2568" i="1"/>
  <c r="P2568" i="1" s="1"/>
  <c r="Q2568" i="1" s="1"/>
  <c r="L2567" i="1"/>
  <c r="P2567" i="1" s="1"/>
  <c r="Q2567" i="1" s="1"/>
  <c r="L2566" i="1"/>
  <c r="P2566" i="1" s="1"/>
  <c r="Q2566" i="1" s="1"/>
  <c r="L2565" i="1"/>
  <c r="P2565" i="1" s="1"/>
  <c r="Q2565" i="1" s="1"/>
  <c r="L2564" i="1"/>
  <c r="P2564" i="1" s="1"/>
  <c r="Q2564" i="1" s="1"/>
  <c r="L2562" i="1"/>
  <c r="P2562" i="1" s="1"/>
  <c r="Q2562" i="1" s="1"/>
  <c r="L2550" i="1"/>
  <c r="P2550" i="1" s="1"/>
  <c r="Q2550" i="1" s="1"/>
  <c r="L2548" i="1"/>
  <c r="P2548" i="1" s="1"/>
  <c r="Q2548" i="1" s="1"/>
  <c r="L2547" i="1"/>
  <c r="P2547" i="1" s="1"/>
  <c r="Q2547" i="1" s="1"/>
  <c r="L2544" i="1"/>
  <c r="P2544" i="1" s="1"/>
  <c r="Q2544" i="1" s="1"/>
  <c r="L2540" i="1"/>
  <c r="P2540" i="1" s="1"/>
  <c r="Q2540" i="1" s="1"/>
  <c r="L2539" i="1"/>
  <c r="P2539" i="1" s="1"/>
  <c r="Q2539" i="1" s="1"/>
  <c r="L2538" i="1"/>
  <c r="P2538" i="1" s="1"/>
  <c r="Q2538" i="1" s="1"/>
  <c r="L2536" i="1"/>
  <c r="P2536" i="1" s="1"/>
  <c r="Q2536" i="1" s="1"/>
  <c r="L2535" i="1"/>
  <c r="P2535" i="1" s="1"/>
  <c r="Q2535" i="1" s="1"/>
  <c r="L2534" i="1"/>
  <c r="P2534" i="1" s="1"/>
  <c r="Q2534" i="1" s="1"/>
  <c r="L2533" i="1"/>
  <c r="P2533" i="1" s="1"/>
  <c r="Q2533" i="1" s="1"/>
  <c r="L2532" i="1"/>
  <c r="P2532" i="1" s="1"/>
  <c r="Q2532" i="1" s="1"/>
  <c r="L2531" i="1"/>
  <c r="P2531" i="1" s="1"/>
  <c r="Q2531" i="1" s="1"/>
  <c r="L2529" i="1"/>
  <c r="P2529" i="1" s="1"/>
  <c r="Q2529" i="1" s="1"/>
  <c r="L2527" i="1"/>
  <c r="P2527" i="1" s="1"/>
  <c r="Q2527" i="1" s="1"/>
  <c r="L2526" i="1"/>
  <c r="P2526" i="1" s="1"/>
  <c r="Q2526" i="1" s="1"/>
  <c r="L2525" i="1"/>
  <c r="P2525" i="1" s="1"/>
  <c r="Q2525" i="1" s="1"/>
  <c r="L2524" i="1"/>
  <c r="P2524" i="1" s="1"/>
  <c r="Q2524" i="1" s="1"/>
  <c r="L2523" i="1"/>
  <c r="P2523" i="1" s="1"/>
  <c r="Q2523" i="1" s="1"/>
  <c r="L2521" i="1"/>
  <c r="P2521" i="1" s="1"/>
  <c r="Q2521" i="1" s="1"/>
  <c r="L2509" i="1"/>
  <c r="P2509" i="1" s="1"/>
  <c r="Q2509" i="1" s="1"/>
  <c r="L2507" i="1"/>
  <c r="P2507" i="1" s="1"/>
  <c r="Q2507" i="1" s="1"/>
  <c r="L2506" i="1"/>
  <c r="P2506" i="1" s="1"/>
  <c r="Q2506" i="1" s="1"/>
  <c r="L2503" i="1"/>
  <c r="P2503" i="1" s="1"/>
  <c r="Q2503" i="1" s="1"/>
  <c r="L2499" i="1"/>
  <c r="P2499" i="1" s="1"/>
  <c r="Q2499" i="1" s="1"/>
  <c r="L2498" i="1"/>
  <c r="P2498" i="1" s="1"/>
  <c r="Q2498" i="1" s="1"/>
  <c r="L2497" i="1"/>
  <c r="P2497" i="1" s="1"/>
  <c r="Q2497" i="1" s="1"/>
  <c r="L2495" i="1"/>
  <c r="P2495" i="1" s="1"/>
  <c r="Q2495" i="1" s="1"/>
  <c r="L2494" i="1"/>
  <c r="P2494" i="1" s="1"/>
  <c r="Q2494" i="1" s="1"/>
  <c r="L2493" i="1"/>
  <c r="P2493" i="1" s="1"/>
  <c r="Q2493" i="1" s="1"/>
  <c r="L2492" i="1"/>
  <c r="P2492" i="1" s="1"/>
  <c r="Q2492" i="1" s="1"/>
  <c r="L2491" i="1"/>
  <c r="P2491" i="1" s="1"/>
  <c r="Q2491" i="1" s="1"/>
  <c r="L2490" i="1"/>
  <c r="P2490" i="1" s="1"/>
  <c r="Q2490" i="1" s="1"/>
  <c r="L2488" i="1"/>
  <c r="P2488" i="1" s="1"/>
  <c r="Q2488" i="1" s="1"/>
  <c r="L2486" i="1"/>
  <c r="P2486" i="1" s="1"/>
  <c r="Q2486" i="1" s="1"/>
  <c r="L2485" i="1"/>
  <c r="P2485" i="1" s="1"/>
  <c r="Q2485" i="1" s="1"/>
  <c r="L2484" i="1"/>
  <c r="P2484" i="1" s="1"/>
  <c r="Q2484" i="1" s="1"/>
  <c r="L2483" i="1"/>
  <c r="P2483" i="1" s="1"/>
  <c r="Q2483" i="1" s="1"/>
  <c r="L2482" i="1"/>
  <c r="P2482" i="1" s="1"/>
  <c r="Q2482" i="1" s="1"/>
  <c r="L2480" i="1"/>
  <c r="P2480" i="1" s="1"/>
  <c r="Q2480" i="1" s="1"/>
  <c r="L2468" i="1"/>
  <c r="P2468" i="1" s="1"/>
  <c r="Q2468" i="1" s="1"/>
  <c r="L2466" i="1"/>
  <c r="P2466" i="1" s="1"/>
  <c r="Q2466" i="1" s="1"/>
  <c r="L2465" i="1"/>
  <c r="P2465" i="1" s="1"/>
  <c r="Q2465" i="1" s="1"/>
  <c r="L2462" i="1"/>
  <c r="P2462" i="1" s="1"/>
  <c r="Q2462" i="1" s="1"/>
  <c r="L2461" i="1"/>
  <c r="P2461" i="1" s="1"/>
  <c r="Q2461" i="1" s="1"/>
  <c r="L2460" i="1"/>
  <c r="P2460" i="1" s="1"/>
  <c r="Q2460" i="1" s="1"/>
  <c r="L2458" i="1"/>
  <c r="P2458" i="1" s="1"/>
  <c r="L2457" i="1"/>
  <c r="P2457" i="1" s="1"/>
  <c r="Q2457" i="1" s="1"/>
  <c r="L2456" i="1"/>
  <c r="P2456" i="1" s="1"/>
  <c r="L2455" i="1"/>
  <c r="P2455" i="1" s="1"/>
  <c r="Q2455" i="1" s="1"/>
  <c r="L2454" i="1"/>
  <c r="P2454" i="1" s="1"/>
  <c r="Q2454" i="1" s="1"/>
  <c r="L2453" i="1"/>
  <c r="P2453" i="1" s="1"/>
  <c r="Q2453" i="1" s="1"/>
  <c r="L2452" i="1"/>
  <c r="P2452" i="1" s="1"/>
  <c r="Q2452" i="1" s="1"/>
  <c r="L2451" i="1"/>
  <c r="P2451" i="1" s="1"/>
  <c r="Q2451" i="1" s="1"/>
  <c r="L2449" i="1"/>
  <c r="P2449" i="1" s="1"/>
  <c r="Q2449" i="1" s="1"/>
  <c r="L2447" i="1"/>
  <c r="P2447" i="1" s="1"/>
  <c r="Q2447" i="1" s="1"/>
  <c r="L2446" i="1"/>
  <c r="P2446" i="1" s="1"/>
  <c r="Q2446" i="1" s="1"/>
  <c r="L2445" i="1"/>
  <c r="P2445" i="1" s="1"/>
  <c r="Q2445" i="1" s="1"/>
  <c r="L2444" i="1"/>
  <c r="P2444" i="1" s="1"/>
  <c r="Q2444" i="1" s="1"/>
  <c r="L2443" i="1"/>
  <c r="P2443" i="1" s="1"/>
  <c r="Q2443" i="1" s="1"/>
  <c r="L2441" i="1"/>
  <c r="P2441" i="1" s="1"/>
  <c r="Q2441" i="1" s="1"/>
  <c r="L2429" i="1"/>
  <c r="P2429" i="1" s="1"/>
  <c r="Q2429" i="1" s="1"/>
  <c r="L2427" i="1"/>
  <c r="P2427" i="1" s="1"/>
  <c r="Q2427" i="1" s="1"/>
  <c r="L2426" i="1"/>
  <c r="P2426" i="1" s="1"/>
  <c r="Q2426" i="1" s="1"/>
  <c r="L2423" i="1"/>
  <c r="P2423" i="1" s="1"/>
  <c r="Q2423" i="1" s="1"/>
  <c r="L2419" i="1"/>
  <c r="P2419" i="1" s="1"/>
  <c r="Q2419" i="1" s="1"/>
  <c r="L2418" i="1"/>
  <c r="P2418" i="1" s="1"/>
  <c r="Q2418" i="1" s="1"/>
  <c r="L2417" i="1"/>
  <c r="P2417" i="1" s="1"/>
  <c r="Q2417" i="1" s="1"/>
  <c r="L2415" i="1"/>
  <c r="P2415" i="1" s="1"/>
  <c r="L2414" i="1"/>
  <c r="P2414" i="1" s="1"/>
  <c r="Q2414" i="1" s="1"/>
  <c r="L2413" i="1"/>
  <c r="P2413" i="1" s="1"/>
  <c r="Q2413" i="1" s="1"/>
  <c r="L2412" i="1"/>
  <c r="P2412" i="1" s="1"/>
  <c r="Q2412" i="1" s="1"/>
  <c r="L2411" i="1"/>
  <c r="P2411" i="1" s="1"/>
  <c r="Q2411" i="1" s="1"/>
  <c r="L2410" i="1"/>
  <c r="P2410" i="1" s="1"/>
  <c r="Q2410" i="1" s="1"/>
  <c r="L2409" i="1"/>
  <c r="P2409" i="1" s="1"/>
  <c r="Q2409" i="1" s="1"/>
  <c r="L2407" i="1"/>
  <c r="P2407" i="1" s="1"/>
  <c r="Q2407" i="1" s="1"/>
  <c r="L2405" i="1"/>
  <c r="P2405" i="1" s="1"/>
  <c r="Q2405" i="1" s="1"/>
  <c r="L2404" i="1"/>
  <c r="P2404" i="1" s="1"/>
  <c r="Q2404" i="1" s="1"/>
  <c r="L2403" i="1"/>
  <c r="P2403" i="1" s="1"/>
  <c r="Q2403" i="1" s="1"/>
  <c r="L2402" i="1"/>
  <c r="P2402" i="1" s="1"/>
  <c r="Q2402" i="1" s="1"/>
  <c r="L2401" i="1"/>
  <c r="P2401" i="1" s="1"/>
  <c r="Q2401" i="1" s="1"/>
  <c r="L2399" i="1"/>
  <c r="P2399" i="1" s="1"/>
  <c r="Q2399" i="1" s="1"/>
  <c r="L2387" i="1"/>
  <c r="P2387" i="1" s="1"/>
  <c r="Q2387" i="1" s="1"/>
  <c r="L2385" i="1"/>
  <c r="P2385" i="1" s="1"/>
  <c r="Q2385" i="1" s="1"/>
  <c r="L2384" i="1"/>
  <c r="P2384" i="1" s="1"/>
  <c r="Q2384" i="1" s="1"/>
  <c r="L2377" i="1"/>
  <c r="P2377" i="1" s="1"/>
  <c r="Q2377" i="1" s="1"/>
  <c r="L2376" i="1"/>
  <c r="P2376" i="1" s="1"/>
  <c r="Q2376" i="1" s="1"/>
  <c r="L2375" i="1"/>
  <c r="P2375" i="1" s="1"/>
  <c r="Q2375" i="1" s="1"/>
  <c r="L2373" i="1"/>
  <c r="P2373" i="1" s="1"/>
  <c r="L2372" i="1"/>
  <c r="P2372" i="1" s="1"/>
  <c r="Q2372" i="1" s="1"/>
  <c r="L2371" i="1"/>
  <c r="P2371" i="1" s="1"/>
  <c r="Q2371" i="1" s="1"/>
  <c r="L2370" i="1"/>
  <c r="P2370" i="1" s="1"/>
  <c r="Q2370" i="1" s="1"/>
  <c r="L2369" i="1"/>
  <c r="P2369" i="1" s="1"/>
  <c r="Q2369" i="1" s="1"/>
  <c r="L2368" i="1"/>
  <c r="P2368" i="1" s="1"/>
  <c r="Q2368" i="1" s="1"/>
  <c r="L2367" i="1"/>
  <c r="P2367" i="1" s="1"/>
  <c r="Q2367" i="1" s="1"/>
  <c r="L2365" i="1"/>
  <c r="P2365" i="1" s="1"/>
  <c r="Q2365" i="1" s="1"/>
  <c r="L2363" i="1"/>
  <c r="P2363" i="1" s="1"/>
  <c r="Q2363" i="1" s="1"/>
  <c r="L2362" i="1"/>
  <c r="P2362" i="1" s="1"/>
  <c r="L2361" i="1"/>
  <c r="P2361" i="1" s="1"/>
  <c r="Q2361" i="1" s="1"/>
  <c r="L2360" i="1"/>
  <c r="P2360" i="1" s="1"/>
  <c r="Q2360" i="1" s="1"/>
  <c r="L2359" i="1"/>
  <c r="P2359" i="1" s="1"/>
  <c r="Q2359" i="1" s="1"/>
  <c r="L2357" i="1"/>
  <c r="P2357" i="1" s="1"/>
  <c r="Q2357" i="1" s="1"/>
  <c r="L2345" i="1"/>
  <c r="P2345" i="1" s="1"/>
  <c r="Q2345" i="1" s="1"/>
  <c r="L2343" i="1"/>
  <c r="P2343" i="1" s="1"/>
  <c r="Q2343" i="1" s="1"/>
  <c r="L2342" i="1"/>
  <c r="P2342" i="1" s="1"/>
  <c r="Q2342" i="1" s="1"/>
  <c r="L2339" i="1"/>
  <c r="P2339" i="1" s="1"/>
  <c r="Q2339" i="1" s="1"/>
  <c r="L2337" i="1"/>
  <c r="P2337" i="1" s="1"/>
  <c r="L2333" i="1"/>
  <c r="P2333" i="1" s="1"/>
  <c r="Q2333" i="1" s="1"/>
  <c r="L2332" i="1"/>
  <c r="P2332" i="1" s="1"/>
  <c r="Q2332" i="1" s="1"/>
  <c r="L2331" i="1"/>
  <c r="P2331" i="1" s="1"/>
  <c r="Q2331" i="1" s="1"/>
  <c r="L2329" i="1"/>
  <c r="P2329" i="1" s="1"/>
  <c r="Q2329" i="1" s="1"/>
  <c r="L2328" i="1"/>
  <c r="P2328" i="1" s="1"/>
  <c r="Q2328" i="1" s="1"/>
  <c r="L2327" i="1"/>
  <c r="P2327" i="1" s="1"/>
  <c r="Q2327" i="1" s="1"/>
  <c r="L2326" i="1"/>
  <c r="P2326" i="1" s="1"/>
  <c r="Q2326" i="1" s="1"/>
  <c r="L2325" i="1"/>
  <c r="P2325" i="1" s="1"/>
  <c r="Q2325" i="1" s="1"/>
  <c r="L2324" i="1"/>
  <c r="P2324" i="1" s="1"/>
  <c r="Q2324" i="1" s="1"/>
  <c r="L2323" i="1"/>
  <c r="P2323" i="1" s="1"/>
  <c r="Q2323" i="1" s="1"/>
  <c r="L2321" i="1"/>
  <c r="P2321" i="1" s="1"/>
  <c r="Q2321" i="1" s="1"/>
  <c r="L2319" i="1"/>
  <c r="P2319" i="1" s="1"/>
  <c r="Q2319" i="1" s="1"/>
  <c r="L2318" i="1"/>
  <c r="P2318" i="1" s="1"/>
  <c r="Q2318" i="1" s="1"/>
  <c r="L2317" i="1"/>
  <c r="P2317" i="1" s="1"/>
  <c r="Q2317" i="1" s="1"/>
  <c r="L2316" i="1"/>
  <c r="P2316" i="1" s="1"/>
  <c r="Q2316" i="1" s="1"/>
  <c r="L2315" i="1"/>
  <c r="P2315" i="1" s="1"/>
  <c r="Q2315" i="1" s="1"/>
  <c r="L2313" i="1"/>
  <c r="P2313" i="1" s="1"/>
  <c r="Q2313" i="1" s="1"/>
  <c r="L2301" i="1"/>
  <c r="P2301" i="1" s="1"/>
  <c r="Q2301" i="1" s="1"/>
  <c r="L2299" i="1"/>
  <c r="P2299" i="1" s="1"/>
  <c r="Q2299" i="1" s="1"/>
  <c r="L2298" i="1"/>
  <c r="P2298" i="1" s="1"/>
  <c r="Q2298" i="1" s="1"/>
  <c r="L2295" i="1"/>
  <c r="P2295" i="1" s="1"/>
  <c r="Q2295" i="1" s="1"/>
  <c r="L2291" i="1"/>
  <c r="P2291" i="1" s="1"/>
  <c r="Q2291" i="1" s="1"/>
  <c r="L2290" i="1"/>
  <c r="P2290" i="1" s="1"/>
  <c r="Q2290" i="1" s="1"/>
  <c r="L2289" i="1"/>
  <c r="P2289" i="1" s="1"/>
  <c r="Q2289" i="1" s="1"/>
  <c r="L2287" i="1"/>
  <c r="P2287" i="1" s="1"/>
  <c r="Q2287" i="1" s="1"/>
  <c r="L2286" i="1"/>
  <c r="P2286" i="1" s="1"/>
  <c r="Q2286" i="1" s="1"/>
  <c r="L2285" i="1"/>
  <c r="P2285" i="1" s="1"/>
  <c r="Q2285" i="1" s="1"/>
  <c r="L2284" i="1"/>
  <c r="P2284" i="1" s="1"/>
  <c r="Q2284" i="1" s="1"/>
  <c r="L2283" i="1"/>
  <c r="P2283" i="1" s="1"/>
  <c r="Q2283" i="1" s="1"/>
  <c r="L2282" i="1"/>
  <c r="P2282" i="1" s="1"/>
  <c r="Q2282" i="1" s="1"/>
  <c r="L2281" i="1"/>
  <c r="P2281" i="1" s="1"/>
  <c r="Q2281" i="1" s="1"/>
  <c r="L2279" i="1"/>
  <c r="P2279" i="1" s="1"/>
  <c r="Q2279" i="1" s="1"/>
  <c r="L2277" i="1"/>
  <c r="P2277" i="1" s="1"/>
  <c r="Q2277" i="1" s="1"/>
  <c r="L2276" i="1"/>
  <c r="P2276" i="1" s="1"/>
  <c r="Q2276" i="1" s="1"/>
  <c r="L2275" i="1"/>
  <c r="P2275" i="1" s="1"/>
  <c r="Q2275" i="1" s="1"/>
  <c r="L2274" i="1"/>
  <c r="P2274" i="1" s="1"/>
  <c r="Q2274" i="1" s="1"/>
  <c r="L2273" i="1"/>
  <c r="P2273" i="1" s="1"/>
  <c r="Q2273" i="1" s="1"/>
  <c r="L2271" i="1"/>
  <c r="P2271" i="1" s="1"/>
  <c r="Q2271" i="1" s="1"/>
  <c r="L2259" i="1"/>
  <c r="P2259" i="1" s="1"/>
  <c r="Q2259" i="1" s="1"/>
  <c r="L2257" i="1"/>
  <c r="P2257" i="1" s="1"/>
  <c r="Q2257" i="1" s="1"/>
  <c r="L2256" i="1"/>
  <c r="P2256" i="1" s="1"/>
  <c r="Q2256" i="1" s="1"/>
  <c r="L2253" i="1"/>
  <c r="P2253" i="1" s="1"/>
  <c r="Q2253" i="1" s="1"/>
  <c r="L2249" i="1"/>
  <c r="P2249" i="1" s="1"/>
  <c r="Q2249" i="1" s="1"/>
  <c r="L2248" i="1"/>
  <c r="P2248" i="1" s="1"/>
  <c r="Q2248" i="1" s="1"/>
  <c r="L2247" i="1"/>
  <c r="P2247" i="1" s="1"/>
  <c r="Q2247" i="1" s="1"/>
  <c r="L2245" i="1"/>
  <c r="P2245" i="1" s="1"/>
  <c r="Q2245" i="1" s="1"/>
  <c r="L2244" i="1"/>
  <c r="P2244" i="1" s="1"/>
  <c r="Q2244" i="1" s="1"/>
  <c r="L2243" i="1"/>
  <c r="P2243" i="1" s="1"/>
  <c r="Q2243" i="1" s="1"/>
  <c r="L2242" i="1"/>
  <c r="P2242" i="1" s="1"/>
  <c r="Q2242" i="1" s="1"/>
  <c r="L2241" i="1"/>
  <c r="P2241" i="1" s="1"/>
  <c r="Q2241" i="1" s="1"/>
  <c r="L2240" i="1"/>
  <c r="P2240" i="1" s="1"/>
  <c r="Q2240" i="1" s="1"/>
  <c r="L2238" i="1"/>
  <c r="P2238" i="1" s="1"/>
  <c r="Q2238" i="1" s="1"/>
  <c r="L2236" i="1"/>
  <c r="P2236" i="1" s="1"/>
  <c r="Q2236" i="1" s="1"/>
  <c r="L2235" i="1"/>
  <c r="P2235" i="1" s="1"/>
  <c r="L2234" i="1"/>
  <c r="P2234" i="1" s="1"/>
  <c r="Q2234" i="1" s="1"/>
  <c r="L2233" i="1"/>
  <c r="P2233" i="1" s="1"/>
  <c r="Q2233" i="1" s="1"/>
  <c r="L2232" i="1"/>
  <c r="P2232" i="1" s="1"/>
  <c r="Q2232" i="1" s="1"/>
  <c r="L2230" i="1"/>
  <c r="P2230" i="1" s="1"/>
  <c r="Q2230" i="1" s="1"/>
  <c r="L2218" i="1"/>
  <c r="P2218" i="1" s="1"/>
  <c r="Q2218" i="1" s="1"/>
  <c r="L2216" i="1"/>
  <c r="P2216" i="1" s="1"/>
  <c r="Q2216" i="1" s="1"/>
  <c r="L2215" i="1"/>
  <c r="P2215" i="1" s="1"/>
  <c r="Q2215" i="1" s="1"/>
  <c r="L2212" i="1"/>
  <c r="P2212" i="1" s="1"/>
  <c r="Q2212" i="1" s="1"/>
  <c r="L2208" i="1"/>
  <c r="P2208" i="1" s="1"/>
  <c r="Q2208" i="1" s="1"/>
  <c r="L2207" i="1"/>
  <c r="P2207" i="1" s="1"/>
  <c r="Q2207" i="1" s="1"/>
  <c r="L2206" i="1"/>
  <c r="P2206" i="1" s="1"/>
  <c r="Q2206" i="1" s="1"/>
  <c r="L2204" i="1"/>
  <c r="P2204" i="1" s="1"/>
  <c r="L2203" i="1"/>
  <c r="P2203" i="1" s="1"/>
  <c r="Q2203" i="1" s="1"/>
  <c r="L2202" i="1"/>
  <c r="P2202" i="1" s="1"/>
  <c r="Q2202" i="1" s="1"/>
  <c r="L2201" i="1"/>
  <c r="P2201" i="1" s="1"/>
  <c r="Q2201" i="1" s="1"/>
  <c r="L2200" i="1"/>
  <c r="P2200" i="1" s="1"/>
  <c r="Q2200" i="1" s="1"/>
  <c r="L2199" i="1"/>
  <c r="P2199" i="1" s="1"/>
  <c r="Q2199" i="1" s="1"/>
  <c r="L2198" i="1"/>
  <c r="P2198" i="1" s="1"/>
  <c r="Q2198" i="1" s="1"/>
  <c r="L2196" i="1"/>
  <c r="P2196" i="1" s="1"/>
  <c r="Q2196" i="1" s="1"/>
  <c r="L2194" i="1"/>
  <c r="P2194" i="1" s="1"/>
  <c r="Q2194" i="1" s="1"/>
  <c r="L2193" i="1"/>
  <c r="P2193" i="1" s="1"/>
  <c r="Q2193" i="1" s="1"/>
  <c r="L2192" i="1"/>
  <c r="P2192" i="1" s="1"/>
  <c r="Q2192" i="1" s="1"/>
  <c r="L2191" i="1"/>
  <c r="P2191" i="1" s="1"/>
  <c r="Q2191" i="1" s="1"/>
  <c r="L2190" i="1"/>
  <c r="P2190" i="1" s="1"/>
  <c r="Q2190" i="1" s="1"/>
  <c r="L2188" i="1"/>
  <c r="P2188" i="1" s="1"/>
  <c r="Q2188" i="1" s="1"/>
  <c r="L2176" i="1"/>
  <c r="P2176" i="1" s="1"/>
  <c r="Q2176" i="1" s="1"/>
  <c r="L2174" i="1"/>
  <c r="P2174" i="1" s="1"/>
  <c r="Q2174" i="1" s="1"/>
  <c r="L2173" i="1"/>
  <c r="P2173" i="1" s="1"/>
  <c r="Q2173" i="1" s="1"/>
  <c r="L2170" i="1"/>
  <c r="P2170" i="1" s="1"/>
  <c r="Q2170" i="1" s="1"/>
  <c r="L2166" i="1"/>
  <c r="P2166" i="1" s="1"/>
  <c r="Q2166" i="1" s="1"/>
  <c r="L2165" i="1"/>
  <c r="P2165" i="1" s="1"/>
  <c r="Q2165" i="1" s="1"/>
  <c r="L2164" i="1"/>
  <c r="P2164" i="1" s="1"/>
  <c r="Q2164" i="1" s="1"/>
  <c r="L2162" i="1"/>
  <c r="P2162" i="1" s="1"/>
  <c r="L2161" i="1"/>
  <c r="P2161" i="1" s="1"/>
  <c r="Q2161" i="1" s="1"/>
  <c r="L2160" i="1"/>
  <c r="P2160" i="1" s="1"/>
  <c r="Q2160" i="1" s="1"/>
  <c r="L2159" i="1"/>
  <c r="P2159" i="1" s="1"/>
  <c r="Q2159" i="1" s="1"/>
  <c r="L2158" i="1"/>
  <c r="P2158" i="1" s="1"/>
  <c r="Q2158" i="1" s="1"/>
  <c r="L2157" i="1"/>
  <c r="P2157" i="1" s="1"/>
  <c r="Q2157" i="1" s="1"/>
  <c r="L2156" i="1"/>
  <c r="P2156" i="1" s="1"/>
  <c r="Q2156" i="1" s="1"/>
  <c r="L2154" i="1"/>
  <c r="P2154" i="1" s="1"/>
  <c r="Q2154" i="1" s="1"/>
  <c r="L2152" i="1"/>
  <c r="P2152" i="1" s="1"/>
  <c r="Q2152" i="1" s="1"/>
  <c r="L2151" i="1"/>
  <c r="P2151" i="1" s="1"/>
  <c r="Q2151" i="1" s="1"/>
  <c r="L2150" i="1"/>
  <c r="P2150" i="1" s="1"/>
  <c r="Q2150" i="1" s="1"/>
  <c r="L2149" i="1"/>
  <c r="P2149" i="1" s="1"/>
  <c r="Q2149" i="1" s="1"/>
  <c r="L2148" i="1"/>
  <c r="P2148" i="1" s="1"/>
  <c r="Q2148" i="1" s="1"/>
  <c r="L2146" i="1"/>
  <c r="P2146" i="1" s="1"/>
  <c r="Q2146" i="1" s="1"/>
  <c r="L2134" i="1"/>
  <c r="P2134" i="1" s="1"/>
  <c r="Q2134" i="1" s="1"/>
  <c r="L2132" i="1"/>
  <c r="P2132" i="1" s="1"/>
  <c r="Q2132" i="1" s="1"/>
  <c r="L2131" i="1"/>
  <c r="P2131" i="1" s="1"/>
  <c r="Q2131" i="1" s="1"/>
  <c r="L2128" i="1"/>
  <c r="P2128" i="1" s="1"/>
  <c r="Q2128" i="1" s="1"/>
  <c r="L2124" i="1"/>
  <c r="P2124" i="1" s="1"/>
  <c r="Q2124" i="1" s="1"/>
  <c r="L2123" i="1"/>
  <c r="P2123" i="1" s="1"/>
  <c r="Q2123" i="1" s="1"/>
  <c r="L2122" i="1"/>
  <c r="P2122" i="1" s="1"/>
  <c r="Q2122" i="1" s="1"/>
  <c r="L2120" i="1"/>
  <c r="P2120" i="1" s="1"/>
  <c r="Q2120" i="1" s="1"/>
  <c r="L2119" i="1"/>
  <c r="P2119" i="1" s="1"/>
  <c r="Q2119" i="1" s="1"/>
  <c r="L2118" i="1"/>
  <c r="P2118" i="1" s="1"/>
  <c r="Q2118" i="1" s="1"/>
  <c r="L2117" i="1"/>
  <c r="P2117" i="1" s="1"/>
  <c r="Q2117" i="1" s="1"/>
  <c r="L2116" i="1"/>
  <c r="P2116" i="1" s="1"/>
  <c r="Q2116" i="1" s="1"/>
  <c r="L2115" i="1"/>
  <c r="P2115" i="1" s="1"/>
  <c r="Q2115" i="1" s="1"/>
  <c r="L2114" i="1"/>
  <c r="P2114" i="1" s="1"/>
  <c r="Q2114" i="1" s="1"/>
  <c r="L2112" i="1"/>
  <c r="P2112" i="1" s="1"/>
  <c r="Q2112" i="1" s="1"/>
  <c r="L2110" i="1"/>
  <c r="P2110" i="1" s="1"/>
  <c r="Q2110" i="1" s="1"/>
  <c r="L2109" i="1"/>
  <c r="P2109" i="1" s="1"/>
  <c r="Q2109" i="1" s="1"/>
  <c r="L2108" i="1"/>
  <c r="P2108" i="1" s="1"/>
  <c r="Q2108" i="1" s="1"/>
  <c r="L2107" i="1"/>
  <c r="P2107" i="1" s="1"/>
  <c r="Q2107" i="1" s="1"/>
  <c r="L2106" i="1"/>
  <c r="P2106" i="1" s="1"/>
  <c r="Q2106" i="1" s="1"/>
  <c r="L2104" i="1"/>
  <c r="P2104" i="1" s="1"/>
  <c r="Q2104" i="1" s="1"/>
  <c r="L2092" i="1"/>
  <c r="P2092" i="1" s="1"/>
  <c r="Q2092" i="1" s="1"/>
  <c r="L2090" i="1"/>
  <c r="P2090" i="1" s="1"/>
  <c r="Q2090" i="1" s="1"/>
  <c r="L2089" i="1"/>
  <c r="P2089" i="1" s="1"/>
  <c r="Q2089" i="1" s="1"/>
  <c r="L2086" i="1"/>
  <c r="P2086" i="1" s="1"/>
  <c r="Q2086" i="1" s="1"/>
  <c r="L2082" i="1"/>
  <c r="P2082" i="1" s="1"/>
  <c r="Q2082" i="1" s="1"/>
  <c r="L2081" i="1"/>
  <c r="P2081" i="1" s="1"/>
  <c r="Q2081" i="1" s="1"/>
  <c r="L2080" i="1"/>
  <c r="P2080" i="1" s="1"/>
  <c r="Q2080" i="1" s="1"/>
  <c r="L2078" i="1"/>
  <c r="P2078" i="1" s="1"/>
  <c r="Q2078" i="1" s="1"/>
  <c r="L2077" i="1"/>
  <c r="P2077" i="1" s="1"/>
  <c r="Q2077" i="1" s="1"/>
  <c r="L2076" i="1"/>
  <c r="P2076" i="1" s="1"/>
  <c r="Q2076" i="1" s="1"/>
  <c r="L2075" i="1"/>
  <c r="P2075" i="1" s="1"/>
  <c r="Q2075" i="1" s="1"/>
  <c r="L2074" i="1"/>
  <c r="P2074" i="1" s="1"/>
  <c r="Q2074" i="1" s="1"/>
  <c r="L2073" i="1"/>
  <c r="P2073" i="1" s="1"/>
  <c r="Q2073" i="1" s="1"/>
  <c r="L2072" i="1"/>
  <c r="P2072" i="1" s="1"/>
  <c r="Q2072" i="1" s="1"/>
  <c r="L2070" i="1"/>
  <c r="P2070" i="1" s="1"/>
  <c r="Q2070" i="1" s="1"/>
  <c r="L2068" i="1"/>
  <c r="P2068" i="1" s="1"/>
  <c r="Q2068" i="1" s="1"/>
  <c r="L2067" i="1"/>
  <c r="P2067" i="1" s="1"/>
  <c r="Q2067" i="1" s="1"/>
  <c r="L2066" i="1"/>
  <c r="P2066" i="1" s="1"/>
  <c r="Q2066" i="1" s="1"/>
  <c r="L2065" i="1"/>
  <c r="P2065" i="1" s="1"/>
  <c r="Q2065" i="1" s="1"/>
  <c r="L2064" i="1"/>
  <c r="P2064" i="1" s="1"/>
  <c r="Q2064" i="1" s="1"/>
  <c r="L2062" i="1"/>
  <c r="P2062" i="1" s="1"/>
  <c r="Q2062" i="1" s="1"/>
  <c r="L2050" i="1"/>
  <c r="P2050" i="1" s="1"/>
  <c r="Q2050" i="1" s="1"/>
  <c r="L2048" i="1"/>
  <c r="P2048" i="1" s="1"/>
  <c r="Q2048" i="1" s="1"/>
  <c r="L2047" i="1"/>
  <c r="P2047" i="1" s="1"/>
  <c r="Q2047" i="1" s="1"/>
  <c r="L2044" i="1"/>
  <c r="P2044" i="1" s="1"/>
  <c r="Q2044" i="1" s="1"/>
  <c r="L2040" i="1"/>
  <c r="P2040" i="1" s="1"/>
  <c r="Q2040" i="1" s="1"/>
  <c r="L2039" i="1"/>
  <c r="P2039" i="1" s="1"/>
  <c r="Q2039" i="1" s="1"/>
  <c r="L2038" i="1"/>
  <c r="P2038" i="1" s="1"/>
  <c r="Q2038" i="1" s="1"/>
  <c r="L2036" i="1"/>
  <c r="P2036" i="1" s="1"/>
  <c r="Q2036" i="1" s="1"/>
  <c r="L2035" i="1"/>
  <c r="P2035" i="1" s="1"/>
  <c r="Q2035" i="1" s="1"/>
  <c r="L2034" i="1"/>
  <c r="P2034" i="1" s="1"/>
  <c r="Q2034" i="1" s="1"/>
  <c r="L2033" i="1"/>
  <c r="P2033" i="1" s="1"/>
  <c r="Q2033" i="1" s="1"/>
  <c r="L2032" i="1"/>
  <c r="P2032" i="1" s="1"/>
  <c r="Q2032" i="1" s="1"/>
  <c r="L2031" i="1"/>
  <c r="P2031" i="1" s="1"/>
  <c r="Q2031" i="1" s="1"/>
  <c r="L2029" i="1"/>
  <c r="P2029" i="1" s="1"/>
  <c r="Q2029" i="1" s="1"/>
  <c r="L2027" i="1"/>
  <c r="P2027" i="1" s="1"/>
  <c r="Q2027" i="1" s="1"/>
  <c r="L2026" i="1"/>
  <c r="P2026" i="1" s="1"/>
  <c r="Q2026" i="1" s="1"/>
  <c r="L2025" i="1"/>
  <c r="P2025" i="1" s="1"/>
  <c r="Q2025" i="1" s="1"/>
  <c r="L2024" i="1"/>
  <c r="P2024" i="1" s="1"/>
  <c r="Q2024" i="1" s="1"/>
  <c r="L2023" i="1"/>
  <c r="P2023" i="1" s="1"/>
  <c r="Q2023" i="1" s="1"/>
  <c r="L2021" i="1"/>
  <c r="P2021" i="1" s="1"/>
  <c r="Q2021" i="1" s="1"/>
  <c r="L2009" i="1"/>
  <c r="P2009" i="1" s="1"/>
  <c r="Q2009" i="1" s="1"/>
  <c r="L2007" i="1"/>
  <c r="P2007" i="1" s="1"/>
  <c r="Q2007" i="1" s="1"/>
  <c r="L2006" i="1"/>
  <c r="P2006" i="1" s="1"/>
  <c r="Q2006" i="1" s="1"/>
  <c r="L2003" i="1"/>
  <c r="P2003" i="1" s="1"/>
  <c r="Q2003" i="1" s="1"/>
  <c r="L1999" i="1"/>
  <c r="P1999" i="1" s="1"/>
  <c r="L1998" i="1"/>
  <c r="P1998" i="1" s="1"/>
  <c r="Q1998" i="1" s="1"/>
  <c r="L1997" i="1"/>
  <c r="P1997" i="1" s="1"/>
  <c r="Q1997" i="1" s="1"/>
  <c r="L1995" i="1"/>
  <c r="P1995" i="1" s="1"/>
  <c r="Q1995" i="1" s="1"/>
  <c r="L1994" i="1"/>
  <c r="P1994" i="1" s="1"/>
  <c r="Q1994" i="1" s="1"/>
  <c r="L1993" i="1"/>
  <c r="P1993" i="1" s="1"/>
  <c r="Q1993" i="1" s="1"/>
  <c r="L1992" i="1"/>
  <c r="P1992" i="1" s="1"/>
  <c r="Q1992" i="1" s="1"/>
  <c r="L1991" i="1"/>
  <c r="P1991" i="1" s="1"/>
  <c r="Q1991" i="1" s="1"/>
  <c r="L1990" i="1"/>
  <c r="P1990" i="1" s="1"/>
  <c r="L1988" i="1"/>
  <c r="P1988" i="1" s="1"/>
  <c r="Q1988" i="1" s="1"/>
  <c r="L1986" i="1"/>
  <c r="P1986" i="1" s="1"/>
  <c r="Q1986" i="1" s="1"/>
  <c r="L1985" i="1"/>
  <c r="P1985" i="1" s="1"/>
  <c r="Q1985" i="1" s="1"/>
  <c r="L1984" i="1"/>
  <c r="P1984" i="1" s="1"/>
  <c r="Q1984" i="1" s="1"/>
  <c r="L1983" i="1"/>
  <c r="P1983" i="1" s="1"/>
  <c r="Q1983" i="1" s="1"/>
  <c r="L1982" i="1"/>
  <c r="P1982" i="1" s="1"/>
  <c r="Q1982" i="1" s="1"/>
  <c r="L1980" i="1"/>
  <c r="P1980" i="1" s="1"/>
  <c r="Q1980" i="1" s="1"/>
  <c r="L1968" i="1"/>
  <c r="P1968" i="1" s="1"/>
  <c r="Q1968" i="1" s="1"/>
  <c r="L1966" i="1"/>
  <c r="P1966" i="1" s="1"/>
  <c r="Q1966" i="1" s="1"/>
  <c r="L1965" i="1"/>
  <c r="P1965" i="1" s="1"/>
  <c r="Q1965" i="1" s="1"/>
  <c r="L1962" i="1"/>
  <c r="P1962" i="1" s="1"/>
  <c r="Q1962" i="1" s="1"/>
  <c r="L1958" i="1"/>
  <c r="P1958" i="1" s="1"/>
  <c r="Q1958" i="1" s="1"/>
  <c r="L1957" i="1"/>
  <c r="P1957" i="1" s="1"/>
  <c r="Q1957" i="1" s="1"/>
  <c r="L1956" i="1"/>
  <c r="P1956" i="1" s="1"/>
  <c r="Q1956" i="1" s="1"/>
  <c r="L1954" i="1"/>
  <c r="P1954" i="1" s="1"/>
  <c r="L1953" i="1"/>
  <c r="P1953" i="1" s="1"/>
  <c r="Q1953" i="1" s="1"/>
  <c r="L1952" i="1"/>
  <c r="P1952" i="1" s="1"/>
  <c r="Q1952" i="1" s="1"/>
  <c r="L1951" i="1"/>
  <c r="P1951" i="1" s="1"/>
  <c r="Q1951" i="1" s="1"/>
  <c r="L1950" i="1"/>
  <c r="P1950" i="1" s="1"/>
  <c r="Q1950" i="1" s="1"/>
  <c r="L1949" i="1"/>
  <c r="P1949" i="1" s="1"/>
  <c r="Q1949" i="1" s="1"/>
  <c r="L1948" i="1"/>
  <c r="P1948" i="1" s="1"/>
  <c r="Q1948" i="1" s="1"/>
  <c r="L1946" i="1"/>
  <c r="P1946" i="1" s="1"/>
  <c r="Q1946" i="1" s="1"/>
  <c r="L1944" i="1"/>
  <c r="P1944" i="1" s="1"/>
  <c r="Q1944" i="1" s="1"/>
  <c r="L1943" i="1"/>
  <c r="P1943" i="1" s="1"/>
  <c r="Q1943" i="1" s="1"/>
  <c r="L1942" i="1"/>
  <c r="P1942" i="1" s="1"/>
  <c r="Q1942" i="1" s="1"/>
  <c r="L1941" i="1"/>
  <c r="P1941" i="1" s="1"/>
  <c r="Q1941" i="1" s="1"/>
  <c r="L1940" i="1"/>
  <c r="P1940" i="1" s="1"/>
  <c r="Q1940" i="1" s="1"/>
  <c r="L1938" i="1"/>
  <c r="P1938" i="1" s="1"/>
  <c r="Q1938" i="1" s="1"/>
  <c r="L1926" i="1"/>
  <c r="P1926" i="1" s="1"/>
  <c r="Q1926" i="1" s="1"/>
  <c r="L1924" i="1"/>
  <c r="P1924" i="1" s="1"/>
  <c r="Q1924" i="1" s="1"/>
  <c r="L1923" i="1"/>
  <c r="P1923" i="1" s="1"/>
  <c r="Q1923" i="1" s="1"/>
  <c r="L1920" i="1"/>
  <c r="P1920" i="1" s="1"/>
  <c r="Q1920" i="1" s="1"/>
  <c r="L1916" i="1"/>
  <c r="P1916" i="1" s="1"/>
  <c r="Q1916" i="1" s="1"/>
  <c r="L1915" i="1"/>
  <c r="P1915" i="1" s="1"/>
  <c r="Q1915" i="1" s="1"/>
  <c r="L1914" i="1"/>
  <c r="P1914" i="1" s="1"/>
  <c r="Q1914" i="1" s="1"/>
  <c r="L1912" i="1"/>
  <c r="P1912" i="1" s="1"/>
  <c r="Q1912" i="1" s="1"/>
  <c r="L1911" i="1"/>
  <c r="P1911" i="1" s="1"/>
  <c r="Q1911" i="1" s="1"/>
  <c r="L1910" i="1"/>
  <c r="P1910" i="1" s="1"/>
  <c r="Q1910" i="1" s="1"/>
  <c r="L1909" i="1"/>
  <c r="P1909" i="1" s="1"/>
  <c r="Q1909" i="1" s="1"/>
  <c r="L1908" i="1"/>
  <c r="P1908" i="1" s="1"/>
  <c r="Q1908" i="1" s="1"/>
  <c r="L1907" i="1"/>
  <c r="P1907" i="1" s="1"/>
  <c r="Q1907" i="1" s="1"/>
  <c r="L1906" i="1"/>
  <c r="P1906" i="1" s="1"/>
  <c r="Q1906" i="1" s="1"/>
  <c r="L1904" i="1"/>
  <c r="P1904" i="1" s="1"/>
  <c r="Q1904" i="1" s="1"/>
  <c r="L1902" i="1"/>
  <c r="P1902" i="1" s="1"/>
  <c r="Q1902" i="1" s="1"/>
  <c r="L1901" i="1"/>
  <c r="P1901" i="1" s="1"/>
  <c r="Q1901" i="1" s="1"/>
  <c r="L1900" i="1"/>
  <c r="P1900" i="1" s="1"/>
  <c r="Q1900" i="1" s="1"/>
  <c r="L1899" i="1"/>
  <c r="P1899" i="1" s="1"/>
  <c r="Q1899" i="1" s="1"/>
  <c r="L1898" i="1"/>
  <c r="P1898" i="1" s="1"/>
  <c r="Q1898" i="1" s="1"/>
  <c r="L1896" i="1"/>
  <c r="P1896" i="1" s="1"/>
  <c r="Q1896" i="1" s="1"/>
  <c r="L1884" i="1"/>
  <c r="P1884" i="1" s="1"/>
  <c r="Q1884" i="1" s="1"/>
  <c r="L1882" i="1"/>
  <c r="P1882" i="1" s="1"/>
  <c r="Q1882" i="1" s="1"/>
  <c r="L1881" i="1"/>
  <c r="P1881" i="1" s="1"/>
  <c r="Q1881" i="1" s="1"/>
  <c r="L1878" i="1"/>
  <c r="P1878" i="1" s="1"/>
  <c r="Q1878" i="1" s="1"/>
  <c r="L1874" i="1"/>
  <c r="P1874" i="1" s="1"/>
  <c r="Q1874" i="1" s="1"/>
  <c r="L1873" i="1"/>
  <c r="P1873" i="1" s="1"/>
  <c r="Q1873" i="1" s="1"/>
  <c r="L1872" i="1"/>
  <c r="P1872" i="1" s="1"/>
  <c r="Q1872" i="1" s="1"/>
  <c r="L1870" i="1"/>
  <c r="P1870" i="1" s="1"/>
  <c r="Q1870" i="1" s="1"/>
  <c r="L1869" i="1"/>
  <c r="P1869" i="1" s="1"/>
  <c r="Q1869" i="1" s="1"/>
  <c r="L1868" i="1"/>
  <c r="P1868" i="1" s="1"/>
  <c r="Q1868" i="1" s="1"/>
  <c r="L1867" i="1"/>
  <c r="P1867" i="1" s="1"/>
  <c r="Q1867" i="1" s="1"/>
  <c r="L1866" i="1"/>
  <c r="P1866" i="1" s="1"/>
  <c r="Q1866" i="1" s="1"/>
  <c r="L1865" i="1"/>
  <c r="P1865" i="1" s="1"/>
  <c r="Q1865" i="1" s="1"/>
  <c r="L1863" i="1"/>
  <c r="P1863" i="1" s="1"/>
  <c r="Q1863" i="1" s="1"/>
  <c r="L1861" i="1"/>
  <c r="P1861" i="1" s="1"/>
  <c r="Q1861" i="1" s="1"/>
  <c r="L1860" i="1"/>
  <c r="P1860" i="1" s="1"/>
  <c r="Q1860" i="1" s="1"/>
  <c r="L1859" i="1"/>
  <c r="P1859" i="1" s="1"/>
  <c r="Q1859" i="1" s="1"/>
  <c r="L1858" i="1"/>
  <c r="P1858" i="1" s="1"/>
  <c r="Q1858" i="1" s="1"/>
  <c r="L1857" i="1"/>
  <c r="P1857" i="1" s="1"/>
  <c r="Q1857" i="1" s="1"/>
  <c r="L1855" i="1"/>
  <c r="P1855" i="1" s="1"/>
  <c r="Q1855" i="1" s="1"/>
  <c r="L1843" i="1"/>
  <c r="P1843" i="1" s="1"/>
  <c r="Q1843" i="1" s="1"/>
  <c r="L1841" i="1"/>
  <c r="P1841" i="1" s="1"/>
  <c r="Q1841" i="1" s="1"/>
  <c r="L1840" i="1"/>
  <c r="P1840" i="1" s="1"/>
  <c r="Q1840" i="1" s="1"/>
  <c r="L1837" i="1"/>
  <c r="P1837" i="1" s="1"/>
  <c r="L1833" i="1"/>
  <c r="P1833" i="1" s="1"/>
  <c r="Q1833" i="1" s="1"/>
  <c r="L1832" i="1"/>
  <c r="P1832" i="1" s="1"/>
  <c r="Q1832" i="1" s="1"/>
  <c r="L1831" i="1"/>
  <c r="P1831" i="1" s="1"/>
  <c r="Q1831" i="1" s="1"/>
  <c r="L1829" i="1"/>
  <c r="P1829" i="1" s="1"/>
  <c r="L1828" i="1"/>
  <c r="P1828" i="1" s="1"/>
  <c r="Q1828" i="1" s="1"/>
  <c r="L1827" i="1"/>
  <c r="P1827" i="1" s="1"/>
  <c r="Q1827" i="1" s="1"/>
  <c r="L1826" i="1"/>
  <c r="P1826" i="1" s="1"/>
  <c r="Q1826" i="1" s="1"/>
  <c r="L1825" i="1"/>
  <c r="P1825" i="1" s="1"/>
  <c r="Q1825" i="1" s="1"/>
  <c r="L1824" i="1"/>
  <c r="P1824" i="1" s="1"/>
  <c r="Q1824" i="1" s="1"/>
  <c r="L1823" i="1"/>
  <c r="P1823" i="1" s="1"/>
  <c r="Q1823" i="1" s="1"/>
  <c r="L1821" i="1"/>
  <c r="P1821" i="1" s="1"/>
  <c r="Q1821" i="1" s="1"/>
  <c r="L1819" i="1"/>
  <c r="P1819" i="1" s="1"/>
  <c r="Q1819" i="1" s="1"/>
  <c r="L1818" i="1"/>
  <c r="P1818" i="1" s="1"/>
  <c r="Q1818" i="1" s="1"/>
  <c r="L1817" i="1"/>
  <c r="P1817" i="1" s="1"/>
  <c r="Q1817" i="1" s="1"/>
  <c r="L1816" i="1"/>
  <c r="P1816" i="1" s="1"/>
  <c r="Q1816" i="1" s="1"/>
  <c r="L1814" i="1"/>
  <c r="P1814" i="1" s="1"/>
  <c r="Q1814" i="1" s="1"/>
  <c r="L1802" i="1"/>
  <c r="P1802" i="1" s="1"/>
  <c r="Q1802" i="1" s="1"/>
  <c r="L1800" i="1"/>
  <c r="P1800" i="1" s="1"/>
  <c r="Q1800" i="1" s="1"/>
  <c r="L1799" i="1"/>
  <c r="P1799" i="1" s="1"/>
  <c r="Q1799" i="1" s="1"/>
  <c r="L1796" i="1"/>
  <c r="P1796" i="1" s="1"/>
  <c r="Q1796" i="1" s="1"/>
  <c r="L1792" i="1"/>
  <c r="P1792" i="1" s="1"/>
  <c r="Q1792" i="1" s="1"/>
  <c r="L1791" i="1"/>
  <c r="P1791" i="1" s="1"/>
  <c r="Q1791" i="1" s="1"/>
  <c r="L1790" i="1"/>
  <c r="P1790" i="1" s="1"/>
  <c r="Q1790" i="1" s="1"/>
  <c r="L1788" i="1"/>
  <c r="P1788" i="1" s="1"/>
  <c r="Q1788" i="1" s="1"/>
  <c r="L1787" i="1"/>
  <c r="P1787" i="1" s="1"/>
  <c r="Q1787" i="1" s="1"/>
  <c r="L1786" i="1"/>
  <c r="P1786" i="1" s="1"/>
  <c r="Q1786" i="1" s="1"/>
  <c r="L1785" i="1"/>
  <c r="P1785" i="1" s="1"/>
  <c r="Q1785" i="1" s="1"/>
  <c r="L1784" i="1"/>
  <c r="P1784" i="1" s="1"/>
  <c r="Q1784" i="1" s="1"/>
  <c r="L1783" i="1"/>
  <c r="P1783" i="1" s="1"/>
  <c r="Q1783" i="1" s="1"/>
  <c r="L1781" i="1"/>
  <c r="P1781" i="1" s="1"/>
  <c r="Q1781" i="1" s="1"/>
  <c r="L1779" i="1"/>
  <c r="P1779" i="1" s="1"/>
  <c r="Q1779" i="1" s="1"/>
  <c r="L1778" i="1"/>
  <c r="P1778" i="1" s="1"/>
  <c r="Q1778" i="1" s="1"/>
  <c r="L1777" i="1"/>
  <c r="P1777" i="1" s="1"/>
  <c r="Q1777" i="1" s="1"/>
  <c r="L1776" i="1"/>
  <c r="P1776" i="1" s="1"/>
  <c r="Q1776" i="1" s="1"/>
  <c r="L1775" i="1"/>
  <c r="P1775" i="1" s="1"/>
  <c r="Q1775" i="1" s="1"/>
  <c r="L1773" i="1"/>
  <c r="P1773" i="1" s="1"/>
  <c r="Q1773" i="1" s="1"/>
  <c r="L1761" i="1"/>
  <c r="P1761" i="1" s="1"/>
  <c r="Q1761" i="1" s="1"/>
  <c r="L1759" i="1"/>
  <c r="P1759" i="1" s="1"/>
  <c r="Q1759" i="1" s="1"/>
  <c r="L1758" i="1"/>
  <c r="P1758" i="1" s="1"/>
  <c r="Q1758" i="1" s="1"/>
  <c r="L1755" i="1"/>
  <c r="P1755" i="1" s="1"/>
  <c r="Q1755" i="1" s="1"/>
  <c r="L1751" i="1"/>
  <c r="P1751" i="1" s="1"/>
  <c r="L1750" i="1"/>
  <c r="P1750" i="1" s="1"/>
  <c r="Q1750" i="1" s="1"/>
  <c r="L1749" i="1"/>
  <c r="P1749" i="1" s="1"/>
  <c r="Q1749" i="1" s="1"/>
  <c r="L1747" i="1"/>
  <c r="P1747" i="1" s="1"/>
  <c r="Q1747" i="1" s="1"/>
  <c r="L1746" i="1"/>
  <c r="P1746" i="1" s="1"/>
  <c r="Q1746" i="1" s="1"/>
  <c r="L1745" i="1"/>
  <c r="P1745" i="1" s="1"/>
  <c r="Q1745" i="1" s="1"/>
  <c r="L1744" i="1"/>
  <c r="P1744" i="1" s="1"/>
  <c r="Q1744" i="1" s="1"/>
  <c r="L1743" i="1"/>
  <c r="P1743" i="1" s="1"/>
  <c r="Q1743" i="1" s="1"/>
  <c r="L1742" i="1"/>
  <c r="P1742" i="1" s="1"/>
  <c r="Q1742" i="1" s="1"/>
  <c r="L1740" i="1"/>
  <c r="P1740" i="1" s="1"/>
  <c r="Q1740" i="1" s="1"/>
  <c r="L1738" i="1"/>
  <c r="P1738" i="1" s="1"/>
  <c r="Q1738" i="1" s="1"/>
  <c r="L1737" i="1"/>
  <c r="P1737" i="1" s="1"/>
  <c r="Q1737" i="1" s="1"/>
  <c r="L1736" i="1"/>
  <c r="P1736" i="1" s="1"/>
  <c r="Q1736" i="1" s="1"/>
  <c r="L1735" i="1"/>
  <c r="P1735" i="1" s="1"/>
  <c r="Q1735" i="1" s="1"/>
  <c r="L1734" i="1"/>
  <c r="P1734" i="1" s="1"/>
  <c r="Q1734" i="1" s="1"/>
  <c r="L1732" i="1"/>
  <c r="P1732" i="1" s="1"/>
  <c r="Q1732" i="1" s="1"/>
  <c r="L1720" i="1"/>
  <c r="P1720" i="1" s="1"/>
  <c r="Q1720" i="1" s="1"/>
  <c r="L1718" i="1"/>
  <c r="P1718" i="1" s="1"/>
  <c r="Q1718" i="1" s="1"/>
  <c r="L1717" i="1"/>
  <c r="P1717" i="1" s="1"/>
  <c r="Q1717" i="1" s="1"/>
  <c r="L1714" i="1"/>
  <c r="P1714" i="1" s="1"/>
  <c r="Q1714" i="1" s="1"/>
  <c r="L1710" i="1"/>
  <c r="P1710" i="1" s="1"/>
  <c r="Q1710" i="1" s="1"/>
  <c r="L1709" i="1"/>
  <c r="P1709" i="1" s="1"/>
  <c r="Q1709" i="1" s="1"/>
  <c r="L1708" i="1"/>
  <c r="P1708" i="1" s="1"/>
  <c r="Q1708" i="1" s="1"/>
  <c r="L1706" i="1"/>
  <c r="P1706" i="1" s="1"/>
  <c r="Q1706" i="1" s="1"/>
  <c r="L1705" i="1"/>
  <c r="P1705" i="1" s="1"/>
  <c r="Q1705" i="1" s="1"/>
  <c r="L1704" i="1"/>
  <c r="P1704" i="1" s="1"/>
  <c r="Q1704" i="1" s="1"/>
  <c r="L1703" i="1"/>
  <c r="P1703" i="1" s="1"/>
  <c r="Q1703" i="1" s="1"/>
  <c r="L1702" i="1"/>
  <c r="P1702" i="1" s="1"/>
  <c r="Q1702" i="1" s="1"/>
  <c r="L1701" i="1"/>
  <c r="P1701" i="1" s="1"/>
  <c r="Q1701" i="1" s="1"/>
  <c r="L1699" i="1"/>
  <c r="P1699" i="1" s="1"/>
  <c r="Q1699" i="1" s="1"/>
  <c r="L1697" i="1"/>
  <c r="P1697" i="1" s="1"/>
  <c r="Q1697" i="1" s="1"/>
  <c r="L1696" i="1"/>
  <c r="P1696" i="1" s="1"/>
  <c r="Q1696" i="1" s="1"/>
  <c r="L1695" i="1"/>
  <c r="P1695" i="1" s="1"/>
  <c r="Q1695" i="1" s="1"/>
  <c r="L1694" i="1"/>
  <c r="P1694" i="1" s="1"/>
  <c r="Q1694" i="1" s="1"/>
  <c r="L1693" i="1"/>
  <c r="P1693" i="1" s="1"/>
  <c r="Q1693" i="1" s="1"/>
  <c r="L1691" i="1"/>
  <c r="P1691" i="1" s="1"/>
  <c r="Q1691" i="1" s="1"/>
  <c r="L1679" i="1"/>
  <c r="P1679" i="1" s="1"/>
  <c r="Q1679" i="1" s="1"/>
  <c r="L1677" i="1"/>
  <c r="P1677" i="1" s="1"/>
  <c r="Q1677" i="1" s="1"/>
  <c r="L1676" i="1"/>
  <c r="P1676" i="1" s="1"/>
  <c r="Q1676" i="1" s="1"/>
  <c r="L1673" i="1"/>
  <c r="P1673" i="1" s="1"/>
  <c r="Q1673" i="1" s="1"/>
  <c r="L1669" i="1"/>
  <c r="P1669" i="1" s="1"/>
  <c r="Q1669" i="1" s="1"/>
  <c r="L1668" i="1"/>
  <c r="P1668" i="1" s="1"/>
  <c r="Q1668" i="1" s="1"/>
  <c r="L1667" i="1"/>
  <c r="P1667" i="1" s="1"/>
  <c r="Q1667" i="1" s="1"/>
  <c r="L1665" i="1"/>
  <c r="P1665" i="1" s="1"/>
  <c r="Q1665" i="1" s="1"/>
  <c r="L1664" i="1"/>
  <c r="P1664" i="1" s="1"/>
  <c r="Q1664" i="1" s="1"/>
  <c r="L1663" i="1"/>
  <c r="P1663" i="1" s="1"/>
  <c r="Q1663" i="1" s="1"/>
  <c r="L1662" i="1"/>
  <c r="P1662" i="1" s="1"/>
  <c r="Q1662" i="1" s="1"/>
  <c r="L1661" i="1"/>
  <c r="P1661" i="1" s="1"/>
  <c r="Q1661" i="1" s="1"/>
  <c r="L1660" i="1"/>
  <c r="P1660" i="1" s="1"/>
  <c r="Q1660" i="1" s="1"/>
  <c r="L1658" i="1"/>
  <c r="P1658" i="1" s="1"/>
  <c r="Q1658" i="1" s="1"/>
  <c r="L1656" i="1"/>
  <c r="P1656" i="1" s="1"/>
  <c r="Q1656" i="1" s="1"/>
  <c r="L1655" i="1"/>
  <c r="P1655" i="1" s="1"/>
  <c r="Q1655" i="1" s="1"/>
  <c r="L1654" i="1"/>
  <c r="P1654" i="1" s="1"/>
  <c r="Q1654" i="1" s="1"/>
  <c r="L1653" i="1"/>
  <c r="P1653" i="1" s="1"/>
  <c r="Q1653" i="1" s="1"/>
  <c r="L1652" i="1"/>
  <c r="P1652" i="1" s="1"/>
  <c r="Q1652" i="1" s="1"/>
  <c r="L1650" i="1"/>
  <c r="P1650" i="1" s="1"/>
  <c r="Q1650" i="1" s="1"/>
  <c r="L1638" i="1"/>
  <c r="P1638" i="1" s="1"/>
  <c r="Q1638" i="1" s="1"/>
  <c r="L1636" i="1"/>
  <c r="P1636" i="1" s="1"/>
  <c r="Q1636" i="1" s="1"/>
  <c r="L1635" i="1"/>
  <c r="P1635" i="1" s="1"/>
  <c r="Q1635" i="1" s="1"/>
  <c r="L1632" i="1"/>
  <c r="P1632" i="1" s="1"/>
  <c r="Q1632" i="1" s="1"/>
  <c r="L1629" i="1"/>
  <c r="P1629" i="1" s="1"/>
  <c r="Q1629" i="1" s="1"/>
  <c r="L1628" i="1"/>
  <c r="P1628" i="1" s="1"/>
  <c r="Q1628" i="1" s="1"/>
  <c r="L1627" i="1"/>
  <c r="P1627" i="1" s="1"/>
  <c r="Q1627" i="1" s="1"/>
  <c r="L1625" i="1"/>
  <c r="P1625" i="1" s="1"/>
  <c r="Q1625" i="1" s="1"/>
  <c r="L1624" i="1"/>
  <c r="P1624" i="1" s="1"/>
  <c r="Q1624" i="1" s="1"/>
  <c r="L1623" i="1"/>
  <c r="P1623" i="1" s="1"/>
  <c r="Q1623" i="1" s="1"/>
  <c r="L1622" i="1"/>
  <c r="P1622" i="1" s="1"/>
  <c r="Q1622" i="1" s="1"/>
  <c r="L1621" i="1"/>
  <c r="P1621" i="1" s="1"/>
  <c r="Q1621" i="1" s="1"/>
  <c r="L1620" i="1"/>
  <c r="P1620" i="1" s="1"/>
  <c r="Q1620" i="1" s="1"/>
  <c r="L1618" i="1"/>
  <c r="P1618" i="1" s="1"/>
  <c r="Q1618" i="1" s="1"/>
  <c r="L1616" i="1"/>
  <c r="P1616" i="1" s="1"/>
  <c r="Q1616" i="1" s="1"/>
  <c r="L1615" i="1"/>
  <c r="P1615" i="1" s="1"/>
  <c r="Q1615" i="1" s="1"/>
  <c r="L1614" i="1"/>
  <c r="P1614" i="1" s="1"/>
  <c r="Q1614" i="1" s="1"/>
  <c r="L1613" i="1"/>
  <c r="P1613" i="1" s="1"/>
  <c r="Q1613" i="1" s="1"/>
  <c r="L1612" i="1"/>
  <c r="P1612" i="1" s="1"/>
  <c r="Q1612" i="1" s="1"/>
  <c r="L1610" i="1"/>
  <c r="P1610" i="1" s="1"/>
  <c r="Q1610" i="1" s="1"/>
  <c r="L1548" i="1"/>
  <c r="P1548" i="1" s="1"/>
  <c r="Q1548" i="1" s="1"/>
  <c r="L1546" i="1"/>
  <c r="P1546" i="1" s="1"/>
  <c r="Q1546" i="1" s="1"/>
  <c r="L1545" i="1"/>
  <c r="P1545" i="1" s="1"/>
  <c r="L1544" i="1"/>
  <c r="P1544" i="1" s="1"/>
  <c r="L1543" i="1"/>
  <c r="P1543" i="1" s="1"/>
  <c r="Q1543" i="1" s="1"/>
  <c r="L1542" i="1"/>
  <c r="P1542" i="1" s="1"/>
  <c r="L1541" i="1"/>
  <c r="P1541" i="1" s="1"/>
  <c r="L1540" i="1"/>
  <c r="P1540" i="1" s="1"/>
  <c r="L1539" i="1"/>
  <c r="P1539" i="1" s="1"/>
  <c r="Q1539" i="1" s="1"/>
  <c r="L1537" i="1"/>
  <c r="P1537" i="1" s="1"/>
  <c r="Q1537" i="1" s="1"/>
  <c r="L1535" i="1"/>
  <c r="P1535" i="1" s="1"/>
  <c r="Q1535" i="1" s="1"/>
  <c r="L1534" i="1"/>
  <c r="P1534" i="1" s="1"/>
  <c r="Q1534" i="1" s="1"/>
  <c r="L1533" i="1"/>
  <c r="P1533" i="1" s="1"/>
  <c r="Q1533" i="1" s="1"/>
  <c r="L1532" i="1"/>
  <c r="P1532" i="1" s="1"/>
  <c r="L1531" i="1"/>
  <c r="P1531" i="1" s="1"/>
  <c r="L1530" i="1"/>
  <c r="P1530" i="1" s="1"/>
  <c r="Q1530" i="1" s="1"/>
  <c r="L1528" i="1"/>
  <c r="P1528" i="1" s="1"/>
  <c r="L1527" i="1"/>
  <c r="P1527" i="1" s="1"/>
  <c r="L1526" i="1"/>
  <c r="P1526" i="1" s="1"/>
  <c r="L1525" i="1"/>
  <c r="P1525" i="1" s="1"/>
  <c r="L1524" i="1"/>
  <c r="P1524" i="1" s="1"/>
  <c r="L1523" i="1"/>
  <c r="P1523" i="1" s="1"/>
  <c r="L1522" i="1"/>
  <c r="P1522" i="1" s="1"/>
  <c r="L1518" i="1"/>
  <c r="P1518" i="1" s="1"/>
  <c r="Q1518" i="1" s="1"/>
  <c r="L1514" i="1"/>
  <c r="P1514" i="1" s="1"/>
  <c r="Q1514" i="1" s="1"/>
  <c r="L1512" i="1"/>
  <c r="P1512" i="1" s="1"/>
  <c r="Q1512" i="1" s="1"/>
  <c r="L1511" i="1"/>
  <c r="P1511" i="1" s="1"/>
  <c r="Q1511" i="1" s="1"/>
  <c r="L1510" i="1"/>
  <c r="P1510" i="1" s="1"/>
  <c r="L1508" i="1"/>
  <c r="P1508" i="1" s="1"/>
  <c r="Q1508" i="1" s="1"/>
  <c r="L1506" i="1"/>
  <c r="P1506" i="1" s="1"/>
  <c r="Q1506" i="1" s="1"/>
  <c r="L1502" i="1"/>
  <c r="P1502" i="1" s="1"/>
  <c r="Q1502" i="1" s="1"/>
  <c r="L1501" i="1"/>
  <c r="P1501" i="1" s="1"/>
  <c r="Q1501" i="1" s="1"/>
  <c r="L1500" i="1"/>
  <c r="P1500" i="1" s="1"/>
  <c r="Q1500" i="1" s="1"/>
  <c r="L1499" i="1"/>
  <c r="P1499" i="1" s="1"/>
  <c r="Q1499" i="1" s="1"/>
  <c r="L1498" i="1"/>
  <c r="P1498" i="1" s="1"/>
  <c r="Q1498" i="1" s="1"/>
  <c r="L1497" i="1"/>
  <c r="P1497" i="1" s="1"/>
  <c r="Q1497" i="1" s="1"/>
  <c r="L1496" i="1"/>
  <c r="P1496" i="1" s="1"/>
  <c r="Q1496" i="1" s="1"/>
  <c r="L1495" i="1"/>
  <c r="P1495" i="1" s="1"/>
  <c r="Q1495" i="1" s="1"/>
  <c r="L1494" i="1"/>
  <c r="P1494" i="1" s="1"/>
  <c r="Q1494" i="1" s="1"/>
  <c r="L1493" i="1"/>
  <c r="P1493" i="1" s="1"/>
  <c r="Q1493" i="1" s="1"/>
  <c r="L1492" i="1"/>
  <c r="P1492" i="1" s="1"/>
  <c r="Q1492" i="1" s="1"/>
  <c r="L1491" i="1"/>
  <c r="P1491" i="1" s="1"/>
  <c r="Q1491" i="1" s="1"/>
  <c r="L1490" i="1"/>
  <c r="P1490" i="1" s="1"/>
  <c r="Q1490" i="1" s="1"/>
  <c r="L1489" i="1"/>
  <c r="P1489" i="1" s="1"/>
  <c r="Q1489" i="1" s="1"/>
  <c r="L1488" i="1"/>
  <c r="P1488" i="1" s="1"/>
  <c r="Q1488" i="1" s="1"/>
  <c r="L1487" i="1"/>
  <c r="P1487" i="1" s="1"/>
  <c r="Q1487" i="1" s="1"/>
  <c r="L1485" i="1"/>
  <c r="P1485" i="1" s="1"/>
  <c r="Q1485" i="1" s="1"/>
  <c r="L1484" i="1"/>
  <c r="P1484" i="1" s="1"/>
  <c r="Q1484" i="1" s="1"/>
  <c r="L1483" i="1"/>
  <c r="P1483" i="1" s="1"/>
  <c r="Q1483" i="1" s="1"/>
  <c r="L1482" i="1"/>
  <c r="P1482" i="1" s="1"/>
  <c r="Q1482" i="1" s="1"/>
  <c r="L1481" i="1"/>
  <c r="P1481" i="1" s="1"/>
  <c r="Q1481" i="1" s="1"/>
  <c r="L1479" i="1"/>
  <c r="P1479" i="1" s="1"/>
  <c r="Q1479" i="1" s="1"/>
  <c r="L1477" i="1"/>
  <c r="P1477" i="1" s="1"/>
  <c r="Q1477" i="1" s="1"/>
  <c r="L1476" i="1"/>
  <c r="P1476" i="1" s="1"/>
  <c r="Q1476" i="1" s="1"/>
  <c r="L1475" i="1"/>
  <c r="P1475" i="1" s="1"/>
  <c r="Q1475" i="1" s="1"/>
  <c r="L1474" i="1"/>
  <c r="P1474" i="1" s="1"/>
  <c r="Q1474" i="1" s="1"/>
  <c r="L1473" i="1"/>
  <c r="P1473" i="1" s="1"/>
  <c r="Q1473" i="1" s="1"/>
  <c r="L1472" i="1"/>
  <c r="P1472" i="1" s="1"/>
  <c r="Q1472" i="1" s="1"/>
  <c r="L1470" i="1"/>
  <c r="P1470" i="1" s="1"/>
  <c r="Q1470" i="1" s="1"/>
  <c r="L1449" i="1"/>
  <c r="P1449" i="1" s="1"/>
  <c r="Q1449" i="1" s="1"/>
  <c r="L1447" i="1"/>
  <c r="P1447" i="1" s="1"/>
  <c r="Q1447" i="1" s="1"/>
  <c r="L1444" i="1"/>
  <c r="P1444" i="1" s="1"/>
  <c r="Q1444" i="1" s="1"/>
  <c r="L1443" i="1"/>
  <c r="P1443" i="1" s="1"/>
  <c r="L1442" i="1"/>
  <c r="P1442" i="1" s="1"/>
  <c r="L1441" i="1"/>
  <c r="P1441" i="1" s="1"/>
  <c r="L1440" i="1"/>
  <c r="P1440" i="1" s="1"/>
  <c r="L1439" i="1"/>
  <c r="P1439" i="1" s="1"/>
  <c r="L1438" i="1"/>
  <c r="P1438" i="1" s="1"/>
  <c r="L1437" i="1"/>
  <c r="P1437" i="1" s="1"/>
  <c r="L1436" i="1"/>
  <c r="P1436" i="1" s="1"/>
  <c r="L1435" i="1"/>
  <c r="P1435" i="1" s="1"/>
  <c r="L1434" i="1"/>
  <c r="P1434" i="1" s="1"/>
  <c r="L1433" i="1"/>
  <c r="P1433" i="1" s="1"/>
  <c r="L1432" i="1"/>
  <c r="P1432" i="1" s="1"/>
  <c r="L1431" i="1"/>
  <c r="P1431" i="1" s="1"/>
  <c r="L1430" i="1"/>
  <c r="P1430" i="1" s="1"/>
  <c r="L1429" i="1"/>
  <c r="P1429" i="1" s="1"/>
  <c r="L1428" i="1"/>
  <c r="P1428" i="1" s="1"/>
  <c r="L1427" i="1"/>
  <c r="P1427" i="1" s="1"/>
  <c r="L1426" i="1"/>
  <c r="P1426" i="1" s="1"/>
  <c r="L1425" i="1"/>
  <c r="P1425" i="1" s="1"/>
  <c r="L1424" i="1"/>
  <c r="P1424" i="1" s="1"/>
  <c r="L1423" i="1"/>
  <c r="P1423" i="1" s="1"/>
  <c r="L1422" i="1"/>
  <c r="P1422" i="1" s="1"/>
  <c r="Q1422" i="1" s="1"/>
  <c r="L1420" i="1"/>
  <c r="P1420" i="1" s="1"/>
  <c r="Q1420" i="1" s="1"/>
  <c r="L1416" i="1"/>
  <c r="P1416" i="1" s="1"/>
  <c r="Q1416" i="1" s="1"/>
  <c r="L1414" i="1"/>
  <c r="P1414" i="1" s="1"/>
  <c r="Q1414" i="1" s="1"/>
  <c r="L1413" i="1"/>
  <c r="P1413" i="1" s="1"/>
  <c r="Q1413" i="1" s="1"/>
  <c r="L1412" i="1"/>
  <c r="P1412" i="1" s="1"/>
  <c r="Q1412" i="1" s="1"/>
  <c r="L1410" i="1"/>
  <c r="P1410" i="1" s="1"/>
  <c r="Q1410" i="1" s="1"/>
  <c r="L1409" i="1"/>
  <c r="P1409" i="1" s="1"/>
  <c r="Q1409" i="1" s="1"/>
  <c r="L1407" i="1"/>
  <c r="P1407" i="1" s="1"/>
  <c r="Q1407" i="1" s="1"/>
  <c r="L1403" i="1"/>
  <c r="P1403" i="1" s="1"/>
  <c r="Q1403" i="1" s="1"/>
  <c r="L1402" i="1"/>
  <c r="P1402" i="1" s="1"/>
  <c r="Q1402" i="1" s="1"/>
  <c r="L1401" i="1"/>
  <c r="P1401" i="1" s="1"/>
  <c r="Q1401" i="1" s="1"/>
  <c r="L1400" i="1"/>
  <c r="P1400" i="1" s="1"/>
  <c r="Q1400" i="1" s="1"/>
  <c r="L1399" i="1"/>
  <c r="P1399" i="1" s="1"/>
  <c r="Q1399" i="1" s="1"/>
  <c r="L1397" i="1"/>
  <c r="P1397" i="1" s="1"/>
  <c r="Q1397" i="1" s="1"/>
  <c r="L1395" i="1"/>
  <c r="P1395" i="1" s="1"/>
  <c r="Q1395" i="1" s="1"/>
  <c r="L1393" i="1"/>
  <c r="P1393" i="1" s="1"/>
  <c r="Q1393" i="1" s="1"/>
  <c r="L1392" i="1"/>
  <c r="P1392" i="1" s="1"/>
  <c r="L1391" i="1"/>
  <c r="P1391" i="1" s="1"/>
  <c r="Q1391" i="1" s="1"/>
  <c r="L1390" i="1"/>
  <c r="P1390" i="1" s="1"/>
  <c r="Q1390" i="1" s="1"/>
  <c r="L1389" i="1"/>
  <c r="P1389" i="1" s="1"/>
  <c r="Q1389" i="1" s="1"/>
  <c r="L1387" i="1"/>
  <c r="P1387" i="1" s="1"/>
  <c r="Q1387" i="1" s="1"/>
  <c r="L1367" i="1"/>
  <c r="P1367" i="1" s="1"/>
  <c r="Q1367" i="1" s="1"/>
  <c r="L1365" i="1"/>
  <c r="P1365" i="1" s="1"/>
  <c r="Q1365" i="1" s="1"/>
  <c r="L1364" i="1"/>
  <c r="P1364" i="1" s="1"/>
  <c r="Q1364" i="1" s="1"/>
  <c r="L1363" i="1"/>
  <c r="P1363" i="1" s="1"/>
  <c r="Q1363" i="1" s="1"/>
  <c r="L1360" i="1"/>
  <c r="P1360" i="1" s="1"/>
  <c r="Q1360" i="1" s="1"/>
  <c r="L1357" i="1"/>
  <c r="P1357" i="1" s="1"/>
  <c r="Q1357" i="1" s="1"/>
  <c r="L1356" i="1"/>
  <c r="P1356" i="1" s="1"/>
  <c r="Q1356" i="1" s="1"/>
  <c r="L1353" i="1"/>
  <c r="P1353" i="1" s="1"/>
  <c r="L1352" i="1"/>
  <c r="P1352" i="1" s="1"/>
  <c r="Q1352" i="1" s="1"/>
  <c r="L1351" i="1"/>
  <c r="P1351" i="1" s="1"/>
  <c r="Q1351" i="1" s="1"/>
  <c r="L1348" i="1"/>
  <c r="P1348" i="1" s="1"/>
  <c r="Q1348" i="1" s="1"/>
  <c r="L1347" i="1"/>
  <c r="P1347" i="1" s="1"/>
  <c r="Q1347" i="1" s="1"/>
  <c r="L1346" i="1"/>
  <c r="P1346" i="1" s="1"/>
  <c r="Q1346" i="1" s="1"/>
  <c r="L1344" i="1"/>
  <c r="P1344" i="1" s="1"/>
  <c r="Q1344" i="1" s="1"/>
  <c r="L1340" i="1"/>
  <c r="P1340" i="1" s="1"/>
  <c r="Q1340" i="1" s="1"/>
  <c r="L1339" i="1"/>
  <c r="P1339" i="1" s="1"/>
  <c r="Q1339" i="1" s="1"/>
  <c r="L1338" i="1"/>
  <c r="P1338" i="1" s="1"/>
  <c r="Q1338" i="1" s="1"/>
  <c r="L1337" i="1"/>
  <c r="P1337" i="1" s="1"/>
  <c r="Q1337" i="1" s="1"/>
  <c r="L1336" i="1"/>
  <c r="P1336" i="1" s="1"/>
  <c r="Q1336" i="1" s="1"/>
  <c r="L1335" i="1"/>
  <c r="P1335" i="1" s="1"/>
  <c r="Q1335" i="1" s="1"/>
  <c r="L1333" i="1"/>
  <c r="P1333" i="1" s="1"/>
  <c r="Q1333" i="1" s="1"/>
  <c r="L1332" i="1"/>
  <c r="P1332" i="1" s="1"/>
  <c r="L1331" i="1"/>
  <c r="P1331" i="1" s="1"/>
  <c r="L1330" i="1"/>
  <c r="P1330" i="1" s="1"/>
  <c r="L1329" i="1"/>
  <c r="P1329" i="1" s="1"/>
  <c r="L1328" i="1"/>
  <c r="P1328" i="1" s="1"/>
  <c r="L1327" i="1"/>
  <c r="P1327" i="1" s="1"/>
  <c r="L1326" i="1"/>
  <c r="P1326" i="1" s="1"/>
  <c r="Q1326" i="1" s="1"/>
  <c r="L1324" i="1"/>
  <c r="P1324" i="1" s="1"/>
  <c r="Q1324" i="1" s="1"/>
  <c r="L1322" i="1"/>
  <c r="P1322" i="1" s="1"/>
  <c r="Q1322" i="1" s="1"/>
  <c r="L1321" i="1"/>
  <c r="P1321" i="1" s="1"/>
  <c r="Q1321" i="1" s="1"/>
  <c r="L1320" i="1"/>
  <c r="P1320" i="1" s="1"/>
  <c r="Q1320" i="1" s="1"/>
  <c r="L1319" i="1"/>
  <c r="P1319" i="1" s="1"/>
  <c r="Q1319" i="1" s="1"/>
  <c r="L1318" i="1"/>
  <c r="P1318" i="1" s="1"/>
  <c r="Q1318" i="1" s="1"/>
  <c r="L1316" i="1"/>
  <c r="P1316" i="1" s="1"/>
  <c r="Q1316" i="1" s="1"/>
  <c r="L1298" i="1"/>
  <c r="P1298" i="1" s="1"/>
  <c r="Q1298" i="1" s="1"/>
  <c r="L1296" i="1"/>
  <c r="P1296" i="1" s="1"/>
  <c r="Q1296" i="1" s="1"/>
  <c r="L1295" i="1"/>
  <c r="P1295" i="1" s="1"/>
  <c r="Q1295" i="1" s="1"/>
  <c r="L1294" i="1"/>
  <c r="P1294" i="1" s="1"/>
  <c r="L1293" i="1"/>
  <c r="P1293" i="1" s="1"/>
  <c r="Q1293" i="1" s="1"/>
  <c r="L1289" i="1"/>
  <c r="P1289" i="1" s="1"/>
  <c r="Q1289" i="1" s="1"/>
  <c r="L1288" i="1"/>
  <c r="P1288" i="1" s="1"/>
  <c r="Q1288" i="1" s="1"/>
  <c r="L1287" i="1"/>
  <c r="P1287" i="1" s="1"/>
  <c r="Q1287" i="1" s="1"/>
  <c r="L1285" i="1"/>
  <c r="P1285" i="1" s="1"/>
  <c r="Q1285" i="1" s="1"/>
  <c r="L1284" i="1"/>
  <c r="P1284" i="1" s="1"/>
  <c r="Q1284" i="1" s="1"/>
  <c r="L1283" i="1"/>
  <c r="P1283" i="1" s="1"/>
  <c r="Q1283" i="1" s="1"/>
  <c r="L1282" i="1"/>
  <c r="P1282" i="1" s="1"/>
  <c r="Q1282" i="1" s="1"/>
  <c r="L1281" i="1"/>
  <c r="P1281" i="1" s="1"/>
  <c r="Q1281" i="1" s="1"/>
  <c r="L1280" i="1"/>
  <c r="P1280" i="1" s="1"/>
  <c r="Q1280" i="1" s="1"/>
  <c r="L1279" i="1"/>
  <c r="P1279" i="1" s="1"/>
  <c r="Q1279" i="1" s="1"/>
  <c r="L1278" i="1"/>
  <c r="P1278" i="1" s="1"/>
  <c r="Q1278" i="1" s="1"/>
  <c r="L1276" i="1"/>
  <c r="P1276" i="1" s="1"/>
  <c r="Q1276" i="1" s="1"/>
  <c r="L1274" i="1"/>
  <c r="P1274" i="1" s="1"/>
  <c r="Q1274" i="1" s="1"/>
  <c r="L1273" i="1"/>
  <c r="P1273" i="1" s="1"/>
  <c r="Q1273" i="1" s="1"/>
  <c r="L1272" i="1"/>
  <c r="P1272" i="1" s="1"/>
  <c r="Q1272" i="1" s="1"/>
  <c r="L1271" i="1"/>
  <c r="P1271" i="1" s="1"/>
  <c r="Q1271" i="1" s="1"/>
  <c r="L1269" i="1"/>
  <c r="P1269" i="1" s="1"/>
  <c r="Q1269" i="1" s="1"/>
  <c r="L1250" i="1"/>
  <c r="P1250" i="1" s="1"/>
  <c r="Q1250" i="1" s="1"/>
  <c r="L1248" i="1"/>
  <c r="P1248" i="1" s="1"/>
  <c r="Q1248" i="1" s="1"/>
  <c r="L1247" i="1"/>
  <c r="P1247" i="1" s="1"/>
  <c r="Q1247" i="1" s="1"/>
  <c r="L1246" i="1"/>
  <c r="P1246" i="1" s="1"/>
  <c r="Q1246" i="1" s="1"/>
  <c r="L1244" i="1"/>
  <c r="P1244" i="1" s="1"/>
  <c r="Q1244" i="1" s="1"/>
  <c r="L1241" i="1"/>
  <c r="P1241" i="1" s="1"/>
  <c r="L1239" i="1"/>
  <c r="P1239" i="1" s="1"/>
  <c r="Q1239" i="1" s="1"/>
  <c r="L1238" i="1"/>
  <c r="P1238" i="1" s="1"/>
  <c r="Q1238" i="1" s="1"/>
  <c r="L1237" i="1"/>
  <c r="P1237" i="1" s="1"/>
  <c r="Q1237" i="1" s="1"/>
  <c r="L1236" i="1"/>
  <c r="P1236" i="1" s="1"/>
  <c r="Q1236" i="1" s="1"/>
  <c r="L1234" i="1"/>
  <c r="P1234" i="1" s="1"/>
  <c r="L1233" i="1"/>
  <c r="P1233" i="1" s="1"/>
  <c r="Q1233" i="1" s="1"/>
  <c r="L1232" i="1"/>
  <c r="P1232" i="1" s="1"/>
  <c r="Q1232" i="1" s="1"/>
  <c r="L1228" i="1"/>
  <c r="P1228" i="1" s="1"/>
  <c r="Q1228" i="1" s="1"/>
  <c r="L1226" i="1"/>
  <c r="P1226" i="1" s="1"/>
  <c r="Q1226" i="1" s="1"/>
  <c r="L1225" i="1"/>
  <c r="P1225" i="1" s="1"/>
  <c r="Q1225" i="1" s="1"/>
  <c r="L1224" i="1"/>
  <c r="P1224" i="1" s="1"/>
  <c r="Q1224" i="1" s="1"/>
  <c r="L1223" i="1"/>
  <c r="P1223" i="1" s="1"/>
  <c r="Q1223" i="1" s="1"/>
  <c r="L1222" i="1"/>
  <c r="P1222" i="1" s="1"/>
  <c r="Q1222" i="1" s="1"/>
  <c r="L1221" i="1"/>
  <c r="P1221" i="1" s="1"/>
  <c r="Q1221" i="1" s="1"/>
  <c r="L1219" i="1"/>
  <c r="P1219" i="1" s="1"/>
  <c r="Q1219" i="1" s="1"/>
  <c r="L1218" i="1"/>
  <c r="P1218" i="1" s="1"/>
  <c r="Q1218" i="1" s="1"/>
  <c r="L1217" i="1"/>
  <c r="P1217" i="1" s="1"/>
  <c r="Q1217" i="1" s="1"/>
  <c r="L1216" i="1"/>
  <c r="P1216" i="1" s="1"/>
  <c r="Q1216" i="1" s="1"/>
  <c r="L1215" i="1"/>
  <c r="P1215" i="1" s="1"/>
  <c r="Q1215" i="1" s="1"/>
  <c r="L1214" i="1"/>
  <c r="P1214" i="1" s="1"/>
  <c r="Q1214" i="1" s="1"/>
  <c r="L1211" i="1"/>
  <c r="P1211" i="1" s="1"/>
  <c r="Q1211" i="1" s="1"/>
  <c r="L1210" i="1"/>
  <c r="P1210" i="1" s="1"/>
  <c r="Q1210" i="1" s="1"/>
  <c r="L1209" i="1"/>
  <c r="P1209" i="1" s="1"/>
  <c r="Q1209" i="1" s="1"/>
  <c r="L1208" i="1"/>
  <c r="P1208" i="1" s="1"/>
  <c r="Q1208" i="1" s="1"/>
  <c r="L1207" i="1"/>
  <c r="P1207" i="1" s="1"/>
  <c r="L1205" i="1"/>
  <c r="P1205" i="1" s="1"/>
  <c r="L1203" i="1"/>
  <c r="P1203" i="1" s="1"/>
  <c r="Q1203" i="1" s="1"/>
  <c r="L1202" i="1"/>
  <c r="P1202" i="1" s="1"/>
  <c r="Q1202" i="1" s="1"/>
  <c r="L1198" i="1"/>
  <c r="P1198" i="1" s="1"/>
  <c r="Q1198" i="1" s="1"/>
  <c r="L1197" i="1"/>
  <c r="P1197" i="1" s="1"/>
  <c r="Q1197" i="1" s="1"/>
  <c r="L1196" i="1"/>
  <c r="P1196" i="1" s="1"/>
  <c r="Q1196" i="1" s="1"/>
  <c r="L1195" i="1"/>
  <c r="P1195" i="1" s="1"/>
  <c r="Q1195" i="1" s="1"/>
  <c r="L1193" i="1"/>
  <c r="P1193" i="1" s="1"/>
  <c r="Q1193" i="1" s="1"/>
  <c r="L1192" i="1"/>
  <c r="P1192" i="1" s="1"/>
  <c r="Q1192" i="1" s="1"/>
  <c r="L1191" i="1"/>
  <c r="P1191" i="1" s="1"/>
  <c r="Q1191" i="1" s="1"/>
  <c r="L1190" i="1"/>
  <c r="P1190" i="1" s="1"/>
  <c r="Q1190" i="1" s="1"/>
  <c r="L1189" i="1"/>
  <c r="P1189" i="1" s="1"/>
  <c r="Q1189" i="1" s="1"/>
  <c r="L1188" i="1"/>
  <c r="P1188" i="1" s="1"/>
  <c r="Q1188" i="1" s="1"/>
  <c r="L1187" i="1"/>
  <c r="P1187" i="1" s="1"/>
  <c r="Q1187" i="1" s="1"/>
  <c r="L1185" i="1"/>
  <c r="P1185" i="1" s="1"/>
  <c r="Q1185" i="1" s="1"/>
  <c r="L1183" i="1"/>
  <c r="P1183" i="1" s="1"/>
  <c r="Q1183" i="1" s="1"/>
  <c r="L1182" i="1"/>
  <c r="P1182" i="1" s="1"/>
  <c r="Q1182" i="1" s="1"/>
  <c r="L1181" i="1"/>
  <c r="P1181" i="1" s="1"/>
  <c r="Q1181" i="1" s="1"/>
  <c r="L1180" i="1"/>
  <c r="P1180" i="1" s="1"/>
  <c r="Q1180" i="1" s="1"/>
  <c r="L1179" i="1"/>
  <c r="P1179" i="1" s="1"/>
  <c r="Q1179" i="1" s="1"/>
  <c r="L1177" i="1"/>
  <c r="P1177" i="1" s="1"/>
  <c r="Q1177" i="1" s="1"/>
  <c r="L1158" i="1"/>
  <c r="P1158" i="1" s="1"/>
  <c r="Q1158" i="1" s="1"/>
  <c r="L1156" i="1"/>
  <c r="P1156" i="1" s="1"/>
  <c r="Q1156" i="1" s="1"/>
  <c r="L1154" i="1"/>
  <c r="P1154" i="1" s="1"/>
  <c r="L1153" i="1"/>
  <c r="P1153" i="1" s="1"/>
  <c r="L1152" i="1"/>
  <c r="P1152" i="1" s="1"/>
  <c r="L1151" i="1"/>
  <c r="P1151" i="1" s="1"/>
  <c r="L1150" i="1"/>
  <c r="P1150" i="1" s="1"/>
  <c r="Q1150" i="1" s="1"/>
  <c r="L1149" i="1"/>
  <c r="P1149" i="1" s="1"/>
  <c r="L1145" i="1"/>
  <c r="P1145" i="1" s="1"/>
  <c r="Q1145" i="1" s="1"/>
  <c r="L1144" i="1"/>
  <c r="P1144" i="1" s="1"/>
  <c r="Q1144" i="1" s="1"/>
  <c r="L1142" i="1"/>
  <c r="P1142" i="1" s="1"/>
  <c r="Q1142" i="1" s="1"/>
  <c r="L1139" i="1"/>
  <c r="P1139" i="1" s="1"/>
  <c r="Q1139" i="1" s="1"/>
  <c r="L1138" i="1"/>
  <c r="P1138" i="1" s="1"/>
  <c r="Q1138" i="1" s="1"/>
  <c r="L1137" i="1"/>
  <c r="P1137" i="1" s="1"/>
  <c r="Q1137" i="1" s="1"/>
  <c r="L1136" i="1"/>
  <c r="P1136" i="1" s="1"/>
  <c r="Q1136" i="1" s="1"/>
  <c r="L1135" i="1"/>
  <c r="P1135" i="1" s="1"/>
  <c r="Q1135" i="1" s="1"/>
  <c r="L1133" i="1"/>
  <c r="P1133" i="1" s="1"/>
  <c r="Q1133" i="1" s="1"/>
  <c r="L1132" i="1"/>
  <c r="P1132" i="1" s="1"/>
  <c r="Q1132" i="1" s="1"/>
  <c r="L1131" i="1"/>
  <c r="P1131" i="1" s="1"/>
  <c r="Q1131" i="1" s="1"/>
  <c r="L1130" i="1"/>
  <c r="P1130" i="1" s="1"/>
  <c r="Q1130" i="1" s="1"/>
  <c r="L1129" i="1"/>
  <c r="P1129" i="1" s="1"/>
  <c r="Q1129" i="1" s="1"/>
  <c r="L1128" i="1"/>
  <c r="P1128" i="1" s="1"/>
  <c r="Q1128" i="1" s="1"/>
  <c r="L1126" i="1"/>
  <c r="P1126" i="1" s="1"/>
  <c r="Q1126" i="1" s="1"/>
  <c r="L1125" i="1"/>
  <c r="P1125" i="1" s="1"/>
  <c r="Q1125" i="1" s="1"/>
  <c r="L1123" i="1"/>
  <c r="P1123" i="1" s="1"/>
  <c r="Q1123" i="1" s="1"/>
  <c r="L1121" i="1"/>
  <c r="P1121" i="1" s="1"/>
  <c r="L1120" i="1"/>
  <c r="P1120" i="1" s="1"/>
  <c r="Q1120" i="1" s="1"/>
  <c r="L1119" i="1"/>
  <c r="P1119" i="1" s="1"/>
  <c r="Q1119" i="1" s="1"/>
  <c r="L1118" i="1"/>
  <c r="P1118" i="1" s="1"/>
  <c r="Q1118" i="1" s="1"/>
  <c r="L1117" i="1"/>
  <c r="P1117" i="1" s="1"/>
  <c r="Q1117" i="1" s="1"/>
  <c r="L1116" i="1"/>
  <c r="P1116" i="1" s="1"/>
  <c r="Q1116" i="1" s="1"/>
  <c r="L1114" i="1"/>
  <c r="P1114" i="1" s="1"/>
  <c r="Q1114" i="1" s="1"/>
  <c r="L1098" i="1"/>
  <c r="P1098" i="1" s="1"/>
  <c r="Q1098" i="1" s="1"/>
  <c r="L1096" i="1"/>
  <c r="P1096" i="1" s="1"/>
  <c r="Q1096" i="1" s="1"/>
  <c r="L1095" i="1"/>
  <c r="P1095" i="1" s="1"/>
  <c r="Q1095" i="1" s="1"/>
  <c r="L1094" i="1"/>
  <c r="P1094" i="1" s="1"/>
  <c r="Q1094" i="1" s="1"/>
  <c r="L1093" i="1"/>
  <c r="P1093" i="1" s="1"/>
  <c r="Q1093" i="1" s="1"/>
  <c r="L1092" i="1"/>
  <c r="P1092" i="1" s="1"/>
  <c r="Q1092" i="1" s="1"/>
  <c r="L1091" i="1"/>
  <c r="P1091" i="1" s="1"/>
  <c r="Q1091" i="1" s="1"/>
  <c r="L1089" i="1"/>
  <c r="P1089" i="1" s="1"/>
  <c r="Q1089" i="1" s="1"/>
  <c r="L1087" i="1"/>
  <c r="P1087" i="1" s="1"/>
  <c r="Q1087" i="1" s="1"/>
  <c r="L1086" i="1"/>
  <c r="P1086" i="1" s="1"/>
  <c r="Q1086" i="1" s="1"/>
  <c r="L1084" i="1"/>
  <c r="P1084" i="1" s="1"/>
  <c r="Q1084" i="1" s="1"/>
  <c r="L1080" i="1"/>
  <c r="P1080" i="1" s="1"/>
  <c r="Q1080" i="1" s="1"/>
  <c r="L1079" i="1"/>
  <c r="P1079" i="1" s="1"/>
  <c r="Q1079" i="1" s="1"/>
  <c r="L1075" i="1"/>
  <c r="P1075" i="1" s="1"/>
  <c r="L1074" i="1"/>
  <c r="P1074" i="1" s="1"/>
  <c r="Q1074" i="1" s="1"/>
  <c r="L1073" i="1"/>
  <c r="P1073" i="1" s="1"/>
  <c r="Q1073" i="1" s="1"/>
  <c r="L1072" i="1"/>
  <c r="P1072" i="1" s="1"/>
  <c r="Q1072" i="1" s="1"/>
  <c r="L1071" i="1"/>
  <c r="P1071" i="1" s="1"/>
  <c r="Q1071" i="1" s="1"/>
  <c r="L1070" i="1"/>
  <c r="P1070" i="1" s="1"/>
  <c r="Q1070" i="1" s="1"/>
  <c r="L1068" i="1"/>
  <c r="P1068" i="1" s="1"/>
  <c r="Q1068" i="1" s="1"/>
  <c r="L1067" i="1"/>
  <c r="P1067" i="1" s="1"/>
  <c r="Q1067" i="1" s="1"/>
  <c r="L1066" i="1"/>
  <c r="P1066" i="1" s="1"/>
  <c r="Q1066" i="1" s="1"/>
  <c r="L1065" i="1"/>
  <c r="P1065" i="1" s="1"/>
  <c r="Q1065" i="1" s="1"/>
  <c r="L1064" i="1"/>
  <c r="P1064" i="1" s="1"/>
  <c r="Q1064" i="1" s="1"/>
  <c r="L1063" i="1"/>
  <c r="P1063" i="1" s="1"/>
  <c r="Q1063" i="1" s="1"/>
  <c r="L1062" i="1"/>
  <c r="P1062" i="1" s="1"/>
  <c r="Q1062" i="1" s="1"/>
  <c r="L1061" i="1"/>
  <c r="P1061" i="1" s="1"/>
  <c r="Q1061" i="1" s="1"/>
  <c r="L1059" i="1"/>
  <c r="P1059" i="1" s="1"/>
  <c r="Q1059" i="1" s="1"/>
  <c r="L1057" i="1"/>
  <c r="P1057" i="1" s="1"/>
  <c r="Q1057" i="1" s="1"/>
  <c r="L1056" i="1"/>
  <c r="P1056" i="1" s="1"/>
  <c r="Q1056" i="1" s="1"/>
  <c r="L1055" i="1"/>
  <c r="P1055" i="1" s="1"/>
  <c r="Q1055" i="1" s="1"/>
  <c r="L1054" i="1"/>
  <c r="P1054" i="1" s="1"/>
  <c r="Q1054" i="1" s="1"/>
  <c r="L1053" i="1"/>
  <c r="P1053" i="1" s="1"/>
  <c r="Q1053" i="1" s="1"/>
  <c r="L1051" i="1"/>
  <c r="P1051" i="1" s="1"/>
  <c r="Q1051" i="1" s="1"/>
  <c r="L1032" i="1"/>
  <c r="P1032" i="1" s="1"/>
  <c r="Q1032" i="1" s="1"/>
  <c r="L1030" i="1"/>
  <c r="P1030" i="1" s="1"/>
  <c r="L1028" i="1"/>
  <c r="P1028" i="1" s="1"/>
  <c r="L1026" i="1"/>
  <c r="P1026" i="1" s="1"/>
  <c r="L1025" i="1"/>
  <c r="P1025" i="1" s="1"/>
  <c r="L1023" i="1"/>
  <c r="P1023" i="1" s="1"/>
  <c r="L1022" i="1"/>
  <c r="P1022" i="1" s="1"/>
  <c r="L1020" i="1"/>
  <c r="P1020" i="1" s="1"/>
  <c r="L1016" i="1"/>
  <c r="P1016" i="1" s="1"/>
  <c r="L1013" i="1"/>
  <c r="P1013" i="1" s="1"/>
  <c r="L1009" i="1"/>
  <c r="P1009" i="1" s="1"/>
  <c r="L1008" i="1"/>
  <c r="P1008" i="1" s="1"/>
  <c r="L1007" i="1"/>
  <c r="P1007" i="1" s="1"/>
  <c r="L1006" i="1"/>
  <c r="P1006" i="1" s="1"/>
  <c r="L1005" i="1"/>
  <c r="P1005" i="1" s="1"/>
  <c r="L1004" i="1"/>
  <c r="P1004" i="1" s="1"/>
  <c r="L1002" i="1"/>
  <c r="P1002" i="1" s="1"/>
  <c r="L1001" i="1"/>
  <c r="P1001" i="1" s="1"/>
  <c r="L1000" i="1"/>
  <c r="P1000" i="1" s="1"/>
  <c r="L999" i="1"/>
  <c r="P999" i="1" s="1"/>
  <c r="L998" i="1"/>
  <c r="P998" i="1" s="1"/>
  <c r="L997" i="1"/>
  <c r="P997" i="1" s="1"/>
  <c r="L996" i="1"/>
  <c r="P996" i="1" s="1"/>
  <c r="L995" i="1"/>
  <c r="P995" i="1" s="1"/>
  <c r="L993" i="1"/>
  <c r="P993" i="1" s="1"/>
  <c r="L992" i="1"/>
  <c r="P992" i="1" s="1"/>
  <c r="L991" i="1"/>
  <c r="P991" i="1" s="1"/>
  <c r="L990" i="1"/>
  <c r="P990" i="1" s="1"/>
  <c r="L989" i="1"/>
  <c r="P989" i="1" s="1"/>
  <c r="L987" i="1"/>
  <c r="P987" i="1" s="1"/>
  <c r="L985" i="1"/>
  <c r="P985" i="1" s="1"/>
  <c r="L984" i="1"/>
  <c r="P984" i="1" s="1"/>
  <c r="L983" i="1"/>
  <c r="P983" i="1" s="1"/>
  <c r="L982" i="1"/>
  <c r="P982" i="1" s="1"/>
  <c r="L981" i="1"/>
  <c r="P981" i="1" s="1"/>
  <c r="L979" i="1"/>
  <c r="P979" i="1" s="1"/>
  <c r="L962" i="1"/>
  <c r="P962" i="1" s="1"/>
  <c r="Q962" i="1" s="1"/>
  <c r="L960" i="1"/>
  <c r="P960" i="1" s="1"/>
  <c r="Q960" i="1" s="1"/>
  <c r="L959" i="1"/>
  <c r="P959" i="1" s="1"/>
  <c r="Q959" i="1" s="1"/>
  <c r="L957" i="1"/>
  <c r="P957" i="1" s="1"/>
  <c r="Q957" i="1" s="1"/>
  <c r="L956" i="1"/>
  <c r="P956" i="1" s="1"/>
  <c r="L955" i="1"/>
  <c r="P955" i="1" s="1"/>
  <c r="Q955" i="1" s="1"/>
  <c r="L953" i="1"/>
  <c r="P953" i="1" s="1"/>
  <c r="L952" i="1"/>
  <c r="P952" i="1" s="1"/>
  <c r="Q952" i="1" s="1"/>
  <c r="L951" i="1"/>
  <c r="P951" i="1" s="1"/>
  <c r="Q951" i="1" s="1"/>
  <c r="L949" i="1"/>
  <c r="P949" i="1" s="1"/>
  <c r="L948" i="1"/>
  <c r="P948" i="1" s="1"/>
  <c r="L947" i="1"/>
  <c r="P947" i="1" s="1"/>
  <c r="Q947" i="1" s="1"/>
  <c r="L946" i="1"/>
  <c r="P946" i="1" s="1"/>
  <c r="Q946" i="1" s="1"/>
  <c r="L944" i="1"/>
  <c r="P944" i="1" s="1"/>
  <c r="Q944" i="1" s="1"/>
  <c r="L940" i="1"/>
  <c r="P940" i="1" s="1"/>
  <c r="L939" i="1"/>
  <c r="P939" i="1" s="1"/>
  <c r="L937" i="1"/>
  <c r="P937" i="1" s="1"/>
  <c r="L936" i="1"/>
  <c r="P936" i="1" s="1"/>
  <c r="Q936" i="1" s="1"/>
  <c r="L935" i="1"/>
  <c r="P935" i="1" s="1"/>
  <c r="Q935" i="1" s="1"/>
  <c r="L933" i="1"/>
  <c r="P933" i="1" s="1"/>
  <c r="Q933" i="1" s="1"/>
  <c r="L929" i="1"/>
  <c r="P929" i="1" s="1"/>
  <c r="L928" i="1"/>
  <c r="P928" i="1" s="1"/>
  <c r="Q928" i="1" s="1"/>
  <c r="L927" i="1"/>
  <c r="P927" i="1" s="1"/>
  <c r="Q927" i="1" s="1"/>
  <c r="L926" i="1"/>
  <c r="P926" i="1" s="1"/>
  <c r="Q926" i="1" s="1"/>
  <c r="L925" i="1"/>
  <c r="P925" i="1" s="1"/>
  <c r="Q925" i="1" s="1"/>
  <c r="L923" i="1"/>
  <c r="P923" i="1" s="1"/>
  <c r="Q923" i="1" s="1"/>
  <c r="L922" i="1"/>
  <c r="P922" i="1" s="1"/>
  <c r="L918" i="1"/>
  <c r="P918" i="1" s="1"/>
  <c r="Q918" i="1" s="1"/>
  <c r="L917" i="1"/>
  <c r="P917" i="1" s="1"/>
  <c r="Q917" i="1" s="1"/>
  <c r="L916" i="1"/>
  <c r="P916" i="1" s="1"/>
  <c r="L915" i="1"/>
  <c r="P915" i="1" s="1"/>
  <c r="Q915" i="1" s="1"/>
  <c r="L914" i="1"/>
  <c r="P914" i="1" s="1"/>
  <c r="Q914" i="1" s="1"/>
  <c r="L912" i="1"/>
  <c r="P912" i="1" s="1"/>
  <c r="Q912" i="1" s="1"/>
  <c r="L911" i="1"/>
  <c r="P911" i="1" s="1"/>
  <c r="Q911" i="1" s="1"/>
  <c r="L910" i="1"/>
  <c r="P910" i="1" s="1"/>
  <c r="Q910" i="1" s="1"/>
  <c r="L909" i="1"/>
  <c r="P909" i="1" s="1"/>
  <c r="Q909" i="1" s="1"/>
  <c r="L908" i="1"/>
  <c r="P908" i="1" s="1"/>
  <c r="L906" i="1"/>
  <c r="P906" i="1" s="1"/>
  <c r="Q906" i="1" s="1"/>
  <c r="L904" i="1"/>
  <c r="P904" i="1" s="1"/>
  <c r="Q904" i="1" s="1"/>
  <c r="L902" i="1"/>
  <c r="P902" i="1" s="1"/>
  <c r="Q902" i="1" s="1"/>
  <c r="L900" i="1"/>
  <c r="P900" i="1" s="1"/>
  <c r="Q900" i="1" s="1"/>
  <c r="L899" i="1"/>
  <c r="P899" i="1" s="1"/>
  <c r="Q899" i="1" s="1"/>
  <c r="L898" i="1"/>
  <c r="P898" i="1" s="1"/>
  <c r="Q898" i="1" s="1"/>
  <c r="L897" i="1"/>
  <c r="P897" i="1" s="1"/>
  <c r="Q897" i="1" s="1"/>
  <c r="L896" i="1"/>
  <c r="P896" i="1" s="1"/>
  <c r="Q896" i="1" s="1"/>
  <c r="L894" i="1"/>
  <c r="P894" i="1" s="1"/>
  <c r="Q894" i="1" s="1"/>
  <c r="L875" i="1"/>
  <c r="P875" i="1" s="1"/>
  <c r="Q875" i="1" s="1"/>
  <c r="L873" i="1"/>
  <c r="P873" i="1" s="1"/>
  <c r="L871" i="1"/>
  <c r="P871" i="1" s="1"/>
  <c r="Q871" i="1" s="1"/>
  <c r="L869" i="1"/>
  <c r="P869" i="1" s="1"/>
  <c r="Q869" i="1" s="1"/>
  <c r="L867" i="1"/>
  <c r="P867" i="1" s="1"/>
  <c r="Q867" i="1" s="1"/>
  <c r="L865" i="1"/>
  <c r="P865" i="1" s="1"/>
  <c r="Q865" i="1" s="1"/>
  <c r="L861" i="1"/>
  <c r="P861" i="1" s="1"/>
  <c r="Q861" i="1" s="1"/>
  <c r="L857" i="1"/>
  <c r="P857" i="1" s="1"/>
  <c r="Q857" i="1" s="1"/>
  <c r="L855" i="1"/>
  <c r="P855" i="1" s="1"/>
  <c r="Q855" i="1" s="1"/>
  <c r="L851" i="1"/>
  <c r="P851" i="1" s="1"/>
  <c r="Q851" i="1" s="1"/>
  <c r="L850" i="1"/>
  <c r="P850" i="1" s="1"/>
  <c r="Q850" i="1" s="1"/>
  <c r="L849" i="1"/>
  <c r="P849" i="1" s="1"/>
  <c r="Q849" i="1" s="1"/>
  <c r="L848" i="1"/>
  <c r="P848" i="1" s="1"/>
  <c r="Q848" i="1" s="1"/>
  <c r="L847" i="1"/>
  <c r="P847" i="1" s="1"/>
  <c r="Q847" i="1" s="1"/>
  <c r="L845" i="1"/>
  <c r="P845" i="1" s="1"/>
  <c r="Q845" i="1" s="1"/>
  <c r="L844" i="1"/>
  <c r="P844" i="1" s="1"/>
  <c r="Q844" i="1" s="1"/>
  <c r="L843" i="1"/>
  <c r="P843" i="1" s="1"/>
  <c r="Q843" i="1" s="1"/>
  <c r="L842" i="1"/>
  <c r="P842" i="1" s="1"/>
  <c r="Q842" i="1" s="1"/>
  <c r="L840" i="1"/>
  <c r="P840" i="1" s="1"/>
  <c r="Q840" i="1" s="1"/>
  <c r="L839" i="1"/>
  <c r="P839" i="1" s="1"/>
  <c r="Q839" i="1" s="1"/>
  <c r="L838" i="1"/>
  <c r="P838" i="1" s="1"/>
  <c r="Q838" i="1" s="1"/>
  <c r="L837" i="1"/>
  <c r="P837" i="1" s="1"/>
  <c r="Q837" i="1" s="1"/>
  <c r="L835" i="1"/>
  <c r="P835" i="1" s="1"/>
  <c r="Q835" i="1" s="1"/>
  <c r="L834" i="1"/>
  <c r="P834" i="1" s="1"/>
  <c r="Q834" i="1" s="1"/>
  <c r="L832" i="1"/>
  <c r="P832" i="1" s="1"/>
  <c r="Q832" i="1" s="1"/>
  <c r="L831" i="1"/>
  <c r="P831" i="1" s="1"/>
  <c r="Q831" i="1" s="1"/>
  <c r="L829" i="1"/>
  <c r="P829" i="1" s="1"/>
  <c r="Q829" i="1" s="1"/>
  <c r="L827" i="1"/>
  <c r="P827" i="1" s="1"/>
  <c r="Q827" i="1" s="1"/>
  <c r="L826" i="1"/>
  <c r="P826" i="1" s="1"/>
  <c r="Q826" i="1" s="1"/>
  <c r="L825" i="1"/>
  <c r="P825" i="1" s="1"/>
  <c r="Q825" i="1" s="1"/>
  <c r="L824" i="1"/>
  <c r="P824" i="1" s="1"/>
  <c r="Q824" i="1" s="1"/>
  <c r="L823" i="1"/>
  <c r="P823" i="1" s="1"/>
  <c r="Q823" i="1" s="1"/>
  <c r="L821" i="1"/>
  <c r="P821" i="1" s="1"/>
  <c r="Q821" i="1" s="1"/>
  <c r="L804" i="1"/>
  <c r="P804" i="1" s="1"/>
  <c r="Q804" i="1" s="1"/>
  <c r="L802" i="1"/>
  <c r="P802" i="1" s="1"/>
  <c r="Q802" i="1" s="1"/>
  <c r="L800" i="1"/>
  <c r="P800" i="1" s="1"/>
  <c r="L796" i="1"/>
  <c r="P796" i="1" s="1"/>
  <c r="L795" i="1"/>
  <c r="P795" i="1" s="1"/>
  <c r="L793" i="1"/>
  <c r="P793" i="1" s="1"/>
  <c r="Q793" i="1" s="1"/>
  <c r="L792" i="1"/>
  <c r="P792" i="1" s="1"/>
  <c r="Q792" i="1" s="1"/>
  <c r="L790" i="1"/>
  <c r="P790" i="1" s="1"/>
  <c r="Q790" i="1" s="1"/>
  <c r="L789" i="1"/>
  <c r="P789" i="1" s="1"/>
  <c r="Q789" i="1" s="1"/>
  <c r="L785" i="1"/>
  <c r="P785" i="1" s="1"/>
  <c r="Q785" i="1" s="1"/>
  <c r="L784" i="1"/>
  <c r="P784" i="1" s="1"/>
  <c r="Q784" i="1" s="1"/>
  <c r="L782" i="1"/>
  <c r="P782" i="1" s="1"/>
  <c r="Q782" i="1" s="1"/>
  <c r="L781" i="1"/>
  <c r="P781" i="1" s="1"/>
  <c r="Q781" i="1" s="1"/>
  <c r="L780" i="1"/>
  <c r="P780" i="1" s="1"/>
  <c r="Q780" i="1" s="1"/>
  <c r="L779" i="1"/>
  <c r="P779" i="1" s="1"/>
  <c r="Q779" i="1" s="1"/>
  <c r="L777" i="1"/>
  <c r="P777" i="1" s="1"/>
  <c r="Q777" i="1" s="1"/>
  <c r="L776" i="1"/>
  <c r="P776" i="1" s="1"/>
  <c r="Q776" i="1" s="1"/>
  <c r="L775" i="1"/>
  <c r="P775" i="1" s="1"/>
  <c r="Q775" i="1" s="1"/>
  <c r="L774" i="1"/>
  <c r="P774" i="1" s="1"/>
  <c r="Q774" i="1" s="1"/>
  <c r="L773" i="1"/>
  <c r="P773" i="1" s="1"/>
  <c r="Q773" i="1" s="1"/>
  <c r="L772" i="1"/>
  <c r="P772" i="1" s="1"/>
  <c r="Q772" i="1" s="1"/>
  <c r="L770" i="1"/>
  <c r="P770" i="1" s="1"/>
  <c r="Q770" i="1" s="1"/>
  <c r="L766" i="1"/>
  <c r="P766" i="1" s="1"/>
  <c r="Q766" i="1" s="1"/>
  <c r="L765" i="1"/>
  <c r="P765" i="1" s="1"/>
  <c r="Q765" i="1" s="1"/>
  <c r="L764" i="1"/>
  <c r="P764" i="1" s="1"/>
  <c r="Q764" i="1" s="1"/>
  <c r="L762" i="1"/>
  <c r="P762" i="1" s="1"/>
  <c r="Q762" i="1" s="1"/>
  <c r="L761" i="1"/>
  <c r="P761" i="1" s="1"/>
  <c r="L760" i="1"/>
  <c r="P760" i="1" s="1"/>
  <c r="L759" i="1"/>
  <c r="P759" i="1" s="1"/>
  <c r="L758" i="1"/>
  <c r="P758" i="1" s="1"/>
  <c r="L757" i="1"/>
  <c r="P757" i="1" s="1"/>
  <c r="L756" i="1"/>
  <c r="P756" i="1" s="1"/>
  <c r="L755" i="1"/>
  <c r="P755" i="1" s="1"/>
  <c r="Q755" i="1" s="1"/>
  <c r="L753" i="1"/>
  <c r="P753" i="1" s="1"/>
  <c r="Q753" i="1" s="1"/>
  <c r="L751" i="1"/>
  <c r="P751" i="1" s="1"/>
  <c r="Q751" i="1" s="1"/>
  <c r="L750" i="1"/>
  <c r="P750" i="1" s="1"/>
  <c r="L749" i="1"/>
  <c r="P749" i="1" s="1"/>
  <c r="Q749" i="1" s="1"/>
  <c r="L748" i="1"/>
  <c r="P748" i="1" s="1"/>
  <c r="Q748" i="1" s="1"/>
  <c r="L747" i="1"/>
  <c r="P747" i="1" s="1"/>
  <c r="Q747" i="1" s="1"/>
  <c r="L745" i="1"/>
  <c r="P745" i="1" s="1"/>
  <c r="Q745" i="1" s="1"/>
  <c r="L726" i="1"/>
  <c r="P726" i="1" s="1"/>
  <c r="Q726" i="1" s="1"/>
  <c r="L724" i="1"/>
  <c r="P724" i="1" s="1"/>
  <c r="Q724" i="1" s="1"/>
  <c r="L721" i="1"/>
  <c r="P721" i="1" s="1"/>
  <c r="Q721" i="1" s="1"/>
  <c r="L718" i="1"/>
  <c r="P718" i="1" s="1"/>
  <c r="Q718" i="1" s="1"/>
  <c r="L717" i="1"/>
  <c r="P717" i="1" s="1"/>
  <c r="Q717" i="1" s="1"/>
  <c r="L716" i="1"/>
  <c r="P716" i="1" s="1"/>
  <c r="Q716" i="1" s="1"/>
  <c r="L714" i="1"/>
  <c r="P714" i="1" s="1"/>
  <c r="Q714" i="1" s="1"/>
  <c r="L713" i="1"/>
  <c r="P713" i="1" s="1"/>
  <c r="Q713" i="1" s="1"/>
  <c r="L712" i="1"/>
  <c r="P712" i="1" s="1"/>
  <c r="Q712" i="1" s="1"/>
  <c r="L711" i="1"/>
  <c r="P711" i="1" s="1"/>
  <c r="Q711" i="1" s="1"/>
  <c r="L710" i="1"/>
  <c r="P710" i="1" s="1"/>
  <c r="Q710" i="1" s="1"/>
  <c r="L709" i="1"/>
  <c r="P709" i="1" s="1"/>
  <c r="Q709" i="1" s="1"/>
  <c r="L708" i="1"/>
  <c r="P708" i="1" s="1"/>
  <c r="Q708" i="1" s="1"/>
  <c r="L707" i="1"/>
  <c r="P707" i="1" s="1"/>
  <c r="Q707" i="1" s="1"/>
  <c r="L705" i="1"/>
  <c r="P705" i="1" s="1"/>
  <c r="Q705" i="1" s="1"/>
  <c r="L703" i="1"/>
  <c r="P703" i="1" s="1"/>
  <c r="Q703" i="1" s="1"/>
  <c r="L702" i="1"/>
  <c r="P702" i="1" s="1"/>
  <c r="L701" i="1"/>
  <c r="P701" i="1" s="1"/>
  <c r="Q701" i="1" s="1"/>
  <c r="L700" i="1"/>
  <c r="P700" i="1" s="1"/>
  <c r="Q700" i="1" s="1"/>
  <c r="L699" i="1"/>
  <c r="P699" i="1" s="1"/>
  <c r="Q699" i="1" s="1"/>
  <c r="L697" i="1"/>
  <c r="P697" i="1" s="1"/>
  <c r="Q697" i="1" s="1"/>
  <c r="L682" i="1"/>
  <c r="P682" i="1" s="1"/>
  <c r="Q682" i="1" s="1"/>
  <c r="L680" i="1"/>
  <c r="P680" i="1" s="1"/>
  <c r="L679" i="1"/>
  <c r="P679" i="1" s="1"/>
  <c r="Q679" i="1" s="1"/>
  <c r="L678" i="1"/>
  <c r="P678" i="1" s="1"/>
  <c r="Q678" i="1" s="1"/>
  <c r="L675" i="1"/>
  <c r="P675" i="1" s="1"/>
  <c r="Q675" i="1" s="1"/>
  <c r="L672" i="1"/>
  <c r="P672" i="1" s="1"/>
  <c r="Q672" i="1" s="1"/>
  <c r="L671" i="1"/>
  <c r="P671" i="1" s="1"/>
  <c r="Q671" i="1" s="1"/>
  <c r="L670" i="1"/>
  <c r="P670" i="1" s="1"/>
  <c r="Q670" i="1" s="1"/>
  <c r="L668" i="1"/>
  <c r="P668" i="1" s="1"/>
  <c r="Q668" i="1" s="1"/>
  <c r="L667" i="1"/>
  <c r="P667" i="1" s="1"/>
  <c r="Q667" i="1" s="1"/>
  <c r="L666" i="1"/>
  <c r="P666" i="1" s="1"/>
  <c r="Q666" i="1" s="1"/>
  <c r="L665" i="1"/>
  <c r="P665" i="1" s="1"/>
  <c r="Q665" i="1" s="1"/>
  <c r="L664" i="1"/>
  <c r="P664" i="1" s="1"/>
  <c r="Q664" i="1" s="1"/>
  <c r="L663" i="1"/>
  <c r="P663" i="1" s="1"/>
  <c r="Q663" i="1" s="1"/>
  <c r="L662" i="1"/>
  <c r="P662" i="1" s="1"/>
  <c r="Q662" i="1" s="1"/>
  <c r="L660" i="1"/>
  <c r="P660" i="1" s="1"/>
  <c r="Q660" i="1" s="1"/>
  <c r="L658" i="1"/>
  <c r="P658" i="1" s="1"/>
  <c r="Q658" i="1" s="1"/>
  <c r="L657" i="1"/>
  <c r="P657" i="1" s="1"/>
  <c r="Q657" i="1" s="1"/>
  <c r="L656" i="1"/>
  <c r="P656" i="1" s="1"/>
  <c r="Q656" i="1" s="1"/>
  <c r="L655" i="1"/>
  <c r="P655" i="1" s="1"/>
  <c r="Q655" i="1" s="1"/>
  <c r="L654" i="1"/>
  <c r="P654" i="1" s="1"/>
  <c r="Q654" i="1" s="1"/>
  <c r="L653" i="1"/>
  <c r="P653" i="1" s="1"/>
  <c r="Q653" i="1" s="1"/>
  <c r="L651" i="1"/>
  <c r="P651" i="1" s="1"/>
  <c r="Q651" i="1" s="1"/>
  <c r="L635" i="1"/>
  <c r="P635" i="1" s="1"/>
  <c r="Q635" i="1" s="1"/>
  <c r="L633" i="1"/>
  <c r="P633" i="1" s="1"/>
  <c r="Q633" i="1" s="1"/>
  <c r="L632" i="1"/>
  <c r="P632" i="1" s="1"/>
  <c r="Q632" i="1" s="1"/>
  <c r="L629" i="1"/>
  <c r="P629" i="1" s="1"/>
  <c r="Q629" i="1" s="1"/>
  <c r="L626" i="1"/>
  <c r="P626" i="1" s="1"/>
  <c r="Q626" i="1" s="1"/>
  <c r="L625" i="1"/>
  <c r="P625" i="1" s="1"/>
  <c r="Q625" i="1" s="1"/>
  <c r="L624" i="1"/>
  <c r="P624" i="1" s="1"/>
  <c r="Q624" i="1" s="1"/>
  <c r="L623" i="1"/>
  <c r="P623" i="1" s="1"/>
  <c r="Q623" i="1" s="1"/>
  <c r="L622" i="1"/>
  <c r="P622" i="1" s="1"/>
  <c r="Q622" i="1" s="1"/>
  <c r="L620" i="1"/>
  <c r="P620" i="1" s="1"/>
  <c r="Q620" i="1" s="1"/>
  <c r="L619" i="1"/>
  <c r="P619" i="1" s="1"/>
  <c r="Q619" i="1" s="1"/>
  <c r="L618" i="1"/>
  <c r="P618" i="1" s="1"/>
  <c r="Q618" i="1" s="1"/>
  <c r="L617" i="1"/>
  <c r="P617" i="1" s="1"/>
  <c r="Q617" i="1" s="1"/>
  <c r="L616" i="1"/>
  <c r="P616" i="1" s="1"/>
  <c r="Q616" i="1" s="1"/>
  <c r="L615" i="1"/>
  <c r="P615" i="1" s="1"/>
  <c r="Q615" i="1" s="1"/>
  <c r="L614" i="1"/>
  <c r="P614" i="1" s="1"/>
  <c r="Q614" i="1" s="1"/>
  <c r="L613" i="1"/>
  <c r="P613" i="1" s="1"/>
  <c r="Q613" i="1" s="1"/>
  <c r="L611" i="1"/>
  <c r="P611" i="1" s="1"/>
  <c r="Q611" i="1" s="1"/>
  <c r="L609" i="1"/>
  <c r="P609" i="1" s="1"/>
  <c r="Q609" i="1" s="1"/>
  <c r="L608" i="1"/>
  <c r="P608" i="1" s="1"/>
  <c r="Q608" i="1" s="1"/>
  <c r="L607" i="1"/>
  <c r="P607" i="1" s="1"/>
  <c r="Q607" i="1" s="1"/>
  <c r="L606" i="1"/>
  <c r="P606" i="1" s="1"/>
  <c r="Q606" i="1" s="1"/>
  <c r="L605" i="1"/>
  <c r="P605" i="1" s="1"/>
  <c r="Q605" i="1" s="1"/>
  <c r="L604" i="1"/>
  <c r="P604" i="1" s="1"/>
  <c r="Q604" i="1" s="1"/>
  <c r="L602" i="1"/>
  <c r="P602" i="1" s="1"/>
  <c r="Q602" i="1" s="1"/>
  <c r="L590" i="1"/>
  <c r="P590" i="1" s="1"/>
  <c r="Q590" i="1" s="1"/>
  <c r="L588" i="1"/>
  <c r="P588" i="1" s="1"/>
  <c r="Q588" i="1" s="1"/>
  <c r="L587" i="1"/>
  <c r="P587" i="1" s="1"/>
  <c r="Q587" i="1" s="1"/>
  <c r="L586" i="1"/>
  <c r="P586" i="1" s="1"/>
  <c r="Q586" i="1" s="1"/>
  <c r="L583" i="1"/>
  <c r="P583" i="1" s="1"/>
  <c r="Q583" i="1" s="1"/>
  <c r="L580" i="1"/>
  <c r="P580" i="1" s="1"/>
  <c r="Q580" i="1" s="1"/>
  <c r="L579" i="1"/>
  <c r="P579" i="1" s="1"/>
  <c r="Q579" i="1" s="1"/>
  <c r="L578" i="1"/>
  <c r="P578" i="1" s="1"/>
  <c r="Q578" i="1" s="1"/>
  <c r="L577" i="1"/>
  <c r="P577" i="1" s="1"/>
  <c r="Q577" i="1" s="1"/>
  <c r="L576" i="1"/>
  <c r="P576" i="1" s="1"/>
  <c r="Q576" i="1" s="1"/>
  <c r="L574" i="1"/>
  <c r="P574" i="1" s="1"/>
  <c r="Q574" i="1" s="1"/>
  <c r="L573" i="1"/>
  <c r="P573" i="1" s="1"/>
  <c r="Q573" i="1" s="1"/>
  <c r="L572" i="1"/>
  <c r="P572" i="1" s="1"/>
  <c r="Q572" i="1" s="1"/>
  <c r="L571" i="1"/>
  <c r="P571" i="1" s="1"/>
  <c r="Q571" i="1" s="1"/>
  <c r="L570" i="1"/>
  <c r="P570" i="1" s="1"/>
  <c r="Q570" i="1" s="1"/>
  <c r="L569" i="1"/>
  <c r="P569" i="1" s="1"/>
  <c r="Q569" i="1" s="1"/>
  <c r="L568" i="1"/>
  <c r="P568" i="1" s="1"/>
  <c r="Q568" i="1" s="1"/>
  <c r="L567" i="1"/>
  <c r="P567" i="1" s="1"/>
  <c r="Q567" i="1" s="1"/>
  <c r="L565" i="1"/>
  <c r="P565" i="1" s="1"/>
  <c r="Q565" i="1" s="1"/>
  <c r="L563" i="1"/>
  <c r="P563" i="1" s="1"/>
  <c r="Q563" i="1" s="1"/>
  <c r="L562" i="1"/>
  <c r="P562" i="1" s="1"/>
  <c r="Q562" i="1" s="1"/>
  <c r="L561" i="1"/>
  <c r="P561" i="1" s="1"/>
  <c r="Q561" i="1" s="1"/>
  <c r="L560" i="1"/>
  <c r="P560" i="1" s="1"/>
  <c r="Q560" i="1" s="1"/>
  <c r="L559" i="1"/>
  <c r="P559" i="1" s="1"/>
  <c r="Q559" i="1" s="1"/>
  <c r="L558" i="1"/>
  <c r="P558" i="1" s="1"/>
  <c r="Q558" i="1" s="1"/>
  <c r="L556" i="1"/>
  <c r="P556" i="1" s="1"/>
  <c r="Q556" i="1" s="1"/>
  <c r="L539" i="1"/>
  <c r="P539" i="1" s="1"/>
  <c r="Q539" i="1" s="1"/>
  <c r="L537" i="1"/>
  <c r="P537" i="1" s="1"/>
  <c r="Q537" i="1" s="1"/>
  <c r="L533" i="1"/>
  <c r="P533" i="1" s="1"/>
  <c r="Q533" i="1" s="1"/>
  <c r="L531" i="1"/>
  <c r="P531" i="1" s="1"/>
  <c r="Q531" i="1" s="1"/>
  <c r="L529" i="1"/>
  <c r="P529" i="1" s="1"/>
  <c r="Q529" i="1" s="1"/>
  <c r="L525" i="1"/>
  <c r="P525" i="1" s="1"/>
  <c r="Q525" i="1" s="1"/>
  <c r="L523" i="1"/>
  <c r="P523" i="1" s="1"/>
  <c r="Q523" i="1" s="1"/>
  <c r="L521" i="1"/>
  <c r="P521" i="1" s="1"/>
  <c r="Q521" i="1" s="1"/>
  <c r="L520" i="1"/>
  <c r="P520" i="1" s="1"/>
  <c r="Q520" i="1" s="1"/>
  <c r="L518" i="1"/>
  <c r="P518" i="1" s="1"/>
  <c r="Q518" i="1" s="1"/>
  <c r="L514" i="1"/>
  <c r="P514" i="1" s="1"/>
  <c r="Q514" i="1" s="1"/>
  <c r="L513" i="1"/>
  <c r="P513" i="1" s="1"/>
  <c r="Q513" i="1" s="1"/>
  <c r="L512" i="1"/>
  <c r="P512" i="1" s="1"/>
  <c r="Q512" i="1" s="1"/>
  <c r="L511" i="1"/>
  <c r="P511" i="1" s="1"/>
  <c r="Q511" i="1" s="1"/>
  <c r="L510" i="1"/>
  <c r="P510" i="1" s="1"/>
  <c r="Q510" i="1" s="1"/>
  <c r="L508" i="1"/>
  <c r="P508" i="1" s="1"/>
  <c r="Q508" i="1" s="1"/>
  <c r="L506" i="1"/>
  <c r="P506" i="1" s="1"/>
  <c r="Q506" i="1" s="1"/>
  <c r="L504" i="1"/>
  <c r="P504" i="1" s="1"/>
  <c r="Q504" i="1" s="1"/>
  <c r="L503" i="1"/>
  <c r="P503" i="1" s="1"/>
  <c r="Q503" i="1" s="1"/>
  <c r="L502" i="1"/>
  <c r="P502" i="1" s="1"/>
  <c r="Q502" i="1" s="1"/>
  <c r="L501" i="1"/>
  <c r="P501" i="1" s="1"/>
  <c r="Q501" i="1" s="1"/>
  <c r="L500" i="1"/>
  <c r="P500" i="1" s="1"/>
  <c r="Q500" i="1" s="1"/>
  <c r="L498" i="1"/>
  <c r="P498" i="1" s="1"/>
  <c r="Q498" i="1" s="1"/>
  <c r="L479" i="1"/>
  <c r="P479" i="1" s="1"/>
  <c r="Q479" i="1" s="1"/>
  <c r="L477" i="1"/>
  <c r="P477" i="1" s="1"/>
  <c r="Q477" i="1" s="1"/>
  <c r="L473" i="1"/>
  <c r="P473" i="1" s="1"/>
  <c r="Q473" i="1" s="1"/>
  <c r="L471" i="1"/>
  <c r="P471" i="1" s="1"/>
  <c r="Q471" i="1" s="1"/>
  <c r="L467" i="1"/>
  <c r="P467" i="1" s="1"/>
  <c r="Q467" i="1" s="1"/>
  <c r="L466" i="1"/>
  <c r="P466" i="1" s="1"/>
  <c r="Q466" i="1" s="1"/>
  <c r="L465" i="1"/>
  <c r="P465" i="1" s="1"/>
  <c r="Q465" i="1" s="1"/>
  <c r="L463" i="1"/>
  <c r="P463" i="1" s="1"/>
  <c r="L462" i="1"/>
  <c r="P462" i="1" s="1"/>
  <c r="Q462" i="1" s="1"/>
  <c r="L461" i="1"/>
  <c r="P461" i="1" s="1"/>
  <c r="Q461" i="1" s="1"/>
  <c r="L459" i="1"/>
  <c r="P459" i="1" s="1"/>
  <c r="Q459" i="1" s="1"/>
  <c r="L457" i="1"/>
  <c r="P457" i="1" s="1"/>
  <c r="Q457" i="1" s="1"/>
  <c r="L456" i="1"/>
  <c r="P456" i="1" s="1"/>
  <c r="Q456" i="1" s="1"/>
  <c r="L455" i="1"/>
  <c r="P455" i="1" s="1"/>
  <c r="Q455" i="1" s="1"/>
  <c r="L454" i="1"/>
  <c r="P454" i="1" s="1"/>
  <c r="Q454" i="1" s="1"/>
  <c r="L452" i="1"/>
  <c r="P452" i="1" s="1"/>
  <c r="Q452" i="1" s="1"/>
  <c r="L437" i="1"/>
  <c r="P437" i="1" s="1"/>
  <c r="Q437" i="1" s="1"/>
  <c r="L435" i="1"/>
  <c r="P435" i="1" s="1"/>
  <c r="Q435" i="1" s="1"/>
  <c r="L431" i="1"/>
  <c r="P431" i="1" s="1"/>
  <c r="Q431" i="1" s="1"/>
  <c r="L427" i="1"/>
  <c r="P427" i="1" s="1"/>
  <c r="Q427" i="1" s="1"/>
  <c r="L426" i="1"/>
  <c r="P426" i="1" s="1"/>
  <c r="Q426" i="1" s="1"/>
  <c r="L425" i="1"/>
  <c r="P425" i="1" s="1"/>
  <c r="Q425" i="1" s="1"/>
  <c r="L423" i="1"/>
  <c r="P423" i="1" s="1"/>
  <c r="Q423" i="1" s="1"/>
  <c r="L422" i="1"/>
  <c r="P422" i="1" s="1"/>
  <c r="Q422" i="1" s="1"/>
  <c r="L421" i="1"/>
  <c r="P421" i="1" s="1"/>
  <c r="Q421" i="1" s="1"/>
  <c r="L419" i="1"/>
  <c r="P419" i="1" s="1"/>
  <c r="Q419" i="1" s="1"/>
  <c r="L417" i="1"/>
  <c r="P417" i="1" s="1"/>
  <c r="Q417" i="1" s="1"/>
  <c r="L416" i="1"/>
  <c r="P416" i="1" s="1"/>
  <c r="Q416" i="1" s="1"/>
  <c r="L415" i="1"/>
  <c r="P415" i="1" s="1"/>
  <c r="Q415" i="1" s="1"/>
  <c r="L412" i="1"/>
  <c r="P412" i="1" s="1"/>
  <c r="Q412" i="1" s="1"/>
  <c r="L397" i="1"/>
  <c r="P397" i="1" s="1"/>
  <c r="Q397" i="1" s="1"/>
  <c r="L395" i="1"/>
  <c r="P395" i="1" s="1"/>
  <c r="Q395" i="1" s="1"/>
  <c r="L391" i="1"/>
  <c r="P391" i="1" s="1"/>
  <c r="Q391" i="1" s="1"/>
  <c r="L387" i="1"/>
  <c r="P387" i="1" s="1"/>
  <c r="Q387" i="1" s="1"/>
  <c r="L386" i="1"/>
  <c r="P386" i="1" s="1"/>
  <c r="Q386" i="1" s="1"/>
  <c r="L385" i="1"/>
  <c r="P385" i="1" s="1"/>
  <c r="Q385" i="1" s="1"/>
  <c r="L384" i="1"/>
  <c r="P384" i="1" s="1"/>
  <c r="Q384" i="1" s="1"/>
  <c r="L382" i="1"/>
  <c r="P382" i="1" s="1"/>
  <c r="Q382" i="1" s="1"/>
  <c r="L380" i="1"/>
  <c r="P380" i="1" s="1"/>
  <c r="Q380" i="1" s="1"/>
  <c r="L378" i="1"/>
  <c r="P378" i="1" s="1"/>
  <c r="Q378" i="1" s="1"/>
  <c r="L377" i="1"/>
  <c r="P377" i="1" s="1"/>
  <c r="Q377" i="1" s="1"/>
  <c r="L376" i="1"/>
  <c r="P376" i="1" s="1"/>
  <c r="Q376" i="1" s="1"/>
  <c r="L375" i="1"/>
  <c r="P375" i="1" s="1"/>
  <c r="Q375" i="1" s="1"/>
  <c r="L373" i="1"/>
  <c r="P373" i="1" s="1"/>
  <c r="Q373" i="1" s="1"/>
  <c r="L357" i="1"/>
  <c r="P357" i="1" s="1"/>
  <c r="Q357" i="1" s="1"/>
  <c r="L355" i="1"/>
  <c r="P355" i="1" s="1"/>
  <c r="L353" i="1"/>
  <c r="P353" i="1" s="1"/>
  <c r="Q353" i="1" s="1"/>
  <c r="L352" i="1"/>
  <c r="P352" i="1" s="1"/>
  <c r="Q352" i="1" s="1"/>
  <c r="L351" i="1"/>
  <c r="P351" i="1" s="1"/>
  <c r="Q351" i="1" s="1"/>
  <c r="L350" i="1"/>
  <c r="P350" i="1" s="1"/>
  <c r="Q350" i="1" s="1"/>
  <c r="L349" i="1"/>
  <c r="P349" i="1" s="1"/>
  <c r="Q349" i="1" s="1"/>
  <c r="L348" i="1"/>
  <c r="P348" i="1" s="1"/>
  <c r="Q348" i="1" s="1"/>
  <c r="L344" i="1"/>
  <c r="P344" i="1" s="1"/>
  <c r="Q344" i="1" s="1"/>
  <c r="L342" i="1"/>
  <c r="P342" i="1" s="1"/>
  <c r="Q342" i="1" s="1"/>
  <c r="L338" i="1"/>
  <c r="P338" i="1" s="1"/>
  <c r="Q338" i="1" s="1"/>
  <c r="L337" i="1"/>
  <c r="P337" i="1" s="1"/>
  <c r="Q337" i="1" s="1"/>
  <c r="L336" i="1"/>
  <c r="P336" i="1" s="1"/>
  <c r="Q336" i="1" s="1"/>
  <c r="L334" i="1"/>
  <c r="P334" i="1" s="1"/>
  <c r="Q334" i="1" s="1"/>
  <c r="L333" i="1"/>
  <c r="P333" i="1" s="1"/>
  <c r="Q333" i="1" s="1"/>
  <c r="L331" i="1"/>
  <c r="P331" i="1" s="1"/>
  <c r="Q331" i="1" s="1"/>
  <c r="L329" i="1"/>
  <c r="P329" i="1" s="1"/>
  <c r="Q329" i="1" s="1"/>
  <c r="L328" i="1"/>
  <c r="P328" i="1" s="1"/>
  <c r="Q328" i="1" s="1"/>
  <c r="L327" i="1"/>
  <c r="P327" i="1" s="1"/>
  <c r="Q327" i="1" s="1"/>
  <c r="L326" i="1"/>
  <c r="P326" i="1" s="1"/>
  <c r="Q326" i="1" s="1"/>
  <c r="L325" i="1"/>
  <c r="P325" i="1" s="1"/>
  <c r="Q325" i="1" s="1"/>
  <c r="L323" i="1"/>
  <c r="P323" i="1" s="1"/>
  <c r="Q323" i="1" s="1"/>
  <c r="L307" i="1"/>
  <c r="P307" i="1" s="1"/>
  <c r="Q307" i="1" s="1"/>
  <c r="L305" i="1"/>
  <c r="P305" i="1" s="1"/>
  <c r="Q305" i="1" s="1"/>
  <c r="L303" i="1"/>
  <c r="P303" i="1" s="1"/>
  <c r="Q303" i="1" s="1"/>
  <c r="L299" i="1"/>
  <c r="P299" i="1" s="1"/>
  <c r="Q299" i="1" s="1"/>
  <c r="L295" i="1"/>
  <c r="P295" i="1" s="1"/>
  <c r="Q295" i="1" s="1"/>
  <c r="L294" i="1"/>
  <c r="P294" i="1" s="1"/>
  <c r="Q294" i="1" s="1"/>
  <c r="L293" i="1"/>
  <c r="P293" i="1" s="1"/>
  <c r="Q293" i="1" s="1"/>
  <c r="L291" i="1"/>
  <c r="P291" i="1" s="1"/>
  <c r="Q291" i="1" s="1"/>
  <c r="L289" i="1"/>
  <c r="P289" i="1" s="1"/>
  <c r="Q289" i="1" s="1"/>
  <c r="L287" i="1"/>
  <c r="P287" i="1" s="1"/>
  <c r="Q287" i="1" s="1"/>
  <c r="L286" i="1"/>
  <c r="P286" i="1" s="1"/>
  <c r="Q286" i="1" s="1"/>
  <c r="L285" i="1"/>
  <c r="P285" i="1" s="1"/>
  <c r="Q285" i="1" s="1"/>
  <c r="L284" i="1"/>
  <c r="P284" i="1" s="1"/>
  <c r="Q284" i="1" s="1"/>
  <c r="L282" i="1"/>
  <c r="P282" i="1" s="1"/>
  <c r="Q282" i="1" s="1"/>
  <c r="L266" i="1"/>
  <c r="P266" i="1" s="1"/>
  <c r="Q266" i="1" s="1"/>
  <c r="L264" i="1"/>
  <c r="P264" i="1" s="1"/>
  <c r="Q264" i="1" s="1"/>
  <c r="L260" i="1"/>
  <c r="P260" i="1" s="1"/>
  <c r="Q260" i="1" s="1"/>
  <c r="L259" i="1"/>
  <c r="P259" i="1" s="1"/>
  <c r="Q259" i="1" s="1"/>
  <c r="L258" i="1"/>
  <c r="P258" i="1" s="1"/>
  <c r="Q258" i="1" s="1"/>
  <c r="L255" i="1"/>
  <c r="P255" i="1" s="1"/>
  <c r="Q255" i="1" s="1"/>
  <c r="L253" i="1"/>
  <c r="P253" i="1" s="1"/>
  <c r="Q253" i="1" s="1"/>
  <c r="L252" i="1"/>
  <c r="P252" i="1" s="1"/>
  <c r="Q252" i="1" s="1"/>
  <c r="L251" i="1"/>
  <c r="P251" i="1" s="1"/>
  <c r="Q251" i="1" s="1"/>
  <c r="L250" i="1"/>
  <c r="P250" i="1" s="1"/>
  <c r="Q250" i="1" s="1"/>
  <c r="L248" i="1"/>
  <c r="P248" i="1" s="1"/>
  <c r="Q248" i="1" s="1"/>
  <c r="L229" i="1"/>
  <c r="P229" i="1" s="1"/>
  <c r="Q229" i="1" s="1"/>
  <c r="L228" i="1"/>
  <c r="P228" i="1" s="1"/>
  <c r="Q228" i="1" s="1"/>
  <c r="L227" i="1"/>
  <c r="P227" i="1" s="1"/>
  <c r="Q227" i="1" s="1"/>
  <c r="L210" i="1"/>
  <c r="P210" i="1" s="1"/>
  <c r="Q210" i="1" s="1"/>
  <c r="L208" i="1"/>
  <c r="P208" i="1" s="1"/>
  <c r="Q208" i="1" s="1"/>
  <c r="L204" i="1"/>
  <c r="P204" i="1" s="1"/>
  <c r="Q204" i="1" s="1"/>
  <c r="L200" i="1"/>
  <c r="P200" i="1" s="1"/>
  <c r="Q200" i="1" s="1"/>
  <c r="L199" i="1"/>
  <c r="P199" i="1" s="1"/>
  <c r="Q199" i="1" s="1"/>
  <c r="L198" i="1"/>
  <c r="P198" i="1" s="1"/>
  <c r="Q198" i="1" s="1"/>
  <c r="L196" i="1"/>
  <c r="P196" i="1" s="1"/>
  <c r="Q196" i="1" s="1"/>
  <c r="L194" i="1"/>
  <c r="P194" i="1" s="1"/>
  <c r="Q194" i="1" s="1"/>
  <c r="L192" i="1"/>
  <c r="P192" i="1" s="1"/>
  <c r="Q192" i="1" s="1"/>
  <c r="L191" i="1"/>
  <c r="P191" i="1" s="1"/>
  <c r="L190" i="1"/>
  <c r="P190" i="1" s="1"/>
  <c r="Q190" i="1" s="1"/>
  <c r="L189" i="1"/>
  <c r="P189" i="1" s="1"/>
  <c r="Q189" i="1" s="1"/>
  <c r="L188" i="1"/>
  <c r="P188" i="1" s="1"/>
  <c r="Q188" i="1" s="1"/>
  <c r="L186" i="1"/>
  <c r="P186" i="1" s="1"/>
  <c r="Q186" i="1" s="1"/>
  <c r="L170" i="1"/>
  <c r="P170" i="1" s="1"/>
  <c r="Q170" i="1" s="1"/>
  <c r="L168" i="1"/>
  <c r="P168" i="1" s="1"/>
  <c r="Q168" i="1" s="1"/>
  <c r="L167" i="1"/>
  <c r="L166" i="1"/>
  <c r="L165" i="1"/>
  <c r="L161" i="1"/>
  <c r="P161" i="1" s="1"/>
  <c r="Q161" i="1" s="1"/>
  <c r="L160" i="1"/>
  <c r="P160" i="1" s="1"/>
  <c r="Q160" i="1" s="1"/>
  <c r="L159" i="1"/>
  <c r="P159" i="1" s="1"/>
  <c r="Q159" i="1" s="1"/>
  <c r="L158" i="1"/>
  <c r="P158" i="1" s="1"/>
  <c r="Q158" i="1" s="1"/>
  <c r="L156" i="1"/>
  <c r="P156" i="1" s="1"/>
  <c r="Q156" i="1" s="1"/>
  <c r="L154" i="1"/>
  <c r="P154" i="1" s="1"/>
  <c r="Q154" i="1" s="1"/>
  <c r="L152" i="1"/>
  <c r="P152" i="1" s="1"/>
  <c r="Q152" i="1" s="1"/>
  <c r="L151" i="1"/>
  <c r="P151" i="1" s="1"/>
  <c r="Q151" i="1" s="1"/>
  <c r="L150" i="1"/>
  <c r="P150" i="1" s="1"/>
  <c r="Q150" i="1" s="1"/>
  <c r="L149" i="1"/>
  <c r="P149" i="1" s="1"/>
  <c r="Q149" i="1" s="1"/>
  <c r="L147" i="1"/>
  <c r="P147" i="1" s="1"/>
  <c r="Q147" i="1" s="1"/>
  <c r="L128" i="1"/>
  <c r="P128" i="1" s="1"/>
  <c r="Q128" i="1" s="1"/>
  <c r="L126" i="1"/>
  <c r="P126" i="1" s="1"/>
  <c r="Q126" i="1" s="1"/>
  <c r="L122" i="1"/>
  <c r="P122" i="1" s="1"/>
  <c r="Q122" i="1" s="1"/>
  <c r="L120" i="1"/>
  <c r="P120" i="1" s="1"/>
  <c r="Q120" i="1" s="1"/>
  <c r="L119" i="1"/>
  <c r="P119" i="1" s="1"/>
  <c r="Q119" i="1" s="1"/>
  <c r="L117" i="1"/>
  <c r="P117" i="1" s="1"/>
  <c r="Q117" i="1" s="1"/>
  <c r="L116" i="1"/>
  <c r="P116" i="1" s="1"/>
  <c r="Q116" i="1" s="1"/>
  <c r="L112" i="1"/>
  <c r="P112" i="1" s="1"/>
  <c r="Q112" i="1" s="1"/>
  <c r="L111" i="1"/>
  <c r="P111" i="1" s="1"/>
  <c r="Q111" i="1" s="1"/>
  <c r="L110" i="1"/>
  <c r="P110" i="1" s="1"/>
  <c r="Q110" i="1" s="1"/>
  <c r="L108" i="1"/>
  <c r="P108" i="1" s="1"/>
  <c r="Q108" i="1" s="1"/>
  <c r="L106" i="1"/>
  <c r="P106" i="1" s="1"/>
  <c r="Q106" i="1" s="1"/>
  <c r="L104" i="1"/>
  <c r="P104" i="1" s="1"/>
  <c r="Q104" i="1" s="1"/>
  <c r="P103" i="1"/>
  <c r="Q103" i="1" s="1"/>
  <c r="L102" i="1"/>
  <c r="P102" i="1" s="1"/>
  <c r="Q102" i="1" s="1"/>
  <c r="L101" i="1"/>
  <c r="P101" i="1" s="1"/>
  <c r="Q101" i="1" s="1"/>
  <c r="L99" i="1"/>
  <c r="P99" i="1" s="1"/>
  <c r="Q99" i="1" s="1"/>
  <c r="L83" i="1"/>
  <c r="P83" i="1" s="1"/>
  <c r="Q83" i="1" s="1"/>
  <c r="L81" i="1"/>
  <c r="P81" i="1" s="1"/>
  <c r="Q81" i="1" s="1"/>
  <c r="L77" i="1"/>
  <c r="P77" i="1" s="1"/>
  <c r="Q77" i="1" s="1"/>
  <c r="L73" i="1"/>
  <c r="P73" i="1" s="1"/>
  <c r="Q73" i="1" s="1"/>
  <c r="L72" i="1"/>
  <c r="P72" i="1" s="1"/>
  <c r="Q72" i="1" s="1"/>
  <c r="L71" i="1"/>
  <c r="P71" i="1" s="1"/>
  <c r="Q71" i="1" s="1"/>
  <c r="L69" i="1"/>
  <c r="P69" i="1" s="1"/>
  <c r="Q69" i="1" s="1"/>
  <c r="L67" i="1"/>
  <c r="P67" i="1" s="1"/>
  <c r="Q67" i="1" s="1"/>
  <c r="L65" i="1"/>
  <c r="P65" i="1" s="1"/>
  <c r="Q65" i="1" s="1"/>
  <c r="L64" i="1"/>
  <c r="P64" i="1" s="1"/>
  <c r="L63" i="1"/>
  <c r="P63" i="1" s="1"/>
  <c r="Q63" i="1" s="1"/>
  <c r="L62" i="1"/>
  <c r="P62" i="1" s="1"/>
  <c r="Q62" i="1" s="1"/>
  <c r="L61" i="1"/>
  <c r="P61" i="1" s="1"/>
  <c r="Q61" i="1" s="1"/>
  <c r="L59" i="1"/>
  <c r="P59" i="1" s="1"/>
  <c r="Q59" i="1" s="1"/>
  <c r="L41" i="1"/>
  <c r="P41" i="1" s="1"/>
  <c r="Q41" i="1" s="1"/>
  <c r="L37" i="1"/>
  <c r="P37" i="1" s="1"/>
  <c r="Q37" i="1" s="1"/>
  <c r="L35" i="1"/>
  <c r="P35" i="1" s="1"/>
  <c r="Q35" i="1" s="1"/>
  <c r="L34" i="1"/>
  <c r="P34" i="1" s="1"/>
  <c r="Q34" i="1" s="1"/>
  <c r="L30" i="1"/>
  <c r="P30" i="1" s="1"/>
  <c r="Q30" i="1" s="1"/>
  <c r="L29" i="1"/>
  <c r="P29" i="1" s="1"/>
  <c r="Q29" i="1" s="1"/>
  <c r="L28" i="1"/>
  <c r="P28" i="1" s="1"/>
  <c r="Q28" i="1" s="1"/>
  <c r="L27" i="1"/>
  <c r="P27" i="1" s="1"/>
  <c r="Q27" i="1" s="1"/>
  <c r="L26" i="1"/>
  <c r="P26" i="1" s="1"/>
  <c r="Q26" i="1" s="1"/>
  <c r="L25" i="1"/>
  <c r="P25" i="1" s="1"/>
  <c r="Q25" i="1" s="1"/>
  <c r="L24" i="1"/>
  <c r="P24" i="1" s="1"/>
  <c r="Q24" i="1" s="1"/>
  <c r="L22" i="1"/>
  <c r="P22" i="1" s="1"/>
  <c r="Q22" i="1" s="1"/>
  <c r="L20" i="1"/>
  <c r="P20" i="1" s="1"/>
  <c r="Q20" i="1" s="1"/>
  <c r="L18" i="1"/>
  <c r="P18" i="1" s="1"/>
  <c r="Q18" i="1" s="1"/>
  <c r="L17" i="1"/>
  <c r="P17" i="1" s="1"/>
  <c r="Q17" i="1" s="1"/>
  <c r="L16" i="1"/>
  <c r="P16" i="1" s="1"/>
  <c r="Q16" i="1" s="1"/>
  <c r="L15" i="1"/>
  <c r="P15" i="1" s="1"/>
  <c r="Q15" i="1" s="1"/>
  <c r="L13" i="1"/>
  <c r="P13" i="1" s="1"/>
  <c r="Q13" i="1" s="1"/>
  <c r="O138" i="1" l="1"/>
  <c r="M1168" i="1"/>
  <c r="O1168" i="1"/>
  <c r="O489" i="1"/>
  <c r="O7890" i="1"/>
  <c r="M138" i="1"/>
  <c r="N489" i="1"/>
  <c r="N138" i="1"/>
  <c r="O1597" i="1"/>
  <c r="O1598" i="1" s="1"/>
  <c r="M489" i="1"/>
  <c r="O6129" i="1"/>
  <c r="M9216" i="1"/>
  <c r="M1601" i="1"/>
  <c r="N7890" i="1"/>
  <c r="M4573" i="1"/>
  <c r="O9216" i="1"/>
  <c r="N6233" i="1"/>
  <c r="N6234" i="1" s="1"/>
  <c r="N1601" i="1"/>
  <c r="N4569" i="1"/>
  <c r="N4570" i="1" s="1"/>
  <c r="O6233" i="1"/>
  <c r="O6234" i="1" s="1"/>
  <c r="N6129" i="1"/>
  <c r="O4569" i="1"/>
  <c r="O4570" i="1" s="1"/>
  <c r="O4573" i="1"/>
  <c r="O9263" i="1" s="1"/>
  <c r="M6129" i="1"/>
  <c r="M9263" i="1" l="1"/>
  <c r="N9263" i="1"/>
  <c r="Q937" i="1" l="1"/>
  <c r="L7677" i="1" l="1"/>
  <c r="P7677" i="1" s="1"/>
  <c r="L6167" i="1"/>
  <c r="P6167" i="1" s="1"/>
  <c r="L610" i="1"/>
  <c r="P610" i="1" s="1"/>
  <c r="L643" i="1"/>
  <c r="P643" i="1" s="1"/>
  <c r="L690" i="1"/>
  <c r="P690" i="1" s="1"/>
  <c r="L704" i="1"/>
  <c r="P704" i="1" s="1"/>
  <c r="L734" i="1"/>
  <c r="P734" i="1" s="1"/>
  <c r="L752" i="1"/>
  <c r="P752" i="1" s="1"/>
  <c r="L4459" i="1"/>
  <c r="P4459" i="1" s="1"/>
  <c r="L4541" i="1"/>
  <c r="P4541" i="1" s="1"/>
  <c r="L4546" i="1"/>
  <c r="P4546" i="1" s="1"/>
  <c r="L6458" i="1"/>
  <c r="P6458" i="1" s="1"/>
  <c r="P7864" i="1"/>
  <c r="L2153" i="1"/>
  <c r="P2153" i="1" s="1"/>
  <c r="L2237" i="1"/>
  <c r="P2237" i="1" s="1"/>
  <c r="L2320" i="1"/>
  <c r="P2320" i="1" s="1"/>
  <c r="L2336" i="1"/>
  <c r="P2336" i="1" s="1"/>
  <c r="L2364" i="1"/>
  <c r="P2364" i="1" s="1"/>
  <c r="L2528" i="1"/>
  <c r="P2528" i="1" s="1"/>
  <c r="L472" i="1"/>
  <c r="P472" i="1" s="1"/>
  <c r="L487" i="1"/>
  <c r="P487" i="1" s="1"/>
  <c r="L542" i="1"/>
  <c r="P542" i="1" s="1"/>
  <c r="L6295" i="1"/>
  <c r="P6295" i="1" s="1"/>
  <c r="L7039" i="1"/>
  <c r="P7039" i="1" s="1"/>
  <c r="L7054" i="1"/>
  <c r="P7054" i="1" s="1"/>
  <c r="L7080" i="1"/>
  <c r="P7080" i="1" s="1"/>
  <c r="L7084" i="1"/>
  <c r="P7084" i="1" s="1"/>
  <c r="L7098" i="1"/>
  <c r="P7098" i="1" s="1"/>
  <c r="L7130" i="1"/>
  <c r="P7130" i="1" s="1"/>
  <c r="L7175" i="1"/>
  <c r="P7175" i="1" s="1"/>
  <c r="L7366" i="1"/>
  <c r="P7366" i="1" s="1"/>
  <c r="L7379" i="1"/>
  <c r="P7379" i="1" s="1"/>
  <c r="L7463" i="1"/>
  <c r="P7463" i="1" s="1"/>
  <c r="L7516" i="1"/>
  <c r="P7516" i="1" s="1"/>
  <c r="L7518" i="1"/>
  <c r="P7518" i="1" s="1"/>
  <c r="L7561" i="1"/>
  <c r="P7561" i="1" s="1"/>
  <c r="L7602" i="1"/>
  <c r="P7602" i="1" s="1"/>
  <c r="L7703" i="1"/>
  <c r="P7703" i="1" s="1"/>
  <c r="L7705" i="1"/>
  <c r="P7705" i="1" s="1"/>
  <c r="L7708" i="1"/>
  <c r="P7708" i="1" s="1"/>
  <c r="L7723" i="1"/>
  <c r="P7723" i="1" s="1"/>
  <c r="L7813" i="1"/>
  <c r="P7813" i="1" s="1"/>
  <c r="L7826" i="1"/>
  <c r="P7826" i="1" s="1"/>
  <c r="L7828" i="1"/>
  <c r="P7828" i="1" s="1"/>
  <c r="L7833" i="1"/>
  <c r="P7833" i="1" s="1"/>
  <c r="L7842" i="1"/>
  <c r="P7842" i="1" s="1"/>
  <c r="L7861" i="1"/>
  <c r="P7861" i="1" s="1"/>
  <c r="L1069" i="1"/>
  <c r="P1069" i="1" s="1"/>
  <c r="L3801" i="1"/>
  <c r="P3801" i="1" s="1"/>
  <c r="L3883" i="1"/>
  <c r="P3883" i="1" s="1"/>
  <c r="L3965" i="1"/>
  <c r="P3965" i="1" s="1"/>
  <c r="L4047" i="1"/>
  <c r="P4047" i="1" s="1"/>
  <c r="L4130" i="1"/>
  <c r="P4130" i="1" s="1"/>
  <c r="L4214" i="1"/>
  <c r="P4214" i="1" s="1"/>
  <c r="L4296" i="1"/>
  <c r="P4296" i="1" s="1"/>
  <c r="L4333" i="1"/>
  <c r="P4333" i="1" s="1"/>
  <c r="L4418" i="1"/>
  <c r="P4418" i="1" s="1"/>
  <c r="L4500" i="1"/>
  <c r="P4500" i="1" s="1"/>
  <c r="L6182" i="1"/>
  <c r="P6182" i="1" s="1"/>
  <c r="L6252" i="1"/>
  <c r="P6252" i="1" s="1"/>
  <c r="L6336" i="1"/>
  <c r="P6336" i="1" s="1"/>
  <c r="L6418" i="1"/>
  <c r="P6418" i="1" s="1"/>
  <c r="L6499" i="1"/>
  <c r="P6499" i="1" s="1"/>
  <c r="L6589" i="1"/>
  <c r="P6589" i="1" s="1"/>
  <c r="L6671" i="1"/>
  <c r="P6671" i="1" s="1"/>
  <c r="L6754" i="1"/>
  <c r="P6754" i="1" s="1"/>
  <c r="L6785" i="1"/>
  <c r="P6785" i="1" s="1"/>
  <c r="L6803" i="1"/>
  <c r="P6803" i="1" s="1"/>
  <c r="L6835" i="1"/>
  <c r="P6835" i="1" s="1"/>
  <c r="L6852" i="1"/>
  <c r="P6852" i="1" s="1"/>
  <c r="L6858" i="1"/>
  <c r="P6858" i="1" s="1"/>
  <c r="L6890" i="1"/>
  <c r="P6890" i="1" s="1"/>
  <c r="L6898" i="1"/>
  <c r="P6898" i="1" s="1"/>
  <c r="L6917" i="1"/>
  <c r="P6917" i="1" s="1"/>
  <c r="L7081" i="1"/>
  <c r="P7081" i="1" s="1"/>
  <c r="L7204" i="1"/>
  <c r="P7204" i="1" s="1"/>
  <c r="L7213" i="1"/>
  <c r="P7213" i="1" s="1"/>
  <c r="L7247" i="1"/>
  <c r="P7247" i="1" s="1"/>
  <c r="L7277" i="1"/>
  <c r="P7277" i="1" s="1"/>
  <c r="L7291" i="1"/>
  <c r="P7291" i="1" s="1"/>
  <c r="L7343" i="1"/>
  <c r="P7343" i="1" s="1"/>
  <c r="L7380" i="1"/>
  <c r="P7380" i="1" s="1"/>
  <c r="L7415" i="1"/>
  <c r="P7415" i="1" s="1"/>
  <c r="L7424" i="1"/>
  <c r="P7424" i="1" s="1"/>
  <c r="L7457" i="1"/>
  <c r="P7457" i="1" s="1"/>
  <c r="L7517" i="1"/>
  <c r="P7517" i="1" s="1"/>
  <c r="L7540" i="1"/>
  <c r="P7540" i="1" s="1"/>
  <c r="L7591" i="1"/>
  <c r="P7591" i="1" s="1"/>
  <c r="L7637" i="1"/>
  <c r="P7637" i="1" s="1"/>
  <c r="L7650" i="1"/>
  <c r="P7650" i="1" s="1"/>
  <c r="L7706" i="1"/>
  <c r="P7706" i="1" s="1"/>
  <c r="L7669" i="1"/>
  <c r="P7669" i="1" s="1"/>
  <c r="L7691" i="1"/>
  <c r="P7691" i="1" s="1"/>
  <c r="L7704" i="1"/>
  <c r="P7704" i="1" s="1"/>
  <c r="L7734" i="1"/>
  <c r="P7734" i="1" s="1"/>
  <c r="L7779" i="1"/>
  <c r="P7779" i="1" s="1"/>
  <c r="L7798" i="1"/>
  <c r="P7798" i="1" s="1"/>
  <c r="L7809" i="1"/>
  <c r="P7809" i="1" s="1"/>
  <c r="L7827" i="1"/>
  <c r="P7827" i="1" s="1"/>
  <c r="L7829" i="1"/>
  <c r="P7829" i="1" s="1"/>
  <c r="L7840" i="1"/>
  <c r="P7840" i="1" s="1"/>
  <c r="L7848" i="1"/>
  <c r="P7848" i="1" s="1"/>
  <c r="L966" i="1"/>
  <c r="P966" i="1" s="1"/>
  <c r="L971" i="1"/>
  <c r="P971" i="1" s="1"/>
  <c r="L1040" i="1"/>
  <c r="P1040" i="1" s="1"/>
  <c r="L1194" i="1"/>
  <c r="P1194" i="1" s="1"/>
  <c r="L1253" i="1"/>
  <c r="P1253" i="1" s="1"/>
  <c r="L1255" i="1"/>
  <c r="P1255" i="1" s="1"/>
  <c r="L1261" i="1"/>
  <c r="P1261" i="1" s="1"/>
  <c r="L1275" i="1"/>
  <c r="P1275" i="1" s="1"/>
  <c r="L2610" i="1"/>
  <c r="P2610" i="1" s="1"/>
  <c r="L2653" i="1"/>
  <c r="L2662" i="1"/>
  <c r="P2662" i="1" s="1"/>
  <c r="L2694" i="1"/>
  <c r="P2694" i="1" s="1"/>
  <c r="L2776" i="1"/>
  <c r="P2776" i="1" s="1"/>
  <c r="L2858" i="1"/>
  <c r="P2858" i="1" s="1"/>
  <c r="L2940" i="1"/>
  <c r="P2940" i="1" s="1"/>
  <c r="L3022" i="1"/>
  <c r="P3022" i="1" s="1"/>
  <c r="L3105" i="1"/>
  <c r="P3105" i="1" s="1"/>
  <c r="L3189" i="1"/>
  <c r="P3189" i="1" s="1"/>
  <c r="L3274" i="1"/>
  <c r="P3274" i="1" s="1"/>
  <c r="L3312" i="1"/>
  <c r="P3312" i="1" s="1"/>
  <c r="L3394" i="1"/>
  <c r="P3394" i="1" s="1"/>
  <c r="L3477" i="1"/>
  <c r="P3477" i="1" s="1"/>
  <c r="L3559" i="1"/>
  <c r="P3559" i="1" s="1"/>
  <c r="L3641" i="1"/>
  <c r="P3641" i="1" s="1"/>
  <c r="L3678" i="1"/>
  <c r="P3678" i="1" s="1"/>
  <c r="L3760" i="1"/>
  <c r="P3760" i="1" s="1"/>
  <c r="L3842" i="1"/>
  <c r="P3842" i="1" s="1"/>
  <c r="L3924" i="1"/>
  <c r="P3924" i="1" s="1"/>
  <c r="L4006" i="1"/>
  <c r="P4006" i="1" s="1"/>
  <c r="L4089" i="1"/>
  <c r="P4089" i="1" s="1"/>
  <c r="L4172" i="1"/>
  <c r="P4172" i="1" s="1"/>
  <c r="L4255" i="1"/>
  <c r="P4255" i="1" s="1"/>
  <c r="L4375" i="1"/>
  <c r="P4375" i="1" s="1"/>
  <c r="L6378" i="1"/>
  <c r="P6378" i="1" s="1"/>
  <c r="L6510" i="1"/>
  <c r="P6510" i="1" s="1"/>
  <c r="L6541" i="1"/>
  <c r="P6541" i="1" s="1"/>
  <c r="L6562" i="1"/>
  <c r="P6562" i="1" s="1"/>
  <c r="L6629" i="1"/>
  <c r="P6629" i="1" s="1"/>
  <c r="L6712" i="1"/>
  <c r="P6712" i="1" s="1"/>
  <c r="L6808" i="1"/>
  <c r="P6808" i="1" s="1"/>
  <c r="L6853" i="1"/>
  <c r="P6853" i="1" s="1"/>
  <c r="L6903" i="1"/>
  <c r="P6903" i="1" s="1"/>
  <c r="L6928" i="1"/>
  <c r="P6928" i="1" s="1"/>
  <c r="L6936" i="1"/>
  <c r="P6936" i="1" s="1"/>
  <c r="L6950" i="1"/>
  <c r="P6950" i="1" s="1"/>
  <c r="L6965" i="1"/>
  <c r="P6965" i="1" s="1"/>
  <c r="L6994" i="1"/>
  <c r="P6994" i="1" s="1"/>
  <c r="L7008" i="1"/>
  <c r="P7008" i="1" s="1"/>
  <c r="L7144" i="1"/>
  <c r="P7144" i="1" s="1"/>
  <c r="L7193" i="1"/>
  <c r="P7193" i="1" s="1"/>
  <c r="L7340" i="1"/>
  <c r="P7340" i="1" s="1"/>
  <c r="L7405" i="1"/>
  <c r="P7405" i="1" s="1"/>
  <c r="L965" i="1"/>
  <c r="L883" i="1"/>
  <c r="P883" i="1" s="1"/>
  <c r="L901" i="1"/>
  <c r="P901" i="1" s="1"/>
  <c r="L1106" i="1"/>
  <c r="P1106" i="1" s="1"/>
  <c r="L1122" i="1"/>
  <c r="P1122" i="1" s="1"/>
  <c r="L12" i="1"/>
  <c r="L14" i="1"/>
  <c r="P14" i="1" s="1"/>
  <c r="Q14" i="1" s="1"/>
  <c r="L23" i="1"/>
  <c r="P23" i="1" s="1"/>
  <c r="L36" i="1"/>
  <c r="P36" i="1" s="1"/>
  <c r="L51" i="1"/>
  <c r="P51" i="1" s="1"/>
  <c r="L66" i="1"/>
  <c r="P66" i="1" s="1"/>
  <c r="L76" i="1"/>
  <c r="P76" i="1" s="1"/>
  <c r="L91" i="1"/>
  <c r="P91" i="1" s="1"/>
  <c r="L105" i="1"/>
  <c r="P105" i="1" s="1"/>
  <c r="L115" i="1"/>
  <c r="P115" i="1" s="1"/>
  <c r="L121" i="1"/>
  <c r="P121" i="1" s="1"/>
  <c r="L136" i="1"/>
  <c r="P136" i="1" s="1"/>
  <c r="L153" i="1"/>
  <c r="P153" i="1" s="1"/>
  <c r="L164" i="1"/>
  <c r="L185" i="1"/>
  <c r="L187" i="1"/>
  <c r="P187" i="1" s="1"/>
  <c r="L197" i="1"/>
  <c r="P197" i="1" s="1"/>
  <c r="L207" i="1"/>
  <c r="P207" i="1" s="1"/>
  <c r="L226" i="1"/>
  <c r="P226" i="1" s="1"/>
  <c r="L235" i="1"/>
  <c r="P235" i="1" s="1"/>
  <c r="L254" i="1"/>
  <c r="P254" i="1" s="1"/>
  <c r="L263" i="1"/>
  <c r="P263" i="1" s="1"/>
  <c r="L281" i="1"/>
  <c r="L283" i="1"/>
  <c r="P283" i="1" s="1"/>
  <c r="L292" i="1"/>
  <c r="P292" i="1" s="1"/>
  <c r="L302" i="1"/>
  <c r="P302" i="1" s="1"/>
  <c r="L315" i="1"/>
  <c r="P315" i="1" s="1"/>
  <c r="L330" i="1"/>
  <c r="P330" i="1" s="1"/>
  <c r="L341" i="1"/>
  <c r="P341" i="1" s="1"/>
  <c r="L347" i="1"/>
  <c r="P347" i="1" s="1"/>
  <c r="L365" i="1"/>
  <c r="P365" i="1" s="1"/>
  <c r="L379" i="1"/>
  <c r="P379" i="1" s="1"/>
  <c r="L390" i="1"/>
  <c r="P390" i="1" s="1"/>
  <c r="L405" i="1"/>
  <c r="P405" i="1" s="1"/>
  <c r="L418" i="1"/>
  <c r="P418" i="1" s="1"/>
  <c r="L430" i="1"/>
  <c r="P430" i="1" s="1"/>
  <c r="L445" i="1"/>
  <c r="P445" i="1" s="1"/>
  <c r="L458" i="1"/>
  <c r="P458" i="1" s="1"/>
  <c r="L470" i="1"/>
  <c r="P470" i="1" s="1"/>
  <c r="L476" i="1"/>
  <c r="P476" i="1" s="1"/>
  <c r="L497" i="1"/>
  <c r="L499" i="1"/>
  <c r="P499" i="1" s="1"/>
  <c r="L509" i="1"/>
  <c r="P509" i="1" s="1"/>
  <c r="L519" i="1"/>
  <c r="P519" i="1" s="1"/>
  <c r="L524" i="1"/>
  <c r="P524" i="1" s="1"/>
  <c r="L530" i="1"/>
  <c r="P530" i="1" s="1"/>
  <c r="L536" i="1"/>
  <c r="P536" i="1" s="1"/>
  <c r="L543" i="1"/>
  <c r="P543" i="1" s="1"/>
  <c r="L548" i="1"/>
  <c r="P548" i="1" s="1"/>
  <c r="L564" i="1"/>
  <c r="P564" i="1" s="1"/>
  <c r="L581" i="1"/>
  <c r="L582" i="1"/>
  <c r="P582" i="1" s="1"/>
  <c r="L601" i="1"/>
  <c r="L603" i="1"/>
  <c r="P603" i="1" s="1"/>
  <c r="L621" i="1"/>
  <c r="P621" i="1" s="1"/>
  <c r="L630" i="1"/>
  <c r="L631" i="1"/>
  <c r="P631" i="1" s="1"/>
  <c r="L650" i="1"/>
  <c r="L652" i="1"/>
  <c r="P652" i="1" s="1"/>
  <c r="L669" i="1"/>
  <c r="P669" i="1" s="1"/>
  <c r="L676" i="1"/>
  <c r="L677" i="1"/>
  <c r="P677" i="1" s="1"/>
  <c r="L696" i="1"/>
  <c r="L698" i="1"/>
  <c r="P698" i="1" s="1"/>
  <c r="L715" i="1"/>
  <c r="P715" i="1" s="1"/>
  <c r="L722" i="1"/>
  <c r="L723" i="1"/>
  <c r="P723" i="1" s="1"/>
  <c r="L744" i="1"/>
  <c r="L746" i="1"/>
  <c r="P746" i="1" s="1"/>
  <c r="L763" i="1"/>
  <c r="P763" i="1" s="1"/>
  <c r="L771" i="1"/>
  <c r="P771" i="1" s="1"/>
  <c r="L783" i="1"/>
  <c r="P783" i="1" s="1"/>
  <c r="L791" i="1"/>
  <c r="P791" i="1" s="1"/>
  <c r="L799" i="1"/>
  <c r="P799" i="1" s="1"/>
  <c r="L807" i="1"/>
  <c r="P807" i="1" s="1"/>
  <c r="L809" i="1"/>
  <c r="P809" i="1" s="1"/>
  <c r="L820" i="1"/>
  <c r="L822" i="1"/>
  <c r="P822" i="1" s="1"/>
  <c r="L833" i="1"/>
  <c r="P833" i="1" s="1"/>
  <c r="L841" i="1"/>
  <c r="P841" i="1" s="1"/>
  <c r="L854" i="1"/>
  <c r="P854" i="1" s="1"/>
  <c r="L860" i="1"/>
  <c r="P860" i="1" s="1"/>
  <c r="L866" i="1"/>
  <c r="P866" i="1" s="1"/>
  <c r="L870" i="1"/>
  <c r="P870" i="1" s="1"/>
  <c r="L907" i="1"/>
  <c r="P907" i="1" s="1"/>
  <c r="L921" i="1"/>
  <c r="P921" i="1" s="1"/>
  <c r="L932" i="1"/>
  <c r="P932" i="1" s="1"/>
  <c r="L967" i="1"/>
  <c r="P967" i="1" s="1"/>
  <c r="L978" i="1"/>
  <c r="L980" i="1"/>
  <c r="P980" i="1" s="1"/>
  <c r="L994" i="1"/>
  <c r="P994" i="1" s="1"/>
  <c r="L1012" i="1"/>
  <c r="P1012" i="1" s="1"/>
  <c r="L1019" i="1"/>
  <c r="P1019" i="1" s="1"/>
  <c r="L1024" i="1"/>
  <c r="P1024" i="1" s="1"/>
  <c r="L1029" i="1"/>
  <c r="P1029" i="1" s="1"/>
  <c r="L1050" i="1"/>
  <c r="L1052" i="1"/>
  <c r="P1052" i="1" s="1"/>
  <c r="L1083" i="1"/>
  <c r="P1083" i="1" s="1"/>
  <c r="L1088" i="1"/>
  <c r="P1088" i="1" s="1"/>
  <c r="L1134" i="1"/>
  <c r="P1134" i="1" s="1"/>
  <c r="L1148" i="1"/>
  <c r="P1148" i="1" s="1"/>
  <c r="L1166" i="1"/>
  <c r="P1166" i="1" s="1"/>
  <c r="L1184" i="1"/>
  <c r="P1184" i="1" s="1"/>
  <c r="L1201" i="1"/>
  <c r="P1201" i="1" s="1"/>
  <c r="L1206" i="1"/>
  <c r="P1206" i="1" s="1"/>
  <c r="L1220" i="1"/>
  <c r="P1220" i="1" s="1"/>
  <c r="L1231" i="1"/>
  <c r="P1231" i="1" s="1"/>
  <c r="L1245" i="1"/>
  <c r="P1245" i="1" s="1"/>
  <c r="L1254" i="1"/>
  <c r="P1254" i="1" s="1"/>
  <c r="L1256" i="1"/>
  <c r="P1256" i="1" s="1"/>
  <c r="L1268" i="1"/>
  <c r="L1270" i="1"/>
  <c r="P1270" i="1" s="1"/>
  <c r="L1286" i="1"/>
  <c r="P1286" i="1" s="1"/>
  <c r="L1305" i="1"/>
  <c r="P1305" i="1" s="1"/>
  <c r="L1323" i="1"/>
  <c r="P1323" i="1" s="1"/>
  <c r="L1343" i="1"/>
  <c r="P1343" i="1" s="1"/>
  <c r="L2584" i="1"/>
  <c r="P2584" i="1" s="1"/>
  <c r="L2602" i="1"/>
  <c r="L2604" i="1"/>
  <c r="P2604" i="1" s="1"/>
  <c r="L2612" i="1"/>
  <c r="L2619" i="1"/>
  <c r="P2619" i="1" s="1"/>
  <c r="L2627" i="1"/>
  <c r="L2628" i="1"/>
  <c r="P2628" i="1" s="1"/>
  <c r="L2651" i="1"/>
  <c r="P2651" i="1" s="1"/>
  <c r="L6188" i="1"/>
  <c r="P6188" i="1" s="1"/>
  <c r="L6197" i="1"/>
  <c r="P6197" i="1" s="1"/>
  <c r="L6199" i="1"/>
  <c r="P6199" i="1" s="1"/>
  <c r="L6201" i="1"/>
  <c r="P6201" i="1" s="1"/>
  <c r="L6205" i="1"/>
  <c r="P6205" i="1" s="1"/>
  <c r="L6207" i="1"/>
  <c r="P6207" i="1" s="1"/>
  <c r="L6209" i="1"/>
  <c r="P6209" i="1" s="1"/>
  <c r="L6211" i="1"/>
  <c r="P6211" i="1" s="1"/>
  <c r="L6218" i="1"/>
  <c r="P6218" i="1" s="1"/>
  <c r="L7865" i="1"/>
  <c r="L7866" i="1"/>
  <c r="P7866" i="1" s="1"/>
  <c r="L7873" i="1"/>
  <c r="P7873" i="1" s="1"/>
  <c r="L7876" i="1"/>
  <c r="P7876" i="1" s="1"/>
  <c r="L7891" i="1"/>
  <c r="L7883" i="1"/>
  <c r="P7883" i="1" s="1"/>
  <c r="L7911" i="1"/>
  <c r="P7911" i="1" s="1"/>
  <c r="L7933" i="1"/>
  <c r="P7933" i="1" s="1"/>
  <c r="L7943" i="1"/>
  <c r="P7943" i="1" s="1"/>
  <c r="L7960" i="1"/>
  <c r="L7962" i="1"/>
  <c r="P7962" i="1" s="1"/>
  <c r="L7979" i="1"/>
  <c r="P7979" i="1" s="1"/>
  <c r="L7998" i="1"/>
  <c r="L8000" i="1"/>
  <c r="P8000" i="1" s="1"/>
  <c r="L8008" i="1"/>
  <c r="L8016" i="1"/>
  <c r="P8016" i="1" s="1"/>
  <c r="L8022" i="1"/>
  <c r="L8023" i="1"/>
  <c r="P8023" i="1" s="1"/>
  <c r="L8045" i="1"/>
  <c r="P8045" i="1" s="1"/>
  <c r="L8060" i="1"/>
  <c r="L8061" i="1"/>
  <c r="P8061" i="1" s="1"/>
  <c r="L8081" i="1"/>
  <c r="L8083" i="1"/>
  <c r="P8083" i="1" s="1"/>
  <c r="L8091" i="1"/>
  <c r="L8099" i="1"/>
  <c r="P8099" i="1" s="1"/>
  <c r="L8107" i="1"/>
  <c r="L8108" i="1"/>
  <c r="P8108" i="1" s="1"/>
  <c r="L8115" i="1"/>
  <c r="L8116" i="1"/>
  <c r="P8116" i="1" s="1"/>
  <c r="L8136" i="1"/>
  <c r="P8136" i="1" s="1"/>
  <c r="L8151" i="1"/>
  <c r="L8152" i="1"/>
  <c r="P8152" i="1" s="1"/>
  <c r="L8173" i="1"/>
  <c r="P8173" i="1" s="1"/>
  <c r="L8195" i="1"/>
  <c r="P8195" i="1" s="1"/>
  <c r="L8209" i="1"/>
  <c r="L8210" i="1"/>
  <c r="P8210" i="1" s="1"/>
  <c r="L8231" i="1"/>
  <c r="L8233" i="1"/>
  <c r="P8233" i="1" s="1"/>
  <c r="L8241" i="1"/>
  <c r="L8250" i="1"/>
  <c r="P8250" i="1" s="1"/>
  <c r="L8257" i="1"/>
  <c r="L8258" i="1"/>
  <c r="P8258" i="1" s="1"/>
  <c r="L8281" i="1"/>
  <c r="P8281" i="1" s="1"/>
  <c r="L8296" i="1"/>
  <c r="L8297" i="1"/>
  <c r="P8297" i="1" s="1"/>
  <c r="L8319" i="1"/>
  <c r="L8321" i="1"/>
  <c r="P8321" i="1" s="1"/>
  <c r="L8329" i="1"/>
  <c r="L8338" i="1"/>
  <c r="P8338" i="1" s="1"/>
  <c r="L8348" i="1"/>
  <c r="L8349" i="1"/>
  <c r="P8349" i="1" s="1"/>
  <c r="L8373" i="1"/>
  <c r="P8373" i="1" s="1"/>
  <c r="L8389" i="1"/>
  <c r="L8390" i="1"/>
  <c r="P8390" i="1" s="1"/>
  <c r="L8409" i="1"/>
  <c r="L8411" i="1"/>
  <c r="P8411" i="1" s="1"/>
  <c r="L8419" i="1"/>
  <c r="L8427" i="1"/>
  <c r="P8427" i="1" s="1"/>
  <c r="L2668" i="1"/>
  <c r="P2668" i="1" s="1"/>
  <c r="L2686" i="1"/>
  <c r="L2688" i="1"/>
  <c r="P2688" i="1" s="1"/>
  <c r="L2696" i="1"/>
  <c r="L2703" i="1"/>
  <c r="P2703" i="1" s="1"/>
  <c r="L2711" i="1"/>
  <c r="L2712" i="1"/>
  <c r="P2712" i="1" s="1"/>
  <c r="L2735" i="1"/>
  <c r="P2735" i="1" s="1"/>
  <c r="L2750" i="1"/>
  <c r="P2750" i="1" s="1"/>
  <c r="L2768" i="1"/>
  <c r="L2770" i="1"/>
  <c r="P2770" i="1" s="1"/>
  <c r="L2778" i="1"/>
  <c r="L2785" i="1"/>
  <c r="P2785" i="1" s="1"/>
  <c r="L2793" i="1"/>
  <c r="L2794" i="1"/>
  <c r="P2794" i="1" s="1"/>
  <c r="L2817" i="1"/>
  <c r="P2817" i="1" s="1"/>
  <c r="L2832" i="1"/>
  <c r="P2832" i="1" s="1"/>
  <c r="L2850" i="1"/>
  <c r="L2852" i="1"/>
  <c r="P2852" i="1" s="1"/>
  <c r="L2860" i="1"/>
  <c r="L2867" i="1"/>
  <c r="P2867" i="1" s="1"/>
  <c r="L2875" i="1"/>
  <c r="L2876" i="1"/>
  <c r="P2876" i="1" s="1"/>
  <c r="L2899" i="1"/>
  <c r="P2899" i="1" s="1"/>
  <c r="L2914" i="1"/>
  <c r="P2914" i="1" s="1"/>
  <c r="L2932" i="1"/>
  <c r="L2934" i="1"/>
  <c r="P2934" i="1" s="1"/>
  <c r="L2942" i="1"/>
  <c r="L2949" i="1"/>
  <c r="P2949" i="1" s="1"/>
  <c r="L2957" i="1"/>
  <c r="L2958" i="1"/>
  <c r="P2958" i="1" s="1"/>
  <c r="L2981" i="1"/>
  <c r="P2981" i="1" s="1"/>
  <c r="L2996" i="1"/>
  <c r="P2996" i="1" s="1"/>
  <c r="L3014" i="1"/>
  <c r="L3016" i="1"/>
  <c r="P3016" i="1" s="1"/>
  <c r="L3024" i="1"/>
  <c r="L3031" i="1"/>
  <c r="P3031" i="1" s="1"/>
  <c r="L3039" i="1"/>
  <c r="L3040" i="1"/>
  <c r="P3040" i="1" s="1"/>
  <c r="L3063" i="1"/>
  <c r="P3063" i="1" s="1"/>
  <c r="L3079" i="1"/>
  <c r="P3079" i="1" s="1"/>
  <c r="L3097" i="1"/>
  <c r="L3099" i="1"/>
  <c r="P3099" i="1" s="1"/>
  <c r="L3107" i="1"/>
  <c r="L3115" i="1"/>
  <c r="P3115" i="1" s="1"/>
  <c r="L3123" i="1"/>
  <c r="L3124" i="1"/>
  <c r="P3124" i="1" s="1"/>
  <c r="L3147" i="1"/>
  <c r="P3147" i="1" s="1"/>
  <c r="L3163" i="1"/>
  <c r="P3163" i="1" s="1"/>
  <c r="L3181" i="1"/>
  <c r="L3183" i="1"/>
  <c r="P3183" i="1" s="1"/>
  <c r="L3191" i="1"/>
  <c r="L3200" i="1"/>
  <c r="P3200" i="1" s="1"/>
  <c r="L3208" i="1"/>
  <c r="L3209" i="1"/>
  <c r="P3209" i="1" s="1"/>
  <c r="L3232" i="1"/>
  <c r="P3232" i="1" s="1"/>
  <c r="L3248" i="1"/>
  <c r="P3248" i="1" s="1"/>
  <c r="L3266" i="1"/>
  <c r="L3268" i="1"/>
  <c r="P3268" i="1" s="1"/>
  <c r="L3276" i="1"/>
  <c r="L3284" i="1"/>
  <c r="P3284" i="1" s="1"/>
  <c r="L3304" i="1"/>
  <c r="L3306" i="1"/>
  <c r="P3306" i="1" s="1"/>
  <c r="L3314" i="1"/>
  <c r="L3321" i="1"/>
  <c r="P3321" i="1" s="1"/>
  <c r="L3329" i="1"/>
  <c r="L3330" i="1"/>
  <c r="P3330" i="1" s="1"/>
  <c r="L3353" i="1"/>
  <c r="P3353" i="1" s="1"/>
  <c r="L3368" i="1"/>
  <c r="P3368" i="1" s="1"/>
  <c r="L3386" i="1"/>
  <c r="L3388" i="1"/>
  <c r="P3388" i="1" s="1"/>
  <c r="L3396" i="1"/>
  <c r="L3403" i="1"/>
  <c r="P3403" i="1" s="1"/>
  <c r="L3411" i="1"/>
  <c r="L3412" i="1"/>
  <c r="P3412" i="1" s="1"/>
  <c r="L3435" i="1"/>
  <c r="P3435" i="1" s="1"/>
  <c r="L3451" i="1"/>
  <c r="P3451" i="1" s="1"/>
  <c r="L3469" i="1"/>
  <c r="L3471" i="1"/>
  <c r="P3471" i="1" s="1"/>
  <c r="L3479" i="1"/>
  <c r="L3486" i="1"/>
  <c r="P3486" i="1" s="1"/>
  <c r="L3494" i="1"/>
  <c r="L3495" i="1"/>
  <c r="P3495" i="1" s="1"/>
  <c r="L3518" i="1"/>
  <c r="P3518" i="1" s="1"/>
  <c r="L3533" i="1"/>
  <c r="P3533" i="1" s="1"/>
  <c r="L3551" i="1"/>
  <c r="L3553" i="1"/>
  <c r="P3553" i="1" s="1"/>
  <c r="L3561" i="1"/>
  <c r="L3568" i="1"/>
  <c r="P3568" i="1" s="1"/>
  <c r="L3576" i="1"/>
  <c r="L3577" i="1"/>
  <c r="P3577" i="1" s="1"/>
  <c r="L3600" i="1"/>
  <c r="P3600" i="1" s="1"/>
  <c r="L3615" i="1"/>
  <c r="P3615" i="1" s="1"/>
  <c r="L3633" i="1"/>
  <c r="L3635" i="1"/>
  <c r="P3635" i="1" s="1"/>
  <c r="L3643" i="1"/>
  <c r="L3650" i="1"/>
  <c r="P3650" i="1" s="1"/>
  <c r="L3670" i="1"/>
  <c r="L3672" i="1"/>
  <c r="P3672" i="1" s="1"/>
  <c r="L3680" i="1"/>
  <c r="L3687" i="1"/>
  <c r="P3687" i="1" s="1"/>
  <c r="L3695" i="1"/>
  <c r="L3696" i="1"/>
  <c r="P3696" i="1" s="1"/>
  <c r="L3719" i="1"/>
  <c r="P3719" i="1" s="1"/>
  <c r="L3734" i="1"/>
  <c r="P3734" i="1" s="1"/>
  <c r="L3752" i="1"/>
  <c r="L3754" i="1"/>
  <c r="P3754" i="1" s="1"/>
  <c r="L3769" i="1"/>
  <c r="P3769" i="1" s="1"/>
  <c r="L3777" i="1"/>
  <c r="L3778" i="1"/>
  <c r="P3778" i="1" s="1"/>
  <c r="L3816" i="1"/>
  <c r="P3816" i="1" s="1"/>
  <c r="L3834" i="1"/>
  <c r="L3836" i="1"/>
  <c r="P3836" i="1" s="1"/>
  <c r="L3844" i="1"/>
  <c r="L3851" i="1"/>
  <c r="P3851" i="1" s="1"/>
  <c r="L3859" i="1"/>
  <c r="L3860" i="1"/>
  <c r="P3860" i="1" s="1"/>
  <c r="L3898" i="1"/>
  <c r="P3898" i="1" s="1"/>
  <c r="L3916" i="1"/>
  <c r="L3918" i="1"/>
  <c r="P3918" i="1" s="1"/>
  <c r="L3926" i="1"/>
  <c r="L3933" i="1"/>
  <c r="P3933" i="1" s="1"/>
  <c r="L3941" i="1"/>
  <c r="L3942" i="1"/>
  <c r="P3942" i="1" s="1"/>
  <c r="L3980" i="1"/>
  <c r="P3980" i="1" s="1"/>
  <c r="L3998" i="1"/>
  <c r="L4000" i="1"/>
  <c r="P4000" i="1" s="1"/>
  <c r="L4008" i="1"/>
  <c r="L4015" i="1"/>
  <c r="P4015" i="1" s="1"/>
  <c r="L4023" i="1"/>
  <c r="L4024" i="1"/>
  <c r="P4024" i="1" s="1"/>
  <c r="L4063" i="1"/>
  <c r="P4063" i="1" s="1"/>
  <c r="L4081" i="1"/>
  <c r="L4083" i="1"/>
  <c r="P4083" i="1" s="1"/>
  <c r="L4091" i="1"/>
  <c r="L4098" i="1"/>
  <c r="P4098" i="1" s="1"/>
  <c r="L4106" i="1"/>
  <c r="L4107" i="1"/>
  <c r="P4107" i="1" s="1"/>
  <c r="L4146" i="1"/>
  <c r="P4146" i="1" s="1"/>
  <c r="L4164" i="1"/>
  <c r="L4166" i="1"/>
  <c r="P4166" i="1" s="1"/>
  <c r="L4174" i="1"/>
  <c r="L4182" i="1"/>
  <c r="P4182" i="1" s="1"/>
  <c r="L4190" i="1"/>
  <c r="L4191" i="1"/>
  <c r="P4191" i="1" s="1"/>
  <c r="L4229" i="1"/>
  <c r="P4229" i="1" s="1"/>
  <c r="L4247" i="1"/>
  <c r="L4249" i="1"/>
  <c r="P4249" i="1" s="1"/>
  <c r="L4257" i="1"/>
  <c r="L4264" i="1"/>
  <c r="P4264" i="1" s="1"/>
  <c r="L4272" i="1"/>
  <c r="L4273" i="1"/>
  <c r="P4273" i="1" s="1"/>
  <c r="L4309" i="1"/>
  <c r="L4310" i="1"/>
  <c r="P4310" i="1" s="1"/>
  <c r="L4349" i="1"/>
  <c r="P4349" i="1" s="1"/>
  <c r="L4367" i="1"/>
  <c r="L4369" i="1"/>
  <c r="P4369" i="1" s="1"/>
  <c r="L4377" i="1"/>
  <c r="L4386" i="1"/>
  <c r="P4386" i="1" s="1"/>
  <c r="L4394" i="1"/>
  <c r="L4395" i="1"/>
  <c r="P4395" i="1" s="1"/>
  <c r="L4433" i="1"/>
  <c r="P4433" i="1" s="1"/>
  <c r="L4451" i="1"/>
  <c r="L4453" i="1"/>
  <c r="P4453" i="1" s="1"/>
  <c r="L4461" i="1"/>
  <c r="L4468" i="1"/>
  <c r="P4468" i="1" s="1"/>
  <c r="L4476" i="1"/>
  <c r="L4477" i="1"/>
  <c r="P4477" i="1" s="1"/>
  <c r="L4515" i="1"/>
  <c r="P4515" i="1" s="1"/>
  <c r="L4531" i="1"/>
  <c r="P4531" i="1" s="1"/>
  <c r="L4540" i="1"/>
  <c r="P4540" i="1" s="1"/>
  <c r="L4542" i="1"/>
  <c r="P4542" i="1" s="1"/>
  <c r="L4544" i="1"/>
  <c r="P4544" i="1" s="1"/>
  <c r="L4548" i="1"/>
  <c r="P4548" i="1" s="1"/>
  <c r="L4550" i="1"/>
  <c r="P4550" i="1" s="1"/>
  <c r="L4552" i="1"/>
  <c r="P4552" i="1" s="1"/>
  <c r="L4554" i="1"/>
  <c r="P4554" i="1" s="1"/>
  <c r="Q4554" i="1" s="1"/>
  <c r="L4563" i="1"/>
  <c r="P4563" i="1" s="1"/>
  <c r="L6163" i="1"/>
  <c r="P6163" i="1" s="1"/>
  <c r="L6171" i="1"/>
  <c r="P6171" i="1" s="1"/>
  <c r="L6227" i="1"/>
  <c r="P6227" i="1" s="1"/>
  <c r="L6268" i="1"/>
  <c r="L6269" i="1"/>
  <c r="P6269" i="1" s="1"/>
  <c r="L6287" i="1"/>
  <c r="L6289" i="1"/>
  <c r="P6289" i="1" s="1"/>
  <c r="L6297" i="1"/>
  <c r="L6306" i="1"/>
  <c r="P6306" i="1" s="1"/>
  <c r="L6313" i="1"/>
  <c r="L6314" i="1"/>
  <c r="P6314" i="1" s="1"/>
  <c r="L6351" i="1"/>
  <c r="L6352" i="1"/>
  <c r="P6352" i="1" s="1"/>
  <c r="L6370" i="1"/>
  <c r="L6372" i="1"/>
  <c r="P6372" i="1" s="1"/>
  <c r="L6380" i="1"/>
  <c r="L6389" i="1"/>
  <c r="P6389" i="1" s="1"/>
  <c r="L6396" i="1"/>
  <c r="L6397" i="1"/>
  <c r="P6397" i="1" s="1"/>
  <c r="L6433" i="1"/>
  <c r="L6434" i="1"/>
  <c r="P6434" i="1" s="1"/>
  <c r="L6451" i="1"/>
  <c r="L6453" i="1"/>
  <c r="P6453" i="1" s="1"/>
  <c r="L6460" i="1"/>
  <c r="L6469" i="1"/>
  <c r="P6469" i="1" s="1"/>
  <c r="L6477" i="1"/>
  <c r="L6478" i="1"/>
  <c r="P6478" i="1" s="1"/>
  <c r="L6517" i="1"/>
  <c r="P6517" i="1" s="1"/>
  <c r="L6534" i="1"/>
  <c r="L6536" i="1"/>
  <c r="P6536" i="1" s="1"/>
  <c r="L6543" i="1"/>
  <c r="L6551" i="1"/>
  <c r="P6551" i="1" s="1"/>
  <c r="L6560" i="1"/>
  <c r="P6560" i="1" s="1"/>
  <c r="L6565" i="1"/>
  <c r="L6566" i="1"/>
  <c r="P6566" i="1" s="1"/>
  <c r="L6604" i="1"/>
  <c r="L6605" i="1"/>
  <c r="P6605" i="1" s="1"/>
  <c r="L6622" i="1"/>
  <c r="L6624" i="1"/>
  <c r="P6624" i="1" s="1"/>
  <c r="L6631" i="1"/>
  <c r="L6640" i="1"/>
  <c r="P6640" i="1" s="1"/>
  <c r="L6647" i="1"/>
  <c r="L6648" i="1"/>
  <c r="P6648" i="1" s="1"/>
  <c r="L6686" i="1"/>
  <c r="L6687" i="1"/>
  <c r="P6687" i="1" s="1"/>
  <c r="L6705" i="1"/>
  <c r="L6707" i="1"/>
  <c r="P6707" i="1" s="1"/>
  <c r="L6714" i="1"/>
  <c r="L6723" i="1"/>
  <c r="P6723" i="1" s="1"/>
  <c r="L6730" i="1"/>
  <c r="L6731" i="1"/>
  <c r="P6731" i="1" s="1"/>
  <c r="L6769" i="1"/>
  <c r="L6770" i="1"/>
  <c r="P6770" i="1" s="1"/>
  <c r="L6815" i="1"/>
  <c r="P6815" i="1" s="1"/>
  <c r="L6823" i="1"/>
  <c r="P6823" i="1" s="1"/>
  <c r="L6842" i="1"/>
  <c r="P6842" i="1" s="1"/>
  <c r="L6867" i="1"/>
  <c r="P6867" i="1" s="1"/>
  <c r="L6869" i="1"/>
  <c r="P6869" i="1" s="1"/>
  <c r="L6871" i="1"/>
  <c r="P6871" i="1" s="1"/>
  <c r="L6875" i="1"/>
  <c r="P6875" i="1" s="1"/>
  <c r="L6877" i="1"/>
  <c r="P6877" i="1" s="1"/>
  <c r="L6879" i="1"/>
  <c r="P6879" i="1" s="1"/>
  <c r="L6881" i="1"/>
  <c r="P6881" i="1" s="1"/>
  <c r="L6892" i="1"/>
  <c r="P6892" i="1" s="1"/>
  <c r="L6934" i="1"/>
  <c r="P6934" i="1" s="1"/>
  <c r="L6939" i="1"/>
  <c r="L6940" i="1"/>
  <c r="P6940" i="1" s="1"/>
  <c r="L6957" i="1"/>
  <c r="L6959" i="1"/>
  <c r="P6959" i="1" s="1"/>
  <c r="L6967" i="1"/>
  <c r="L6976" i="1"/>
  <c r="P6976" i="1" s="1"/>
  <c r="L6983" i="1"/>
  <c r="L6984" i="1"/>
  <c r="P6984" i="1" s="1"/>
  <c r="L7001" i="1"/>
  <c r="L7003" i="1"/>
  <c r="P7003" i="1" s="1"/>
  <c r="L7010" i="1"/>
  <c r="L7019" i="1"/>
  <c r="P7019" i="1" s="1"/>
  <c r="L7028" i="1"/>
  <c r="L7029" i="1"/>
  <c r="P7029" i="1" s="1"/>
  <c r="L7046" i="1"/>
  <c r="L7048" i="1"/>
  <c r="P7048" i="1" s="1"/>
  <c r="L7056" i="1"/>
  <c r="L7065" i="1"/>
  <c r="P7065" i="1" s="1"/>
  <c r="L7072" i="1"/>
  <c r="L7073" i="1"/>
  <c r="P7073" i="1" s="1"/>
  <c r="L7091" i="1"/>
  <c r="L7093" i="1"/>
  <c r="P7093" i="1" s="1"/>
  <c r="L7100" i="1"/>
  <c r="L7109" i="1"/>
  <c r="P7109" i="1" s="1"/>
  <c r="L7118" i="1"/>
  <c r="L7119" i="1"/>
  <c r="P7119" i="1" s="1"/>
  <c r="L7137" i="1"/>
  <c r="L7139" i="1"/>
  <c r="P7139" i="1" s="1"/>
  <c r="L7146" i="1"/>
  <c r="L7155" i="1"/>
  <c r="P7155" i="1" s="1"/>
  <c r="L7164" i="1"/>
  <c r="L7165" i="1"/>
  <c r="P7165" i="1" s="1"/>
  <c r="L7185" i="1"/>
  <c r="L7187" i="1"/>
  <c r="P7187" i="1" s="1"/>
  <c r="L7232" i="1"/>
  <c r="L7229" i="1"/>
  <c r="P7229" i="1" s="1"/>
  <c r="L7254" i="1"/>
  <c r="P7254" i="1" s="1"/>
  <c r="L7263" i="1"/>
  <c r="P7263" i="1" s="1"/>
  <c r="L7298" i="1"/>
  <c r="P7298" i="1" s="1"/>
  <c r="L7308" i="1"/>
  <c r="P7308" i="1" s="1"/>
  <c r="L7332" i="1"/>
  <c r="L7334" i="1"/>
  <c r="P7334" i="1" s="1"/>
  <c r="L7355" i="1"/>
  <c r="P7355" i="1" s="1"/>
  <c r="L7372" i="1"/>
  <c r="P7372" i="1" s="1"/>
  <c r="L7397" i="1"/>
  <c r="L7399" i="1"/>
  <c r="P7399" i="1" s="1"/>
  <c r="L7442" i="1"/>
  <c r="L7439" i="1"/>
  <c r="P7439" i="1" s="1"/>
  <c r="L7467" i="1"/>
  <c r="P7467" i="1" s="1"/>
  <c r="L7473" i="1"/>
  <c r="P7473" i="1" s="1"/>
  <c r="L7485" i="1"/>
  <c r="P7485" i="1" s="1"/>
  <c r="L7494" i="1"/>
  <c r="P7494" i="1" s="1"/>
  <c r="L7502" i="1"/>
  <c r="P7502" i="1" s="1"/>
  <c r="L7509" i="1"/>
  <c r="P7509" i="1" s="1"/>
  <c r="L7525" i="1"/>
  <c r="L7522" i="1"/>
  <c r="P7522" i="1" s="1"/>
  <c r="L7555" i="1"/>
  <c r="L7556" i="1"/>
  <c r="P7556" i="1" s="1"/>
  <c r="L7576" i="1"/>
  <c r="L7573" i="1"/>
  <c r="P7573" i="1" s="1"/>
  <c r="L7606" i="1"/>
  <c r="L7607" i="1"/>
  <c r="P7607" i="1" s="1"/>
  <c r="L7622" i="1"/>
  <c r="L7619" i="1"/>
  <c r="P7619" i="1" s="1"/>
  <c r="L7655" i="1"/>
  <c r="P7655" i="1" s="1"/>
  <c r="L7675" i="1"/>
  <c r="P7675" i="1" s="1"/>
  <c r="L7696" i="1"/>
  <c r="P7696" i="1" s="1"/>
  <c r="L7715" i="1"/>
  <c r="L7717" i="1"/>
  <c r="P7717" i="1" s="1"/>
  <c r="L7741" i="1"/>
  <c r="L7742" i="1"/>
  <c r="P7742" i="1" s="1"/>
  <c r="L7764" i="1"/>
  <c r="L7761" i="1"/>
  <c r="P7761" i="1" s="1"/>
  <c r="L7802" i="1"/>
  <c r="P7802" i="1" s="1"/>
  <c r="L7816" i="1"/>
  <c r="P7816" i="1" s="1"/>
  <c r="L7820" i="1"/>
  <c r="P7820" i="1" s="1"/>
  <c r="L7843" i="1"/>
  <c r="P7843" i="1" s="1"/>
  <c r="L7845" i="1"/>
  <c r="P7845" i="1" s="1"/>
  <c r="L7851" i="1"/>
  <c r="P7851" i="1" s="1"/>
  <c r="L7853" i="1"/>
  <c r="P7853" i="1" s="1"/>
  <c r="L7855" i="1"/>
  <c r="P7855" i="1" s="1"/>
  <c r="L7857" i="1"/>
  <c r="P7857" i="1" s="1"/>
  <c r="L7862" i="1"/>
  <c r="P7862" i="1" s="1"/>
  <c r="L938" i="1"/>
  <c r="P938" i="1" s="1"/>
  <c r="L945" i="1"/>
  <c r="P945" i="1" s="1"/>
  <c r="L954" i="1"/>
  <c r="P954" i="1" s="1"/>
  <c r="L1354" i="1"/>
  <c r="L1355" i="1"/>
  <c r="P1355" i="1" s="1"/>
  <c r="L1361" i="1"/>
  <c r="L1362" i="1"/>
  <c r="P1362" i="1" s="1"/>
  <c r="L1372" i="1"/>
  <c r="P1372" i="1" s="1"/>
  <c r="L1386" i="1"/>
  <c r="L1388" i="1"/>
  <c r="P1388" i="1" s="1"/>
  <c r="L1398" i="1"/>
  <c r="P1398" i="1" s="1"/>
  <c r="L1408" i="1"/>
  <c r="P1408" i="1" s="1"/>
  <c r="L1415" i="1"/>
  <c r="P1415" i="1" s="1"/>
  <c r="L1421" i="1"/>
  <c r="P1421" i="1" s="1"/>
  <c r="L1452" i="1"/>
  <c r="P1452" i="1" s="1"/>
  <c r="L1454" i="1"/>
  <c r="P1454" i="1" s="1"/>
  <c r="L1462" i="1"/>
  <c r="L1459" i="1"/>
  <c r="P1459" i="1" s="1"/>
  <c r="L1478" i="1"/>
  <c r="P1478" i="1" s="1"/>
  <c r="L1505" i="1"/>
  <c r="P1505" i="1" s="1"/>
  <c r="L1509" i="1"/>
  <c r="P1509" i="1" s="1"/>
  <c r="L1513" i="1"/>
  <c r="P1513" i="1" s="1"/>
  <c r="L1521" i="1"/>
  <c r="P1521" i="1" s="1"/>
  <c r="L1536" i="1"/>
  <c r="P1536" i="1" s="1"/>
  <c r="L1552" i="1"/>
  <c r="P1552" i="1" s="1"/>
  <c r="L1554" i="1"/>
  <c r="P1554" i="1" s="1"/>
  <c r="L1565" i="1"/>
  <c r="P1565" i="1" s="1"/>
  <c r="L1568" i="1"/>
  <c r="P1568" i="1" s="1"/>
  <c r="L1570" i="1"/>
  <c r="P1570" i="1" s="1"/>
  <c r="L1573" i="1"/>
  <c r="P1573" i="1" s="1"/>
  <c r="L1576" i="1"/>
  <c r="P1576" i="1" s="1"/>
  <c r="L1578" i="1"/>
  <c r="P1578" i="1" s="1"/>
  <c r="L1580" i="1"/>
  <c r="P1580" i="1" s="1"/>
  <c r="L1582" i="1"/>
  <c r="P1582" i="1" s="1"/>
  <c r="L1591" i="1"/>
  <c r="P1591" i="1" s="1"/>
  <c r="L1609" i="1"/>
  <c r="L1611" i="1"/>
  <c r="P1611" i="1" s="1"/>
  <c r="L1619" i="1"/>
  <c r="L1626" i="1"/>
  <c r="P1626" i="1" s="1"/>
  <c r="L1633" i="1"/>
  <c r="L1634" i="1"/>
  <c r="P1634" i="1" s="1"/>
  <c r="L1657" i="1"/>
  <c r="P1657" i="1" s="1"/>
  <c r="L1672" i="1"/>
  <c r="P1672" i="1" s="1"/>
  <c r="L1690" i="1"/>
  <c r="L1692" i="1"/>
  <c r="P1692" i="1" s="1"/>
  <c r="L1700" i="1"/>
  <c r="L1707" i="1"/>
  <c r="P1707" i="1" s="1"/>
  <c r="L1715" i="1"/>
  <c r="L1716" i="1"/>
  <c r="P1716" i="1" s="1"/>
  <c r="L1739" i="1"/>
  <c r="P1739" i="1" s="1"/>
  <c r="L1754" i="1"/>
  <c r="P1754" i="1" s="1"/>
  <c r="L1772" i="1"/>
  <c r="L1774" i="1"/>
  <c r="P1774" i="1" s="1"/>
  <c r="L1782" i="1"/>
  <c r="L1789" i="1"/>
  <c r="P1789" i="1" s="1"/>
  <c r="L1797" i="1"/>
  <c r="L1798" i="1"/>
  <c r="P1798" i="1" s="1"/>
  <c r="L1820" i="1"/>
  <c r="P1820" i="1" s="1"/>
  <c r="L1836" i="1"/>
  <c r="P1836" i="1" s="1"/>
  <c r="L1854" i="1"/>
  <c r="L1856" i="1"/>
  <c r="P1856" i="1" s="1"/>
  <c r="L1864" i="1"/>
  <c r="L1871" i="1"/>
  <c r="P1871" i="1" s="1"/>
  <c r="L1879" i="1"/>
  <c r="L1880" i="1"/>
  <c r="P1880" i="1" s="1"/>
  <c r="L1903" i="1"/>
  <c r="P1903" i="1" s="1"/>
  <c r="L1919" i="1"/>
  <c r="P1919" i="1" s="1"/>
  <c r="L1939" i="1"/>
  <c r="P1939" i="1" s="1"/>
  <c r="L1947" i="1"/>
  <c r="L1955" i="1"/>
  <c r="P1955" i="1" s="1"/>
  <c r="L1963" i="1"/>
  <c r="L1964" i="1"/>
  <c r="P1964" i="1" s="1"/>
  <c r="L1987" i="1"/>
  <c r="P1987" i="1" s="1"/>
  <c r="L2002" i="1"/>
  <c r="P2002" i="1" s="1"/>
  <c r="L2020" i="1"/>
  <c r="L2022" i="1"/>
  <c r="P2022" i="1" s="1"/>
  <c r="L2030" i="1"/>
  <c r="L2037" i="1"/>
  <c r="P2037" i="1" s="1"/>
  <c r="L2045" i="1"/>
  <c r="L2046" i="1"/>
  <c r="P2046" i="1" s="1"/>
  <c r="L2069" i="1"/>
  <c r="P2069" i="1" s="1"/>
  <c r="L2085" i="1"/>
  <c r="P2085" i="1" s="1"/>
  <c r="L2103" i="1"/>
  <c r="L2105" i="1"/>
  <c r="P2105" i="1" s="1"/>
  <c r="L2121" i="1"/>
  <c r="P2121" i="1" s="1"/>
  <c r="L2129" i="1"/>
  <c r="L2130" i="1"/>
  <c r="P2130" i="1" s="1"/>
  <c r="L2169" i="1"/>
  <c r="P2169" i="1" s="1"/>
  <c r="L2187" i="1"/>
  <c r="L2189" i="1"/>
  <c r="P2189" i="1" s="1"/>
  <c r="L2197" i="1"/>
  <c r="L2205" i="1"/>
  <c r="P2205" i="1" s="1"/>
  <c r="L2213" i="1"/>
  <c r="L2214" i="1"/>
  <c r="P2214" i="1" s="1"/>
  <c r="L2252" i="1"/>
  <c r="P2252" i="1" s="1"/>
  <c r="L2270" i="1"/>
  <c r="L2272" i="1"/>
  <c r="P2272" i="1" s="1"/>
  <c r="L2280" i="1"/>
  <c r="L2288" i="1"/>
  <c r="P2288" i="1" s="1"/>
  <c r="L2296" i="1"/>
  <c r="L2297" i="1"/>
  <c r="P2297" i="1" s="1"/>
  <c r="L2340" i="1"/>
  <c r="L2341" i="1"/>
  <c r="P2341" i="1" s="1"/>
  <c r="L2382" i="1"/>
  <c r="L2383" i="1"/>
  <c r="P2383" i="1" s="1"/>
  <c r="L2406" i="1"/>
  <c r="P2406" i="1" s="1"/>
  <c r="L2422" i="1"/>
  <c r="P2422" i="1" s="1"/>
  <c r="L2440" i="1"/>
  <c r="L2442" i="1"/>
  <c r="P2442" i="1" s="1"/>
  <c r="L2450" i="1"/>
  <c r="L2459" i="1"/>
  <c r="P2459" i="1" s="1"/>
  <c r="L2479" i="1"/>
  <c r="L2481" i="1"/>
  <c r="P2481" i="1" s="1"/>
  <c r="L2489" i="1"/>
  <c r="L2496" i="1"/>
  <c r="P2496" i="1" s="1"/>
  <c r="L2504" i="1"/>
  <c r="L2505" i="1"/>
  <c r="P2505" i="1" s="1"/>
  <c r="L2543" i="1"/>
  <c r="P2543" i="1" s="1"/>
  <c r="L2561" i="1"/>
  <c r="L2563" i="1"/>
  <c r="P2563" i="1" s="1"/>
  <c r="L4580" i="1"/>
  <c r="L4582" i="1"/>
  <c r="P4582" i="1" s="1"/>
  <c r="L4590" i="1"/>
  <c r="L4598" i="1"/>
  <c r="P4598" i="1" s="1"/>
  <c r="L4606" i="1"/>
  <c r="L4607" i="1"/>
  <c r="P4607" i="1" s="1"/>
  <c r="L4630" i="1"/>
  <c r="P4630" i="1" s="1"/>
  <c r="L4647" i="1"/>
  <c r="P4647" i="1" s="1"/>
  <c r="L4665" i="1"/>
  <c r="L4667" i="1"/>
  <c r="P4667" i="1" s="1"/>
  <c r="L4682" i="1"/>
  <c r="P4682" i="1" s="1"/>
  <c r="L4690" i="1"/>
  <c r="L4691" i="1"/>
  <c r="P4691" i="1" s="1"/>
  <c r="L4714" i="1"/>
  <c r="P4714" i="1" s="1"/>
  <c r="L4729" i="1"/>
  <c r="P4729" i="1" s="1"/>
  <c r="L4747" i="1"/>
  <c r="L4749" i="1"/>
  <c r="P4749" i="1" s="1"/>
  <c r="L4757" i="1"/>
  <c r="L4766" i="1"/>
  <c r="P4766" i="1" s="1"/>
  <c r="L4786" i="1"/>
  <c r="L4788" i="1"/>
  <c r="P4788" i="1" s="1"/>
  <c r="L4796" i="1"/>
  <c r="L4804" i="1"/>
  <c r="P4804" i="1" s="1"/>
  <c r="L4812" i="1"/>
  <c r="L4813" i="1"/>
  <c r="P4813" i="1" s="1"/>
  <c r="L4836" i="1"/>
  <c r="P4836" i="1" s="1"/>
  <c r="L4852" i="1"/>
  <c r="P4852" i="1" s="1"/>
  <c r="L4856" i="1"/>
  <c r="L4857" i="1"/>
  <c r="P4857" i="1" s="1"/>
  <c r="L4880" i="1"/>
  <c r="P4880" i="1" s="1"/>
  <c r="L4896" i="1"/>
  <c r="P4896" i="1" s="1"/>
  <c r="L4914" i="1"/>
  <c r="L4916" i="1"/>
  <c r="P4916" i="1" s="1"/>
  <c r="L4924" i="1"/>
  <c r="L4933" i="1"/>
  <c r="P4933" i="1" s="1"/>
  <c r="L4953" i="1"/>
  <c r="L4955" i="1"/>
  <c r="P4955" i="1" s="1"/>
  <c r="L4963" i="1"/>
  <c r="L4971" i="1"/>
  <c r="P4971" i="1" s="1"/>
  <c r="L4995" i="1"/>
  <c r="L4997" i="1"/>
  <c r="P4997" i="1" s="1"/>
  <c r="L5005" i="1"/>
  <c r="L5014" i="1"/>
  <c r="P5014" i="1" s="1"/>
  <c r="L5022" i="1"/>
  <c r="P5022" i="1" s="1"/>
  <c r="L5040" i="1"/>
  <c r="L5042" i="1"/>
  <c r="P5042" i="1" s="1"/>
  <c r="L5050" i="1"/>
  <c r="L5057" i="1"/>
  <c r="P5057" i="1" s="1"/>
  <c r="L5081" i="1"/>
  <c r="L5083" i="1"/>
  <c r="P5083" i="1" s="1"/>
  <c r="L5091" i="1"/>
  <c r="L5099" i="1"/>
  <c r="P5099" i="1" s="1"/>
  <c r="L5107" i="1"/>
  <c r="L5108" i="1"/>
  <c r="P5108" i="1" s="1"/>
  <c r="L5131" i="1"/>
  <c r="P5131" i="1" s="1"/>
  <c r="L5148" i="1"/>
  <c r="P5148" i="1" s="1"/>
  <c r="L5166" i="1"/>
  <c r="L5168" i="1"/>
  <c r="P5168" i="1" s="1"/>
  <c r="L5176" i="1"/>
  <c r="L5183" i="1"/>
  <c r="P5183" i="1" s="1"/>
  <c r="L5191" i="1"/>
  <c r="L5192" i="1"/>
  <c r="P5192" i="1" s="1"/>
  <c r="L5215" i="1"/>
  <c r="P5215" i="1" s="1"/>
  <c r="L5230" i="1"/>
  <c r="P5230" i="1" s="1"/>
  <c r="L5248" i="1"/>
  <c r="L5250" i="1"/>
  <c r="P5250" i="1" s="1"/>
  <c r="L5258" i="1"/>
  <c r="L5266" i="1"/>
  <c r="P5266" i="1" s="1"/>
  <c r="L5274" i="1"/>
  <c r="L5275" i="1"/>
  <c r="P5275" i="1" s="1"/>
  <c r="L5298" i="1"/>
  <c r="P5298" i="1" s="1"/>
  <c r="L5313" i="1"/>
  <c r="P5313" i="1" s="1"/>
  <c r="L5331" i="1"/>
  <c r="L5333" i="1"/>
  <c r="P5333" i="1" s="1"/>
  <c r="L5341" i="1"/>
  <c r="L5349" i="1"/>
  <c r="P5349" i="1" s="1"/>
  <c r="L5357" i="1"/>
  <c r="P5357" i="1" s="1"/>
  <c r="L5375" i="1"/>
  <c r="L5377" i="1"/>
  <c r="P5377" i="1" s="1"/>
  <c r="L5385" i="1"/>
  <c r="L5393" i="1"/>
  <c r="P5393" i="1" s="1"/>
  <c r="L5413" i="1"/>
  <c r="L5415" i="1"/>
  <c r="P5415" i="1" s="1"/>
  <c r="L5423" i="1"/>
  <c r="L5431" i="1"/>
  <c r="P5431" i="1" s="1"/>
  <c r="L5439" i="1"/>
  <c r="L5440" i="1"/>
  <c r="P5440" i="1" s="1"/>
  <c r="L5463" i="1"/>
  <c r="P5463" i="1" s="1"/>
  <c r="L5481" i="1"/>
  <c r="L5482" i="1"/>
  <c r="P5482" i="1" s="1"/>
  <c r="L5505" i="1"/>
  <c r="P5505" i="1" s="1"/>
  <c r="L5521" i="1"/>
  <c r="P5521" i="1" s="1"/>
  <c r="L5539" i="1"/>
  <c r="L5541" i="1"/>
  <c r="P5541" i="1" s="1"/>
  <c r="L5549" i="1"/>
  <c r="L5558" i="1"/>
  <c r="P5558" i="1" s="1"/>
  <c r="L5566" i="1"/>
  <c r="L5567" i="1"/>
  <c r="P5567" i="1" s="1"/>
  <c r="L5590" i="1"/>
  <c r="P5590" i="1" s="1"/>
  <c r="L5606" i="1"/>
  <c r="P5606" i="1" s="1"/>
  <c r="L5624" i="1"/>
  <c r="L5626" i="1"/>
  <c r="P5626" i="1" s="1"/>
  <c r="L5634" i="1"/>
  <c r="L5642" i="1"/>
  <c r="P5642" i="1" s="1"/>
  <c r="L5650" i="1"/>
  <c r="L5651" i="1"/>
  <c r="P5651" i="1" s="1"/>
  <c r="L5674" i="1"/>
  <c r="P5674" i="1" s="1"/>
  <c r="L5690" i="1"/>
  <c r="P5690" i="1" s="1"/>
  <c r="L5708" i="1"/>
  <c r="L5710" i="1"/>
  <c r="P5710" i="1" s="1"/>
  <c r="L5718" i="1"/>
  <c r="L5727" i="1"/>
  <c r="P5727" i="1" s="1"/>
  <c r="L5735" i="1"/>
  <c r="L5736" i="1"/>
  <c r="P5736" i="1" s="1"/>
  <c r="L5759" i="1"/>
  <c r="P5759" i="1" s="1"/>
  <c r="L5775" i="1"/>
  <c r="P5775" i="1" s="1"/>
  <c r="L5793" i="1"/>
  <c r="L5795" i="1"/>
  <c r="P5795" i="1" s="1"/>
  <c r="L5803" i="1"/>
  <c r="L5811" i="1"/>
  <c r="P5811" i="1" s="1"/>
  <c r="L5819" i="1"/>
  <c r="L5820" i="1"/>
  <c r="P5820" i="1" s="1"/>
  <c r="L5843" i="1"/>
  <c r="P5843" i="1" s="1"/>
  <c r="L5859" i="1"/>
  <c r="P5859" i="1" s="1"/>
  <c r="L5877" i="1"/>
  <c r="L5879" i="1"/>
  <c r="P5879" i="1" s="1"/>
  <c r="L5887" i="1"/>
  <c r="L5896" i="1"/>
  <c r="P5896" i="1" s="1"/>
  <c r="L5904" i="1"/>
  <c r="L5905" i="1"/>
  <c r="P5905" i="1" s="1"/>
  <c r="L5928" i="1"/>
  <c r="P5928" i="1" s="1"/>
  <c r="L5944" i="1"/>
  <c r="P5944" i="1" s="1"/>
  <c r="L5962" i="1"/>
  <c r="L5964" i="1"/>
  <c r="P5964" i="1" s="1"/>
  <c r="L5972" i="1"/>
  <c r="L5979" i="1"/>
  <c r="P5979" i="1" s="1"/>
  <c r="L5987" i="1"/>
  <c r="L5988" i="1"/>
  <c r="P5988" i="1" s="1"/>
  <c r="L6011" i="1"/>
  <c r="P6011" i="1" s="1"/>
  <c r="L6024" i="1"/>
  <c r="P6024" i="1" s="1"/>
  <c r="L6039" i="1"/>
  <c r="P6039" i="1" s="1"/>
  <c r="L6054" i="1"/>
  <c r="P6054" i="1" s="1"/>
  <c r="L6069" i="1"/>
  <c r="L6070" i="1"/>
  <c r="P6070" i="1" s="1"/>
  <c r="L6089" i="1"/>
  <c r="L6091" i="1"/>
  <c r="P6091" i="1" s="1"/>
  <c r="L6106" i="1"/>
  <c r="P6106" i="1" s="1"/>
  <c r="L6114" i="1"/>
  <c r="L6115" i="1"/>
  <c r="P6115" i="1" s="1"/>
  <c r="L6137" i="1"/>
  <c r="L6139" i="1"/>
  <c r="P6139" i="1" s="1"/>
  <c r="L6148" i="1"/>
  <c r="P6148" i="1" s="1"/>
  <c r="L6157" i="1"/>
  <c r="P6157" i="1" s="1"/>
  <c r="L8438" i="1"/>
  <c r="L8439" i="1"/>
  <c r="P8439" i="1" s="1"/>
  <c r="L8453" i="1"/>
  <c r="L8455" i="1"/>
  <c r="P8455" i="1" s="1"/>
  <c r="L8463" i="1"/>
  <c r="L8472" i="1"/>
  <c r="P8472" i="1" s="1"/>
  <c r="L8480" i="1"/>
  <c r="L8481" i="1"/>
  <c r="P8481" i="1" s="1"/>
  <c r="L8504" i="1"/>
  <c r="P8504" i="1" s="1"/>
  <c r="L8519" i="1"/>
  <c r="L8520" i="1"/>
  <c r="P8520" i="1" s="1"/>
  <c r="L8539" i="1"/>
  <c r="P8539" i="1" s="1"/>
  <c r="L8561" i="1"/>
  <c r="P8561" i="1" s="1"/>
  <c r="L8577" i="1"/>
  <c r="L8578" i="1"/>
  <c r="P8578" i="1" s="1"/>
  <c r="L8598" i="1"/>
  <c r="L8600" i="1"/>
  <c r="P8600" i="1" s="1"/>
  <c r="L8608" i="1"/>
  <c r="L8617" i="1"/>
  <c r="P8617" i="1" s="1"/>
  <c r="L8627" i="1"/>
  <c r="L8628" i="1"/>
  <c r="P8628" i="1" s="1"/>
  <c r="L8653" i="1"/>
  <c r="P8653" i="1" s="1"/>
  <c r="L8668" i="1"/>
  <c r="L8669" i="1"/>
  <c r="P8669" i="1" s="1"/>
  <c r="L8689" i="1"/>
  <c r="L8691" i="1"/>
  <c r="P8691" i="1" s="1"/>
  <c r="L8699" i="1"/>
  <c r="L8708" i="1"/>
  <c r="P8708" i="1" s="1"/>
  <c r="L8717" i="1"/>
  <c r="L8718" i="1"/>
  <c r="P8718" i="1" s="1"/>
  <c r="L8742" i="1"/>
  <c r="P8742" i="1" s="1"/>
  <c r="L8758" i="1"/>
  <c r="L8759" i="1"/>
  <c r="P8759" i="1" s="1"/>
  <c r="L8777" i="1"/>
  <c r="L8779" i="1"/>
  <c r="P8779" i="1" s="1"/>
  <c r="L8787" i="1"/>
  <c r="L8796" i="1"/>
  <c r="P8796" i="1" s="1"/>
  <c r="L8805" i="1"/>
  <c r="L8806" i="1"/>
  <c r="P8806" i="1" s="1"/>
  <c r="L8829" i="1"/>
  <c r="P8829" i="1" s="1"/>
  <c r="L8844" i="1"/>
  <c r="L8845" i="1"/>
  <c r="P8845" i="1" s="1"/>
  <c r="L8866" i="1"/>
  <c r="L8868" i="1"/>
  <c r="P8868" i="1" s="1"/>
  <c r="L8876" i="1"/>
  <c r="L8885" i="1"/>
  <c r="P8885" i="1" s="1"/>
  <c r="L8895" i="1"/>
  <c r="L8896" i="1"/>
  <c r="P8896" i="1" s="1"/>
  <c r="L8919" i="1"/>
  <c r="P8919" i="1" s="1"/>
  <c r="L8934" i="1"/>
  <c r="L8935" i="1"/>
  <c r="P8935" i="1" s="1"/>
  <c r="L8956" i="1"/>
  <c r="L8958" i="1"/>
  <c r="P8958" i="1" s="1"/>
  <c r="L8966" i="1"/>
  <c r="L8975" i="1"/>
  <c r="P8975" i="1" s="1"/>
  <c r="L8984" i="1"/>
  <c r="L8985" i="1"/>
  <c r="P8985" i="1" s="1"/>
  <c r="L9009" i="1"/>
  <c r="P9009" i="1" s="1"/>
  <c r="L9024" i="1"/>
  <c r="L9025" i="1"/>
  <c r="P9025" i="1" s="1"/>
  <c r="L9032" i="1"/>
  <c r="L9033" i="1"/>
  <c r="P9033" i="1" s="1"/>
  <c r="L9052" i="1"/>
  <c r="L9054" i="1"/>
  <c r="P9054" i="1" s="1"/>
  <c r="L9062" i="1"/>
  <c r="L9071" i="1"/>
  <c r="P9071" i="1" s="1"/>
  <c r="L9078" i="1"/>
  <c r="L9079" i="1"/>
  <c r="P9079" i="1" s="1"/>
  <c r="L9101" i="1"/>
  <c r="P9101" i="1" s="1"/>
  <c r="L9116" i="1"/>
  <c r="L9117" i="1"/>
  <c r="P9117" i="1" s="1"/>
  <c r="L9138" i="1"/>
  <c r="L9140" i="1"/>
  <c r="P9140" i="1" s="1"/>
  <c r="L9148" i="1"/>
  <c r="L9157" i="1"/>
  <c r="P9157" i="1" s="1"/>
  <c r="L9164" i="1"/>
  <c r="L9165" i="1"/>
  <c r="P9165" i="1" s="1"/>
  <c r="L9186" i="1"/>
  <c r="P9186" i="1" s="1"/>
  <c r="L9200" i="1"/>
  <c r="L9201" i="1"/>
  <c r="P9201" i="1" s="1"/>
  <c r="L9232" i="1"/>
  <c r="P9232" i="1" s="1"/>
  <c r="L9249" i="1"/>
  <c r="P9249" i="1" s="1"/>
  <c r="L19" i="1"/>
  <c r="P19" i="1" s="1"/>
  <c r="L33" i="1"/>
  <c r="P33" i="1" s="1"/>
  <c r="L40" i="1"/>
  <c r="P40" i="1" s="1"/>
  <c r="L58" i="1"/>
  <c r="L60" i="1"/>
  <c r="P60" i="1" s="1"/>
  <c r="L70" i="1"/>
  <c r="P70" i="1" s="1"/>
  <c r="L80" i="1"/>
  <c r="P80" i="1" s="1"/>
  <c r="L98" i="1"/>
  <c r="L100" i="1"/>
  <c r="P100" i="1" s="1"/>
  <c r="L109" i="1"/>
  <c r="P109" i="1" s="1"/>
  <c r="L118" i="1"/>
  <c r="P118" i="1" s="1"/>
  <c r="L125" i="1"/>
  <c r="P125" i="1" s="1"/>
  <c r="L146" i="1"/>
  <c r="L148" i="1"/>
  <c r="P148" i="1" s="1"/>
  <c r="L157" i="1"/>
  <c r="P157" i="1" s="1"/>
  <c r="L178" i="1"/>
  <c r="P178" i="1" s="1"/>
  <c r="L193" i="1"/>
  <c r="P193" i="1" s="1"/>
  <c r="L203" i="1"/>
  <c r="P203" i="1" s="1"/>
  <c r="L218" i="1"/>
  <c r="P218" i="1" s="1"/>
  <c r="L234" i="1"/>
  <c r="P234" i="1" s="1"/>
  <c r="L247" i="1"/>
  <c r="L249" i="1"/>
  <c r="P249" i="1" s="1"/>
  <c r="L257" i="1"/>
  <c r="P257" i="1" s="1"/>
  <c r="L274" i="1"/>
  <c r="P274" i="1" s="1"/>
  <c r="L288" i="1"/>
  <c r="P288" i="1" s="1"/>
  <c r="L298" i="1"/>
  <c r="P298" i="1" s="1"/>
  <c r="L304" i="1"/>
  <c r="P304" i="1" s="1"/>
  <c r="L322" i="1"/>
  <c r="L324" i="1"/>
  <c r="P324" i="1" s="1"/>
  <c r="L335" i="1"/>
  <c r="P335" i="1" s="1"/>
  <c r="L343" i="1"/>
  <c r="P343" i="1" s="1"/>
  <c r="L354" i="1"/>
  <c r="P354" i="1" s="1"/>
  <c r="L372" i="1"/>
  <c r="L374" i="1"/>
  <c r="P374" i="1" s="1"/>
  <c r="L383" i="1"/>
  <c r="P383" i="1" s="1"/>
  <c r="L394" i="1"/>
  <c r="P394" i="1" s="1"/>
  <c r="L424" i="1"/>
  <c r="P424" i="1" s="1"/>
  <c r="L434" i="1"/>
  <c r="P434" i="1" s="1"/>
  <c r="L451" i="1"/>
  <c r="L453" i="1"/>
  <c r="P453" i="1" s="1"/>
  <c r="L464" i="1"/>
  <c r="P464" i="1" s="1"/>
  <c r="L505" i="1"/>
  <c r="P505" i="1" s="1"/>
  <c r="L517" i="1"/>
  <c r="P517" i="1" s="1"/>
  <c r="L522" i="1"/>
  <c r="P522" i="1" s="1"/>
  <c r="L528" i="1"/>
  <c r="P528" i="1" s="1"/>
  <c r="L532" i="1"/>
  <c r="P532" i="1" s="1"/>
  <c r="L544" i="1"/>
  <c r="P544" i="1" s="1"/>
  <c r="L555" i="1"/>
  <c r="L557" i="1"/>
  <c r="P557" i="1" s="1"/>
  <c r="L575" i="1"/>
  <c r="P575" i="1" s="1"/>
  <c r="L584" i="1"/>
  <c r="L585" i="1"/>
  <c r="P585" i="1" s="1"/>
  <c r="L627" i="1"/>
  <c r="L628" i="1"/>
  <c r="P628" i="1" s="1"/>
  <c r="L659" i="1"/>
  <c r="P659" i="1" s="1"/>
  <c r="L673" i="1"/>
  <c r="L674" i="1"/>
  <c r="P674" i="1" s="1"/>
  <c r="L719" i="1"/>
  <c r="L720" i="1"/>
  <c r="P720" i="1" s="1"/>
  <c r="L769" i="1"/>
  <c r="P769" i="1" s="1"/>
  <c r="L778" i="1"/>
  <c r="P778" i="1" s="1"/>
  <c r="L788" i="1"/>
  <c r="P788" i="1" s="1"/>
  <c r="L794" i="1"/>
  <c r="P794" i="1" s="1"/>
  <c r="L801" i="1"/>
  <c r="P801" i="1" s="1"/>
  <c r="L808" i="1"/>
  <c r="P808" i="1" s="1"/>
  <c r="L813" i="1"/>
  <c r="P813" i="1" s="1"/>
  <c r="L828" i="1"/>
  <c r="P828" i="1" s="1"/>
  <c r="L836" i="1"/>
  <c r="P836" i="1" s="1"/>
  <c r="L846" i="1"/>
  <c r="P846" i="1" s="1"/>
  <c r="L856" i="1"/>
  <c r="P856" i="1" s="1"/>
  <c r="L864" i="1"/>
  <c r="P864" i="1" s="1"/>
  <c r="L868" i="1"/>
  <c r="P868" i="1" s="1"/>
  <c r="L872" i="1"/>
  <c r="P872" i="1" s="1"/>
  <c r="L893" i="1"/>
  <c r="L895" i="1"/>
  <c r="P895" i="1" s="1"/>
  <c r="L905" i="1"/>
  <c r="P905" i="1" s="1"/>
  <c r="L913" i="1"/>
  <c r="P913" i="1" s="1"/>
  <c r="L924" i="1"/>
  <c r="P924" i="1" s="1"/>
  <c r="L934" i="1"/>
  <c r="P934" i="1" s="1"/>
  <c r="L986" i="1"/>
  <c r="P986" i="1" s="1"/>
  <c r="L1003" i="1"/>
  <c r="P1003" i="1" s="1"/>
  <c r="L1014" i="1"/>
  <c r="P1014" i="1" s="1"/>
  <c r="L1021" i="1"/>
  <c r="P1021" i="1" s="1"/>
  <c r="L1027" i="1"/>
  <c r="P1027" i="1" s="1"/>
  <c r="L1058" i="1"/>
  <c r="P1058" i="1" s="1"/>
  <c r="L1078" i="1"/>
  <c r="P1078" i="1" s="1"/>
  <c r="L1085" i="1"/>
  <c r="P1085" i="1" s="1"/>
  <c r="L1090" i="1"/>
  <c r="P1090" i="1" s="1"/>
  <c r="L1113" i="1"/>
  <c r="L1115" i="1"/>
  <c r="P1115" i="1" s="1"/>
  <c r="L1127" i="1"/>
  <c r="P1127" i="1" s="1"/>
  <c r="L1143" i="1"/>
  <c r="P1143" i="1" s="1"/>
  <c r="L1155" i="1"/>
  <c r="P1155" i="1" s="1"/>
  <c r="L1176" i="1"/>
  <c r="L1178" i="1"/>
  <c r="P1178" i="1" s="1"/>
  <c r="L1204" i="1"/>
  <c r="P1204" i="1" s="1"/>
  <c r="L1213" i="1"/>
  <c r="P1213" i="1" s="1"/>
  <c r="L1227" i="1"/>
  <c r="P1227" i="1" s="1"/>
  <c r="L1235" i="1"/>
  <c r="P1235" i="1" s="1"/>
  <c r="L1292" i="1"/>
  <c r="P1292" i="1" s="1"/>
  <c r="L1315" i="1"/>
  <c r="L1317" i="1"/>
  <c r="P1317" i="1" s="1"/>
  <c r="L1334" i="1"/>
  <c r="P1334" i="1" s="1"/>
  <c r="L1345" i="1"/>
  <c r="P1345" i="1" s="1"/>
  <c r="L2571" i="1"/>
  <c r="L2578" i="1"/>
  <c r="P2578" i="1" s="1"/>
  <c r="L2586" i="1"/>
  <c r="L2587" i="1"/>
  <c r="P2587" i="1" s="1"/>
  <c r="L2625" i="1"/>
  <c r="P2625" i="1" s="1"/>
  <c r="L2643" i="1"/>
  <c r="L2645" i="1"/>
  <c r="P2645" i="1" s="1"/>
  <c r="L6195" i="1"/>
  <c r="P6195" i="1" s="1"/>
  <c r="L6198" i="1"/>
  <c r="P6198" i="1" s="1"/>
  <c r="L6200" i="1"/>
  <c r="P6200" i="1" s="1"/>
  <c r="L6203" i="1"/>
  <c r="P6203" i="1" s="1"/>
  <c r="L6206" i="1"/>
  <c r="P6206" i="1" s="1"/>
  <c r="L6208" i="1"/>
  <c r="P6208" i="1" s="1"/>
  <c r="L6210" i="1"/>
  <c r="P6210" i="1" s="1"/>
  <c r="L6212" i="1"/>
  <c r="P6212" i="1" s="1"/>
  <c r="L7870" i="1"/>
  <c r="P7870" i="1" s="1"/>
  <c r="L7875" i="1"/>
  <c r="P7875" i="1" s="1"/>
  <c r="L7881" i="1"/>
  <c r="P7881" i="1" s="1"/>
  <c r="L7897" i="1"/>
  <c r="L7900" i="1"/>
  <c r="P7900" i="1" s="1"/>
  <c r="L7914" i="1"/>
  <c r="L7923" i="1"/>
  <c r="P7923" i="1" s="1"/>
  <c r="L7940" i="1"/>
  <c r="P7940" i="1" s="1"/>
  <c r="L7946" i="1"/>
  <c r="P7946" i="1" s="1"/>
  <c r="L7968" i="1"/>
  <c r="P7968" i="1" s="1"/>
  <c r="L7983" i="1"/>
  <c r="L7984" i="1"/>
  <c r="P7984" i="1" s="1"/>
  <c r="L8006" i="1"/>
  <c r="P8006" i="1" s="1"/>
  <c r="L8019" i="1"/>
  <c r="L8020" i="1"/>
  <c r="P8020" i="1" s="1"/>
  <c r="L8037" i="1"/>
  <c r="L8039" i="1"/>
  <c r="P8039" i="1" s="1"/>
  <c r="L8047" i="1"/>
  <c r="L8056" i="1"/>
  <c r="P8056" i="1" s="1"/>
  <c r="L8064" i="1"/>
  <c r="L8065" i="1"/>
  <c r="P8065" i="1" s="1"/>
  <c r="L8089" i="1"/>
  <c r="P8089" i="1" s="1"/>
  <c r="L8103" i="1"/>
  <c r="L8104" i="1"/>
  <c r="P8104" i="1" s="1"/>
  <c r="L8110" i="1"/>
  <c r="L8111" i="1"/>
  <c r="P8111" i="1" s="1"/>
  <c r="L8128" i="1"/>
  <c r="L8130" i="1"/>
  <c r="P8130" i="1" s="1"/>
  <c r="L8138" i="1"/>
  <c r="L8147" i="1"/>
  <c r="P8147" i="1" s="1"/>
  <c r="L8156" i="1"/>
  <c r="L8157" i="1"/>
  <c r="P8157" i="1" s="1"/>
  <c r="L8187" i="1"/>
  <c r="L8189" i="1"/>
  <c r="P8189" i="1" s="1"/>
  <c r="L8197" i="1"/>
  <c r="L8206" i="1"/>
  <c r="P8206" i="1" s="1"/>
  <c r="L8213" i="1"/>
  <c r="L8214" i="1"/>
  <c r="P8214" i="1" s="1"/>
  <c r="L8239" i="1"/>
  <c r="P8239" i="1" s="1"/>
  <c r="L8254" i="1"/>
  <c r="L8255" i="1"/>
  <c r="P8255" i="1" s="1"/>
  <c r="L8273" i="1"/>
  <c r="L8275" i="1"/>
  <c r="P8275" i="1" s="1"/>
  <c r="L8283" i="1"/>
  <c r="L8292" i="1"/>
  <c r="P8292" i="1" s="1"/>
  <c r="L8302" i="1"/>
  <c r="L8303" i="1"/>
  <c r="P8303" i="1" s="1"/>
  <c r="L8327" i="1"/>
  <c r="P8327" i="1" s="1"/>
  <c r="L8343" i="1"/>
  <c r="L8344" i="1"/>
  <c r="P8344" i="1" s="1"/>
  <c r="L8365" i="1"/>
  <c r="L8367" i="1"/>
  <c r="P8367" i="1" s="1"/>
  <c r="L8375" i="1"/>
  <c r="L8384" i="1"/>
  <c r="P8384" i="1" s="1"/>
  <c r="L8393" i="1"/>
  <c r="L8394" i="1"/>
  <c r="P8394" i="1" s="1"/>
  <c r="L8417" i="1"/>
  <c r="P8417" i="1" s="1"/>
  <c r="L2670" i="1"/>
  <c r="L2671" i="1"/>
  <c r="P2671" i="1" s="1"/>
  <c r="L2709" i="1"/>
  <c r="P2709" i="1" s="1"/>
  <c r="L2727" i="1"/>
  <c r="L2729" i="1"/>
  <c r="P2729" i="1" s="1"/>
  <c r="L2737" i="1"/>
  <c r="L2744" i="1"/>
  <c r="P2744" i="1" s="1"/>
  <c r="L2752" i="1"/>
  <c r="L2753" i="1"/>
  <c r="P2753" i="1" s="1"/>
  <c r="L2791" i="1"/>
  <c r="P2791" i="1" s="1"/>
  <c r="L2809" i="1"/>
  <c r="L2811" i="1"/>
  <c r="P2811" i="1" s="1"/>
  <c r="L2819" i="1"/>
  <c r="L2826" i="1"/>
  <c r="P2826" i="1" s="1"/>
  <c r="L2834" i="1"/>
  <c r="L2835" i="1"/>
  <c r="P2835" i="1" s="1"/>
  <c r="L2873" i="1"/>
  <c r="P2873" i="1" s="1"/>
  <c r="L2891" i="1"/>
  <c r="L2893" i="1"/>
  <c r="P2893" i="1" s="1"/>
  <c r="L2901" i="1"/>
  <c r="L2908" i="1"/>
  <c r="P2908" i="1" s="1"/>
  <c r="L2916" i="1"/>
  <c r="L2917" i="1"/>
  <c r="P2917" i="1" s="1"/>
  <c r="L2955" i="1"/>
  <c r="P2955" i="1" s="1"/>
  <c r="L2973" i="1"/>
  <c r="L2975" i="1"/>
  <c r="P2975" i="1" s="1"/>
  <c r="L2983" i="1"/>
  <c r="L2990" i="1"/>
  <c r="P2990" i="1" s="1"/>
  <c r="L2998" i="1"/>
  <c r="L2999" i="1"/>
  <c r="P2999" i="1" s="1"/>
  <c r="L3037" i="1"/>
  <c r="P3037" i="1" s="1"/>
  <c r="L3055" i="1"/>
  <c r="L3057" i="1"/>
  <c r="P3057" i="1" s="1"/>
  <c r="L3065" i="1"/>
  <c r="L3073" i="1"/>
  <c r="P3073" i="1" s="1"/>
  <c r="L3081" i="1"/>
  <c r="L3082" i="1"/>
  <c r="P3082" i="1" s="1"/>
  <c r="L3121" i="1"/>
  <c r="P3121" i="1" s="1"/>
  <c r="L3139" i="1"/>
  <c r="L3141" i="1"/>
  <c r="P3141" i="1" s="1"/>
  <c r="L3149" i="1"/>
  <c r="L3157" i="1"/>
  <c r="P3157" i="1" s="1"/>
  <c r="L3165" i="1"/>
  <c r="L3166" i="1"/>
  <c r="P3166" i="1" s="1"/>
  <c r="L3206" i="1"/>
  <c r="P3206" i="1" s="1"/>
  <c r="L3224" i="1"/>
  <c r="L3226" i="1"/>
  <c r="P3226" i="1" s="1"/>
  <c r="L3234" i="1"/>
  <c r="L3242" i="1"/>
  <c r="P3242" i="1" s="1"/>
  <c r="L3250" i="1"/>
  <c r="L3251" i="1"/>
  <c r="P3251" i="1" s="1"/>
  <c r="L3288" i="1"/>
  <c r="L3289" i="1"/>
  <c r="P3289" i="1" s="1"/>
  <c r="L3327" i="1"/>
  <c r="P3327" i="1" s="1"/>
  <c r="L3345" i="1"/>
  <c r="L3347" i="1"/>
  <c r="P3347" i="1" s="1"/>
  <c r="L3355" i="1"/>
  <c r="L3362" i="1"/>
  <c r="P3362" i="1" s="1"/>
  <c r="L3370" i="1"/>
  <c r="L3371" i="1"/>
  <c r="P3371" i="1" s="1"/>
  <c r="L3409" i="1"/>
  <c r="P3409" i="1" s="1"/>
  <c r="L3427" i="1"/>
  <c r="L3429" i="1"/>
  <c r="P3429" i="1" s="1"/>
  <c r="L3437" i="1"/>
  <c r="L3445" i="1"/>
  <c r="P3445" i="1" s="1"/>
  <c r="L3453" i="1"/>
  <c r="L3454" i="1"/>
  <c r="P3454" i="1" s="1"/>
  <c r="L3492" i="1"/>
  <c r="P3492" i="1" s="1"/>
  <c r="L3510" i="1"/>
  <c r="L3512" i="1"/>
  <c r="P3512" i="1" s="1"/>
  <c r="L3520" i="1"/>
  <c r="L3527" i="1"/>
  <c r="P3527" i="1" s="1"/>
  <c r="L3535" i="1"/>
  <c r="L3536" i="1"/>
  <c r="P3536" i="1" s="1"/>
  <c r="L3574" i="1"/>
  <c r="P3574" i="1" s="1"/>
  <c r="L3592" i="1"/>
  <c r="L3594" i="1"/>
  <c r="P3594" i="1" s="1"/>
  <c r="L3602" i="1"/>
  <c r="L3609" i="1"/>
  <c r="P3609" i="1" s="1"/>
  <c r="L3617" i="1"/>
  <c r="L3618" i="1"/>
  <c r="P3618" i="1" s="1"/>
  <c r="L3654" i="1"/>
  <c r="L3655" i="1"/>
  <c r="P3655" i="1" s="1"/>
  <c r="L3693" i="1"/>
  <c r="P3693" i="1" s="1"/>
  <c r="L3711" i="1"/>
  <c r="L3713" i="1"/>
  <c r="P3713" i="1" s="1"/>
  <c r="L3721" i="1"/>
  <c r="L3728" i="1"/>
  <c r="P3728" i="1" s="1"/>
  <c r="L3736" i="1"/>
  <c r="L3737" i="1"/>
  <c r="P3737" i="1" s="1"/>
  <c r="L3775" i="1"/>
  <c r="P3775" i="1" s="1"/>
  <c r="L3793" i="1"/>
  <c r="L3795" i="1"/>
  <c r="P3795" i="1" s="1"/>
  <c r="L3803" i="1"/>
  <c r="L3810" i="1"/>
  <c r="P3810" i="1" s="1"/>
  <c r="L3818" i="1"/>
  <c r="L3819" i="1"/>
  <c r="P3819" i="1" s="1"/>
  <c r="L3857" i="1"/>
  <c r="P3857" i="1" s="1"/>
  <c r="L3875" i="1"/>
  <c r="L3877" i="1"/>
  <c r="P3877" i="1" s="1"/>
  <c r="L3885" i="1"/>
  <c r="L3892" i="1"/>
  <c r="P3892" i="1" s="1"/>
  <c r="L3900" i="1"/>
  <c r="L3901" i="1"/>
  <c r="P3901" i="1" s="1"/>
  <c r="L3939" i="1"/>
  <c r="P3939" i="1" s="1"/>
  <c r="L3957" i="1"/>
  <c r="L3959" i="1"/>
  <c r="P3959" i="1" s="1"/>
  <c r="L3967" i="1"/>
  <c r="L3974" i="1"/>
  <c r="P3974" i="1" s="1"/>
  <c r="L3982" i="1"/>
  <c r="L3983" i="1"/>
  <c r="P3983" i="1" s="1"/>
  <c r="L4021" i="1"/>
  <c r="P4021" i="1" s="1"/>
  <c r="L4039" i="1"/>
  <c r="L4041" i="1"/>
  <c r="P4041" i="1" s="1"/>
  <c r="L4049" i="1"/>
  <c r="L4057" i="1"/>
  <c r="P4057" i="1" s="1"/>
  <c r="L4065" i="1"/>
  <c r="L4066" i="1"/>
  <c r="P4066" i="1" s="1"/>
  <c r="L4104" i="1"/>
  <c r="P4104" i="1" s="1"/>
  <c r="L4122" i="1"/>
  <c r="L4124" i="1"/>
  <c r="P4124" i="1" s="1"/>
  <c r="L4132" i="1"/>
  <c r="L4140" i="1"/>
  <c r="P4140" i="1" s="1"/>
  <c r="L4148" i="1"/>
  <c r="L4149" i="1"/>
  <c r="P4149" i="1" s="1"/>
  <c r="L4188" i="1"/>
  <c r="P4188" i="1" s="1"/>
  <c r="L4206" i="1"/>
  <c r="L4208" i="1"/>
  <c r="P4208" i="1" s="1"/>
  <c r="L4216" i="1"/>
  <c r="L4223" i="1"/>
  <c r="P4223" i="1" s="1"/>
  <c r="L4231" i="1"/>
  <c r="L4232" i="1"/>
  <c r="P4232" i="1" s="1"/>
  <c r="L4270" i="1"/>
  <c r="P4270" i="1" s="1"/>
  <c r="L4288" i="1"/>
  <c r="L4290" i="1"/>
  <c r="P4290" i="1" s="1"/>
  <c r="L4298" i="1"/>
  <c r="L4305" i="1"/>
  <c r="P4305" i="1" s="1"/>
  <c r="L4325" i="1"/>
  <c r="L4327" i="1"/>
  <c r="P4327" i="1" s="1"/>
  <c r="L4335" i="1"/>
  <c r="L4343" i="1"/>
  <c r="P4343" i="1" s="1"/>
  <c r="L4351" i="1"/>
  <c r="L4352" i="1"/>
  <c r="P4352" i="1" s="1"/>
  <c r="L4392" i="1"/>
  <c r="P4392" i="1" s="1"/>
  <c r="L4410" i="1"/>
  <c r="L4412" i="1"/>
  <c r="P4412" i="1" s="1"/>
  <c r="L4420" i="1"/>
  <c r="L4427" i="1"/>
  <c r="P4427" i="1" s="1"/>
  <c r="L4435" i="1"/>
  <c r="L4436" i="1"/>
  <c r="P4436" i="1" s="1"/>
  <c r="L4474" i="1"/>
  <c r="P4474" i="1" s="1"/>
  <c r="L4492" i="1"/>
  <c r="L4494" i="1"/>
  <c r="P4494" i="1" s="1"/>
  <c r="L4502" i="1"/>
  <c r="L4509" i="1"/>
  <c r="P4509" i="1" s="1"/>
  <c r="L4517" i="1"/>
  <c r="L4518" i="1"/>
  <c r="P4518" i="1" s="1"/>
  <c r="L4538" i="1"/>
  <c r="P4538" i="1" s="1"/>
  <c r="L4543" i="1"/>
  <c r="P4543" i="1" s="1"/>
  <c r="L4549" i="1"/>
  <c r="P4549" i="1" s="1"/>
  <c r="L4551" i="1"/>
  <c r="P4551" i="1" s="1"/>
  <c r="L4553" i="1"/>
  <c r="P4553" i="1" s="1"/>
  <c r="L4555" i="1"/>
  <c r="P4555" i="1" s="1"/>
  <c r="Q4555" i="1" s="1"/>
  <c r="L4564" i="1"/>
  <c r="P4564" i="1" s="1"/>
  <c r="L6176" i="1"/>
  <c r="P6176" i="1" s="1"/>
  <c r="L6226" i="1"/>
  <c r="P6226" i="1" s="1"/>
  <c r="L6228" i="1"/>
  <c r="P6228" i="1" s="1"/>
  <c r="L6244" i="1"/>
  <c r="L6246" i="1"/>
  <c r="P6246" i="1" s="1"/>
  <c r="L6263" i="1"/>
  <c r="P6263" i="1" s="1"/>
  <c r="L6271" i="1"/>
  <c r="L6272" i="1"/>
  <c r="P6272" i="1" s="1"/>
  <c r="L6310" i="1"/>
  <c r="L6311" i="1"/>
  <c r="P6311" i="1" s="1"/>
  <c r="L6328" i="1"/>
  <c r="L6330" i="1"/>
  <c r="P6330" i="1" s="1"/>
  <c r="L6338" i="1"/>
  <c r="L6347" i="1"/>
  <c r="P6347" i="1" s="1"/>
  <c r="L6354" i="1"/>
  <c r="L6355" i="1"/>
  <c r="P6355" i="1" s="1"/>
  <c r="L6393" i="1"/>
  <c r="L6394" i="1"/>
  <c r="P6394" i="1" s="1"/>
  <c r="L6411" i="1"/>
  <c r="L6413" i="1"/>
  <c r="P6413" i="1" s="1"/>
  <c r="L6420" i="1"/>
  <c r="L6429" i="1"/>
  <c r="P6429" i="1" s="1"/>
  <c r="L6436" i="1"/>
  <c r="L6437" i="1"/>
  <c r="P6437" i="1" s="1"/>
  <c r="L6473" i="1"/>
  <c r="L6474" i="1"/>
  <c r="P6474" i="1" s="1"/>
  <c r="L6492" i="1"/>
  <c r="L6494" i="1"/>
  <c r="P6494" i="1" s="1"/>
  <c r="L6519" i="1"/>
  <c r="L6520" i="1"/>
  <c r="P6520" i="1" s="1"/>
  <c r="L6555" i="1"/>
  <c r="L6556" i="1"/>
  <c r="P6556" i="1" s="1"/>
  <c r="L6581" i="1"/>
  <c r="L6583" i="1"/>
  <c r="P6583" i="1" s="1"/>
  <c r="L6591" i="1"/>
  <c r="L6600" i="1"/>
  <c r="P6600" i="1" s="1"/>
  <c r="L6607" i="1"/>
  <c r="L6608" i="1"/>
  <c r="P6608" i="1" s="1"/>
  <c r="L6644" i="1"/>
  <c r="L6645" i="1"/>
  <c r="P6645" i="1" s="1"/>
  <c r="L6663" i="1"/>
  <c r="L6665" i="1"/>
  <c r="P6665" i="1" s="1"/>
  <c r="L6673" i="1"/>
  <c r="L6682" i="1"/>
  <c r="P6682" i="1" s="1"/>
  <c r="L6689" i="1"/>
  <c r="L6690" i="1"/>
  <c r="P6690" i="1" s="1"/>
  <c r="L6727" i="1"/>
  <c r="L6728" i="1"/>
  <c r="P6728" i="1" s="1"/>
  <c r="L6746" i="1"/>
  <c r="L6748" i="1"/>
  <c r="P6748" i="1" s="1"/>
  <c r="L6756" i="1"/>
  <c r="L6765" i="1"/>
  <c r="P6765" i="1" s="1"/>
  <c r="L6772" i="1"/>
  <c r="L6773" i="1"/>
  <c r="P6773" i="1" s="1"/>
  <c r="L6795" i="1"/>
  <c r="L6797" i="1"/>
  <c r="P6797" i="1" s="1"/>
  <c r="L6817" i="1"/>
  <c r="P6817" i="1" s="1"/>
  <c r="L6830" i="1"/>
  <c r="P6830" i="1" s="1"/>
  <c r="L6837" i="1"/>
  <c r="P6837" i="1" s="1"/>
  <c r="L6846" i="1"/>
  <c r="P6846" i="1" s="1"/>
  <c r="L6865" i="1"/>
  <c r="P6865" i="1" s="1"/>
  <c r="L6868" i="1"/>
  <c r="P6868" i="1" s="1"/>
  <c r="L6870" i="1"/>
  <c r="P6870" i="1" s="1"/>
  <c r="L6873" i="1"/>
  <c r="P6873" i="1" s="1"/>
  <c r="L6876" i="1"/>
  <c r="P6876" i="1" s="1"/>
  <c r="L6878" i="1"/>
  <c r="P6878" i="1" s="1"/>
  <c r="L6880" i="1"/>
  <c r="P6880" i="1" s="1"/>
  <c r="L6882" i="1"/>
  <c r="P6882" i="1" s="1"/>
  <c r="L6891" i="1"/>
  <c r="P6891" i="1" s="1"/>
  <c r="L6909" i="1"/>
  <c r="L6911" i="1"/>
  <c r="P6911" i="1" s="1"/>
  <c r="L6980" i="1"/>
  <c r="L6981" i="1"/>
  <c r="P6981" i="1" s="1"/>
  <c r="L7025" i="1"/>
  <c r="P7025" i="1" s="1"/>
  <c r="L7069" i="1"/>
  <c r="L7070" i="1"/>
  <c r="P7070" i="1" s="1"/>
  <c r="L7115" i="1"/>
  <c r="P7115" i="1" s="1"/>
  <c r="L7161" i="1"/>
  <c r="P7161" i="1" s="1"/>
  <c r="L7208" i="1"/>
  <c r="L7209" i="1"/>
  <c r="P7209" i="1" s="1"/>
  <c r="L7217" i="1"/>
  <c r="P7217" i="1" s="1"/>
  <c r="L7239" i="1"/>
  <c r="L7241" i="1"/>
  <c r="P7241" i="1" s="1"/>
  <c r="L7251" i="1"/>
  <c r="P7251" i="1" s="1"/>
  <c r="L7260" i="1"/>
  <c r="P7260" i="1" s="1"/>
  <c r="L7269" i="1"/>
  <c r="P7269" i="1" s="1"/>
  <c r="L7285" i="1"/>
  <c r="P7285" i="1" s="1"/>
  <c r="L7295" i="1"/>
  <c r="P7295" i="1" s="1"/>
  <c r="L7302" i="1"/>
  <c r="P7302" i="1" s="1"/>
  <c r="L7325" i="1"/>
  <c r="L7322" i="1"/>
  <c r="P7322" i="1" s="1"/>
  <c r="L7351" i="1"/>
  <c r="P7351" i="1" s="1"/>
  <c r="L7390" i="1"/>
  <c r="L7387" i="1"/>
  <c r="P7387" i="1" s="1"/>
  <c r="L7419" i="1"/>
  <c r="L7420" i="1"/>
  <c r="P7420" i="1" s="1"/>
  <c r="L7427" i="1"/>
  <c r="P7427" i="1" s="1"/>
  <c r="L7449" i="1"/>
  <c r="L7451" i="1"/>
  <c r="P7451" i="1" s="1"/>
  <c r="L7470" i="1"/>
  <c r="P7470" i="1" s="1"/>
  <c r="L7477" i="1"/>
  <c r="P7477" i="1" s="1"/>
  <c r="L7489" i="1"/>
  <c r="P7489" i="1" s="1"/>
  <c r="L7496" i="1"/>
  <c r="P7496" i="1" s="1"/>
  <c r="L7507" i="1"/>
  <c r="P7507" i="1" s="1"/>
  <c r="L7532" i="1"/>
  <c r="L7534" i="1"/>
  <c r="P7534" i="1" s="1"/>
  <c r="L7551" i="1"/>
  <c r="P7551" i="1" s="1"/>
  <c r="L7583" i="1"/>
  <c r="L7585" i="1"/>
  <c r="P7585" i="1" s="1"/>
  <c r="L7609" i="1"/>
  <c r="L7610" i="1"/>
  <c r="P7610" i="1" s="1"/>
  <c r="L7629" i="1"/>
  <c r="L7631" i="1"/>
  <c r="P7631" i="1" s="1"/>
  <c r="L7644" i="1"/>
  <c r="P7644" i="1" s="1"/>
  <c r="L7653" i="1"/>
  <c r="P7653" i="1" s="1"/>
  <c r="L7659" i="1"/>
  <c r="P7659" i="1" s="1"/>
  <c r="L7664" i="1"/>
  <c r="P7664" i="1" s="1"/>
  <c r="L7673" i="1"/>
  <c r="P7673" i="1" s="1"/>
  <c r="L7681" i="1"/>
  <c r="P7681" i="1" s="1"/>
  <c r="L7693" i="1"/>
  <c r="P7693" i="1" s="1"/>
  <c r="L7738" i="1"/>
  <c r="L7739" i="1"/>
  <c r="P7739" i="1" s="1"/>
  <c r="L7744" i="1"/>
  <c r="L7745" i="1"/>
  <c r="P7745" i="1" s="1"/>
  <c r="L7771" i="1"/>
  <c r="L7773" i="1"/>
  <c r="P7773" i="1" s="1"/>
  <c r="L7788" i="1"/>
  <c r="P7788" i="1" s="1"/>
  <c r="L7800" i="1"/>
  <c r="P7800" i="1" s="1"/>
  <c r="L7805" i="1"/>
  <c r="P7805" i="1" s="1"/>
  <c r="L7818" i="1"/>
  <c r="P7818" i="1" s="1"/>
  <c r="L7844" i="1"/>
  <c r="P7844" i="1" s="1"/>
  <c r="L7846" i="1"/>
  <c r="P7846" i="1" s="1"/>
  <c r="L7850" i="1"/>
  <c r="P7850" i="1" s="1"/>
  <c r="L7852" i="1"/>
  <c r="P7852" i="1" s="1"/>
  <c r="L7854" i="1"/>
  <c r="P7854" i="1" s="1"/>
  <c r="L7856" i="1"/>
  <c r="P7856" i="1" s="1"/>
  <c r="L943" i="1"/>
  <c r="P943" i="1" s="1"/>
  <c r="L950" i="1"/>
  <c r="P950" i="1" s="1"/>
  <c r="L958" i="1"/>
  <c r="P958" i="1" s="1"/>
  <c r="L1358" i="1"/>
  <c r="L1359" i="1"/>
  <c r="P1359" i="1" s="1"/>
  <c r="L1370" i="1"/>
  <c r="P1370" i="1" s="1"/>
  <c r="L1379" i="1"/>
  <c r="L1376" i="1"/>
  <c r="P1376" i="1" s="1"/>
  <c r="L1394" i="1"/>
  <c r="P1394" i="1" s="1"/>
  <c r="L1406" i="1"/>
  <c r="P1406" i="1" s="1"/>
  <c r="L1411" i="1"/>
  <c r="P1411" i="1" s="1"/>
  <c r="L1419" i="1"/>
  <c r="P1419" i="1" s="1"/>
  <c r="L1445" i="1"/>
  <c r="L1446" i="1"/>
  <c r="P1446" i="1" s="1"/>
  <c r="L1453" i="1"/>
  <c r="P1453" i="1" s="1"/>
  <c r="L1455" i="1"/>
  <c r="P1455" i="1" s="1"/>
  <c r="L1469" i="1"/>
  <c r="L1471" i="1"/>
  <c r="P1471" i="1" s="1"/>
  <c r="L1486" i="1"/>
  <c r="P1486" i="1" s="1"/>
  <c r="L1507" i="1"/>
  <c r="P1507" i="1" s="1"/>
  <c r="L1551" i="1"/>
  <c r="P1551" i="1" s="1"/>
  <c r="L1517" i="1"/>
  <c r="P1517" i="1" s="1"/>
  <c r="L1529" i="1"/>
  <c r="P1529" i="1" s="1"/>
  <c r="L1538" i="1"/>
  <c r="P1538" i="1" s="1"/>
  <c r="L1553" i="1"/>
  <c r="P1553" i="1" s="1"/>
  <c r="L1559" i="1"/>
  <c r="P1559" i="1" s="1"/>
  <c r="L1567" i="1"/>
  <c r="P1567" i="1" s="1"/>
  <c r="L1569" i="1"/>
  <c r="P1569" i="1" s="1"/>
  <c r="L1571" i="1"/>
  <c r="P1571" i="1" s="1"/>
  <c r="L1575" i="1"/>
  <c r="P1575" i="1" s="1"/>
  <c r="L1577" i="1"/>
  <c r="P1577" i="1" s="1"/>
  <c r="L1579" i="1"/>
  <c r="P1579" i="1" s="1"/>
  <c r="L1581" i="1"/>
  <c r="P1581" i="1" s="1"/>
  <c r="L1590" i="1"/>
  <c r="P1590" i="1" s="1"/>
  <c r="L1592" i="1"/>
  <c r="P1592" i="1" s="1"/>
  <c r="L1617" i="1"/>
  <c r="P1617" i="1" s="1"/>
  <c r="L1630" i="1"/>
  <c r="L1631" i="1"/>
  <c r="P1631" i="1" s="1"/>
  <c r="L1649" i="1"/>
  <c r="L1651" i="1"/>
  <c r="P1651" i="1" s="1"/>
  <c r="L1659" i="1"/>
  <c r="L1666" i="1"/>
  <c r="P1666" i="1" s="1"/>
  <c r="L1674" i="1"/>
  <c r="L1675" i="1"/>
  <c r="P1675" i="1" s="1"/>
  <c r="L1698" i="1"/>
  <c r="P1698" i="1" s="1"/>
  <c r="L1713" i="1"/>
  <c r="P1713" i="1" s="1"/>
  <c r="L1731" i="1"/>
  <c r="L1733" i="1"/>
  <c r="P1733" i="1" s="1"/>
  <c r="L1741" i="1"/>
  <c r="L1748" i="1"/>
  <c r="P1748" i="1" s="1"/>
  <c r="L1756" i="1"/>
  <c r="L1757" i="1"/>
  <c r="P1757" i="1" s="1"/>
  <c r="L1780" i="1"/>
  <c r="P1780" i="1" s="1"/>
  <c r="L1795" i="1"/>
  <c r="P1795" i="1" s="1"/>
  <c r="L1813" i="1"/>
  <c r="L1815" i="1"/>
  <c r="P1815" i="1" s="1"/>
  <c r="L1822" i="1"/>
  <c r="L1830" i="1"/>
  <c r="P1830" i="1" s="1"/>
  <c r="L1838" i="1"/>
  <c r="L1839" i="1"/>
  <c r="P1839" i="1" s="1"/>
  <c r="L1862" i="1"/>
  <c r="P1862" i="1" s="1"/>
  <c r="L1877" i="1"/>
  <c r="P1877" i="1" s="1"/>
  <c r="L1895" i="1"/>
  <c r="L1897" i="1"/>
  <c r="P1897" i="1" s="1"/>
  <c r="L1905" i="1"/>
  <c r="L1913" i="1"/>
  <c r="P1913" i="1" s="1"/>
  <c r="L1921" i="1"/>
  <c r="L1922" i="1"/>
  <c r="P1922" i="1" s="1"/>
  <c r="L1945" i="1"/>
  <c r="P1945" i="1" s="1"/>
  <c r="L1961" i="1"/>
  <c r="P1961" i="1" s="1"/>
  <c r="L1979" i="1"/>
  <c r="L1981" i="1"/>
  <c r="P1981" i="1" s="1"/>
  <c r="L1989" i="1"/>
  <c r="L1996" i="1"/>
  <c r="P1996" i="1" s="1"/>
  <c r="L2004" i="1"/>
  <c r="L2005" i="1"/>
  <c r="P2005" i="1" s="1"/>
  <c r="L2028" i="1"/>
  <c r="P2028" i="1" s="1"/>
  <c r="L2043" i="1"/>
  <c r="P2043" i="1" s="1"/>
  <c r="L2061" i="1"/>
  <c r="L2063" i="1"/>
  <c r="P2063" i="1" s="1"/>
  <c r="L2071" i="1"/>
  <c r="L2079" i="1"/>
  <c r="P2079" i="1" s="1"/>
  <c r="L2087" i="1"/>
  <c r="L2088" i="1"/>
  <c r="P2088" i="1" s="1"/>
  <c r="L2111" i="1"/>
  <c r="P2111" i="1" s="1"/>
  <c r="L2127" i="1"/>
  <c r="P2127" i="1" s="1"/>
  <c r="L2145" i="1"/>
  <c r="L2147" i="1"/>
  <c r="P2147" i="1" s="1"/>
  <c r="L2155" i="1"/>
  <c r="L2163" i="1"/>
  <c r="P2163" i="1" s="1"/>
  <c r="L2171" i="1"/>
  <c r="L2172" i="1"/>
  <c r="P2172" i="1" s="1"/>
  <c r="L2195" i="1"/>
  <c r="P2195" i="1" s="1"/>
  <c r="L2211" i="1"/>
  <c r="P2211" i="1" s="1"/>
  <c r="L2229" i="1"/>
  <c r="L2231" i="1"/>
  <c r="P2231" i="1" s="1"/>
  <c r="L2239" i="1"/>
  <c r="L2246" i="1"/>
  <c r="P2246" i="1" s="1"/>
  <c r="L2254" i="1"/>
  <c r="L2255" i="1"/>
  <c r="P2255" i="1" s="1"/>
  <c r="L2278" i="1"/>
  <c r="P2278" i="1" s="1"/>
  <c r="L2294" i="1"/>
  <c r="P2294" i="1" s="1"/>
  <c r="L2312" i="1"/>
  <c r="L2314" i="1"/>
  <c r="P2314" i="1" s="1"/>
  <c r="L2322" i="1"/>
  <c r="L2330" i="1"/>
  <c r="P2330" i="1" s="1"/>
  <c r="L2338" i="1"/>
  <c r="P2338" i="1" s="1"/>
  <c r="L2356" i="1"/>
  <c r="L2358" i="1"/>
  <c r="P2358" i="1" s="1"/>
  <c r="L2366" i="1"/>
  <c r="L2374" i="1"/>
  <c r="P2374" i="1" s="1"/>
  <c r="L2398" i="1"/>
  <c r="L2400" i="1"/>
  <c r="P2400" i="1" s="1"/>
  <c r="L2408" i="1"/>
  <c r="L2416" i="1"/>
  <c r="P2416" i="1" s="1"/>
  <c r="L2424" i="1"/>
  <c r="L2425" i="1"/>
  <c r="P2425" i="1" s="1"/>
  <c r="L2448" i="1"/>
  <c r="P2448" i="1" s="1"/>
  <c r="L2463" i="1"/>
  <c r="L2464" i="1"/>
  <c r="P2464" i="1" s="1"/>
  <c r="L2487" i="1"/>
  <c r="P2487" i="1" s="1"/>
  <c r="L2502" i="1"/>
  <c r="P2502" i="1" s="1"/>
  <c r="L2520" i="1"/>
  <c r="L2522" i="1"/>
  <c r="P2522" i="1" s="1"/>
  <c r="L2530" i="1"/>
  <c r="L2537" i="1"/>
  <c r="P2537" i="1" s="1"/>
  <c r="L2545" i="1"/>
  <c r="L2546" i="1"/>
  <c r="P2546" i="1" s="1"/>
  <c r="L2569" i="1"/>
  <c r="P2569" i="1" s="1"/>
  <c r="L4588" i="1"/>
  <c r="P4588" i="1" s="1"/>
  <c r="L4604" i="1"/>
  <c r="P4604" i="1" s="1"/>
  <c r="L4622" i="1"/>
  <c r="L4624" i="1"/>
  <c r="P4624" i="1" s="1"/>
  <c r="L4632" i="1"/>
  <c r="L4641" i="1"/>
  <c r="P4641" i="1" s="1"/>
  <c r="L4649" i="1"/>
  <c r="L4650" i="1"/>
  <c r="P4650" i="1" s="1"/>
  <c r="L4673" i="1"/>
  <c r="P4673" i="1" s="1"/>
  <c r="L4688" i="1"/>
  <c r="P4688" i="1" s="1"/>
  <c r="L4706" i="1"/>
  <c r="L4708" i="1"/>
  <c r="P4708" i="1" s="1"/>
  <c r="L4716" i="1"/>
  <c r="L4723" i="1"/>
  <c r="P4723" i="1" s="1"/>
  <c r="L4731" i="1"/>
  <c r="L4732" i="1"/>
  <c r="P4732" i="1" s="1"/>
  <c r="L4755" i="1"/>
  <c r="P4755" i="1" s="1"/>
  <c r="L4770" i="1"/>
  <c r="L4771" i="1"/>
  <c r="P4771" i="1" s="1"/>
  <c r="L4794" i="1"/>
  <c r="P4794" i="1" s="1"/>
  <c r="L4810" i="1"/>
  <c r="P4810" i="1" s="1"/>
  <c r="L4828" i="1"/>
  <c r="L4830" i="1"/>
  <c r="P4830" i="1" s="1"/>
  <c r="L4838" i="1"/>
  <c r="L4846" i="1"/>
  <c r="P4846" i="1" s="1"/>
  <c r="L4854" i="1"/>
  <c r="P4854" i="1" s="1"/>
  <c r="L4872" i="1"/>
  <c r="L4874" i="1"/>
  <c r="P4874" i="1" s="1"/>
  <c r="L4882" i="1"/>
  <c r="L4890" i="1"/>
  <c r="P4890" i="1" s="1"/>
  <c r="L4898" i="1"/>
  <c r="L4899" i="1"/>
  <c r="P4899" i="1" s="1"/>
  <c r="L4922" i="1"/>
  <c r="P4922" i="1" s="1"/>
  <c r="L4937" i="1"/>
  <c r="L4938" i="1"/>
  <c r="P4938" i="1" s="1"/>
  <c r="L4961" i="1"/>
  <c r="P4961" i="1" s="1"/>
  <c r="L4979" i="1"/>
  <c r="L4980" i="1"/>
  <c r="P4980" i="1" s="1"/>
  <c r="L5003" i="1"/>
  <c r="P5003" i="1" s="1"/>
  <c r="L5020" i="1"/>
  <c r="P5020" i="1" s="1"/>
  <c r="L5025" i="1"/>
  <c r="L5026" i="1"/>
  <c r="P5026" i="1" s="1"/>
  <c r="L5048" i="1"/>
  <c r="P5048" i="1" s="1"/>
  <c r="L5065" i="1"/>
  <c r="L5066" i="1"/>
  <c r="P5066" i="1" s="1"/>
  <c r="L5089" i="1"/>
  <c r="P5089" i="1" s="1"/>
  <c r="L5105" i="1"/>
  <c r="P5105" i="1" s="1"/>
  <c r="L5123" i="1"/>
  <c r="L5125" i="1"/>
  <c r="P5125" i="1" s="1"/>
  <c r="L5142" i="1"/>
  <c r="P5142" i="1" s="1"/>
  <c r="L5150" i="1"/>
  <c r="L5151" i="1"/>
  <c r="P5151" i="1" s="1"/>
  <c r="L5174" i="1"/>
  <c r="P5174" i="1" s="1"/>
  <c r="L5189" i="1"/>
  <c r="P5189" i="1" s="1"/>
  <c r="L5207" i="1"/>
  <c r="L5209" i="1"/>
  <c r="P5209" i="1" s="1"/>
  <c r="L5217" i="1"/>
  <c r="L5224" i="1"/>
  <c r="P5224" i="1" s="1"/>
  <c r="L5232" i="1"/>
  <c r="L5233" i="1"/>
  <c r="P5233" i="1" s="1"/>
  <c r="L5256" i="1"/>
  <c r="P5256" i="1" s="1"/>
  <c r="L5272" i="1"/>
  <c r="P5272" i="1" s="1"/>
  <c r="L5290" i="1"/>
  <c r="L5292" i="1"/>
  <c r="P5292" i="1" s="1"/>
  <c r="L5300" i="1"/>
  <c r="L5307" i="1"/>
  <c r="P5307" i="1" s="1"/>
  <c r="L5315" i="1"/>
  <c r="L5316" i="1"/>
  <c r="P5316" i="1" s="1"/>
  <c r="L5339" i="1"/>
  <c r="P5339" i="1" s="1"/>
  <c r="L5355" i="1"/>
  <c r="P5355" i="1" s="1"/>
  <c r="L5359" i="1"/>
  <c r="L5360" i="1"/>
  <c r="P5360" i="1" s="1"/>
  <c r="L5383" i="1"/>
  <c r="P5383" i="1" s="1"/>
  <c r="L5397" i="1"/>
  <c r="L5398" i="1"/>
  <c r="P5398" i="1" s="1"/>
  <c r="L5421" i="1"/>
  <c r="P5421" i="1" s="1"/>
  <c r="L5437" i="1"/>
  <c r="P5437" i="1" s="1"/>
  <c r="L5455" i="1"/>
  <c r="L5457" i="1"/>
  <c r="P5457" i="1" s="1"/>
  <c r="L5465" i="1"/>
  <c r="L5473" i="1"/>
  <c r="P5473" i="1" s="1"/>
  <c r="L5497" i="1"/>
  <c r="L5499" i="1"/>
  <c r="P5499" i="1" s="1"/>
  <c r="L5507" i="1"/>
  <c r="L5515" i="1"/>
  <c r="P5515" i="1" s="1"/>
  <c r="L5523" i="1"/>
  <c r="L5524" i="1"/>
  <c r="P5524" i="1" s="1"/>
  <c r="L5547" i="1"/>
  <c r="P5547" i="1" s="1"/>
  <c r="L5564" i="1"/>
  <c r="P5564" i="1" s="1"/>
  <c r="L5582" i="1"/>
  <c r="L5584" i="1"/>
  <c r="P5584" i="1" s="1"/>
  <c r="L5592" i="1"/>
  <c r="L5600" i="1"/>
  <c r="P5600" i="1" s="1"/>
  <c r="L5608" i="1"/>
  <c r="L5609" i="1"/>
  <c r="P5609" i="1" s="1"/>
  <c r="L5632" i="1"/>
  <c r="P5632" i="1" s="1"/>
  <c r="L5648" i="1"/>
  <c r="P5648" i="1" s="1"/>
  <c r="L5666" i="1"/>
  <c r="L5668" i="1"/>
  <c r="P5668" i="1" s="1"/>
  <c r="L5676" i="1"/>
  <c r="L5684" i="1"/>
  <c r="P5684" i="1" s="1"/>
  <c r="L5692" i="1"/>
  <c r="L5693" i="1"/>
  <c r="P5693" i="1" s="1"/>
  <c r="L5716" i="1"/>
  <c r="P5716" i="1" s="1"/>
  <c r="L5733" i="1"/>
  <c r="P5733" i="1" s="1"/>
  <c r="L5751" i="1"/>
  <c r="L5753" i="1"/>
  <c r="P5753" i="1" s="1"/>
  <c r="L5761" i="1"/>
  <c r="L5769" i="1"/>
  <c r="P5769" i="1" s="1"/>
  <c r="L5777" i="1"/>
  <c r="L5778" i="1"/>
  <c r="P5778" i="1" s="1"/>
  <c r="L5801" i="1"/>
  <c r="P5801" i="1" s="1"/>
  <c r="L5817" i="1"/>
  <c r="P5817" i="1" s="1"/>
  <c r="L5835" i="1"/>
  <c r="L5837" i="1"/>
  <c r="P5837" i="1" s="1"/>
  <c r="L5845" i="1"/>
  <c r="L5853" i="1"/>
  <c r="P5853" i="1" s="1"/>
  <c r="L5861" i="1"/>
  <c r="L5862" i="1"/>
  <c r="P5862" i="1" s="1"/>
  <c r="L5885" i="1"/>
  <c r="P5885" i="1" s="1"/>
  <c r="L5902" i="1"/>
  <c r="P5902" i="1" s="1"/>
  <c r="L5920" i="1"/>
  <c r="L5922" i="1"/>
  <c r="P5922" i="1" s="1"/>
  <c r="L5930" i="1"/>
  <c r="L5938" i="1"/>
  <c r="P5938" i="1" s="1"/>
  <c r="L5946" i="1"/>
  <c r="L5947" i="1"/>
  <c r="P5947" i="1" s="1"/>
  <c r="L5970" i="1"/>
  <c r="P5970" i="1" s="1"/>
  <c r="L5985" i="1"/>
  <c r="P5985" i="1" s="1"/>
  <c r="L6003" i="1"/>
  <c r="L6005" i="1"/>
  <c r="P6005" i="1" s="1"/>
  <c r="L6013" i="1"/>
  <c r="L6018" i="1"/>
  <c r="P6018" i="1" s="1"/>
  <c r="L6026" i="1"/>
  <c r="L6027" i="1"/>
  <c r="P6027" i="1" s="1"/>
  <c r="L6046" i="1"/>
  <c r="L6048" i="1"/>
  <c r="P6048" i="1" s="1"/>
  <c r="L6065" i="1"/>
  <c r="P6065" i="1" s="1"/>
  <c r="L6082" i="1"/>
  <c r="P6082" i="1" s="1"/>
  <c r="L6096" i="1"/>
  <c r="P6096" i="1" s="1"/>
  <c r="L6110" i="1"/>
  <c r="L6111" i="1"/>
  <c r="P6111" i="1" s="1"/>
  <c r="L6127" i="1"/>
  <c r="P6127" i="1" s="1"/>
  <c r="L6144" i="1"/>
  <c r="P6144" i="1" s="1"/>
  <c r="L6155" i="1"/>
  <c r="P6155" i="1" s="1"/>
  <c r="L8435" i="1"/>
  <c r="L8436" i="1"/>
  <c r="P8436" i="1" s="1"/>
  <c r="L8461" i="1"/>
  <c r="P8461" i="1" s="1"/>
  <c r="L8476" i="1"/>
  <c r="L8477" i="1"/>
  <c r="P8477" i="1" s="1"/>
  <c r="L8496" i="1"/>
  <c r="L8498" i="1"/>
  <c r="P8498" i="1" s="1"/>
  <c r="L8506" i="1"/>
  <c r="L8515" i="1"/>
  <c r="P8515" i="1" s="1"/>
  <c r="L8522" i="1"/>
  <c r="L8523" i="1"/>
  <c r="P8523" i="1" s="1"/>
  <c r="L8553" i="1"/>
  <c r="L8555" i="1"/>
  <c r="P8555" i="1" s="1"/>
  <c r="L8563" i="1"/>
  <c r="L8572" i="1"/>
  <c r="P8572" i="1" s="1"/>
  <c r="L8582" i="1"/>
  <c r="L8583" i="1"/>
  <c r="P8583" i="1" s="1"/>
  <c r="L8606" i="1"/>
  <c r="P8606" i="1" s="1"/>
  <c r="L8622" i="1"/>
  <c r="L8623" i="1"/>
  <c r="P8623" i="1" s="1"/>
  <c r="L8645" i="1"/>
  <c r="L8647" i="1"/>
  <c r="P8647" i="1" s="1"/>
  <c r="L8655" i="1"/>
  <c r="L8664" i="1"/>
  <c r="P8664" i="1" s="1"/>
  <c r="L8673" i="1"/>
  <c r="L8674" i="1"/>
  <c r="P8674" i="1" s="1"/>
  <c r="L8697" i="1"/>
  <c r="P8697" i="1" s="1"/>
  <c r="L8712" i="1"/>
  <c r="L8713" i="1"/>
  <c r="P8713" i="1" s="1"/>
  <c r="L8734" i="1"/>
  <c r="L8736" i="1"/>
  <c r="P8736" i="1" s="1"/>
  <c r="L8744" i="1"/>
  <c r="L8753" i="1"/>
  <c r="P8753" i="1" s="1"/>
  <c r="L8762" i="1"/>
  <c r="L8763" i="1"/>
  <c r="P8763" i="1" s="1"/>
  <c r="L8785" i="1"/>
  <c r="P8785" i="1" s="1"/>
  <c r="L8800" i="1"/>
  <c r="L8801" i="1"/>
  <c r="P8801" i="1" s="1"/>
  <c r="L8821" i="1"/>
  <c r="L8823" i="1"/>
  <c r="P8823" i="1" s="1"/>
  <c r="L8831" i="1"/>
  <c r="L8840" i="1"/>
  <c r="P8840" i="1" s="1"/>
  <c r="L8849" i="1"/>
  <c r="L8850" i="1"/>
  <c r="P8850" i="1" s="1"/>
  <c r="L8874" i="1"/>
  <c r="P8874" i="1" s="1"/>
  <c r="L8890" i="1"/>
  <c r="L8891" i="1"/>
  <c r="P8891" i="1" s="1"/>
  <c r="L8911" i="1"/>
  <c r="L8913" i="1"/>
  <c r="P8913" i="1" s="1"/>
  <c r="L8921" i="1"/>
  <c r="L8930" i="1"/>
  <c r="P8930" i="1" s="1"/>
  <c r="L8939" i="1"/>
  <c r="L8940" i="1"/>
  <c r="P8940" i="1" s="1"/>
  <c r="L8964" i="1"/>
  <c r="P8964" i="1" s="1"/>
  <c r="L8979" i="1"/>
  <c r="L8980" i="1"/>
  <c r="P8980" i="1" s="1"/>
  <c r="L9001" i="1"/>
  <c r="L9003" i="1"/>
  <c r="P9003" i="1" s="1"/>
  <c r="L9011" i="1"/>
  <c r="L9020" i="1"/>
  <c r="P9020" i="1" s="1"/>
  <c r="L9029" i="1"/>
  <c r="L9030" i="1"/>
  <c r="P9030" i="1" s="1"/>
  <c r="L9037" i="1"/>
  <c r="L9038" i="1"/>
  <c r="P9038" i="1" s="1"/>
  <c r="L9060" i="1"/>
  <c r="P9060" i="1" s="1"/>
  <c r="L9075" i="1"/>
  <c r="L9076" i="1"/>
  <c r="P9076" i="1" s="1"/>
  <c r="L9093" i="1"/>
  <c r="L9095" i="1"/>
  <c r="P9095" i="1" s="1"/>
  <c r="L9103" i="1"/>
  <c r="L9112" i="1"/>
  <c r="P9112" i="1" s="1"/>
  <c r="L9121" i="1"/>
  <c r="L9122" i="1"/>
  <c r="P9122" i="1" s="1"/>
  <c r="L9146" i="1"/>
  <c r="P9146" i="1" s="1"/>
  <c r="L9161" i="1"/>
  <c r="L9162" i="1"/>
  <c r="P9162" i="1" s="1"/>
  <c r="L9179" i="1"/>
  <c r="L9181" i="1"/>
  <c r="P9181" i="1" s="1"/>
  <c r="L9188" i="1"/>
  <c r="L9196" i="1"/>
  <c r="P9196" i="1" s="1"/>
  <c r="L9203" i="1"/>
  <c r="L9204" i="1"/>
  <c r="P9204" i="1" s="1"/>
  <c r="L9224" i="1"/>
  <c r="L9226" i="1"/>
  <c r="P9226" i="1" s="1"/>
  <c r="L9243" i="1"/>
  <c r="P9243" i="1" s="1"/>
  <c r="L9260" i="1"/>
  <c r="L9258" i="1"/>
  <c r="P9258" i="1" s="1"/>
  <c r="L6160" i="1"/>
  <c r="P6160" i="1" s="1"/>
  <c r="L7639" i="1" l="1"/>
  <c r="P7639" i="1" s="1"/>
  <c r="L7707" i="1"/>
  <c r="P7707" i="1" s="1"/>
  <c r="L7628" i="1"/>
  <c r="L5707" i="1"/>
  <c r="P5707" i="1" s="1"/>
  <c r="L4163" i="1"/>
  <c r="P4163" i="1" s="1"/>
  <c r="L1555" i="1"/>
  <c r="P1555" i="1" s="1"/>
  <c r="L5496" i="1"/>
  <c r="P5496" i="1" s="1"/>
  <c r="L2311" i="1"/>
  <c r="P2311" i="1" s="1"/>
  <c r="L4491" i="1"/>
  <c r="P4491" i="1" s="1"/>
  <c r="L3956" i="1"/>
  <c r="P3956" i="1" s="1"/>
  <c r="L3426" i="1"/>
  <c r="P3426" i="1" s="1"/>
  <c r="L2890" i="1"/>
  <c r="P2890" i="1" s="1"/>
  <c r="L3344" i="1"/>
  <c r="P3344" i="1" s="1"/>
  <c r="L3591" i="1"/>
  <c r="P3591" i="1" s="1"/>
  <c r="L6202" i="1"/>
  <c r="P6202" i="1" s="1"/>
  <c r="L7082" i="1"/>
  <c r="P7082" i="1" s="1"/>
  <c r="L7178" i="1"/>
  <c r="P7178" i="1" s="1"/>
  <c r="L4871" i="1"/>
  <c r="P4871" i="1" s="1"/>
  <c r="P6983" i="1"/>
  <c r="P6622" i="1"/>
  <c r="P6338" i="1"/>
  <c r="P9200" i="1"/>
  <c r="P8844" i="1"/>
  <c r="P8156" i="1"/>
  <c r="P8019" i="1"/>
  <c r="P7419" i="1"/>
  <c r="P8979" i="1"/>
  <c r="P8553" i="1"/>
  <c r="P6380" i="1"/>
  <c r="P8187" i="1"/>
  <c r="P6980" i="1"/>
  <c r="P6756" i="1"/>
  <c r="P6519" i="1"/>
  <c r="P6328" i="1"/>
  <c r="P9161" i="1"/>
  <c r="P8800" i="1"/>
  <c r="P8389" i="1"/>
  <c r="P6268" i="1"/>
  <c r="P5946" i="1"/>
  <c r="P5751" i="1"/>
  <c r="P4995" i="1"/>
  <c r="P4796" i="1"/>
  <c r="P1659" i="1"/>
  <c r="L4621" i="1"/>
  <c r="P4621" i="1" s="1"/>
  <c r="P8627" i="1"/>
  <c r="P8463" i="1"/>
  <c r="P9121" i="1"/>
  <c r="P8921" i="1"/>
  <c r="P8348" i="1"/>
  <c r="P7764" i="1"/>
  <c r="P7028" i="1"/>
  <c r="P6714" i="1"/>
  <c r="P6534" i="1"/>
  <c r="P9062" i="1"/>
  <c r="P8699" i="1"/>
  <c r="P8128" i="1"/>
  <c r="P8582" i="1"/>
  <c r="P8329" i="1"/>
  <c r="P7555" i="1"/>
  <c r="P6460" i="1"/>
  <c r="P5692" i="1"/>
  <c r="P5465" i="1"/>
  <c r="P3654" i="1"/>
  <c r="P9032" i="1"/>
  <c r="P8302" i="1"/>
  <c r="P7583" i="1"/>
  <c r="P7325" i="1"/>
  <c r="L8408" i="1"/>
  <c r="P8408" i="1" s="1"/>
  <c r="L7896" i="1"/>
  <c r="P7896" i="1" s="1"/>
  <c r="P9148" i="1"/>
  <c r="P8956" i="1"/>
  <c r="P8787" i="1"/>
  <c r="P8273" i="1"/>
  <c r="P8110" i="1"/>
  <c r="P9075" i="1"/>
  <c r="P8712" i="1"/>
  <c r="P8496" i="1"/>
  <c r="P8091" i="1"/>
  <c r="P7525" i="1"/>
  <c r="P7442" i="1"/>
  <c r="P7146" i="1"/>
  <c r="P6477" i="1"/>
  <c r="P6287" i="1"/>
  <c r="P8866" i="1"/>
  <c r="P6663" i="1"/>
  <c r="P6473" i="1"/>
  <c r="P8522" i="1"/>
  <c r="P8115" i="1"/>
  <c r="P6604" i="1"/>
  <c r="P8563" i="1"/>
  <c r="P8008" i="1"/>
  <c r="P3234" i="1"/>
  <c r="P5920" i="1"/>
  <c r="P3885" i="1"/>
  <c r="P8577" i="1"/>
  <c r="P7914" i="1"/>
  <c r="P9224" i="1"/>
  <c r="P8296" i="1"/>
  <c r="P7715" i="1"/>
  <c r="P8805" i="1"/>
  <c r="P8598" i="1"/>
  <c r="P8435" i="1"/>
  <c r="P8283" i="1"/>
  <c r="P7390" i="1"/>
  <c r="P7239" i="1"/>
  <c r="P7741" i="1"/>
  <c r="P7185" i="1"/>
  <c r="P7056" i="1"/>
  <c r="P6370" i="1"/>
  <c r="P8831" i="1"/>
  <c r="P4206" i="1"/>
  <c r="P1315" i="1"/>
  <c r="P8895" i="1"/>
  <c r="P8213" i="1"/>
  <c r="P8064" i="1"/>
  <c r="P7738" i="1"/>
  <c r="P6795" i="1"/>
  <c r="P9029" i="1"/>
  <c r="P8821" i="1"/>
  <c r="P8655" i="1"/>
  <c r="P8438" i="1"/>
  <c r="P8241" i="1"/>
  <c r="P7998" i="1"/>
  <c r="P7865" i="1"/>
  <c r="P7622" i="1"/>
  <c r="P7397" i="1"/>
  <c r="P7100" i="1"/>
  <c r="P6939" i="1"/>
  <c r="P6433" i="1"/>
  <c r="P8037" i="1"/>
  <c r="P7744" i="1"/>
  <c r="P6607" i="1"/>
  <c r="P6420" i="1"/>
  <c r="P9203" i="1"/>
  <c r="P8849" i="1"/>
  <c r="P8476" i="1"/>
  <c r="P8231" i="1"/>
  <c r="P8081" i="1"/>
  <c r="P5592" i="1"/>
  <c r="P5232" i="1"/>
  <c r="P8734" i="1"/>
  <c r="P8151" i="1"/>
  <c r="P7332" i="1"/>
  <c r="P4335" i="1"/>
  <c r="P8876" i="1"/>
  <c r="P8138" i="1"/>
  <c r="P7208" i="1"/>
  <c r="P4690" i="1"/>
  <c r="P2382" i="1"/>
  <c r="P965" i="1"/>
  <c r="L5330" i="1"/>
  <c r="P5330" i="1" s="1"/>
  <c r="P9052" i="1"/>
  <c r="P8689" i="1"/>
  <c r="P8519" i="1"/>
  <c r="P8375" i="1"/>
  <c r="P6746" i="1"/>
  <c r="P9179" i="1"/>
  <c r="P8409" i="1"/>
  <c r="P7072" i="1"/>
  <c r="P6769" i="1"/>
  <c r="P6565" i="1"/>
  <c r="P9116" i="1"/>
  <c r="P8966" i="1"/>
  <c r="P8758" i="1"/>
  <c r="P8393" i="1"/>
  <c r="P9011" i="1"/>
  <c r="P8645" i="1"/>
  <c r="P7606" i="1"/>
  <c r="P7137" i="1"/>
  <c r="P7010" i="1"/>
  <c r="P9001" i="1"/>
  <c r="P3055" i="1"/>
  <c r="P3844" i="1"/>
  <c r="P5413" i="1"/>
  <c r="P5050" i="1"/>
  <c r="P5761" i="1"/>
  <c r="P4039" i="1"/>
  <c r="P5650" i="1"/>
  <c r="P8762" i="1"/>
  <c r="P7891" i="1"/>
  <c r="P7576" i="1"/>
  <c r="P9164" i="1"/>
  <c r="P9024" i="1"/>
  <c r="P8480" i="1"/>
  <c r="P8343" i="1"/>
  <c r="P7983" i="1"/>
  <c r="P7609" i="1"/>
  <c r="P7069" i="1"/>
  <c r="P9260" i="1"/>
  <c r="P9103" i="1"/>
  <c r="P8911" i="1"/>
  <c r="P8744" i="1"/>
  <c r="P8022" i="1"/>
  <c r="P7232" i="1"/>
  <c r="P7091" i="1"/>
  <c r="P6967" i="1"/>
  <c r="P6313" i="1"/>
  <c r="P9188" i="1"/>
  <c r="P8673" i="1"/>
  <c r="P8506" i="1"/>
  <c r="P8257" i="1"/>
  <c r="P8107" i="1"/>
  <c r="P7960" i="1"/>
  <c r="P7046" i="1"/>
  <c r="P5359" i="1"/>
  <c r="P3957" i="1"/>
  <c r="P3510" i="1"/>
  <c r="P2809" i="1"/>
  <c r="P3793" i="1"/>
  <c r="P2983" i="1"/>
  <c r="P2280" i="1"/>
  <c r="P8717" i="1"/>
  <c r="P6673" i="1"/>
  <c r="P6492" i="1"/>
  <c r="P6114" i="1"/>
  <c r="P5972" i="1"/>
  <c r="P5624" i="1"/>
  <c r="P5258" i="1"/>
  <c r="P3736" i="1"/>
  <c r="P3081" i="1"/>
  <c r="P6110" i="1"/>
  <c r="P5608" i="1"/>
  <c r="P5455" i="1"/>
  <c r="P4882" i="1"/>
  <c r="P4288" i="1"/>
  <c r="P5341" i="1"/>
  <c r="P4081" i="1"/>
  <c r="P3926" i="1"/>
  <c r="P3276" i="1"/>
  <c r="P2932" i="1"/>
  <c r="P2778" i="1"/>
  <c r="P2424" i="1"/>
  <c r="P1921" i="1"/>
  <c r="P1113" i="1"/>
  <c r="P2045" i="1"/>
  <c r="P1700" i="1"/>
  <c r="P2602" i="1"/>
  <c r="P247" i="1"/>
  <c r="P4828" i="1"/>
  <c r="P3427" i="1"/>
  <c r="P2916" i="1"/>
  <c r="P2213" i="1"/>
  <c r="P1715" i="1"/>
  <c r="P1176" i="1"/>
  <c r="P3592" i="1"/>
  <c r="P2129" i="1"/>
  <c r="P6591" i="1"/>
  <c r="P6411" i="1"/>
  <c r="P5887" i="1"/>
  <c r="P5539" i="1"/>
  <c r="P5375" i="1"/>
  <c r="P4856" i="1"/>
  <c r="P4309" i="1"/>
  <c r="P3469" i="1"/>
  <c r="P3314" i="1"/>
  <c r="P2004" i="1"/>
  <c r="P6396" i="1"/>
  <c r="P4049" i="1"/>
  <c r="P3602" i="1"/>
  <c r="P2296" i="1"/>
  <c r="P4451" i="1"/>
  <c r="P3551" i="1"/>
  <c r="P2030" i="1"/>
  <c r="P4786" i="1"/>
  <c r="P3576" i="1"/>
  <c r="P2229" i="1"/>
  <c r="P2071" i="1"/>
  <c r="P1731" i="1"/>
  <c r="P2901" i="1"/>
  <c r="P2504" i="1"/>
  <c r="P3191" i="1"/>
  <c r="P4979" i="1"/>
  <c r="P4622" i="1"/>
  <c r="P4420" i="1"/>
  <c r="P4065" i="1"/>
  <c r="P3224" i="1"/>
  <c r="P3065" i="1"/>
  <c r="P2727" i="1"/>
  <c r="P2571" i="1"/>
  <c r="P2020" i="1"/>
  <c r="P1864" i="1"/>
  <c r="P676" i="1"/>
  <c r="P4148" i="1"/>
  <c r="P1854" i="1"/>
  <c r="P1361" i="1"/>
  <c r="P4394" i="1"/>
  <c r="P3494" i="1"/>
  <c r="P2942" i="1"/>
  <c r="P2087" i="1"/>
  <c r="P4665" i="1"/>
  <c r="P4461" i="1"/>
  <c r="P4106" i="1"/>
  <c r="P2957" i="1"/>
  <c r="P2463" i="1"/>
  <c r="P2312" i="1"/>
  <c r="P2155" i="1"/>
  <c r="P1813" i="1"/>
  <c r="P1445" i="1"/>
  <c r="P673" i="1"/>
  <c r="P12" i="1"/>
  <c r="Q12" i="1" s="1"/>
  <c r="P7001" i="1"/>
  <c r="P6730" i="1"/>
  <c r="P5930" i="1"/>
  <c r="P5676" i="1"/>
  <c r="P2545" i="1"/>
  <c r="P1268" i="1"/>
  <c r="P2834" i="1"/>
  <c r="P5025" i="1"/>
  <c r="P8622" i="1"/>
  <c r="P8209" i="1"/>
  <c r="P8060" i="1"/>
  <c r="P6957" i="1"/>
  <c r="P5582" i="1"/>
  <c r="P5315" i="1"/>
  <c r="P4649" i="1"/>
  <c r="P3803" i="1"/>
  <c r="P3250" i="1"/>
  <c r="P2450" i="1"/>
  <c r="P3535" i="1"/>
  <c r="P2737" i="1"/>
  <c r="P650" i="1"/>
  <c r="P8668" i="1"/>
  <c r="P8453" i="1"/>
  <c r="P7449" i="1"/>
  <c r="P6772" i="1"/>
  <c r="P6436" i="1"/>
  <c r="P6244" i="1"/>
  <c r="P6069" i="1"/>
  <c r="P5566" i="1"/>
  <c r="P4247" i="1"/>
  <c r="P4091" i="1"/>
  <c r="P3437" i="1"/>
  <c r="P2891" i="1"/>
  <c r="P696" i="1"/>
  <c r="P5397" i="1"/>
  <c r="P5207" i="1"/>
  <c r="P4838" i="1"/>
  <c r="P5962" i="1"/>
  <c r="P5803" i="1"/>
  <c r="P5439" i="1"/>
  <c r="P4580" i="1"/>
  <c r="P4377" i="1"/>
  <c r="P4023" i="1"/>
  <c r="P3386" i="1"/>
  <c r="P2875" i="1"/>
  <c r="P2366" i="1"/>
  <c r="P584" i="1"/>
  <c r="P1947" i="1"/>
  <c r="P555" i="1"/>
  <c r="P3345" i="1"/>
  <c r="P2643" i="1"/>
  <c r="P4770" i="1"/>
  <c r="P4216" i="1"/>
  <c r="P3875" i="1"/>
  <c r="P3721" i="1"/>
  <c r="P3370" i="1"/>
  <c r="P5217" i="1"/>
  <c r="P1879" i="1"/>
  <c r="P6689" i="1"/>
  <c r="P6555" i="1"/>
  <c r="P6354" i="1"/>
  <c r="P6137" i="1"/>
  <c r="P5987" i="1"/>
  <c r="P5481" i="1"/>
  <c r="P5331" i="1"/>
  <c r="P5176" i="1"/>
  <c r="P4963" i="1"/>
  <c r="P4812" i="1"/>
  <c r="P4257" i="1"/>
  <c r="P3916" i="1"/>
  <c r="P3411" i="1"/>
  <c r="P3266" i="1"/>
  <c r="P3107" i="1"/>
  <c r="P2768" i="1"/>
  <c r="P2612" i="1"/>
  <c r="P6543" i="1"/>
  <c r="P6351" i="1"/>
  <c r="P3900" i="1"/>
  <c r="P3453" i="1"/>
  <c r="P2103" i="1"/>
  <c r="P3396" i="1"/>
  <c r="P322" i="1"/>
  <c r="P1782" i="1"/>
  <c r="P6705" i="1"/>
  <c r="P6046" i="1"/>
  <c r="P9093" i="1"/>
  <c r="P8939" i="1"/>
  <c r="P8419" i="1"/>
  <c r="P7118" i="1"/>
  <c r="P9138" i="1"/>
  <c r="P8984" i="1"/>
  <c r="P8254" i="1"/>
  <c r="P8103" i="1"/>
  <c r="P7771" i="1"/>
  <c r="P7532" i="1"/>
  <c r="P6581" i="1"/>
  <c r="P5877" i="1"/>
  <c r="P5718" i="1"/>
  <c r="P5166" i="1"/>
  <c r="P5005" i="1"/>
  <c r="P1633" i="1"/>
  <c r="P1386" i="1"/>
  <c r="P5861" i="1"/>
  <c r="P4632" i="1"/>
  <c r="P3982" i="1"/>
  <c r="P6271" i="1"/>
  <c r="P5248" i="1"/>
  <c r="P5091" i="1"/>
  <c r="P4924" i="1"/>
  <c r="P4174" i="1"/>
  <c r="P3834" i="1"/>
  <c r="P3680" i="1"/>
  <c r="P3181" i="1"/>
  <c r="P3024" i="1"/>
  <c r="P2686" i="1"/>
  <c r="P2530" i="1"/>
  <c r="P2171" i="1"/>
  <c r="P1674" i="1"/>
  <c r="P1379" i="1"/>
  <c r="P146" i="1"/>
  <c r="P3149" i="1"/>
  <c r="P2752" i="1"/>
  <c r="P3752" i="1"/>
  <c r="P3039" i="1"/>
  <c r="P1989" i="1"/>
  <c r="P4517" i="1"/>
  <c r="P3520" i="1"/>
  <c r="P3165" i="1"/>
  <c r="P2670" i="1"/>
  <c r="P1963" i="1"/>
  <c r="P630" i="1"/>
  <c r="P4351" i="1"/>
  <c r="P1609" i="1"/>
  <c r="P1462" i="1"/>
  <c r="P3941" i="1"/>
  <c r="P3304" i="1"/>
  <c r="P2793" i="1"/>
  <c r="P2398" i="1"/>
  <c r="P1895" i="1"/>
  <c r="P601" i="1"/>
  <c r="P5793" i="1"/>
  <c r="P5634" i="1"/>
  <c r="P4606" i="1"/>
  <c r="P3561" i="1"/>
  <c r="P2408" i="1"/>
  <c r="P2254" i="1"/>
  <c r="P1756" i="1"/>
  <c r="P627" i="1"/>
  <c r="P372" i="1"/>
  <c r="P98" i="1"/>
  <c r="P8319" i="1"/>
  <c r="P6686" i="1"/>
  <c r="P5835" i="1"/>
  <c r="P5123" i="1"/>
  <c r="P4706" i="1"/>
  <c r="P4410" i="1"/>
  <c r="P2586" i="1"/>
  <c r="P281" i="1"/>
  <c r="P8777" i="1"/>
  <c r="P8608" i="1"/>
  <c r="P7897" i="1"/>
  <c r="P6727" i="1"/>
  <c r="P6393" i="1"/>
  <c r="P4190" i="1"/>
  <c r="P4231" i="1"/>
  <c r="P3288" i="1"/>
  <c r="P6013" i="1"/>
  <c r="P5666" i="1"/>
  <c r="P5507" i="1"/>
  <c r="P5150" i="1"/>
  <c r="P4937" i="1"/>
  <c r="P4132" i="1"/>
  <c r="P5904" i="1"/>
  <c r="P5385" i="1"/>
  <c r="P4476" i="1"/>
  <c r="P3329" i="1"/>
  <c r="P2322" i="1"/>
  <c r="P1979" i="1"/>
  <c r="P1822" i="1"/>
  <c r="P2197" i="1"/>
  <c r="P1797" i="1"/>
  <c r="P4492" i="1"/>
  <c r="P2440" i="1"/>
  <c r="P4872" i="1"/>
  <c r="P4716" i="1"/>
  <c r="P4325" i="1"/>
  <c r="P3818" i="1"/>
  <c r="P2973" i="1"/>
  <c r="P2819" i="1"/>
  <c r="P2479" i="1"/>
  <c r="P2270" i="1"/>
  <c r="P1772" i="1"/>
  <c r="P1619" i="1"/>
  <c r="P497" i="1"/>
  <c r="P4898" i="1"/>
  <c r="P2340" i="1"/>
  <c r="P4435" i="1"/>
  <c r="P2489" i="1"/>
  <c r="P1690" i="1"/>
  <c r="P6644" i="1"/>
  <c r="P6310" i="1"/>
  <c r="P6089" i="1"/>
  <c r="P5423" i="1"/>
  <c r="P5274" i="1"/>
  <c r="P4914" i="1"/>
  <c r="P4757" i="1"/>
  <c r="P4367" i="1"/>
  <c r="P3859" i="1"/>
  <c r="P3208" i="1"/>
  <c r="P2711" i="1"/>
  <c r="P2061" i="1"/>
  <c r="P1905" i="1"/>
  <c r="P6451" i="1"/>
  <c r="P6297" i="1"/>
  <c r="P5523" i="1"/>
  <c r="P3711" i="1"/>
  <c r="P3355" i="1"/>
  <c r="P2561" i="1"/>
  <c r="P3643" i="1"/>
  <c r="P1649" i="1"/>
  <c r="P1050" i="1"/>
  <c r="P6647" i="1"/>
  <c r="P6003" i="1"/>
  <c r="P5845" i="1"/>
  <c r="P5497" i="1"/>
  <c r="P5290" i="1"/>
  <c r="P9037" i="1"/>
  <c r="P8890" i="1"/>
  <c r="P1838" i="1"/>
  <c r="P893" i="1"/>
  <c r="P9078" i="1"/>
  <c r="P8934" i="1"/>
  <c r="P8365" i="1"/>
  <c r="P8197" i="1"/>
  <c r="P8047" i="1"/>
  <c r="P7629" i="1"/>
  <c r="P6909" i="1"/>
  <c r="P5819" i="1"/>
  <c r="P5107" i="1"/>
  <c r="P4953" i="1"/>
  <c r="P4747" i="1"/>
  <c r="P4590" i="1"/>
  <c r="P3998" i="1"/>
  <c r="P2187" i="1"/>
  <c r="P1354" i="1"/>
  <c r="P5300" i="1"/>
  <c r="P4731" i="1"/>
  <c r="P744" i="1"/>
  <c r="P5708" i="1"/>
  <c r="P5549" i="1"/>
  <c r="P5191" i="1"/>
  <c r="P5040" i="1"/>
  <c r="P4272" i="1"/>
  <c r="P3777" i="1"/>
  <c r="P3633" i="1"/>
  <c r="P3479" i="1"/>
  <c r="P3123" i="1"/>
  <c r="P2627" i="1"/>
  <c r="P1630" i="1"/>
  <c r="P4502" i="1"/>
  <c r="P2653" i="1"/>
  <c r="P1741" i="1"/>
  <c r="P978" i="1"/>
  <c r="P4122" i="1"/>
  <c r="P3967" i="1"/>
  <c r="P3617" i="1"/>
  <c r="P820" i="1"/>
  <c r="P722" i="1"/>
  <c r="P581" i="1"/>
  <c r="P185" i="1"/>
  <c r="P4298" i="1"/>
  <c r="P2998" i="1"/>
  <c r="P3695" i="1"/>
  <c r="P3097" i="1"/>
  <c r="P2696" i="1"/>
  <c r="P2239" i="1"/>
  <c r="P5735" i="1"/>
  <c r="P5081" i="1"/>
  <c r="P4164" i="1"/>
  <c r="P4008" i="1"/>
  <c r="P3670" i="1"/>
  <c r="P3014" i="1"/>
  <c r="P2860" i="1"/>
  <c r="P2520" i="1"/>
  <c r="P2356" i="1"/>
  <c r="P1469" i="1"/>
  <c r="P719" i="1"/>
  <c r="P451" i="1"/>
  <c r="P58" i="1"/>
  <c r="P7164" i="1"/>
  <c r="P6631" i="1"/>
  <c r="P6026" i="1"/>
  <c r="P5777" i="1"/>
  <c r="P5065" i="1"/>
  <c r="P2850" i="1"/>
  <c r="P2145" i="1"/>
  <c r="P1358" i="1"/>
  <c r="P3139" i="1"/>
  <c r="L7519" i="1"/>
  <c r="P7519" i="1" s="1"/>
  <c r="L3669" i="1"/>
  <c r="P3669" i="1" s="1"/>
  <c r="L1456" i="1"/>
  <c r="P1456" i="1" s="1"/>
  <c r="L1572" i="1"/>
  <c r="P1572" i="1" s="1"/>
  <c r="L1257" i="1"/>
  <c r="P1257" i="1" s="1"/>
  <c r="L8036" i="1"/>
  <c r="P8036" i="1" s="1"/>
  <c r="L1308" i="1"/>
  <c r="P1308" i="1" s="1"/>
  <c r="L9208" i="1"/>
  <c r="L9178" i="1"/>
  <c r="P9178" i="1" s="1"/>
  <c r="L7689" i="1"/>
  <c r="L7690" i="1"/>
  <c r="P7690" i="1" s="1"/>
  <c r="L1229" i="1"/>
  <c r="L1230" i="1"/>
  <c r="P1230" i="1" s="1"/>
  <c r="L743" i="1"/>
  <c r="L754" i="1"/>
  <c r="P754" i="1" s="1"/>
  <c r="L1417" i="1"/>
  <c r="L1418" i="1"/>
  <c r="P1418" i="1" s="1"/>
  <c r="L7396" i="1"/>
  <c r="L7407" i="1"/>
  <c r="P7407" i="1" s="1"/>
  <c r="L2849" i="1"/>
  <c r="P2849" i="1" s="1"/>
  <c r="L1515" i="1"/>
  <c r="L1516" i="1"/>
  <c r="P1516" i="1" s="1"/>
  <c r="L7770" i="1"/>
  <c r="L7781" i="1"/>
  <c r="P7781" i="1" s="1"/>
  <c r="L6056" i="1"/>
  <c r="P6056" i="1" s="1"/>
  <c r="L9234" i="1"/>
  <c r="P9234" i="1" s="1"/>
  <c r="L8910" i="1"/>
  <c r="P8910" i="1" s="1"/>
  <c r="L8127" i="1"/>
  <c r="P8127" i="1" s="1"/>
  <c r="L8364" i="1"/>
  <c r="P8364" i="1" s="1"/>
  <c r="L7807" i="1"/>
  <c r="L7808" i="1"/>
  <c r="P7808" i="1" s="1"/>
  <c r="L7090" i="1"/>
  <c r="P7090" i="1" s="1"/>
  <c r="L7364" i="1"/>
  <c r="L7365" i="1"/>
  <c r="P7365" i="1" s="1"/>
  <c r="L8431" i="1"/>
  <c r="P8431" i="1" s="1"/>
  <c r="L8432" i="1"/>
  <c r="P8432" i="1" s="1"/>
  <c r="L5289" i="1"/>
  <c r="P5289" i="1" s="1"/>
  <c r="L5206" i="1"/>
  <c r="P5206" i="1" s="1"/>
  <c r="L4827" i="1"/>
  <c r="P4827" i="1" s="1"/>
  <c r="L1140" i="1"/>
  <c r="L1141" i="1"/>
  <c r="P1141" i="1" s="1"/>
  <c r="L852" i="1"/>
  <c r="L853" i="1"/>
  <c r="P853" i="1" s="1"/>
  <c r="L566" i="1"/>
  <c r="P566" i="1" s="1"/>
  <c r="L246" i="1"/>
  <c r="L256" i="1"/>
  <c r="P256" i="1" s="1"/>
  <c r="L38" i="1"/>
  <c r="L39" i="1"/>
  <c r="P39" i="1" s="1"/>
  <c r="L3303" i="1"/>
  <c r="P3303" i="1" s="1"/>
  <c r="L2019" i="1"/>
  <c r="P2019" i="1" s="1"/>
  <c r="L1049" i="1"/>
  <c r="L1060" i="1"/>
  <c r="P1060" i="1" s="1"/>
  <c r="L1146" i="1"/>
  <c r="L1147" i="1"/>
  <c r="P1147" i="1" s="1"/>
  <c r="L7492" i="1"/>
  <c r="L7493" i="1"/>
  <c r="P7493" i="1" s="1"/>
  <c r="L7938" i="1"/>
  <c r="L7939" i="1"/>
  <c r="P7939" i="1" s="1"/>
  <c r="L7238" i="1"/>
  <c r="L7249" i="1"/>
  <c r="P7249" i="1" s="1"/>
  <c r="L7839" i="1"/>
  <c r="L7841" i="1"/>
  <c r="P7841" i="1" s="1"/>
  <c r="L4038" i="1"/>
  <c r="P4038" i="1" s="1"/>
  <c r="L3223" i="1"/>
  <c r="P3223" i="1" s="1"/>
  <c r="L2726" i="1"/>
  <c r="P2726" i="1" s="1"/>
  <c r="L7211" i="1"/>
  <c r="L7212" i="1"/>
  <c r="P7212" i="1" s="1"/>
  <c r="L4746" i="1"/>
  <c r="P4746" i="1" s="1"/>
  <c r="L3874" i="1"/>
  <c r="P3874" i="1" s="1"/>
  <c r="L450" i="1"/>
  <c r="L460" i="1"/>
  <c r="P460" i="1" s="1"/>
  <c r="L3180" i="1"/>
  <c r="P3180" i="1" s="1"/>
  <c r="L4537" i="1"/>
  <c r="L4539" i="1"/>
  <c r="P4539" i="1" s="1"/>
  <c r="L786" i="1"/>
  <c r="L787" i="1"/>
  <c r="P787" i="1" s="1"/>
  <c r="L139" i="1"/>
  <c r="P139" i="1" s="1"/>
  <c r="L6450" i="1"/>
  <c r="P6450" i="1" s="1"/>
  <c r="L6813" i="1"/>
  <c r="L6814" i="1"/>
  <c r="P6814" i="1" s="1"/>
  <c r="L2767" i="1"/>
  <c r="P2767" i="1" s="1"/>
  <c r="L1043" i="1"/>
  <c r="P1043" i="1" s="1"/>
  <c r="L6223" i="1"/>
  <c r="P6223" i="1" s="1"/>
  <c r="L5961" i="1"/>
  <c r="P5961" i="1" s="1"/>
  <c r="L3792" i="1"/>
  <c r="P3792" i="1" s="1"/>
  <c r="L1175" i="1"/>
  <c r="L1186" i="1"/>
  <c r="P1186" i="1" s="1"/>
  <c r="L545" i="1"/>
  <c r="P545" i="1" s="1"/>
  <c r="L4545" i="1"/>
  <c r="P4545" i="1" s="1"/>
  <c r="L8230" i="1"/>
  <c r="P8230" i="1" s="1"/>
  <c r="L4080" i="1"/>
  <c r="P4080" i="1" s="1"/>
  <c r="L113" i="1"/>
  <c r="L114" i="1"/>
  <c r="P114" i="1" s="1"/>
  <c r="L4559" i="1"/>
  <c r="P4559" i="1" s="1"/>
  <c r="L6840" i="1"/>
  <c r="L6841" i="1"/>
  <c r="P6841" i="1" s="1"/>
  <c r="L6136" i="1"/>
  <c r="L6146" i="1"/>
  <c r="P6146" i="1" s="1"/>
  <c r="L7113" i="1"/>
  <c r="L7114" i="1"/>
  <c r="P7114" i="1" s="1"/>
  <c r="L2623" i="1"/>
  <c r="L2624" i="1"/>
  <c r="P2624" i="1" s="1"/>
  <c r="L4727" i="1"/>
  <c r="L4728" i="1"/>
  <c r="P4728" i="1" s="1"/>
  <c r="L6886" i="1"/>
  <c r="P6886" i="1" s="1"/>
  <c r="L4431" i="1"/>
  <c r="L4432" i="1"/>
  <c r="P4432" i="1" s="1"/>
  <c r="L4227" i="1"/>
  <c r="L4228" i="1"/>
  <c r="P4228" i="1" s="1"/>
  <c r="L3978" i="1"/>
  <c r="L3979" i="1"/>
  <c r="P3979" i="1" s="1"/>
  <c r="L3732" i="1"/>
  <c r="L3733" i="1"/>
  <c r="P3733" i="1" s="1"/>
  <c r="L8172" i="1"/>
  <c r="P8172" i="1" s="1"/>
  <c r="L2582" i="1"/>
  <c r="L2583" i="1"/>
  <c r="P2583" i="1" s="1"/>
  <c r="L8733" i="1"/>
  <c r="P8733" i="1" s="1"/>
  <c r="L9000" i="1"/>
  <c r="P9000" i="1" s="1"/>
  <c r="L8272" i="1"/>
  <c r="P8272" i="1" s="1"/>
  <c r="L6098" i="1"/>
  <c r="P6098" i="1" s="1"/>
  <c r="L7136" i="1"/>
  <c r="P7136" i="1" s="1"/>
  <c r="L7863" i="1"/>
  <c r="P7863" i="1" s="1"/>
  <c r="L5165" i="1"/>
  <c r="P5165" i="1" s="1"/>
  <c r="L4785" i="1"/>
  <c r="L4366" i="1"/>
  <c r="P4366" i="1" s="1"/>
  <c r="L1314" i="1"/>
  <c r="L1325" i="1"/>
  <c r="P1325" i="1" s="1"/>
  <c r="L1112" i="1"/>
  <c r="L1124" i="1"/>
  <c r="P1124" i="1" s="1"/>
  <c r="L819" i="1"/>
  <c r="L830" i="1"/>
  <c r="P830" i="1" s="1"/>
  <c r="L526" i="1"/>
  <c r="L527" i="1"/>
  <c r="P527" i="1" s="1"/>
  <c r="L201" i="1"/>
  <c r="L202" i="1"/>
  <c r="P202" i="1" s="1"/>
  <c r="L31" i="1"/>
  <c r="L32" i="1"/>
  <c r="P32" i="1" s="1"/>
  <c r="L3385" i="1"/>
  <c r="P3385" i="1" s="1"/>
  <c r="L2102" i="1"/>
  <c r="P2102" i="1" s="1"/>
  <c r="L1564" i="1"/>
  <c r="L1566" i="1"/>
  <c r="P1566" i="1" s="1"/>
  <c r="L5919" i="1"/>
  <c r="P5919" i="1" s="1"/>
  <c r="L5122" i="1"/>
  <c r="P5122" i="1" s="1"/>
  <c r="L4913" i="1"/>
  <c r="P4913" i="1" s="1"/>
  <c r="L7531" i="1"/>
  <c r="L7542" i="1"/>
  <c r="P7542" i="1" s="1"/>
  <c r="L6621" i="1"/>
  <c r="P6621" i="1" s="1"/>
  <c r="L4121" i="1"/>
  <c r="P4121" i="1" s="1"/>
  <c r="L1587" i="1"/>
  <c r="P1587" i="1" s="1"/>
  <c r="L6213" i="1"/>
  <c r="P6213" i="1" s="1"/>
  <c r="L371" i="1"/>
  <c r="L381" i="1"/>
  <c r="P381" i="1" s="1"/>
  <c r="L261" i="1"/>
  <c r="L262" i="1"/>
  <c r="P262" i="1" s="1"/>
  <c r="L57" i="1"/>
  <c r="L68" i="1"/>
  <c r="P68" i="1" s="1"/>
  <c r="L339" i="1"/>
  <c r="L340" i="1"/>
  <c r="P340" i="1" s="1"/>
  <c r="L21" i="1"/>
  <c r="P21" i="1" s="1"/>
  <c r="L6704" i="1"/>
  <c r="P6704" i="1" s="1"/>
  <c r="L5623" i="1"/>
  <c r="P5623" i="1" s="1"/>
  <c r="L6369" i="1"/>
  <c r="P6369" i="1" s="1"/>
  <c r="L3096" i="1"/>
  <c r="P3096" i="1" s="1"/>
  <c r="L6224" i="1"/>
  <c r="L6225" i="1"/>
  <c r="P6225" i="1" s="1"/>
  <c r="L2972" i="1"/>
  <c r="P2972" i="1" s="1"/>
  <c r="L5018" i="1"/>
  <c r="L5019" i="1"/>
  <c r="P5019" i="1" s="1"/>
  <c r="L706" i="1"/>
  <c r="P706" i="1" s="1"/>
  <c r="L8495" i="1"/>
  <c r="P8495" i="1" s="1"/>
  <c r="L1771" i="1"/>
  <c r="P1771" i="1" s="1"/>
  <c r="L7383" i="1"/>
  <c r="P7383" i="1" s="1"/>
  <c r="L7483" i="1"/>
  <c r="L7484" i="1"/>
  <c r="P7484" i="1" s="1"/>
  <c r="L7830" i="1"/>
  <c r="P7830" i="1" s="1"/>
  <c r="L6872" i="1"/>
  <c r="P6872" i="1" s="1"/>
  <c r="L6533" i="1"/>
  <c r="P6533" i="1" s="1"/>
  <c r="L5270" i="1"/>
  <c r="L5271" i="1"/>
  <c r="P5271" i="1" s="1"/>
  <c r="L5103" i="1"/>
  <c r="L5104" i="1"/>
  <c r="P5104" i="1" s="1"/>
  <c r="L4602" i="1"/>
  <c r="L4603" i="1"/>
  <c r="P4603" i="1" s="1"/>
  <c r="L4186" i="1"/>
  <c r="L4187" i="1"/>
  <c r="P4187" i="1" s="1"/>
  <c r="L3937" i="1"/>
  <c r="L3938" i="1"/>
  <c r="P3938" i="1" s="1"/>
  <c r="L3691" i="1"/>
  <c r="L3692" i="1"/>
  <c r="P3692" i="1" s="1"/>
  <c r="L3490" i="1"/>
  <c r="L3491" i="1"/>
  <c r="P3491" i="1" s="1"/>
  <c r="L3035" i="1"/>
  <c r="L3036" i="1"/>
  <c r="P3036" i="1" s="1"/>
  <c r="L2789" i="1"/>
  <c r="L2790" i="1"/>
  <c r="P2790" i="1" s="1"/>
  <c r="L7878" i="1"/>
  <c r="P7878" i="1" s="1"/>
  <c r="L432" i="1"/>
  <c r="L433" i="1"/>
  <c r="P433" i="1" s="1"/>
  <c r="L4894" i="1"/>
  <c r="L4895" i="1"/>
  <c r="P4895" i="1" s="1"/>
  <c r="L2083" i="1"/>
  <c r="L2084" i="1"/>
  <c r="P2084" i="1" s="1"/>
  <c r="L1917" i="1"/>
  <c r="L1918" i="1"/>
  <c r="P1918" i="1" s="1"/>
  <c r="L1752" i="1"/>
  <c r="L1753" i="1"/>
  <c r="P1753" i="1" s="1"/>
  <c r="L3613" i="1"/>
  <c r="L3614" i="1"/>
  <c r="P3614" i="1" s="1"/>
  <c r="L3449" i="1"/>
  <c r="L3450" i="1"/>
  <c r="P3450" i="1" s="1"/>
  <c r="L7877" i="1"/>
  <c r="P7877" i="1" s="1"/>
  <c r="L1350" i="1"/>
  <c r="P1350" i="1" s="1"/>
  <c r="L7558" i="1"/>
  <c r="L7559" i="1"/>
  <c r="P7559" i="1" s="1"/>
  <c r="L7858" i="1"/>
  <c r="P7858" i="1" s="1"/>
  <c r="L7930" i="1"/>
  <c r="L7931" i="1"/>
  <c r="P7931" i="1" s="1"/>
  <c r="L6883" i="1"/>
  <c r="P6883" i="1" s="1"/>
  <c r="L6410" i="1"/>
  <c r="P6410" i="1" s="1"/>
  <c r="L7725" i="1"/>
  <c r="P7725" i="1" s="1"/>
  <c r="L1404" i="1"/>
  <c r="L1405" i="1"/>
  <c r="P1405" i="1" s="1"/>
  <c r="L1267" i="1"/>
  <c r="L1277" i="1"/>
  <c r="P1277" i="1" s="1"/>
  <c r="L1081" i="1"/>
  <c r="L1082" i="1"/>
  <c r="P1082" i="1" s="1"/>
  <c r="L797" i="1"/>
  <c r="L798" i="1"/>
  <c r="P798" i="1" s="1"/>
  <c r="L515" i="1"/>
  <c r="L516" i="1"/>
  <c r="P516" i="1" s="1"/>
  <c r="L321" i="1"/>
  <c r="L332" i="1"/>
  <c r="P332" i="1" s="1"/>
  <c r="L162" i="1"/>
  <c r="L163" i="1"/>
  <c r="L1503" i="1"/>
  <c r="L1504" i="1"/>
  <c r="P1504" i="1" s="1"/>
  <c r="L3550" i="1"/>
  <c r="P3550" i="1" s="1"/>
  <c r="L2397" i="1"/>
  <c r="P2397" i="1" s="1"/>
  <c r="L1894" i="1"/>
  <c r="P1894" i="1" s="1"/>
  <c r="L7847" i="1"/>
  <c r="P7847" i="1" s="1"/>
  <c r="L5792" i="1"/>
  <c r="P5792" i="1" s="1"/>
  <c r="L6002" i="1"/>
  <c r="P6002" i="1" s="1"/>
  <c r="L7500" i="1"/>
  <c r="L7501" i="1"/>
  <c r="P7501" i="1" s="1"/>
  <c r="L5581" i="1"/>
  <c r="P5581" i="1" s="1"/>
  <c r="L7709" i="1"/>
  <c r="P7709" i="1" s="1"/>
  <c r="L4287" i="1"/>
  <c r="P4287" i="1" s="1"/>
  <c r="L3054" i="1"/>
  <c r="P3054" i="1" s="1"/>
  <c r="L2560" i="1"/>
  <c r="P2560" i="1" s="1"/>
  <c r="L6833" i="1"/>
  <c r="L6834" i="1"/>
  <c r="P6834" i="1" s="1"/>
  <c r="L7000" i="1"/>
  <c r="P7000" i="1" s="1"/>
  <c r="L6501" i="1"/>
  <c r="P6501" i="1" s="1"/>
  <c r="L345" i="1"/>
  <c r="L346" i="1"/>
  <c r="P346" i="1" s="1"/>
  <c r="L1290" i="1"/>
  <c r="L1291" i="1"/>
  <c r="P1291" i="1" s="1"/>
  <c r="L1076" i="1"/>
  <c r="L1077" i="1"/>
  <c r="P1077" i="1" s="1"/>
  <c r="L3915" i="1"/>
  <c r="P3915" i="1" s="1"/>
  <c r="L941" i="1"/>
  <c r="L942" i="1"/>
  <c r="P942" i="1" s="1"/>
  <c r="L236" i="1"/>
  <c r="P236" i="1" s="1"/>
  <c r="L7997" i="1"/>
  <c r="P7997" i="1" s="1"/>
  <c r="L8955" i="1"/>
  <c r="P8955" i="1" s="1"/>
  <c r="L7045" i="1"/>
  <c r="P7045" i="1" s="1"/>
  <c r="L4850" i="1"/>
  <c r="L4851" i="1"/>
  <c r="P4851" i="1" s="1"/>
  <c r="L1608" i="1"/>
  <c r="P1608" i="1" s="1"/>
  <c r="L3833" i="1"/>
  <c r="P3833" i="1" s="1"/>
  <c r="L1385" i="1"/>
  <c r="L1396" i="1"/>
  <c r="P1396" i="1" s="1"/>
  <c r="L5834" i="1"/>
  <c r="P5834" i="1" s="1"/>
  <c r="L2931" i="1"/>
  <c r="P2931" i="1" s="1"/>
  <c r="L3468" i="1"/>
  <c r="P3468" i="1" s="1"/>
  <c r="L612" i="1"/>
  <c r="P612" i="1" s="1"/>
  <c r="L6932" i="1"/>
  <c r="L6933" i="1"/>
  <c r="P6933" i="1" s="1"/>
  <c r="L1169" i="1"/>
  <c r="P1169" i="1" s="1"/>
  <c r="L507" i="1"/>
  <c r="P507" i="1" s="1"/>
  <c r="L5901" i="1"/>
  <c r="P5901" i="1" s="1"/>
  <c r="L5731" i="1"/>
  <c r="L5732" i="1"/>
  <c r="P5732" i="1" s="1"/>
  <c r="L5562" i="1"/>
  <c r="L5563" i="1"/>
  <c r="P5563" i="1" s="1"/>
  <c r="L2292" i="1"/>
  <c r="L2293" i="1"/>
  <c r="P2293" i="1" s="1"/>
  <c r="L2125" i="1"/>
  <c r="L2126" i="1"/>
  <c r="P2126" i="1" s="1"/>
  <c r="L1959" i="1"/>
  <c r="L1960" i="1"/>
  <c r="P1960" i="1" s="1"/>
  <c r="L1793" i="1"/>
  <c r="L1794" i="1"/>
  <c r="P1794" i="1" s="1"/>
  <c r="L6254" i="1"/>
  <c r="P6254" i="1" s="1"/>
  <c r="L6022" i="1"/>
  <c r="L6023" i="1"/>
  <c r="P6023" i="1" s="1"/>
  <c r="L5857" i="1"/>
  <c r="L5858" i="1"/>
  <c r="P5858" i="1" s="1"/>
  <c r="L5688" i="1"/>
  <c r="L5689" i="1"/>
  <c r="P5689" i="1" s="1"/>
  <c r="L5519" i="1"/>
  <c r="L5520" i="1"/>
  <c r="P5520" i="1" s="1"/>
  <c r="L5228" i="1"/>
  <c r="L5229" i="1"/>
  <c r="P5229" i="1" s="1"/>
  <c r="L2541" i="1"/>
  <c r="L2542" i="1"/>
  <c r="P2542" i="1" s="1"/>
  <c r="L2420" i="1"/>
  <c r="L2421" i="1"/>
  <c r="P2421" i="1" s="1"/>
  <c r="L6222" i="1"/>
  <c r="P6222" i="1" s="1"/>
  <c r="L6515" i="1"/>
  <c r="L6516" i="1"/>
  <c r="P6516" i="1" s="1"/>
  <c r="L4347" i="1"/>
  <c r="L4348" i="1"/>
  <c r="P4348" i="1" s="1"/>
  <c r="L4144" i="1"/>
  <c r="L4145" i="1"/>
  <c r="P4145" i="1" s="1"/>
  <c r="L3896" i="1"/>
  <c r="L3897" i="1"/>
  <c r="P3897" i="1" s="1"/>
  <c r="L3762" i="1"/>
  <c r="P3762" i="1" s="1"/>
  <c r="L3161" i="1"/>
  <c r="L3162" i="1"/>
  <c r="P3162" i="1" s="1"/>
  <c r="L2994" i="1"/>
  <c r="L2995" i="1"/>
  <c r="P2995" i="1" s="1"/>
  <c r="L2830" i="1"/>
  <c r="L2831" i="1"/>
  <c r="P2831" i="1" s="1"/>
  <c r="L2666" i="1"/>
  <c r="L2667" i="1"/>
  <c r="P2667" i="1" s="1"/>
  <c r="L1349" i="1"/>
  <c r="L7868" i="1"/>
  <c r="L7869" i="1"/>
  <c r="P7869" i="1" s="1"/>
  <c r="L7970" i="1"/>
  <c r="P7970" i="1" s="1"/>
  <c r="L7448" i="1"/>
  <c r="L7459" i="1"/>
  <c r="P7459" i="1" s="1"/>
  <c r="L7593" i="1"/>
  <c r="P7593" i="1" s="1"/>
  <c r="L7422" i="1"/>
  <c r="L7423" i="1"/>
  <c r="P7423" i="1" s="1"/>
  <c r="L7275" i="1"/>
  <c r="L7276" i="1"/>
  <c r="P7276" i="1" s="1"/>
  <c r="L6908" i="1"/>
  <c r="L6919" i="1"/>
  <c r="P6919" i="1" s="1"/>
  <c r="L7184" i="1"/>
  <c r="L7195" i="1"/>
  <c r="P7195" i="1" s="1"/>
  <c r="L4561" i="1"/>
  <c r="L4562" i="1"/>
  <c r="P4562" i="1" s="1"/>
  <c r="L1242" i="1"/>
  <c r="L1243" i="1"/>
  <c r="P1243" i="1" s="1"/>
  <c r="L1017" i="1"/>
  <c r="L1018" i="1"/>
  <c r="P1018" i="1" s="1"/>
  <c r="L892" i="1"/>
  <c r="L903" i="1"/>
  <c r="P903" i="1" s="1"/>
  <c r="L468" i="1"/>
  <c r="L469" i="1"/>
  <c r="P469" i="1" s="1"/>
  <c r="L123" i="1"/>
  <c r="L124" i="1"/>
  <c r="P124" i="1" s="1"/>
  <c r="L3632" i="1"/>
  <c r="P3632" i="1" s="1"/>
  <c r="L1978" i="1"/>
  <c r="P1978" i="1" s="1"/>
  <c r="L2269" i="1"/>
  <c r="P2269" i="1" s="1"/>
  <c r="L1519" i="1"/>
  <c r="L1520" i="1"/>
  <c r="P1520" i="1" s="1"/>
  <c r="L8865" i="1"/>
  <c r="P8865" i="1" s="1"/>
  <c r="L9051" i="1"/>
  <c r="P9051" i="1" s="1"/>
  <c r="L6854" i="1"/>
  <c r="P6854" i="1" s="1"/>
  <c r="L5876" i="1"/>
  <c r="P5876" i="1" s="1"/>
  <c r="L7667" i="1"/>
  <c r="L7668" i="1"/>
  <c r="P7668" i="1" s="1"/>
  <c r="L4664" i="1"/>
  <c r="P4664" i="1" s="1"/>
  <c r="L3751" i="1"/>
  <c r="P3751" i="1" s="1"/>
  <c r="L6165" i="1"/>
  <c r="L6166" i="1"/>
  <c r="P6166" i="1" s="1"/>
  <c r="L3997" i="1"/>
  <c r="P3997" i="1" s="1"/>
  <c r="L6987" i="1"/>
  <c r="L6956" i="1"/>
  <c r="P6956" i="1" s="1"/>
  <c r="L1588" i="1"/>
  <c r="L1589" i="1"/>
  <c r="P1589" i="1" s="1"/>
  <c r="L225" i="1"/>
  <c r="P225" i="1" s="1"/>
  <c r="L1689" i="1"/>
  <c r="P1689" i="1" s="1"/>
  <c r="L968" i="1"/>
  <c r="L2519" i="1"/>
  <c r="P2519" i="1" s="1"/>
  <c r="L4579" i="1"/>
  <c r="P4579" i="1" s="1"/>
  <c r="L6219" i="1"/>
  <c r="P6219" i="1" s="1"/>
  <c r="L3013" i="1"/>
  <c r="P3013" i="1" s="1"/>
  <c r="L1468" i="1"/>
  <c r="L1480" i="1"/>
  <c r="P1480" i="1" s="1"/>
  <c r="L3138" i="1"/>
  <c r="P3138" i="1" s="1"/>
  <c r="L490" i="1"/>
  <c r="P490" i="1" s="1"/>
  <c r="L2601" i="1"/>
  <c r="P2601" i="1" s="1"/>
  <c r="L886" i="1"/>
  <c r="P886" i="1" s="1"/>
  <c r="L6887" i="1"/>
  <c r="P6887" i="1" s="1"/>
  <c r="L1586" i="1"/>
  <c r="P1586" i="1" s="1"/>
  <c r="L6662" i="1"/>
  <c r="P6662" i="1" s="1"/>
  <c r="L392" i="1"/>
  <c r="L393" i="1"/>
  <c r="P393" i="1" s="1"/>
  <c r="L7369" i="1"/>
  <c r="L7370" i="1"/>
  <c r="P7370" i="1" s="1"/>
  <c r="L6184" i="1"/>
  <c r="P6184" i="1" s="1"/>
  <c r="L5435" i="1"/>
  <c r="L5436" i="1"/>
  <c r="P5436" i="1" s="1"/>
  <c r="L5133" i="1"/>
  <c r="P5133" i="1" s="1"/>
  <c r="L6183" i="1"/>
  <c r="P6183" i="1" s="1"/>
  <c r="L4472" i="1"/>
  <c r="L4473" i="1"/>
  <c r="P4473" i="1" s="1"/>
  <c r="L4102" i="1"/>
  <c r="L4103" i="1"/>
  <c r="P4103" i="1" s="1"/>
  <c r="L3855" i="1"/>
  <c r="L3856" i="1"/>
  <c r="P3856" i="1" s="1"/>
  <c r="L3407" i="1"/>
  <c r="L3408" i="1"/>
  <c r="P3408" i="1" s="1"/>
  <c r="L3204" i="1"/>
  <c r="L3205" i="1"/>
  <c r="P3205" i="1" s="1"/>
  <c r="L2953" i="1"/>
  <c r="L2954" i="1"/>
  <c r="P2954" i="1" s="1"/>
  <c r="L2707" i="1"/>
  <c r="L2708" i="1"/>
  <c r="P2708" i="1" s="1"/>
  <c r="L8538" i="1"/>
  <c r="P8538" i="1" s="1"/>
  <c r="L4646" i="1"/>
  <c r="P4646" i="1" s="1"/>
  <c r="L2250" i="1"/>
  <c r="L2251" i="1"/>
  <c r="P2251" i="1" s="1"/>
  <c r="L2113" i="1"/>
  <c r="P2113" i="1" s="1"/>
  <c r="L474" i="1"/>
  <c r="L475" i="1"/>
  <c r="P475" i="1" s="1"/>
  <c r="L428" i="1"/>
  <c r="L429" i="1"/>
  <c r="P429" i="1" s="1"/>
  <c r="L6888" i="1"/>
  <c r="L6889" i="1"/>
  <c r="P6889" i="1" s="1"/>
  <c r="L4560" i="1"/>
  <c r="P4560" i="1" s="1"/>
  <c r="L420" i="1"/>
  <c r="P420" i="1" s="1"/>
  <c r="L97" i="1"/>
  <c r="L107" i="1"/>
  <c r="P107" i="1" s="1"/>
  <c r="L1730" i="1"/>
  <c r="P1730" i="1" s="1"/>
  <c r="L7811" i="1"/>
  <c r="L7812" i="1"/>
  <c r="P7812" i="1" s="1"/>
  <c r="L862" i="1"/>
  <c r="L863" i="1"/>
  <c r="P863" i="1" s="1"/>
  <c r="L7331" i="1"/>
  <c r="L7342" i="1"/>
  <c r="P7342" i="1" s="1"/>
  <c r="L5353" i="1"/>
  <c r="L5354" i="1"/>
  <c r="P5354" i="1" s="1"/>
  <c r="L2808" i="1"/>
  <c r="P2808" i="1" s="1"/>
  <c r="L767" i="1"/>
  <c r="L768" i="1"/>
  <c r="P768" i="1" s="1"/>
  <c r="L78" i="1"/>
  <c r="L79" i="1"/>
  <c r="P79" i="1" s="1"/>
  <c r="L2439" i="1"/>
  <c r="P2439" i="1" s="1"/>
  <c r="L6580" i="1"/>
  <c r="P6580" i="1" s="1"/>
  <c r="L2334" i="1"/>
  <c r="L2335" i="1"/>
  <c r="P2335" i="1" s="1"/>
  <c r="L7283" i="1"/>
  <c r="L7284" i="1"/>
  <c r="P7284" i="1" s="1"/>
  <c r="L5187" i="1"/>
  <c r="L5188" i="1"/>
  <c r="P5188" i="1" s="1"/>
  <c r="L4808" i="1"/>
  <c r="L4809" i="1"/>
  <c r="P4809" i="1" s="1"/>
  <c r="L4686" i="1"/>
  <c r="L4687" i="1"/>
  <c r="P4687" i="1" s="1"/>
  <c r="L7159" i="1"/>
  <c r="L7160" i="1"/>
  <c r="P7160" i="1" s="1"/>
  <c r="L7023" i="1"/>
  <c r="L7024" i="1"/>
  <c r="P7024" i="1" s="1"/>
  <c r="L9247" i="1"/>
  <c r="L9248" i="1"/>
  <c r="P9248" i="1" s="1"/>
  <c r="L2000" i="1"/>
  <c r="L2001" i="1"/>
  <c r="P2001" i="1" s="1"/>
  <c r="L1834" i="1"/>
  <c r="L1835" i="1"/>
  <c r="P1835" i="1" s="1"/>
  <c r="L1670" i="1"/>
  <c r="L1671" i="1"/>
  <c r="P1671" i="1" s="1"/>
  <c r="L4513" i="1"/>
  <c r="L4514" i="1"/>
  <c r="P4514" i="1" s="1"/>
  <c r="L4062" i="1"/>
  <c r="P4062" i="1" s="1"/>
  <c r="L3814" i="1"/>
  <c r="L3815" i="1"/>
  <c r="P3815" i="1" s="1"/>
  <c r="L3531" i="1"/>
  <c r="L3532" i="1"/>
  <c r="P3532" i="1" s="1"/>
  <c r="L3366" i="1"/>
  <c r="L3367" i="1"/>
  <c r="P3367" i="1" s="1"/>
  <c r="L7796" i="1"/>
  <c r="L7797" i="1"/>
  <c r="P7797" i="1" s="1"/>
  <c r="L4409" i="1"/>
  <c r="P4409" i="1" s="1"/>
  <c r="L1373" i="1"/>
  <c r="L1371" i="1"/>
  <c r="P1371" i="1" s="1"/>
  <c r="L1010" i="1"/>
  <c r="L1011" i="1"/>
  <c r="P1011" i="1" s="1"/>
  <c r="L300" i="1"/>
  <c r="L301" i="1"/>
  <c r="P301" i="1" s="1"/>
  <c r="L5080" i="1"/>
  <c r="P5080" i="1" s="1"/>
  <c r="L3710" i="1"/>
  <c r="P3710" i="1" s="1"/>
  <c r="L6745" i="1"/>
  <c r="P6745" i="1" s="1"/>
  <c r="L1341" i="1"/>
  <c r="L1342" i="1"/>
  <c r="P1342" i="1" s="1"/>
  <c r="L9092" i="1"/>
  <c r="P9092" i="1" s="1"/>
  <c r="L6194" i="1"/>
  <c r="L6196" i="1"/>
  <c r="P6196" i="1" s="1"/>
  <c r="L7289" i="1"/>
  <c r="L7290" i="1"/>
  <c r="P7290" i="1" s="1"/>
  <c r="L6794" i="1"/>
  <c r="L6805" i="1"/>
  <c r="P6805" i="1" s="1"/>
  <c r="L6286" i="1"/>
  <c r="P6286" i="1" s="1"/>
  <c r="L4556" i="1"/>
  <c r="P4556" i="1" s="1"/>
  <c r="L5039" i="1"/>
  <c r="P5039" i="1" s="1"/>
  <c r="L1199" i="1"/>
  <c r="L1200" i="1"/>
  <c r="P1200" i="1" s="1"/>
  <c r="L977" i="1"/>
  <c r="L988" i="1"/>
  <c r="P988" i="1" s="1"/>
  <c r="L858" i="1"/>
  <c r="L859" i="1"/>
  <c r="P859" i="1" s="1"/>
  <c r="L661" i="1"/>
  <c r="P661" i="1" s="1"/>
  <c r="L388" i="1"/>
  <c r="L389" i="1"/>
  <c r="P389" i="1" s="1"/>
  <c r="L280" i="1"/>
  <c r="L290" i="1"/>
  <c r="P290" i="1" s="1"/>
  <c r="L74" i="1"/>
  <c r="L75" i="1"/>
  <c r="P75" i="1" s="1"/>
  <c r="L3509" i="1"/>
  <c r="P3509" i="1" s="1"/>
  <c r="L2228" i="1"/>
  <c r="P2228" i="1" s="1"/>
  <c r="L1853" i="1"/>
  <c r="P1853" i="1" s="1"/>
  <c r="L1583" i="1"/>
  <c r="P1583" i="1" s="1"/>
  <c r="L8688" i="1"/>
  <c r="P8688" i="1" s="1"/>
  <c r="L7879" i="1"/>
  <c r="L7880" i="1"/>
  <c r="P7880" i="1" s="1"/>
  <c r="L5665" i="1"/>
  <c r="P5665" i="1" s="1"/>
  <c r="L7874" i="1"/>
  <c r="P7874" i="1" s="1"/>
  <c r="L4994" i="1"/>
  <c r="P4994" i="1" s="1"/>
  <c r="L7648" i="1"/>
  <c r="L7649" i="1"/>
  <c r="P7649" i="1" s="1"/>
  <c r="L4246" i="1"/>
  <c r="P4246" i="1" s="1"/>
  <c r="L534" i="1"/>
  <c r="L535" i="1"/>
  <c r="P535" i="1" s="1"/>
  <c r="L184" i="1"/>
  <c r="L195" i="1"/>
  <c r="P195" i="1" s="1"/>
  <c r="L145" i="1"/>
  <c r="L155" i="1"/>
  <c r="P155" i="1" s="1"/>
  <c r="L930" i="1"/>
  <c r="L931" i="1"/>
  <c r="P931" i="1" s="1"/>
  <c r="L4324" i="1"/>
  <c r="P4324" i="1" s="1"/>
  <c r="L9137" i="1"/>
  <c r="P9137" i="1" s="1"/>
  <c r="L8318" i="1"/>
  <c r="P8318" i="1" s="1"/>
  <c r="L6864" i="1"/>
  <c r="L6866" i="1"/>
  <c r="P6866" i="1" s="1"/>
  <c r="L4952" i="1"/>
  <c r="P4952" i="1" s="1"/>
  <c r="L6558" i="1"/>
  <c r="L6559" i="1"/>
  <c r="P6559" i="1" s="1"/>
  <c r="L2478" i="1"/>
  <c r="P2478" i="1" s="1"/>
  <c r="L2685" i="1"/>
  <c r="P2685" i="1" s="1"/>
  <c r="L205" i="1"/>
  <c r="L206" i="1"/>
  <c r="P206" i="1" s="1"/>
  <c r="L737" i="1"/>
  <c r="P737" i="1" s="1"/>
  <c r="L496" i="1"/>
  <c r="L6788" i="1"/>
  <c r="P6788" i="1" s="1"/>
  <c r="L919" i="1"/>
  <c r="L920" i="1"/>
  <c r="P920" i="1" s="1"/>
  <c r="L296" i="1"/>
  <c r="L297" i="1"/>
  <c r="P297" i="1" s="1"/>
  <c r="L2186" i="1"/>
  <c r="P2186" i="1" s="1"/>
  <c r="L810" i="1"/>
  <c r="P810" i="1" s="1"/>
  <c r="L8080" i="1"/>
  <c r="P8080" i="1" s="1"/>
  <c r="L6174" i="1"/>
  <c r="L6175" i="1"/>
  <c r="P6175" i="1" s="1"/>
  <c r="L6130" i="1"/>
  <c r="P6130" i="1" s="1"/>
  <c r="L5983" i="1"/>
  <c r="L5984" i="1"/>
  <c r="P5984" i="1" s="1"/>
  <c r="L5815" i="1"/>
  <c r="L5816" i="1"/>
  <c r="P5816" i="1" s="1"/>
  <c r="L5646" i="1"/>
  <c r="L5647" i="1"/>
  <c r="P5647" i="1" s="1"/>
  <c r="L2501" i="1"/>
  <c r="P2501" i="1" s="1"/>
  <c r="L2209" i="1"/>
  <c r="L2210" i="1"/>
  <c r="P2210" i="1" s="1"/>
  <c r="L2041" i="1"/>
  <c r="L2042" i="1"/>
  <c r="P2042" i="1" s="1"/>
  <c r="L1875" i="1"/>
  <c r="L1876" i="1"/>
  <c r="P1876" i="1" s="1"/>
  <c r="L1711" i="1"/>
  <c r="L1712" i="1"/>
  <c r="P1712" i="1" s="1"/>
  <c r="L4390" i="1"/>
  <c r="L4391" i="1"/>
  <c r="P4391" i="1" s="1"/>
  <c r="L4268" i="1"/>
  <c r="L4269" i="1"/>
  <c r="P4269" i="1" s="1"/>
  <c r="L4019" i="1"/>
  <c r="L4020" i="1"/>
  <c r="P4020" i="1" s="1"/>
  <c r="L3773" i="1"/>
  <c r="L3774" i="1"/>
  <c r="P3774" i="1" s="1"/>
  <c r="L3572" i="1"/>
  <c r="L3573" i="1"/>
  <c r="P3573" i="1" s="1"/>
  <c r="L3325" i="1"/>
  <c r="L3326" i="1"/>
  <c r="P3326" i="1" s="1"/>
  <c r="L3119" i="1"/>
  <c r="L3120" i="1"/>
  <c r="P3120" i="1" s="1"/>
  <c r="L2871" i="1"/>
  <c r="L2872" i="1"/>
  <c r="P2872" i="1" s="1"/>
  <c r="L5942" i="1"/>
  <c r="L5943" i="1"/>
  <c r="P5943" i="1" s="1"/>
  <c r="L5773" i="1"/>
  <c r="L5774" i="1"/>
  <c r="P5774" i="1" s="1"/>
  <c r="L5604" i="1"/>
  <c r="L5605" i="1"/>
  <c r="P5605" i="1" s="1"/>
  <c r="L5311" i="1"/>
  <c r="L5312" i="1"/>
  <c r="P5312" i="1" s="1"/>
  <c r="L5146" i="1"/>
  <c r="L5147" i="1"/>
  <c r="P5147" i="1" s="1"/>
  <c r="L4675" i="1"/>
  <c r="P4675" i="1" s="1"/>
  <c r="L2167" i="1"/>
  <c r="L2168" i="1"/>
  <c r="P2168" i="1" s="1"/>
  <c r="L1937" i="1"/>
  <c r="P1937" i="1" s="1"/>
  <c r="L3246" i="1"/>
  <c r="L3247" i="1"/>
  <c r="P3247" i="1" s="1"/>
  <c r="L3077" i="1"/>
  <c r="L3078" i="1"/>
  <c r="P3078" i="1" s="1"/>
  <c r="L2912" i="1"/>
  <c r="L2913" i="1"/>
  <c r="P2913" i="1" s="1"/>
  <c r="L2748" i="1"/>
  <c r="L2749" i="1"/>
  <c r="P2749" i="1" s="1"/>
  <c r="L3265" i="1" l="1"/>
  <c r="P3265" i="1" s="1"/>
  <c r="L6327" i="1"/>
  <c r="P6327" i="1" s="1"/>
  <c r="L4450" i="1"/>
  <c r="P4450" i="1" s="1"/>
  <c r="L4735" i="1"/>
  <c r="L4705" i="1"/>
  <c r="P4705" i="1" s="1"/>
  <c r="L8820" i="1"/>
  <c r="P8820" i="1" s="1"/>
  <c r="L5454" i="1"/>
  <c r="P5454" i="1" s="1"/>
  <c r="L2355" i="1"/>
  <c r="P2355" i="1" s="1"/>
  <c r="L7375" i="1"/>
  <c r="P7375" i="1" s="1"/>
  <c r="L7948" i="1"/>
  <c r="P7948" i="1" s="1"/>
  <c r="L3621" i="1"/>
  <c r="P3621" i="1" s="1"/>
  <c r="L7430" i="1"/>
  <c r="P7430" i="1" s="1"/>
  <c r="L3539" i="1"/>
  <c r="L5111" i="1"/>
  <c r="L6993" i="1"/>
  <c r="P6993" i="1" s="1"/>
  <c r="L265" i="1"/>
  <c r="P265" i="1" s="1"/>
  <c r="L1031" i="1"/>
  <c r="P1031" i="1" s="1"/>
  <c r="L2258" i="1"/>
  <c r="P2258" i="1" s="1"/>
  <c r="P11" i="1"/>
  <c r="L6569" i="1"/>
  <c r="P6569" i="1" s="1"/>
  <c r="L7698" i="1"/>
  <c r="P7698" i="1" s="1"/>
  <c r="P3449" i="1"/>
  <c r="P432" i="1"/>
  <c r="L2300" i="1"/>
  <c r="L4235" i="1"/>
  <c r="P2953" i="1"/>
  <c r="P6022" i="1"/>
  <c r="P1670" i="1"/>
  <c r="P2420" i="1"/>
  <c r="P4144" i="1"/>
  <c r="P1081" i="1"/>
  <c r="P2994" i="1"/>
  <c r="P5562" i="1"/>
  <c r="P5688" i="1"/>
  <c r="P3937" i="1"/>
  <c r="P4019" i="1"/>
  <c r="P4186" i="1"/>
  <c r="P5228" i="1"/>
  <c r="P4268" i="1"/>
  <c r="P2292" i="1"/>
  <c r="P3896" i="1"/>
  <c r="P4227" i="1"/>
  <c r="P7023" i="1"/>
  <c r="P7938" i="1"/>
  <c r="P3119" i="1"/>
  <c r="L127" i="1"/>
  <c r="P127" i="1" s="1"/>
  <c r="L478" i="1"/>
  <c r="P478" i="1" s="1"/>
  <c r="L4860" i="1"/>
  <c r="P4860" i="1" s="1"/>
  <c r="P4513" i="1"/>
  <c r="P1917" i="1"/>
  <c r="P7113" i="1"/>
  <c r="P428" i="1"/>
  <c r="P4347" i="1"/>
  <c r="P3366" i="1"/>
  <c r="P3978" i="1"/>
  <c r="P5311" i="1"/>
  <c r="P4727" i="1"/>
  <c r="P2167" i="1"/>
  <c r="P5270" i="1"/>
  <c r="P2666" i="1"/>
  <c r="P3814" i="1"/>
  <c r="P5773" i="1"/>
  <c r="P1349" i="1"/>
  <c r="P9247" i="1"/>
  <c r="P5146" i="1"/>
  <c r="P296" i="1"/>
  <c r="P57" i="1"/>
  <c r="P1146" i="1"/>
  <c r="P201" i="1"/>
  <c r="P7868" i="1"/>
  <c r="P97" i="1"/>
  <c r="P1267" i="1"/>
  <c r="P6840" i="1"/>
  <c r="P7558" i="1"/>
  <c r="P7807" i="1"/>
  <c r="P1314" i="1"/>
  <c r="P1385" i="1"/>
  <c r="P246" i="1"/>
  <c r="P74" i="1"/>
  <c r="P1588" i="1"/>
  <c r="P7770" i="1"/>
  <c r="L4205" i="1"/>
  <c r="P4205" i="1" s="1"/>
  <c r="P1711" i="1"/>
  <c r="P2125" i="1"/>
  <c r="P3035" i="1"/>
  <c r="P2912" i="1"/>
  <c r="P3531" i="1"/>
  <c r="P1752" i="1"/>
  <c r="P2041" i="1"/>
  <c r="P2789" i="1"/>
  <c r="P5857" i="1"/>
  <c r="P5103" i="1"/>
  <c r="P5646" i="1"/>
  <c r="P1515" i="1"/>
  <c r="P7483" i="1"/>
  <c r="P1199" i="1"/>
  <c r="P7238" i="1"/>
  <c r="P6987" i="1"/>
  <c r="P1373" i="1"/>
  <c r="P2250" i="1"/>
  <c r="P4894" i="1"/>
  <c r="P6932" i="1"/>
  <c r="P767" i="1"/>
  <c r="P113" i="1"/>
  <c r="P1564" i="1"/>
  <c r="P7648" i="1"/>
  <c r="P819" i="1"/>
  <c r="P6165" i="1"/>
  <c r="P852" i="1"/>
  <c r="P345" i="1"/>
  <c r="P1242" i="1"/>
  <c r="P261" i="1"/>
  <c r="P862" i="1"/>
  <c r="P919" i="1"/>
  <c r="P280" i="1"/>
  <c r="P1290" i="1"/>
  <c r="P7811" i="1"/>
  <c r="P6813" i="1"/>
  <c r="P300" i="1"/>
  <c r="L396" i="1"/>
  <c r="P396" i="1" s="1"/>
  <c r="P2623" i="1"/>
  <c r="P5815" i="1"/>
  <c r="P1793" i="1"/>
  <c r="P6515" i="1"/>
  <c r="P5942" i="1"/>
  <c r="P3490" i="1"/>
  <c r="P5519" i="1"/>
  <c r="P4102" i="1"/>
  <c r="P5187" i="1"/>
  <c r="P2871" i="1"/>
  <c r="P474" i="1"/>
  <c r="P3246" i="1"/>
  <c r="P3572" i="1"/>
  <c r="P3732" i="1"/>
  <c r="P3161" i="1"/>
  <c r="P3855" i="1"/>
  <c r="P3773" i="1"/>
  <c r="P4808" i="1"/>
  <c r="P968" i="1"/>
  <c r="P7331" i="1"/>
  <c r="P797" i="1"/>
  <c r="P1503" i="1"/>
  <c r="P9208" i="1"/>
  <c r="P526" i="1"/>
  <c r="P6558" i="1"/>
  <c r="P205" i="1"/>
  <c r="P7275" i="1"/>
  <c r="P1112" i="1"/>
  <c r="P2541" i="1"/>
  <c r="P786" i="1"/>
  <c r="P4561" i="1"/>
  <c r="P6224" i="1"/>
  <c r="P7364" i="1"/>
  <c r="P4602" i="1"/>
  <c r="P2209" i="1"/>
  <c r="P4472" i="1"/>
  <c r="P2830" i="1"/>
  <c r="P7159" i="1"/>
  <c r="P5983" i="1"/>
  <c r="P1959" i="1"/>
  <c r="P2083" i="1"/>
  <c r="P2582" i="1"/>
  <c r="P3204" i="1"/>
  <c r="P3691" i="1"/>
  <c r="P4431" i="1"/>
  <c r="P2000" i="1"/>
  <c r="P858" i="1"/>
  <c r="P7531" i="1"/>
  <c r="P1404" i="1"/>
  <c r="P5018" i="1"/>
  <c r="P7492" i="1"/>
  <c r="P892" i="1"/>
  <c r="P371" i="1"/>
  <c r="P145" i="1"/>
  <c r="P5353" i="1"/>
  <c r="P7689" i="1"/>
  <c r="P7422" i="1"/>
  <c r="P392" i="1"/>
  <c r="P339" i="1"/>
  <c r="P7283" i="1"/>
  <c r="P1229" i="1"/>
  <c r="P1049" i="1"/>
  <c r="P941" i="1"/>
  <c r="P1341" i="1"/>
  <c r="P1140" i="1"/>
  <c r="P7289" i="1"/>
  <c r="P534" i="1"/>
  <c r="P468" i="1"/>
  <c r="P6888" i="1"/>
  <c r="P1417" i="1"/>
  <c r="P7879" i="1"/>
  <c r="P1017" i="1"/>
  <c r="P1875" i="1"/>
  <c r="P3613" i="1"/>
  <c r="P2707" i="1"/>
  <c r="P515" i="1"/>
  <c r="P1076" i="1"/>
  <c r="P4537" i="1"/>
  <c r="P1834" i="1"/>
  <c r="P2748" i="1"/>
  <c r="P123" i="1"/>
  <c r="P7448" i="1"/>
  <c r="P4686" i="1"/>
  <c r="P5435" i="1"/>
  <c r="P6136" i="1"/>
  <c r="P7628" i="1"/>
  <c r="P4785" i="1"/>
  <c r="P1468" i="1"/>
  <c r="P388" i="1"/>
  <c r="P3325" i="1"/>
  <c r="P5604" i="1"/>
  <c r="P4390" i="1"/>
  <c r="P3407" i="1"/>
  <c r="P3077" i="1"/>
  <c r="P5731" i="1"/>
  <c r="P38" i="1"/>
  <c r="P7396" i="1"/>
  <c r="P7184" i="1"/>
  <c r="P6908" i="1"/>
  <c r="P977" i="1"/>
  <c r="P7667" i="1"/>
  <c r="P7930" i="1"/>
  <c r="P184" i="1"/>
  <c r="P7211" i="1"/>
  <c r="P1010" i="1"/>
  <c r="P6174" i="1"/>
  <c r="P1519" i="1"/>
  <c r="P7796" i="1"/>
  <c r="P6864" i="1"/>
  <c r="P6794" i="1"/>
  <c r="P31" i="1"/>
  <c r="P2334" i="1"/>
  <c r="P7839" i="1"/>
  <c r="P496" i="1"/>
  <c r="P78" i="1"/>
  <c r="P450" i="1"/>
  <c r="P321" i="1"/>
  <c r="P743" i="1"/>
  <c r="P6833" i="1"/>
  <c r="P7369" i="1"/>
  <c r="P6194" i="1"/>
  <c r="P930" i="1"/>
  <c r="P1175" i="1"/>
  <c r="P7500" i="1"/>
  <c r="P4850" i="1"/>
  <c r="L1366" i="1"/>
  <c r="P1366" i="1" s="1"/>
  <c r="L1925" i="1"/>
  <c r="L2390" i="1"/>
  <c r="L4610" i="1"/>
  <c r="P4610" i="1" s="1"/>
  <c r="L5236" i="1"/>
  <c r="L538" i="1"/>
  <c r="P538" i="1" s="1"/>
  <c r="L4536" i="1"/>
  <c r="L4547" i="1"/>
  <c r="P4547" i="1" s="1"/>
  <c r="L4557" i="1"/>
  <c r="L4558" i="1"/>
  <c r="P4558" i="1" s="1"/>
  <c r="L7871" i="1"/>
  <c r="L7872" i="1"/>
  <c r="P7872" i="1" s="1"/>
  <c r="L6214" i="1"/>
  <c r="L6215" i="1"/>
  <c r="P6215" i="1" s="1"/>
  <c r="L356" i="1"/>
  <c r="P356" i="1" s="1"/>
  <c r="L2060" i="1"/>
  <c r="P2060" i="1" s="1"/>
  <c r="L5247" i="1"/>
  <c r="P5247" i="1" s="1"/>
  <c r="L649" i="1"/>
  <c r="P649" i="1" s="1"/>
  <c r="L6316" i="1"/>
  <c r="P6316" i="1" s="1"/>
  <c r="L8452" i="1"/>
  <c r="P8452" i="1" s="1"/>
  <c r="L3658" i="1"/>
  <c r="P3658" i="1" s="1"/>
  <c r="L7959" i="1"/>
  <c r="P7959" i="1" s="1"/>
  <c r="L600" i="1"/>
  <c r="P600" i="1" s="1"/>
  <c r="L6491" i="1"/>
  <c r="P6491" i="1" s="1"/>
  <c r="L8069" i="1"/>
  <c r="P8069" i="1" s="1"/>
  <c r="L6734" i="1"/>
  <c r="P6734" i="1" s="1"/>
  <c r="L9223" i="1"/>
  <c r="P9223" i="1" s="1"/>
  <c r="L1574" i="1"/>
  <c r="P1574" i="1" s="1"/>
  <c r="L803" i="1"/>
  <c r="P803" i="1" s="1"/>
  <c r="L6897" i="1"/>
  <c r="P6897" i="1" s="1"/>
  <c r="L6776" i="1"/>
  <c r="P6776" i="1" s="1"/>
  <c r="L6610" i="1"/>
  <c r="P6610" i="1" s="1"/>
  <c r="L4645" i="1"/>
  <c r="P4645" i="1" s="1"/>
  <c r="L5412" i="1"/>
  <c r="P5412" i="1" s="1"/>
  <c r="L8900" i="1"/>
  <c r="P8900" i="1" s="1"/>
  <c r="L8597" i="1"/>
  <c r="P8597" i="1" s="1"/>
  <c r="L1648" i="1"/>
  <c r="P1648" i="1" s="1"/>
  <c r="L8989" i="1"/>
  <c r="P8989" i="1" s="1"/>
  <c r="L695" i="1"/>
  <c r="P695" i="1" s="1"/>
  <c r="L6651" i="1"/>
  <c r="P6651" i="1" s="1"/>
  <c r="L6088" i="1"/>
  <c r="P6088" i="1" s="1"/>
  <c r="L9040" i="1"/>
  <c r="P9040" i="1" s="1"/>
  <c r="L8175" i="1"/>
  <c r="P8175" i="1" s="1"/>
  <c r="L4774" i="1"/>
  <c r="P4774" i="1" s="1"/>
  <c r="L6154" i="1"/>
  <c r="P6154" i="1" s="1"/>
  <c r="L306" i="1"/>
  <c r="P306" i="1" s="1"/>
  <c r="L6992" i="1"/>
  <c r="L6991" i="1"/>
  <c r="P6991" i="1" s="1"/>
  <c r="L6358" i="1"/>
  <c r="L8723" i="1"/>
  <c r="P8723" i="1" s="1"/>
  <c r="L2144" i="1"/>
  <c r="P2144" i="1" s="1"/>
  <c r="L7582" i="1"/>
  <c r="P7582" i="1" s="1"/>
  <c r="L7714" i="1"/>
  <c r="P7714" i="1" s="1"/>
  <c r="L8854" i="1"/>
  <c r="P8854" i="1" s="1"/>
  <c r="L6399" i="1"/>
  <c r="P6399" i="1" s="1"/>
  <c r="L4941" i="1"/>
  <c r="P4941" i="1" s="1"/>
  <c r="L8261" i="1"/>
  <c r="P8261" i="1" s="1"/>
  <c r="L6243" i="1"/>
  <c r="P6243" i="1" s="1"/>
  <c r="L6153" i="1"/>
  <c r="P6153" i="1" s="1"/>
  <c r="L8945" i="1"/>
  <c r="P8945" i="1" s="1"/>
  <c r="L6045" i="1"/>
  <c r="P6045" i="1" s="1"/>
  <c r="L6863" i="1"/>
  <c r="L6874" i="1"/>
  <c r="P6874" i="1" s="1"/>
  <c r="L7564" i="1"/>
  <c r="P7564" i="1" s="1"/>
  <c r="L6884" i="1"/>
  <c r="L6885" i="1"/>
  <c r="P6885" i="1" s="1"/>
  <c r="L6220" i="1"/>
  <c r="L6221" i="1"/>
  <c r="P6221" i="1" s="1"/>
  <c r="L1936" i="1"/>
  <c r="P1936" i="1" s="1"/>
  <c r="L8353" i="1"/>
  <c r="P8353" i="1" s="1"/>
  <c r="L8118" i="1"/>
  <c r="P8118" i="1" s="1"/>
  <c r="L5069" i="1"/>
  <c r="P5069" i="1" s="1"/>
  <c r="L4439" i="1"/>
  <c r="P4439" i="1" s="1"/>
  <c r="L2467" i="1"/>
  <c r="P2467" i="1" s="1"/>
  <c r="L2838" i="1"/>
  <c r="L8541" i="1"/>
  <c r="P8541" i="1" s="1"/>
  <c r="L5374" i="1"/>
  <c r="P5374" i="1" s="1"/>
  <c r="L224" i="1"/>
  <c r="P224" i="1" s="1"/>
  <c r="L1637" i="1"/>
  <c r="P1637" i="1" s="1"/>
  <c r="L3292" i="1"/>
  <c r="P3292" i="1" s="1"/>
  <c r="L8025" i="1"/>
  <c r="P8025" i="1" s="1"/>
  <c r="L8186" i="1"/>
  <c r="P8186" i="1" s="1"/>
  <c r="L8307" i="1"/>
  <c r="P8307" i="1" s="1"/>
  <c r="L8765" i="1"/>
  <c r="P8765" i="1" s="1"/>
  <c r="L6480" i="1"/>
  <c r="P6480" i="1" s="1"/>
  <c r="L8397" i="1"/>
  <c r="P8397" i="1" s="1"/>
  <c r="L9213" i="1"/>
  <c r="L9212" i="1"/>
  <c r="L8441" i="1"/>
  <c r="P8441" i="1" s="1"/>
  <c r="L6193" i="1"/>
  <c r="L6204" i="1"/>
  <c r="P6204" i="1" s="1"/>
  <c r="L2500" i="1"/>
  <c r="P2500" i="1" s="1"/>
  <c r="L2217" i="1"/>
  <c r="P2217" i="1" s="1"/>
  <c r="L8552" i="1"/>
  <c r="P8552" i="1" s="1"/>
  <c r="L4983" i="1"/>
  <c r="P4983" i="1" s="1"/>
  <c r="L9126" i="1"/>
  <c r="P9126" i="1" s="1"/>
  <c r="L4061" i="1"/>
  <c r="P4061" i="1" s="1"/>
  <c r="L6439" i="1"/>
  <c r="P6439" i="1" s="1"/>
  <c r="L2391" i="1"/>
  <c r="P2391" i="1" s="1"/>
  <c r="L2386" i="1"/>
  <c r="P2386" i="1" s="1"/>
  <c r="L8644" i="1"/>
  <c r="P8644" i="1" s="1"/>
  <c r="L554" i="1"/>
  <c r="P554" i="1" s="1"/>
  <c r="L5485" i="1"/>
  <c r="P5485" i="1" s="1"/>
  <c r="L7838" i="1"/>
  <c r="L7849" i="1"/>
  <c r="P7849" i="1" s="1"/>
  <c r="L42" i="1"/>
  <c r="P42" i="1" s="1"/>
  <c r="L5029" i="1"/>
  <c r="P5029" i="1" s="1"/>
  <c r="L7859" i="1"/>
  <c r="L7860" i="1"/>
  <c r="P7860" i="1" s="1"/>
  <c r="L1584" i="1"/>
  <c r="L1585" i="1"/>
  <c r="P1585" i="1" s="1"/>
  <c r="L8776" i="1"/>
  <c r="P8776" i="1" s="1"/>
  <c r="L9167" i="1"/>
  <c r="P9167" i="1" s="1"/>
  <c r="L3740" i="1"/>
  <c r="P3740" i="1" s="1"/>
  <c r="L2642" i="1"/>
  <c r="P2642" i="1" s="1"/>
  <c r="L6693" i="1"/>
  <c r="P6693" i="1" s="1"/>
  <c r="L9081" i="1"/>
  <c r="P9081" i="1" s="1"/>
  <c r="L5900" i="1"/>
  <c r="P5900" i="1" s="1"/>
  <c r="L7083" i="1"/>
  <c r="L7076" i="1"/>
  <c r="P7076" i="1" s="1"/>
  <c r="L1812" i="1"/>
  <c r="P1812" i="1" s="1"/>
  <c r="L4313" i="1"/>
  <c r="P4313" i="1" s="1"/>
  <c r="L8527" i="1"/>
  <c r="P8527" i="1" s="1"/>
  <c r="L5750" i="1"/>
  <c r="P5750" i="1" s="1"/>
  <c r="L5538" i="1"/>
  <c r="P5538" i="1" s="1"/>
  <c r="L8161" i="1"/>
  <c r="P8161" i="1" s="1"/>
  <c r="L7220" i="1" l="1"/>
  <c r="P7220" i="1" s="1"/>
  <c r="L6943" i="1"/>
  <c r="P6943" i="1" s="1"/>
  <c r="L874" i="1"/>
  <c r="P874" i="1" s="1"/>
  <c r="L4194" i="1"/>
  <c r="P4194" i="1" s="1"/>
  <c r="L7231" i="1"/>
  <c r="L1039" i="1"/>
  <c r="P1039" i="1" s="1"/>
  <c r="L1547" i="1"/>
  <c r="P1547" i="1" s="1"/>
  <c r="L7313" i="1"/>
  <c r="P7313" i="1" s="1"/>
  <c r="L214" i="1"/>
  <c r="L5115" i="1"/>
  <c r="L1760" i="1"/>
  <c r="P1760" i="1" s="1"/>
  <c r="L1035" i="1"/>
  <c r="P1035" i="1" s="1"/>
  <c r="L7386" i="1"/>
  <c r="P7386" i="1" s="1"/>
  <c r="L6574" i="1"/>
  <c r="L1157" i="1"/>
  <c r="P1157" i="1" s="1"/>
  <c r="L7822" i="1"/>
  <c r="P7822" i="1" s="1"/>
  <c r="L6949" i="1"/>
  <c r="P6949" i="1" s="1"/>
  <c r="L4740" i="1"/>
  <c r="L131" i="1"/>
  <c r="P131" i="1" s="1"/>
  <c r="L273" i="1"/>
  <c r="P273" i="1" s="1"/>
  <c r="L270" i="1"/>
  <c r="L1165" i="1"/>
  <c r="P1165" i="1" s="1"/>
  <c r="L177" i="1"/>
  <c r="L4355" i="1"/>
  <c r="P4355" i="1" s="1"/>
  <c r="L4864" i="1"/>
  <c r="P4864" i="1" s="1"/>
  <c r="L3169" i="1"/>
  <c r="P3169" i="1" s="1"/>
  <c r="L1558" i="1"/>
  <c r="P1558" i="1" s="1"/>
  <c r="L169" i="1"/>
  <c r="L1102" i="1"/>
  <c r="L1105" i="1"/>
  <c r="P1105" i="1" s="1"/>
  <c r="L1097" i="1"/>
  <c r="P1097" i="1" s="1"/>
  <c r="L1929" i="1"/>
  <c r="L4565" i="1"/>
  <c r="P4565" i="1" s="1"/>
  <c r="L135" i="1"/>
  <c r="P135" i="1" s="1"/>
  <c r="L364" i="1"/>
  <c r="P364" i="1" s="1"/>
  <c r="L5612" i="1"/>
  <c r="P5612" i="1" s="1"/>
  <c r="L3498" i="1"/>
  <c r="P3498" i="1" s="1"/>
  <c r="L2549" i="1"/>
  <c r="P2549" i="1" s="1"/>
  <c r="L174" i="1"/>
  <c r="L311" i="1"/>
  <c r="L7763" i="1"/>
  <c r="L4694" i="1"/>
  <c r="P4694" i="1" s="1"/>
  <c r="L7318" i="1"/>
  <c r="L7324" i="1"/>
  <c r="L2304" i="1"/>
  <c r="L3544" i="1"/>
  <c r="L401" i="1"/>
  <c r="L2263" i="1"/>
  <c r="L7524" i="1"/>
  <c r="L483" i="1"/>
  <c r="L7512" i="1"/>
  <c r="P7512" i="1" s="1"/>
  <c r="L2631" i="1"/>
  <c r="P2631" i="1" s="1"/>
  <c r="L82" i="1"/>
  <c r="P82" i="1" s="1"/>
  <c r="L5865" i="1"/>
  <c r="P5865" i="1" s="1"/>
  <c r="L1249" i="1"/>
  <c r="P1249" i="1" s="1"/>
  <c r="L1297" i="1"/>
  <c r="P1297" i="1" s="1"/>
  <c r="L4027" i="1"/>
  <c r="P4027" i="1" s="1"/>
  <c r="L90" i="1"/>
  <c r="P90" i="1" s="1"/>
  <c r="L6229" i="1"/>
  <c r="P6229" i="1" s="1"/>
  <c r="L3945" i="1"/>
  <c r="P3945" i="1" s="1"/>
  <c r="L6784" i="1"/>
  <c r="P6784" i="1" s="1"/>
  <c r="L4614" i="1"/>
  <c r="P4614" i="1" s="1"/>
  <c r="L2008" i="1"/>
  <c r="P2008" i="1" s="1"/>
  <c r="L4152" i="1"/>
  <c r="P4152" i="1" s="1"/>
  <c r="L6848" i="1"/>
  <c r="P6848" i="1" s="1"/>
  <c r="L1448" i="1"/>
  <c r="P1448" i="1" s="1"/>
  <c r="L1461" i="1"/>
  <c r="L2590" i="1"/>
  <c r="P2590" i="1" s="1"/>
  <c r="L2344" i="1"/>
  <c r="P2344" i="1" s="1"/>
  <c r="P5236" i="1"/>
  <c r="P2838" i="1"/>
  <c r="P3539" i="1"/>
  <c r="P6884" i="1"/>
  <c r="P7871" i="1"/>
  <c r="P4235" i="1"/>
  <c r="P4536" i="1"/>
  <c r="P6193" i="1"/>
  <c r="P9213" i="1"/>
  <c r="P9212" i="1"/>
  <c r="P4735" i="1"/>
  <c r="P5111" i="1"/>
  <c r="P6863" i="1"/>
  <c r="L9214" i="1"/>
  <c r="P9214" i="1" s="1"/>
  <c r="P6214" i="1"/>
  <c r="P4557" i="1"/>
  <c r="P1925" i="1"/>
  <c r="P6992" i="1"/>
  <c r="P7838" i="1"/>
  <c r="P6358" i="1"/>
  <c r="P7083" i="1"/>
  <c r="P1584" i="1"/>
  <c r="P2300" i="1"/>
  <c r="P7859" i="1"/>
  <c r="P6220" i="1"/>
  <c r="P2390" i="1"/>
  <c r="L4902" i="1"/>
  <c r="P4902" i="1" s="1"/>
  <c r="L7438" i="1"/>
  <c r="P7438" i="1" s="1"/>
  <c r="L7031" i="1"/>
  <c r="P7031" i="1" s="1"/>
  <c r="L7038" i="1"/>
  <c r="L1378" i="1"/>
  <c r="L87" i="1"/>
  <c r="L86" i="1"/>
  <c r="P86" i="1" s="1"/>
  <c r="L5570" i="1"/>
  <c r="P5570" i="1" s="1"/>
  <c r="L5781" i="1"/>
  <c r="P5781" i="1" s="1"/>
  <c r="L9172" i="1"/>
  <c r="L9171" i="1"/>
  <c r="P9171" i="1" s="1"/>
  <c r="L5034" i="1"/>
  <c r="L5033" i="1"/>
  <c r="P5033" i="1" s="1"/>
  <c r="L5490" i="1"/>
  <c r="L5489" i="1"/>
  <c r="P5489" i="1" s="1"/>
  <c r="L5739" i="1"/>
  <c r="P5739" i="1" s="1"/>
  <c r="L2428" i="1"/>
  <c r="P2428" i="1" s="1"/>
  <c r="L2013" i="1"/>
  <c r="L2012" i="1"/>
  <c r="P2012" i="1" s="1"/>
  <c r="L3543" i="1"/>
  <c r="L2222" i="1"/>
  <c r="L2221" i="1"/>
  <c r="P2221" i="1" s="1"/>
  <c r="L2797" i="1"/>
  <c r="P2797" i="1" s="1"/>
  <c r="L4816" i="1"/>
  <c r="P4816" i="1" s="1"/>
  <c r="L1801" i="1"/>
  <c r="P1801" i="1" s="1"/>
  <c r="L3781" i="1"/>
  <c r="P3781" i="1" s="1"/>
  <c r="L2843" i="1"/>
  <c r="L2842" i="1"/>
  <c r="L1967" i="1"/>
  <c r="P1967" i="1" s="1"/>
  <c r="L3822" i="1"/>
  <c r="P3822" i="1" s="1"/>
  <c r="L8859" i="1"/>
  <c r="L8858" i="1"/>
  <c r="P8858" i="1" s="1"/>
  <c r="L4276" i="1"/>
  <c r="P4276" i="1" s="1"/>
  <c r="L6656" i="1"/>
  <c r="L6655" i="1"/>
  <c r="P6655" i="1" s="1"/>
  <c r="L8994" i="1"/>
  <c r="L8993" i="1"/>
  <c r="P8993" i="1" s="1"/>
  <c r="L2554" i="1"/>
  <c r="L2553" i="1"/>
  <c r="P2553" i="1" s="1"/>
  <c r="L6781" i="1"/>
  <c r="L6780" i="1"/>
  <c r="P6780" i="1" s="1"/>
  <c r="L3986" i="1"/>
  <c r="P3986" i="1" s="1"/>
  <c r="L2961" i="1"/>
  <c r="P2961" i="1" s="1"/>
  <c r="L3663" i="1"/>
  <c r="L3662" i="1"/>
  <c r="P3662" i="1" s="1"/>
  <c r="L5363" i="1"/>
  <c r="P5363" i="1" s="1"/>
  <c r="L50" i="1"/>
  <c r="P50" i="1" s="1"/>
  <c r="L47" i="1"/>
  <c r="L46" i="1"/>
  <c r="P46" i="1" s="1"/>
  <c r="L2756" i="1"/>
  <c r="P2756" i="1" s="1"/>
  <c r="L7167" i="1"/>
  <c r="P7167" i="1" s="1"/>
  <c r="L7174" i="1"/>
  <c r="L1842" i="1"/>
  <c r="P1842" i="1" s="1"/>
  <c r="L4069" i="1"/>
  <c r="P4069" i="1" s="1"/>
  <c r="L2508" i="1"/>
  <c r="P2508" i="1" s="1"/>
  <c r="L7953" i="1"/>
  <c r="L7952" i="1"/>
  <c r="P7952" i="1" s="1"/>
  <c r="L4110" i="1"/>
  <c r="P4110" i="1" s="1"/>
  <c r="L3699" i="1"/>
  <c r="P3699" i="1" s="1"/>
  <c r="L3297" i="1"/>
  <c r="L3296" i="1"/>
  <c r="P3296" i="1" s="1"/>
  <c r="L5074" i="1"/>
  <c r="L5073" i="1"/>
  <c r="P5073" i="1" s="1"/>
  <c r="L5617" i="1"/>
  <c r="L5616" i="1"/>
  <c r="P5616" i="1" s="1"/>
  <c r="L2636" i="1"/>
  <c r="L2635" i="1"/>
  <c r="P2635" i="1" s="1"/>
  <c r="L2175" i="1"/>
  <c r="P2175" i="1" s="1"/>
  <c r="L4779" i="1"/>
  <c r="L4778" i="1"/>
  <c r="P4778" i="1" s="1"/>
  <c r="L6118" i="1"/>
  <c r="P6118" i="1" s="1"/>
  <c r="L8634" i="1"/>
  <c r="P8634" i="1" s="1"/>
  <c r="L6857" i="1"/>
  <c r="P6857" i="1" s="1"/>
  <c r="L9251" i="1"/>
  <c r="P9251" i="1" s="1"/>
  <c r="L8074" i="1"/>
  <c r="L8073" i="1"/>
  <c r="P8073" i="1" s="1"/>
  <c r="L3043" i="1"/>
  <c r="P3043" i="1" s="1"/>
  <c r="L6321" i="1"/>
  <c r="L6320" i="1"/>
  <c r="P6320" i="1" s="1"/>
  <c r="L5278" i="1"/>
  <c r="P5278" i="1" s="1"/>
  <c r="L970" i="1"/>
  <c r="P970" i="1" s="1"/>
  <c r="L961" i="1"/>
  <c r="P961" i="1" s="1"/>
  <c r="L1260" i="1"/>
  <c r="P1260" i="1" s="1"/>
  <c r="L3374" i="1"/>
  <c r="P3374" i="1" s="1"/>
  <c r="L5195" i="1"/>
  <c r="P5195" i="1" s="1"/>
  <c r="L8809" i="1"/>
  <c r="P8809" i="1" s="1"/>
  <c r="L6178" i="1"/>
  <c r="P6178" i="1" s="1"/>
  <c r="L3457" i="1"/>
  <c r="P3457" i="1" s="1"/>
  <c r="L589" i="1"/>
  <c r="P589" i="1" s="1"/>
  <c r="L3950" i="1"/>
  <c r="L3949" i="1"/>
  <c r="L4988" i="1"/>
  <c r="L4987" i="1"/>
  <c r="P4987" i="1" s="1"/>
  <c r="L8446" i="1"/>
  <c r="L8445" i="1"/>
  <c r="P8445" i="1" s="1"/>
  <c r="L8402" i="1"/>
  <c r="L8401" i="1"/>
  <c r="P8401" i="1" s="1"/>
  <c r="L4032" i="1"/>
  <c r="L4031" i="1"/>
  <c r="L5401" i="1"/>
  <c r="P5401" i="1" s="1"/>
  <c r="L2472" i="1"/>
  <c r="L2471" i="1"/>
  <c r="P2471" i="1" s="1"/>
  <c r="L2349" i="1"/>
  <c r="L2348" i="1"/>
  <c r="P2348" i="1" s="1"/>
  <c r="L7569" i="1"/>
  <c r="L7568" i="1"/>
  <c r="P7568" i="1" s="1"/>
  <c r="L5241" i="1"/>
  <c r="L5240" i="1"/>
  <c r="L8266" i="1"/>
  <c r="L8265" i="1"/>
  <c r="P8265" i="1" s="1"/>
  <c r="L6404" i="1"/>
  <c r="L6403" i="1"/>
  <c r="P6403" i="1" s="1"/>
  <c r="L7752" i="1"/>
  <c r="P7752" i="1" s="1"/>
  <c r="L4240" i="1"/>
  <c r="L4239" i="1"/>
  <c r="L4398" i="1"/>
  <c r="P4398" i="1" s="1"/>
  <c r="L725" i="1"/>
  <c r="P725" i="1" s="1"/>
  <c r="L733" i="1"/>
  <c r="L5443" i="1"/>
  <c r="P5443" i="1" s="1"/>
  <c r="L6615" i="1"/>
  <c r="L6614" i="1"/>
  <c r="P6614" i="1" s="1"/>
  <c r="L4360" i="1"/>
  <c r="L4359" i="1"/>
  <c r="L7572" i="1"/>
  <c r="P7572" i="1" s="1"/>
  <c r="L5319" i="1"/>
  <c r="P5319" i="1" s="1"/>
  <c r="L6739" i="1"/>
  <c r="L6738" i="1"/>
  <c r="P6738" i="1" s="1"/>
  <c r="L3580" i="1"/>
  <c r="P3580" i="1" s="1"/>
  <c r="L634" i="1"/>
  <c r="P634" i="1" s="1"/>
  <c r="L642" i="1"/>
  <c r="L2715" i="1"/>
  <c r="P2715" i="1" s="1"/>
  <c r="L209" i="1"/>
  <c r="P209" i="1" s="1"/>
  <c r="L3904" i="1"/>
  <c r="P3904" i="1" s="1"/>
  <c r="L3212" i="1"/>
  <c r="P3212" i="1" s="1"/>
  <c r="L4480" i="1"/>
  <c r="P4480" i="1" s="1"/>
  <c r="L8532" i="1"/>
  <c r="L8531" i="1"/>
  <c r="P8531" i="1" s="1"/>
  <c r="L9086" i="1"/>
  <c r="L9085" i="1"/>
  <c r="P9085" i="1" s="1"/>
  <c r="L6698" i="1"/>
  <c r="L6697" i="1"/>
  <c r="P6697" i="1" s="1"/>
  <c r="L3745" i="1"/>
  <c r="L3744" i="1"/>
  <c r="P3744" i="1" s="1"/>
  <c r="L2879" i="1"/>
  <c r="P2879" i="1" s="1"/>
  <c r="L5654" i="1"/>
  <c r="P5654" i="1" s="1"/>
  <c r="L4522" i="1"/>
  <c r="P4522" i="1" s="1"/>
  <c r="L8770" i="1"/>
  <c r="L8769" i="1"/>
  <c r="P8769" i="1" s="1"/>
  <c r="L4157" i="1"/>
  <c r="L4156" i="1"/>
  <c r="L3085" i="1"/>
  <c r="P3085" i="1" s="1"/>
  <c r="L1642" i="1"/>
  <c r="P1642" i="1" s="1"/>
  <c r="L1641" i="1"/>
  <c r="P1641" i="1" s="1"/>
  <c r="L8123" i="1"/>
  <c r="L8122" i="1"/>
  <c r="P8122" i="1" s="1"/>
  <c r="L6073" i="1"/>
  <c r="P6073" i="1" s="1"/>
  <c r="L6081" i="1"/>
  <c r="L3333" i="1"/>
  <c r="P3333" i="1" s="1"/>
  <c r="L3127" i="1"/>
  <c r="P3127" i="1" s="1"/>
  <c r="L7612" i="1"/>
  <c r="P7612" i="1" s="1"/>
  <c r="L1765" i="1"/>
  <c r="L1764" i="1"/>
  <c r="L8728" i="1"/>
  <c r="L8727" i="1"/>
  <c r="P8727" i="1" s="1"/>
  <c r="L7228" i="1"/>
  <c r="P7228" i="1" s="1"/>
  <c r="L8180" i="1"/>
  <c r="L8179" i="1"/>
  <c r="P8179" i="1" s="1"/>
  <c r="L3415" i="1"/>
  <c r="P3415" i="1" s="1"/>
  <c r="L3863" i="1"/>
  <c r="P3863" i="1" s="1"/>
  <c r="L8905" i="1"/>
  <c r="L8904" i="1"/>
  <c r="P8904" i="1" s="1"/>
  <c r="L7575" i="1"/>
  <c r="L2049" i="1"/>
  <c r="P2049" i="1" s="1"/>
  <c r="L5527" i="1"/>
  <c r="P5527" i="1" s="1"/>
  <c r="L6030" i="1"/>
  <c r="P6030" i="1" s="1"/>
  <c r="L8484" i="1"/>
  <c r="P8484" i="1" s="1"/>
  <c r="L681" i="1"/>
  <c r="P681" i="1" s="1"/>
  <c r="L689" i="1"/>
  <c r="L361" i="1"/>
  <c r="L360" i="1"/>
  <c r="P360" i="1" s="1"/>
  <c r="L1302" i="1"/>
  <c r="L1301" i="1"/>
  <c r="P1301" i="1" s="1"/>
  <c r="L547" i="1"/>
  <c r="P547" i="1" s="1"/>
  <c r="L1162" i="1"/>
  <c r="L1161" i="1"/>
  <c r="P1161" i="1" s="1"/>
  <c r="L404" i="1"/>
  <c r="P404" i="1" s="1"/>
  <c r="L486" i="1"/>
  <c r="P486" i="1" s="1"/>
  <c r="L8166" i="1"/>
  <c r="L8165" i="1"/>
  <c r="P8165" i="1" s="1"/>
  <c r="L2133" i="1"/>
  <c r="P2133" i="1" s="1"/>
  <c r="L5908" i="1"/>
  <c r="P5908" i="1" s="1"/>
  <c r="L7123" i="1"/>
  <c r="P7123" i="1" s="1"/>
  <c r="L7129" i="1"/>
  <c r="L8677" i="1"/>
  <c r="P8677" i="1" s="1"/>
  <c r="L3503" i="1"/>
  <c r="L3502" i="1"/>
  <c r="L9131" i="1"/>
  <c r="L9130" i="1"/>
  <c r="P9130" i="1" s="1"/>
  <c r="L8587" i="1"/>
  <c r="P8587" i="1" s="1"/>
  <c r="L239" i="1"/>
  <c r="L230" i="1"/>
  <c r="P230" i="1" s="1"/>
  <c r="L8546" i="1"/>
  <c r="L8545" i="1"/>
  <c r="P8545" i="1" s="1"/>
  <c r="L4444" i="1"/>
  <c r="L4443" i="1"/>
  <c r="P4443" i="1" s="1"/>
  <c r="L6948" i="1"/>
  <c r="L6947" i="1"/>
  <c r="P6947" i="1" s="1"/>
  <c r="L882" i="1"/>
  <c r="P882" i="1" s="1"/>
  <c r="L4946" i="1"/>
  <c r="L4945" i="1"/>
  <c r="P4945" i="1" s="1"/>
  <c r="L3002" i="1"/>
  <c r="P3002" i="1" s="1"/>
  <c r="L4907" i="1"/>
  <c r="L4906" i="1"/>
  <c r="L5950" i="1"/>
  <c r="P5950" i="1" s="1"/>
  <c r="L2595" i="1"/>
  <c r="L2594" i="1"/>
  <c r="P2594" i="1" s="1"/>
  <c r="L1719" i="1"/>
  <c r="P1719" i="1" s="1"/>
  <c r="L3626" i="1"/>
  <c r="L3625" i="1"/>
  <c r="P3625" i="1" s="1"/>
  <c r="L4199" i="1"/>
  <c r="L4198" i="1"/>
  <c r="L7986" i="1"/>
  <c r="P7986" i="1" s="1"/>
  <c r="L1883" i="1"/>
  <c r="P1883" i="1" s="1"/>
  <c r="L2091" i="1"/>
  <c r="P2091" i="1" s="1"/>
  <c r="L7389" i="1"/>
  <c r="L217" i="1"/>
  <c r="P217" i="1" s="1"/>
  <c r="L7225" i="1"/>
  <c r="L7224" i="1"/>
  <c r="P7224" i="1" s="1"/>
  <c r="L879" i="1"/>
  <c r="L878" i="1"/>
  <c r="P878" i="1" s="1"/>
  <c r="L314" i="1"/>
  <c r="P314" i="1" s="1"/>
  <c r="L7832" i="1"/>
  <c r="P7832" i="1" s="1"/>
  <c r="L4530" i="1"/>
  <c r="P4530" i="1" s="1"/>
  <c r="L7441" i="1"/>
  <c r="P7441" i="1" s="1"/>
  <c r="L5154" i="1"/>
  <c r="P5154" i="1" s="1"/>
  <c r="L4318" i="1"/>
  <c r="L4317" i="1"/>
  <c r="P4317" i="1" s="1"/>
  <c r="L4699" i="1"/>
  <c r="L4698" i="1"/>
  <c r="L2674" i="1"/>
  <c r="P2674" i="1" s="1"/>
  <c r="L5991" i="1"/>
  <c r="P5991" i="1" s="1"/>
  <c r="L6444" i="1"/>
  <c r="L6443" i="1"/>
  <c r="P6443" i="1" s="1"/>
  <c r="L6485" i="1"/>
  <c r="L6484" i="1"/>
  <c r="P6484" i="1" s="1"/>
  <c r="L8312" i="1"/>
  <c r="L8311" i="1"/>
  <c r="P8311" i="1" s="1"/>
  <c r="L8219" i="1"/>
  <c r="P8219" i="1" s="1"/>
  <c r="L8030" i="1"/>
  <c r="L8029" i="1"/>
  <c r="P8029" i="1" s="1"/>
  <c r="L5870" i="1"/>
  <c r="L5869" i="1"/>
  <c r="P5869" i="1" s="1"/>
  <c r="L2920" i="1"/>
  <c r="P2920" i="1" s="1"/>
  <c r="L8358" i="1"/>
  <c r="L8357" i="1"/>
  <c r="P8357" i="1" s="1"/>
  <c r="L8950" i="1"/>
  <c r="L8949" i="1"/>
  <c r="P8949" i="1" s="1"/>
  <c r="L6275" i="1"/>
  <c r="P6275" i="1" s="1"/>
  <c r="L5823" i="1"/>
  <c r="P5823" i="1" s="1"/>
  <c r="L3174" i="1"/>
  <c r="L3173" i="1"/>
  <c r="L6363" i="1"/>
  <c r="L6362" i="1"/>
  <c r="L7435" i="1"/>
  <c r="L7434" i="1"/>
  <c r="P7434" i="1" s="1"/>
  <c r="L3254" i="1"/>
  <c r="P3254" i="1" s="1"/>
  <c r="L9045" i="1"/>
  <c r="L9044" i="1"/>
  <c r="P9044" i="1" s="1"/>
  <c r="L1678" i="1"/>
  <c r="P1678" i="1" s="1"/>
  <c r="L4653" i="1"/>
  <c r="P4653" i="1" s="1"/>
  <c r="L812" i="1"/>
  <c r="P812" i="1" s="1"/>
  <c r="L1563" i="1"/>
  <c r="P1563" i="1" s="1"/>
  <c r="L6522" i="1"/>
  <c r="P6522" i="1" s="1"/>
  <c r="L5696" i="1"/>
  <c r="P5696" i="1" s="1"/>
  <c r="L213" i="1" l="1"/>
  <c r="P213" i="1" s="1"/>
  <c r="L310" i="1"/>
  <c r="P310" i="1" s="1"/>
  <c r="L132" i="1"/>
  <c r="P132" i="1" s="1"/>
  <c r="L482" i="1"/>
  <c r="P482" i="1" s="1"/>
  <c r="L4615" i="1"/>
  <c r="P4615" i="1" s="1"/>
  <c r="L6573" i="1"/>
  <c r="P6573" i="1" s="1"/>
  <c r="L269" i="1"/>
  <c r="P269" i="1" s="1"/>
  <c r="L2262" i="1"/>
  <c r="P2262" i="1" s="1"/>
  <c r="L1307" i="1"/>
  <c r="P1307" i="1" s="1"/>
  <c r="L1304" i="1"/>
  <c r="P1304" i="1" s="1"/>
  <c r="L1036" i="1"/>
  <c r="P1036" i="1" s="1"/>
  <c r="L1101" i="1"/>
  <c r="P1101" i="1" s="1"/>
  <c r="L1458" i="1"/>
  <c r="P1458" i="1" s="1"/>
  <c r="L5116" i="1"/>
  <c r="P5116" i="1" s="1"/>
  <c r="L7317" i="1"/>
  <c r="P7317" i="1" s="1"/>
  <c r="L138" i="1"/>
  <c r="P138" i="1" s="1"/>
  <c r="L1168" i="1"/>
  <c r="P1168" i="1" s="1"/>
  <c r="L400" i="1"/>
  <c r="P400" i="1" s="1"/>
  <c r="L1930" i="1"/>
  <c r="P1930" i="1" s="1"/>
  <c r="L4865" i="1"/>
  <c r="P4865" i="1" s="1"/>
  <c r="L4739" i="1"/>
  <c r="P4739" i="1" s="1"/>
  <c r="L173" i="1"/>
  <c r="L7321" i="1"/>
  <c r="P7321" i="1" s="1"/>
  <c r="L9216" i="1"/>
  <c r="P9216" i="1" s="1"/>
  <c r="L7521" i="1"/>
  <c r="P7521" i="1" s="1"/>
  <c r="L885" i="1"/>
  <c r="P885" i="1" s="1"/>
  <c r="L4569" i="1"/>
  <c r="P4569" i="1" s="1"/>
  <c r="L7886" i="1"/>
  <c r="P7886" i="1" s="1"/>
  <c r="L4573" i="1"/>
  <c r="P4573" i="1" s="1"/>
  <c r="L7760" i="1"/>
  <c r="P7760" i="1" s="1"/>
  <c r="L7882" i="1"/>
  <c r="P7882" i="1" s="1"/>
  <c r="L6234" i="1"/>
  <c r="L2305" i="1"/>
  <c r="P2305" i="1" s="1"/>
  <c r="P5034" i="1"/>
  <c r="L736" i="1"/>
  <c r="P6739" i="1"/>
  <c r="P8166" i="1"/>
  <c r="P4988" i="1"/>
  <c r="P2263" i="1"/>
  <c r="P7389" i="1"/>
  <c r="P2636" i="1"/>
  <c r="P9131" i="1"/>
  <c r="P8030" i="1"/>
  <c r="P2222" i="1"/>
  <c r="P6656" i="1"/>
  <c r="P8859" i="1"/>
  <c r="P8546" i="1"/>
  <c r="P2472" i="1"/>
  <c r="P1162" i="1"/>
  <c r="L1375" i="1"/>
  <c r="P1375" i="1" s="1"/>
  <c r="L6038" i="1"/>
  <c r="P6038" i="1" s="1"/>
  <c r="P9086" i="1"/>
  <c r="P6485" i="1"/>
  <c r="P7575" i="1"/>
  <c r="P7569" i="1"/>
  <c r="P879" i="1"/>
  <c r="P7763" i="1"/>
  <c r="P4946" i="1"/>
  <c r="P7129" i="1"/>
  <c r="P6948" i="1"/>
  <c r="P9045" i="1"/>
  <c r="P8074" i="1"/>
  <c r="P7953" i="1"/>
  <c r="P1302" i="1"/>
  <c r="P4157" i="1"/>
  <c r="P4156" i="1"/>
  <c r="P9172" i="1"/>
  <c r="P6615" i="1"/>
  <c r="P5074" i="1"/>
  <c r="P6321" i="1"/>
  <c r="P3297" i="1"/>
  <c r="P5617" i="1"/>
  <c r="P2349" i="1"/>
  <c r="P1378" i="1"/>
  <c r="P361" i="1"/>
  <c r="P87" i="1"/>
  <c r="P2843" i="1"/>
  <c r="P2842" i="1"/>
  <c r="P7231" i="1"/>
  <c r="P4444" i="1"/>
  <c r="P2304" i="1"/>
  <c r="P401" i="1"/>
  <c r="P7318" i="1"/>
  <c r="P6698" i="1"/>
  <c r="P483" i="1"/>
  <c r="P4032" i="1"/>
  <c r="P4031" i="1"/>
  <c r="P4907" i="1"/>
  <c r="P4906" i="1"/>
  <c r="P6781" i="1"/>
  <c r="P3503" i="1"/>
  <c r="P3502" i="1"/>
  <c r="P7038" i="1"/>
  <c r="P7174" i="1"/>
  <c r="P7435" i="1"/>
  <c r="P4240" i="1"/>
  <c r="P4239" i="1"/>
  <c r="P7524" i="1"/>
  <c r="P2013" i="1"/>
  <c r="P8446" i="1"/>
  <c r="P8994" i="1"/>
  <c r="P311" i="1"/>
  <c r="P4699" i="1"/>
  <c r="P4698" i="1"/>
  <c r="P4360" i="1"/>
  <c r="P4359" i="1"/>
  <c r="P3626" i="1"/>
  <c r="P5870" i="1"/>
  <c r="P8180" i="1"/>
  <c r="P4318" i="1"/>
  <c r="P8358" i="1"/>
  <c r="P733" i="1"/>
  <c r="P6363" i="1"/>
  <c r="P6362" i="1"/>
  <c r="P7225" i="1"/>
  <c r="P7324" i="1"/>
  <c r="P47" i="1"/>
  <c r="P6081" i="1"/>
  <c r="P642" i="1"/>
  <c r="P8402" i="1"/>
  <c r="P8266" i="1"/>
  <c r="P8770" i="1"/>
  <c r="P2554" i="1"/>
  <c r="P5490" i="1"/>
  <c r="P8123" i="1"/>
  <c r="P8905" i="1"/>
  <c r="P3174" i="1"/>
  <c r="P3173" i="1"/>
  <c r="P270" i="1"/>
  <c r="P214" i="1"/>
  <c r="P4740" i="1"/>
  <c r="P6574" i="1"/>
  <c r="P689" i="1"/>
  <c r="P4199" i="1"/>
  <c r="P4198" i="1"/>
  <c r="P1461" i="1"/>
  <c r="P239" i="1"/>
  <c r="P8950" i="1"/>
  <c r="P1765" i="1"/>
  <c r="P1764" i="1"/>
  <c r="P3745" i="1"/>
  <c r="P2595" i="1"/>
  <c r="P8312" i="1"/>
  <c r="P1929" i="1"/>
  <c r="P5115" i="1"/>
  <c r="P8728" i="1"/>
  <c r="P6404" i="1"/>
  <c r="P4779" i="1"/>
  <c r="P3950" i="1"/>
  <c r="P3949" i="1"/>
  <c r="P6444" i="1"/>
  <c r="P3663" i="1"/>
  <c r="P1102" i="1"/>
  <c r="P8532" i="1"/>
  <c r="P3544" i="1"/>
  <c r="P3543" i="1"/>
  <c r="P5241" i="1"/>
  <c r="P5240" i="1"/>
  <c r="L1042" i="1"/>
  <c r="P1042" i="1" s="1"/>
  <c r="L7036" i="1"/>
  <c r="L7035" i="1"/>
  <c r="P7035" i="1" s="1"/>
  <c r="L8224" i="1"/>
  <c r="P8224" i="1" s="1"/>
  <c r="L8223" i="1"/>
  <c r="P8223" i="1" s="1"/>
  <c r="L6129" i="1"/>
  <c r="P6129" i="1" s="1"/>
  <c r="L2096" i="1"/>
  <c r="L2095" i="1"/>
  <c r="P2095" i="1" s="1"/>
  <c r="L5701" i="1"/>
  <c r="L5700" i="1"/>
  <c r="P5700" i="1" s="1"/>
  <c r="L6527" i="1"/>
  <c r="L6526" i="1"/>
  <c r="P6526" i="1" s="1"/>
  <c r="L5828" i="1"/>
  <c r="L5827" i="1"/>
  <c r="P5827" i="1" s="1"/>
  <c r="L1888" i="1"/>
  <c r="P1888" i="1" s="1"/>
  <c r="L1887" i="1"/>
  <c r="P1887" i="1" s="1"/>
  <c r="L4658" i="1"/>
  <c r="L4657" i="1"/>
  <c r="P4657" i="1" s="1"/>
  <c r="L3259" i="1"/>
  <c r="P3259" i="1" s="1"/>
  <c r="L3258" i="1"/>
  <c r="P3258" i="1" s="1"/>
  <c r="L2679" i="1"/>
  <c r="L2678" i="1"/>
  <c r="P2678" i="1" s="1"/>
  <c r="L5159" i="1"/>
  <c r="L5158" i="1"/>
  <c r="P5158" i="1" s="1"/>
  <c r="L7128" i="1"/>
  <c r="L7127" i="1"/>
  <c r="P7127" i="1" s="1"/>
  <c r="L2138" i="1"/>
  <c r="L2137" i="1"/>
  <c r="P2137" i="1" s="1"/>
  <c r="L3132" i="1"/>
  <c r="L3131" i="1"/>
  <c r="P3131" i="1" s="1"/>
  <c r="L3090" i="1"/>
  <c r="P3090" i="1" s="1"/>
  <c r="L3089" i="1"/>
  <c r="P3089" i="1" s="1"/>
  <c r="L4527" i="1"/>
  <c r="L4526" i="1"/>
  <c r="P4526" i="1" s="1"/>
  <c r="L730" i="1"/>
  <c r="L729" i="1"/>
  <c r="P729" i="1" s="1"/>
  <c r="L5283" i="1"/>
  <c r="L5282" i="1"/>
  <c r="P5282" i="1" s="1"/>
  <c r="L7172" i="1"/>
  <c r="L7171" i="1"/>
  <c r="P7171" i="1" s="1"/>
  <c r="L5368" i="1"/>
  <c r="P5368" i="1" s="1"/>
  <c r="L5367" i="1"/>
  <c r="P5367" i="1" s="1"/>
  <c r="L3991" i="1"/>
  <c r="L3990" i="1"/>
  <c r="P3990" i="1" s="1"/>
  <c r="L3786" i="1"/>
  <c r="P3786" i="1" s="1"/>
  <c r="L3785" i="1"/>
  <c r="P3785" i="1" s="1"/>
  <c r="L2802" i="1"/>
  <c r="L2801" i="1"/>
  <c r="P2801" i="1" s="1"/>
  <c r="L7991" i="1"/>
  <c r="L7990" i="1"/>
  <c r="P7990" i="1" s="1"/>
  <c r="L5955" i="1"/>
  <c r="L5954" i="1"/>
  <c r="P5954" i="1" s="1"/>
  <c r="L3007" i="1"/>
  <c r="L3006" i="1"/>
  <c r="P3006" i="1" s="1"/>
  <c r="L8489" i="1"/>
  <c r="P8489" i="1" s="1"/>
  <c r="L8488" i="1"/>
  <c r="P8488" i="1" s="1"/>
  <c r="L2054" i="1"/>
  <c r="L2053" i="1"/>
  <c r="P2053" i="1" s="1"/>
  <c r="L7617" i="1"/>
  <c r="L7616" i="1"/>
  <c r="P7616" i="1" s="1"/>
  <c r="L2720" i="1"/>
  <c r="P2720" i="1" s="1"/>
  <c r="L2719" i="1"/>
  <c r="P2719" i="1" s="1"/>
  <c r="L3585" i="1"/>
  <c r="L3584" i="1"/>
  <c r="P3584" i="1" s="1"/>
  <c r="L7757" i="1"/>
  <c r="L7756" i="1"/>
  <c r="P7756" i="1" s="1"/>
  <c r="L8814" i="1"/>
  <c r="P8814" i="1" s="1"/>
  <c r="L8813" i="1"/>
  <c r="P8813" i="1" s="1"/>
  <c r="L8639" i="1"/>
  <c r="P8639" i="1" s="1"/>
  <c r="L8638" i="1"/>
  <c r="P8638" i="1" s="1"/>
  <c r="L3704" i="1"/>
  <c r="L3703" i="1"/>
  <c r="P3703" i="1" s="1"/>
  <c r="L2513" i="1"/>
  <c r="L2512" i="1"/>
  <c r="P2512" i="1" s="1"/>
  <c r="L7890" i="1"/>
  <c r="P7890" i="1" s="1"/>
  <c r="L4281" i="1"/>
  <c r="L4280" i="1"/>
  <c r="P4280" i="1" s="1"/>
  <c r="L6893" i="1"/>
  <c r="P6893" i="1" s="1"/>
  <c r="L6787" i="1"/>
  <c r="P6787" i="1" s="1"/>
  <c r="L6187" i="1"/>
  <c r="P6187" i="1" s="1"/>
  <c r="L686" i="1"/>
  <c r="L685" i="1"/>
  <c r="P685" i="1" s="1"/>
  <c r="L3868" i="1"/>
  <c r="L3867" i="1"/>
  <c r="P3867" i="1" s="1"/>
  <c r="L3338" i="1"/>
  <c r="L3337" i="1"/>
  <c r="P3337" i="1" s="1"/>
  <c r="L5659" i="1"/>
  <c r="L5658" i="1"/>
  <c r="P5658" i="1" s="1"/>
  <c r="L639" i="1"/>
  <c r="L638" i="1"/>
  <c r="P638" i="1" s="1"/>
  <c r="L5448" i="1"/>
  <c r="L5447" i="1"/>
  <c r="P5447" i="1" s="1"/>
  <c r="L3462" i="1"/>
  <c r="L3461" i="1"/>
  <c r="P3461" i="1" s="1"/>
  <c r="L9256" i="1"/>
  <c r="L9255" i="1"/>
  <c r="P9255" i="1" s="1"/>
  <c r="L6123" i="1"/>
  <c r="L6122" i="1"/>
  <c r="P6122" i="1" s="1"/>
  <c r="L2180" i="1"/>
  <c r="L2179" i="1"/>
  <c r="P2179" i="1" s="1"/>
  <c r="L1972" i="1"/>
  <c r="P1972" i="1" s="1"/>
  <c r="L1971" i="1"/>
  <c r="P1971" i="1" s="1"/>
  <c r="L1806" i="1"/>
  <c r="L1805" i="1"/>
  <c r="P1805" i="1" s="1"/>
  <c r="L5786" i="1"/>
  <c r="P5786" i="1" s="1"/>
  <c r="L5785" i="1"/>
  <c r="P5785" i="1" s="1"/>
  <c r="L3909" i="1"/>
  <c r="L3908" i="1"/>
  <c r="P3908" i="1" s="1"/>
  <c r="L5200" i="1"/>
  <c r="L5199" i="1"/>
  <c r="P5199" i="1" s="1"/>
  <c r="L9259" i="1"/>
  <c r="L9257" i="1"/>
  <c r="P9257" i="1" s="1"/>
  <c r="L6126" i="1"/>
  <c r="P6126" i="1" s="1"/>
  <c r="L4074" i="1"/>
  <c r="L4073" i="1"/>
  <c r="P4073" i="1" s="1"/>
  <c r="L2433" i="1"/>
  <c r="L2432" i="1"/>
  <c r="P2432" i="1" s="1"/>
  <c r="L6899" i="1"/>
  <c r="P6899" i="1" s="1"/>
  <c r="L6900" i="1"/>
  <c r="P6900" i="1" s="1"/>
  <c r="L1683" i="1"/>
  <c r="L1682" i="1"/>
  <c r="P1682" i="1" s="1"/>
  <c r="L2925" i="1"/>
  <c r="L2924" i="1"/>
  <c r="P2924" i="1" s="1"/>
  <c r="L1724" i="1"/>
  <c r="P1724" i="1" s="1"/>
  <c r="L1723" i="1"/>
  <c r="P1723" i="1" s="1"/>
  <c r="L7621" i="1"/>
  <c r="L7618" i="1"/>
  <c r="P7618" i="1" s="1"/>
  <c r="L4485" i="1"/>
  <c r="L4484" i="1"/>
  <c r="P4484" i="1" s="1"/>
  <c r="L4115" i="1"/>
  <c r="P4115" i="1" s="1"/>
  <c r="L4114" i="1"/>
  <c r="P4114" i="1" s="1"/>
  <c r="L5996" i="1"/>
  <c r="P5996" i="1" s="1"/>
  <c r="L5995" i="1"/>
  <c r="P5995" i="1" s="1"/>
  <c r="L5913" i="1"/>
  <c r="P5913" i="1" s="1"/>
  <c r="L5912" i="1"/>
  <c r="P5912" i="1" s="1"/>
  <c r="L3420" i="1"/>
  <c r="P3420" i="1" s="1"/>
  <c r="L3419" i="1"/>
  <c r="P3419" i="1" s="1"/>
  <c r="L6078" i="1"/>
  <c r="L6077" i="1"/>
  <c r="P6077" i="1" s="1"/>
  <c r="L2884" i="1"/>
  <c r="L2883" i="1"/>
  <c r="P2883" i="1" s="1"/>
  <c r="L4403" i="1"/>
  <c r="P4403" i="1" s="1"/>
  <c r="L4402" i="1"/>
  <c r="P4402" i="1" s="1"/>
  <c r="L594" i="1"/>
  <c r="L593" i="1"/>
  <c r="P593" i="1" s="1"/>
  <c r="L3048" i="1"/>
  <c r="L3047" i="1"/>
  <c r="P3047" i="1" s="1"/>
  <c r="L2761" i="1"/>
  <c r="L2760" i="1"/>
  <c r="P2760" i="1" s="1"/>
  <c r="L2966" i="1"/>
  <c r="L2965" i="1"/>
  <c r="P2965" i="1" s="1"/>
  <c r="L4821" i="1"/>
  <c r="L4820" i="1"/>
  <c r="P4820" i="1" s="1"/>
  <c r="L5575" i="1"/>
  <c r="L5574" i="1"/>
  <c r="P5574" i="1" s="1"/>
  <c r="L1593" i="1"/>
  <c r="P1593" i="1" s="1"/>
  <c r="L6280" i="1"/>
  <c r="P6280" i="1" s="1"/>
  <c r="L6279" i="1"/>
  <c r="P6279" i="1" s="1"/>
  <c r="L6035" i="1"/>
  <c r="L6034" i="1"/>
  <c r="P6034" i="1" s="1"/>
  <c r="L8592" i="1"/>
  <c r="P8592" i="1" s="1"/>
  <c r="L8591" i="1"/>
  <c r="P8591" i="1" s="1"/>
  <c r="L8682" i="1"/>
  <c r="P8682" i="1" s="1"/>
  <c r="L8681" i="1"/>
  <c r="P8681" i="1" s="1"/>
  <c r="L5532" i="1"/>
  <c r="L5531" i="1"/>
  <c r="P5531" i="1" s="1"/>
  <c r="L3217" i="1"/>
  <c r="P3217" i="1" s="1"/>
  <c r="L3216" i="1"/>
  <c r="P3216" i="1" s="1"/>
  <c r="L5324" i="1"/>
  <c r="L5323" i="1"/>
  <c r="P5323" i="1" s="1"/>
  <c r="L5406" i="1"/>
  <c r="P5406" i="1" s="1"/>
  <c r="L5405" i="1"/>
  <c r="P5405" i="1" s="1"/>
  <c r="L3379" i="1"/>
  <c r="L3378" i="1"/>
  <c r="P3378" i="1" s="1"/>
  <c r="L1847" i="1"/>
  <c r="L1846" i="1"/>
  <c r="P1846" i="1" s="1"/>
  <c r="L3827" i="1"/>
  <c r="P3827" i="1" s="1"/>
  <c r="L3826" i="1"/>
  <c r="P3826" i="1" s="1"/>
  <c r="L5744" i="1"/>
  <c r="P5744" i="1" s="1"/>
  <c r="L5743" i="1"/>
  <c r="P5743" i="1" s="1"/>
  <c r="L4570" i="1" l="1"/>
  <c r="P4570" i="1" s="1"/>
  <c r="L7887" i="1"/>
  <c r="P7887" i="1" s="1"/>
  <c r="L6237" i="1"/>
  <c r="P6237" i="1" s="1"/>
  <c r="L6233" i="1"/>
  <c r="P6233" i="1" s="1"/>
  <c r="P736" i="1"/>
  <c r="P7991" i="1"/>
  <c r="P2513" i="1"/>
  <c r="P7128" i="1"/>
  <c r="P6078" i="1"/>
  <c r="P2096" i="1"/>
  <c r="P2966" i="1"/>
  <c r="P6527" i="1"/>
  <c r="P3379" i="1"/>
  <c r="P1847" i="1"/>
  <c r="P2433" i="1"/>
  <c r="P2884" i="1"/>
  <c r="P9256" i="1"/>
  <c r="P3007" i="1"/>
  <c r="P730" i="1"/>
  <c r="P5575" i="1"/>
  <c r="P5283" i="1"/>
  <c r="P4821" i="1"/>
  <c r="P3868" i="1"/>
  <c r="P2925" i="1"/>
  <c r="P6234" i="1"/>
  <c r="P5200" i="1"/>
  <c r="P5701" i="1"/>
  <c r="P639" i="1"/>
  <c r="P5955" i="1"/>
  <c r="P594" i="1"/>
  <c r="P5659" i="1"/>
  <c r="P7036" i="1"/>
  <c r="P2054" i="1"/>
  <c r="P5448" i="1"/>
  <c r="P5532" i="1"/>
  <c r="P686" i="1"/>
  <c r="P3338" i="1"/>
  <c r="P7621" i="1"/>
  <c r="P2679" i="1"/>
  <c r="P2761" i="1"/>
  <c r="P1806" i="1"/>
  <c r="P7617" i="1"/>
  <c r="P3585" i="1"/>
  <c r="P2802" i="1"/>
  <c r="P4527" i="1"/>
  <c r="P6123" i="1"/>
  <c r="P1683" i="1"/>
  <c r="P2180" i="1"/>
  <c r="P5828" i="1"/>
  <c r="P3704" i="1"/>
  <c r="P5159" i="1"/>
  <c r="P3991" i="1"/>
  <c r="P3132" i="1"/>
  <c r="P4074" i="1"/>
  <c r="P7757" i="1"/>
  <c r="P4485" i="1"/>
  <c r="P4658" i="1"/>
  <c r="P2138" i="1"/>
  <c r="P4281" i="1"/>
  <c r="P3909" i="1"/>
  <c r="P3048" i="1"/>
  <c r="P7172" i="1"/>
  <c r="P6035" i="1"/>
  <c r="P9259" i="1"/>
  <c r="P5324" i="1"/>
  <c r="P3462" i="1"/>
  <c r="L1601" i="1"/>
  <c r="P1601" i="1" s="1"/>
  <c r="L1598" i="1"/>
  <c r="P1598" i="1" s="1"/>
  <c r="L1597" i="1"/>
  <c r="P1597" i="1" s="1"/>
  <c r="L7177" i="1"/>
  <c r="P7177" i="1" s="1"/>
  <c r="L6902" i="1"/>
  <c r="P6902" i="1" s="1"/>
  <c r="Q8210" i="1"/>
  <c r="Q7933" i="1"/>
  <c r="Q8209" i="1" l="1"/>
  <c r="Q6934" i="1"/>
  <c r="Q6886" i="1" l="1"/>
  <c r="Q7862" i="1" l="1"/>
  <c r="Q6817" i="1" l="1"/>
  <c r="Q6157" i="1"/>
  <c r="Q771" i="1"/>
  <c r="A1915" i="1" l="1"/>
  <c r="Q6853" i="1" l="1"/>
  <c r="Q1554" i="1"/>
  <c r="Q1454" i="1"/>
  <c r="Q966" i="1"/>
  <c r="Q945" i="1" l="1"/>
  <c r="Q7875" i="1"/>
  <c r="Q7681" i="1"/>
  <c r="Q7693" i="1"/>
  <c r="Q6842" i="1"/>
  <c r="Q6837" i="1"/>
  <c r="Q6167" i="1"/>
  <c r="Q1538" i="1"/>
  <c r="Q1521" i="1"/>
  <c r="Q1421" i="1"/>
  <c r="Q1090" i="1"/>
  <c r="Q958" i="1"/>
  <c r="Q954" i="1"/>
  <c r="Q950" i="1"/>
  <c r="Q938" i="1"/>
  <c r="Q6562" i="1"/>
  <c r="Q924" i="1" l="1"/>
  <c r="Q1529" i="1"/>
  <c r="Q6510" i="1" l="1"/>
  <c r="Q8297" i="1" l="1"/>
  <c r="Q7861" i="1"/>
  <c r="Q7873" i="1" l="1"/>
  <c r="Q8214" i="1"/>
  <c r="Q8152" i="1" l="1"/>
  <c r="Q6474" i="1" l="1"/>
  <c r="Q6218" i="1"/>
  <c r="Q6473" i="1" l="1"/>
  <c r="Q6162" i="1"/>
  <c r="Q1510" i="1"/>
  <c r="Q7563" i="1"/>
  <c r="Q7641" i="1"/>
  <c r="Q1075" i="1"/>
  <c r="Q9262" i="1"/>
  <c r="Q1255" i="1"/>
  <c r="Q965" i="1" l="1"/>
  <c r="Q934" i="1"/>
  <c r="Q8440" i="1"/>
  <c r="Q1353" i="1"/>
  <c r="Q9261" i="1"/>
  <c r="Q1151" i="1"/>
  <c r="Q1149" i="1"/>
  <c r="Q7706" i="1" l="1"/>
  <c r="Q7661" i="1"/>
  <c r="Q7864" i="1"/>
  <c r="Q8434" i="1"/>
  <c r="Q1148" i="1"/>
  <c r="Q7659" i="1"/>
  <c r="Q7708" i="1" l="1"/>
  <c r="Q1565" i="1" l="1"/>
  <c r="Q1292" i="1" l="1"/>
  <c r="Q809" i="1" l="1"/>
  <c r="Q769" i="1"/>
  <c r="Q207" i="1" l="1"/>
  <c r="Q203" i="1"/>
  <c r="Q202" i="1" l="1"/>
  <c r="Q206" i="1"/>
  <c r="Q205" i="1" l="1"/>
  <c r="Q201" i="1"/>
  <c r="Q9258" i="1" l="1"/>
  <c r="Q9249" i="1"/>
  <c r="Q9243" i="1"/>
  <c r="Q9232" i="1"/>
  <c r="Q9226" i="1"/>
  <c r="Q9215" i="1"/>
  <c r="Q9204" i="1"/>
  <c r="Q9201" i="1"/>
  <c r="Q9196" i="1"/>
  <c r="Q9186" i="1"/>
  <c r="Q9181" i="1"/>
  <c r="Q9165" i="1"/>
  <c r="Q9162" i="1"/>
  <c r="Q9157" i="1"/>
  <c r="Q9146" i="1"/>
  <c r="Q9140" i="1"/>
  <c r="Q9122" i="1"/>
  <c r="Q9117" i="1"/>
  <c r="Q9112" i="1"/>
  <c r="Q9101" i="1"/>
  <c r="Q9095" i="1"/>
  <c r="Q9079" i="1"/>
  <c r="Q9076" i="1"/>
  <c r="Q9071" i="1"/>
  <c r="Q9060" i="1"/>
  <c r="Q9054" i="1"/>
  <c r="Q9038" i="1"/>
  <c r="Q9033" i="1"/>
  <c r="Q9030" i="1"/>
  <c r="Q9025" i="1"/>
  <c r="Q9020" i="1"/>
  <c r="Q9009" i="1"/>
  <c r="Q9003" i="1"/>
  <c r="Q8985" i="1"/>
  <c r="Q8980" i="1"/>
  <c r="Q8975" i="1"/>
  <c r="Q8964" i="1"/>
  <c r="Q8958" i="1"/>
  <c r="Q8940" i="1"/>
  <c r="Q8935" i="1"/>
  <c r="Q8930" i="1"/>
  <c r="Q8919" i="1"/>
  <c r="Q8913" i="1"/>
  <c r="Q8896" i="1"/>
  <c r="Q8891" i="1"/>
  <c r="Q8885" i="1"/>
  <c r="Q8874" i="1"/>
  <c r="Q8868" i="1"/>
  <c r="Q8850" i="1"/>
  <c r="Q8845" i="1"/>
  <c r="Q8840" i="1"/>
  <c r="Q8829" i="1"/>
  <c r="Q8823" i="1"/>
  <c r="Q8806" i="1"/>
  <c r="Q8801" i="1"/>
  <c r="Q8796" i="1"/>
  <c r="Q8785" i="1"/>
  <c r="Q8779" i="1"/>
  <c r="Q8763" i="1"/>
  <c r="Q8759" i="1"/>
  <c r="Q8753" i="1"/>
  <c r="Q8742" i="1"/>
  <c r="Q8736" i="1"/>
  <c r="Q8718" i="1"/>
  <c r="Q8713" i="1"/>
  <c r="Q8708" i="1"/>
  <c r="Q8697" i="1"/>
  <c r="Q8691" i="1"/>
  <c r="Q8674" i="1"/>
  <c r="Q8669" i="1"/>
  <c r="Q8664" i="1"/>
  <c r="Q8653" i="1"/>
  <c r="Q8647" i="1"/>
  <c r="Q8628" i="1"/>
  <c r="Q8623" i="1"/>
  <c r="Q8617" i="1"/>
  <c r="Q8606" i="1"/>
  <c r="Q8600" i="1"/>
  <c r="Q8583" i="1"/>
  <c r="Q8578" i="1"/>
  <c r="Q8572" i="1"/>
  <c r="Q8561" i="1"/>
  <c r="Q8555" i="1"/>
  <c r="Q8539" i="1"/>
  <c r="Q8523" i="1"/>
  <c r="Q8520" i="1"/>
  <c r="Q8515" i="1"/>
  <c r="Q8504" i="1"/>
  <c r="Q8498" i="1"/>
  <c r="Q8481" i="1"/>
  <c r="Q8477" i="1"/>
  <c r="Q8472" i="1"/>
  <c r="Q8461" i="1"/>
  <c r="Q8455" i="1"/>
  <c r="Q8439" i="1"/>
  <c r="Q8436" i="1"/>
  <c r="Q8432" i="1"/>
  <c r="Q8427" i="1"/>
  <c r="Q8417" i="1"/>
  <c r="Q8411" i="1"/>
  <c r="Q8394" i="1"/>
  <c r="Q8390" i="1"/>
  <c r="Q8384" i="1"/>
  <c r="Q8373" i="1"/>
  <c r="Q8367" i="1"/>
  <c r="Q8349" i="1"/>
  <c r="Q8344" i="1"/>
  <c r="Q8338" i="1"/>
  <c r="Q8327" i="1"/>
  <c r="Q8321" i="1"/>
  <c r="Q8303" i="1"/>
  <c r="Q8296" i="1"/>
  <c r="Q8292" i="1"/>
  <c r="Q8281" i="1"/>
  <c r="Q8275" i="1"/>
  <c r="Q8258" i="1"/>
  <c r="Q8255" i="1"/>
  <c r="Q8250" i="1"/>
  <c r="Q8239" i="1"/>
  <c r="Q8233" i="1"/>
  <c r="Q8213" i="1"/>
  <c r="Q8206" i="1"/>
  <c r="Q8195" i="1"/>
  <c r="Q8189" i="1"/>
  <c r="Q8173" i="1"/>
  <c r="Q8157" i="1"/>
  <c r="Q8151" i="1"/>
  <c r="Q8147" i="1"/>
  <c r="Q8136" i="1"/>
  <c r="Q8130" i="1"/>
  <c r="Q8116" i="1"/>
  <c r="Q8111" i="1"/>
  <c r="Q8108" i="1"/>
  <c r="Q8104" i="1"/>
  <c r="Q8099" i="1"/>
  <c r="Q8089" i="1"/>
  <c r="Q8083" i="1"/>
  <c r="Q8065" i="1"/>
  <c r="Q8061" i="1"/>
  <c r="Q8056" i="1"/>
  <c r="Q8045" i="1"/>
  <c r="Q8039" i="1"/>
  <c r="Q8023" i="1"/>
  <c r="Q8020" i="1"/>
  <c r="Q8016" i="1"/>
  <c r="Q8006" i="1"/>
  <c r="Q8000" i="1"/>
  <c r="Q7984" i="1"/>
  <c r="Q7979" i="1"/>
  <c r="Q7968" i="1"/>
  <c r="Q7962" i="1"/>
  <c r="Q7946" i="1"/>
  <c r="Q7943" i="1"/>
  <c r="Q7940" i="1"/>
  <c r="Q7863" i="1"/>
  <c r="Q7923" i="1"/>
  <c r="Q7911" i="1"/>
  <c r="Q7900" i="1"/>
  <c r="Q7883" i="1"/>
  <c r="Q7881" i="1"/>
  <c r="Q7876" i="1"/>
  <c r="Q7870" i="1"/>
  <c r="Q7866" i="1"/>
  <c r="Q7857" i="1"/>
  <c r="Q7856" i="1"/>
  <c r="Q7855" i="1"/>
  <c r="Q7854" i="1"/>
  <c r="Q7853" i="1"/>
  <c r="Q7852" i="1"/>
  <c r="Q7851" i="1"/>
  <c r="Q7850" i="1"/>
  <c r="Q7848" i="1"/>
  <c r="Q7846" i="1"/>
  <c r="Q7845" i="1"/>
  <c r="Q7844" i="1"/>
  <c r="Q7843" i="1"/>
  <c r="Q7842" i="1"/>
  <c r="Q7840" i="1"/>
  <c r="Q7833" i="1"/>
  <c r="Q7829" i="1"/>
  <c r="Q7828" i="1"/>
  <c r="Q7827" i="1"/>
  <c r="Q7826" i="1"/>
  <c r="Q7820" i="1"/>
  <c r="Q7818" i="1"/>
  <c r="Q7816" i="1"/>
  <c r="Q7813" i="1"/>
  <c r="Q7809" i="1"/>
  <c r="Q7805" i="1"/>
  <c r="Q7802" i="1"/>
  <c r="Q7800" i="1"/>
  <c r="Q7798" i="1"/>
  <c r="Q7788" i="1"/>
  <c r="Q7779" i="1"/>
  <c r="Q7773" i="1"/>
  <c r="Q7761" i="1"/>
  <c r="Q7745" i="1"/>
  <c r="Q7742" i="1"/>
  <c r="Q7739" i="1"/>
  <c r="Q7734" i="1"/>
  <c r="Q7723" i="1"/>
  <c r="Q7717" i="1"/>
  <c r="Q7707" i="1"/>
  <c r="Q7705" i="1"/>
  <c r="Q7704" i="1"/>
  <c r="Q7703" i="1"/>
  <c r="Q7696" i="1"/>
  <c r="Q7691" i="1"/>
  <c r="Q7675" i="1"/>
  <c r="Q7673" i="1"/>
  <c r="Q7669" i="1"/>
  <c r="Q7664" i="1"/>
  <c r="Q7655" i="1"/>
  <c r="Q7653" i="1"/>
  <c r="Q7650" i="1"/>
  <c r="Q7644" i="1"/>
  <c r="Q7637" i="1"/>
  <c r="Q7631" i="1"/>
  <c r="Q7619" i="1"/>
  <c r="Q7610" i="1"/>
  <c r="Q7607" i="1"/>
  <c r="Q7602" i="1"/>
  <c r="Q7591" i="1"/>
  <c r="Q7585" i="1"/>
  <c r="Q7573" i="1"/>
  <c r="Q7561" i="1"/>
  <c r="Q7556" i="1"/>
  <c r="Q7551" i="1"/>
  <c r="Q7540" i="1"/>
  <c r="Q7534" i="1"/>
  <c r="Q7522" i="1"/>
  <c r="Q7518" i="1"/>
  <c r="Q7517" i="1"/>
  <c r="Q7516" i="1"/>
  <c r="Q7509" i="1"/>
  <c r="Q7507" i="1"/>
  <c r="Q7502" i="1"/>
  <c r="Q7496" i="1"/>
  <c r="Q7494" i="1"/>
  <c r="Q7489" i="1"/>
  <c r="Q7485" i="1"/>
  <c r="Q7477" i="1"/>
  <c r="Q7473" i="1"/>
  <c r="Q7470" i="1"/>
  <c r="Q7467" i="1"/>
  <c r="Q7463" i="1"/>
  <c r="Q7457" i="1"/>
  <c r="Q7451" i="1"/>
  <c r="Q7439" i="1"/>
  <c r="Q7427" i="1"/>
  <c r="Q7424" i="1"/>
  <c r="Q7420" i="1"/>
  <c r="Q7415" i="1"/>
  <c r="Q7405" i="1"/>
  <c r="Q7399" i="1"/>
  <c r="Q7387" i="1"/>
  <c r="Q7380" i="1"/>
  <c r="Q7379" i="1"/>
  <c r="Q7372" i="1"/>
  <c r="Q7366" i="1"/>
  <c r="Q7355" i="1"/>
  <c r="Q7351" i="1"/>
  <c r="Q7343" i="1"/>
  <c r="Q7340" i="1"/>
  <c r="Q7334" i="1"/>
  <c r="Q7322" i="1"/>
  <c r="Q7308" i="1"/>
  <c r="Q7302" i="1"/>
  <c r="Q7298" i="1"/>
  <c r="Q7295" i="1"/>
  <c r="Q7291" i="1"/>
  <c r="Q7285" i="1"/>
  <c r="Q7277" i="1"/>
  <c r="Q7269" i="1"/>
  <c r="Q7263" i="1"/>
  <c r="Q7260" i="1"/>
  <c r="Q7254" i="1"/>
  <c r="Q7251" i="1"/>
  <c r="Q7247" i="1"/>
  <c r="Q7241" i="1"/>
  <c r="Q7229" i="1"/>
  <c r="Q7217" i="1"/>
  <c r="Q7213" i="1"/>
  <c r="Q7209" i="1"/>
  <c r="Q7204" i="1"/>
  <c r="Q7193" i="1"/>
  <c r="Q7187" i="1"/>
  <c r="Q7175" i="1"/>
  <c r="Q7165" i="1"/>
  <c r="Q7161" i="1"/>
  <c r="Q7155" i="1"/>
  <c r="Q7144" i="1"/>
  <c r="Q7139" i="1"/>
  <c r="Q7130" i="1"/>
  <c r="Q7119" i="1"/>
  <c r="Q7115" i="1"/>
  <c r="Q7109" i="1"/>
  <c r="Q7098" i="1"/>
  <c r="Q7093" i="1"/>
  <c r="Q7084" i="1"/>
  <c r="Q7081" i="1"/>
  <c r="Q7080" i="1"/>
  <c r="Q7073" i="1"/>
  <c r="Q7070" i="1"/>
  <c r="Q7065" i="1"/>
  <c r="Q7054" i="1"/>
  <c r="Q7048" i="1"/>
  <c r="Q7039" i="1"/>
  <c r="Q7029" i="1"/>
  <c r="Q7025" i="1"/>
  <c r="Q7019" i="1"/>
  <c r="Q7008" i="1"/>
  <c r="Q7003" i="1"/>
  <c r="Q6994" i="1"/>
  <c r="Q6984" i="1"/>
  <c r="Q6981" i="1"/>
  <c r="Q6976" i="1"/>
  <c r="Q6965" i="1"/>
  <c r="Q6959" i="1"/>
  <c r="Q6950" i="1"/>
  <c r="Q6940" i="1"/>
  <c r="Q6936" i="1"/>
  <c r="Q6928" i="1"/>
  <c r="Q6917" i="1"/>
  <c r="Q6911" i="1"/>
  <c r="Q6898" i="1"/>
  <c r="Q6894" i="1"/>
  <c r="Q6892" i="1"/>
  <c r="Q6891" i="1"/>
  <c r="Q6890" i="1"/>
  <c r="Q6882" i="1"/>
  <c r="Q6881" i="1"/>
  <c r="Q6880" i="1"/>
  <c r="Q6879" i="1"/>
  <c r="Q6878" i="1"/>
  <c r="Q6877" i="1"/>
  <c r="Q6876" i="1"/>
  <c r="Q6875" i="1"/>
  <c r="Q6873" i="1"/>
  <c r="Q6871" i="1"/>
  <c r="Q6870" i="1"/>
  <c r="Q6869" i="1"/>
  <c r="Q6868" i="1"/>
  <c r="Q6867" i="1"/>
  <c r="Q6865" i="1"/>
  <c r="Q6858" i="1"/>
  <c r="Q6852" i="1"/>
  <c r="Q6846" i="1"/>
  <c r="Q6835" i="1"/>
  <c r="Q6830" i="1"/>
  <c r="Q6823" i="1"/>
  <c r="Q6815" i="1"/>
  <c r="Q6808" i="1"/>
  <c r="Q6803" i="1"/>
  <c r="Q6797" i="1"/>
  <c r="Q6785" i="1"/>
  <c r="Q6773" i="1"/>
  <c r="Q6770" i="1"/>
  <c r="Q6765" i="1"/>
  <c r="Q6754" i="1"/>
  <c r="Q6748" i="1"/>
  <c r="Q6731" i="1"/>
  <c r="Q6728" i="1"/>
  <c r="Q6723" i="1"/>
  <c r="Q6712" i="1"/>
  <c r="Q6707" i="1"/>
  <c r="Q6690" i="1"/>
  <c r="Q6687" i="1"/>
  <c r="Q6682" i="1"/>
  <c r="Q6671" i="1"/>
  <c r="Q6665" i="1"/>
  <c r="Q6648" i="1"/>
  <c r="Q6645" i="1"/>
  <c r="Q6640" i="1"/>
  <c r="Q6629" i="1"/>
  <c r="Q6624" i="1"/>
  <c r="Q6608" i="1"/>
  <c r="Q6605" i="1"/>
  <c r="Q6600" i="1"/>
  <c r="Q6589" i="1"/>
  <c r="Q6583" i="1"/>
  <c r="Q6566" i="1"/>
  <c r="Q6223" i="1"/>
  <c r="Q6560" i="1"/>
  <c r="Q6556" i="1"/>
  <c r="Q6551" i="1"/>
  <c r="Q6541" i="1"/>
  <c r="Q6536" i="1"/>
  <c r="Q6520" i="1"/>
  <c r="Q6517" i="1"/>
  <c r="Q6501" i="1"/>
  <c r="Q6499" i="1"/>
  <c r="Q6494" i="1"/>
  <c r="Q6478" i="1"/>
  <c r="Q6469" i="1"/>
  <c r="Q6458" i="1"/>
  <c r="Q6453" i="1"/>
  <c r="Q6437" i="1"/>
  <c r="Q6434" i="1"/>
  <c r="Q6429" i="1"/>
  <c r="Q6418" i="1"/>
  <c r="Q6413" i="1"/>
  <c r="Q6397" i="1"/>
  <c r="Q6394" i="1"/>
  <c r="Q6389" i="1"/>
  <c r="Q6378" i="1"/>
  <c r="Q6372" i="1"/>
  <c r="Q6355" i="1"/>
  <c r="Q6352" i="1"/>
  <c r="Q6347" i="1"/>
  <c r="Q6336" i="1"/>
  <c r="Q6330" i="1"/>
  <c r="Q6314" i="1"/>
  <c r="Q6311" i="1"/>
  <c r="Q6306" i="1"/>
  <c r="Q6295" i="1"/>
  <c r="Q6289" i="1"/>
  <c r="Q6272" i="1"/>
  <c r="Q6269" i="1"/>
  <c r="Q6263" i="1"/>
  <c r="Q6252" i="1"/>
  <c r="Q6246" i="1"/>
  <c r="Q6228" i="1"/>
  <c r="Q6227" i="1"/>
  <c r="Q6226" i="1"/>
  <c r="Q6212" i="1"/>
  <c r="Q6211" i="1"/>
  <c r="Q6210" i="1"/>
  <c r="Q6209" i="1"/>
  <c r="Q6208" i="1"/>
  <c r="Q6207" i="1"/>
  <c r="Q6206" i="1"/>
  <c r="Q6205" i="1"/>
  <c r="Q6203" i="1"/>
  <c r="Q6201" i="1"/>
  <c r="Q6200" i="1"/>
  <c r="Q6199" i="1"/>
  <c r="Q6198" i="1"/>
  <c r="Q6197" i="1"/>
  <c r="Q6195" i="1"/>
  <c r="Q6188" i="1"/>
  <c r="Q6183" i="1"/>
  <c r="Q6182" i="1"/>
  <c r="Q6176" i="1"/>
  <c r="Q6171" i="1"/>
  <c r="Q6163" i="1"/>
  <c r="Q6160" i="1"/>
  <c r="Q6155" i="1"/>
  <c r="Q6148" i="1"/>
  <c r="Q6144" i="1"/>
  <c r="Q6139" i="1"/>
  <c r="Q6127" i="1"/>
  <c r="Q6115" i="1"/>
  <c r="Q6111" i="1"/>
  <c r="Q6106" i="1"/>
  <c r="Q6096" i="1"/>
  <c r="Q6091" i="1"/>
  <c r="Q6082" i="1"/>
  <c r="Q6070" i="1"/>
  <c r="Q6065" i="1"/>
  <c r="Q6054" i="1"/>
  <c r="Q6048" i="1"/>
  <c r="Q6039" i="1"/>
  <c r="Q6027" i="1"/>
  <c r="Q6024" i="1"/>
  <c r="Q6018" i="1"/>
  <c r="Q6011" i="1"/>
  <c r="Q6005" i="1"/>
  <c r="Q5988" i="1"/>
  <c r="Q5985" i="1"/>
  <c r="Q5979" i="1"/>
  <c r="Q5970" i="1"/>
  <c r="Q5964" i="1"/>
  <c r="Q5947" i="1"/>
  <c r="Q5944" i="1"/>
  <c r="Q5938" i="1"/>
  <c r="Q5928" i="1"/>
  <c r="Q5922" i="1"/>
  <c r="Q5905" i="1"/>
  <c r="Q5902" i="1"/>
  <c r="Q5896" i="1"/>
  <c r="Q5885" i="1"/>
  <c r="Q5879" i="1"/>
  <c r="Q5862" i="1"/>
  <c r="Q5859" i="1"/>
  <c r="Q5853" i="1"/>
  <c r="Q5843" i="1"/>
  <c r="Q5837" i="1"/>
  <c r="Q5820" i="1"/>
  <c r="Q5817" i="1"/>
  <c r="Q5811" i="1"/>
  <c r="Q5801" i="1"/>
  <c r="Q5795" i="1"/>
  <c r="Q5778" i="1"/>
  <c r="Q5775" i="1"/>
  <c r="Q5769" i="1"/>
  <c r="Q5759" i="1"/>
  <c r="Q5753" i="1"/>
  <c r="Q5736" i="1"/>
  <c r="Q5733" i="1"/>
  <c r="Q5727" i="1"/>
  <c r="Q5716" i="1"/>
  <c r="Q5710" i="1"/>
  <c r="Q5693" i="1"/>
  <c r="Q5690" i="1"/>
  <c r="Q5684" i="1"/>
  <c r="Q5674" i="1"/>
  <c r="Q5668" i="1"/>
  <c r="Q5651" i="1"/>
  <c r="Q5648" i="1"/>
  <c r="Q5642" i="1"/>
  <c r="Q5632" i="1"/>
  <c r="Q5626" i="1"/>
  <c r="Q5609" i="1"/>
  <c r="Q5606" i="1"/>
  <c r="Q5600" i="1"/>
  <c r="Q5590" i="1"/>
  <c r="Q5584" i="1"/>
  <c r="Q5567" i="1"/>
  <c r="Q5564" i="1"/>
  <c r="Q5558" i="1"/>
  <c r="Q5547" i="1"/>
  <c r="Q5541" i="1"/>
  <c r="Q5524" i="1"/>
  <c r="Q5521" i="1"/>
  <c r="Q5515" i="1"/>
  <c r="Q5505" i="1"/>
  <c r="Q5499" i="1"/>
  <c r="Q5482" i="1"/>
  <c r="Q5473" i="1"/>
  <c r="Q5463" i="1"/>
  <c r="Q5457" i="1"/>
  <c r="Q5440" i="1"/>
  <c r="Q5437" i="1"/>
  <c r="Q5431" i="1"/>
  <c r="Q5421" i="1"/>
  <c r="Q5415" i="1"/>
  <c r="Q5398" i="1"/>
  <c r="Q5393" i="1"/>
  <c r="Q5383" i="1"/>
  <c r="Q5377" i="1"/>
  <c r="Q5360" i="1"/>
  <c r="Q5357" i="1"/>
  <c r="Q5355" i="1"/>
  <c r="Q5349" i="1"/>
  <c r="Q5339" i="1"/>
  <c r="Q5333" i="1"/>
  <c r="Q5316" i="1"/>
  <c r="Q5313" i="1"/>
  <c r="Q5307" i="1"/>
  <c r="Q5298" i="1"/>
  <c r="Q5292" i="1"/>
  <c r="Q5275" i="1"/>
  <c r="Q5272" i="1"/>
  <c r="Q5266" i="1"/>
  <c r="Q5256" i="1"/>
  <c r="Q5250" i="1"/>
  <c r="Q5233" i="1"/>
  <c r="Q5230" i="1"/>
  <c r="Q5224" i="1"/>
  <c r="Q5215" i="1"/>
  <c r="Q5209" i="1"/>
  <c r="Q5192" i="1"/>
  <c r="Q5189" i="1"/>
  <c r="Q5183" i="1"/>
  <c r="Q5174" i="1"/>
  <c r="Q5168" i="1"/>
  <c r="Q5151" i="1"/>
  <c r="Q5148" i="1"/>
  <c r="Q5142" i="1"/>
  <c r="Q5131" i="1"/>
  <c r="Q5125" i="1"/>
  <c r="Q5108" i="1"/>
  <c r="Q5105" i="1"/>
  <c r="Q5099" i="1"/>
  <c r="Q5089" i="1"/>
  <c r="Q5083" i="1"/>
  <c r="Q5066" i="1"/>
  <c r="Q5057" i="1"/>
  <c r="Q5048" i="1"/>
  <c r="Q5042" i="1"/>
  <c r="Q5026" i="1"/>
  <c r="Q5022" i="1"/>
  <c r="Q5020" i="1"/>
  <c r="Q5014" i="1"/>
  <c r="Q5003" i="1"/>
  <c r="Q4997" i="1"/>
  <c r="Q4980" i="1"/>
  <c r="Q4971" i="1"/>
  <c r="Q4961" i="1"/>
  <c r="Q4955" i="1"/>
  <c r="Q4938" i="1"/>
  <c r="Q4933" i="1"/>
  <c r="Q4922" i="1"/>
  <c r="Q4916" i="1"/>
  <c r="Q4899" i="1"/>
  <c r="Q4896" i="1"/>
  <c r="Q4890" i="1"/>
  <c r="Q4880" i="1"/>
  <c r="Q4874" i="1"/>
  <c r="Q4857" i="1"/>
  <c r="Q4854" i="1"/>
  <c r="Q4852" i="1"/>
  <c r="Q4846" i="1"/>
  <c r="Q4836" i="1"/>
  <c r="Q4830" i="1"/>
  <c r="Q4813" i="1"/>
  <c r="Q4810" i="1"/>
  <c r="Q4804" i="1"/>
  <c r="Q4794" i="1"/>
  <c r="Q4788" i="1"/>
  <c r="Q4771" i="1"/>
  <c r="Q4766" i="1"/>
  <c r="Q4755" i="1"/>
  <c r="Q4749" i="1"/>
  <c r="Q4732" i="1"/>
  <c r="Q4729" i="1"/>
  <c r="Q4723" i="1"/>
  <c r="Q4714" i="1"/>
  <c r="Q4708" i="1"/>
  <c r="Q4691" i="1"/>
  <c r="Q4688" i="1"/>
  <c r="Q4682" i="1"/>
  <c r="Q4673" i="1"/>
  <c r="Q4667" i="1"/>
  <c r="Q4650" i="1"/>
  <c r="Q4647" i="1"/>
  <c r="Q4641" i="1"/>
  <c r="Q4630" i="1"/>
  <c r="Q4624" i="1"/>
  <c r="Q4607" i="1"/>
  <c r="Q4604" i="1"/>
  <c r="Q4598" i="1"/>
  <c r="Q4588" i="1"/>
  <c r="Q4582" i="1"/>
  <c r="Q4564" i="1"/>
  <c r="Q4563" i="1"/>
  <c r="Q4553" i="1"/>
  <c r="Q4552" i="1"/>
  <c r="Q4551" i="1"/>
  <c r="Q4550" i="1"/>
  <c r="Q4549" i="1"/>
  <c r="Q4548" i="1"/>
  <c r="Q4546" i="1"/>
  <c r="Q4544" i="1"/>
  <c r="Q4543" i="1"/>
  <c r="Q4542" i="1"/>
  <c r="Q4541" i="1"/>
  <c r="Q4540" i="1"/>
  <c r="Q4538" i="1"/>
  <c r="Q4531" i="1"/>
  <c r="Q4518" i="1"/>
  <c r="Q4515" i="1"/>
  <c r="Q4509" i="1"/>
  <c r="Q4500" i="1"/>
  <c r="Q4494" i="1"/>
  <c r="Q4477" i="1"/>
  <c r="Q4474" i="1"/>
  <c r="Q4468" i="1"/>
  <c r="Q4459" i="1"/>
  <c r="Q4453" i="1"/>
  <c r="Q4436" i="1"/>
  <c r="Q4433" i="1"/>
  <c r="Q4427" i="1"/>
  <c r="Q4418" i="1"/>
  <c r="Q4412" i="1"/>
  <c r="Q4395" i="1"/>
  <c r="Q4392" i="1"/>
  <c r="Q4386" i="1"/>
  <c r="Q4375" i="1"/>
  <c r="Q4369" i="1"/>
  <c r="Q4352" i="1"/>
  <c r="Q4349" i="1"/>
  <c r="Q4343" i="1"/>
  <c r="Q4333" i="1"/>
  <c r="Q4327" i="1"/>
  <c r="Q4310" i="1"/>
  <c r="Q4305" i="1"/>
  <c r="Q4296" i="1"/>
  <c r="Q4290" i="1"/>
  <c r="Q4273" i="1"/>
  <c r="Q4270" i="1"/>
  <c r="Q4264" i="1"/>
  <c r="Q4255" i="1"/>
  <c r="Q4249" i="1"/>
  <c r="Q4232" i="1"/>
  <c r="Q4229" i="1"/>
  <c r="Q4223" i="1"/>
  <c r="Q4214" i="1"/>
  <c r="Q4208" i="1"/>
  <c r="Q4191" i="1"/>
  <c r="Q4188" i="1"/>
  <c r="Q4182" i="1"/>
  <c r="Q4172" i="1"/>
  <c r="Q4166" i="1"/>
  <c r="Q4149" i="1"/>
  <c r="Q4146" i="1"/>
  <c r="Q4140" i="1"/>
  <c r="Q4130" i="1"/>
  <c r="Q4124" i="1"/>
  <c r="Q4107" i="1"/>
  <c r="Q4104" i="1"/>
  <c r="Q4098" i="1"/>
  <c r="Q4089" i="1"/>
  <c r="Q4083" i="1"/>
  <c r="Q4066" i="1"/>
  <c r="Q4063" i="1"/>
  <c r="Q4057" i="1"/>
  <c r="Q4047" i="1"/>
  <c r="Q4041" i="1"/>
  <c r="Q4024" i="1"/>
  <c r="Q4021" i="1"/>
  <c r="Q4015" i="1"/>
  <c r="Q4006" i="1"/>
  <c r="Q4000" i="1"/>
  <c r="Q3983" i="1"/>
  <c r="Q3980" i="1"/>
  <c r="Q3974" i="1"/>
  <c r="Q3965" i="1"/>
  <c r="Q3959" i="1"/>
  <c r="Q3942" i="1"/>
  <c r="Q3939" i="1"/>
  <c r="Q3933" i="1"/>
  <c r="Q3924" i="1"/>
  <c r="Q3918" i="1"/>
  <c r="Q3901" i="1"/>
  <c r="Q3898" i="1"/>
  <c r="Q3892" i="1"/>
  <c r="Q3883" i="1"/>
  <c r="Q3877" i="1"/>
  <c r="Q3860" i="1"/>
  <c r="Q3857" i="1"/>
  <c r="Q3851" i="1"/>
  <c r="Q3842" i="1"/>
  <c r="Q3836" i="1"/>
  <c r="Q3819" i="1"/>
  <c r="Q3816" i="1"/>
  <c r="Q3810" i="1"/>
  <c r="Q3801" i="1"/>
  <c r="Q3795" i="1"/>
  <c r="Q3778" i="1"/>
  <c r="Q3775" i="1"/>
  <c r="Q3769" i="1"/>
  <c r="Q3760" i="1"/>
  <c r="Q3754" i="1"/>
  <c r="Q3737" i="1"/>
  <c r="Q3734" i="1"/>
  <c r="Q3728" i="1"/>
  <c r="Q3719" i="1"/>
  <c r="Q3713" i="1"/>
  <c r="Q3696" i="1"/>
  <c r="Q3693" i="1"/>
  <c r="Q3687" i="1"/>
  <c r="Q3678" i="1"/>
  <c r="Q3672" i="1"/>
  <c r="Q3655" i="1"/>
  <c r="Q3650" i="1"/>
  <c r="Q3641" i="1"/>
  <c r="Q3635" i="1"/>
  <c r="Q3618" i="1"/>
  <c r="Q3615" i="1"/>
  <c r="Q3609" i="1"/>
  <c r="Q3600" i="1"/>
  <c r="Q3594" i="1"/>
  <c r="Q3577" i="1"/>
  <c r="Q3574" i="1"/>
  <c r="Q3568" i="1"/>
  <c r="Q3559" i="1"/>
  <c r="Q3553" i="1"/>
  <c r="Q3536" i="1"/>
  <c r="Q3533" i="1"/>
  <c r="Q3527" i="1"/>
  <c r="Q3518" i="1"/>
  <c r="Q3512" i="1"/>
  <c r="Q3495" i="1"/>
  <c r="Q3492" i="1"/>
  <c r="Q3486" i="1"/>
  <c r="Q3477" i="1"/>
  <c r="Q3471" i="1"/>
  <c r="Q3454" i="1"/>
  <c r="Q3451" i="1"/>
  <c r="Q3445" i="1"/>
  <c r="Q3435" i="1"/>
  <c r="Q3429" i="1"/>
  <c r="Q3412" i="1"/>
  <c r="Q3409" i="1"/>
  <c r="Q3403" i="1"/>
  <c r="Q3394" i="1"/>
  <c r="Q3388" i="1"/>
  <c r="Q3371" i="1"/>
  <c r="Q3368" i="1"/>
  <c r="Q3362" i="1"/>
  <c r="Q3353" i="1"/>
  <c r="Q3347" i="1"/>
  <c r="Q3330" i="1"/>
  <c r="Q3327" i="1"/>
  <c r="Q3321" i="1"/>
  <c r="Q3312" i="1"/>
  <c r="Q3306" i="1"/>
  <c r="Q3289" i="1"/>
  <c r="Q3284" i="1"/>
  <c r="Q3274" i="1"/>
  <c r="Q3268" i="1"/>
  <c r="Q3251" i="1"/>
  <c r="Q3248" i="1"/>
  <c r="Q3242" i="1"/>
  <c r="Q3232" i="1"/>
  <c r="Q3226" i="1"/>
  <c r="Q3209" i="1"/>
  <c r="Q3206" i="1"/>
  <c r="Q3200" i="1"/>
  <c r="Q3189" i="1"/>
  <c r="Q3183" i="1"/>
  <c r="Q3166" i="1"/>
  <c r="Q3163" i="1"/>
  <c r="Q3157" i="1"/>
  <c r="Q3147" i="1"/>
  <c r="Q3141" i="1"/>
  <c r="Q3124" i="1"/>
  <c r="Q3121" i="1"/>
  <c r="Q3115" i="1"/>
  <c r="Q3105" i="1"/>
  <c r="Q3099" i="1"/>
  <c r="Q3082" i="1"/>
  <c r="Q3079" i="1"/>
  <c r="Q3073" i="1"/>
  <c r="Q3063" i="1"/>
  <c r="Q3057" i="1"/>
  <c r="Q3040" i="1"/>
  <c r="Q3037" i="1"/>
  <c r="Q3031" i="1"/>
  <c r="Q3022" i="1"/>
  <c r="Q3016" i="1"/>
  <c r="Q2999" i="1"/>
  <c r="Q2996" i="1"/>
  <c r="Q2990" i="1"/>
  <c r="Q2981" i="1"/>
  <c r="Q2975" i="1"/>
  <c r="Q2958" i="1"/>
  <c r="Q2955" i="1"/>
  <c r="Q2949" i="1"/>
  <c r="Q2940" i="1"/>
  <c r="Q2934" i="1"/>
  <c r="Q2917" i="1"/>
  <c r="Q2914" i="1"/>
  <c r="Q2908" i="1"/>
  <c r="Q2899" i="1"/>
  <c r="Q2893" i="1"/>
  <c r="Q2876" i="1"/>
  <c r="Q2873" i="1"/>
  <c r="Q2867" i="1"/>
  <c r="Q2858" i="1"/>
  <c r="Q2852" i="1"/>
  <c r="Q2835" i="1"/>
  <c r="Q2832" i="1"/>
  <c r="Q2826" i="1"/>
  <c r="Q2817" i="1"/>
  <c r="Q2811" i="1"/>
  <c r="Q2794" i="1"/>
  <c r="Q2791" i="1"/>
  <c r="Q2785" i="1"/>
  <c r="Q2776" i="1"/>
  <c r="Q2770" i="1"/>
  <c r="Q2753" i="1"/>
  <c r="Q2750" i="1"/>
  <c r="Q2744" i="1"/>
  <c r="Q2735" i="1"/>
  <c r="Q2729" i="1"/>
  <c r="Q2712" i="1"/>
  <c r="Q2709" i="1"/>
  <c r="Q2703" i="1"/>
  <c r="Q2694" i="1"/>
  <c r="Q2688" i="1"/>
  <c r="Q2671" i="1"/>
  <c r="Q2668" i="1"/>
  <c r="Q2662" i="1"/>
  <c r="Q2651" i="1"/>
  <c r="Q2645" i="1"/>
  <c r="Q2628" i="1"/>
  <c r="Q2625" i="1"/>
  <c r="Q2619" i="1"/>
  <c r="Q2610" i="1"/>
  <c r="Q2604" i="1"/>
  <c r="Q2587" i="1"/>
  <c r="Q2584" i="1"/>
  <c r="Q2578" i="1"/>
  <c r="Q2569" i="1"/>
  <c r="Q2563" i="1"/>
  <c r="Q2546" i="1"/>
  <c r="Q2543" i="1"/>
  <c r="Q2537" i="1"/>
  <c r="Q2528" i="1"/>
  <c r="Q2522" i="1"/>
  <c r="Q2505" i="1"/>
  <c r="Q2502" i="1"/>
  <c r="Q2496" i="1"/>
  <c r="Q2487" i="1"/>
  <c r="Q2481" i="1"/>
  <c r="Q2464" i="1"/>
  <c r="Q2459" i="1"/>
  <c r="Q2448" i="1"/>
  <c r="Q2442" i="1"/>
  <c r="Q2425" i="1"/>
  <c r="Q2422" i="1"/>
  <c r="Q2416" i="1"/>
  <c r="Q2406" i="1"/>
  <c r="Q2400" i="1"/>
  <c r="Q2383" i="1"/>
  <c r="Q2374" i="1"/>
  <c r="Q2364" i="1"/>
  <c r="Q2358" i="1"/>
  <c r="Q2341" i="1"/>
  <c r="Q2338" i="1"/>
  <c r="Q2336" i="1"/>
  <c r="Q2330" i="1"/>
  <c r="Q2320" i="1"/>
  <c r="Q2314" i="1"/>
  <c r="Q2297" i="1"/>
  <c r="Q2294" i="1"/>
  <c r="Q2288" i="1"/>
  <c r="Q2278" i="1"/>
  <c r="Q2272" i="1"/>
  <c r="Q2255" i="1"/>
  <c r="Q2252" i="1"/>
  <c r="Q2246" i="1"/>
  <c r="Q2237" i="1"/>
  <c r="Q2231" i="1"/>
  <c r="Q2214" i="1"/>
  <c r="Q2211" i="1"/>
  <c r="Q2205" i="1"/>
  <c r="Q2195" i="1"/>
  <c r="Q2189" i="1"/>
  <c r="Q2172" i="1"/>
  <c r="Q2169" i="1"/>
  <c r="Q2163" i="1"/>
  <c r="Q2153" i="1"/>
  <c r="Q2147" i="1"/>
  <c r="Q2130" i="1"/>
  <c r="Q2127" i="1"/>
  <c r="Q2121" i="1"/>
  <c r="Q2111" i="1"/>
  <c r="Q2105" i="1"/>
  <c r="Q2088" i="1"/>
  <c r="Q2085" i="1"/>
  <c r="Q2079" i="1"/>
  <c r="Q2069" i="1"/>
  <c r="Q2063" i="1"/>
  <c r="Q2046" i="1"/>
  <c r="Q2043" i="1"/>
  <c r="Q2037" i="1"/>
  <c r="Q2028" i="1"/>
  <c r="Q2022" i="1"/>
  <c r="Q2005" i="1"/>
  <c r="Q2002" i="1"/>
  <c r="Q1996" i="1"/>
  <c r="Q1987" i="1"/>
  <c r="Q1981" i="1"/>
  <c r="Q1964" i="1"/>
  <c r="Q1961" i="1"/>
  <c r="Q1955" i="1"/>
  <c r="Q1945" i="1"/>
  <c r="Q1939" i="1"/>
  <c r="Q1922" i="1"/>
  <c r="Q1919" i="1"/>
  <c r="Q1913" i="1"/>
  <c r="Q1903" i="1"/>
  <c r="Q1897" i="1"/>
  <c r="Q1880" i="1"/>
  <c r="Q1877" i="1"/>
  <c r="Q1871" i="1"/>
  <c r="Q1862" i="1"/>
  <c r="Q1856" i="1"/>
  <c r="Q1839" i="1"/>
  <c r="Q1836" i="1"/>
  <c r="Q1830" i="1"/>
  <c r="Q1820" i="1"/>
  <c r="Q1815" i="1"/>
  <c r="Q1798" i="1"/>
  <c r="Q1795" i="1"/>
  <c r="Q1789" i="1"/>
  <c r="Q1780" i="1"/>
  <c r="Q1774" i="1"/>
  <c r="Q1757" i="1"/>
  <c r="Q1754" i="1"/>
  <c r="Q1748" i="1"/>
  <c r="Q1739" i="1"/>
  <c r="Q1733" i="1"/>
  <c r="Q1716" i="1"/>
  <c r="Q1713" i="1"/>
  <c r="Q1707" i="1"/>
  <c r="Q1698" i="1"/>
  <c r="Q1692" i="1"/>
  <c r="Q1675" i="1"/>
  <c r="Q1672" i="1"/>
  <c r="Q1666" i="1"/>
  <c r="Q1657" i="1"/>
  <c r="Q1651" i="1"/>
  <c r="Q1634" i="1"/>
  <c r="Q1631" i="1"/>
  <c r="Q1626" i="1"/>
  <c r="Q1617" i="1"/>
  <c r="Q1611" i="1"/>
  <c r="Q1592" i="1"/>
  <c r="Q1591" i="1"/>
  <c r="Q1590" i="1"/>
  <c r="Q1582" i="1"/>
  <c r="Q1581" i="1"/>
  <c r="Q1580" i="1"/>
  <c r="Q1579" i="1"/>
  <c r="Q1578" i="1"/>
  <c r="Q1577" i="1"/>
  <c r="Q1576" i="1"/>
  <c r="Q1575" i="1"/>
  <c r="Q1573" i="1"/>
  <c r="Q1571" i="1"/>
  <c r="Q1570" i="1"/>
  <c r="Q1569" i="1"/>
  <c r="Q1568" i="1"/>
  <c r="Q1567" i="1"/>
  <c r="Q1559" i="1"/>
  <c r="Q1553" i="1"/>
  <c r="Q1552" i="1"/>
  <c r="Q1551" i="1"/>
  <c r="Q1536" i="1"/>
  <c r="Q1517" i="1"/>
  <c r="Q1513" i="1"/>
  <c r="Q1509" i="1"/>
  <c r="Q1507" i="1"/>
  <c r="Q1505" i="1"/>
  <c r="Q1486" i="1"/>
  <c r="Q1478" i="1"/>
  <c r="Q1471" i="1"/>
  <c r="Q1459" i="1"/>
  <c r="Q1455" i="1"/>
  <c r="Q1453" i="1"/>
  <c r="Q1452" i="1"/>
  <c r="Q1446" i="1"/>
  <c r="Q1419" i="1"/>
  <c r="Q1415" i="1"/>
  <c r="Q1411" i="1"/>
  <c r="Q1408" i="1"/>
  <c r="Q1406" i="1"/>
  <c r="Q1398" i="1"/>
  <c r="Q1394" i="1"/>
  <c r="Q1388" i="1"/>
  <c r="Q1376" i="1"/>
  <c r="Q1372" i="1"/>
  <c r="Q1371" i="1"/>
  <c r="Q1370" i="1"/>
  <c r="Q1362" i="1"/>
  <c r="Q1359" i="1"/>
  <c r="Q1355" i="1"/>
  <c r="Q1350" i="1"/>
  <c r="Q1345" i="1"/>
  <c r="Q1343" i="1"/>
  <c r="Q1334" i="1"/>
  <c r="Q1323" i="1"/>
  <c r="Q1317" i="1"/>
  <c r="Q1305" i="1"/>
  <c r="Q1286" i="1"/>
  <c r="Q1275" i="1"/>
  <c r="Q1270" i="1"/>
  <c r="Q1261" i="1"/>
  <c r="Q1256" i="1"/>
  <c r="Q1254" i="1"/>
  <c r="Q1253" i="1"/>
  <c r="Q1245" i="1"/>
  <c r="Q1235" i="1"/>
  <c r="Q1231" i="1"/>
  <c r="Q1227" i="1"/>
  <c r="Q1220" i="1"/>
  <c r="Q1213" i="1"/>
  <c r="Q1206" i="1"/>
  <c r="Q1204" i="1"/>
  <c r="Q1201" i="1"/>
  <c r="Q1194" i="1"/>
  <c r="Q1184" i="1"/>
  <c r="Q1178" i="1"/>
  <c r="Q1166" i="1"/>
  <c r="Q1155" i="1"/>
  <c r="Q1143" i="1"/>
  <c r="Q1134" i="1"/>
  <c r="Q1127" i="1"/>
  <c r="Q1122" i="1"/>
  <c r="Q1115" i="1"/>
  <c r="Q1106" i="1"/>
  <c r="Q1088" i="1"/>
  <c r="Q1085" i="1"/>
  <c r="Q1083" i="1"/>
  <c r="Q1078" i="1"/>
  <c r="Q1069" i="1"/>
  <c r="Q1058" i="1"/>
  <c r="Q1052" i="1"/>
  <c r="Q1040" i="1"/>
  <c r="Q1029" i="1"/>
  <c r="Q1027" i="1"/>
  <c r="Q1024" i="1"/>
  <c r="Q1021" i="1"/>
  <c r="Q1019" i="1"/>
  <c r="Q1014" i="1"/>
  <c r="Q1012" i="1"/>
  <c r="Q1003" i="1"/>
  <c r="Q994" i="1"/>
  <c r="Q986" i="1"/>
  <c r="Q980" i="1"/>
  <c r="Q971" i="1"/>
  <c r="Q967" i="1"/>
  <c r="Q943" i="1"/>
  <c r="Q932" i="1"/>
  <c r="Q921" i="1"/>
  <c r="Q913" i="1"/>
  <c r="Q907" i="1"/>
  <c r="Q905" i="1"/>
  <c r="Q901" i="1"/>
  <c r="Q895" i="1"/>
  <c r="Q883" i="1"/>
  <c r="Q872" i="1"/>
  <c r="Q870" i="1"/>
  <c r="Q868" i="1"/>
  <c r="Q866" i="1"/>
  <c r="Q864" i="1"/>
  <c r="Q860" i="1"/>
  <c r="Q856" i="1"/>
  <c r="Q854" i="1"/>
  <c r="Q846" i="1"/>
  <c r="Q841" i="1"/>
  <c r="Q836" i="1"/>
  <c r="Q833" i="1"/>
  <c r="Q828" i="1"/>
  <c r="Q822" i="1"/>
  <c r="Q813" i="1"/>
  <c r="Q808" i="1"/>
  <c r="Q807" i="1"/>
  <c r="Q801" i="1"/>
  <c r="Q799" i="1"/>
  <c r="Q794" i="1"/>
  <c r="Q791" i="1"/>
  <c r="Q788" i="1"/>
  <c r="Q783" i="1"/>
  <c r="Q778" i="1"/>
  <c r="Q763" i="1"/>
  <c r="Q752" i="1"/>
  <c r="Q746" i="1"/>
  <c r="Q734" i="1"/>
  <c r="Q723" i="1"/>
  <c r="Q720" i="1"/>
  <c r="Q715" i="1"/>
  <c r="Q704" i="1"/>
  <c r="Q698" i="1"/>
  <c r="Q690" i="1"/>
  <c r="Q677" i="1"/>
  <c r="Q674" i="1"/>
  <c r="Q669" i="1"/>
  <c r="Q659" i="1"/>
  <c r="Q652" i="1"/>
  <c r="Q643" i="1"/>
  <c r="Q631" i="1"/>
  <c r="Q628" i="1"/>
  <c r="Q621" i="1"/>
  <c r="Q610" i="1"/>
  <c r="Q603" i="1"/>
  <c r="Q585" i="1"/>
  <c r="Q582" i="1"/>
  <c r="Q575" i="1"/>
  <c r="Q564" i="1"/>
  <c r="Q557" i="1"/>
  <c r="Q548" i="1"/>
  <c r="Q544" i="1"/>
  <c r="Q543" i="1"/>
  <c r="Q542" i="1"/>
  <c r="Q536" i="1"/>
  <c r="Q532" i="1"/>
  <c r="Q530" i="1"/>
  <c r="Q528" i="1"/>
  <c r="Q524" i="1"/>
  <c r="Q522" i="1"/>
  <c r="Q519" i="1"/>
  <c r="Q517" i="1"/>
  <c r="Q509" i="1"/>
  <c r="Q505" i="1"/>
  <c r="Q499" i="1"/>
  <c r="Q487" i="1"/>
  <c r="Q476" i="1"/>
  <c r="Q472" i="1"/>
  <c r="Q470" i="1"/>
  <c r="Q464" i="1"/>
  <c r="Q458" i="1"/>
  <c r="Q453" i="1"/>
  <c r="Q445" i="1"/>
  <c r="Q434" i="1"/>
  <c r="Q430" i="1"/>
  <c r="Q424" i="1"/>
  <c r="Q418" i="1"/>
  <c r="Q405" i="1"/>
  <c r="Q394" i="1"/>
  <c r="Q390" i="1"/>
  <c r="Q383" i="1"/>
  <c r="Q379" i="1"/>
  <c r="Q374" i="1"/>
  <c r="Q365" i="1"/>
  <c r="Q354" i="1"/>
  <c r="Q347" i="1"/>
  <c r="Q343" i="1"/>
  <c r="Q341" i="1"/>
  <c r="Q335" i="1"/>
  <c r="Q330" i="1"/>
  <c r="Q324" i="1"/>
  <c r="Q315" i="1"/>
  <c r="Q304" i="1"/>
  <c r="Q302" i="1"/>
  <c r="Q298" i="1"/>
  <c r="Q292" i="1"/>
  <c r="Q288" i="1"/>
  <c r="Q283" i="1"/>
  <c r="Q274" i="1"/>
  <c r="Q263" i="1"/>
  <c r="Q257" i="1"/>
  <c r="Q254" i="1"/>
  <c r="Q249" i="1"/>
  <c r="Q235" i="1"/>
  <c r="Q234" i="1"/>
  <c r="Q226" i="1"/>
  <c r="Q218" i="1"/>
  <c r="Q197" i="1"/>
  <c r="Q193" i="1"/>
  <c r="Q187" i="1"/>
  <c r="Q178" i="1"/>
  <c r="Q157" i="1"/>
  <c r="Q153" i="1"/>
  <c r="Q148" i="1"/>
  <c r="Q136" i="1"/>
  <c r="Q125" i="1"/>
  <c r="Q121" i="1"/>
  <c r="Q118" i="1"/>
  <c r="Q115" i="1"/>
  <c r="Q109" i="1"/>
  <c r="Q105" i="1"/>
  <c r="Q100" i="1"/>
  <c r="Q91" i="1"/>
  <c r="Q80" i="1"/>
  <c r="Q76" i="1"/>
  <c r="Q70" i="1"/>
  <c r="Q66" i="1"/>
  <c r="Q60" i="1"/>
  <c r="Q51" i="1"/>
  <c r="Q40" i="1"/>
  <c r="Q36" i="1"/>
  <c r="Q33" i="1"/>
  <c r="Q23" i="1"/>
  <c r="Q19" i="1"/>
  <c r="Q6238" i="1" l="1"/>
  <c r="Q6230" i="1"/>
  <c r="Q1838" i="1"/>
  <c r="Q2087" i="1"/>
  <c r="Q2398" i="1"/>
  <c r="Q2545" i="1"/>
  <c r="Q2793" i="1"/>
  <c r="Q2850" i="1"/>
  <c r="Q3039" i="1"/>
  <c r="Q3494" i="1"/>
  <c r="Q3551" i="1"/>
  <c r="Q3695" i="1"/>
  <c r="Q4451" i="1"/>
  <c r="Q4690" i="1"/>
  <c r="Q5050" i="1"/>
  <c r="Q5258" i="1"/>
  <c r="Q5718" i="1"/>
  <c r="Q6254" i="1"/>
  <c r="Q6354" i="1"/>
  <c r="Q8156" i="1"/>
  <c r="Q8329" i="1"/>
  <c r="Q8389" i="1"/>
  <c r="Q8435" i="1"/>
  <c r="Q8699" i="1"/>
  <c r="Q8866" i="1"/>
  <c r="Q8966" i="1"/>
  <c r="Q9062" i="1"/>
  <c r="Q9116" i="1"/>
  <c r="Q9164" i="1"/>
  <c r="Q1947" i="1"/>
  <c r="Q2197" i="1"/>
  <c r="Q2296" i="1"/>
  <c r="Q2340" i="1"/>
  <c r="Q2450" i="1"/>
  <c r="Q2504" i="1"/>
  <c r="Q2653" i="1"/>
  <c r="Q2901" i="1"/>
  <c r="Q3250" i="1"/>
  <c r="Q3355" i="1"/>
  <c r="Q3453" i="1"/>
  <c r="Q3803" i="1"/>
  <c r="Q3900" i="1"/>
  <c r="Q4049" i="1"/>
  <c r="Q4148" i="1"/>
  <c r="Q4351" i="1"/>
  <c r="Q4502" i="1"/>
  <c r="Q4898" i="1"/>
  <c r="Q5065" i="1"/>
  <c r="Q5315" i="1"/>
  <c r="Q5523" i="1"/>
  <c r="Q5777" i="1"/>
  <c r="Q6460" i="1"/>
  <c r="Q7332" i="1"/>
  <c r="Q8081" i="1"/>
  <c r="Q8283" i="1"/>
  <c r="Q8343" i="1"/>
  <c r="Q8393" i="1"/>
  <c r="Q8496" i="1"/>
  <c r="Q8655" i="1"/>
  <c r="Q8712" i="1"/>
  <c r="Q8979" i="1"/>
  <c r="Q9029" i="1"/>
  <c r="Q9075" i="1"/>
  <c r="Q1659" i="1"/>
  <c r="Q1756" i="1"/>
  <c r="Q2004" i="1"/>
  <c r="Q2254" i="1"/>
  <c r="Q2312" i="1"/>
  <c r="Q2356" i="1"/>
  <c r="Q2463" i="1"/>
  <c r="Q2711" i="1"/>
  <c r="Q2957" i="1"/>
  <c r="Q3208" i="1"/>
  <c r="Q3859" i="1"/>
  <c r="Q4106" i="1"/>
  <c r="Q4164" i="1"/>
  <c r="Q4309" i="1"/>
  <c r="Q4812" i="1"/>
  <c r="Q4856" i="1"/>
  <c r="Q5634" i="1"/>
  <c r="Q6271" i="1"/>
  <c r="Q6420" i="1"/>
  <c r="Q8241" i="1"/>
  <c r="Q8348" i="1"/>
  <c r="Q8668" i="1"/>
  <c r="Q9078" i="1"/>
  <c r="Q1462" i="1"/>
  <c r="Q1864" i="1"/>
  <c r="Q2113" i="1"/>
  <c r="Q2213" i="1"/>
  <c r="Q2571" i="1"/>
  <c r="Q2670" i="1"/>
  <c r="Q2819" i="1"/>
  <c r="Q3065" i="1"/>
  <c r="Q3165" i="1"/>
  <c r="Q3520" i="1"/>
  <c r="Q3721" i="1"/>
  <c r="Q3818" i="1"/>
  <c r="Q3967" i="1"/>
  <c r="Q4216" i="1"/>
  <c r="Q4716" i="1"/>
  <c r="Q4770" i="1"/>
  <c r="Q4979" i="1"/>
  <c r="Q5025" i="1"/>
  <c r="Q5232" i="1"/>
  <c r="Q5946" i="1"/>
  <c r="Q6046" i="1"/>
  <c r="Q6380" i="1"/>
  <c r="Q8302" i="1"/>
  <c r="Q9037" i="1"/>
  <c r="Q9188" i="1"/>
  <c r="Q650" i="1"/>
  <c r="Q1674" i="1"/>
  <c r="Q1731" i="1"/>
  <c r="Q1921" i="1"/>
  <c r="Q1979" i="1"/>
  <c r="Q2171" i="1"/>
  <c r="Q2424" i="1"/>
  <c r="Q2627" i="1"/>
  <c r="Q2875" i="1"/>
  <c r="Q3123" i="1"/>
  <c r="Q4272" i="1"/>
  <c r="Q4476" i="1"/>
  <c r="Q5091" i="1"/>
  <c r="Q5191" i="1"/>
  <c r="Q5341" i="1"/>
  <c r="Q5385" i="1"/>
  <c r="Q5549" i="1"/>
  <c r="Q5803" i="1"/>
  <c r="Q5904" i="1"/>
  <c r="Q6338" i="1"/>
  <c r="Q7744" i="1"/>
  <c r="Q7897" i="1"/>
  <c r="Q8138" i="1"/>
  <c r="Q8197" i="1"/>
  <c r="Q8257" i="1"/>
  <c r="Q8419" i="1"/>
  <c r="Q9148" i="1"/>
  <c r="Q9200" i="1"/>
  <c r="Q1633" i="1"/>
  <c r="Q1879" i="1"/>
  <c r="Q2030" i="1"/>
  <c r="Q2129" i="1"/>
  <c r="Q1586" i="1"/>
  <c r="Q2489" i="1"/>
  <c r="Q2586" i="1"/>
  <c r="Q2737" i="1"/>
  <c r="Q2834" i="1"/>
  <c r="Q2983" i="1"/>
  <c r="Q3081" i="1"/>
  <c r="Q3234" i="1"/>
  <c r="Q3437" i="1"/>
  <c r="Q3535" i="1"/>
  <c r="Q4132" i="1"/>
  <c r="Q4231" i="1"/>
  <c r="Q4335" i="1"/>
  <c r="Q4435" i="1"/>
  <c r="Q4632" i="1"/>
  <c r="Q4838" i="1"/>
  <c r="Q5150" i="1"/>
  <c r="Q5397" i="1"/>
  <c r="Q5861" i="1"/>
  <c r="Q6297" i="1"/>
  <c r="Q7442" i="1"/>
  <c r="Q7525" i="1"/>
  <c r="Q7576" i="1"/>
  <c r="Q7622" i="1"/>
  <c r="Q8375" i="1"/>
  <c r="Q8431" i="1"/>
  <c r="Q9011" i="1"/>
  <c r="Q9103" i="1"/>
  <c r="Q9161" i="1"/>
  <c r="Q9203" i="1"/>
  <c r="Q9260" i="1"/>
  <c r="Q2229" i="1"/>
  <c r="Q3834" i="1"/>
  <c r="Q4580" i="1"/>
  <c r="Q4786" i="1"/>
  <c r="Q5147" i="1"/>
  <c r="Q5605" i="1"/>
  <c r="Q6268" i="1"/>
  <c r="Q6313" i="1"/>
  <c r="Q6663" i="1"/>
  <c r="Q6909" i="1"/>
  <c r="Q7046" i="1"/>
  <c r="Q1361" i="1"/>
  <c r="Q1782" i="1"/>
  <c r="Q1835" i="1"/>
  <c r="Q2280" i="1"/>
  <c r="Q3036" i="1"/>
  <c r="Q3885" i="1"/>
  <c r="Q4882" i="1"/>
  <c r="Q5666" i="1"/>
  <c r="Q5920" i="1"/>
  <c r="Q6110" i="1"/>
  <c r="Q6622" i="1"/>
  <c r="Q7397" i="1"/>
  <c r="Q281" i="1"/>
  <c r="Q429" i="1"/>
  <c r="Q601" i="1"/>
  <c r="Q1176" i="1"/>
  <c r="Q1649" i="1"/>
  <c r="Q2602" i="1"/>
  <c r="Q3097" i="1"/>
  <c r="Q3304" i="1"/>
  <c r="Q3998" i="1"/>
  <c r="Q4247" i="1"/>
  <c r="Q4953" i="1"/>
  <c r="Q5312" i="1"/>
  <c r="Q6114" i="1"/>
  <c r="Q6433" i="1"/>
  <c r="Q6581" i="1"/>
  <c r="Q6967" i="1"/>
  <c r="Q7010" i="1"/>
  <c r="Q247" i="1"/>
  <c r="Q322" i="1"/>
  <c r="Q433" i="1"/>
  <c r="Q820" i="1"/>
  <c r="Q1445" i="1"/>
  <c r="Q1700" i="1"/>
  <c r="Q2251" i="1"/>
  <c r="Q2954" i="1"/>
  <c r="Q4103" i="1"/>
  <c r="Q4809" i="1"/>
  <c r="Q5123" i="1"/>
  <c r="Q5582" i="1"/>
  <c r="Q5835" i="1"/>
  <c r="Q6393" i="1"/>
  <c r="Q6933" i="1"/>
  <c r="Q475" i="1"/>
  <c r="Q1349" i="1"/>
  <c r="Q1813" i="1"/>
  <c r="Q3266" i="1"/>
  <c r="Q3469" i="1"/>
  <c r="Q4665" i="1"/>
  <c r="Q4914" i="1"/>
  <c r="Q6351" i="1"/>
  <c r="Q6746" i="1"/>
  <c r="Q6939" i="1"/>
  <c r="Q6983" i="1"/>
  <c r="Q7100" i="1"/>
  <c r="Q7542" i="1"/>
  <c r="Q98" i="1"/>
  <c r="Q451" i="1"/>
  <c r="Q673" i="1"/>
  <c r="Q1671" i="1"/>
  <c r="Q1715" i="1"/>
  <c r="Q2168" i="1"/>
  <c r="Q2624" i="1"/>
  <c r="Q3774" i="1"/>
  <c r="Q4020" i="1"/>
  <c r="Q5497" i="1"/>
  <c r="Q5751" i="1"/>
  <c r="Q6219" i="1"/>
  <c r="Q6222" i="1"/>
  <c r="Q6705" i="1"/>
  <c r="Q7555" i="1"/>
  <c r="Q8172" i="1"/>
  <c r="Q8553" i="1"/>
  <c r="Q8821" i="1"/>
  <c r="Q9224" i="1"/>
  <c r="Q7609" i="1"/>
  <c r="Q7874" i="1"/>
  <c r="Q8037" i="1"/>
  <c r="Q8453" i="1"/>
  <c r="Q7771" i="1"/>
  <c r="Q8734" i="1"/>
  <c r="Q8598" i="1"/>
  <c r="Q7877" i="1"/>
  <c r="Q920" i="1"/>
  <c r="Q931" i="1"/>
  <c r="Q7878" i="1"/>
  <c r="Q7860" i="1"/>
  <c r="Q7082" i="1"/>
  <c r="Q1480" i="1"/>
  <c r="Q1594" i="1"/>
  <c r="Q768" i="1"/>
  <c r="Q7195" i="1"/>
  <c r="Q32" i="1"/>
  <c r="Q7808" i="1"/>
  <c r="Q460" i="1"/>
  <c r="Q9217" i="1"/>
  <c r="Q381" i="1"/>
  <c r="Q7869" i="1"/>
  <c r="Q1141" i="1"/>
  <c r="Q4559" i="1"/>
  <c r="Q661" i="1"/>
  <c r="Q7725" i="1"/>
  <c r="Q1277" i="1"/>
  <c r="Q754" i="1"/>
  <c r="Q469" i="1"/>
  <c r="Q68" i="1"/>
  <c r="Q507" i="1"/>
  <c r="Q1396" i="1"/>
  <c r="Q6805" i="1"/>
  <c r="Q6130" i="1"/>
  <c r="Q21" i="1"/>
  <c r="Q6175" i="1"/>
  <c r="Q1230" i="1"/>
  <c r="Q1060" i="1"/>
  <c r="Q155" i="1"/>
  <c r="Q225" i="1"/>
  <c r="Q1243" i="1"/>
  <c r="Q114" i="1"/>
  <c r="Q535" i="1"/>
  <c r="Q2335" i="1"/>
  <c r="Q5019" i="1"/>
  <c r="Q7365" i="1"/>
  <c r="Q346" i="1"/>
  <c r="Q420" i="1"/>
  <c r="Q1043" i="1"/>
  <c r="Q1124" i="1"/>
  <c r="Q4545" i="1"/>
  <c r="Q942" i="1"/>
  <c r="Q2790" i="1"/>
  <c r="Q7690" i="1"/>
  <c r="Q6154" i="1"/>
  <c r="Q9234" i="1"/>
  <c r="Q6098" i="1"/>
  <c r="Q6196" i="1"/>
  <c r="Q6225" i="1"/>
  <c r="Q7931" i="1"/>
  <c r="Q79" i="1"/>
  <c r="Q340" i="1"/>
  <c r="Q1200" i="1"/>
  <c r="Q195" i="1"/>
  <c r="Q393" i="1"/>
  <c r="Q737" i="1"/>
  <c r="Q5858" i="1"/>
  <c r="Q3149" i="1"/>
  <c r="Q490" i="1"/>
  <c r="Q6534" i="1"/>
  <c r="Q7841" i="1"/>
  <c r="Q5943" i="1"/>
  <c r="Q3938" i="1"/>
  <c r="Q7847" i="1"/>
  <c r="Q7593" i="1"/>
  <c r="Q7276" i="1"/>
  <c r="Q7880" i="1"/>
  <c r="Q696" i="1"/>
  <c r="Q863" i="1"/>
  <c r="Q1342" i="1"/>
  <c r="Q1379" i="1"/>
  <c r="Q1572" i="1"/>
  <c r="Q2542" i="1"/>
  <c r="Q2768" i="1"/>
  <c r="Q2145" i="1"/>
  <c r="Q2520" i="1"/>
  <c r="Q2686" i="1"/>
  <c r="Q4747" i="1"/>
  <c r="Q555" i="1"/>
  <c r="Q676" i="1"/>
  <c r="Q978" i="1"/>
  <c r="Q1520" i="1"/>
  <c r="Q2708" i="1"/>
  <c r="Q3633" i="1"/>
  <c r="Q1797" i="1"/>
  <c r="Q2932" i="1"/>
  <c r="Q2061" i="1"/>
  <c r="Q4603" i="1"/>
  <c r="Q139" i="1"/>
  <c r="Q1082" i="1"/>
  <c r="Q1566" i="1"/>
  <c r="Q1315" i="1"/>
  <c r="Q1609" i="1"/>
  <c r="Q1753" i="1"/>
  <c r="Q3777" i="1"/>
  <c r="Q810" i="1"/>
  <c r="Q1895" i="1"/>
  <c r="Q1918" i="1"/>
  <c r="Q4394" i="1"/>
  <c r="Q4473" i="1"/>
  <c r="Q6310" i="1"/>
  <c r="Q787" i="1"/>
  <c r="Q2421" i="1"/>
  <c r="Q3602" i="1"/>
  <c r="Q3856" i="1"/>
  <c r="Q4187" i="1"/>
  <c r="Q5887" i="1"/>
  <c r="Q893" i="1"/>
  <c r="Q2084" i="1"/>
  <c r="Q3576" i="1"/>
  <c r="Q4298" i="1"/>
  <c r="Q3692" i="1"/>
  <c r="Q3752" i="1"/>
  <c r="Q4023" i="1"/>
  <c r="Q4190" i="1"/>
  <c r="Q6788" i="1"/>
  <c r="Q3014" i="1"/>
  <c r="Q4367" i="1"/>
  <c r="Q4539" i="1"/>
  <c r="Q4606" i="1"/>
  <c r="Q4995" i="1"/>
  <c r="Q5972" i="1"/>
  <c r="Q6137" i="1"/>
  <c r="Q3120" i="1"/>
  <c r="Q3326" i="1"/>
  <c r="Q4420" i="1"/>
  <c r="Q4687" i="1"/>
  <c r="Q5359" i="1"/>
  <c r="Q5423" i="1"/>
  <c r="Q5520" i="1"/>
  <c r="Q6221" i="1"/>
  <c r="Q3181" i="1"/>
  <c r="Q3329" i="1"/>
  <c r="Q3411" i="1"/>
  <c r="Q3670" i="1"/>
  <c r="Q3941" i="1"/>
  <c r="Q5176" i="1"/>
  <c r="Q5608" i="1"/>
  <c r="Q3386" i="1"/>
  <c r="Q3916" i="1"/>
  <c r="Q4081" i="1"/>
  <c r="Q5207" i="1"/>
  <c r="Q5290" i="1"/>
  <c r="Q5692" i="1"/>
  <c r="Q6023" i="1"/>
  <c r="Q6166" i="1"/>
  <c r="Q6202" i="1"/>
  <c r="Q5455" i="1"/>
  <c r="Q6003" i="1"/>
  <c r="Q5229" i="1"/>
  <c r="Q5689" i="1"/>
  <c r="Q6026" i="1"/>
  <c r="Q6477" i="1"/>
  <c r="Q6980" i="1"/>
  <c r="Q7606" i="1"/>
  <c r="Q7208" i="1"/>
  <c r="Q7239" i="1"/>
  <c r="Q7459" i="1"/>
  <c r="Q7137" i="1"/>
  <c r="Q7160" i="1"/>
  <c r="Q7164" i="1"/>
  <c r="Q7639" i="1"/>
  <c r="Q7290" i="1"/>
  <c r="Q6396" i="1"/>
  <c r="Q6436" i="1"/>
  <c r="Q6559" i="1"/>
  <c r="Q6841" i="1"/>
  <c r="Q7738" i="1"/>
  <c r="Q7797" i="1"/>
  <c r="Q7668" i="1"/>
  <c r="Q7741" i="1"/>
  <c r="Q8254" i="1"/>
  <c r="Q7423" i="1"/>
  <c r="Q8673" i="1"/>
  <c r="Q7960" i="1"/>
  <c r="Q7998" i="1"/>
  <c r="Q8438" i="1"/>
  <c r="Q8717" i="1"/>
  <c r="Q8777" i="1"/>
  <c r="Q9121" i="1"/>
  <c r="Q8911" i="1"/>
  <c r="Q8984" i="1"/>
  <c r="Q9024" i="1"/>
  <c r="Q9032" i="1"/>
  <c r="Q9248" i="1"/>
  <c r="Q262" i="1"/>
  <c r="Q297" i="1"/>
  <c r="Q2020" i="1"/>
  <c r="Q2831" i="1"/>
  <c r="Q2860" i="1"/>
  <c r="Q2891" i="1"/>
  <c r="Q2916" i="1"/>
  <c r="Q2942" i="1"/>
  <c r="Q2973" i="1"/>
  <c r="Q2998" i="1"/>
  <c r="Q3024" i="1"/>
  <c r="Q3055" i="1"/>
  <c r="Q3162" i="1"/>
  <c r="Q3191" i="1"/>
  <c r="Q3224" i="1"/>
  <c r="Q3288" i="1"/>
  <c r="Q3314" i="1"/>
  <c r="Q3345" i="1"/>
  <c r="Q3370" i="1"/>
  <c r="Q3396" i="1"/>
  <c r="Q3427" i="1"/>
  <c r="Q3532" i="1"/>
  <c r="Q3561" i="1"/>
  <c r="Q3592" i="1"/>
  <c r="Q3617" i="1"/>
  <c r="Q3643" i="1"/>
  <c r="Q3733" i="1"/>
  <c r="Q3773" i="1"/>
  <c r="Q3815" i="1"/>
  <c r="Q3844" i="1"/>
  <c r="Q3875" i="1"/>
  <c r="Q3979" i="1"/>
  <c r="Q4019" i="1"/>
  <c r="Q4062" i="1"/>
  <c r="Q4102" i="1"/>
  <c r="Q4145" i="1"/>
  <c r="Q4174" i="1"/>
  <c r="Q4206" i="1"/>
  <c r="Q4325" i="1"/>
  <c r="Q4432" i="1"/>
  <c r="Q4461" i="1"/>
  <c r="Q4492" i="1"/>
  <c r="Q4517" i="1"/>
  <c r="Q4562" i="1"/>
  <c r="Q4646" i="1"/>
  <c r="Q4560" i="1"/>
  <c r="Q4728" i="1"/>
  <c r="Q4851" i="1"/>
  <c r="Q4895" i="1"/>
  <c r="Q4924" i="1"/>
  <c r="Q5081" i="1"/>
  <c r="Q5107" i="1"/>
  <c r="Q5133" i="1"/>
  <c r="Q5166" i="1"/>
  <c r="Q5271" i="1"/>
  <c r="Q236" i="1"/>
  <c r="Q886" i="1"/>
  <c r="Q1169" i="1"/>
  <c r="Q1257" i="1"/>
  <c r="Q1308" i="1"/>
  <c r="Q1373" i="1"/>
  <c r="Q1456" i="1"/>
  <c r="Q1905" i="1"/>
  <c r="Q1937" i="1"/>
  <c r="Q1963" i="1"/>
  <c r="Q1989" i="1"/>
  <c r="Q2045" i="1"/>
  <c r="Q2071" i="1"/>
  <c r="Q2103" i="1"/>
  <c r="Q2210" i="1"/>
  <c r="Q2239" i="1"/>
  <c r="Q2270" i="1"/>
  <c r="Q2366" i="1"/>
  <c r="Q2479" i="1"/>
  <c r="Q2583" i="1"/>
  <c r="Q2612" i="1"/>
  <c r="Q2643" i="1"/>
  <c r="Q2749" i="1"/>
  <c r="Q39" i="1"/>
  <c r="Q58" i="1"/>
  <c r="Q75" i="1"/>
  <c r="Q107" i="1"/>
  <c r="Q124" i="1"/>
  <c r="Q146" i="1"/>
  <c r="Q185" i="1"/>
  <c r="Q256" i="1"/>
  <c r="Q290" i="1"/>
  <c r="Q301" i="1"/>
  <c r="Q332" i="1"/>
  <c r="Q372" i="1"/>
  <c r="Q389" i="1"/>
  <c r="Q497" i="1"/>
  <c r="Q516" i="1"/>
  <c r="Q527" i="1"/>
  <c r="Q545" i="1"/>
  <c r="Q566" i="1"/>
  <c r="Q581" i="1"/>
  <c r="Q584" i="1"/>
  <c r="Q612" i="1"/>
  <c r="Q627" i="1"/>
  <c r="Q630" i="1"/>
  <c r="Q706" i="1"/>
  <c r="Q719" i="1"/>
  <c r="Q722" i="1"/>
  <c r="Q744" i="1"/>
  <c r="Q798" i="1"/>
  <c r="Q830" i="1"/>
  <c r="Q853" i="1"/>
  <c r="Q859" i="1"/>
  <c r="Q903" i="1"/>
  <c r="Q968" i="1"/>
  <c r="Q988" i="1"/>
  <c r="Q1011" i="1"/>
  <c r="Q1018" i="1"/>
  <c r="Q1050" i="1"/>
  <c r="Q1077" i="1"/>
  <c r="Q1113" i="1"/>
  <c r="Q1147" i="1"/>
  <c r="Q1186" i="1"/>
  <c r="Q1268" i="1"/>
  <c r="Q1291" i="1"/>
  <c r="Q1325" i="1"/>
  <c r="Q1354" i="1"/>
  <c r="Q1358" i="1"/>
  <c r="Q1386" i="1"/>
  <c r="Q1405" i="1"/>
  <c r="Q1418" i="1"/>
  <c r="Q1469" i="1"/>
  <c r="Q1504" i="1"/>
  <c r="Q1516" i="1"/>
  <c r="Q1555" i="1"/>
  <c r="Q1583" i="1"/>
  <c r="Q1587" i="1"/>
  <c r="Q1589" i="1"/>
  <c r="Q1619" i="1"/>
  <c r="Q1630" i="1"/>
  <c r="Q1670" i="1"/>
  <c r="Q1690" i="1"/>
  <c r="Q1712" i="1"/>
  <c r="Q1741" i="1"/>
  <c r="Q1772" i="1"/>
  <c r="Q1794" i="1"/>
  <c r="Q1822" i="1"/>
  <c r="Q1854" i="1"/>
  <c r="Q1876" i="1"/>
  <c r="Q1960" i="1"/>
  <c r="Q2042" i="1"/>
  <c r="Q2126" i="1"/>
  <c r="Q2155" i="1"/>
  <c r="Q2187" i="1"/>
  <c r="Q2250" i="1"/>
  <c r="Q2293" i="1"/>
  <c r="Q2322" i="1"/>
  <c r="Q2382" i="1"/>
  <c r="Q2408" i="1"/>
  <c r="Q2440" i="1"/>
  <c r="Q2501" i="1"/>
  <c r="Q2530" i="1"/>
  <c r="Q2561" i="1"/>
  <c r="Q2667" i="1"/>
  <c r="Q2696" i="1"/>
  <c r="Q2727" i="1"/>
  <c r="Q2752" i="1"/>
  <c r="Q2778" i="1"/>
  <c r="Q2809" i="1"/>
  <c r="Q2913" i="1"/>
  <c r="Q2953" i="1"/>
  <c r="Q2995" i="1"/>
  <c r="Q3078" i="1"/>
  <c r="Q3107" i="1"/>
  <c r="Q3139" i="1"/>
  <c r="Q3247" i="1"/>
  <c r="Q3276" i="1"/>
  <c r="Q3367" i="1"/>
  <c r="Q3450" i="1"/>
  <c r="Q3479" i="1"/>
  <c r="Q3510" i="1"/>
  <c r="Q3614" i="1"/>
  <c r="Q3654" i="1"/>
  <c r="Q3680" i="1"/>
  <c r="Q3711" i="1"/>
  <c r="Q3736" i="1"/>
  <c r="Q3762" i="1"/>
  <c r="Q3793" i="1"/>
  <c r="Q3897" i="1"/>
  <c r="Q3926" i="1"/>
  <c r="Q3957" i="1"/>
  <c r="Q3982" i="1"/>
  <c r="Q4008" i="1"/>
  <c r="Q4039" i="1"/>
  <c r="Q4065" i="1"/>
  <c r="Q4091" i="1"/>
  <c r="Q4122" i="1"/>
  <c r="Q4228" i="1"/>
  <c r="Q4257" i="1"/>
  <c r="Q4288" i="1"/>
  <c r="Q4348" i="1"/>
  <c r="Q4377" i="1"/>
  <c r="Q4410" i="1"/>
  <c r="Q4514" i="1"/>
  <c r="Q4590" i="1"/>
  <c r="Q4556" i="1"/>
  <c r="Q4622" i="1"/>
  <c r="Q4649" i="1"/>
  <c r="Q4675" i="1"/>
  <c r="Q4706" i="1"/>
  <c r="Q4731" i="1"/>
  <c r="Q4757" i="1"/>
  <c r="Q4796" i="1"/>
  <c r="Q4828" i="1"/>
  <c r="Q4872" i="1"/>
  <c r="Q4937" i="1"/>
  <c r="Q4963" i="1"/>
  <c r="Q5005" i="1"/>
  <c r="Q5040" i="1"/>
  <c r="Q5104" i="1"/>
  <c r="Q5146" i="1"/>
  <c r="Q5188" i="1"/>
  <c r="Q5217" i="1"/>
  <c r="Q5248" i="1"/>
  <c r="Q5274" i="1"/>
  <c r="Q6184" i="1"/>
  <c r="Q6244" i="1"/>
  <c r="Q6328" i="1"/>
  <c r="Q6411" i="1"/>
  <c r="Q6492" i="1"/>
  <c r="Q6516" i="1"/>
  <c r="Q6543" i="1"/>
  <c r="Q6604" i="1"/>
  <c r="Q6644" i="1"/>
  <c r="Q6686" i="1"/>
  <c r="Q6727" i="1"/>
  <c r="Q6769" i="1"/>
  <c r="Q6814" i="1"/>
  <c r="Q6872" i="1"/>
  <c r="Q6889" i="1"/>
  <c r="Q6957" i="1"/>
  <c r="Q7001" i="1"/>
  <c r="Q7028" i="1"/>
  <c r="Q7056" i="1"/>
  <c r="Q7072" i="1"/>
  <c r="Q7091" i="1"/>
  <c r="Q7118" i="1"/>
  <c r="Q7146" i="1"/>
  <c r="Q7212" i="1"/>
  <c r="Q7232" i="1"/>
  <c r="Q7249" i="1"/>
  <c r="Q7284" i="1"/>
  <c r="Q7419" i="1"/>
  <c r="Q7484" i="1"/>
  <c r="Q7501" i="1"/>
  <c r="Q7559" i="1"/>
  <c r="Q7583" i="1"/>
  <c r="Q7629" i="1"/>
  <c r="Q7649" i="1"/>
  <c r="Q4566" i="1"/>
  <c r="Q5300" i="1"/>
  <c r="Q5311" i="1"/>
  <c r="Q5331" i="1"/>
  <c r="Q5354" i="1"/>
  <c r="Q5375" i="1"/>
  <c r="Q5413" i="1"/>
  <c r="Q5436" i="1"/>
  <c r="Q5439" i="1"/>
  <c r="Q5465" i="1"/>
  <c r="Q5481" i="1"/>
  <c r="Q5507" i="1"/>
  <c r="Q5539" i="1"/>
  <c r="Q5563" i="1"/>
  <c r="Q5566" i="1"/>
  <c r="Q5592" i="1"/>
  <c r="Q5604" i="1"/>
  <c r="Q5624" i="1"/>
  <c r="Q5647" i="1"/>
  <c r="Q5650" i="1"/>
  <c r="Q5676" i="1"/>
  <c r="Q5708" i="1"/>
  <c r="Q5732" i="1"/>
  <c r="Q5735" i="1"/>
  <c r="Q5761" i="1"/>
  <c r="Q5793" i="1"/>
  <c r="Q5816" i="1"/>
  <c r="Q5819" i="1"/>
  <c r="Q5845" i="1"/>
  <c r="Q5877" i="1"/>
  <c r="Q5901" i="1"/>
  <c r="Q5930" i="1"/>
  <c r="Q5962" i="1"/>
  <c r="Q5984" i="1"/>
  <c r="Q5987" i="1"/>
  <c r="Q6013" i="1"/>
  <c r="Q6056" i="1"/>
  <c r="Q6069" i="1"/>
  <c r="Q6089" i="1"/>
  <c r="Q6146" i="1"/>
  <c r="Q6213" i="1"/>
  <c r="Q6215" i="1"/>
  <c r="Q6287" i="1"/>
  <c r="Q6370" i="1"/>
  <c r="Q6451" i="1"/>
  <c r="Q6519" i="1"/>
  <c r="Q6555" i="1"/>
  <c r="Q6565" i="1"/>
  <c r="Q6591" i="1"/>
  <c r="Q6607" i="1"/>
  <c r="Q6631" i="1"/>
  <c r="Q6647" i="1"/>
  <c r="Q6673" i="1"/>
  <c r="Q6689" i="1"/>
  <c r="Q6714" i="1"/>
  <c r="Q6730" i="1"/>
  <c r="Q6756" i="1"/>
  <c r="Q6772" i="1"/>
  <c r="Q6795" i="1"/>
  <c r="Q6834" i="1"/>
  <c r="Q7178" i="1"/>
  <c r="Q6866" i="1"/>
  <c r="Q6883" i="1"/>
  <c r="Q6903" i="1"/>
  <c r="Q6919" i="1"/>
  <c r="Q7024" i="1"/>
  <c r="Q6887" i="1"/>
  <c r="Q7069" i="1"/>
  <c r="Q7114" i="1"/>
  <c r="Q7185" i="1"/>
  <c r="Q7325" i="1"/>
  <c r="Q7342" i="1"/>
  <c r="Q7370" i="1"/>
  <c r="Q7390" i="1"/>
  <c r="Q7407" i="1"/>
  <c r="Q7449" i="1"/>
  <c r="Q7493" i="1"/>
  <c r="Q7519" i="1"/>
  <c r="Q7532" i="1"/>
  <c r="Q7764" i="1"/>
  <c r="Q7830" i="1"/>
  <c r="Q7891" i="1"/>
  <c r="Q8175" i="1"/>
  <c r="Q8463" i="1"/>
  <c r="Q8480" i="1"/>
  <c r="Q8506" i="1"/>
  <c r="Q8522" i="1"/>
  <c r="Q8577" i="1"/>
  <c r="Q8622" i="1"/>
  <c r="Q8645" i="1"/>
  <c r="Q8758" i="1"/>
  <c r="Q8800" i="1"/>
  <c r="Q8844" i="1"/>
  <c r="Q8890" i="1"/>
  <c r="Q8934" i="1"/>
  <c r="Q8956" i="1"/>
  <c r="Q9052" i="1"/>
  <c r="Q6854" i="1"/>
  <c r="Q7383" i="1"/>
  <c r="Q7709" i="1"/>
  <c r="Q7715" i="1"/>
  <c r="Q7781" i="1"/>
  <c r="Q7812" i="1"/>
  <c r="Q7858" i="1"/>
  <c r="Q7865" i="1"/>
  <c r="Q7914" i="1"/>
  <c r="Q7939" i="1"/>
  <c r="Q7970" i="1"/>
  <c r="Q7983" i="1"/>
  <c r="Q8008" i="1"/>
  <c r="Q8019" i="1"/>
  <c r="Q8022" i="1"/>
  <c r="Q8047" i="1"/>
  <c r="Q8060" i="1"/>
  <c r="Q8064" i="1"/>
  <c r="Q8091" i="1"/>
  <c r="Q8103" i="1"/>
  <c r="Q8107" i="1"/>
  <c r="Q8110" i="1"/>
  <c r="Q8115" i="1"/>
  <c r="Q8128" i="1"/>
  <c r="Q8187" i="1"/>
  <c r="Q8231" i="1"/>
  <c r="Q8273" i="1"/>
  <c r="Q8319" i="1"/>
  <c r="Q8365" i="1"/>
  <c r="Q8409" i="1"/>
  <c r="Q8476" i="1"/>
  <c r="Q8519" i="1"/>
  <c r="Q8538" i="1"/>
  <c r="Q8563" i="1"/>
  <c r="Q8582" i="1"/>
  <c r="Q8608" i="1"/>
  <c r="Q8627" i="1"/>
  <c r="Q8689" i="1"/>
  <c r="Q8744" i="1"/>
  <c r="Q8762" i="1"/>
  <c r="Q8787" i="1"/>
  <c r="Q8805" i="1"/>
  <c r="Q8831" i="1"/>
  <c r="Q8849" i="1"/>
  <c r="Q8876" i="1"/>
  <c r="Q8895" i="1"/>
  <c r="Q8921" i="1"/>
  <c r="Q8939" i="1"/>
  <c r="Q9001" i="1"/>
  <c r="Q9093" i="1"/>
  <c r="Q9138" i="1"/>
  <c r="Q9179" i="1"/>
  <c r="Q2167" i="1" l="1"/>
  <c r="Q2623" i="1"/>
  <c r="Q3035" i="1"/>
  <c r="Q4808" i="1"/>
  <c r="Q6932" i="1"/>
  <c r="Q3572" i="1"/>
  <c r="Q3573" i="1"/>
  <c r="Q2000" i="1"/>
  <c r="Q2001" i="1"/>
  <c r="Q5773" i="1"/>
  <c r="Q5774" i="1"/>
  <c r="Q2871" i="1"/>
  <c r="Q2872" i="1"/>
  <c r="Q3490" i="1"/>
  <c r="Q3491" i="1"/>
  <c r="Q3407" i="1"/>
  <c r="Q3408" i="1"/>
  <c r="Q4268" i="1"/>
  <c r="Q4269" i="1"/>
  <c r="Q3204" i="1"/>
  <c r="Q3205" i="1"/>
  <c r="Q4390" i="1"/>
  <c r="Q4391" i="1"/>
  <c r="Q8865" i="1"/>
  <c r="Q8733" i="1"/>
  <c r="Q6704" i="1"/>
  <c r="Q6045" i="1"/>
  <c r="Q819" i="1"/>
  <c r="Q2228" i="1"/>
  <c r="Q7289" i="1"/>
  <c r="Q6224" i="1"/>
  <c r="Q919" i="1"/>
  <c r="Q2601" i="1"/>
  <c r="Q4664" i="1"/>
  <c r="Q3303" i="1"/>
  <c r="Q2849" i="1"/>
  <c r="Q7879" i="1"/>
  <c r="Q5122" i="1"/>
  <c r="Q862" i="1"/>
  <c r="Q7275" i="1"/>
  <c r="Q649" i="1"/>
  <c r="Q7667" i="1"/>
  <c r="Q8597" i="1"/>
  <c r="Q6621" i="1"/>
  <c r="Q1834" i="1"/>
  <c r="Q600" i="1"/>
  <c r="Q2355" i="1"/>
  <c r="Q4450" i="1"/>
  <c r="Q4163" i="1"/>
  <c r="Q7796" i="1"/>
  <c r="Q4537" i="1"/>
  <c r="Q1564" i="1"/>
  <c r="Q7839" i="1"/>
  <c r="Q1199" i="1"/>
  <c r="Q5018" i="1"/>
  <c r="Q6874" i="1"/>
  <c r="Q3096" i="1"/>
  <c r="Q8552" i="1"/>
  <c r="Q8495" i="1"/>
  <c r="Q1978" i="1"/>
  <c r="Q4913" i="1"/>
  <c r="Q3833" i="1"/>
  <c r="Q6153" i="1"/>
  <c r="Q2334" i="1"/>
  <c r="Q7868" i="1"/>
  <c r="Q1585" i="1"/>
  <c r="Q6165" i="1"/>
  <c r="Q1081" i="1"/>
  <c r="Q6194" i="1"/>
  <c r="Q468" i="1"/>
  <c r="Q97" i="1"/>
  <c r="Q280" i="1"/>
  <c r="Q296" i="1"/>
  <c r="Q7422" i="1"/>
  <c r="Q7159" i="1"/>
  <c r="Q5228" i="1"/>
  <c r="Q2083" i="1"/>
  <c r="Q3855" i="1"/>
  <c r="Q7396" i="1"/>
  <c r="Q6885" i="1"/>
  <c r="Q6662" i="1"/>
  <c r="Q246" i="1"/>
  <c r="Q1175" i="1"/>
  <c r="Q321" i="1"/>
  <c r="Q930" i="1"/>
  <c r="Q6558" i="1"/>
  <c r="Q786" i="1"/>
  <c r="Q2541" i="1"/>
  <c r="Q7689" i="1"/>
  <c r="Q31" i="1"/>
  <c r="Q428" i="1"/>
  <c r="Q6220" i="1"/>
  <c r="Q4186" i="1"/>
  <c r="Q1752" i="1"/>
  <c r="Q392" i="1"/>
  <c r="Q2789" i="1"/>
  <c r="Q345" i="1"/>
  <c r="Q534" i="1"/>
  <c r="Q1229" i="1"/>
  <c r="Q3937" i="1"/>
  <c r="Q339" i="1"/>
  <c r="Q9223" i="1"/>
  <c r="Q941" i="1"/>
  <c r="Q113" i="1"/>
  <c r="Q6174" i="1"/>
  <c r="Q11" i="1"/>
  <c r="Q450" i="1"/>
  <c r="Q261" i="1"/>
  <c r="Q6022" i="1"/>
  <c r="Q1917" i="1"/>
  <c r="Q4602" i="1"/>
  <c r="Q2707" i="1"/>
  <c r="Q5942" i="1"/>
  <c r="Q7364" i="1"/>
  <c r="Q1242" i="1"/>
  <c r="Q432" i="1"/>
  <c r="Q6840" i="1"/>
  <c r="Q5519" i="1"/>
  <c r="Q3119" i="1"/>
  <c r="Q3691" i="1"/>
  <c r="Q2420" i="1"/>
  <c r="Q1519" i="1"/>
  <c r="Q1341" i="1"/>
  <c r="Q78" i="1"/>
  <c r="Q1140" i="1"/>
  <c r="Q7807" i="1"/>
  <c r="Q474" i="1"/>
  <c r="Q1602" i="1"/>
  <c r="Q2685" i="1"/>
  <c r="Q3013" i="1"/>
  <c r="Q1314" i="1"/>
  <c r="Q8910" i="1"/>
  <c r="Q6533" i="1"/>
  <c r="Q4994" i="1"/>
  <c r="Q3632" i="1"/>
  <c r="Q554" i="1"/>
  <c r="Q8776" i="1"/>
  <c r="Q3385" i="1"/>
  <c r="Q1894" i="1"/>
  <c r="Q977" i="1"/>
  <c r="Q7872" i="1"/>
  <c r="Q7136" i="1"/>
  <c r="Q2931" i="1"/>
  <c r="Q2144" i="1"/>
  <c r="Q695" i="1"/>
  <c r="Q2060" i="1"/>
  <c r="Q3180" i="1"/>
  <c r="Q7930" i="1"/>
  <c r="Q3325" i="1"/>
  <c r="Q5857" i="1"/>
  <c r="Q4472" i="1"/>
  <c r="Q5688" i="1"/>
  <c r="Q892" i="1"/>
  <c r="Q9247" i="1"/>
  <c r="Q9178" i="1"/>
  <c r="Q9092" i="1"/>
  <c r="Q9000" i="1"/>
  <c r="Q8364" i="1"/>
  <c r="Q8186" i="1"/>
  <c r="Q7938" i="1"/>
  <c r="Q7859" i="1"/>
  <c r="Q9051" i="1"/>
  <c r="Q8955" i="1"/>
  <c r="Q8644" i="1"/>
  <c r="Q7492" i="1"/>
  <c r="Q7369" i="1"/>
  <c r="Q7184" i="1"/>
  <c r="Q6450" i="1"/>
  <c r="Q6369" i="1"/>
  <c r="Q6286" i="1"/>
  <c r="Q6214" i="1"/>
  <c r="Q6088" i="1"/>
  <c r="Q6073" i="1"/>
  <c r="Q5983" i="1"/>
  <c r="Q5919" i="1"/>
  <c r="Q5900" i="1"/>
  <c r="Q5834" i="1"/>
  <c r="Q5750" i="1"/>
  <c r="Q5707" i="1"/>
  <c r="Q5646" i="1"/>
  <c r="Q5623" i="1"/>
  <c r="Q5562" i="1"/>
  <c r="Q5435" i="1"/>
  <c r="Q5412" i="1"/>
  <c r="Q7582" i="1"/>
  <c r="Q7500" i="1"/>
  <c r="Q7483" i="1"/>
  <c r="Q7331" i="1"/>
  <c r="Q7211" i="1"/>
  <c r="Q6864" i="1"/>
  <c r="Q6813" i="1"/>
  <c r="Q6491" i="1"/>
  <c r="Q6327" i="1"/>
  <c r="Q9137" i="1"/>
  <c r="Q8765" i="1"/>
  <c r="Q8541" i="1"/>
  <c r="Q8452" i="1"/>
  <c r="Q8408" i="1"/>
  <c r="Q8318" i="1"/>
  <c r="Q8230" i="1"/>
  <c r="Q8127" i="1"/>
  <c r="Q8080" i="1"/>
  <c r="Q8036" i="1"/>
  <c r="Q7997" i="1"/>
  <c r="Q7959" i="1"/>
  <c r="Q7896" i="1"/>
  <c r="Q7849" i="1"/>
  <c r="Q7811" i="1"/>
  <c r="Q7770" i="1"/>
  <c r="Q8179" i="1"/>
  <c r="Q7448" i="1"/>
  <c r="Q7238" i="1"/>
  <c r="Q7113" i="1"/>
  <c r="Q7023" i="1"/>
  <c r="Q6833" i="1"/>
  <c r="Q6794" i="1"/>
  <c r="Q6734" i="1"/>
  <c r="Q6204" i="1"/>
  <c r="Q6136" i="1"/>
  <c r="Q6002" i="1"/>
  <c r="Q5961" i="1"/>
  <c r="Q5876" i="1"/>
  <c r="Q5815" i="1"/>
  <c r="Q5792" i="1"/>
  <c r="Q5731" i="1"/>
  <c r="Q5665" i="1"/>
  <c r="Q5581" i="1"/>
  <c r="Q5538" i="1"/>
  <c r="Q5454" i="1"/>
  <c r="Q5353" i="1"/>
  <c r="Q5330" i="1"/>
  <c r="Q4574" i="1"/>
  <c r="Q7628" i="1"/>
  <c r="Q7558" i="1"/>
  <c r="Q7283" i="1"/>
  <c r="Q7090" i="1"/>
  <c r="Q7000" i="1"/>
  <c r="Q6956" i="1"/>
  <c r="Q6908" i="1"/>
  <c r="Q6888" i="1"/>
  <c r="Q6745" i="1"/>
  <c r="Q6515" i="1"/>
  <c r="Q5247" i="1"/>
  <c r="Q5187" i="1"/>
  <c r="Q5103" i="1"/>
  <c r="Q4621" i="1"/>
  <c r="Q4409" i="1"/>
  <c r="Q4347" i="1"/>
  <c r="Q4121" i="1"/>
  <c r="Q3956" i="1"/>
  <c r="Q3896" i="1"/>
  <c r="Q3710" i="1"/>
  <c r="Q3613" i="1"/>
  <c r="Q3246" i="1"/>
  <c r="Q2808" i="1"/>
  <c r="Q2560" i="1"/>
  <c r="Q2500" i="1"/>
  <c r="Q2292" i="1"/>
  <c r="Q1853" i="1"/>
  <c r="Q1771" i="1"/>
  <c r="Q1689" i="1"/>
  <c r="Q1608" i="1"/>
  <c r="Q1588" i="1"/>
  <c r="Q1503" i="1"/>
  <c r="Q1468" i="1"/>
  <c r="Q1417" i="1"/>
  <c r="Q1385" i="1"/>
  <c r="Q1290" i="1"/>
  <c r="Q1076" i="1"/>
  <c r="Q515" i="1"/>
  <c r="Q184" i="1"/>
  <c r="Q57" i="1"/>
  <c r="Q2582" i="1"/>
  <c r="Q2311" i="1"/>
  <c r="Q2269" i="1"/>
  <c r="Q1936" i="1"/>
  <c r="Q5270" i="1"/>
  <c r="Q5206" i="1"/>
  <c r="Q5165" i="1"/>
  <c r="Q5080" i="1"/>
  <c r="Q4952" i="1"/>
  <c r="Q4894" i="1"/>
  <c r="Q4746" i="1"/>
  <c r="Q4727" i="1"/>
  <c r="Q4579" i="1"/>
  <c r="Q4561" i="1"/>
  <c r="Q4558" i="1"/>
  <c r="Q4431" i="1"/>
  <c r="Q4366" i="1"/>
  <c r="Q4324" i="1"/>
  <c r="Q4144" i="1"/>
  <c r="Q4080" i="1"/>
  <c r="Q3978" i="1"/>
  <c r="Q3915" i="1"/>
  <c r="Q3874" i="1"/>
  <c r="Q3732" i="1"/>
  <c r="Q3669" i="1"/>
  <c r="Q3591" i="1"/>
  <c r="Q3265" i="1"/>
  <c r="Q3161" i="1"/>
  <c r="Q3054" i="1"/>
  <c r="Q2972" i="1"/>
  <c r="Q2830" i="1"/>
  <c r="Q2519" i="1"/>
  <c r="Q9264" i="1"/>
  <c r="Q8688" i="1"/>
  <c r="Q8272" i="1"/>
  <c r="Q7714" i="1"/>
  <c r="Q7531" i="1"/>
  <c r="Q5496" i="1"/>
  <c r="Q5374" i="1"/>
  <c r="Q7648" i="1"/>
  <c r="Q6410" i="1"/>
  <c r="Q6243" i="1"/>
  <c r="Q5154" i="1"/>
  <c r="Q5039" i="1"/>
  <c r="Q4871" i="1"/>
  <c r="Q4827" i="1"/>
  <c r="Q4705" i="1"/>
  <c r="Q4547" i="1"/>
  <c r="Q4513" i="1"/>
  <c r="Q4287" i="1"/>
  <c r="Q4227" i="1"/>
  <c r="Q4038" i="1"/>
  <c r="Q3792" i="1"/>
  <c r="Q3509" i="1"/>
  <c r="Q3449" i="1"/>
  <c r="Q3366" i="1"/>
  <c r="Q3138" i="1"/>
  <c r="Q3077" i="1"/>
  <c r="Q2994" i="1"/>
  <c r="Q2912" i="1"/>
  <c r="Q2726" i="1"/>
  <c r="Q2666" i="1"/>
  <c r="Q2439" i="1"/>
  <c r="Q2186" i="1"/>
  <c r="Q2125" i="1"/>
  <c r="Q2041" i="1"/>
  <c r="Q1959" i="1"/>
  <c r="Q1875" i="1"/>
  <c r="Q1812" i="1"/>
  <c r="Q1793" i="1"/>
  <c r="Q1730" i="1"/>
  <c r="Q1711" i="1"/>
  <c r="Q1648" i="1"/>
  <c r="Q1574" i="1"/>
  <c r="Q1515" i="1"/>
  <c r="Q1404" i="1"/>
  <c r="Q1267" i="1"/>
  <c r="Q1146" i="1"/>
  <c r="Q1112" i="1"/>
  <c r="Q1049" i="1"/>
  <c r="Q1017" i="1"/>
  <c r="Q1010" i="1"/>
  <c r="Q858" i="1"/>
  <c r="Q852" i="1"/>
  <c r="Q797" i="1"/>
  <c r="Q767" i="1"/>
  <c r="Q743" i="1"/>
  <c r="Q634" i="1"/>
  <c r="Q526" i="1"/>
  <c r="Q496" i="1"/>
  <c r="Q388" i="1"/>
  <c r="Q371" i="1"/>
  <c r="Q300" i="1"/>
  <c r="Q145" i="1"/>
  <c r="Q123" i="1"/>
  <c r="Q74" i="1"/>
  <c r="Q38" i="1"/>
  <c r="Q2748" i="1"/>
  <c r="Q2642" i="1"/>
  <c r="Q2478" i="1"/>
  <c r="Q2397" i="1"/>
  <c r="Q2209" i="1"/>
  <c r="Q2102" i="1"/>
  <c r="Q5289" i="1"/>
  <c r="Q4850" i="1"/>
  <c r="Q4785" i="1"/>
  <c r="Q4645" i="1"/>
  <c r="Q4491" i="1"/>
  <c r="Q4246" i="1"/>
  <c r="Q4205" i="1"/>
  <c r="Q4061" i="1"/>
  <c r="Q3997" i="1"/>
  <c r="Q3814" i="1"/>
  <c r="Q3751" i="1"/>
  <c r="Q3531" i="1"/>
  <c r="Q3468" i="1"/>
  <c r="Q3426" i="1"/>
  <c r="Q3344" i="1"/>
  <c r="Q3223" i="1"/>
  <c r="Q2890" i="1"/>
  <c r="Q2767" i="1"/>
  <c r="Q2019" i="1"/>
  <c r="Q2879" i="1" l="1"/>
  <c r="Q8527" i="1"/>
  <c r="Q2631" i="1"/>
  <c r="Q265" i="1"/>
  <c r="Q8587" i="1"/>
  <c r="Q8634" i="1"/>
  <c r="Q6693" i="1"/>
  <c r="Q2386" i="1"/>
  <c r="Q230" i="1"/>
  <c r="Q224" i="1"/>
  <c r="Q8854" i="1"/>
  <c r="Q8820" i="1"/>
  <c r="Q4194" i="1"/>
  <c r="Q6610" i="1"/>
  <c r="Q6580" i="1"/>
  <c r="Q6651" i="1"/>
  <c r="Q8900" i="1"/>
  <c r="Q4694" i="1"/>
  <c r="Q4686" i="1"/>
  <c r="Q681" i="1"/>
  <c r="Q7076" i="1"/>
  <c r="Q7045" i="1"/>
  <c r="Q2258" i="1"/>
  <c r="Q3863" i="1"/>
  <c r="Q3127" i="1"/>
  <c r="Q3580" i="1"/>
  <c r="Q3550" i="1"/>
  <c r="Q4941" i="1"/>
  <c r="Q1249" i="1"/>
  <c r="Q7430" i="1"/>
  <c r="Q8069" i="1"/>
  <c r="Q725" i="1"/>
  <c r="Q7871" i="1"/>
  <c r="Q1366" i="1"/>
  <c r="Q3658" i="1"/>
  <c r="Q1584" i="1"/>
  <c r="Q3415" i="1"/>
  <c r="Q8484" i="1"/>
  <c r="Q2008" i="1"/>
  <c r="Q8118" i="1"/>
  <c r="Q3212" i="1"/>
  <c r="Q2961" i="1"/>
  <c r="Q1925" i="1"/>
  <c r="Q8945" i="1"/>
  <c r="Q6943" i="1"/>
  <c r="Q356" i="1"/>
  <c r="Q589" i="1"/>
  <c r="Q2091" i="1"/>
  <c r="Q6569" i="1"/>
  <c r="Q2715" i="1"/>
  <c r="Q4480" i="1"/>
  <c r="Q6884" i="1"/>
  <c r="Q7698" i="1"/>
  <c r="Q6848" i="1"/>
  <c r="Q6522" i="1"/>
  <c r="Q1097" i="1"/>
  <c r="Q9251" i="1"/>
  <c r="Q2049" i="1"/>
  <c r="Q2797" i="1"/>
  <c r="Q3254" i="1"/>
  <c r="Q2133" i="1"/>
  <c r="Q2674" i="1"/>
  <c r="Q42" i="1"/>
  <c r="Q2217" i="1"/>
  <c r="Q3169" i="1"/>
  <c r="Q8307" i="1"/>
  <c r="Q685" i="1"/>
  <c r="Q1637" i="1"/>
  <c r="Q1883" i="1"/>
  <c r="Q2012" i="1"/>
  <c r="Q2590" i="1"/>
  <c r="Q2838" i="1"/>
  <c r="Q2883" i="1"/>
  <c r="Q3740" i="1"/>
  <c r="Q4152" i="1"/>
  <c r="Q4653" i="1"/>
  <c r="Q5278" i="1"/>
  <c r="Q6987" i="1"/>
  <c r="Q7564" i="1"/>
  <c r="Q5363" i="1"/>
  <c r="Q5570" i="1"/>
  <c r="Q5612" i="1"/>
  <c r="Q5696" i="1"/>
  <c r="Q5908" i="1"/>
  <c r="Q6193" i="1"/>
  <c r="Q6614" i="1"/>
  <c r="Q6738" i="1"/>
  <c r="Q8180" i="1"/>
  <c r="Q7822" i="1"/>
  <c r="Q7838" i="1"/>
  <c r="Q8545" i="1"/>
  <c r="Q8591" i="1"/>
  <c r="Q9167" i="1"/>
  <c r="Q5739" i="1"/>
  <c r="Q6077" i="1"/>
  <c r="Q6081" i="1"/>
  <c r="Q7375" i="1"/>
  <c r="Q8677" i="1"/>
  <c r="Q9081" i="1"/>
  <c r="Q8219" i="1"/>
  <c r="Q9126" i="1"/>
  <c r="Q2635" i="1"/>
  <c r="Q273" i="1"/>
  <c r="Q269" i="1"/>
  <c r="Q3498" i="1"/>
  <c r="Q3781" i="1"/>
  <c r="Q4027" i="1"/>
  <c r="Q4235" i="1"/>
  <c r="Q4522" i="1"/>
  <c r="Q4816" i="1"/>
  <c r="Q5319" i="1"/>
  <c r="Q2428" i="1"/>
  <c r="Q2508" i="1"/>
  <c r="Q638" i="1"/>
  <c r="Q729" i="1"/>
  <c r="Q733" i="1"/>
  <c r="Q803" i="1"/>
  <c r="Q1563" i="1"/>
  <c r="Q3539" i="1"/>
  <c r="Q3822" i="1"/>
  <c r="Q4069" i="1"/>
  <c r="Q4860" i="1"/>
  <c r="Q4902" i="1"/>
  <c r="Q6275" i="1"/>
  <c r="Q6439" i="1"/>
  <c r="Q5401" i="1"/>
  <c r="Q5527" i="1"/>
  <c r="Q7752" i="1"/>
  <c r="Q8723" i="1"/>
  <c r="Q2549" i="1"/>
  <c r="Q3621" i="1"/>
  <c r="Q3699" i="1"/>
  <c r="Q3904" i="1"/>
  <c r="Q4398" i="1"/>
  <c r="Q4557" i="1"/>
  <c r="Q4610" i="1"/>
  <c r="Q5111" i="1"/>
  <c r="Q5195" i="1"/>
  <c r="Q2344" i="1"/>
  <c r="Q82" i="1"/>
  <c r="Q239" i="1"/>
  <c r="Q2920" i="1"/>
  <c r="Q3374" i="1"/>
  <c r="Q3457" i="1"/>
  <c r="Q4276" i="1"/>
  <c r="Q538" i="1"/>
  <c r="Q1031" i="1"/>
  <c r="Q1157" i="1"/>
  <c r="Q1678" i="1"/>
  <c r="Q1760" i="1"/>
  <c r="Q1842" i="1"/>
  <c r="Q2467" i="1"/>
  <c r="Q2756" i="1"/>
  <c r="Q4313" i="1"/>
  <c r="Q4536" i="1"/>
  <c r="Q4735" i="1"/>
  <c r="Q5069" i="1"/>
  <c r="Q5158" i="1"/>
  <c r="Q3002" i="1"/>
  <c r="Q3085" i="1"/>
  <c r="Q3292" i="1"/>
  <c r="Q3945" i="1"/>
  <c r="Q4110" i="1"/>
  <c r="Q4355" i="1"/>
  <c r="Q4774" i="1"/>
  <c r="Q4983" i="1"/>
  <c r="Q5236" i="1"/>
  <c r="Q1967" i="1"/>
  <c r="Q2300" i="1"/>
  <c r="Q209" i="1"/>
  <c r="Q396" i="1"/>
  <c r="Q874" i="1"/>
  <c r="Q1297" i="1"/>
  <c r="Q1448" i="1"/>
  <c r="Q1547" i="1"/>
  <c r="Q1719" i="1"/>
  <c r="Q1801" i="1"/>
  <c r="Q3986" i="1"/>
  <c r="Q4439" i="1"/>
  <c r="Q6776" i="1"/>
  <c r="Q7031" i="1"/>
  <c r="Q7123" i="1"/>
  <c r="Q5485" i="1"/>
  <c r="Q5823" i="1"/>
  <c r="Q5991" i="1"/>
  <c r="Q6030" i="1"/>
  <c r="Q7313" i="1"/>
  <c r="Q8531" i="1"/>
  <c r="Q8161" i="1"/>
  <c r="Q8261" i="1"/>
  <c r="Q8353" i="1"/>
  <c r="Q8441" i="1"/>
  <c r="Q8638" i="1"/>
  <c r="Q8769" i="1"/>
  <c r="Q6358" i="1"/>
  <c r="Q6863" i="1"/>
  <c r="Q7220" i="1"/>
  <c r="Q7512" i="1"/>
  <c r="Q7612" i="1"/>
  <c r="Q5443" i="1"/>
  <c r="Q5654" i="1"/>
  <c r="Q5781" i="1"/>
  <c r="Q5865" i="1"/>
  <c r="Q5950" i="1"/>
  <c r="Q6118" i="1"/>
  <c r="Q6316" i="1"/>
  <c r="Q6399" i="1"/>
  <c r="Q6480" i="1"/>
  <c r="Q8989" i="1"/>
  <c r="Q7948" i="1"/>
  <c r="Q7986" i="1"/>
  <c r="Q8025" i="1"/>
  <c r="Q8397" i="1"/>
  <c r="Q9040" i="1"/>
  <c r="Q9208" i="1"/>
  <c r="Q2095" i="1"/>
  <c r="Q306" i="1"/>
  <c r="Q8949" i="1" l="1"/>
  <c r="Q6697" i="1"/>
  <c r="Q1260" i="1"/>
  <c r="Q2391" i="1"/>
  <c r="Q3216" i="1"/>
  <c r="Q2390" i="1"/>
  <c r="Q3131" i="1"/>
  <c r="Q364" i="1"/>
  <c r="Q8904" i="1"/>
  <c r="Q2262" i="1"/>
  <c r="Q8858" i="1"/>
  <c r="Q8122" i="1"/>
  <c r="Q3662" i="1"/>
  <c r="Q4698" i="1"/>
  <c r="Q6655" i="1"/>
  <c r="Q642" i="1"/>
  <c r="Q7441" i="1"/>
  <c r="Q8488" i="1"/>
  <c r="Q7083" i="1"/>
  <c r="Q1929" i="1"/>
  <c r="Q689" i="1"/>
  <c r="Q8073" i="1"/>
  <c r="Q3419" i="1"/>
  <c r="Q131" i="1"/>
  <c r="Q127" i="1"/>
  <c r="Q3047" i="1"/>
  <c r="Q3043" i="1"/>
  <c r="Q3867" i="1"/>
  <c r="Q360" i="1"/>
  <c r="Q2179" i="1"/>
  <c r="Q2175" i="1"/>
  <c r="Q5033" i="1"/>
  <c r="Q5029" i="1"/>
  <c r="Q961" i="1"/>
  <c r="Q593" i="1"/>
  <c r="Q7438" i="1"/>
  <c r="Q2965" i="1"/>
  <c r="Q3584" i="1"/>
  <c r="Q4945" i="1"/>
  <c r="Q7434" i="1"/>
  <c r="Q1375" i="1"/>
  <c r="Q3337" i="1"/>
  <c r="Q3333" i="1"/>
  <c r="Q7174" i="1"/>
  <c r="Q7167" i="1"/>
  <c r="Q8813" i="1"/>
  <c r="Q8809" i="1"/>
  <c r="Q4484" i="1"/>
  <c r="Q4198" i="1"/>
  <c r="Q6187" i="1"/>
  <c r="Q6178" i="1"/>
  <c r="Q486" i="1"/>
  <c r="Q478" i="1"/>
  <c r="Q7171" i="1"/>
  <c r="Q970" i="1"/>
  <c r="Q135" i="1"/>
  <c r="Q6573" i="1"/>
  <c r="Q7317" i="1"/>
  <c r="Q2719" i="1"/>
  <c r="Q6857" i="1"/>
  <c r="Q7172" i="1"/>
  <c r="Q1161" i="1"/>
  <c r="Q6526" i="1"/>
  <c r="Q1101" i="1"/>
  <c r="Q1105" i="1"/>
  <c r="Q4565" i="1"/>
  <c r="Q9257" i="1"/>
  <c r="Q9255" i="1"/>
  <c r="Q314" i="1"/>
  <c r="Q310" i="1"/>
  <c r="Q3132" i="1"/>
  <c r="Q8029" i="1"/>
  <c r="Q7990" i="1"/>
  <c r="Q7952" i="1"/>
  <c r="Q6403" i="1"/>
  <c r="Q5869" i="1"/>
  <c r="Q5785" i="1"/>
  <c r="Q5658" i="1"/>
  <c r="Q7521" i="1"/>
  <c r="Q8770" i="1"/>
  <c r="Q8489" i="1"/>
  <c r="Q7321" i="1"/>
  <c r="Q6034" i="1"/>
  <c r="Q5827" i="1"/>
  <c r="Q5489" i="1"/>
  <c r="Q7038" i="1"/>
  <c r="Q7035" i="1"/>
  <c r="Q1723" i="1"/>
  <c r="Q1304" i="1"/>
  <c r="Q1301" i="1"/>
  <c r="Q404" i="1"/>
  <c r="Q400" i="1"/>
  <c r="Q4778" i="1"/>
  <c r="Q3296" i="1"/>
  <c r="Q3006" i="1"/>
  <c r="Q5159" i="1"/>
  <c r="Q5073" i="1"/>
  <c r="Q3217" i="1"/>
  <c r="Q2471" i="1"/>
  <c r="Q1846" i="1"/>
  <c r="Q1764" i="1"/>
  <c r="Q1682" i="1"/>
  <c r="Q361" i="1"/>
  <c r="Q4280" i="1"/>
  <c r="Q3378" i="1"/>
  <c r="Q2924" i="1"/>
  <c r="Q90" i="1"/>
  <c r="Q86" i="1"/>
  <c r="Q2348" i="1"/>
  <c r="Q5115" i="1"/>
  <c r="Q4402" i="1"/>
  <c r="Q3625" i="1"/>
  <c r="Q2553" i="1"/>
  <c r="Q8727" i="1"/>
  <c r="Q7760" i="1"/>
  <c r="Q7756" i="1"/>
  <c r="Q5405" i="1"/>
  <c r="Q6443" i="1"/>
  <c r="Q4864" i="1"/>
  <c r="Q3826" i="1"/>
  <c r="Q3543" i="1"/>
  <c r="Q639" i="1"/>
  <c r="Q2432" i="1"/>
  <c r="Q5323" i="1"/>
  <c r="Q3785" i="1"/>
  <c r="Q3502" i="1"/>
  <c r="Q9130" i="1"/>
  <c r="Q8223" i="1"/>
  <c r="Q8681" i="1"/>
  <c r="Q7386" i="1"/>
  <c r="Q8950" i="1"/>
  <c r="Q8905" i="1"/>
  <c r="Q8546" i="1"/>
  <c r="Q6739" i="1"/>
  <c r="Q6698" i="1"/>
  <c r="Q6615" i="1"/>
  <c r="Q6574" i="1"/>
  <c r="Q6229" i="1"/>
  <c r="Q5700" i="1"/>
  <c r="Q5574" i="1"/>
  <c r="Q5367" i="1"/>
  <c r="Q6991" i="1"/>
  <c r="Q6993" i="1"/>
  <c r="Q6897" i="1"/>
  <c r="Q5282" i="1"/>
  <c r="Q4657" i="1"/>
  <c r="Q3420" i="1"/>
  <c r="Q2013" i="1"/>
  <c r="Q1887" i="1"/>
  <c r="Q686" i="1"/>
  <c r="Q1378" i="1"/>
  <c r="Q2221" i="1"/>
  <c r="Q2678" i="1"/>
  <c r="Q2801" i="1"/>
  <c r="Q4699" i="1"/>
  <c r="Q2096" i="1"/>
  <c r="Q9214" i="1"/>
  <c r="Q9212" i="1"/>
  <c r="Q9044" i="1"/>
  <c r="Q8401" i="1"/>
  <c r="Q6484" i="1"/>
  <c r="Q6320" i="1"/>
  <c r="Q6126" i="1"/>
  <c r="Q6122" i="1"/>
  <c r="Q5954" i="1"/>
  <c r="Q5447" i="1"/>
  <c r="Q7616" i="1"/>
  <c r="Q7618" i="1"/>
  <c r="Q7228" i="1"/>
  <c r="Q7224" i="1"/>
  <c r="Q6893" i="1"/>
  <c r="Q8639" i="1"/>
  <c r="Q8445" i="1"/>
  <c r="Q8357" i="1"/>
  <c r="Q8265" i="1"/>
  <c r="Q8165" i="1"/>
  <c r="Q8532" i="1"/>
  <c r="Q5995" i="1"/>
  <c r="Q6780" i="1"/>
  <c r="Q6784" i="1"/>
  <c r="Q4443" i="1"/>
  <c r="Q1930" i="1"/>
  <c r="Q1805" i="1"/>
  <c r="Q1593" i="1"/>
  <c r="Q1558" i="1"/>
  <c r="Q882" i="1"/>
  <c r="Q878" i="1"/>
  <c r="Q217" i="1"/>
  <c r="Q213" i="1"/>
  <c r="Q1971" i="1"/>
  <c r="Q5240" i="1"/>
  <c r="Q4987" i="1"/>
  <c r="Q4359" i="1"/>
  <c r="Q3949" i="1"/>
  <c r="Q3089" i="1"/>
  <c r="Q3585" i="1"/>
  <c r="Q1165" i="1"/>
  <c r="Q1035" i="1"/>
  <c r="Q1039" i="1"/>
  <c r="Q547" i="1"/>
  <c r="Q3461" i="1"/>
  <c r="Q5199" i="1"/>
  <c r="Q6038" i="1"/>
  <c r="Q4614" i="1"/>
  <c r="Q3908" i="1"/>
  <c r="Q3703" i="1"/>
  <c r="Q5531" i="1"/>
  <c r="Q6279" i="1"/>
  <c r="Q4906" i="1"/>
  <c r="Q4073" i="1"/>
  <c r="Q812" i="1"/>
  <c r="Q730" i="1"/>
  <c r="Q2512" i="1"/>
  <c r="Q4820" i="1"/>
  <c r="Q4526" i="1"/>
  <c r="Q4239" i="1"/>
  <c r="Q4031" i="1"/>
  <c r="Q5034" i="1"/>
  <c r="Q270" i="1"/>
  <c r="Q2636" i="1"/>
  <c r="Q9085" i="1"/>
  <c r="Q7435" i="1"/>
  <c r="Q6078" i="1"/>
  <c r="Q5743" i="1"/>
  <c r="Q9171" i="1"/>
  <c r="Q8859" i="1"/>
  <c r="Q8814" i="1"/>
  <c r="Q8592" i="1"/>
  <c r="Q7832" i="1"/>
  <c r="Q5912" i="1"/>
  <c r="Q5616" i="1"/>
  <c r="Q7568" i="1"/>
  <c r="Q7572" i="1"/>
  <c r="Q6947" i="1"/>
  <c r="Q6949" i="1"/>
  <c r="Q6899" i="1"/>
  <c r="Q4156" i="1"/>
  <c r="Q3744" i="1"/>
  <c r="Q3048" i="1"/>
  <c r="Q2884" i="1"/>
  <c r="Q2842" i="1"/>
  <c r="Q2594" i="1"/>
  <c r="Q1641" i="1"/>
  <c r="Q4530" i="1"/>
  <c r="Q8311" i="1"/>
  <c r="Q3173" i="1"/>
  <c r="Q46" i="1"/>
  <c r="Q50" i="1"/>
  <c r="Q2137" i="1"/>
  <c r="Q3258" i="1"/>
  <c r="Q2053" i="1"/>
  <c r="Q132" i="1"/>
  <c r="Q8993" i="1"/>
  <c r="Q6362" i="1"/>
  <c r="Q7129" i="1"/>
  <c r="Q7127" i="1"/>
  <c r="Q3990" i="1"/>
  <c r="Q1458" i="1"/>
  <c r="Q2304" i="1"/>
  <c r="Q4114" i="1"/>
  <c r="Q4739" i="1"/>
  <c r="Q4317" i="1"/>
  <c r="Q2760" i="1"/>
  <c r="Q8123" i="1" l="1"/>
  <c r="Q4199" i="1"/>
  <c r="Q2966" i="1"/>
  <c r="Q3663" i="1"/>
  <c r="Q8074" i="1"/>
  <c r="Q2180" i="1"/>
  <c r="Q594" i="1"/>
  <c r="Q2263" i="1"/>
  <c r="Q4485" i="1"/>
  <c r="Q6656" i="1"/>
  <c r="Q4946" i="1"/>
  <c r="Q2720" i="1"/>
  <c r="Q483" i="1"/>
  <c r="Q482" i="1"/>
  <c r="Q3868" i="1"/>
  <c r="Q7886" i="1"/>
  <c r="Q7882" i="1"/>
  <c r="Q3338" i="1"/>
  <c r="Q7890" i="1"/>
  <c r="Q1102" i="1"/>
  <c r="Q6527" i="1"/>
  <c r="Q736" i="1"/>
  <c r="Q4573" i="1"/>
  <c r="Q9256" i="1"/>
  <c r="Q9259" i="1"/>
  <c r="Q4740" i="1"/>
  <c r="Q1461" i="1"/>
  <c r="Q7128" i="1"/>
  <c r="Q2054" i="1"/>
  <c r="Q3259" i="1"/>
  <c r="Q3174" i="1"/>
  <c r="Q8312" i="1"/>
  <c r="Q2595" i="1"/>
  <c r="Q3745" i="1"/>
  <c r="Q7575" i="1"/>
  <c r="Q7569" i="1"/>
  <c r="Q5913" i="1"/>
  <c r="Q5744" i="1"/>
  <c r="Q9086" i="1"/>
  <c r="Q4240" i="1"/>
  <c r="Q4527" i="1"/>
  <c r="Q4821" i="1"/>
  <c r="Q6280" i="1"/>
  <c r="Q5532" i="1"/>
  <c r="Q3704" i="1"/>
  <c r="Q1042" i="1"/>
  <c r="Q1036" i="1"/>
  <c r="Q1162" i="1"/>
  <c r="Q1168" i="1"/>
  <c r="Q3950" i="1"/>
  <c r="Q4360" i="1"/>
  <c r="Q5241" i="1"/>
  <c r="Q1972" i="1"/>
  <c r="Q214" i="1"/>
  <c r="Q879" i="1"/>
  <c r="Q885" i="1"/>
  <c r="Q1601" i="1"/>
  <c r="Q1597" i="1"/>
  <c r="Q4444" i="1"/>
  <c r="Q2761" i="1"/>
  <c r="Q4318" i="1"/>
  <c r="Q4115" i="1"/>
  <c r="Q2305" i="1"/>
  <c r="Q3991" i="1"/>
  <c r="Q6363" i="1"/>
  <c r="Q8994" i="1"/>
  <c r="Q138" i="1"/>
  <c r="Q1642" i="1"/>
  <c r="Q2843" i="1"/>
  <c r="Q4157" i="1"/>
  <c r="Q6948" i="1"/>
  <c r="Q9172" i="1"/>
  <c r="Q4032" i="1"/>
  <c r="Q4074" i="1"/>
  <c r="Q4907" i="1"/>
  <c r="Q3909" i="1"/>
  <c r="Q4615" i="1"/>
  <c r="Q5200" i="1"/>
  <c r="Q3462" i="1"/>
  <c r="Q3090" i="1"/>
  <c r="Q4988" i="1"/>
  <c r="Q1806" i="1"/>
  <c r="Q6787" i="1"/>
  <c r="Q6781" i="1"/>
  <c r="Q8166" i="1"/>
  <c r="Q8358" i="1"/>
  <c r="Q8446" i="1"/>
  <c r="Q7621" i="1"/>
  <c r="Q5448" i="1"/>
  <c r="Q5955" i="1"/>
  <c r="Q6321" i="1"/>
  <c r="Q6485" i="1"/>
  <c r="Q8402" i="1"/>
  <c r="Q9045" i="1"/>
  <c r="Q9213" i="1"/>
  <c r="Q1888" i="1"/>
  <c r="Q6900" i="1"/>
  <c r="Q5575" i="1"/>
  <c r="Q5701" i="1"/>
  <c r="Q6237" i="1"/>
  <c r="Q6233" i="1"/>
  <c r="Q3503" i="1"/>
  <c r="Q5324" i="1"/>
  <c r="Q3827" i="1"/>
  <c r="Q6444" i="1"/>
  <c r="Q5406" i="1"/>
  <c r="Q7757" i="1"/>
  <c r="Q7763" i="1"/>
  <c r="Q3626" i="1"/>
  <c r="Q4403" i="1"/>
  <c r="Q87" i="1"/>
  <c r="Q2925" i="1"/>
  <c r="Q1683" i="1"/>
  <c r="Q1765" i="1"/>
  <c r="Q1847" i="1"/>
  <c r="Q2472" i="1"/>
  <c r="Q401" i="1"/>
  <c r="Q1307" i="1"/>
  <c r="Q1724" i="1"/>
  <c r="Q7036" i="1"/>
  <c r="Q6035" i="1"/>
  <c r="Q7324" i="1"/>
  <c r="Q7524" i="1"/>
  <c r="Q6404" i="1"/>
  <c r="Q2138" i="1"/>
  <c r="Q47" i="1"/>
  <c r="Q5617" i="1"/>
  <c r="Q2513" i="1"/>
  <c r="Q5996" i="1"/>
  <c r="Q8266" i="1"/>
  <c r="Q6902" i="1"/>
  <c r="Q7225" i="1"/>
  <c r="Q7231" i="1"/>
  <c r="Q7617" i="1"/>
  <c r="Q6123" i="1"/>
  <c r="Q6129" i="1"/>
  <c r="Q9216" i="1"/>
  <c r="Q2802" i="1"/>
  <c r="Q2679" i="1"/>
  <c r="Q2222" i="1"/>
  <c r="Q4658" i="1"/>
  <c r="Q5283" i="1"/>
  <c r="Q6992" i="1"/>
  <c r="Q5368" i="1"/>
  <c r="Q7389" i="1"/>
  <c r="Q8682" i="1"/>
  <c r="Q8224" i="1"/>
  <c r="Q9131" i="1"/>
  <c r="Q3786" i="1"/>
  <c r="Q2433" i="1"/>
  <c r="Q3544" i="1"/>
  <c r="Q4865" i="1"/>
  <c r="Q8728" i="1"/>
  <c r="Q2554" i="1"/>
  <c r="Q5116" i="1"/>
  <c r="Q2349" i="1"/>
  <c r="Q3379" i="1"/>
  <c r="Q4281" i="1"/>
  <c r="Q5074" i="1"/>
  <c r="Q3007" i="1"/>
  <c r="Q3297" i="1"/>
  <c r="Q4779" i="1"/>
  <c r="Q1302" i="1"/>
  <c r="Q5490" i="1"/>
  <c r="Q5828" i="1"/>
  <c r="Q7318" i="1"/>
  <c r="Q5659" i="1"/>
  <c r="Q5786" i="1"/>
  <c r="Q5870" i="1"/>
  <c r="Q7953" i="1"/>
  <c r="Q7991" i="1"/>
  <c r="Q8030" i="1"/>
  <c r="Q311" i="1"/>
  <c r="Q7887" i="1" l="1"/>
  <c r="Q4570" i="1"/>
  <c r="Q4569" i="1"/>
  <c r="Q7177" i="1"/>
  <c r="Q6234" i="1"/>
  <c r="Q1598" i="1"/>
  <c r="L414" i="1" l="1"/>
  <c r="P414" i="1" s="1"/>
  <c r="Q414" i="1" s="1"/>
  <c r="L413" i="1" l="1"/>
  <c r="P413" i="1" s="1"/>
  <c r="Q413" i="1" s="1"/>
  <c r="L411" i="1"/>
  <c r="P411" i="1" s="1"/>
  <c r="Q411" i="1" s="1"/>
  <c r="L410" i="1" l="1"/>
  <c r="P410" i="1" s="1"/>
  <c r="Q410" i="1" s="1"/>
  <c r="L436" i="1" l="1"/>
  <c r="P436" i="1" s="1"/>
  <c r="Q436" i="1" s="1"/>
  <c r="L9263" i="1" l="1"/>
  <c r="L489" i="1"/>
  <c r="L444" i="1"/>
  <c r="P444" i="1" s="1"/>
  <c r="Q444" i="1" s="1"/>
  <c r="L441" i="1"/>
  <c r="P441" i="1" s="1"/>
  <c r="Q441" i="1" s="1"/>
  <c r="L440" i="1"/>
  <c r="P440" i="1" s="1"/>
  <c r="Q440" i="1" s="1"/>
  <c r="P165" i="1" l="1"/>
  <c r="Q165" i="1" s="1"/>
  <c r="P166" i="1"/>
  <c r="Q166" i="1" s="1"/>
  <c r="P164" i="1"/>
  <c r="Q164" i="1" s="1"/>
  <c r="P167" i="1"/>
  <c r="Q167" i="1" s="1"/>
  <c r="P163" i="1" l="1"/>
  <c r="Q163" i="1" s="1"/>
  <c r="P162" i="1"/>
  <c r="Q162" i="1" s="1"/>
  <c r="P169" i="1" l="1"/>
  <c r="Q169" i="1" s="1"/>
  <c r="P173" i="1" l="1"/>
  <c r="Q173" i="1" s="1"/>
  <c r="P174" i="1"/>
  <c r="Q174" i="1" s="1"/>
  <c r="P489" i="1"/>
  <c r="Q489" i="1" s="1"/>
  <c r="P177" i="1"/>
  <c r="Q177" i="1" s="1"/>
  <c r="P9263" i="1"/>
  <c r="Q9263" i="1" s="1"/>
</calcChain>
</file>

<file path=xl/sharedStrings.xml><?xml version="1.0" encoding="utf-8"?>
<sst xmlns="http://schemas.openxmlformats.org/spreadsheetml/2006/main" count="65134" uniqueCount="3200">
  <si>
    <t/>
  </si>
  <si>
    <t>OPIS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</si>
  <si>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</si>
  <si>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t>Plaće i naknade troškova zaposlenih</t>
  </si>
  <si>
    <t>Bruto plaće i naknade plaća</t>
  </si>
  <si>
    <t>Naknade troškova zaposlenih</t>
  </si>
  <si>
    <t>Naknade u slučaju smrti i teže invalidnosti</t>
  </si>
  <si>
    <t>Naknade za regres za godišnji odmor</t>
  </si>
  <si>
    <t>Otpremnine zbog odlazka u penziju</t>
  </si>
  <si>
    <t>Naknade troškova prevoza na posao i s posla</t>
  </si>
  <si>
    <t>Naknade za topli obrok</t>
  </si>
  <si>
    <t>Naknade za rezultate rada za predškolsko, osnovno i srednje obrazovanje</t>
  </si>
  <si>
    <t>Naknada za odvojeni život od porodice i troškove smještaja</t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</si>
  <si>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</si>
  <si>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t>Doprinosi poslodavca i ostali doprinosi</t>
  </si>
  <si>
    <t>Doprinosi poslodavca</t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</si>
  <si>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</si>
  <si>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t>Izdaci za materijal, sitan inventar i usluge</t>
  </si>
  <si>
    <t>Putni troškovi</t>
  </si>
  <si>
    <t xml:space="preserve">Izdaci za energiju </t>
  </si>
  <si>
    <t>Izdaci za komunikaciju i komunalne usluge</t>
  </si>
  <si>
    <t>Nabavka materijala i sitnog inventara</t>
  </si>
  <si>
    <t>Izdaci za usluge prevoza i goriva</t>
  </si>
  <si>
    <t>Unajmljivanje imovine, opreme i nematerijalne imovine</t>
  </si>
  <si>
    <t>Izdaci za tekuće održavanje</t>
  </si>
  <si>
    <t xml:space="preserve">Izdaci osiguranja, bankarskih usluga i usluga platnog prometa </t>
  </si>
  <si>
    <t xml:space="preserve">Ugovorene i druge posebne usluge </t>
  </si>
  <si>
    <t xml:space="preserve">I   UKUPNO TEKUĆI IZDACI ORGANA UPRAVE (611000+612000+613000)
</t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</si>
  <si>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</si>
  <si>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t>TEKUĆI TRANSFERI I DRUGI TEKUĆI RASHODI</t>
  </si>
  <si>
    <t>Tekući transferi drugim nivoima vlasti i fondovima</t>
  </si>
  <si>
    <t xml:space="preserve">Tekući transferi pojedincima </t>
  </si>
  <si>
    <t>Tekući transferi neprofitnim organizacijama</t>
  </si>
  <si>
    <t>Subvencije javnim preduzećima</t>
  </si>
  <si>
    <t>Subvencije privatnim preduzećima i poduzetnicima</t>
  </si>
  <si>
    <t>Drugi tekući rashodi</t>
  </si>
  <si>
    <t xml:space="preserve">II   UKUPNO TEKUĆI TRANSFERI (614000)
</t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</si>
  <si>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</si>
  <si>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t>KAPITALNI TRANSFERI</t>
  </si>
  <si>
    <t>Kapitalni transferi drugim nivoima vlasti i fondovima</t>
  </si>
  <si>
    <t>Kapitalni transferi pojedincima</t>
  </si>
  <si>
    <t>Kapitalni transferi neprofitnim organizacijama</t>
  </si>
  <si>
    <t>Kapitalni transferi javnim preduzećima</t>
  </si>
  <si>
    <t xml:space="preserve">III   UKUPNO KAPITALNI TRANSFERI (615000)
</t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</si>
  <si>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</si>
  <si>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t xml:space="preserve">IZDACI ZA KAMATE </t>
  </si>
  <si>
    <t>Izdaci na pozajmice primljene kroz Državu</t>
  </si>
  <si>
    <t>Izdaci za inostrane kamate</t>
  </si>
  <si>
    <t>Kamate na domaće pozajmljivanje</t>
  </si>
  <si>
    <t xml:space="preserve">IV   UKUPNO OBAVEZE PO KREDITIMA (616000)
</t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</si>
  <si>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</si>
  <si>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t>Izdaci za nabavku stalnih sredstava</t>
  </si>
  <si>
    <t>Nabavka zemljišta, šuma i višegodišnjih zasada</t>
  </si>
  <si>
    <t>Nabavka građevina</t>
  </si>
  <si>
    <t>Nabavka opreme</t>
  </si>
  <si>
    <t>Nabavka robne rezerve</t>
  </si>
  <si>
    <t>Nabavka  stalnih sredstava u obliku prava</t>
  </si>
  <si>
    <t>Rekonstrukcija  i investiciono održavanje</t>
  </si>
  <si>
    <t xml:space="preserve">V   UKUPNO NABAVKA STALNIH SREDSTAVA (821000)
</t>
  </si>
  <si>
    <r>
      <rPr>
        <b/>
        <sz val="8"/>
        <color rgb="FF000000"/>
        <rFont val="Arial"/>
        <family val="2"/>
        <charset val="238"/>
      </rPr>
      <t>822</t>
    </r>
    <r>
      <rPr>
        <b/>
        <sz val="8"/>
        <color rgb="FF000000"/>
        <rFont val="Arial"/>
        <family val="2"/>
        <charset val="238"/>
      </rPr>
      <t>000</t>
    </r>
  </si>
  <si>
    <t>Izdaci za finansijsku imovinu</t>
  </si>
  <si>
    <t>Ostala domaća pozajmljivanja</t>
  </si>
  <si>
    <t xml:space="preserve">VI   UKUPNO POZAJMLJIVANJE SREDSTAVA (822000)
</t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</si>
  <si>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</si>
  <si>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IZDACI ZA OTPLATE  DUGOVA</t>
  </si>
  <si>
    <t>Vanjske otplate</t>
  </si>
  <si>
    <t>Otplate domaćeg pozajmljivanja</t>
  </si>
  <si>
    <t xml:space="preserve">VII   UKUPNO OTPLATA DUGOVA (823000)
</t>
  </si>
  <si>
    <t>UKUPNO</t>
  </si>
  <si>
    <t>Akumulirani deficit iz prethodnih godina</t>
  </si>
  <si>
    <t>Tekuća rezerva</t>
  </si>
  <si>
    <t>Služba za protokol i press Kantona Sarajevo</t>
  </si>
  <si>
    <t>Služba za skupštinske poslove Skupštine Kantona Sarajevo</t>
  </si>
  <si>
    <t>Zavod za planiranje Kantona Sarajevo</t>
  </si>
  <si>
    <t>Zavod za informatiku i statistiku Kantona Sarajevo</t>
  </si>
  <si>
    <t>Uprava policije</t>
  </si>
  <si>
    <t>JU "Pozorište mladih"</t>
  </si>
  <si>
    <t>II POSEBAN DIO</t>
  </si>
  <si>
    <t>Poseban dio budžeta sastoji se od plana rashoda i izdataka budžetskih korisnika iskazanih po ekonomskoj, funkcionalnoj i klasifikaciji prema izvorima finansiranja</t>
  </si>
  <si>
    <t>10</t>
  </si>
  <si>
    <t>Skupština Kantona Sarajevo, poslanici i parlamentarne grupe</t>
  </si>
  <si>
    <t>01</t>
  </si>
  <si>
    <t>Raz</t>
  </si>
  <si>
    <t>Glava</t>
  </si>
  <si>
    <t>Potr jed</t>
  </si>
  <si>
    <t>Ekon. kod</t>
  </si>
  <si>
    <t>Sub-analitika</t>
  </si>
  <si>
    <t>Funkcija</t>
  </si>
  <si>
    <t>0001</t>
  </si>
  <si>
    <t>10010001</t>
  </si>
  <si>
    <t xml:space="preserve">  611100</t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</si>
  <si>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</si>
  <si>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t xml:space="preserve">  611200</t>
  </si>
  <si>
    <t>AAA003</t>
  </si>
  <si>
    <t>AAA004</t>
  </si>
  <si>
    <t>AAA005</t>
  </si>
  <si>
    <t>AAA007</t>
  </si>
  <si>
    <t xml:space="preserve">  612100</t>
  </si>
  <si>
    <t xml:space="preserve">  613100</t>
  </si>
  <si>
    <r>
      <rPr>
        <b/>
        <sz val="8"/>
        <color rgb="FF000000"/>
        <rFont val="Arial"/>
        <family val="2"/>
        <charset val="238"/>
      </rPr>
      <t>6139</t>
    </r>
    <r>
      <rPr>
        <b/>
        <sz val="8"/>
        <color rgb="FF000000"/>
        <rFont val="Arial"/>
        <family val="2"/>
        <charset val="238"/>
      </rPr>
      <t>00</t>
    </r>
  </si>
  <si>
    <t xml:space="preserve">  613900</t>
  </si>
  <si>
    <t>AAK001</t>
  </si>
  <si>
    <t>Ugovorene i druge posebne usluge</t>
  </si>
  <si>
    <t>AAK002</t>
  </si>
  <si>
    <t>Izdaci za naknade skupštinskim zastupnicima</t>
  </si>
  <si>
    <t>AAK003</t>
  </si>
  <si>
    <t>Naknade članovima i sekretarima Radnih tijela, SKS i Nezavisnog odbora</t>
  </si>
  <si>
    <t>AAK004</t>
  </si>
  <si>
    <t>Posebna naknada na dohodak za zaštitu od prirodnih i drugih nepogoda</t>
  </si>
  <si>
    <t>AAK005</t>
  </si>
  <si>
    <t>Naknade članovima nacionalnih manjina Kantona Sarajevo</t>
  </si>
  <si>
    <t>AAK006</t>
  </si>
  <si>
    <t>Naknada Odboru za žalbe javnosti</t>
  </si>
  <si>
    <t>AAK007</t>
  </si>
  <si>
    <t>Posebna naknada za podsticanje rehabilitacije i zapošljavanje osoba sa invaliditetom</t>
  </si>
  <si>
    <r>
      <rPr>
        <b/>
        <sz val="8"/>
        <color rgb="FF000000"/>
        <rFont val="Arial"/>
        <family val="2"/>
        <charset val="238"/>
      </rPr>
      <t>6143</t>
    </r>
    <r>
      <rPr>
        <b/>
        <sz val="8"/>
        <color rgb="FF000000"/>
        <rFont val="Arial"/>
        <family val="2"/>
        <charset val="238"/>
      </rPr>
      <t>00</t>
    </r>
  </si>
  <si>
    <t>AAN010</t>
  </si>
  <si>
    <t>Finansiranje politčkih stranaka i parlamentarnih grupa</t>
  </si>
  <si>
    <t>AAN013</t>
  </si>
  <si>
    <t>Dani nacionalnih manjina</t>
  </si>
  <si>
    <r>
      <rPr>
        <b/>
        <sz val="8"/>
        <color rgb="FF000000"/>
        <rFont val="Arial"/>
        <family val="2"/>
        <charset val="238"/>
      </rPr>
      <t>6148</t>
    </r>
    <r>
      <rPr>
        <b/>
        <sz val="8"/>
        <color rgb="FF000000"/>
        <rFont val="Arial"/>
        <family val="2"/>
        <charset val="238"/>
      </rPr>
      <t>00</t>
    </r>
  </si>
  <si>
    <t xml:space="preserve">  614800</t>
  </si>
  <si>
    <r>
      <rPr>
        <b/>
        <sz val="8"/>
        <color rgb="FF000000"/>
        <rFont val="Arial"/>
        <family val="2"/>
        <charset val="238"/>
      </rPr>
      <t>8213</t>
    </r>
    <r>
      <rPr>
        <b/>
        <sz val="8"/>
        <color rgb="FF000000"/>
        <rFont val="Arial"/>
        <family val="2"/>
        <charset val="238"/>
      </rPr>
      <t>00</t>
    </r>
  </si>
  <si>
    <t xml:space="preserve">  821300</t>
  </si>
  <si>
    <t>Ukupno za: Skupština Kantona Sarajevo, poslanici i parlamentarne grupe</t>
  </si>
  <si>
    <t xml:space="preserve">Broj zaposlenih </t>
  </si>
  <si>
    <t>REKAPITULACIJA PO FUNKCIJAMA</t>
  </si>
  <si>
    <t>011F - Izvršni i zakonodavni organi, finansijski i fiskalni poslovi, spoljni poslovi</t>
  </si>
  <si>
    <t>Ukupno za glavu: 1001</t>
  </si>
  <si>
    <t>02</t>
  </si>
  <si>
    <t>10020001</t>
  </si>
  <si>
    <t>ABA001</t>
  </si>
  <si>
    <t>ABA002</t>
  </si>
  <si>
    <t>ABA003</t>
  </si>
  <si>
    <t>ABA004</t>
  </si>
  <si>
    <t>ABA005</t>
  </si>
  <si>
    <t>ABK001</t>
  </si>
  <si>
    <t>ABK002</t>
  </si>
  <si>
    <t>Ukupno za: Služba za skupštinske poslove Skupštine Kantona Sarajevo</t>
  </si>
  <si>
    <t>Ukupno za glavu: 1002</t>
  </si>
  <si>
    <t>03</t>
  </si>
  <si>
    <t>10030001</t>
  </si>
  <si>
    <t>Kabinet predsjedavajućeg i zamjenika predsjedavajućeg Skupštine Kantona Sarajevo</t>
  </si>
  <si>
    <t>ACA001</t>
  </si>
  <si>
    <t>ACA002</t>
  </si>
  <si>
    <t>ACA003</t>
  </si>
  <si>
    <t>ACA005</t>
  </si>
  <si>
    <t>ACK001</t>
  </si>
  <si>
    <t>ACK002</t>
  </si>
  <si>
    <r>
      <rPr>
        <b/>
        <sz val="8"/>
        <color rgb="FF000000"/>
        <rFont val="Arial"/>
        <family val="2"/>
        <charset val="238"/>
      </rPr>
      <t>6142</t>
    </r>
    <r>
      <rPr>
        <b/>
        <sz val="8"/>
        <color rgb="FF000000"/>
        <rFont val="Arial"/>
        <family val="2"/>
        <charset val="238"/>
      </rPr>
      <t>00</t>
    </r>
  </si>
  <si>
    <t>ACM001</t>
  </si>
  <si>
    <t>Projekti održivog povratka u RS</t>
  </si>
  <si>
    <t>Ukupno za: Kabinet predsjedavajućeg i zamjenika predsjedavajućeg Skupštine Kantona Sarajevo</t>
  </si>
  <si>
    <t>Ukupno za glavu: 1003</t>
  </si>
  <si>
    <t>Ukupno za razdjel: 10</t>
  </si>
  <si>
    <t>Broj zaposlenih za razdjel:</t>
  </si>
  <si>
    <t>11</t>
  </si>
  <si>
    <t>Kabinet premijera Kantona Sarajevo</t>
  </si>
  <si>
    <t>11010001</t>
  </si>
  <si>
    <t>BAA001</t>
  </si>
  <si>
    <t>BAA002</t>
  </si>
  <si>
    <t>BAA003</t>
  </si>
  <si>
    <t>BAA005</t>
  </si>
  <si>
    <t>BAK002</t>
  </si>
  <si>
    <t>BAK004</t>
  </si>
  <si>
    <t>Net Zero Cities</t>
  </si>
  <si>
    <t>BAN002</t>
  </si>
  <si>
    <t>Opština Srebrenica - pokroviteljstvo obilježavanja 11. juli, godišnjica genocida nad Bošnjacima Srebrenice "Sigurne zone UN-a)</t>
  </si>
  <si>
    <t>BKN001</t>
  </si>
  <si>
    <t>Transfer Međureligijskom vijeću</t>
  </si>
  <si>
    <t>Tekući transferi u inostranstvu (pomoć Turskoj i Siriji)</t>
  </si>
  <si>
    <t>Ukupno za: Kabinet premijera Kantona Sarajevo</t>
  </si>
  <si>
    <t>Ukupno za glavu: 1101</t>
  </si>
  <si>
    <t>11020001</t>
  </si>
  <si>
    <t>Stručna služba vlade Kantona Sarajevo</t>
  </si>
  <si>
    <t>BBA001</t>
  </si>
  <si>
    <t>BBA002</t>
  </si>
  <si>
    <t>BBA003</t>
  </si>
  <si>
    <t>BBA004</t>
  </si>
  <si>
    <t>BBA005</t>
  </si>
  <si>
    <t>BBK001</t>
  </si>
  <si>
    <t>BBK002</t>
  </si>
  <si>
    <t>Ukupno za: Stručna služba vlade Kantona Sarajevo</t>
  </si>
  <si>
    <t>Ukupno za glavu: 1102</t>
  </si>
  <si>
    <t>04</t>
  </si>
  <si>
    <t>11040001</t>
  </si>
  <si>
    <t>Neprofitne organizacije i pomoć vjerskim zajednicama</t>
  </si>
  <si>
    <t>BDN002</t>
  </si>
  <si>
    <t>Podrška i pomoć radu Memorijalnog centra Srebrenica-Potočari Spomen obilježje i mezarje za žrtve genocida iz 1995. godine</t>
  </si>
  <si>
    <t>BDN003</t>
  </si>
  <si>
    <t>Transferi vjerskim zajednicama</t>
  </si>
  <si>
    <t>BDN005</t>
  </si>
  <si>
    <t>Transfer neprofitnim organizacijama i udruženjima za fin/suf projekata za podrčja Srebrenice</t>
  </si>
  <si>
    <t>Ukupno za: Neprofitne organizacije i pomoć vjerskim zajednicama</t>
  </si>
  <si>
    <t xml:space="preserve">082F - Usluge kulture </t>
  </si>
  <si>
    <t>085F - IiR Rekreacija, kultura i religija</t>
  </si>
  <si>
    <t>Ukupno za glavu: 1104</t>
  </si>
  <si>
    <t>05</t>
  </si>
  <si>
    <t>11050001</t>
  </si>
  <si>
    <t>Ured za zakonodavstvo Vlade Kantona Sarajevo</t>
  </si>
  <si>
    <t>BEA001</t>
  </si>
  <si>
    <t>BEA002</t>
  </si>
  <si>
    <t>BEA003</t>
  </si>
  <si>
    <t>BEA005</t>
  </si>
  <si>
    <t>BEK001</t>
  </si>
  <si>
    <t>BEK002</t>
  </si>
  <si>
    <t>Ukupno za: Ured za zakonodavstvo Vlade Kantona Sarajevo</t>
  </si>
  <si>
    <t>Ukupno za glavu: 1105</t>
  </si>
  <si>
    <t>08</t>
  </si>
  <si>
    <t>11080001</t>
  </si>
  <si>
    <t>Ured za borbu protiv korupcije i upravljanje kvalitetom Kantona Sarajevo</t>
  </si>
  <si>
    <t>BHA001</t>
  </si>
  <si>
    <t>BHA002</t>
  </si>
  <si>
    <t>BHA003</t>
  </si>
  <si>
    <t>BHA005</t>
  </si>
  <si>
    <t>BHK001</t>
  </si>
  <si>
    <t>BHK002</t>
  </si>
  <si>
    <r>
      <rPr>
        <b/>
        <sz val="8"/>
        <color rgb="FF000000"/>
        <rFont val="Arial"/>
        <family val="2"/>
        <charset val="238"/>
      </rPr>
      <t>8215</t>
    </r>
    <r>
      <rPr>
        <b/>
        <sz val="8"/>
        <color rgb="FF000000"/>
        <rFont val="Arial"/>
        <family val="2"/>
        <charset val="238"/>
      </rPr>
      <t>00</t>
    </r>
  </si>
  <si>
    <t xml:space="preserve">  821500</t>
  </si>
  <si>
    <t>Ukupno za: Ured za borbu protiv korupcije i upravljanje kvalitetom Kantona Sarajevo</t>
  </si>
  <si>
    <t>013F - Opće usluge</t>
  </si>
  <si>
    <t>Ukupno za glavu: 1108</t>
  </si>
  <si>
    <t>09</t>
  </si>
  <si>
    <t>11090001</t>
  </si>
  <si>
    <t>Kanton Sarajevo - Kantonalna uprava za inspekcijske poslove</t>
  </si>
  <si>
    <t>BIA001</t>
  </si>
  <si>
    <t>BIA002</t>
  </si>
  <si>
    <t>BIA003</t>
  </si>
  <si>
    <t>BIA004</t>
  </si>
  <si>
    <t>BIA005</t>
  </si>
  <si>
    <t xml:space="preserve">  613400</t>
  </si>
  <si>
    <t>BIK001</t>
  </si>
  <si>
    <t>BIK002</t>
  </si>
  <si>
    <t>BIN002</t>
  </si>
  <si>
    <t>Vršenje analiza uzorkovanih artikala za potrebe inspekcijskog nadzora</t>
  </si>
  <si>
    <t>BIX001</t>
  </si>
  <si>
    <t>Nabavka uredskog namještaja</t>
  </si>
  <si>
    <t>BIX002</t>
  </si>
  <si>
    <t xml:space="preserve">Nabavka kompjuterske opreme  </t>
  </si>
  <si>
    <t>BIX005</t>
  </si>
  <si>
    <t>Nabavka motornih vozila</t>
  </si>
  <si>
    <t>BIX006</t>
  </si>
  <si>
    <t xml:space="preserve">Nabavka specifične opreme za vršenje inspekcijskog nadzora </t>
  </si>
  <si>
    <t>BIX007</t>
  </si>
  <si>
    <t xml:space="preserve">Nabavka elektronske ifotografske opreme </t>
  </si>
  <si>
    <t>Inventar</t>
  </si>
  <si>
    <t>Ukupno za: Kanton Sarajevo - Kantonalna uprava za inspekcijske poslove</t>
  </si>
  <si>
    <t>Ukupno za glavu: 1109</t>
  </si>
  <si>
    <t>11110001</t>
  </si>
  <si>
    <t>BKA001</t>
  </si>
  <si>
    <t>BKA002</t>
  </si>
  <si>
    <t>BKA003</t>
  </si>
  <si>
    <t>BKA005</t>
  </si>
  <si>
    <t>BKK001</t>
  </si>
  <si>
    <t>BKK002</t>
  </si>
  <si>
    <t>BKK003</t>
  </si>
  <si>
    <t>Dani Kantona Sarajevo, 1 mart i 25 novembar</t>
  </si>
  <si>
    <t>Ukupno za: Služba za protokol i press Kantona Sarajevo</t>
  </si>
  <si>
    <t>Ukupno za glavu: 1111</t>
  </si>
  <si>
    <t>Ured Vlade Kantona Sarajevo za dijasporu</t>
  </si>
  <si>
    <t>Ukupno za: Ured Vlade Kantona Sarajevo za dijasporu</t>
  </si>
  <si>
    <t>Ukupno za glavu: 1112</t>
  </si>
  <si>
    <t>Ured Vlade Kantona Sarajevo za podršku Srebrenici</t>
  </si>
  <si>
    <t xml:space="preserve">Implementacija Zakona o Srebrenici </t>
  </si>
  <si>
    <t>Ukupno za: Ured Vlade Kantona Sarajevo za podršku Srebrenici</t>
  </si>
  <si>
    <t>Ukupno za glavu: 1113</t>
  </si>
  <si>
    <t>Ukupno za razdjel: 11</t>
  </si>
  <si>
    <t>12</t>
  </si>
  <si>
    <t>Ministarstvo pravde i uprave Kantona Sarajevo</t>
  </si>
  <si>
    <t>12010001</t>
  </si>
  <si>
    <t>CAA001</t>
  </si>
  <si>
    <t>CAA002</t>
  </si>
  <si>
    <t>CAA003</t>
  </si>
  <si>
    <t>CAA004</t>
  </si>
  <si>
    <t>CAA005</t>
  </si>
  <si>
    <t>CAK002</t>
  </si>
  <si>
    <t>CAK003</t>
  </si>
  <si>
    <t>Troškovi izvršenja mjere pritvora (zatvori)</t>
  </si>
  <si>
    <t>CAK004</t>
  </si>
  <si>
    <t>Ostale ugovorene usluge</t>
  </si>
  <si>
    <t>Projekat digitalna transformacija</t>
  </si>
  <si>
    <t>CAK008</t>
  </si>
  <si>
    <t>Posebna naknada za podsticanje rehabilitacije i zapošljavanja osoba sa invaliditetom</t>
  </si>
  <si>
    <r>
      <rPr>
        <b/>
        <sz val="8"/>
        <color rgb="FF000000"/>
        <rFont val="Arial"/>
        <family val="2"/>
        <charset val="238"/>
      </rPr>
      <t>6141</t>
    </r>
    <r>
      <rPr>
        <b/>
        <sz val="8"/>
        <color rgb="FF000000"/>
        <rFont val="Arial"/>
        <family val="2"/>
        <charset val="238"/>
      </rPr>
      <t>00</t>
    </r>
  </si>
  <si>
    <t>CAL007</t>
  </si>
  <si>
    <t>CAL004</t>
  </si>
  <si>
    <t>Tekući transfer neprofitnim organizacijama</t>
  </si>
  <si>
    <t>CAL005</t>
  </si>
  <si>
    <t>Savez nacionalnih manjina Kantona Sarajevo</t>
  </si>
  <si>
    <r>
      <rPr>
        <b/>
        <sz val="8"/>
        <color rgb="FF000000"/>
        <rFont val="Arial"/>
        <family val="2"/>
        <charset val="238"/>
      </rPr>
      <t>6144</t>
    </r>
    <r>
      <rPr>
        <b/>
        <sz val="8"/>
        <color rgb="FF000000"/>
        <rFont val="Arial"/>
        <family val="2"/>
        <charset val="238"/>
      </rPr>
      <t>00</t>
    </r>
  </si>
  <si>
    <t>CAO002</t>
  </si>
  <si>
    <t>Subvencije javnim preduzećima - JP Televizija Kantona Sarajevo</t>
  </si>
  <si>
    <t>CAS004</t>
  </si>
  <si>
    <r>
      <rPr>
        <b/>
        <sz val="8"/>
        <color rgb="FF000000"/>
        <rFont val="Arial"/>
        <family val="2"/>
        <charset val="238"/>
      </rPr>
      <t>6151</t>
    </r>
    <r>
      <rPr>
        <b/>
        <sz val="8"/>
        <color rgb="FF000000"/>
        <rFont val="Arial"/>
        <family val="2"/>
        <charset val="238"/>
      </rPr>
      <t>00</t>
    </r>
  </si>
  <si>
    <t>CAI001</t>
  </si>
  <si>
    <t>Kapitalni transferi Gradu i općinama</t>
  </si>
  <si>
    <r>
      <rPr>
        <b/>
        <sz val="8"/>
        <color rgb="FF000000"/>
        <rFont val="Arial"/>
        <family val="2"/>
        <charset val="238"/>
      </rPr>
      <t>6153</t>
    </r>
    <r>
      <rPr>
        <b/>
        <sz val="8"/>
        <color rgb="FF000000"/>
        <rFont val="Arial"/>
        <family val="2"/>
        <charset val="238"/>
      </rPr>
      <t>00</t>
    </r>
  </si>
  <si>
    <t>CAU004</t>
  </si>
  <si>
    <t xml:space="preserve">Opremanje Austrijske kuće </t>
  </si>
  <si>
    <r>
      <rPr>
        <b/>
        <sz val="8"/>
        <color rgb="FF000000"/>
        <rFont val="Arial"/>
        <family val="2"/>
        <charset val="238"/>
      </rPr>
      <t>6154</t>
    </r>
    <r>
      <rPr>
        <b/>
        <sz val="8"/>
        <color rgb="FF000000"/>
        <rFont val="Arial"/>
        <family val="2"/>
        <charset val="238"/>
      </rPr>
      <t>00</t>
    </r>
  </si>
  <si>
    <t>CAU003</t>
  </si>
  <si>
    <t>Nabavka opreme za TVSA</t>
  </si>
  <si>
    <t>Ukupno za: Ministarstvo pravde i uprave Kantona Sarajevo</t>
  </si>
  <si>
    <t>034F - Zatvori</t>
  </si>
  <si>
    <t>036F - Javni red i sigurnost n. k.</t>
  </si>
  <si>
    <t xml:space="preserve">083F - Usluge emitovanja i izdavaštva </t>
  </si>
  <si>
    <t>Ukupno za glavu: 1201</t>
  </si>
  <si>
    <t>12020001</t>
  </si>
  <si>
    <t>Kantonalni sud u Sarajevu</t>
  </si>
  <si>
    <t>CBA001</t>
  </si>
  <si>
    <t>CBA002</t>
  </si>
  <si>
    <t>CBA003</t>
  </si>
  <si>
    <t>CBA004</t>
  </si>
  <si>
    <t>CBA005</t>
  </si>
  <si>
    <t xml:space="preserve">  613200</t>
  </si>
  <si>
    <t xml:space="preserve">  613300</t>
  </si>
  <si>
    <t xml:space="preserve">  613500</t>
  </si>
  <si>
    <t xml:space="preserve">  613600</t>
  </si>
  <si>
    <t xml:space="preserve">  613700</t>
  </si>
  <si>
    <t xml:space="preserve">  613800</t>
  </si>
  <si>
    <t>CBK001</t>
  </si>
  <si>
    <t>Naknada advokata po službenoj dužnosti</t>
  </si>
  <si>
    <t>CBK002</t>
  </si>
  <si>
    <t>Naknada vještacima porotnicima</t>
  </si>
  <si>
    <t>CBK003</t>
  </si>
  <si>
    <t xml:space="preserve">Ostale ugovorene i druge posebne usluge </t>
  </si>
  <si>
    <t>CBK005</t>
  </si>
  <si>
    <t xml:space="preserve">Posebna naknada na dohodak za zaštitu od prirodnih i drugih nepogoda </t>
  </si>
  <si>
    <t>CBK007</t>
  </si>
  <si>
    <t xml:space="preserve">  821600</t>
  </si>
  <si>
    <t>Ukupno za: Kantonalni sud u Sarajevu</t>
  </si>
  <si>
    <t>033F - Sudovi</t>
  </si>
  <si>
    <t>0004</t>
  </si>
  <si>
    <t>12020004</t>
  </si>
  <si>
    <t>Općinski Sud Sarajevo</t>
  </si>
  <si>
    <t>CCA001</t>
  </si>
  <si>
    <t>CCA002</t>
  </si>
  <si>
    <t>CCA003</t>
  </si>
  <si>
    <t>CCA004</t>
  </si>
  <si>
    <t>CCA005</t>
  </si>
  <si>
    <t>CCC001</t>
  </si>
  <si>
    <t>CCC002</t>
  </si>
  <si>
    <t>CCC003</t>
  </si>
  <si>
    <t>CCC004</t>
  </si>
  <si>
    <t>CCC005</t>
  </si>
  <si>
    <t>Ukupno za: Općinski Sud Sarajevo</t>
  </si>
  <si>
    <t>Ukupno za glavu: 1202</t>
  </si>
  <si>
    <t>12030001</t>
  </si>
  <si>
    <t>Kantonalno tužilaštvo Kantona Sarajevo</t>
  </si>
  <si>
    <t>CDA001</t>
  </si>
  <si>
    <t>CDA002</t>
  </si>
  <si>
    <t>CDA003</t>
  </si>
  <si>
    <t>CDA004</t>
  </si>
  <si>
    <t>CDA005</t>
  </si>
  <si>
    <t>CDK001</t>
  </si>
  <si>
    <t>CDK002</t>
  </si>
  <si>
    <t>Ukupno za: Kantonalno tužilaštvo Kantona Sarajevo</t>
  </si>
  <si>
    <t>Ukupno za glavu: 1203</t>
  </si>
  <si>
    <t>12050001</t>
  </si>
  <si>
    <t>Pravobranilaštvo Kantona Sarajevo</t>
  </si>
  <si>
    <t>CEA001</t>
  </si>
  <si>
    <t>CEA002</t>
  </si>
  <si>
    <t>CEA003</t>
  </si>
  <si>
    <t>CEA004</t>
  </si>
  <si>
    <t>CEA005</t>
  </si>
  <si>
    <t>CEK001</t>
  </si>
  <si>
    <t>CEK002</t>
  </si>
  <si>
    <t>Ukupno za: Pravobranilaštvo Kantona Sarajevo</t>
  </si>
  <si>
    <t>Ukupno za glavu: 1205</t>
  </si>
  <si>
    <t>Ukupno za razdjel: 12</t>
  </si>
  <si>
    <t>13</t>
  </si>
  <si>
    <t>Ministarstvo za boračka pitanja Kantona Sarajevo</t>
  </si>
  <si>
    <t>13010001</t>
  </si>
  <si>
    <t>DAA001</t>
  </si>
  <si>
    <t>DAA002</t>
  </si>
  <si>
    <t>DAA003</t>
  </si>
  <si>
    <t>DAA004</t>
  </si>
  <si>
    <t>DAA005</t>
  </si>
  <si>
    <t>DAK001</t>
  </si>
  <si>
    <t>DAK002</t>
  </si>
  <si>
    <t>DAL003</t>
  </si>
  <si>
    <t>Tekući transferi Gradu i općinama</t>
  </si>
  <si>
    <t>DAM005</t>
  </si>
  <si>
    <t>Sredstva za stipendiranje djece iz boračke populacije</t>
  </si>
  <si>
    <t>DAM020</t>
  </si>
  <si>
    <t>Transfer za podsticaj zapošljavanja branilaca i članova njihovih porodica</t>
  </si>
  <si>
    <t>DAM022</t>
  </si>
  <si>
    <t>Novčana egzistencijalna naknada DB</t>
  </si>
  <si>
    <t>DAM023</t>
  </si>
  <si>
    <t>Jednokratne pomoći boračkoj populaciji</t>
  </si>
  <si>
    <t>DAM024</t>
  </si>
  <si>
    <t>Mjesečni transferi boračkoj populaciji</t>
  </si>
  <si>
    <t>DAM025</t>
  </si>
  <si>
    <t>Sredstva za zdravstvenu zaštitu boračke populacije</t>
  </si>
  <si>
    <t>DAN001</t>
  </si>
  <si>
    <t>Transfer neprofitnim organizacijama (Fond "IKRE")</t>
  </si>
  <si>
    <t>DAN004</t>
  </si>
  <si>
    <t>Troškovi rente i uređenja za objekte boračke populacije</t>
  </si>
  <si>
    <t>DAN029</t>
  </si>
  <si>
    <t>Tekući transferi za očuvanje tekovina OOR 92-95 i NOR 41-45</t>
  </si>
  <si>
    <t>DAN030</t>
  </si>
  <si>
    <t>Realizacija projekata od interesa za boračku populaciju u saradnji sa neprofitnim organizacijama</t>
  </si>
  <si>
    <t>DAS001</t>
  </si>
  <si>
    <t>Drugi tekući rashodi - sudske presude po tužbama uposlenika KS</t>
  </si>
  <si>
    <t>DAI012</t>
  </si>
  <si>
    <t>DAI013</t>
  </si>
  <si>
    <t>Kapitalni transferi za očuvanje tekovina OOR 92-95 i NOR 41-45</t>
  </si>
  <si>
    <r>
      <rPr>
        <b/>
        <sz val="8"/>
        <color rgb="FF000000"/>
        <rFont val="Arial"/>
        <family val="2"/>
        <charset val="238"/>
      </rPr>
      <t>6152</t>
    </r>
    <r>
      <rPr>
        <b/>
        <sz val="8"/>
        <color rgb="FF000000"/>
        <rFont val="Arial"/>
        <family val="2"/>
        <charset val="238"/>
      </rPr>
      <t>00</t>
    </r>
  </si>
  <si>
    <t>DAU013</t>
  </si>
  <si>
    <t>Kupovina stanova u vlasništvo za boračku populaciju</t>
  </si>
  <si>
    <t>DAU018</t>
  </si>
  <si>
    <t>Pomoć za rješavanje stambenih potreba boračke populacije</t>
  </si>
  <si>
    <t>Sredstva za izgradnju i opremanje veteranske bolnice</t>
  </si>
  <si>
    <t>Sredstva sa izgradnu i opremanje dnevne bolnice za PTSP</t>
  </si>
  <si>
    <r>
      <rPr>
        <b/>
        <sz val="8"/>
        <color rgb="FF000000"/>
        <rFont val="Arial"/>
        <family val="2"/>
        <charset val="238"/>
      </rPr>
      <t>8212</t>
    </r>
    <r>
      <rPr>
        <b/>
        <sz val="8"/>
        <color rgb="FF000000"/>
        <rFont val="Arial"/>
        <family val="2"/>
        <charset val="238"/>
      </rPr>
      <t>00</t>
    </r>
  </si>
  <si>
    <t>DAX008</t>
  </si>
  <si>
    <t>Nabavka opreme (uredska oprema)</t>
  </si>
  <si>
    <t>Ukupno za: Ministarstvo za boračka pitanja Kantona Sarajevo</t>
  </si>
  <si>
    <t>107F - Socijalno isključenje n. k.</t>
  </si>
  <si>
    <t>Ukupno za glavu: 1301</t>
  </si>
  <si>
    <t>13020001</t>
  </si>
  <si>
    <t>Javna ustanova "Fond Memorijala Kantona Sarajevo"</t>
  </si>
  <si>
    <t>DBA001</t>
  </si>
  <si>
    <t>DBA002</t>
  </si>
  <si>
    <t>DBA003</t>
  </si>
  <si>
    <t>DBA004</t>
  </si>
  <si>
    <t>DBA005</t>
  </si>
  <si>
    <r>
      <rPr>
        <b/>
        <sz val="8"/>
        <color rgb="FF000000"/>
        <rFont val="Arial"/>
        <family val="2"/>
        <charset val="238"/>
      </rPr>
      <t>6133</t>
    </r>
    <r>
      <rPr>
        <b/>
        <sz val="8"/>
        <color rgb="FF000000"/>
        <rFont val="Arial"/>
        <family val="2"/>
        <charset val="238"/>
      </rPr>
      <t>00</t>
    </r>
  </si>
  <si>
    <t>DBE001</t>
  </si>
  <si>
    <t xml:space="preserve">Izdaci za komunalne usluge Fonda </t>
  </si>
  <si>
    <t>DBE003</t>
  </si>
  <si>
    <t>Troškovi redovnog mjesečnog odvoza smeća sa šehidskih grobalja</t>
  </si>
  <si>
    <r>
      <rPr>
        <b/>
        <sz val="8"/>
        <color rgb="FF000000"/>
        <rFont val="Arial"/>
        <family val="2"/>
        <charset val="238"/>
      </rPr>
      <t>6134</t>
    </r>
    <r>
      <rPr>
        <b/>
        <sz val="8"/>
        <color rgb="FF000000"/>
        <rFont val="Arial"/>
        <family val="2"/>
        <charset val="238"/>
      </rPr>
      <t>00</t>
    </r>
  </si>
  <si>
    <t>DBF001</t>
  </si>
  <si>
    <t xml:space="preserve">Nabavka materijala za potrebe Fonda </t>
  </si>
  <si>
    <t>DBF002</t>
  </si>
  <si>
    <t>Nabavka i zamjena zastava i jarbola na grobljima šehida i poginulih boraca</t>
  </si>
  <si>
    <r>
      <rPr>
        <b/>
        <sz val="8"/>
        <color rgb="FF000000"/>
        <rFont val="Arial"/>
        <family val="2"/>
        <charset val="238"/>
      </rPr>
      <t>6137</t>
    </r>
    <r>
      <rPr>
        <b/>
        <sz val="8"/>
        <color rgb="FF000000"/>
        <rFont val="Arial"/>
        <family val="2"/>
        <charset val="238"/>
      </rPr>
      <t>00</t>
    </r>
  </si>
  <si>
    <t>DBI001</t>
  </si>
  <si>
    <t xml:space="preserve">Izdaci za tekuće održavanje Fonda </t>
  </si>
  <si>
    <t>DBI002</t>
  </si>
  <si>
    <t xml:space="preserve">Tekuće održavanje i čišćenje grobalja šehida i poginulih boraca na području Kantona Sarajevo </t>
  </si>
  <si>
    <t>DBI003</t>
  </si>
  <si>
    <t>Ispravljanje i sanacija nišana</t>
  </si>
  <si>
    <t>DBK001</t>
  </si>
  <si>
    <t xml:space="preserve">Ugovorene i druge posebne usluge Fonda </t>
  </si>
  <si>
    <t>DBK002</t>
  </si>
  <si>
    <t>Obilježavanje godišnjica i bitnih datuma iz perioda odbrambeno oslobodilačkog rata 92-95</t>
  </si>
  <si>
    <t>DBK003</t>
  </si>
  <si>
    <t xml:space="preserve">Izrada prezentacionih materjiala Fonda </t>
  </si>
  <si>
    <t>DBK004</t>
  </si>
  <si>
    <t>DBK005</t>
  </si>
  <si>
    <t>DBN001</t>
  </si>
  <si>
    <t>Sredstva za održavanje tradicionalne manifestacije "Odbrana BiH-Igman"</t>
  </si>
  <si>
    <t>DBS001</t>
  </si>
  <si>
    <t>DBU001</t>
  </si>
  <si>
    <t xml:space="preserve">Sredstva za šehidska groblja i groblja poginulih boraca </t>
  </si>
  <si>
    <r>
      <rPr>
        <b/>
        <sz val="8"/>
        <color rgb="FF000000"/>
        <rFont val="Arial"/>
        <family val="2"/>
        <charset val="238"/>
      </rPr>
      <t>8211</t>
    </r>
    <r>
      <rPr>
        <b/>
        <sz val="8"/>
        <color rgb="FF000000"/>
        <rFont val="Arial"/>
        <family val="2"/>
        <charset val="238"/>
      </rPr>
      <t>00</t>
    </r>
  </si>
  <si>
    <t>DBX023</t>
  </si>
  <si>
    <t>Nabavka zemljišta za proširenje Fonda Memorijala</t>
  </si>
  <si>
    <t>DBX024</t>
  </si>
  <si>
    <t>Nabavka građevina za Fond Memorijala</t>
  </si>
  <si>
    <t>DBX007</t>
  </si>
  <si>
    <t>Nabavka opreme za Fond Memorijala</t>
  </si>
  <si>
    <r>
      <rPr>
        <b/>
        <sz val="8"/>
        <color rgb="FF000000"/>
        <rFont val="Arial"/>
        <family val="2"/>
        <charset val="238"/>
      </rPr>
      <t>8216</t>
    </r>
    <r>
      <rPr>
        <b/>
        <sz val="8"/>
        <color rgb="FF000000"/>
        <rFont val="Arial"/>
        <family val="2"/>
        <charset val="238"/>
      </rPr>
      <t>00</t>
    </r>
  </si>
  <si>
    <t>DBX025</t>
  </si>
  <si>
    <t>Sanacija i rekonstrukcija spomen obilježja, memorijalnih i spomeničkih kompleksa</t>
  </si>
  <si>
    <t>Ukupno za: Javna ustanova "Fond Memorijala Kantona Sarajevo"</t>
  </si>
  <si>
    <t>Ukupno za glavu: 1302</t>
  </si>
  <si>
    <t>Ukupno za razdjel: 13</t>
  </si>
  <si>
    <t>14</t>
  </si>
  <si>
    <t>Ministarstvo saobraćaja Kantona Sarajevo</t>
  </si>
  <si>
    <t>14010001</t>
  </si>
  <si>
    <t>EAA001</t>
  </si>
  <si>
    <t>EAA002</t>
  </si>
  <si>
    <t>EAA003</t>
  </si>
  <si>
    <t>EAA004</t>
  </si>
  <si>
    <t>EAA005</t>
  </si>
  <si>
    <r>
      <rPr>
        <b/>
        <sz val="8"/>
        <color rgb="FF000000"/>
        <rFont val="Arial"/>
        <family val="2"/>
        <charset val="238"/>
      </rPr>
      <t>6132</t>
    </r>
    <r>
      <rPr>
        <b/>
        <sz val="8"/>
        <color rgb="FF000000"/>
        <rFont val="Arial"/>
        <family val="2"/>
        <charset val="238"/>
      </rPr>
      <t>00</t>
    </r>
  </si>
  <si>
    <t>EAD001</t>
  </si>
  <si>
    <t>Izdaci za energiju - utrošak struje za semafore</t>
  </si>
  <si>
    <t>EAI001</t>
  </si>
  <si>
    <t>Održavanje semafora</t>
  </si>
  <si>
    <t>Održavanje infrastrukture javnog prevoza</t>
  </si>
  <si>
    <t>Održavanje sistema elektronske naplate karata i praćenje vozila u javnom prevozu putnika</t>
  </si>
  <si>
    <t>EAK003</t>
  </si>
  <si>
    <t xml:space="preserve">Druge ugovorene i posebne usluge </t>
  </si>
  <si>
    <t>EAK004</t>
  </si>
  <si>
    <t>EAK008</t>
  </si>
  <si>
    <t xml:space="preserve">Ugovorene i druge posebne usluge za parkiralište </t>
  </si>
  <si>
    <t>EAK009</t>
  </si>
  <si>
    <t>EAK010</t>
  </si>
  <si>
    <t>Edukacija iz oblasti saobraćaja i bezbijednosti</t>
  </si>
  <si>
    <t>EAL003</t>
  </si>
  <si>
    <t>EAL004</t>
  </si>
  <si>
    <t>EAO001</t>
  </si>
  <si>
    <t>Inkluzija</t>
  </si>
  <si>
    <t>EAO008</t>
  </si>
  <si>
    <t>Pokriće gubitaka za javni prevoz</t>
  </si>
  <si>
    <t>EAO010</t>
  </si>
  <si>
    <t>Subvencije za javni prijevoz</t>
  </si>
  <si>
    <t>EAI007</t>
  </si>
  <si>
    <t>EAU098</t>
  </si>
  <si>
    <t>Izgradnja saobraćajnice I tranferzala</t>
  </si>
  <si>
    <t>EAU0A0</t>
  </si>
  <si>
    <t>Vlastito učešće za projekte EBRD-a i EIB</t>
  </si>
  <si>
    <t>Plaćanje prije proglašenja efektivnosti kredita</t>
  </si>
  <si>
    <t>EAX052</t>
  </si>
  <si>
    <t>Rješavanje imovinsko - pravnih odnosa</t>
  </si>
  <si>
    <t>EAX050</t>
  </si>
  <si>
    <t>Izgradnja saobraćajne infrastrukture na području Kantona Sarajevo</t>
  </si>
  <si>
    <t>EAX051</t>
  </si>
  <si>
    <t>Izgradnja zgrade i saobraćajnice Južna longitudinala</t>
  </si>
  <si>
    <t>EAX001</t>
  </si>
  <si>
    <t xml:space="preserve">Motorna vozila za javni prevoz </t>
  </si>
  <si>
    <t>EAX015</t>
  </si>
  <si>
    <t>EAX029</t>
  </si>
  <si>
    <t>Nabavka opreme za parkirališta</t>
  </si>
  <si>
    <t>EAX002</t>
  </si>
  <si>
    <t xml:space="preserve">Osnivačka ulaganja </t>
  </si>
  <si>
    <t>EAX046</t>
  </si>
  <si>
    <t>Nabavka prava i licenci za softvere za parking</t>
  </si>
  <si>
    <t>EAX049</t>
  </si>
  <si>
    <t>Nabavka stalnih sredstava u obliku prava</t>
  </si>
  <si>
    <t>EAX036</t>
  </si>
  <si>
    <t xml:space="preserve">Investicono održavanje saobraćajne infrastrukture </t>
  </si>
  <si>
    <t>EAX047</t>
  </si>
  <si>
    <t>Izgradnja i revitalizacija horizontalne i vertikalne signalizacije</t>
  </si>
  <si>
    <t>Ukupno za: Ministarstvo saobraćaja Kantona Sarajevo</t>
  </si>
  <si>
    <t>045F - Transport</t>
  </si>
  <si>
    <t>048F - IiR Ekonomski poslovi</t>
  </si>
  <si>
    <t>Ukupno za glavu: 1401</t>
  </si>
  <si>
    <t>14020001</t>
  </si>
  <si>
    <t>Ministarstvo saobraćaja Kantona Sarajevo - Direkcija za puteve</t>
  </si>
  <si>
    <t>EBA001</t>
  </si>
  <si>
    <t>EBA002</t>
  </si>
  <si>
    <t>EBA003</t>
  </si>
  <si>
    <t>EBA005</t>
  </si>
  <si>
    <t>EBI001</t>
  </si>
  <si>
    <t xml:space="preserve">Zimsko održavanje puteva </t>
  </si>
  <si>
    <t>EBI002</t>
  </si>
  <si>
    <t xml:space="preserve">Ljetno održavanje puteva </t>
  </si>
  <si>
    <t>EBI006</t>
  </si>
  <si>
    <t>Održavanje brojača saobraćaja</t>
  </si>
  <si>
    <t>EBI007</t>
  </si>
  <si>
    <t>Održavanje pokretnih traka na podhodnicima Stupske petlje</t>
  </si>
  <si>
    <t>EBI009</t>
  </si>
  <si>
    <t>Uklanjanje objekata radi izgradnje saobraćajnica u KS</t>
  </si>
  <si>
    <t>EBI010</t>
  </si>
  <si>
    <t>Usluge popravke i održavanja vozila</t>
  </si>
  <si>
    <t>Održavanje pružnih prelaza</t>
  </si>
  <si>
    <t>EBK001</t>
  </si>
  <si>
    <t>EBK002</t>
  </si>
  <si>
    <t>Usluge održavanja softvera za ceste</t>
  </si>
  <si>
    <t>EBK003</t>
  </si>
  <si>
    <t>Druge ugovor.i posebne usluge</t>
  </si>
  <si>
    <t>EBK006</t>
  </si>
  <si>
    <t>EBK007</t>
  </si>
  <si>
    <t xml:space="preserve">Nadzor nad izvođenjem radova i održavanja saobraćajnica </t>
  </si>
  <si>
    <t>EBK008</t>
  </si>
  <si>
    <t>Jedinica za implementaciju - EBRD kredit</t>
  </si>
  <si>
    <t>EBL002</t>
  </si>
  <si>
    <t>Tekući transferi općinama</t>
  </si>
  <si>
    <t>Drugi tekući rashodi - ostale sudske presude</t>
  </si>
  <si>
    <t>EBS001</t>
  </si>
  <si>
    <t>EBX001</t>
  </si>
  <si>
    <t>EBX023</t>
  </si>
  <si>
    <t>Informativno - obavještenje table</t>
  </si>
  <si>
    <t>EBX030</t>
  </si>
  <si>
    <t>Izgradnja saobraćajnica na području Kantona Sarajevo</t>
  </si>
  <si>
    <t>EBX018</t>
  </si>
  <si>
    <t>Nabavka kompjuterske opreme i namještaja</t>
  </si>
  <si>
    <t>EBX034</t>
  </si>
  <si>
    <t>Nabavka opreme za saobraćajnu infrastrukturu</t>
  </si>
  <si>
    <t>EBX010</t>
  </si>
  <si>
    <t>Ostala projektovanja</t>
  </si>
  <si>
    <t>EBX035</t>
  </si>
  <si>
    <t>Rekonstrukcija, rehabilitacija i investiciono održavanje puteva i mostova</t>
  </si>
  <si>
    <t>Ukupno za: Ministarstvo saobraćaja Kantona Sarajevo - Direkcija za puteve</t>
  </si>
  <si>
    <t>Ukupno za glavu: 1402</t>
  </si>
  <si>
    <t>Ukupno za razdjel: 14</t>
  </si>
  <si>
    <t>17</t>
  </si>
  <si>
    <t>Ministarstvo unutrašnjih poslova Kantona Sarajevo</t>
  </si>
  <si>
    <t>17010001</t>
  </si>
  <si>
    <t>HAA001</t>
  </si>
  <si>
    <t>HAA002</t>
  </si>
  <si>
    <t>HAA003</t>
  </si>
  <si>
    <t>HAA004</t>
  </si>
  <si>
    <t>HAA005</t>
  </si>
  <si>
    <t>HAK002</t>
  </si>
  <si>
    <t>HAK004</t>
  </si>
  <si>
    <t>HAK005</t>
  </si>
  <si>
    <t>Specijalistički studij-zakonitost u istraživanju i dokazivanju krivičnih djela i ostali oblici stručnog usavršavanja</t>
  </si>
  <si>
    <t>HAK007</t>
  </si>
  <si>
    <t>Obuka za pilote</t>
  </si>
  <si>
    <t>HAK008</t>
  </si>
  <si>
    <t>Uspostavljanje helikopterske jedinice</t>
  </si>
  <si>
    <t>HAS001</t>
  </si>
  <si>
    <t>Nabavka zemljišta za hangar</t>
  </si>
  <si>
    <t>HAX001</t>
  </si>
  <si>
    <t>Nabavka helikoptera</t>
  </si>
  <si>
    <t>HAX023</t>
  </si>
  <si>
    <t xml:space="preserve">Nabavka opreme </t>
  </si>
  <si>
    <t>HAX021</t>
  </si>
  <si>
    <t>Rekonstrukcije i sanacije na više objekata Ministarstva</t>
  </si>
  <si>
    <t>HAX025</t>
  </si>
  <si>
    <t>Dogradnja i adaptacija IV PU</t>
  </si>
  <si>
    <t>HAX028</t>
  </si>
  <si>
    <t xml:space="preserve">Izgradnja novih objekata za potrebe Ministarstva </t>
  </si>
  <si>
    <t>HAX031</t>
  </si>
  <si>
    <t>Rekonstrukcija i nadziđivanje objekta I PU</t>
  </si>
  <si>
    <t>Projektna dokumentacija za PS Trnovo</t>
  </si>
  <si>
    <t>Izgradnja hangara</t>
  </si>
  <si>
    <t>Ukupno za: Ministarstvo unutrašnjih poslova Kantona Sarajevo</t>
  </si>
  <si>
    <t>Ukupno za glavu: 1701</t>
  </si>
  <si>
    <t>17020001</t>
  </si>
  <si>
    <t>HBA001</t>
  </si>
  <si>
    <t>HBA002</t>
  </si>
  <si>
    <t>HBA003</t>
  </si>
  <si>
    <t>HBA004</t>
  </si>
  <si>
    <t>HBA005</t>
  </si>
  <si>
    <t>HBA006</t>
  </si>
  <si>
    <t>Otpremnine zbog odlazka u penziju - Naknada za slučaj prekobrojnosti</t>
  </si>
  <si>
    <t>HBF001</t>
  </si>
  <si>
    <t>Nabavka materijala za javni red i sigurnost vojnog materijala i uniforme za policijske službenike - Uprava policije</t>
  </si>
  <si>
    <t>HBK001</t>
  </si>
  <si>
    <t>HBK002</t>
  </si>
  <si>
    <t>Izdaci  za školovanje na policijskoj akademiji</t>
  </si>
  <si>
    <t>HBK003</t>
  </si>
  <si>
    <t>HBK005</t>
  </si>
  <si>
    <t>Specijalistička obuka za policijske službenike</t>
  </si>
  <si>
    <t>HBS001</t>
  </si>
  <si>
    <t>HBS002</t>
  </si>
  <si>
    <t>HBX001</t>
  </si>
  <si>
    <t>HBX004</t>
  </si>
  <si>
    <t>Nabavka specijalne opreme (vojne i policijske) - Uprava policije</t>
  </si>
  <si>
    <t>HBX007</t>
  </si>
  <si>
    <t>Nabavka radarskih sistema</t>
  </si>
  <si>
    <t>HBX009</t>
  </si>
  <si>
    <t>Sredstva za realizaciju "Prioriteta 1" iz Akcionog plana</t>
  </si>
  <si>
    <t>HBX011</t>
  </si>
  <si>
    <t xml:space="preserve">Nabavka laboratorije za forenzičku DNK analizu </t>
  </si>
  <si>
    <t>Ukupno za: Uprava policije</t>
  </si>
  <si>
    <t>Ukupno za glavu: 1702</t>
  </si>
  <si>
    <t>Ukupno za razdjel: 17</t>
  </si>
  <si>
    <t>18</t>
  </si>
  <si>
    <t>Ministarstvo privrede Kantona Sarajevo</t>
  </si>
  <si>
    <t>18010001</t>
  </si>
  <si>
    <t>IAA001</t>
  </si>
  <si>
    <t>IAA002</t>
  </si>
  <si>
    <t>IAA003</t>
  </si>
  <si>
    <t>IAA004</t>
  </si>
  <si>
    <t>IAA005</t>
  </si>
  <si>
    <t>IAK001</t>
  </si>
  <si>
    <t>IAK003</t>
  </si>
  <si>
    <t>Istraživanje potencijala prirodnih resursa</t>
  </si>
  <si>
    <t>IAL001</t>
  </si>
  <si>
    <t>IAL003</t>
  </si>
  <si>
    <t>Podrška JLS u pripremi projekata JPP</t>
  </si>
  <si>
    <t>Tekući transfer općinama - Higijenski servis</t>
  </si>
  <si>
    <t>IAN013</t>
  </si>
  <si>
    <t>Pretvaranje nepoljoprivrednog u poljoprivredno zemljište</t>
  </si>
  <si>
    <t>IAN015</t>
  </si>
  <si>
    <t>Podrška projektima neprofitnih organizacija</t>
  </si>
  <si>
    <t>IAN024</t>
  </si>
  <si>
    <t>Izrada lovnogospodarskih osnova i naknade šteta od divljači- zakupnine lovišta</t>
  </si>
  <si>
    <t>IAN038</t>
  </si>
  <si>
    <t>Izrada ribarskih osnova</t>
  </si>
  <si>
    <t>IAN059</t>
  </si>
  <si>
    <t>Organizacija privrednih i sajamskih manifestacija</t>
  </si>
  <si>
    <t>IAO001</t>
  </si>
  <si>
    <t>Tekući transferi-podrška poslovanju KJP Veterianrska stanica d.o.o. Sarajevo</t>
  </si>
  <si>
    <t>IAO002</t>
  </si>
  <si>
    <t>Tekući transferi-podrška poslovanju KJP "ZOI 84" Olimpijski Centar Sarajevo d.o.o.</t>
  </si>
  <si>
    <t>IAO003</t>
  </si>
  <si>
    <t>Tekući transferi-podrška poslovanju KJP "Skenderija"</t>
  </si>
  <si>
    <t>IAO004</t>
  </si>
  <si>
    <t>Tekući transferi-podrška poslovanju KJP "Sarajevošume" - čuvari šuma</t>
  </si>
  <si>
    <t>IAO005</t>
  </si>
  <si>
    <t>Tekući transferi-podrška poslovanju Kantonalna Agencija za privlačenje investicija i privatizaciju</t>
  </si>
  <si>
    <t>Fond-podrška privrednim društvima sa učešćem državnog kapitala-interventne mjere</t>
  </si>
  <si>
    <r>
      <rPr>
        <b/>
        <sz val="8"/>
        <color rgb="FF000000"/>
        <rFont val="Arial"/>
        <family val="2"/>
        <charset val="238"/>
      </rPr>
      <t>6145</t>
    </r>
    <r>
      <rPr>
        <b/>
        <sz val="8"/>
        <color rgb="FF000000"/>
        <rFont val="Arial"/>
        <family val="2"/>
        <charset val="238"/>
      </rPr>
      <t>00</t>
    </r>
  </si>
  <si>
    <t>IAP001</t>
  </si>
  <si>
    <t>Fond podrške privredi zbog posljedica izazvanih pandemijom koronavirusa i elementarnim nepogodama</t>
  </si>
  <si>
    <t>IAP002</t>
  </si>
  <si>
    <t>Sufinansiranje projekata organizacije poslovnih događaja i učešće na sajmovima</t>
  </si>
  <si>
    <t>IAP003</t>
  </si>
  <si>
    <t>Podsticaji u primarnoj poljoprivrednoj proizvodnji</t>
  </si>
  <si>
    <t>IAP004</t>
  </si>
  <si>
    <t>Unapređenje zdravstvenog stanja životinja</t>
  </si>
  <si>
    <t>IAP005</t>
  </si>
  <si>
    <t>Poticaj razvoju male privrede</t>
  </si>
  <si>
    <t>IAP006</t>
  </si>
  <si>
    <t>Podrška očuvanju starih i tradicionalnih zanata</t>
  </si>
  <si>
    <t>IAI006</t>
  </si>
  <si>
    <t>IAI007</t>
  </si>
  <si>
    <t>Infrastrukturno uređenje i rješavanje imovinsko-pravnih odnosa u poslovnim  zonama KS</t>
  </si>
  <si>
    <t>IAI008</t>
  </si>
  <si>
    <t>Zaštita vodotoka i inundacionih područja</t>
  </si>
  <si>
    <t>IAU001</t>
  </si>
  <si>
    <t>Podrška projektima ZOI 84 Olimpijski centar Sarajevo d.o.o</t>
  </si>
  <si>
    <t>IAU002</t>
  </si>
  <si>
    <t>Podrška projektima Skenderija Sarajevo d.o.o</t>
  </si>
  <si>
    <t>IAU013</t>
  </si>
  <si>
    <t>Kapitalni projekti iz šumarstva</t>
  </si>
  <si>
    <t>IAU041</t>
  </si>
  <si>
    <t>Projekat opremanja prihvatilišta pasa lutalica</t>
  </si>
  <si>
    <t>IAU060</t>
  </si>
  <si>
    <t>Podrška projektima PD Butmir</t>
  </si>
  <si>
    <t>Azil za napuštene životinje- Rakovica</t>
  </si>
  <si>
    <t>IAX003</t>
  </si>
  <si>
    <t>Izrada projektne dokumentacije za novu poslovnu zonu PZ "Doglodi"</t>
  </si>
  <si>
    <t>Izrada šumsko-gospodarskih osnova</t>
  </si>
  <si>
    <t>Ukupno za: Ministarstvo privrede Kantona Sarajevo</t>
  </si>
  <si>
    <t>041F - Opći ekonomski, komercijalni i poslovi po pitanju rada</t>
  </si>
  <si>
    <t>042F - Poljoprivreda, šumarstvo, lov i ribolov</t>
  </si>
  <si>
    <t>047F - Ostale industrije</t>
  </si>
  <si>
    <t>049F - Ekonomski poslovi n. k.</t>
  </si>
  <si>
    <t>Ukupno za glavu: 1801</t>
  </si>
  <si>
    <t>18030001</t>
  </si>
  <si>
    <t>JU Centar za napredne tehnologije u Sarajevu</t>
  </si>
  <si>
    <t>ICA001</t>
  </si>
  <si>
    <t>ICA002</t>
  </si>
  <si>
    <t>ICA003</t>
  </si>
  <si>
    <t>ICA005</t>
  </si>
  <si>
    <t>ICK001</t>
  </si>
  <si>
    <t>Ugovorene i druge posebne usluge - Sistem sa nepokretnim pogonom</t>
  </si>
  <si>
    <t>ICX001</t>
  </si>
  <si>
    <t>Ukupno za: JU Centar za napredne tehnologije u Sarajevu</t>
  </si>
  <si>
    <t>Ukupno za glavu: 1803</t>
  </si>
  <si>
    <t>Ukupno za razdjel: 18</t>
  </si>
  <si>
    <t>19</t>
  </si>
  <si>
    <t>Ministarstvo finansija Kantona Sarajevo</t>
  </si>
  <si>
    <t>19010001</t>
  </si>
  <si>
    <t>JAA001</t>
  </si>
  <si>
    <t>JAA002</t>
  </si>
  <si>
    <t>JAA003</t>
  </si>
  <si>
    <t>JAA004</t>
  </si>
  <si>
    <t>JAA005</t>
  </si>
  <si>
    <t>JAK001</t>
  </si>
  <si>
    <t>Štampanje i distribucija taksenih marki</t>
  </si>
  <si>
    <t>JAK005</t>
  </si>
  <si>
    <t>Ostale usluge</t>
  </si>
  <si>
    <t>JAK006</t>
  </si>
  <si>
    <t>Usluge za održavanje RAS, COP-a, JRT-a i softwera</t>
  </si>
  <si>
    <t>JAK007</t>
  </si>
  <si>
    <t>Troškovi spora</t>
  </si>
  <si>
    <t>JAK008</t>
  </si>
  <si>
    <t>JAK009</t>
  </si>
  <si>
    <t>JAP002</t>
  </si>
  <si>
    <t>"SERDA"</t>
  </si>
  <si>
    <t>JAS001</t>
  </si>
  <si>
    <t>JAS002</t>
  </si>
  <si>
    <t>Drugi tekući rashodi - naknade po presudama Ustavnog suda</t>
  </si>
  <si>
    <t>Otplate dugova primljenih kroz državu</t>
  </si>
  <si>
    <t>Ukupno za: Ministarstvo finansija Kantona Sarajevo</t>
  </si>
  <si>
    <t xml:space="preserve">017F - Transakcije vezane za javni dug </t>
  </si>
  <si>
    <t>Ukupno za glavu: 1901</t>
  </si>
  <si>
    <t>Ukupno za razdjel: 19</t>
  </si>
  <si>
    <t>20</t>
  </si>
  <si>
    <t>Ministarstvo zdravstva Kantona Sarajevo</t>
  </si>
  <si>
    <t>20010001</t>
  </si>
  <si>
    <t>KAA001</t>
  </si>
  <si>
    <t>KAA002</t>
  </si>
  <si>
    <t>KAA003</t>
  </si>
  <si>
    <t>KAA004</t>
  </si>
  <si>
    <t>KAA005</t>
  </si>
  <si>
    <t>KAK001</t>
  </si>
  <si>
    <t xml:space="preserve">Troškovi Komisija za polaganje stručnih ispita i otvaranja privatnih ordinacija i ustanova </t>
  </si>
  <si>
    <t>KAK002</t>
  </si>
  <si>
    <t>KAK003</t>
  </si>
  <si>
    <t>KAK004</t>
  </si>
  <si>
    <t>Troškovi Etičkog komiteta i Zdravstvenog savjeta Ministarstva zdravstva</t>
  </si>
  <si>
    <t>KAK006</t>
  </si>
  <si>
    <t>KAL003</t>
  </si>
  <si>
    <t>KAM001</t>
  </si>
  <si>
    <t>Zdravstveno osiguranje trudnica i porodilja</t>
  </si>
  <si>
    <t>KAM003</t>
  </si>
  <si>
    <t>Troškovi primjene Odluke o proširenom obimu prava ratnih vojnih invalida sa područja KS</t>
  </si>
  <si>
    <t>KAN083</t>
  </si>
  <si>
    <t>Prevencija, očuvanje i unapređenje zdravlja stanovništva Kantona Sarajevo</t>
  </si>
  <si>
    <t xml:space="preserve">Zdravstveno zbrinjavanje osoba sa invaliditetom - protetička i druga pomoć </t>
  </si>
  <si>
    <t>Finansiranje specijalizacija</t>
  </si>
  <si>
    <t>KAI001</t>
  </si>
  <si>
    <t>KAU0B3</t>
  </si>
  <si>
    <t>Izgradnja, rekonstrukcija i opremanje javnih zdravstvenih ustanova Kantona Sarajevo</t>
  </si>
  <si>
    <t>KAU0B9</t>
  </si>
  <si>
    <t>Sanacija fasada i ugradnja termofasada na objaktu JU Opća bolnice "Prim.dr.Abdulah Nakaš"</t>
  </si>
  <si>
    <t>Nabavka medicinske opreme za potrebe KCUS-a</t>
  </si>
  <si>
    <t>Sanacija odjela za patologiju i prosekturu u JU Opća bolnica "Prim. Dr. Abdulah Nakaš"</t>
  </si>
  <si>
    <t>Sanacija ravnih krovova i podova na objektu JU Opća bolnica "Prim. Dr. Abdulah Nakaš"</t>
  </si>
  <si>
    <t>Obnavljanje voznog parka u svrhu efikasnosti i dostupnosti zdravstvenih usluga JU Dom zdravlja KS</t>
  </si>
  <si>
    <t>Rekonsktrukcija i sanacija centralnih i ambulantnih objekata u sklopu JU DZ KS</t>
  </si>
  <si>
    <t>Nabavka opreme za potrebe JU Zavod za zdravstvenu zaštitu žena i materinstva KS (Ultrazvukučni aparat - 3 kom. i digitalni mamomat)</t>
  </si>
  <si>
    <t>Parking i vanjsko uređenje, aluminijska i drvena stolarija za potrebe JU Zavod za zdravstvenu zaštitu žena i materinstva KS</t>
  </si>
  <si>
    <t>Sanacija krovnih površina na objektu JU Zavod za zdravstvenu zaštitu žena i materinstva KS</t>
  </si>
  <si>
    <t>Ukupno za: Ministarstvo zdravstva Kantona Sarajevo</t>
  </si>
  <si>
    <t>071F - Medicinski proizvodi, uređaji i oprema</t>
  </si>
  <si>
    <t>074F - Usluge zdravstvene zaštite</t>
  </si>
  <si>
    <t>075F - IiR Zdravstvo</t>
  </si>
  <si>
    <t>076F - Zdravstvo n. k.</t>
  </si>
  <si>
    <t>Ukupno za glavu: 2001</t>
  </si>
  <si>
    <t>Ukupno za razdjel: 20</t>
  </si>
  <si>
    <t>21</t>
  </si>
  <si>
    <t>Ministarstvo za odgoj i obrazovanje Kantona Sarajevo</t>
  </si>
  <si>
    <t>21010001</t>
  </si>
  <si>
    <t>LAA001</t>
  </si>
  <si>
    <t>LAA002</t>
  </si>
  <si>
    <t>LAA003</t>
  </si>
  <si>
    <t>LAA004</t>
  </si>
  <si>
    <t>LAA005</t>
  </si>
  <si>
    <t>LAA007</t>
  </si>
  <si>
    <t>LAK002</t>
  </si>
  <si>
    <t>Komisije za izradu nastavnih planova i programa, zakona i podzakonskih akata</t>
  </si>
  <si>
    <t>LAK003</t>
  </si>
  <si>
    <t>Komisije za organizaciju takmičenja učenika</t>
  </si>
  <si>
    <t>LAK005</t>
  </si>
  <si>
    <t>Komisije za polaganje stručnih ispita nastavnika</t>
  </si>
  <si>
    <t>LAK007</t>
  </si>
  <si>
    <t xml:space="preserve">Ostale ugovorene usluge </t>
  </si>
  <si>
    <t>LAK009</t>
  </si>
  <si>
    <t xml:space="preserve">Realizacija Zakona o bezbjednosti saobraćaja </t>
  </si>
  <si>
    <t>LAK010</t>
  </si>
  <si>
    <t>LAK012</t>
  </si>
  <si>
    <t>LAK014</t>
  </si>
  <si>
    <t>Komisije za osnivanje institucija za obrazovanje odraslih</t>
  </si>
  <si>
    <t>LAK015</t>
  </si>
  <si>
    <t>Naknada komisijama za tumačenje kolektivnih ugovora</t>
  </si>
  <si>
    <t>LAK017</t>
  </si>
  <si>
    <t>Održavanje softvera za e-dnevnik</t>
  </si>
  <si>
    <t>LAK018</t>
  </si>
  <si>
    <t>Osnovno obrazovanje odraslih</t>
  </si>
  <si>
    <t>LAK020</t>
  </si>
  <si>
    <t>Upravni i nadzorni odbor Instituta za razvoj preduniverzitetskog obrazovanja</t>
  </si>
  <si>
    <t>LAK021</t>
  </si>
  <si>
    <t>Komisija za nostrifikaciju/ekvivalenciju inostranih diploma</t>
  </si>
  <si>
    <t>Usluge izrade strategije o sanaciji i rekonstrukciji i investicionom održavanju objetaka ustanova iz nadležnosti Ministarstva</t>
  </si>
  <si>
    <t>Revizija cyber sigurnosti informacionog sistema Ministarstva za odgoj i obrazovanje</t>
  </si>
  <si>
    <t xml:space="preserve">Komisije za akreditovanje programa za obrazovanje odraslih </t>
  </si>
  <si>
    <t>LAL001</t>
  </si>
  <si>
    <t>LAM007</t>
  </si>
  <si>
    <t>Tekući transferi pojedincima</t>
  </si>
  <si>
    <t>LAN0Q6</t>
  </si>
  <si>
    <t>Tekući transferi neprofitnim organizacijama - predškolsko i osnovno obrazovanje</t>
  </si>
  <si>
    <t>LAN0Q7</t>
  </si>
  <si>
    <t>Tekući transferi neprofitnim organizacijama - srednje obrazovanje</t>
  </si>
  <si>
    <t>LAN0Q9</t>
  </si>
  <si>
    <t>Tekući transferi neprofitnim organizacijama - pomoćne usluge u obrazovanju</t>
  </si>
  <si>
    <t>LAI002</t>
  </si>
  <si>
    <t>LAX092</t>
  </si>
  <si>
    <t>Sufinansiranje izgradnje OŠ "Pofalići"</t>
  </si>
  <si>
    <t>LAX0C1</t>
  </si>
  <si>
    <t>Sufinansiranje izgradnje OŠ na Stupu</t>
  </si>
  <si>
    <t>LAX0C2</t>
  </si>
  <si>
    <t>Izgradnja fiskulturne sale OŠ Džemaludin Čaušević</t>
  </si>
  <si>
    <t>LAX0C3</t>
  </si>
  <si>
    <t>Izgradnja fiskulturne sale OŠ Vladislav Skarić</t>
  </si>
  <si>
    <t>Dogradnja OŠ Izet Šabić</t>
  </si>
  <si>
    <t>Izgradnja OŠ na Rosuljama</t>
  </si>
  <si>
    <t>LAX0B5</t>
  </si>
  <si>
    <t>LAX0C5</t>
  </si>
  <si>
    <t>Nabavka opreme za osnovne i srednje škole - opremanje kabineta fizike, hemije i biologije</t>
  </si>
  <si>
    <t>LAX0C7</t>
  </si>
  <si>
    <t>Nabavka računarske opreme</t>
  </si>
  <si>
    <t>LAX0C8</t>
  </si>
  <si>
    <t>Izgradnja mrežnih kapaciteta za potrebe informatizacije škola</t>
  </si>
  <si>
    <t>Nabavka opreme za školske kuhinje</t>
  </si>
  <si>
    <t>LAX0B6</t>
  </si>
  <si>
    <t>LAX0B7</t>
  </si>
  <si>
    <t>LAX0D3</t>
  </si>
  <si>
    <t>Izrada projektne dokumentacije odgojno obrazovnih ustanova</t>
  </si>
  <si>
    <t>LAX0D4</t>
  </si>
  <si>
    <t>Rekonstrukcija OŠ Aleksa Šantić</t>
  </si>
  <si>
    <t>LAX0D5</t>
  </si>
  <si>
    <t>Rekonstrukcija OŠ Avdo Smailović</t>
  </si>
  <si>
    <t>Rekonstrukcija OŠ Malta</t>
  </si>
  <si>
    <t>Ukupno za: Ministarstvo za odgoj i obrazovanje Kantona Sarajevo</t>
  </si>
  <si>
    <t>091F - Predškolsko i osnovno obrazovanje</t>
  </si>
  <si>
    <t>092F - Srednje obrazovanje</t>
  </si>
  <si>
    <t>096F - Pomoćne usluge obrazovanju</t>
  </si>
  <si>
    <t>098F - Obrazovanje n. k.</t>
  </si>
  <si>
    <t>Ukupno za glavu: 2101</t>
  </si>
  <si>
    <t>0000</t>
  </si>
  <si>
    <t>2102000</t>
  </si>
  <si>
    <t>OSNOVNO OBRAZOVANJE  - ZBIRNI</t>
  </si>
  <si>
    <t xml:space="preserve">Ukupno za glavu: </t>
  </si>
  <si>
    <t>Ukupno za glavu: 2102</t>
  </si>
  <si>
    <t>21020001</t>
  </si>
  <si>
    <t>JU OŠ "6 mart"</t>
  </si>
  <si>
    <t>LBA001</t>
  </si>
  <si>
    <t>LBA002</t>
  </si>
  <si>
    <t>LBA003</t>
  </si>
  <si>
    <t>LBA004</t>
  </si>
  <si>
    <t>LBA005</t>
  </si>
  <si>
    <t>LBK001</t>
  </si>
  <si>
    <t>LBK071</t>
  </si>
  <si>
    <t>Ukupno za: JU OŠ "6 mart"</t>
  </si>
  <si>
    <t>0002</t>
  </si>
  <si>
    <t>21020002</t>
  </si>
  <si>
    <t>JU OŠ "9 maj"</t>
  </si>
  <si>
    <t>LBA006</t>
  </si>
  <si>
    <t>LBA007</t>
  </si>
  <si>
    <t>LBA008</t>
  </si>
  <si>
    <t>LBA009</t>
  </si>
  <si>
    <t>LBA010</t>
  </si>
  <si>
    <t>LBK002</t>
  </si>
  <si>
    <t>LBK072</t>
  </si>
  <si>
    <t>Ukupno za: JU OŠ "9 maj"</t>
  </si>
  <si>
    <t>0003</t>
  </si>
  <si>
    <t>21020003</t>
  </si>
  <si>
    <t>JU OŠ "Hilmi ef. Šarić"</t>
  </si>
  <si>
    <t>LBA011</t>
  </si>
  <si>
    <t>LBA012</t>
  </si>
  <si>
    <t>LBA013</t>
  </si>
  <si>
    <t>LBA014</t>
  </si>
  <si>
    <t>LBA015</t>
  </si>
  <si>
    <t>LBK003</t>
  </si>
  <si>
    <t>LBK073</t>
  </si>
  <si>
    <t>Ukupno za: JU OŠ "Hilmi ef. Šarić"</t>
  </si>
  <si>
    <t>21020004</t>
  </si>
  <si>
    <t>JU OŠ "Hašim Spahić"</t>
  </si>
  <si>
    <t>LBA016</t>
  </si>
  <si>
    <t>LBA017</t>
  </si>
  <si>
    <t>LBA018</t>
  </si>
  <si>
    <t>LBA019</t>
  </si>
  <si>
    <t>LBA020</t>
  </si>
  <si>
    <t>LBK004</t>
  </si>
  <si>
    <t>LBK074</t>
  </si>
  <si>
    <t>Ukupno za: JU OŠ "Hašim Spahić"</t>
  </si>
  <si>
    <t>0005</t>
  </si>
  <si>
    <t>21020005</t>
  </si>
  <si>
    <t>JU OŠ "Podlugovi"</t>
  </si>
  <si>
    <t>LBA021</t>
  </si>
  <si>
    <t>LBA022</t>
  </si>
  <si>
    <t>LBA023</t>
  </si>
  <si>
    <t>LBA024</t>
  </si>
  <si>
    <t>LBA025</t>
  </si>
  <si>
    <t>LBK005</t>
  </si>
  <si>
    <t>LBK075</t>
  </si>
  <si>
    <t>Ukupno za: JU OŠ "Podlugovi"</t>
  </si>
  <si>
    <t>0006</t>
  </si>
  <si>
    <t>21020006</t>
  </si>
  <si>
    <t>JU OŠ "Srednje"</t>
  </si>
  <si>
    <t>LBA026</t>
  </si>
  <si>
    <t>LBA027</t>
  </si>
  <si>
    <t>LBA028</t>
  </si>
  <si>
    <t>LBA030</t>
  </si>
  <si>
    <t>LBK006</t>
  </si>
  <si>
    <t>LBK076</t>
  </si>
  <si>
    <t>Ukupno za: JU OŠ "Srednje"</t>
  </si>
  <si>
    <t>0007</t>
  </si>
  <si>
    <t>21020007</t>
  </si>
  <si>
    <t>JU OŠ "Isak Samokovlija"</t>
  </si>
  <si>
    <t>LBA031</t>
  </si>
  <si>
    <t>LBA032</t>
  </si>
  <si>
    <t>LBA033</t>
  </si>
  <si>
    <t>LBA034</t>
  </si>
  <si>
    <t>LBA035</t>
  </si>
  <si>
    <t>LBK007</t>
  </si>
  <si>
    <t>LBK077</t>
  </si>
  <si>
    <t>Ukupno za: JU OŠ "Isak Samokovlija"</t>
  </si>
  <si>
    <t>0008</t>
  </si>
  <si>
    <t>21020008</t>
  </si>
  <si>
    <t>JU OŠ "Vladislav Skarić"</t>
  </si>
  <si>
    <t>LBA036</t>
  </si>
  <si>
    <t>LBA037</t>
  </si>
  <si>
    <t>LBA038</t>
  </si>
  <si>
    <t>LBA039</t>
  </si>
  <si>
    <t>LBA040</t>
  </si>
  <si>
    <t>LBK008</t>
  </si>
  <si>
    <t>LBK078</t>
  </si>
  <si>
    <t>Ukupno za: JU OŠ "Vladislav Skarić"</t>
  </si>
  <si>
    <t>0009</t>
  </si>
  <si>
    <t>21020009</t>
  </si>
  <si>
    <t>JU OŠ "Hasan Kikić"</t>
  </si>
  <si>
    <t>LBA041</t>
  </si>
  <si>
    <t>LBA042</t>
  </si>
  <si>
    <t>LBA043</t>
  </si>
  <si>
    <t>LBA044</t>
  </si>
  <si>
    <t>LBA045</t>
  </si>
  <si>
    <t>LBK009</t>
  </si>
  <si>
    <t>LBK079</t>
  </si>
  <si>
    <t>Ukupno za: JU OŠ "Hasan Kikić"</t>
  </si>
  <si>
    <t>0010</t>
  </si>
  <si>
    <t>21020010</t>
  </si>
  <si>
    <t>JU OŠ "Alija Nametak"</t>
  </si>
  <si>
    <t>LBA046</t>
  </si>
  <si>
    <t>LBA047</t>
  </si>
  <si>
    <t>LBA048</t>
  </si>
  <si>
    <t>LBA049</t>
  </si>
  <si>
    <t>LBA050</t>
  </si>
  <si>
    <t>LBK010</t>
  </si>
  <si>
    <t>LBK080</t>
  </si>
  <si>
    <t>Ukupno za: JU OŠ "Alija Nametak"</t>
  </si>
  <si>
    <t>0011</t>
  </si>
  <si>
    <t>21020011</t>
  </si>
  <si>
    <t>JU OŠ "Musa Ćazim Ćatić"</t>
  </si>
  <si>
    <t>LBA051</t>
  </si>
  <si>
    <t>LBA052</t>
  </si>
  <si>
    <t>LBA053</t>
  </si>
  <si>
    <t>LBA054</t>
  </si>
  <si>
    <t>LBA055</t>
  </si>
  <si>
    <t>LBK011</t>
  </si>
  <si>
    <t>LBK081</t>
  </si>
  <si>
    <t>Ukupno za: JU OŠ "Musa Ćazim Ćatić"</t>
  </si>
  <si>
    <t>0012</t>
  </si>
  <si>
    <t>21020012</t>
  </si>
  <si>
    <t>JU OŠ "Safvet beg Bašagić"</t>
  </si>
  <si>
    <t>LBA056</t>
  </si>
  <si>
    <t>LBA057</t>
  </si>
  <si>
    <t>LBA058</t>
  </si>
  <si>
    <t>LBA059</t>
  </si>
  <si>
    <t>LBA060</t>
  </si>
  <si>
    <t>LBK012</t>
  </si>
  <si>
    <t>LBK082</t>
  </si>
  <si>
    <t>Ukupno za: JU OŠ "Safvet beg Bašagić"</t>
  </si>
  <si>
    <t>0013</t>
  </si>
  <si>
    <t>21020013</t>
  </si>
  <si>
    <t>JU OŠ "Silvije Strahimir Kranjčević"</t>
  </si>
  <si>
    <t>LBA061</t>
  </si>
  <si>
    <t>LBA062</t>
  </si>
  <si>
    <t>LBA063</t>
  </si>
  <si>
    <t>LBA064</t>
  </si>
  <si>
    <t>LBA065</t>
  </si>
  <si>
    <t>LBK013</t>
  </si>
  <si>
    <t>LBK083</t>
  </si>
  <si>
    <t>Ukupno za: JU OŠ "Silvije Strahimir Kranjčević"</t>
  </si>
  <si>
    <t>0014</t>
  </si>
  <si>
    <t>21020014</t>
  </si>
  <si>
    <t>JU OŠ "Mehmed-beg Kapetanović Ljubušak"</t>
  </si>
  <si>
    <t>LBA066</t>
  </si>
  <si>
    <t>LBA067</t>
  </si>
  <si>
    <t>LBA068</t>
  </si>
  <si>
    <t>LBA069</t>
  </si>
  <si>
    <t>LBA070</t>
  </si>
  <si>
    <t>LBK014</t>
  </si>
  <si>
    <t>LBK084</t>
  </si>
  <si>
    <t>Ukupno za: JU OŠ "Mehmed-beg Kapetanović Ljubušak"</t>
  </si>
  <si>
    <t>0015</t>
  </si>
  <si>
    <t>21020015</t>
  </si>
  <si>
    <t>JU OŠ "Nafija Sarajlić"</t>
  </si>
  <si>
    <t>LBA071</t>
  </si>
  <si>
    <t>LBA072</t>
  </si>
  <si>
    <t>LBA073</t>
  </si>
  <si>
    <t>LBA074</t>
  </si>
  <si>
    <t>LBA075</t>
  </si>
  <si>
    <t>LBK015</t>
  </si>
  <si>
    <t>LBK085</t>
  </si>
  <si>
    <t>Ukupno za: JU OŠ "Nafija Sarajlić"</t>
  </si>
  <si>
    <t>0016</t>
  </si>
  <si>
    <t>21020016</t>
  </si>
  <si>
    <t>JU OŠ "Hasan Kaimija"</t>
  </si>
  <si>
    <t>LBA076</t>
  </si>
  <si>
    <t>LBA077</t>
  </si>
  <si>
    <t>LBA078</t>
  </si>
  <si>
    <t>LBA079</t>
  </si>
  <si>
    <t>LBA080</t>
  </si>
  <si>
    <t>LBK016</t>
  </si>
  <si>
    <t>LBK086</t>
  </si>
  <si>
    <t>Ukupno za: JU OŠ "Hasan Kaimija"</t>
  </si>
  <si>
    <t>0017</t>
  </si>
  <si>
    <t>21020017</t>
  </si>
  <si>
    <t>JU "Katolički školski centar" - osnovna škola</t>
  </si>
  <si>
    <t>LBA081</t>
  </si>
  <si>
    <t>LBA082</t>
  </si>
  <si>
    <t>LBA083</t>
  </si>
  <si>
    <t>LBA084</t>
  </si>
  <si>
    <t>LBA085</t>
  </si>
  <si>
    <t>LBK017</t>
  </si>
  <si>
    <t>LBK087</t>
  </si>
  <si>
    <t>Ukupno za: JU "Katolički školski centar" - osnovna škola</t>
  </si>
  <si>
    <t>0018</t>
  </si>
  <si>
    <t>21020018</t>
  </si>
  <si>
    <t>JU "Centar za slušnu i govornu rehabilitaciju"</t>
  </si>
  <si>
    <t>LBA086</t>
  </si>
  <si>
    <t>LBA087</t>
  </si>
  <si>
    <t>LBA088</t>
  </si>
  <si>
    <t>LBA089</t>
  </si>
  <si>
    <t>LBA090</t>
  </si>
  <si>
    <t>LBK018</t>
  </si>
  <si>
    <t>LBK088</t>
  </si>
  <si>
    <t>Ukupno za: JU "Centar za slušnu i govornu rehabilitaciju"</t>
  </si>
  <si>
    <t>0019</t>
  </si>
  <si>
    <t>21020019</t>
  </si>
  <si>
    <t>JU "Prva osnovna škola"</t>
  </si>
  <si>
    <t>LBA091</t>
  </si>
  <si>
    <t>LBA092</t>
  </si>
  <si>
    <t>LBA093</t>
  </si>
  <si>
    <t>LBA094</t>
  </si>
  <si>
    <t>LBA095</t>
  </si>
  <si>
    <t>LBK019</t>
  </si>
  <si>
    <t>LBK089</t>
  </si>
  <si>
    <t>Ukupno za: JU "Prva osnovna škola"</t>
  </si>
  <si>
    <t>0020</t>
  </si>
  <si>
    <t>21020020</t>
  </si>
  <si>
    <t>JU "Druga osnovna škola"</t>
  </si>
  <si>
    <t>LBA096</t>
  </si>
  <si>
    <t>LBA097</t>
  </si>
  <si>
    <t>LBA098</t>
  </si>
  <si>
    <t>LBA099</t>
  </si>
  <si>
    <t>LBA0A0</t>
  </si>
  <si>
    <t>LBK020</t>
  </si>
  <si>
    <t>LBK090</t>
  </si>
  <si>
    <t>Ukupno za: JU "Druga osnovna škola"</t>
  </si>
  <si>
    <t>0021</t>
  </si>
  <si>
    <t>21020021</t>
  </si>
  <si>
    <t>JU "Treća osnovna škola"</t>
  </si>
  <si>
    <t>LBA0A1</t>
  </si>
  <si>
    <t>LBA0A2</t>
  </si>
  <si>
    <t>LBA0A3</t>
  </si>
  <si>
    <t>LBA0A4</t>
  </si>
  <si>
    <t>LBA0A5</t>
  </si>
  <si>
    <t>LBK021</t>
  </si>
  <si>
    <t>LBK091</t>
  </si>
  <si>
    <t>Ukupno za: JU "Treća osnovna škola"</t>
  </si>
  <si>
    <t>0022</t>
  </si>
  <si>
    <t>21020022</t>
  </si>
  <si>
    <t>JU "Četvrta osnovna škola"</t>
  </si>
  <si>
    <t>LBA0A6</t>
  </si>
  <si>
    <t>LBA0A7</t>
  </si>
  <si>
    <t>LBA0A8</t>
  </si>
  <si>
    <t>LBA0A9</t>
  </si>
  <si>
    <t>LBA0B0</t>
  </si>
  <si>
    <t>LBK022</t>
  </si>
  <si>
    <t>LBK092</t>
  </si>
  <si>
    <t>Ukupno za: JU "Četvrta osnovna škola"</t>
  </si>
  <si>
    <t>0023</t>
  </si>
  <si>
    <t>21020023</t>
  </si>
  <si>
    <t>JU "Peta osnovna škola"</t>
  </si>
  <si>
    <t>LBA0B1</t>
  </si>
  <si>
    <t>LBA0B2</t>
  </si>
  <si>
    <t>LBA0B3</t>
  </si>
  <si>
    <t>LBA0B4</t>
  </si>
  <si>
    <t>LBA0B5</t>
  </si>
  <si>
    <t>LBK023</t>
  </si>
  <si>
    <t>LBK093</t>
  </si>
  <si>
    <t>Ukupno za: JU "Peta osnovna škola"</t>
  </si>
  <si>
    <t>0024</t>
  </si>
  <si>
    <t>21020024</t>
  </si>
  <si>
    <t>JU "Šesta osnovna škola"</t>
  </si>
  <si>
    <t>LBA0B6</t>
  </si>
  <si>
    <t>LBA0B7</t>
  </si>
  <si>
    <t>LBA0B8</t>
  </si>
  <si>
    <t>LBA0B9</t>
  </si>
  <si>
    <t>LBA0C0</t>
  </si>
  <si>
    <t>LBK024</t>
  </si>
  <si>
    <t>LBK094</t>
  </si>
  <si>
    <t>Ukupno za: JU "Šesta osnovna škola"</t>
  </si>
  <si>
    <t>0025</t>
  </si>
  <si>
    <t>21020025</t>
  </si>
  <si>
    <t>JU "Sedma osnovna škola"</t>
  </si>
  <si>
    <t>LBA0C1</t>
  </si>
  <si>
    <t>LBA0C2</t>
  </si>
  <si>
    <t>LBA0C3</t>
  </si>
  <si>
    <t>LBA0C4</t>
  </si>
  <si>
    <t>LBA0C5</t>
  </si>
  <si>
    <t>LBK025</t>
  </si>
  <si>
    <t>LBK095</t>
  </si>
  <si>
    <t>Ukupno za: JU "Sedma osnovna škola"</t>
  </si>
  <si>
    <t>0026</t>
  </si>
  <si>
    <t>21020026</t>
  </si>
  <si>
    <t>JU "Osma osnovna škola - Amer Ćenanović"</t>
  </si>
  <si>
    <t>LBA0C6</t>
  </si>
  <si>
    <t>LBA0C7</t>
  </si>
  <si>
    <t>LBA0C8</t>
  </si>
  <si>
    <t>LBA0C9</t>
  </si>
  <si>
    <t>LBA0D0</t>
  </si>
  <si>
    <t>LBK026</t>
  </si>
  <si>
    <t>LBK096</t>
  </si>
  <si>
    <t>Ukupno za: JU "Osma osnovna škola - Amer Ćenanović"</t>
  </si>
  <si>
    <t>0027</t>
  </si>
  <si>
    <t>21020027</t>
  </si>
  <si>
    <t>JU "Osnovna muzička škola"</t>
  </si>
  <si>
    <t>LBA0D1</t>
  </si>
  <si>
    <t>LBA0D2</t>
  </si>
  <si>
    <t>LBA0D3</t>
  </si>
  <si>
    <t>LBA0D4</t>
  </si>
  <si>
    <t>LBA0D5</t>
  </si>
  <si>
    <t>LBK027</t>
  </si>
  <si>
    <t>LBK097</t>
  </si>
  <si>
    <t>Ukupno za: JU "Osnovna muzička škola"</t>
  </si>
  <si>
    <t>0028</t>
  </si>
  <si>
    <t>21020028</t>
  </si>
  <si>
    <t>JU OŠ "Čengić Vila I"</t>
  </si>
  <si>
    <t>LBA0D6</t>
  </si>
  <si>
    <t>LBA0D7</t>
  </si>
  <si>
    <t>LBA0D8</t>
  </si>
  <si>
    <t>LBA0D9</t>
  </si>
  <si>
    <t>LBA0E0</t>
  </si>
  <si>
    <t>LBK028</t>
  </si>
  <si>
    <t>LBK098</t>
  </si>
  <si>
    <t>Ukupno za: JU OŠ "Čengić Vila I"</t>
  </si>
  <si>
    <t>0029</t>
  </si>
  <si>
    <t>21020029</t>
  </si>
  <si>
    <t>JU OŠ "Malta"</t>
  </si>
  <si>
    <t>LBA0E1</t>
  </si>
  <si>
    <t>LBA0E2</t>
  </si>
  <si>
    <t>LBA0E3</t>
  </si>
  <si>
    <t>LBA0E4</t>
  </si>
  <si>
    <t>LBA0E5</t>
  </si>
  <si>
    <t>LBK029</t>
  </si>
  <si>
    <t>LBK099</t>
  </si>
  <si>
    <t>Ukupno za: JU OŠ "Malta"</t>
  </si>
  <si>
    <t>0030</t>
  </si>
  <si>
    <t>21020030</t>
  </si>
  <si>
    <t>JU OŠ "Hrasno"</t>
  </si>
  <si>
    <t>LBA0E6</t>
  </si>
  <si>
    <t>LBA0E7</t>
  </si>
  <si>
    <t>LBA0E8</t>
  </si>
  <si>
    <t>LBA0E9</t>
  </si>
  <si>
    <t>LBA0F0</t>
  </si>
  <si>
    <t>LBK030</t>
  </si>
  <si>
    <t>LBK0A0</t>
  </si>
  <si>
    <t>Ukupno za: JU OŠ "Hrasno"</t>
  </si>
  <si>
    <t>0031</t>
  </si>
  <si>
    <t>21020031</t>
  </si>
  <si>
    <t>JU OŠ "Grbavica I"</t>
  </si>
  <si>
    <t>LBA0F1</t>
  </si>
  <si>
    <t>LBA0F2</t>
  </si>
  <si>
    <t>LBA0F3</t>
  </si>
  <si>
    <t>LBA0F4</t>
  </si>
  <si>
    <t>LBA0F5</t>
  </si>
  <si>
    <t>LBK031</t>
  </si>
  <si>
    <t>LBK0A1</t>
  </si>
  <si>
    <t>Ukupno za: JU OŠ "Grbavica I"</t>
  </si>
  <si>
    <t>0032</t>
  </si>
  <si>
    <t>21020032</t>
  </si>
  <si>
    <t>JU OŠ "Grbavica II"</t>
  </si>
  <si>
    <t>LBA0F6</t>
  </si>
  <si>
    <t>LBA0F7</t>
  </si>
  <si>
    <t>LBA0F8</t>
  </si>
  <si>
    <t>LBA0F9</t>
  </si>
  <si>
    <t>LBA0G0</t>
  </si>
  <si>
    <t>LBK032</t>
  </si>
  <si>
    <t>LBK0A2</t>
  </si>
  <si>
    <t>Ukupno za: JU OŠ "Grbavica II"</t>
  </si>
  <si>
    <t>0033</t>
  </si>
  <si>
    <t>21020033</t>
  </si>
  <si>
    <t>JU OŠ "Pofalići"</t>
  </si>
  <si>
    <t>LBA0G1</t>
  </si>
  <si>
    <t>LBA0G2</t>
  </si>
  <si>
    <t>LBA0G3</t>
  </si>
  <si>
    <t>LBA0G4</t>
  </si>
  <si>
    <t>LBA0G5</t>
  </si>
  <si>
    <t>LBK033</t>
  </si>
  <si>
    <t>LBK0A3</t>
  </si>
  <si>
    <t>Ukupno za: JU OŠ "Pofalići"</t>
  </si>
  <si>
    <t>0034</t>
  </si>
  <si>
    <t>21020034</t>
  </si>
  <si>
    <t>JU OŠ "Velešički heroji"</t>
  </si>
  <si>
    <t>LBA0G6</t>
  </si>
  <si>
    <t>LBA0G7</t>
  </si>
  <si>
    <t>LBA0G8</t>
  </si>
  <si>
    <t>LBA0G9</t>
  </si>
  <si>
    <t>LBA0H0</t>
  </si>
  <si>
    <t>LBK034</t>
  </si>
  <si>
    <t>LBK0A4</t>
  </si>
  <si>
    <t>Ukupno za: JU OŠ "Velešički heroji"</t>
  </si>
  <si>
    <t>0035</t>
  </si>
  <si>
    <t>21020035</t>
  </si>
  <si>
    <t>JU OŠ "Kovačići"</t>
  </si>
  <si>
    <t>LBA0H1</t>
  </si>
  <si>
    <t>LBA0H2</t>
  </si>
  <si>
    <t>LBA0H3</t>
  </si>
  <si>
    <t>LBA0H4</t>
  </si>
  <si>
    <t>LBA0H5</t>
  </si>
  <si>
    <t>LBK035</t>
  </si>
  <si>
    <t>LBK0A5</t>
  </si>
  <si>
    <t>Ukupno za: JU OŠ "Kovačići"</t>
  </si>
  <si>
    <t>0036</t>
  </si>
  <si>
    <t>21020036</t>
  </si>
  <si>
    <t>JU Osnovna muzička i baletska škola "Novo Sarajevo"</t>
  </si>
  <si>
    <t>LBA0H6</t>
  </si>
  <si>
    <t>LBA0H7</t>
  </si>
  <si>
    <t>LBA0H8</t>
  </si>
  <si>
    <t>LBA0H9</t>
  </si>
  <si>
    <t>LBA0I0</t>
  </si>
  <si>
    <t>LBK036</t>
  </si>
  <si>
    <t>LBK0A6</t>
  </si>
  <si>
    <t>Ukupno za: JU Osnovna muzička i baletska škola "Novo Sarajevo"</t>
  </si>
  <si>
    <t>0037</t>
  </si>
  <si>
    <t>21020037</t>
  </si>
  <si>
    <t>JU Centar za odgoj, obrazovanje i rehabilitaciju "Vladimir Nazor"</t>
  </si>
  <si>
    <t>LBA0I1</t>
  </si>
  <si>
    <t>LBA0I2</t>
  </si>
  <si>
    <t>LBA0I3</t>
  </si>
  <si>
    <t>LBA0I4</t>
  </si>
  <si>
    <t>LBA0I5</t>
  </si>
  <si>
    <t>LBK037</t>
  </si>
  <si>
    <t>LBK0A7</t>
  </si>
  <si>
    <t>Ukupno za: JU Centar za odgoj, obrazovanje i rehabilitaciju "Vladimir Nazor"</t>
  </si>
  <si>
    <t>0039</t>
  </si>
  <si>
    <t>21020039</t>
  </si>
  <si>
    <t>JU OŠ "Mirsad Prnjavorac"</t>
  </si>
  <si>
    <t>LBA0J1</t>
  </si>
  <si>
    <t>LBA0J2</t>
  </si>
  <si>
    <t>LBA0J3</t>
  </si>
  <si>
    <t>LBA0J4</t>
  </si>
  <si>
    <t>LBA0J5</t>
  </si>
  <si>
    <t>LBK039</t>
  </si>
  <si>
    <t>LBK0A9</t>
  </si>
  <si>
    <t>Ukupno za: JU OŠ "Mirsad Prnjavorac"</t>
  </si>
  <si>
    <t>0040</t>
  </si>
  <si>
    <t>21020040</t>
  </si>
  <si>
    <t>JU OŠ "Zahid Baručija"</t>
  </si>
  <si>
    <t>LBA0J6</t>
  </si>
  <si>
    <t>LBA0J7</t>
  </si>
  <si>
    <t>LBA0J8</t>
  </si>
  <si>
    <t>LBA0J9</t>
  </si>
  <si>
    <t>LBA0K0</t>
  </si>
  <si>
    <t>LBK040</t>
  </si>
  <si>
    <t>LBK0B0</t>
  </si>
  <si>
    <t>Ukupno za: JU OŠ "Zahid Baručija"</t>
  </si>
  <si>
    <t>0041</t>
  </si>
  <si>
    <t>21020041</t>
  </si>
  <si>
    <t>JU OŠ "Zajko Delić"</t>
  </si>
  <si>
    <t>LBA0K1</t>
  </si>
  <si>
    <t>LBA0K2</t>
  </si>
  <si>
    <t>LBA0K3</t>
  </si>
  <si>
    <t>LBA0K4</t>
  </si>
  <si>
    <t>LBA0K5</t>
  </si>
  <si>
    <t>LBK041</t>
  </si>
  <si>
    <t>LBK0B1</t>
  </si>
  <si>
    <t>Ukupno za: JU OŠ "Zajko Delić"</t>
  </si>
  <si>
    <t>0042</t>
  </si>
  <si>
    <t>21020042</t>
  </si>
  <si>
    <t>JU OŠ "Izet Šabić"</t>
  </si>
  <si>
    <t>LBA0K6</t>
  </si>
  <si>
    <t>LBA0K7</t>
  </si>
  <si>
    <t>LBA0K8</t>
  </si>
  <si>
    <t>LBA0K9</t>
  </si>
  <si>
    <t>LBA0L0</t>
  </si>
  <si>
    <t>LBK042</t>
  </si>
  <si>
    <t>LBK0B2</t>
  </si>
  <si>
    <t>Ukupno za: JU OŠ "Izet Šabić"</t>
  </si>
  <si>
    <t>0043</t>
  </si>
  <si>
    <t>21020043</t>
  </si>
  <si>
    <t>JU OŠ "Porodice ef. Ramić"</t>
  </si>
  <si>
    <t>LBA0L1</t>
  </si>
  <si>
    <t>LBA0L2</t>
  </si>
  <si>
    <t>LBA0L3</t>
  </si>
  <si>
    <t>LBA0L4</t>
  </si>
  <si>
    <t>LBA0L5</t>
  </si>
  <si>
    <t>LBK043</t>
  </si>
  <si>
    <t>LBK0B3</t>
  </si>
  <si>
    <t>Ukupno za: JU OŠ "Porodice ef. Ramić"</t>
  </si>
  <si>
    <t>0044</t>
  </si>
  <si>
    <t>21020044</t>
  </si>
  <si>
    <t xml:space="preserve">JU OŠ "Zaim Kolar" </t>
  </si>
  <si>
    <t>LBA0L6</t>
  </si>
  <si>
    <t>LBA0L7</t>
  </si>
  <si>
    <t>LBA0L8</t>
  </si>
  <si>
    <t>LBA0L9</t>
  </si>
  <si>
    <t>LBA0M0</t>
  </si>
  <si>
    <t>LBK044</t>
  </si>
  <si>
    <t>LBK0B4</t>
  </si>
  <si>
    <t xml:space="preserve">Ukupno za: JU OŠ "Zaim Kolar" </t>
  </si>
  <si>
    <t>0045</t>
  </si>
  <si>
    <t>21020045</t>
  </si>
  <si>
    <t>JU OŠ "Osman Nakaš"</t>
  </si>
  <si>
    <t>LBA0M1</t>
  </si>
  <si>
    <t>LBA0M2</t>
  </si>
  <si>
    <t>LBA0M3</t>
  </si>
  <si>
    <t>LBA0M4</t>
  </si>
  <si>
    <t>LBA0M5</t>
  </si>
  <si>
    <t>LBK045</t>
  </si>
  <si>
    <t>LBK0B5</t>
  </si>
  <si>
    <t>Ukupno za: JU OŠ "Osman Nakaš"</t>
  </si>
  <si>
    <t>0046</t>
  </si>
  <si>
    <t>21020046</t>
  </si>
  <si>
    <t>JU OŠ "Mehmedalija Mak Dizdar"</t>
  </si>
  <si>
    <t>LBA0M6</t>
  </si>
  <si>
    <t>LBA0M7</t>
  </si>
  <si>
    <t>LBA0M8</t>
  </si>
  <si>
    <t>LBA0M9</t>
  </si>
  <si>
    <t>LBA0N0</t>
  </si>
  <si>
    <t>LBK046</t>
  </si>
  <si>
    <t>LBK0B6</t>
  </si>
  <si>
    <t>Ukupno za: JU OŠ "Mehmedalija Mak Dizdar"</t>
  </si>
  <si>
    <t>0047</t>
  </si>
  <si>
    <t>21020047</t>
  </si>
  <si>
    <t xml:space="preserve">JU OŠ "Behaudin Selimanović" </t>
  </si>
  <si>
    <t>LBA0N1</t>
  </si>
  <si>
    <t>LBA0N2</t>
  </si>
  <si>
    <t>LBA0N3</t>
  </si>
  <si>
    <t>LBA0N4</t>
  </si>
  <si>
    <t>LBA0N5</t>
  </si>
  <si>
    <t>LBK047</t>
  </si>
  <si>
    <t>LBK0B7</t>
  </si>
  <si>
    <t xml:space="preserve">Ukupno za: JU OŠ "Behaudin Selimanović" </t>
  </si>
  <si>
    <t>0048</t>
  </si>
  <si>
    <t>21020048</t>
  </si>
  <si>
    <t>JU OŠ "Džemaludin Čaušević"</t>
  </si>
  <si>
    <t>LBA0N6</t>
  </si>
  <si>
    <t>LBA0N7</t>
  </si>
  <si>
    <t>LBA0N8</t>
  </si>
  <si>
    <t>LBA0N9</t>
  </si>
  <si>
    <t>LBA0O0</t>
  </si>
  <si>
    <t>LBK048</t>
  </si>
  <si>
    <t>LBK0B8</t>
  </si>
  <si>
    <t>Ukupno za: JU OŠ "Džemaludin Čaušević"</t>
  </si>
  <si>
    <t>0049</t>
  </si>
  <si>
    <t>21020049</t>
  </si>
  <si>
    <t>JU OŠ "Meša Selimović"</t>
  </si>
  <si>
    <t>LBA0O1</t>
  </si>
  <si>
    <t>LBA0O2</t>
  </si>
  <si>
    <t>LBA0O3</t>
  </si>
  <si>
    <t>LBA0O4</t>
  </si>
  <si>
    <t>LBA0O5</t>
  </si>
  <si>
    <t>LBK049</t>
  </si>
  <si>
    <t>LBK0B9</t>
  </si>
  <si>
    <t>Ukupno za: JU OŠ "Meša Selimović"</t>
  </si>
  <si>
    <t>0050</t>
  </si>
  <si>
    <t>21020050</t>
  </si>
  <si>
    <t>JU OŠ "Fatima Gunić"</t>
  </si>
  <si>
    <t>LBA0O6</t>
  </si>
  <si>
    <t>LBA0O7</t>
  </si>
  <si>
    <t>LBA0O8</t>
  </si>
  <si>
    <t>LBA0O9</t>
  </si>
  <si>
    <t>LBA0P0</t>
  </si>
  <si>
    <t>LBK050</t>
  </si>
  <si>
    <t>LBK0C0</t>
  </si>
  <si>
    <t>Ukupno za: JU OŠ "Fatima Gunić"</t>
  </si>
  <si>
    <t>0051</t>
  </si>
  <si>
    <t>21020051</t>
  </si>
  <si>
    <t>JU OŠ "Aleksa Šantić"</t>
  </si>
  <si>
    <t>LBA0P1</t>
  </si>
  <si>
    <t>LBA0P2</t>
  </si>
  <si>
    <t>LBA0P3</t>
  </si>
  <si>
    <t>LBA0P4</t>
  </si>
  <si>
    <t>LBA0P5</t>
  </si>
  <si>
    <t>LBK051</t>
  </si>
  <si>
    <t>LBK0C1</t>
  </si>
  <si>
    <t>Ukupno za: JU OŠ "Aleksa Šantić"</t>
  </si>
  <si>
    <t>0052</t>
  </si>
  <si>
    <t>21020052</t>
  </si>
  <si>
    <t>JU OŠ "Skender Kulenović"</t>
  </si>
  <si>
    <t>LBA0P6</t>
  </si>
  <si>
    <t>LBA0P7</t>
  </si>
  <si>
    <t>LBA0P8</t>
  </si>
  <si>
    <t>LBA0P9</t>
  </si>
  <si>
    <t>LBA0R0</t>
  </si>
  <si>
    <t>LBK052</t>
  </si>
  <si>
    <t>LBK0C2</t>
  </si>
  <si>
    <t>Ukupno za: JU OŠ "Skender Kulenović"</t>
  </si>
  <si>
    <t>0053</t>
  </si>
  <si>
    <t>21020053</t>
  </si>
  <si>
    <t>JU OŠ "Ćamil Sijarić"</t>
  </si>
  <si>
    <t>LBA0R1</t>
  </si>
  <si>
    <t>LBA0R2</t>
  </si>
  <si>
    <t>LBA0R3</t>
  </si>
  <si>
    <t>LBA0R4</t>
  </si>
  <si>
    <t>LBA0R5</t>
  </si>
  <si>
    <t>LBK053</t>
  </si>
  <si>
    <t>LBK0C3</t>
  </si>
  <si>
    <t>Ukupno za: JU OŠ "Ćamil Sijarić"</t>
  </si>
  <si>
    <t>0054</t>
  </si>
  <si>
    <t>21020054</t>
  </si>
  <si>
    <t>JU OŠ "Osman Nuri Hadžić"</t>
  </si>
  <si>
    <t>LBA0R6</t>
  </si>
  <si>
    <t>LBA0R7</t>
  </si>
  <si>
    <t>LBA0R8</t>
  </si>
  <si>
    <t>LBA0R9</t>
  </si>
  <si>
    <t>LBA0S0</t>
  </si>
  <si>
    <t>LBK054</t>
  </si>
  <si>
    <t>LBK0C4</t>
  </si>
  <si>
    <t>Ukupno za: JU OŠ "Osman Nuri Hadžić"</t>
  </si>
  <si>
    <t>0055</t>
  </si>
  <si>
    <t>21020055</t>
  </si>
  <si>
    <t>JU OŠ "Umihana Čuvidina"</t>
  </si>
  <si>
    <t>LBA0S1</t>
  </si>
  <si>
    <t>LBA0S2</t>
  </si>
  <si>
    <t>LBA0S3</t>
  </si>
  <si>
    <t>LBA0S4</t>
  </si>
  <si>
    <t>LBA0S5</t>
  </si>
  <si>
    <t>LBK055</t>
  </si>
  <si>
    <t>LBK0C5</t>
  </si>
  <si>
    <t>Ukupno za: JU OŠ "Umihana Čuvidina"</t>
  </si>
  <si>
    <t>0056</t>
  </si>
  <si>
    <t>21020056</t>
  </si>
  <si>
    <t>JU OŠ "Avdo Smailović"</t>
  </si>
  <si>
    <t>LBA0S6</t>
  </si>
  <si>
    <t>LBA0S7</t>
  </si>
  <si>
    <t>LBA0S8</t>
  </si>
  <si>
    <t>LBA0S9</t>
  </si>
  <si>
    <t>LBA0T0</t>
  </si>
  <si>
    <t>LBK056</t>
  </si>
  <si>
    <t>LBK0C6</t>
  </si>
  <si>
    <t>Ukupno za: JU OŠ "Avdo Smailović"</t>
  </si>
  <si>
    <t>0057</t>
  </si>
  <si>
    <t>21020057</t>
  </si>
  <si>
    <t>JU OŠ "Edhem Mulabdić"</t>
  </si>
  <si>
    <t>LBA0T1</t>
  </si>
  <si>
    <t>LBA0T2</t>
  </si>
  <si>
    <t>LBA0T3</t>
  </si>
  <si>
    <t>LBA0T4</t>
  </si>
  <si>
    <t>LBA0T5</t>
  </si>
  <si>
    <t>LBK057</t>
  </si>
  <si>
    <t>LBK0C7</t>
  </si>
  <si>
    <t>Ukupno za: JU OŠ "Edhem Mulabdić"</t>
  </si>
  <si>
    <t>0058</t>
  </si>
  <si>
    <t>21020058</t>
  </si>
  <si>
    <t>JU OŠ "Mula Mustafa Bašeskija"</t>
  </si>
  <si>
    <t>LBA0T6</t>
  </si>
  <si>
    <t>LBA0T7</t>
  </si>
  <si>
    <t>LBA0T8</t>
  </si>
  <si>
    <t>LBA0T9</t>
  </si>
  <si>
    <t>LBA0U0</t>
  </si>
  <si>
    <t>LBK058</t>
  </si>
  <si>
    <t>LBK0C8</t>
  </si>
  <si>
    <t>Ukupno za: JU OŠ "Mula Mustafa Bašeskija"</t>
  </si>
  <si>
    <t>0059</t>
  </si>
  <si>
    <t>21020059</t>
  </si>
  <si>
    <t>JU OŠ "Saburina"</t>
  </si>
  <si>
    <t>LBA0U1</t>
  </si>
  <si>
    <t>LBA0U2</t>
  </si>
  <si>
    <t>LBA0U3</t>
  </si>
  <si>
    <t>LBA0U4</t>
  </si>
  <si>
    <t>LBA0U5</t>
  </si>
  <si>
    <t>LBK059</t>
  </si>
  <si>
    <t>LBK0C9</t>
  </si>
  <si>
    <t>Ukupno za: JU OŠ "Saburina"</t>
  </si>
  <si>
    <t>0060</t>
  </si>
  <si>
    <t>JU OŠ "Šejh Muhamed efendija Hadžijamaković"</t>
  </si>
  <si>
    <t>21020060</t>
  </si>
  <si>
    <t>LBA0U6</t>
  </si>
  <si>
    <t>LBA0U7</t>
  </si>
  <si>
    <t>LBA0U8</t>
  </si>
  <si>
    <t>LBA0U9</t>
  </si>
  <si>
    <t>LBA0V0</t>
  </si>
  <si>
    <t>LBK060</t>
  </si>
  <si>
    <t>LBK0D0</t>
  </si>
  <si>
    <t>Ukupno za: JU OŠ "Šejh Muhamed efendija Hadžijamaković"</t>
  </si>
  <si>
    <t>0061</t>
  </si>
  <si>
    <t>21020061</t>
  </si>
  <si>
    <t>JU OŠ "Hamdija Kreševljaković"</t>
  </si>
  <si>
    <t>LBA0V1</t>
  </si>
  <si>
    <t>LBA0V2</t>
  </si>
  <si>
    <t>LBA0V3</t>
  </si>
  <si>
    <t>LBA0V4</t>
  </si>
  <si>
    <t>LBA0V5</t>
  </si>
  <si>
    <t>LBK061</t>
  </si>
  <si>
    <t>LBK0D1</t>
  </si>
  <si>
    <t>Ukupno za: JU OŠ "Hamdija Kreševljaković"</t>
  </si>
  <si>
    <t>0062</t>
  </si>
  <si>
    <t>21020062</t>
  </si>
  <si>
    <t>JU OŠ "Vrhbosna"</t>
  </si>
  <si>
    <t>LBA0V6</t>
  </si>
  <si>
    <t>LBA0V7</t>
  </si>
  <si>
    <t>LBA0V8</t>
  </si>
  <si>
    <t>LBA0V9</t>
  </si>
  <si>
    <t>LBA0Z0</t>
  </si>
  <si>
    <t>LBK062</t>
  </si>
  <si>
    <t>LBK0D2</t>
  </si>
  <si>
    <t>Ukupno za: JU OŠ "Vrhbosna"</t>
  </si>
  <si>
    <t>0063</t>
  </si>
  <si>
    <t>21020063</t>
  </si>
  <si>
    <t>JU Osnovna muzička škola "Mladen Pozajić"</t>
  </si>
  <si>
    <t>LBA0Z1</t>
  </si>
  <si>
    <t>LBA0Z2</t>
  </si>
  <si>
    <t>LBA0Z3</t>
  </si>
  <si>
    <t>LBA0Z4</t>
  </si>
  <si>
    <t>LBA0Z5</t>
  </si>
  <si>
    <t>LBK063</t>
  </si>
  <si>
    <t>LBK0D3</t>
  </si>
  <si>
    <t>Ukupno za: JU Osnovna muzička škola "Mladen Pozajić"</t>
  </si>
  <si>
    <t>0064</t>
  </si>
  <si>
    <t>21020064</t>
  </si>
  <si>
    <t>Zavod za specijalno obrazovanje i odgoj djece "Mjedenica"</t>
  </si>
  <si>
    <t>LBA0X0</t>
  </si>
  <si>
    <t>LBA0Z6</t>
  </si>
  <si>
    <t>LBA0Z7</t>
  </si>
  <si>
    <t>LBA0Z8</t>
  </si>
  <si>
    <t>LBA0Z9</t>
  </si>
  <si>
    <t>LBK064</t>
  </si>
  <si>
    <t>LBK0D4</t>
  </si>
  <si>
    <t>Ukupno za: Zavod za specijalno obrazovanje i odgoj djece "Mjedenica"</t>
  </si>
  <si>
    <t>0065</t>
  </si>
  <si>
    <t>21020065</t>
  </si>
  <si>
    <t>JU "Deveta osnovna škola"</t>
  </si>
  <si>
    <t>LBA0X1</t>
  </si>
  <si>
    <t>LBA0X2</t>
  </si>
  <si>
    <t>LBA0X3</t>
  </si>
  <si>
    <t>LBA0X4</t>
  </si>
  <si>
    <t>LBA0X5</t>
  </si>
  <si>
    <t>LBK065</t>
  </si>
  <si>
    <t>LBK0D5</t>
  </si>
  <si>
    <t>Ukupno za: JU "Deveta osnovna škola"</t>
  </si>
  <si>
    <t>0066</t>
  </si>
  <si>
    <t>21020066</t>
  </si>
  <si>
    <t>JU OŠ "Mustafa Busuladžić"</t>
  </si>
  <si>
    <t>LBA0X6</t>
  </si>
  <si>
    <t>LBA0X7</t>
  </si>
  <si>
    <t>LBA0X8</t>
  </si>
  <si>
    <t>LBA0X9</t>
  </si>
  <si>
    <t>LBA0Y0</t>
  </si>
  <si>
    <t>LBK066</t>
  </si>
  <si>
    <t>LBK0D6</t>
  </si>
  <si>
    <t>Ukupno za: JU OŠ "Mustafa Busuladžić"</t>
  </si>
  <si>
    <t>0067</t>
  </si>
  <si>
    <t>21020067</t>
  </si>
  <si>
    <t>JU OŠ "Sokolje"</t>
  </si>
  <si>
    <t>LBA0Y1</t>
  </si>
  <si>
    <t>LBA0Y2</t>
  </si>
  <si>
    <t>LBA0Y3</t>
  </si>
  <si>
    <t>LBA0Y4</t>
  </si>
  <si>
    <t>LBA0Y5</t>
  </si>
  <si>
    <t>LBK067</t>
  </si>
  <si>
    <t>LBK0D7</t>
  </si>
  <si>
    <t>Ukupno za: JU OŠ "Sokolje"</t>
  </si>
  <si>
    <t>0068</t>
  </si>
  <si>
    <t>21020068</t>
  </si>
  <si>
    <t>JU "Deseta osnovna škola"</t>
  </si>
  <si>
    <t>LBA0W0</t>
  </si>
  <si>
    <t>LBA0Y6</t>
  </si>
  <si>
    <t>LBA0Y7</t>
  </si>
  <si>
    <t>LBA0Y8</t>
  </si>
  <si>
    <t>LBA0Y9</t>
  </si>
  <si>
    <t>LBK068</t>
  </si>
  <si>
    <t>LBK0D8</t>
  </si>
  <si>
    <t>Ukupno za: JU "Deseta osnovna škola"</t>
  </si>
  <si>
    <t>0069</t>
  </si>
  <si>
    <t>21020069</t>
  </si>
  <si>
    <t>JU OŠ "Stari Ilijaš"</t>
  </si>
  <si>
    <t>LBA0W1</t>
  </si>
  <si>
    <t>LBA0W2</t>
  </si>
  <si>
    <t>LBA0W3</t>
  </si>
  <si>
    <t>LBA0W4</t>
  </si>
  <si>
    <t>LBA0W5</t>
  </si>
  <si>
    <t>LBK069</t>
  </si>
  <si>
    <t>LBK0D9</t>
  </si>
  <si>
    <t>Ukupno za: JU OŠ "Stari Ilijaš"</t>
  </si>
  <si>
    <t>0070</t>
  </si>
  <si>
    <t>21020070</t>
  </si>
  <si>
    <t>JU OŠ "Hadžići"</t>
  </si>
  <si>
    <t>LBA0Q0</t>
  </si>
  <si>
    <t>LBA0W6</t>
  </si>
  <si>
    <t>LBA0W7</t>
  </si>
  <si>
    <t>LBA0W8</t>
  </si>
  <si>
    <t>LBA0W9</t>
  </si>
  <si>
    <t>LBK070</t>
  </si>
  <si>
    <t>LBK0E0</t>
  </si>
  <si>
    <t>Ukupno za: JU OŠ "Hadžići"</t>
  </si>
  <si>
    <t>0071</t>
  </si>
  <si>
    <t>21020071</t>
  </si>
  <si>
    <t>JU OŠ "Aneks"</t>
  </si>
  <si>
    <t>LAN0Q1</t>
  </si>
  <si>
    <t>LAN0Q2</t>
  </si>
  <si>
    <t>LAN0Q3</t>
  </si>
  <si>
    <t>LAN0Q4</t>
  </si>
  <si>
    <t>LAN0Q5</t>
  </si>
  <si>
    <t>LBK0E1</t>
  </si>
  <si>
    <t>LBK0E2</t>
  </si>
  <si>
    <t>Ukupno za: JU OŠ "Aneks"</t>
  </si>
  <si>
    <t>0072</t>
  </si>
  <si>
    <t>21020072</t>
  </si>
  <si>
    <t>JU OŠ "Šip"</t>
  </si>
  <si>
    <t>LBA0Q1</t>
  </si>
  <si>
    <t>LBA0Q2</t>
  </si>
  <si>
    <t>LBA0Q3</t>
  </si>
  <si>
    <t>LBA0Q4</t>
  </si>
  <si>
    <t>LBA0Q5</t>
  </si>
  <si>
    <t>LBK0E3</t>
  </si>
  <si>
    <t>LBK0E4</t>
  </si>
  <si>
    <t>Ukupno za: JU OŠ "Šip"</t>
  </si>
  <si>
    <t>2103000</t>
  </si>
  <si>
    <t>SREDNJE  OBRAZOVANJE  - ZBIRNI</t>
  </si>
  <si>
    <t>Ukupno za glavu: 2103</t>
  </si>
  <si>
    <t>21030001</t>
  </si>
  <si>
    <t>JU "Prva gimnazija"</t>
  </si>
  <si>
    <t>LCA001</t>
  </si>
  <si>
    <t>LCA002</t>
  </si>
  <si>
    <t>LCA003</t>
  </si>
  <si>
    <t>LCA004</t>
  </si>
  <si>
    <t>LCA005</t>
  </si>
  <si>
    <t>LCK001</t>
  </si>
  <si>
    <t>LCK036</t>
  </si>
  <si>
    <t>Ukupno za: JU "Prva gimnazija"</t>
  </si>
  <si>
    <t>21030002</t>
  </si>
  <si>
    <t>JU "Druga gimnazija"</t>
  </si>
  <si>
    <t>LCA006</t>
  </si>
  <si>
    <t>LCA007</t>
  </si>
  <si>
    <t>LCA008</t>
  </si>
  <si>
    <t>LCA009</t>
  </si>
  <si>
    <t>LCA010</t>
  </si>
  <si>
    <t>LCK002</t>
  </si>
  <si>
    <t>LCK037</t>
  </si>
  <si>
    <t>Ukupno za: JU "Druga gimnazija"</t>
  </si>
  <si>
    <t>21030003</t>
  </si>
  <si>
    <t>JU "Treća gimnazija"</t>
  </si>
  <si>
    <t>LCA011</t>
  </si>
  <si>
    <t>LCA012</t>
  </si>
  <si>
    <t>LCA013</t>
  </si>
  <si>
    <t>LCA014</t>
  </si>
  <si>
    <t>LCA015</t>
  </si>
  <si>
    <t>LCK003</t>
  </si>
  <si>
    <t>LCK038</t>
  </si>
  <si>
    <t>Ukupno za: JU "Treća gimnazija"</t>
  </si>
  <si>
    <t>21030004</t>
  </si>
  <si>
    <t>JU "Četvrta gimnazija</t>
  </si>
  <si>
    <t>LCA016</t>
  </si>
  <si>
    <t>LCA017</t>
  </si>
  <si>
    <t>LCA018</t>
  </si>
  <si>
    <t>LCA019</t>
  </si>
  <si>
    <t>LCA020</t>
  </si>
  <si>
    <t>LCK004</t>
  </si>
  <si>
    <t>LCK039</t>
  </si>
  <si>
    <t>Ukupno za: JU "Četvrta gimnazija</t>
  </si>
  <si>
    <t>21030005</t>
  </si>
  <si>
    <t>JU "Peta gimnazija"</t>
  </si>
  <si>
    <t>LCA021</t>
  </si>
  <si>
    <t>LCA022</t>
  </si>
  <si>
    <t>LCA023</t>
  </si>
  <si>
    <t>LCA024</t>
  </si>
  <si>
    <t>LCA025</t>
  </si>
  <si>
    <t>LCK005</t>
  </si>
  <si>
    <t>LCK040</t>
  </si>
  <si>
    <t>Ukupno za: JU "Peta gimnazija"</t>
  </si>
  <si>
    <t>21030006</t>
  </si>
  <si>
    <t>JU "Gimnazija Dobrinja"</t>
  </si>
  <si>
    <t>LCA026</t>
  </si>
  <si>
    <t>LCA027</t>
  </si>
  <si>
    <t>LCA028</t>
  </si>
  <si>
    <t>LCA029</t>
  </si>
  <si>
    <t>LCA030</t>
  </si>
  <si>
    <t>LCK006</t>
  </si>
  <si>
    <t>LCK041</t>
  </si>
  <si>
    <t>Ukupno za: JU "Gimnazija Dobrinja"</t>
  </si>
  <si>
    <t>21030007</t>
  </si>
  <si>
    <t>JU "Prva bošnjačka gimnazija"</t>
  </si>
  <si>
    <t>LCA031</t>
  </si>
  <si>
    <t>LCA032</t>
  </si>
  <si>
    <t>LCA033</t>
  </si>
  <si>
    <t>LCA034</t>
  </si>
  <si>
    <t>LCA035</t>
  </si>
  <si>
    <t>LCK007</t>
  </si>
  <si>
    <t>LCK042</t>
  </si>
  <si>
    <t>Ukupno za: JU "Prva bošnjačka gimnazija"</t>
  </si>
  <si>
    <t>21030008</t>
  </si>
  <si>
    <t>JU "Katolički školski centar-Opća realna gimnazija"</t>
  </si>
  <si>
    <t>LCA036</t>
  </si>
  <si>
    <t>LCA037</t>
  </si>
  <si>
    <t>LCA038</t>
  </si>
  <si>
    <t>LCA039</t>
  </si>
  <si>
    <t>LCA040</t>
  </si>
  <si>
    <t>LCK008</t>
  </si>
  <si>
    <t>LCK043</t>
  </si>
  <si>
    <t>Ukupno za: JU "Katolički školski centar-Opća realna gimnazija"</t>
  </si>
  <si>
    <t>21030009</t>
  </si>
  <si>
    <t>JU "Gimnazija Obala"</t>
  </si>
  <si>
    <t>LCA041</t>
  </si>
  <si>
    <t>LCA042</t>
  </si>
  <si>
    <t>LCA043</t>
  </si>
  <si>
    <t>LCA044</t>
  </si>
  <si>
    <t>LCA045</t>
  </si>
  <si>
    <t>LCK009</t>
  </si>
  <si>
    <t>LCK044</t>
  </si>
  <si>
    <t>Ukupno za: JU "Gimnazija Obala"</t>
  </si>
  <si>
    <t>21030010</t>
  </si>
  <si>
    <t>JU "Srednja muzička škola"</t>
  </si>
  <si>
    <t>LCA046</t>
  </si>
  <si>
    <t>LCA047</t>
  </si>
  <si>
    <t>LCA048</t>
  </si>
  <si>
    <t>LCA049</t>
  </si>
  <si>
    <t>LCA050</t>
  </si>
  <si>
    <t>LCK010</t>
  </si>
  <si>
    <t>LCK045</t>
  </si>
  <si>
    <t>Ukupno za: JU "Srednja muzička škola"</t>
  </si>
  <si>
    <t>21030011</t>
  </si>
  <si>
    <t>JU "Srednja škola primjenjenih umjetnosti"</t>
  </si>
  <si>
    <t>LCA051</t>
  </si>
  <si>
    <t>LCA052</t>
  </si>
  <si>
    <t>LCA053</t>
  </si>
  <si>
    <t>LCA054</t>
  </si>
  <si>
    <t>LCA055</t>
  </si>
  <si>
    <t>LCK011</t>
  </si>
  <si>
    <t>LCK046</t>
  </si>
  <si>
    <t>LCS001</t>
  </si>
  <si>
    <t>Ukupno za: JU "Srednja škola primjenjenih umjetnosti"</t>
  </si>
  <si>
    <t>21030012</t>
  </si>
  <si>
    <t>JU "Srednja medicinska škola Sarajevo"</t>
  </si>
  <si>
    <t>LCA056</t>
  </si>
  <si>
    <t>LCA057</t>
  </si>
  <si>
    <t>LCA058</t>
  </si>
  <si>
    <t>LCA059</t>
  </si>
  <si>
    <t>LCA060</t>
  </si>
  <si>
    <t>LCK012</t>
  </si>
  <si>
    <t>LCK047</t>
  </si>
  <si>
    <t>Ukupno za: JU "Srednja medicinska škola Sarajevo"</t>
  </si>
  <si>
    <t>21030013</t>
  </si>
  <si>
    <t>JU "Srednja medicinska škola -Jezero"</t>
  </si>
  <si>
    <t>LCA061</t>
  </si>
  <si>
    <t>LCA062</t>
  </si>
  <si>
    <t>LCA063</t>
  </si>
  <si>
    <t>LCA064</t>
  </si>
  <si>
    <t>LCA065</t>
  </si>
  <si>
    <t>LCK013</t>
  </si>
  <si>
    <t>LCK048</t>
  </si>
  <si>
    <t>Ukupno za: JU "Srednja medicinska škola -Jezero"</t>
  </si>
  <si>
    <t>21030014</t>
  </si>
  <si>
    <t>JU "Srednja zubotehnička škola"</t>
  </si>
  <si>
    <t>LCA066</t>
  </si>
  <si>
    <t>LCA067</t>
  </si>
  <si>
    <t>LCA068</t>
  </si>
  <si>
    <t>LCA069</t>
  </si>
  <si>
    <t>LCA070</t>
  </si>
  <si>
    <t>LCK014</t>
  </si>
  <si>
    <t>LCK049</t>
  </si>
  <si>
    <t>Ukupno za: JU "Srednja zubotehnička škola"</t>
  </si>
  <si>
    <t>21030015</t>
  </si>
  <si>
    <t>JU "Katolički školski centar-Srednja medicinska škola"</t>
  </si>
  <si>
    <t>LCA071</t>
  </si>
  <si>
    <t>LCA072</t>
  </si>
  <si>
    <t>LCA073</t>
  </si>
  <si>
    <t>LCA074</t>
  </si>
  <si>
    <t>LCA075</t>
  </si>
  <si>
    <t>LCK015</t>
  </si>
  <si>
    <t>LCK050</t>
  </si>
  <si>
    <t>Ukupno za: JU "Katolički školski centar-Srednja medicinska škola"</t>
  </si>
  <si>
    <t>21030016</t>
  </si>
  <si>
    <t>JU "Srednja ekonomska škola"</t>
  </si>
  <si>
    <t>LCA076</t>
  </si>
  <si>
    <t>LCA077</t>
  </si>
  <si>
    <t>LCA078</t>
  </si>
  <si>
    <t>LCA079</t>
  </si>
  <si>
    <t>LCA080</t>
  </si>
  <si>
    <t>LCK016</t>
  </si>
  <si>
    <t>LCK051</t>
  </si>
  <si>
    <t>Ukupno za: JU "Srednja ekonomska škola"</t>
  </si>
  <si>
    <t>21030017</t>
  </si>
  <si>
    <t>JU "Elektrotehnička škola za energetiku"</t>
  </si>
  <si>
    <t>LCA081</t>
  </si>
  <si>
    <t>LCA082</t>
  </si>
  <si>
    <t>LCA083</t>
  </si>
  <si>
    <t>LCA084</t>
  </si>
  <si>
    <t>LCA085</t>
  </si>
  <si>
    <t>LCK017</t>
  </si>
  <si>
    <t>LCK052</t>
  </si>
  <si>
    <t>Ukupno za: JU "Elektrotehnička škola za energetiku"</t>
  </si>
  <si>
    <t>21030018</t>
  </si>
  <si>
    <t>JU "Srednja elektrotehnička škola"</t>
  </si>
  <si>
    <t>LCA086</t>
  </si>
  <si>
    <t>LCA087</t>
  </si>
  <si>
    <t>LCA088</t>
  </si>
  <si>
    <t>LCA089</t>
  </si>
  <si>
    <t>LCA090</t>
  </si>
  <si>
    <t>LCK018</t>
  </si>
  <si>
    <t>LCK053</t>
  </si>
  <si>
    <t>Ukupno za: JU "Srednja elektrotehnička škola"</t>
  </si>
  <si>
    <t>21030019</t>
  </si>
  <si>
    <t>JU "Srednja mašinska tehnička škola"</t>
  </si>
  <si>
    <t>LCA091</t>
  </si>
  <si>
    <t>LCA092</t>
  </si>
  <si>
    <t>LCA093</t>
  </si>
  <si>
    <t>LCA094</t>
  </si>
  <si>
    <t>LCA095</t>
  </si>
  <si>
    <t>LCK019</t>
  </si>
  <si>
    <t>LCK054</t>
  </si>
  <si>
    <t>Ukupno za: JU "Srednja mašinska tehnička škola"</t>
  </si>
  <si>
    <t>21030020</t>
  </si>
  <si>
    <t>JU "Srednja škola za saobraćaj i komunikacije"</t>
  </si>
  <si>
    <t>LCA096</t>
  </si>
  <si>
    <t>LCA097</t>
  </si>
  <si>
    <t>LCA098</t>
  </si>
  <si>
    <t>LCA099</t>
  </si>
  <si>
    <t>LCA0A0</t>
  </si>
  <si>
    <t>LCK020</t>
  </si>
  <si>
    <t>LCK055</t>
  </si>
  <si>
    <t>Ukupno za: JU "Srednja škola za saobraćaj i komunikacije"</t>
  </si>
  <si>
    <t>21030021</t>
  </si>
  <si>
    <t>JU "Srednja škola metalskih zanimanja"</t>
  </si>
  <si>
    <t>LCA0A1</t>
  </si>
  <si>
    <t>LCA0A2</t>
  </si>
  <si>
    <t>LCA0A3</t>
  </si>
  <si>
    <t>LCA0A4</t>
  </si>
  <si>
    <t>LCA0A5</t>
  </si>
  <si>
    <t>LCK021</t>
  </si>
  <si>
    <t>LCK056</t>
  </si>
  <si>
    <t>Ukupno za: JU "Srednja škola metalskih zanimanja"</t>
  </si>
  <si>
    <t>21030022</t>
  </si>
  <si>
    <t>JU "Željeznički školski centar"</t>
  </si>
  <si>
    <t>LCA0A6</t>
  </si>
  <si>
    <t>LCA0A7</t>
  </si>
  <si>
    <t>LCA0A8</t>
  </si>
  <si>
    <t>LCA0A9</t>
  </si>
  <si>
    <t>LCA0B0</t>
  </si>
  <si>
    <t>LCK022</t>
  </si>
  <si>
    <t>LCK057</t>
  </si>
  <si>
    <t>Ukupno za: JU "Željeznički školski centar"</t>
  </si>
  <si>
    <t>21030023</t>
  </si>
  <si>
    <t>JU "Srednja građevinsko-geodetska škola"</t>
  </si>
  <si>
    <t>LCA0B1</t>
  </si>
  <si>
    <t>LCA0B2</t>
  </si>
  <si>
    <t>LCA0B3</t>
  </si>
  <si>
    <t>LCA0B4</t>
  </si>
  <si>
    <t>LCA0B5</t>
  </si>
  <si>
    <t>LCK023</t>
  </si>
  <si>
    <t>LCK058</t>
  </si>
  <si>
    <t>Ukupno za: JU "Srednja građevinsko-geodetska škola"</t>
  </si>
  <si>
    <t>21030024</t>
  </si>
  <si>
    <t>JU "Srednja tehnička škola grafičkih tehnologija, dizajna i multimedije</t>
  </si>
  <si>
    <t>LCA0B6</t>
  </si>
  <si>
    <t>LCA0B7</t>
  </si>
  <si>
    <t>LCA0B8</t>
  </si>
  <si>
    <t>LCA0B9</t>
  </si>
  <si>
    <t>LCA0C0</t>
  </si>
  <si>
    <t>LCK024</t>
  </si>
  <si>
    <t>LCK059</t>
  </si>
  <si>
    <t>Ukupno za: JU "Srednja tehnička škola grafičkih tehnologija, dizajna i multimedije</t>
  </si>
  <si>
    <t>21030025</t>
  </si>
  <si>
    <t>JU "Srednja škola za okoliš i drvni dizajn"</t>
  </si>
  <si>
    <t>LCA0C1</t>
  </si>
  <si>
    <t>LCA0C2</t>
  </si>
  <si>
    <t>LCA0C3</t>
  </si>
  <si>
    <t>LCA0C4</t>
  </si>
  <si>
    <t>LCA0C5</t>
  </si>
  <si>
    <t>LCK025</t>
  </si>
  <si>
    <t>LCK060</t>
  </si>
  <si>
    <t>Ukupno za: JU "Srednja škola za okoliš i drvni dizajn"</t>
  </si>
  <si>
    <t>JU "Srednja škola poljoprivrede, prehrane, veterine i uslužnih djelatnosti"</t>
  </si>
  <si>
    <t>21030026</t>
  </si>
  <si>
    <t>LCA0C6</t>
  </si>
  <si>
    <t>LCA0C7</t>
  </si>
  <si>
    <t>LCA0C8</t>
  </si>
  <si>
    <t>LCA0C9</t>
  </si>
  <si>
    <t>LCA0D0</t>
  </si>
  <si>
    <t>LCK026</t>
  </si>
  <si>
    <t>LCK061</t>
  </si>
  <si>
    <t>Ukupno za: JU "Srednja škola poljoprivrede, prehrane, veterine i uslužnih djelatnosti"</t>
  </si>
  <si>
    <t>21030027</t>
  </si>
  <si>
    <t>JU "Srednja škola za tekstil, kožu i dizajn"</t>
  </si>
  <si>
    <t>LCA0D1</t>
  </si>
  <si>
    <t>LCA0D2</t>
  </si>
  <si>
    <t>LCA0D3</t>
  </si>
  <si>
    <t>LCA0D4</t>
  </si>
  <si>
    <t>LCA0D5</t>
  </si>
  <si>
    <t>LCK027</t>
  </si>
  <si>
    <t>LCK062</t>
  </si>
  <si>
    <t>Ukupno za: JU "Srednja škola za tekstil, kožu i dizajn"</t>
  </si>
  <si>
    <t>21030028</t>
  </si>
  <si>
    <t>JU "Srednja ugostiteljsko-turistička škola"</t>
  </si>
  <si>
    <t>LCA0D6</t>
  </si>
  <si>
    <t>LCA0D7</t>
  </si>
  <si>
    <t>LCA0D8</t>
  </si>
  <si>
    <t>LCA0D9</t>
  </si>
  <si>
    <t>LCA0E0</t>
  </si>
  <si>
    <t>LCK028</t>
  </si>
  <si>
    <t>LCK063</t>
  </si>
  <si>
    <t>Ukupno za: JU "Srednja ugostiteljsko-turistička škola"</t>
  </si>
  <si>
    <t>21030029</t>
  </si>
  <si>
    <t>JU "Srednja poslovno - komercijalna i trgovačka škola"</t>
  </si>
  <si>
    <t>LCA0E1</t>
  </si>
  <si>
    <t>LCA0E2</t>
  </si>
  <si>
    <t>LCA0E3</t>
  </si>
  <si>
    <t>LCA0E4</t>
  </si>
  <si>
    <t>LCA0E5</t>
  </si>
  <si>
    <t>LCK029</t>
  </si>
  <si>
    <t>LCK064</t>
  </si>
  <si>
    <t>Ukupno za: JU "Srednja poslovno - komercijalna i trgovačka škola"</t>
  </si>
  <si>
    <t>21030030</t>
  </si>
  <si>
    <t>JU "Srednjoškolski centar Vogošća"</t>
  </si>
  <si>
    <t>LCA0E6</t>
  </si>
  <si>
    <t>LCA0E7</t>
  </si>
  <si>
    <t>LCA0E8</t>
  </si>
  <si>
    <t>LCA0E9</t>
  </si>
  <si>
    <t>LCA0F0</t>
  </si>
  <si>
    <t>LCK030</t>
  </si>
  <si>
    <t>LCK065</t>
  </si>
  <si>
    <t>Ukupno za: JU "Srednjoškolski centar Vogošća"</t>
  </si>
  <si>
    <t>21030031</t>
  </si>
  <si>
    <t>JU "Srednjoškolski centar Hadžići"</t>
  </si>
  <si>
    <t>LCA0F1</t>
  </si>
  <si>
    <t>LCA0F2</t>
  </si>
  <si>
    <t>LCA0F3</t>
  </si>
  <si>
    <t>LCA0F4</t>
  </si>
  <si>
    <t>LCA0F5</t>
  </si>
  <si>
    <t>LCK031</t>
  </si>
  <si>
    <t>LCK066</t>
  </si>
  <si>
    <t>Ukupno za: JU "Srednjoškolski centar Hadžići"</t>
  </si>
  <si>
    <t>21030032</t>
  </si>
  <si>
    <t>JU "Srednjoškolski centar Nedžad Ibrišimović Ilijaš"</t>
  </si>
  <si>
    <t>LCA0F6</t>
  </si>
  <si>
    <t>LCA0F7</t>
  </si>
  <si>
    <t>LCA0F8</t>
  </si>
  <si>
    <t>LCA0F9</t>
  </si>
  <si>
    <t>LCA0G0</t>
  </si>
  <si>
    <t>LCK032</t>
  </si>
  <si>
    <t>LCK067</t>
  </si>
  <si>
    <t>Ukupno za: JU "Srednjoškolski centar Nedžad Ibrišimović Ilijaš"</t>
  </si>
  <si>
    <t>21030033</t>
  </si>
  <si>
    <t>JU "Škola za srednje stručno obrazovanje i radno osposobljavanje"</t>
  </si>
  <si>
    <t>LCA0G1</t>
  </si>
  <si>
    <t>LCA0G2</t>
  </si>
  <si>
    <t>LCA0G3</t>
  </si>
  <si>
    <t>LCA0G4</t>
  </si>
  <si>
    <t>LCA0G5</t>
  </si>
  <si>
    <t>LCK033</t>
  </si>
  <si>
    <t>LCK068</t>
  </si>
  <si>
    <t>Ukupno za: JU "Škola za srednje stručno obrazovanje i radno osposobljavanje"</t>
  </si>
  <si>
    <t>21030034</t>
  </si>
  <si>
    <t>JU "Centar za slijepu i slabovidnu djecu i omladinu"</t>
  </si>
  <si>
    <t>LCA0G6</t>
  </si>
  <si>
    <t>LCA0G7</t>
  </si>
  <si>
    <t>LCA0G8</t>
  </si>
  <si>
    <t>LCA0G9</t>
  </si>
  <si>
    <t>LCA0H0</t>
  </si>
  <si>
    <t>LCK034</t>
  </si>
  <si>
    <t>LCK069</t>
  </si>
  <si>
    <t>Ukupno za: JU "Centar za slijepu i slabovidnu djecu i omladinu"</t>
  </si>
  <si>
    <t>21030035</t>
  </si>
  <si>
    <t>JU "Gazi Husrev-Begova medresa"</t>
  </si>
  <si>
    <t>LCA0H1</t>
  </si>
  <si>
    <t>LCA0H2</t>
  </si>
  <si>
    <t>LCA0H3</t>
  </si>
  <si>
    <t>LCA0H4</t>
  </si>
  <si>
    <t>LCA0H5</t>
  </si>
  <si>
    <t>LCK035</t>
  </si>
  <si>
    <t>LCK070</t>
  </si>
  <si>
    <t>Ukupno za: JU "Gazi Husrev-Begova medresa"</t>
  </si>
  <si>
    <t>06</t>
  </si>
  <si>
    <t>21060001</t>
  </si>
  <si>
    <t>JU "Djeca Sarajeva"</t>
  </si>
  <si>
    <t>LFA001</t>
  </si>
  <si>
    <t>LFA002</t>
  </si>
  <si>
    <t>LFA003</t>
  </si>
  <si>
    <t>LFA004</t>
  </si>
  <si>
    <t>LFA005</t>
  </si>
  <si>
    <t>LFK001</t>
  </si>
  <si>
    <t>LFK002</t>
  </si>
  <si>
    <t>Ukupno za: JU "Djeca Sarajeva"</t>
  </si>
  <si>
    <t>Ukupno za glavu: 2106</t>
  </si>
  <si>
    <t>21080001</t>
  </si>
  <si>
    <t>JU "Institut za razvoj preduniverzitetskog obrazovanja Kantona Sarajevo"</t>
  </si>
  <si>
    <t>LHA001</t>
  </si>
  <si>
    <t>LHA002</t>
  </si>
  <si>
    <t>LHA003</t>
  </si>
  <si>
    <t>LHA005</t>
  </si>
  <si>
    <t>LHK001</t>
  </si>
  <si>
    <t>LHK002</t>
  </si>
  <si>
    <t>Ukupno za: JU "Institut za razvoj preduniverzitetskog obrazovanja Kantona Sarajevo"</t>
  </si>
  <si>
    <t>Ukupno za glavu: 2108</t>
  </si>
  <si>
    <t>Ukupno za razdjel: 21</t>
  </si>
  <si>
    <t>22</t>
  </si>
  <si>
    <t>Ministarstvo kulture i sporta Kantona Sarajevo</t>
  </si>
  <si>
    <t>22010001</t>
  </si>
  <si>
    <t>MAA001</t>
  </si>
  <si>
    <t>MAA002</t>
  </si>
  <si>
    <t>MAA003</t>
  </si>
  <si>
    <t>MAA005</t>
  </si>
  <si>
    <t>MAK001</t>
  </si>
  <si>
    <t>MAK002</t>
  </si>
  <si>
    <t>MAK003</t>
  </si>
  <si>
    <t>Studija izvodljivosti i osnivački ulog za Muzej holokausta</t>
  </si>
  <si>
    <t>MAL004</t>
  </si>
  <si>
    <t>MAM007</t>
  </si>
  <si>
    <t>Tekući transferi pojedincima iz oblasti sporta</t>
  </si>
  <si>
    <t>MAM008</t>
  </si>
  <si>
    <t>Tekući transferi pojedincima iz oblasti kulture</t>
  </si>
  <si>
    <t>MAN0M5</t>
  </si>
  <si>
    <t>MAN0M6</t>
  </si>
  <si>
    <t>MAI001</t>
  </si>
  <si>
    <t>MAI003</t>
  </si>
  <si>
    <t>Kapitalni transferi drugim nivoima vlasti iz oblasti sporta</t>
  </si>
  <si>
    <t>MAI004</t>
  </si>
  <si>
    <t>MAU073</t>
  </si>
  <si>
    <t>Kapitalni transferi neprofitnim organizacijama iz oblasti sporta</t>
  </si>
  <si>
    <t>MAU074</t>
  </si>
  <si>
    <t>Kapitalni transferi neprofitnim organizacijama iz oblasti kulture</t>
  </si>
  <si>
    <t>Ukupno za: Ministarstvo kulture i sporta Kantona Sarajevo</t>
  </si>
  <si>
    <t>081F - Usluge sporta i rekreacije</t>
  </si>
  <si>
    <t>Ukupno za glavu: 2201</t>
  </si>
  <si>
    <t>KULTURA  - ZBIRNO</t>
  </si>
  <si>
    <t>Ukupno za glavu: 2202</t>
  </si>
  <si>
    <t>22020001</t>
  </si>
  <si>
    <t>JU "Narodno pozorište"</t>
  </si>
  <si>
    <t>MBA001</t>
  </si>
  <si>
    <t>MBA002</t>
  </si>
  <si>
    <t>MBA003</t>
  </si>
  <si>
    <t>MBA004</t>
  </si>
  <si>
    <t>MBA005</t>
  </si>
  <si>
    <t>MBK001</t>
  </si>
  <si>
    <t>MBK002</t>
  </si>
  <si>
    <t>Izrada projektne dokumentacija za obnovu fasade JU Narodno pozorište</t>
  </si>
  <si>
    <t>Ukupno za: JU "Narodno pozorište"</t>
  </si>
  <si>
    <t>22020002</t>
  </si>
  <si>
    <t>JU "Sarajevska filharmonija"</t>
  </si>
  <si>
    <t>MCA001</t>
  </si>
  <si>
    <t>MCA002</t>
  </si>
  <si>
    <t>MCA003</t>
  </si>
  <si>
    <t>MCA004</t>
  </si>
  <si>
    <t>MCA005</t>
  </si>
  <si>
    <t>MCK001</t>
  </si>
  <si>
    <t>MCK002</t>
  </si>
  <si>
    <t>Ukupno za: JU "Sarajevska filharmonija"</t>
  </si>
  <si>
    <t>22020003</t>
  </si>
  <si>
    <t>MDA001</t>
  </si>
  <si>
    <t>MDA002</t>
  </si>
  <si>
    <t>MDA003</t>
  </si>
  <si>
    <t>MDA004</t>
  </si>
  <si>
    <t>MDA005</t>
  </si>
  <si>
    <t>MDK001</t>
  </si>
  <si>
    <t>MDK003</t>
  </si>
  <si>
    <t>Troškovi prilagođenja predstave za osobe sa invaliditetom</t>
  </si>
  <si>
    <t>Ukupno za: JU "Pozorište mladih"</t>
  </si>
  <si>
    <t>22020004</t>
  </si>
  <si>
    <t>JU "Kamerni teatar 55"</t>
  </si>
  <si>
    <t>MEA001</t>
  </si>
  <si>
    <t>MEA002</t>
  </si>
  <si>
    <t>MEA003</t>
  </si>
  <si>
    <t>MEA004</t>
  </si>
  <si>
    <t>MEA005</t>
  </si>
  <si>
    <t>MEK001</t>
  </si>
  <si>
    <t>MEK002</t>
  </si>
  <si>
    <t>Ukupno za: JU "Kamerni teatar 55"</t>
  </si>
  <si>
    <t>22020005</t>
  </si>
  <si>
    <t>JU "Sarajevski ratni teatar"</t>
  </si>
  <si>
    <t>MFA001</t>
  </si>
  <si>
    <t>MFA002</t>
  </si>
  <si>
    <t>MFA003</t>
  </si>
  <si>
    <t>MFA005</t>
  </si>
  <si>
    <t>MFK001</t>
  </si>
  <si>
    <t>MFK002</t>
  </si>
  <si>
    <t>Ukupno za: JU "Sarajevski ratni teatar"</t>
  </si>
  <si>
    <t>22020006</t>
  </si>
  <si>
    <t>JU "MES-Međunarodni teatarski festival - Scena MESS"</t>
  </si>
  <si>
    <t>MGA001</t>
  </si>
  <si>
    <t>MGA002</t>
  </si>
  <si>
    <t>MGA003</t>
  </si>
  <si>
    <t>MGA005</t>
  </si>
  <si>
    <t>MGK001</t>
  </si>
  <si>
    <t>MGK002</t>
  </si>
  <si>
    <t>Ukupno za: JU "MES-Međunarodni teatarski festival - Scena MESS"</t>
  </si>
  <si>
    <t>22020007</t>
  </si>
  <si>
    <t>JU "Muzej Sarajeva"</t>
  </si>
  <si>
    <t>MHA001</t>
  </si>
  <si>
    <t>MHA002</t>
  </si>
  <si>
    <t>MHA003</t>
  </si>
  <si>
    <t>MHA005</t>
  </si>
  <si>
    <t>MHK001</t>
  </si>
  <si>
    <t>MHK002</t>
  </si>
  <si>
    <t>Ukupno za: JU "Muzej Sarajeva"</t>
  </si>
  <si>
    <t>22020008</t>
  </si>
  <si>
    <t>JU "Kantonalni zavod za zaštitu kulturno-historijskog i prirodnog naslijeđa Sarajevo"</t>
  </si>
  <si>
    <t>MIA001</t>
  </si>
  <si>
    <t>MIA002</t>
  </si>
  <si>
    <t>MIA003</t>
  </si>
  <si>
    <t>MIA005</t>
  </si>
  <si>
    <t>MIK001</t>
  </si>
  <si>
    <t>MIK002</t>
  </si>
  <si>
    <t>MIU024</t>
  </si>
  <si>
    <t>Prirodna baština Kantona Sarajevo</t>
  </si>
  <si>
    <t>MIU026</t>
  </si>
  <si>
    <t>Realizacija programskih aktivnosti radova graditeljske baštine-spomenici</t>
  </si>
  <si>
    <t>Ukupno za: JU "Kantonalni zavod za zaštitu kulturno-historijskog i prirodnog naslijeđa Sarajevo"</t>
  </si>
  <si>
    <t>22020009</t>
  </si>
  <si>
    <t>JU "Historijski arhiv Sarajevo"</t>
  </si>
  <si>
    <t>MJA001</t>
  </si>
  <si>
    <t>MJA002</t>
  </si>
  <si>
    <t>MJA003</t>
  </si>
  <si>
    <t>MJA004</t>
  </si>
  <si>
    <t>MJA005</t>
  </si>
  <si>
    <t>MJK001</t>
  </si>
  <si>
    <t>MJK002</t>
  </si>
  <si>
    <t>Ukupno za: JU "Historijski arhiv Sarajevo"</t>
  </si>
  <si>
    <t>22020010</t>
  </si>
  <si>
    <t>JU "Collegium artisticum"</t>
  </si>
  <si>
    <t>MKA001</t>
  </si>
  <si>
    <t>MKA002</t>
  </si>
  <si>
    <t>MKA003</t>
  </si>
  <si>
    <t>MKA005</t>
  </si>
  <si>
    <t>MKK001</t>
  </si>
  <si>
    <t>MKK002</t>
  </si>
  <si>
    <t>Ukupno za: JU "Collegium artisticum"</t>
  </si>
  <si>
    <t>22020011</t>
  </si>
  <si>
    <t>JU "Biblioteka Sarajeva"</t>
  </si>
  <si>
    <t>MLA001</t>
  </si>
  <si>
    <t>MLA002</t>
  </si>
  <si>
    <t>MLA003</t>
  </si>
  <si>
    <t>MLA004</t>
  </si>
  <si>
    <t>MLA005</t>
  </si>
  <si>
    <t>MLK001</t>
  </si>
  <si>
    <t>MLK002</t>
  </si>
  <si>
    <t>MLS001</t>
  </si>
  <si>
    <t>Ukupno za: JU "Biblioteka Sarajeva"</t>
  </si>
  <si>
    <t>22020014</t>
  </si>
  <si>
    <t>JU "Muzej Alija Izetbegović"</t>
  </si>
  <si>
    <t>MOA001</t>
  </si>
  <si>
    <t>MOA002</t>
  </si>
  <si>
    <t>MOA003</t>
  </si>
  <si>
    <t>MOA005</t>
  </si>
  <si>
    <t>MOK001</t>
  </si>
  <si>
    <t>MOK002</t>
  </si>
  <si>
    <t>Ukupno za: JU "Muzej Alija Izetbegović"</t>
  </si>
  <si>
    <t>22020015</t>
  </si>
  <si>
    <t>JU "Bosanski kulturni centar Kantona Sarajevo"</t>
  </si>
  <si>
    <t>MPA001</t>
  </si>
  <si>
    <t>MPA002</t>
  </si>
  <si>
    <t>MPA003</t>
  </si>
  <si>
    <t>MPA004</t>
  </si>
  <si>
    <t>MPA005</t>
  </si>
  <si>
    <t>MPK001</t>
  </si>
  <si>
    <t>MPK002</t>
  </si>
  <si>
    <t>Ukupno za: JU "Bosanski kulturni centar Kantona Sarajevo"</t>
  </si>
  <si>
    <t>Ukupno za razdjel: 22</t>
  </si>
  <si>
    <t>23</t>
  </si>
  <si>
    <t>Ministarstvo za rad, socijalnu politiku raseljena lica i izbjeglice Kantona Sarajevo</t>
  </si>
  <si>
    <t>23010001</t>
  </si>
  <si>
    <t>NAA001</t>
  </si>
  <si>
    <t>NAA002</t>
  </si>
  <si>
    <t>NAA003</t>
  </si>
  <si>
    <t>NAA004</t>
  </si>
  <si>
    <t>NAA005</t>
  </si>
  <si>
    <t>NAK001</t>
  </si>
  <si>
    <t>NAK003</t>
  </si>
  <si>
    <t>NAK004</t>
  </si>
  <si>
    <t>Usluga za održavanje informacijskog sistema Sotac</t>
  </si>
  <si>
    <t>NAL001</t>
  </si>
  <si>
    <t>NAM001</t>
  </si>
  <si>
    <t>Socijalna zaštita</t>
  </si>
  <si>
    <t>NAM002</t>
  </si>
  <si>
    <t>Zaštita porodice sa djecom</t>
  </si>
  <si>
    <t>NAM003</t>
  </si>
  <si>
    <t xml:space="preserve">Zaštita civilnih žrtava rata </t>
  </si>
  <si>
    <t>NAM044</t>
  </si>
  <si>
    <t>Raseljena lica i izbjeglice</t>
  </si>
  <si>
    <t>NAM045</t>
  </si>
  <si>
    <t>NAN025</t>
  </si>
  <si>
    <t>Sufinansiranje materijalnih troškova i podrška radu KJU "Gerentološki centar</t>
  </si>
  <si>
    <t>NAN043</t>
  </si>
  <si>
    <t>Tekući tr.Udruženju slijepihKS,Udruženju distrofičaraKS,Udruženju oboljelih od multiplesklerozeKS,Udruženju paraplegičara, kvadriplegičara i dječije paralizeKS,Udruženju gluhihKS,Udruženju oboljelih od poliomyelitisa,povrede mozga i kičmene moždineKS,Udruženju osoba sa cerebralnom paralizomKS,Udruženju za podršku osobama sa intelektualnim teškoćamaKS"oaza",Udruženju invalida radaKS</t>
  </si>
  <si>
    <t>NAN044</t>
  </si>
  <si>
    <t>Sufinansiranje rada javnih kuhinja</t>
  </si>
  <si>
    <t>NAN045</t>
  </si>
  <si>
    <t>Socijalni projekti</t>
  </si>
  <si>
    <t>NAN046</t>
  </si>
  <si>
    <t>NAN047</t>
  </si>
  <si>
    <t xml:space="preserve">Sistemska saradnja sa dijasporom </t>
  </si>
  <si>
    <t>NAS001</t>
  </si>
  <si>
    <t>NAI001</t>
  </si>
  <si>
    <t>Nabavka ultrazvučnog aparata novije generacije za unapređenje zdravstvene zaštite žena trudnica i porodilja za JU Opća bolnica Prim.dr. Abdulah Nakaš</t>
  </si>
  <si>
    <t>NAX016</t>
  </si>
  <si>
    <t>NAX017</t>
  </si>
  <si>
    <t>Izgradnja objekta kolektivnog stanovanja Šip</t>
  </si>
  <si>
    <t>Ukupno za: Ministarstvo za rad, socijalnu politiku raseljena lica i izbjeglice Kantona Sarajevo</t>
  </si>
  <si>
    <t>104F - Porodica i djeca</t>
  </si>
  <si>
    <t>Ukupno za glavu: 2301</t>
  </si>
  <si>
    <t>00</t>
  </si>
  <si>
    <t>2300000</t>
  </si>
  <si>
    <t>USTANOVE SOCIJALE  - ZBIRNO</t>
  </si>
  <si>
    <t>101F - Bolest i hendikepiranost</t>
  </si>
  <si>
    <t>Ukupno za glavu: 2300</t>
  </si>
  <si>
    <t>23020001</t>
  </si>
  <si>
    <t>Javna ustanova-Kantonalni centar za socijalni rad</t>
  </si>
  <si>
    <t>NBA001</t>
  </si>
  <si>
    <t>NBA002</t>
  </si>
  <si>
    <t>NBA003</t>
  </si>
  <si>
    <t>NBA004</t>
  </si>
  <si>
    <t>NBA005</t>
  </si>
  <si>
    <t>NBK001</t>
  </si>
  <si>
    <t>NBK002</t>
  </si>
  <si>
    <t>NBX001</t>
  </si>
  <si>
    <t>Ukupno za: Javna ustanova-Kantonalni centar za socijalni rad</t>
  </si>
  <si>
    <t>Ukupno za glavu: 2302</t>
  </si>
  <si>
    <t>23030001</t>
  </si>
  <si>
    <t>Kantonalna javna ustanova-Dom za socijalno zdravstveno zbrinjavanje osoba sa invaliditetom i drugih osoba</t>
  </si>
  <si>
    <t>NCA001</t>
  </si>
  <si>
    <t>NCA002</t>
  </si>
  <si>
    <t>NCA003</t>
  </si>
  <si>
    <t>NCA004</t>
  </si>
  <si>
    <t>NCA005</t>
  </si>
  <si>
    <t>NCK001</t>
  </si>
  <si>
    <t>NCK002</t>
  </si>
  <si>
    <t>Ukupno za: Kantonalna javna ustanova-Dom za socijalno zdravstveno zbrinjavanje osoba sa invaliditetom i drugih osoba</t>
  </si>
  <si>
    <t>Ukupno za glavu: 2303</t>
  </si>
  <si>
    <t>23040001</t>
  </si>
  <si>
    <t>Kantonalna javna ustanova-Porodično savjetovalište</t>
  </si>
  <si>
    <t>NDA001</t>
  </si>
  <si>
    <t>NDA002</t>
  </si>
  <si>
    <t>NDA003</t>
  </si>
  <si>
    <t>NDA005</t>
  </si>
  <si>
    <t>NDK001</t>
  </si>
  <si>
    <t>NDK002</t>
  </si>
  <si>
    <t>NDS001</t>
  </si>
  <si>
    <t>Ukupno za: Kantonalna javna ustanova-Porodično savjetovalište</t>
  </si>
  <si>
    <t>Ukupno za glavu: 2304</t>
  </si>
  <si>
    <t>23050001</t>
  </si>
  <si>
    <t>Kantonalna javna ustanova-Dom za djecu bez roditeljskog staranja</t>
  </si>
  <si>
    <t>NEA001</t>
  </si>
  <si>
    <t>NEA002</t>
  </si>
  <si>
    <t>NEA003</t>
  </si>
  <si>
    <t>NEA004</t>
  </si>
  <si>
    <t>NEA005</t>
  </si>
  <si>
    <t>NEK001</t>
  </si>
  <si>
    <t>NEK002</t>
  </si>
  <si>
    <t>Ukupno za: Kantonalna javna ustanova-Dom za djecu bez roditeljskog staranja</t>
  </si>
  <si>
    <t>Ukupno za glavu: 2305</t>
  </si>
  <si>
    <t>23060001</t>
  </si>
  <si>
    <t>Kantonalna javna ustanova-Odgojni centar Kantona Sarajevo</t>
  </si>
  <si>
    <t>NFA001</t>
  </si>
  <si>
    <t>NFA002</t>
  </si>
  <si>
    <t>NFA003</t>
  </si>
  <si>
    <t>NFA005</t>
  </si>
  <si>
    <t>NFK001</t>
  </si>
  <si>
    <t>NFK002</t>
  </si>
  <si>
    <t>NFS001</t>
  </si>
  <si>
    <t>Ukupno za: Kantonalna javna ustanova-Odgojni centar Kantona Sarajevo</t>
  </si>
  <si>
    <t>Ukupno za glavu: 2306</t>
  </si>
  <si>
    <t>07</t>
  </si>
  <si>
    <t>23070001</t>
  </si>
  <si>
    <t>Javna ustanova Terapijska zajednica-Kampus Kantona Sarajevo</t>
  </si>
  <si>
    <t>NGA001</t>
  </si>
  <si>
    <t>NGA002</t>
  </si>
  <si>
    <t>NGA003</t>
  </si>
  <si>
    <t>NGA005</t>
  </si>
  <si>
    <t>NGK001</t>
  </si>
  <si>
    <t>NGK002</t>
  </si>
  <si>
    <t>NGS001</t>
  </si>
  <si>
    <t>Ukupno za: Javna ustanova Terapijska zajednica-Kampus Kantona Sarajevo</t>
  </si>
  <si>
    <t>Ukupno za glavu: 2307</t>
  </si>
  <si>
    <t>Ukupno za razdjel: 23</t>
  </si>
  <si>
    <t>24</t>
  </si>
  <si>
    <t>Stručna služba za zajedničke poslove</t>
  </si>
  <si>
    <t>24010001</t>
  </si>
  <si>
    <t>OAA001</t>
  </si>
  <si>
    <t>OAA002</t>
  </si>
  <si>
    <t>OAA003</t>
  </si>
  <si>
    <t>OAA004</t>
  </si>
  <si>
    <t>OAA005</t>
  </si>
  <si>
    <t>OAK001</t>
  </si>
  <si>
    <t>OAK002</t>
  </si>
  <si>
    <t>OAX010</t>
  </si>
  <si>
    <t xml:space="preserve">Nabavka opreme - Sanacija štete uzrokovane požarom </t>
  </si>
  <si>
    <t>OAX001</t>
  </si>
  <si>
    <t>Renoviranje i adaptacija prostorija u objektima koje koristi Kanton Sarajevo</t>
  </si>
  <si>
    <t>OAX011</t>
  </si>
  <si>
    <t xml:space="preserve">Rekonstrukcija i investiciono održavanje - Sanacija štete uzrokovane požarom </t>
  </si>
  <si>
    <t>Ukupno za: Stručna služba za zajedničke poslove</t>
  </si>
  <si>
    <t>Ukupno za glavu: 2401</t>
  </si>
  <si>
    <t>Ukupno za razdjel: 24</t>
  </si>
  <si>
    <t>26</t>
  </si>
  <si>
    <t>Zavod za izgradnju Kantona Sarajevo</t>
  </si>
  <si>
    <t>26010001</t>
  </si>
  <si>
    <t>RAA001</t>
  </si>
  <si>
    <t>RAA002</t>
  </si>
  <si>
    <t>RAA003</t>
  </si>
  <si>
    <t>RAA004</t>
  </si>
  <si>
    <t>RAA005</t>
  </si>
  <si>
    <t>RAD001</t>
  </si>
  <si>
    <t>Izdaci za energiju - Naknada za uređenje gradskog građevinskog zemljišta</t>
  </si>
  <si>
    <t>RAE001</t>
  </si>
  <si>
    <t>Izdaci za komunalne usluge - Naknada za uređenje gradskog građevinskog zemljišta</t>
  </si>
  <si>
    <t>RAI001</t>
  </si>
  <si>
    <t>Izdaci za tekuće održavanje - Naknada za uređenje gradskog građevinskog zemljišta</t>
  </si>
  <si>
    <r>
      <rPr>
        <b/>
        <sz val="8"/>
        <color rgb="FF000000"/>
        <rFont val="Arial"/>
        <family val="2"/>
        <charset val="238"/>
      </rPr>
      <t>6138</t>
    </r>
    <r>
      <rPr>
        <b/>
        <sz val="8"/>
        <color rgb="FF000000"/>
        <rFont val="Arial"/>
        <family val="2"/>
        <charset val="238"/>
      </rPr>
      <t>00</t>
    </r>
  </si>
  <si>
    <t>RAJ001</t>
  </si>
  <si>
    <t>Izdaci osiguranja, bankarskih usluga i usluga platnog prometa - Naknada za uređenje gradskog građevinskog zemljišta</t>
  </si>
  <si>
    <t>RAJ002</t>
  </si>
  <si>
    <t>Kapitalni projekti Kantona i Općina</t>
  </si>
  <si>
    <t>RAJ003</t>
  </si>
  <si>
    <t>Naknada za pogodnost dodjeljenog gradskog građevinskog zemljišta</t>
  </si>
  <si>
    <t>RAJ004</t>
  </si>
  <si>
    <t xml:space="preserve">Posebna naknada za legalizaciju građevina izgrađenih bez odobrenja </t>
  </si>
  <si>
    <t>RAK001</t>
  </si>
  <si>
    <t>RAK002</t>
  </si>
  <si>
    <t>RAK003</t>
  </si>
  <si>
    <t>Ugovorene i druge posebne usluge - Naknada za uređenje gradskog građevinskog zemljišta</t>
  </si>
  <si>
    <t>RAK004</t>
  </si>
  <si>
    <t>Ugovorene i druge posebne usluge - Projekti Kantona i općina - Kapitalni projekti Kantona i općina</t>
  </si>
  <si>
    <t>RAS001</t>
  </si>
  <si>
    <t>Drugi tekući rashodi - sudske presude za naknade - Naknada za uređenje gradskog građevinskog zemljišta</t>
  </si>
  <si>
    <t>RAS003</t>
  </si>
  <si>
    <t>Drugi tekući rashodi - povrat više uplaćeno - Posebna naknada za legalizaciju građevina izgrađenih bez odobrenja i građevina privremenog karaktera</t>
  </si>
  <si>
    <t>RAS004</t>
  </si>
  <si>
    <t>Drugi tekući rashodi - povrat pogrešno uplaćenih sredstava</t>
  </si>
  <si>
    <t>RAI002</t>
  </si>
  <si>
    <t>Kapitalni transferi općinama - Uređenje gradskog građevinskog zemljišta - Naknada za uređenje gradskog građevinskog zemljišta</t>
  </si>
  <si>
    <t>RAI003</t>
  </si>
  <si>
    <t>Kapitalni transferi - Projekti Kantona i općina - Kapitalni projekti Kantona i općina</t>
  </si>
  <si>
    <t>RAI005</t>
  </si>
  <si>
    <t>Kapitalni transferi općinama - Posebna naknada za legalizaciju građevina privremenog karaktera</t>
  </si>
  <si>
    <t>RAX001</t>
  </si>
  <si>
    <t>Nabavka zemljišta - Uređenje gradskog građevinskog zemljišta - Naknada za uređenje gradskog građevinskog zemljišta</t>
  </si>
  <si>
    <t>RAX002</t>
  </si>
  <si>
    <t>Nabavka zemljišta - Projekti Kantona i općina - Kapitalni projekti Kantona i općina</t>
  </si>
  <si>
    <t>RAX003</t>
  </si>
  <si>
    <t>Nabavka zemljišta - Rješavanje imovinsko-pravnih poslova Vodozaštitna zona - Posebna naknada za legalizaciju građevina izgrađenih bez odobrenja i građevina privremenog karaktera</t>
  </si>
  <si>
    <t>RAX004</t>
  </si>
  <si>
    <t>Nabavka građevina - Naknada za uređenje gradskog građevinskog zemljišta</t>
  </si>
  <si>
    <t>RAX015</t>
  </si>
  <si>
    <t>Nabavka građevina- Kapitalni projekti Kantona i Općina</t>
  </si>
  <si>
    <t>RAX005</t>
  </si>
  <si>
    <t>Nabavka opreme - Naknada za uređenje gradskog građevinskog zemljišta</t>
  </si>
  <si>
    <t>RAX013</t>
  </si>
  <si>
    <t>Nabavka opreme -  Projekti Kantona i općina - Kapitalni projekti Kantona i općina</t>
  </si>
  <si>
    <t>RAX006</t>
  </si>
  <si>
    <t>Nabavka stalnih sredstava u obliku prava - Uređenje gradskog građevinskog zemljišta - Naknada za uređenje gradskog građevinskog zemljišta</t>
  </si>
  <si>
    <t>RAX007</t>
  </si>
  <si>
    <t>Nabavka stalnih sredstava u obliku prava - Projekti Kantona i općina - Kapitalni projekti Kantona i općina</t>
  </si>
  <si>
    <t>RAX008</t>
  </si>
  <si>
    <t>Nabavka stalnih sredstava u obliku prava - Projektovanje - Posebna naknada za legalizaciju građevina izgrađenih bez odobrenja i građevina privremenog karaktera</t>
  </si>
  <si>
    <t>RAX009</t>
  </si>
  <si>
    <t>Nabavka stalnih sredstava u obliku prava - Renta - Naknada za pogodnost dodijeljenog gradskog građevinskog zemljišta (renta)</t>
  </si>
  <si>
    <t>Rekonstrukcija i investiciono održavanje</t>
  </si>
  <si>
    <t>RAX010</t>
  </si>
  <si>
    <t>Investiciono održavanje - Uređenje gradskog građevinskog zemljišta - Naknada za uređenje gradskog građevinskog zemljišta</t>
  </si>
  <si>
    <t>RAX011</t>
  </si>
  <si>
    <t>Investiciono održavanje - Projekti Kantona i općina - Kapitalni projekti Kantona i općina</t>
  </si>
  <si>
    <t>RAX012</t>
  </si>
  <si>
    <t>Rekonstrukcija i investiciono održavanje - Posebna naknada za legalizaciju građevina izgrađenih bez odobrenja i građevina privremenog karaktera</t>
  </si>
  <si>
    <t>Ukupno za: Zavod za izgradnju Kantona Sarajevo</t>
  </si>
  <si>
    <t xml:space="preserve">044F - Rudarstvo, proizvodnja i izgradnja </t>
  </si>
  <si>
    <t>Ukupno za glavu: 2601</t>
  </si>
  <si>
    <t>Ukupno za razdjel: 26</t>
  </si>
  <si>
    <t>27</t>
  </si>
  <si>
    <t>27010001</t>
  </si>
  <si>
    <t>SAA001</t>
  </si>
  <si>
    <t>SAA002</t>
  </si>
  <si>
    <t>SAA003</t>
  </si>
  <si>
    <t>SAA004</t>
  </si>
  <si>
    <t>SAA005</t>
  </si>
  <si>
    <r>
      <rPr>
        <b/>
        <sz val="8"/>
        <color rgb="FF000000"/>
        <rFont val="Arial"/>
        <family val="2"/>
        <charset val="238"/>
      </rPr>
      <t>6131</t>
    </r>
    <r>
      <rPr>
        <b/>
        <sz val="8"/>
        <color rgb="FF000000"/>
        <rFont val="Arial"/>
        <family val="2"/>
        <charset val="238"/>
      </rPr>
      <t>00</t>
    </r>
  </si>
  <si>
    <t>SAC001</t>
  </si>
  <si>
    <t>Putni troškovi - urbanistički plan KS</t>
  </si>
  <si>
    <t>SAI001</t>
  </si>
  <si>
    <t>Izdaci za tekuće održavanje - urbanistički planovi KS</t>
  </si>
  <si>
    <t>Prostorni planovi Kantona Sarajevo</t>
  </si>
  <si>
    <t>SAK001</t>
  </si>
  <si>
    <t>SAK004</t>
  </si>
  <si>
    <t>Ugovorene i druge posebne usluge - urbanistički planovi KS</t>
  </si>
  <si>
    <t>SAK005</t>
  </si>
  <si>
    <t>SAK006</t>
  </si>
  <si>
    <t>Program javnih investicija KS</t>
  </si>
  <si>
    <t>SAK008</t>
  </si>
  <si>
    <t>E arhiva ZZPRKS</t>
  </si>
  <si>
    <t>SAK009</t>
  </si>
  <si>
    <t>Ugovorene i druge posebne usluge - Strategija razvoja KS 2021 - 2027 g.</t>
  </si>
  <si>
    <t>SAS002</t>
  </si>
  <si>
    <t>Sudska presuda po tužbi dobavljača</t>
  </si>
  <si>
    <t>SAX001</t>
  </si>
  <si>
    <t xml:space="preserve">ESRI ArcGISS licenca </t>
  </si>
  <si>
    <t>Ukupno za: Zavod za planiranje Kantona Sarajevo</t>
  </si>
  <si>
    <t>014F - Osnovno istraživanje</t>
  </si>
  <si>
    <t>062F - Razvoj zajednice</t>
  </si>
  <si>
    <t>065F - IiR Stambeni i zajednički poslovi</t>
  </si>
  <si>
    <t>Ukupno za glavu: 2701</t>
  </si>
  <si>
    <t>Ukupno za razdjel: 27</t>
  </si>
  <si>
    <t>28</t>
  </si>
  <si>
    <t>28010001</t>
  </si>
  <si>
    <t>TAA001</t>
  </si>
  <si>
    <t>TAA002</t>
  </si>
  <si>
    <t>TAA003</t>
  </si>
  <si>
    <t>TAA004</t>
  </si>
  <si>
    <t>TAA005</t>
  </si>
  <si>
    <t>TAK001</t>
  </si>
  <si>
    <t>TAK002</t>
  </si>
  <si>
    <t>TAX001</t>
  </si>
  <si>
    <t>Nabavka opreme za Zavod</t>
  </si>
  <si>
    <t>TAX002</t>
  </si>
  <si>
    <t>Nabavka opreme za organe uprave i službe Kantona</t>
  </si>
  <si>
    <t>TAX008</t>
  </si>
  <si>
    <t>Nabavka godišnjih licenci za organe uprave i službe Kantona</t>
  </si>
  <si>
    <t>TAX011</t>
  </si>
  <si>
    <t>Nabavka projekata i planova</t>
  </si>
  <si>
    <t>Ukupno za: Zavod za informatiku i statistiku Kantona Sarajevo</t>
  </si>
  <si>
    <t>Ukupno za glavu: 2801</t>
  </si>
  <si>
    <t>Ukupno za razdjel: 28</t>
  </si>
  <si>
    <t>29</t>
  </si>
  <si>
    <t>Kantonalna uprava civilne zaštite Kantona Sarajevo</t>
  </si>
  <si>
    <t>29010001</t>
  </si>
  <si>
    <t>UAA001</t>
  </si>
  <si>
    <t>UAA002</t>
  </si>
  <si>
    <t>UAA003</t>
  </si>
  <si>
    <t>UAA004</t>
  </si>
  <si>
    <t>UAA005</t>
  </si>
  <si>
    <t>UAF001</t>
  </si>
  <si>
    <t>Nabavka materijala</t>
  </si>
  <si>
    <t>UAF002</t>
  </si>
  <si>
    <t>Nabavka materijala za vatrogastvo</t>
  </si>
  <si>
    <r>
      <rPr>
        <b/>
        <sz val="8"/>
        <color rgb="FF000000"/>
        <rFont val="Arial"/>
        <family val="2"/>
        <charset val="238"/>
      </rPr>
      <t>6135</t>
    </r>
    <r>
      <rPr>
        <b/>
        <sz val="8"/>
        <color rgb="FF000000"/>
        <rFont val="Arial"/>
        <family val="2"/>
        <charset val="238"/>
      </rPr>
      <t>00</t>
    </r>
  </si>
  <si>
    <t>UAG001</t>
  </si>
  <si>
    <r>
      <rPr>
        <b/>
        <sz val="8"/>
        <color rgb="FF000000"/>
        <rFont val="Arial"/>
        <family val="2"/>
        <charset val="238"/>
      </rPr>
      <t>6136</t>
    </r>
    <r>
      <rPr>
        <b/>
        <sz val="8"/>
        <color rgb="FF000000"/>
        <rFont val="Arial"/>
        <family val="2"/>
        <charset val="238"/>
      </rPr>
      <t>00</t>
    </r>
  </si>
  <si>
    <t>UAH001</t>
  </si>
  <si>
    <t>UAI001</t>
  </si>
  <si>
    <t>Izdaci za tekuće održavanje - vatrogasna sredstva</t>
  </si>
  <si>
    <t>UAK001</t>
  </si>
  <si>
    <t>UAK002</t>
  </si>
  <si>
    <t>Ugovorene i dr.posebne usluge</t>
  </si>
  <si>
    <t>UAK003</t>
  </si>
  <si>
    <t>UAK004</t>
  </si>
  <si>
    <t>Ugovorene i dr.posebne usluge - vatrogastvo</t>
  </si>
  <si>
    <t>UAN002</t>
  </si>
  <si>
    <t xml:space="preserve">Transfer neprofitnim organi. </t>
  </si>
  <si>
    <t>UAN003</t>
  </si>
  <si>
    <t>Transferi neprofitnim organizacijama</t>
  </si>
  <si>
    <t>UAN004</t>
  </si>
  <si>
    <t>Transferi vatrogasnim društvima</t>
  </si>
  <si>
    <t>UAS001</t>
  </si>
  <si>
    <t>UAS002</t>
  </si>
  <si>
    <t>Drugi tekući rashodi - povrati i sl.</t>
  </si>
  <si>
    <t>UAU002</t>
  </si>
  <si>
    <t>Saniranje korita rijeka</t>
  </si>
  <si>
    <t>UAU003</t>
  </si>
  <si>
    <t xml:space="preserve">Saniranje klizišta u Kantonu Sarajevo </t>
  </si>
  <si>
    <t>UAU005</t>
  </si>
  <si>
    <t xml:space="preserve">Interventna sredstva </t>
  </si>
  <si>
    <t>UAX001</t>
  </si>
  <si>
    <t>UAX007</t>
  </si>
  <si>
    <t>Nabavka opreme za vatrogastvo</t>
  </si>
  <si>
    <t>UAX012</t>
  </si>
  <si>
    <t>Nabavka opreme  i opremanje službi</t>
  </si>
  <si>
    <t>UAX011</t>
  </si>
  <si>
    <t xml:space="preserve">Rekonstrukcija i investiciono održavanje za Upravu </t>
  </si>
  <si>
    <t>UAX013</t>
  </si>
  <si>
    <t>Rekonstrukcija  i investiciono održavanje za vatrogastvo</t>
  </si>
  <si>
    <t>Ukupno za: Kantonalna uprava civilne zaštite Kantona Sarajevo</t>
  </si>
  <si>
    <t xml:space="preserve">032F - Usluge protivpožarne zaštite </t>
  </si>
  <si>
    <t xml:space="preserve">055F - IiR Zaštita životne sredine </t>
  </si>
  <si>
    <t>Ukupno za glavu: 2901</t>
  </si>
  <si>
    <t>Ukupno za razdjel: 29</t>
  </si>
  <si>
    <t>31</t>
  </si>
  <si>
    <t>Direkcija za robne rezerve Kantona Sarajevo</t>
  </si>
  <si>
    <t>31010001</t>
  </si>
  <si>
    <t>ZAA001</t>
  </si>
  <si>
    <t>ZAA002</t>
  </si>
  <si>
    <t>ZAA003</t>
  </si>
  <si>
    <t>ZAA004</t>
  </si>
  <si>
    <t>ZAA005</t>
  </si>
  <si>
    <t>ZAK001</t>
  </si>
  <si>
    <t>ZAK002</t>
  </si>
  <si>
    <r>
      <rPr>
        <b/>
        <sz val="8"/>
        <color rgb="FF000000"/>
        <rFont val="Arial"/>
        <family val="2"/>
        <charset val="238"/>
      </rPr>
      <t>8214</t>
    </r>
    <r>
      <rPr>
        <b/>
        <sz val="8"/>
        <color rgb="FF000000"/>
        <rFont val="Arial"/>
        <family val="2"/>
        <charset val="238"/>
      </rPr>
      <t>00</t>
    </r>
  </si>
  <si>
    <t>ZAX001</t>
  </si>
  <si>
    <t>ZAX003</t>
  </si>
  <si>
    <t>Ukupno za: Direkcija za robne rezerve Kantona Sarajevo</t>
  </si>
  <si>
    <t>109F - Socijalna zaštita n. k.</t>
  </si>
  <si>
    <t>Ukupno za glavu: 3101</t>
  </si>
  <si>
    <t>Ukupno za razdjel: 31</t>
  </si>
  <si>
    <t>32</t>
  </si>
  <si>
    <t>Kantonalni zavod za pružanje besplatne pravne pomoći</t>
  </si>
  <si>
    <t>32010001</t>
  </si>
  <si>
    <t>XAA001</t>
  </si>
  <si>
    <t>XAA002</t>
  </si>
  <si>
    <t>XAA003</t>
  </si>
  <si>
    <t>XAA004</t>
  </si>
  <si>
    <t>XAA005</t>
  </si>
  <si>
    <t>XAK001</t>
  </si>
  <si>
    <t>XAK002</t>
  </si>
  <si>
    <t>Ukupno za: Kantonalni zavod za pružanje besplatne pravne pomoći</t>
  </si>
  <si>
    <t>Ukupno za glavu: 3201</t>
  </si>
  <si>
    <t>Ukupno za razdjel: 32</t>
  </si>
  <si>
    <t>33</t>
  </si>
  <si>
    <t>Ministarstvo komunalne privrede, infrastrukture, prostornog uređenja, građenja i zaštite okoliša Kantona Sarajevo</t>
  </si>
  <si>
    <t>33010001</t>
  </si>
  <si>
    <t>YAA001</t>
  </si>
  <si>
    <t>YAA002</t>
  </si>
  <si>
    <t>YAA003</t>
  </si>
  <si>
    <t>YAA004</t>
  </si>
  <si>
    <t>YAA005</t>
  </si>
  <si>
    <t>YAK001</t>
  </si>
  <si>
    <t>YAK002</t>
  </si>
  <si>
    <t>Druge ugovorene i druge posebne usluge</t>
  </si>
  <si>
    <t>YAK004</t>
  </si>
  <si>
    <t>YAL001</t>
  </si>
  <si>
    <t>YAM001</t>
  </si>
  <si>
    <t>YAN018</t>
  </si>
  <si>
    <t>Opšte mjere zaštite okoliša</t>
  </si>
  <si>
    <t>YAN019</t>
  </si>
  <si>
    <t>Prostorno planska dokumentacija i stambeni razvoj u KS</t>
  </si>
  <si>
    <t>YAN022</t>
  </si>
  <si>
    <t>Ostali programi-Podrška lokalnim zajednicama, ustanovama i neprofitnim organizacijama iz oblasti komunalne djelatnosti i zaštite okoliša</t>
  </si>
  <si>
    <t>YAO001</t>
  </si>
  <si>
    <t>Plaćanje preuzetih obaveza za preduzeća iz oblasti energetike</t>
  </si>
  <si>
    <t>YAO002</t>
  </si>
  <si>
    <t>Finansiranje troškova iz segmenta zajedničke i individualne komunalne potrošnje</t>
  </si>
  <si>
    <t>YAS001</t>
  </si>
  <si>
    <t>YAI004</t>
  </si>
  <si>
    <t>YAI005</t>
  </si>
  <si>
    <t>Rekonstrukcija vodovodne i kanalizacione mreže na području KS - vodne naknade</t>
  </si>
  <si>
    <t>Kolektor Brezovača</t>
  </si>
  <si>
    <t>YAU028</t>
  </si>
  <si>
    <t>Kapitalni transferi pojedincima - Subvencioniranje mladih pri rješavanju stambenog pitanja</t>
  </si>
  <si>
    <t>YAU023</t>
  </si>
  <si>
    <t>Energijska efikasnost i zaštita okoliša</t>
  </si>
  <si>
    <t>YAU024</t>
  </si>
  <si>
    <t>Stambeni razvoj</t>
  </si>
  <si>
    <t>YAU029</t>
  </si>
  <si>
    <t>Vlastiti prihodi za efikasniji sistem održavanja javne rasvjete</t>
  </si>
  <si>
    <t>YAU030</t>
  </si>
  <si>
    <t>Projekat sanacije vodovodnog sistema putem KJKP Vodovod i kanalizacija-vlastito učešće za kredit EBRD-plaćanje PDV</t>
  </si>
  <si>
    <t>YAU031</t>
  </si>
  <si>
    <t>Smanjenje i uspostava prečišćavanja procjednih voda RCUO Smiljevići i drugi projekti na RCUO Smiljevići</t>
  </si>
  <si>
    <t>YAU036</t>
  </si>
  <si>
    <t>Sufinansiranje nabavke energenata</t>
  </si>
  <si>
    <t>YAU038</t>
  </si>
  <si>
    <t>Izgradnja i rekonstrukcija komunalnih objekata i infrastrukture kojim upravljaju KJKP-a</t>
  </si>
  <si>
    <t>YAU039</t>
  </si>
  <si>
    <t>Projekti iz oblasti javne rasvjete</t>
  </si>
  <si>
    <t>YAU041</t>
  </si>
  <si>
    <t>Projekti upravljanja i saniranja deponije Smiljevići</t>
  </si>
  <si>
    <t>Unapređenje i izgradnja infrastrukture za zaštitu okoliša</t>
  </si>
  <si>
    <t>YAX001</t>
  </si>
  <si>
    <t>Otkup zemljištva u zaštićenim prirodnim područjima</t>
  </si>
  <si>
    <t>YAX002</t>
  </si>
  <si>
    <t>YAX004</t>
  </si>
  <si>
    <t>Nabavka opreme za zaštitu zraka iz kredita</t>
  </si>
  <si>
    <t>Ukupno za: Ministarstvo komunalne privrede, infrastrukture, prostornog uređenja, građenja i zaštite okoliša Kantona Sarajevo</t>
  </si>
  <si>
    <t>043F - Gorivo i energija</t>
  </si>
  <si>
    <t>051F - Upravljanje otpadom</t>
  </si>
  <si>
    <t>052F - Upravljanje otpadnim vodama</t>
  </si>
  <si>
    <t>056F - Zaštita životne sredine n. k.</t>
  </si>
  <si>
    <t>061F - Stambeni razvoj</t>
  </si>
  <si>
    <t>064F - Ulična rasvjeta</t>
  </si>
  <si>
    <t>33010003</t>
  </si>
  <si>
    <t>Kantonalna javna ustanova za zaštićena prirodna područja</t>
  </si>
  <si>
    <t>YBA001</t>
  </si>
  <si>
    <t>YBA002</t>
  </si>
  <si>
    <t>YBA003</t>
  </si>
  <si>
    <t>YBA004</t>
  </si>
  <si>
    <t>YBA005</t>
  </si>
  <si>
    <t>YBK001</t>
  </si>
  <si>
    <t>YBK002</t>
  </si>
  <si>
    <t>Ukupno za: Kantonalna javna ustanova za zaštićena prirodna područja</t>
  </si>
  <si>
    <t>054F - Zaštita raznovrsnosti flore i faune i zaštita krajolika</t>
  </si>
  <si>
    <t>Ukupno za glavu: 3301</t>
  </si>
  <si>
    <t>Ukupno za razdjel: 33</t>
  </si>
  <si>
    <t>35</t>
  </si>
  <si>
    <t>Ministarstvo za nauku, visoko obrazovanje i mlade Kantona Sarajevo</t>
  </si>
  <si>
    <t>35010001</t>
  </si>
  <si>
    <t>QAA001</t>
  </si>
  <si>
    <t>QAA002</t>
  </si>
  <si>
    <t>QAA003</t>
  </si>
  <si>
    <t>QAA004</t>
  </si>
  <si>
    <t>QAA005</t>
  </si>
  <si>
    <t>QAK001</t>
  </si>
  <si>
    <t>QAK002</t>
  </si>
  <si>
    <t>QAK003</t>
  </si>
  <si>
    <t>QAK004</t>
  </si>
  <si>
    <t>QAK005</t>
  </si>
  <si>
    <t>Naknada članovima Savjeta za nauku</t>
  </si>
  <si>
    <t>QAK006</t>
  </si>
  <si>
    <t>Komisija za osnivanje i akreditovanje visokoškolskih ustanova i studijskih programa</t>
  </si>
  <si>
    <t>QAK007</t>
  </si>
  <si>
    <t>Upravni i nadzorni odbor UNS-a i Studentskog centra</t>
  </si>
  <si>
    <t>QAL001</t>
  </si>
  <si>
    <t>QAM001</t>
  </si>
  <si>
    <t>QAN001</t>
  </si>
  <si>
    <t>Tekući transferi neprofitnim organizacijama i inkluzija - visoko obrazovanje</t>
  </si>
  <si>
    <t>QAN002</t>
  </si>
  <si>
    <t>Tekući transferi neprofitnim organizacijama - nauka</t>
  </si>
  <si>
    <t>QAI001</t>
  </si>
  <si>
    <t>QAX001</t>
  </si>
  <si>
    <t>Izgradnja kampa "Marš mira"</t>
  </si>
  <si>
    <t>QAX002</t>
  </si>
  <si>
    <t>Izgradnja Akademije scenskih umjetnosti</t>
  </si>
  <si>
    <t>QAX003</t>
  </si>
  <si>
    <t>QAX004</t>
  </si>
  <si>
    <t>QAX005</t>
  </si>
  <si>
    <t>Ukupno za: Ministarstvo za nauku, visoko obrazovanje i mlade Kantona Sarajevo</t>
  </si>
  <si>
    <t>094F - Visoko obrazovanje</t>
  </si>
  <si>
    <t>097F - IiR Obrazovanje</t>
  </si>
  <si>
    <t>Ukupno za glavu: 3501</t>
  </si>
  <si>
    <t>UNIVERZITET  - ZBIRNO</t>
  </si>
  <si>
    <r>
      <rPr>
        <b/>
        <sz val="8"/>
        <color rgb="FF000000"/>
        <rFont val="Arial"/>
        <family val="2"/>
        <charset val="238"/>
      </rPr>
      <t>611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</si>
  <si>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6112</t>
    </r>
    <r>
      <rPr>
        <b/>
        <sz val="8"/>
        <color rgb="FF000000"/>
        <rFont val="Arial"/>
        <family val="2"/>
        <charset val="238"/>
      </rPr>
      <t>00</t>
    </r>
  </si>
  <si>
    <r>
      <rPr>
        <b/>
        <sz val="8"/>
        <color rgb="FF000000"/>
        <rFont val="Arial"/>
        <family val="2"/>
        <charset val="238"/>
      </rPr>
      <t>612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</si>
  <si>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613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</si>
  <si>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614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</si>
  <si>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615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</si>
  <si>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616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</si>
  <si>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821</t>
    </r>
    <r>
      <rPr>
        <b/>
        <sz val="8"/>
        <color rgb="FF000000"/>
        <rFont val="Arial"/>
        <family val="2"/>
        <charset val="238"/>
      </rPr>
      <t>000</t>
    </r>
  </si>
  <si>
    <r>
      <rPr>
        <b/>
        <sz val="8"/>
        <color rgb="FF000000"/>
        <rFont val="Arial"/>
        <family val="2"/>
        <charset val="238"/>
      </rPr>
      <t>823</t>
    </r>
    <r>
      <rPr>
        <b/>
        <sz val="8"/>
        <color rgb="FF000000"/>
        <rFont val="Arial"/>
        <family val="2"/>
        <charset val="238"/>
      </rPr>
      <t>000</t>
    </r>
  </si>
  <si>
    <t>Ukupno za glavu: 2104</t>
  </si>
  <si>
    <t>35020001</t>
  </si>
  <si>
    <t>Univerzitet u Sarajevu-Rektorat univerziteta</t>
  </si>
  <si>
    <t>QBA0E6</t>
  </si>
  <si>
    <t>Bruto plaće i naknade plaća - Zemaljski muzej</t>
  </si>
  <si>
    <t>QBA001</t>
  </si>
  <si>
    <t>QBA002</t>
  </si>
  <si>
    <t>QBA003</t>
  </si>
  <si>
    <t>QBA004</t>
  </si>
  <si>
    <t>QBA005</t>
  </si>
  <si>
    <t>QBA0E7</t>
  </si>
  <si>
    <t>Naknade troškova prevoza na posao i s posla - Zemaljski muzej</t>
  </si>
  <si>
    <t>QBA0E8</t>
  </si>
  <si>
    <t>Naknade za topli obrok - Zemaljski muzej</t>
  </si>
  <si>
    <t>QBA0E9</t>
  </si>
  <si>
    <t>Naknade za regres za godišnji odmor - Zemaljski muzej</t>
  </si>
  <si>
    <t>QBA0F0</t>
  </si>
  <si>
    <t>Otpremnine zbog odlazka u penziju - Zemaljski muzej</t>
  </si>
  <si>
    <t>QBA0F1</t>
  </si>
  <si>
    <t>Naknade u slučaju smrti i teže invalidnosti - Zemaljski muzej</t>
  </si>
  <si>
    <t>QBB001</t>
  </si>
  <si>
    <t>Doprinosi poslodavca - Zemaljski muzej</t>
  </si>
  <si>
    <t>QBK001</t>
  </si>
  <si>
    <t>QBK002</t>
  </si>
  <si>
    <t>QBK003</t>
  </si>
  <si>
    <t>Fond za projekte</t>
  </si>
  <si>
    <t>QBK070</t>
  </si>
  <si>
    <t>Posebna naknada na dohodak za zaštitu od prirodnih i drugih nepogoda - Zemaljski muzej</t>
  </si>
  <si>
    <t>QBK071</t>
  </si>
  <si>
    <t>Posebna naknada za podsticanje rehabilitacije i zapošljavanje osoba sa invaliditetom - Zemaljski muzej</t>
  </si>
  <si>
    <t>QBN001</t>
  </si>
  <si>
    <t>Tekući transferi neprofitnim organizacijama  - Zemaljski Muzej</t>
  </si>
  <si>
    <t>QBX001</t>
  </si>
  <si>
    <t>Izgradnja Univerzitetske bibiloteke - vlastito učešće</t>
  </si>
  <si>
    <t>QBX002</t>
  </si>
  <si>
    <t>Fond za baze</t>
  </si>
  <si>
    <t>Rekonstrukcija  i investiciono održavanje (priprema projektne dokumentacije za obnovu kotlovnice Objekat 28)</t>
  </si>
  <si>
    <t>Ukupno za: Univerzitet u Sarajevu-Rektorat univerziteta</t>
  </si>
  <si>
    <t>35020002</t>
  </si>
  <si>
    <t>Univerzitet u Sarajevu-Akademija likovnih umjetnosti</t>
  </si>
  <si>
    <t>QBA006</t>
  </si>
  <si>
    <t>QBA007</t>
  </si>
  <si>
    <t>QBA008</t>
  </si>
  <si>
    <t>QBA009</t>
  </si>
  <si>
    <t>QBA010</t>
  </si>
  <si>
    <t>QBK004</t>
  </si>
  <si>
    <t>QBK005</t>
  </si>
  <si>
    <t>Ukupno za: Univerzitet u Sarajevu-Akademija likovnih umjetnosti</t>
  </si>
  <si>
    <t>35020003</t>
  </si>
  <si>
    <t>Univerzitet u Sarajevu-Akademija scenskih umjetnosti</t>
  </si>
  <si>
    <t>QBA011</t>
  </si>
  <si>
    <t>QBA012</t>
  </si>
  <si>
    <t>QBA013</t>
  </si>
  <si>
    <t>QBA014</t>
  </si>
  <si>
    <t>QBA015</t>
  </si>
  <si>
    <t>QBK006</t>
  </si>
  <si>
    <t>Ukupno za: Univerzitet u Sarajevu-Akademija scenskih umjetnosti</t>
  </si>
  <si>
    <t>35020004</t>
  </si>
  <si>
    <t>Univerzitet u Sarajevu-Arhitektonski fakultet</t>
  </si>
  <si>
    <t>QBA016</t>
  </si>
  <si>
    <t>QBA017</t>
  </si>
  <si>
    <t>QBA018</t>
  </si>
  <si>
    <t>QBA019</t>
  </si>
  <si>
    <t>QBA020</t>
  </si>
  <si>
    <t>QBK008</t>
  </si>
  <si>
    <t>QBK009</t>
  </si>
  <si>
    <t>Ukupno za: Univerzitet u Sarajevu-Arhitektonski fakultet</t>
  </si>
  <si>
    <t>35020005</t>
  </si>
  <si>
    <t>Univerzitet u Sarajevu-Ekonomski fakultet</t>
  </si>
  <si>
    <t>QBA021</t>
  </si>
  <si>
    <t>QBA022</t>
  </si>
  <si>
    <t>QBA023</t>
  </si>
  <si>
    <t>QBA024</t>
  </si>
  <si>
    <t>QBA025</t>
  </si>
  <si>
    <t>QBK010</t>
  </si>
  <si>
    <t>QBK011</t>
  </si>
  <si>
    <t>Ukupno za: Univerzitet u Sarajevu-Ekonomski fakultet</t>
  </si>
  <si>
    <t>35020006</t>
  </si>
  <si>
    <t>Univerzitet u Sarajevu-Elektrotehnički fakultet</t>
  </si>
  <si>
    <t>QBA026</t>
  </si>
  <si>
    <t>QBA027</t>
  </si>
  <si>
    <t>QBA028</t>
  </si>
  <si>
    <t>QBA029</t>
  </si>
  <si>
    <t>QBA030</t>
  </si>
  <si>
    <t>QBK012</t>
  </si>
  <si>
    <t>QBK013</t>
  </si>
  <si>
    <t>Ukupno za: Univerzitet u Sarajevu-Elektrotehnički fakultet</t>
  </si>
  <si>
    <t>35020007</t>
  </si>
  <si>
    <t>Univerzitet u Sarajevu-Fakultet islamskih nauka</t>
  </si>
  <si>
    <t>Ukupno za: Univerzitet u Sarajevu-Fakultet islamskih nauka</t>
  </si>
  <si>
    <t>35020008</t>
  </si>
  <si>
    <t>Univerzitet u Sarajevu-Fakultet sporta i tjelesnog odgoja</t>
  </si>
  <si>
    <t>QBA031</t>
  </si>
  <si>
    <t>QBA032</t>
  </si>
  <si>
    <t>QBA033</t>
  </si>
  <si>
    <t>QBA034</t>
  </si>
  <si>
    <t>QBA035</t>
  </si>
  <si>
    <t>QBK014</t>
  </si>
  <si>
    <t>Ukupno za: Univerzitet u Sarajevu-Fakultet sporta i tjelesnog odgoja</t>
  </si>
  <si>
    <t>35020009</t>
  </si>
  <si>
    <t>Univerzitet u Sarajevu-Fakultet za kriminalistiku, kriminologiju i sigurnosne studije</t>
  </si>
  <si>
    <t>QBA036</t>
  </si>
  <si>
    <t>QBA037</t>
  </si>
  <si>
    <t>QBA038</t>
  </si>
  <si>
    <t>QBA039</t>
  </si>
  <si>
    <t>QBA040</t>
  </si>
  <si>
    <t>QBK016</t>
  </si>
  <si>
    <t>QBK017</t>
  </si>
  <si>
    <t>Ukupno za: Univerzitet u Sarajevu-Fakultet za kriminalistiku, kriminologiju i sigurnosne studije</t>
  </si>
  <si>
    <t>35020010</t>
  </si>
  <si>
    <t>Univerzitet u Sarajevu-Fakultet političkih nauka</t>
  </si>
  <si>
    <t>QBA041</t>
  </si>
  <si>
    <t>QBA042</t>
  </si>
  <si>
    <t>QBA043</t>
  </si>
  <si>
    <t>QBA044</t>
  </si>
  <si>
    <t>QBA045</t>
  </si>
  <si>
    <t>QBK018</t>
  </si>
  <si>
    <t>QBK019</t>
  </si>
  <si>
    <t>Ukupno za: Univerzitet u Sarajevu-Fakultet političkih nauka</t>
  </si>
  <si>
    <t>35020011</t>
  </si>
  <si>
    <t>Univerzitet u Sarajevu-Fakultet za saobraćaj i komunikacije</t>
  </si>
  <si>
    <t>QBA046</t>
  </si>
  <si>
    <t>QBA047</t>
  </si>
  <si>
    <t>QBA048</t>
  </si>
  <si>
    <t>QBA049</t>
  </si>
  <si>
    <t>QBA050</t>
  </si>
  <si>
    <t>QBK020</t>
  </si>
  <si>
    <t>QBK021</t>
  </si>
  <si>
    <t>QBK022</t>
  </si>
  <si>
    <t>Projekti 2019/2020</t>
  </si>
  <si>
    <t>Ukupno za: Univerzitet u Sarajevu-Fakultet za saobraćaj i komunikacije</t>
  </si>
  <si>
    <t>35020012</t>
  </si>
  <si>
    <t>Univerzitet u Sarajevu-Fakultet zdravstvenih studija</t>
  </si>
  <si>
    <t>QBA051</t>
  </si>
  <si>
    <t>QBA052</t>
  </si>
  <si>
    <t>QBA053</t>
  </si>
  <si>
    <t>QBA054</t>
  </si>
  <si>
    <t>QBA055</t>
  </si>
  <si>
    <t>QBK023</t>
  </si>
  <si>
    <t>QBK024</t>
  </si>
  <si>
    <t>QBK025</t>
  </si>
  <si>
    <t>Ukupno za: Univerzitet u Sarajevu-Fakultet zdravstvenih studija</t>
  </si>
  <si>
    <t>35020013</t>
  </si>
  <si>
    <t>Univerzitet u Sarajevu-Farmaceutski fakultet</t>
  </si>
  <si>
    <t>QBA056</t>
  </si>
  <si>
    <t>QBA057</t>
  </si>
  <si>
    <t>QBA058</t>
  </si>
  <si>
    <t>QBA059</t>
  </si>
  <si>
    <t>QBA060</t>
  </si>
  <si>
    <t>QBK026</t>
  </si>
  <si>
    <t>QBK027</t>
  </si>
  <si>
    <t>Ukupno za: Univerzitet u Sarajevu-Farmaceutski fakultet</t>
  </si>
  <si>
    <t>35020014</t>
  </si>
  <si>
    <t>Univerzitet u Sarajevu-Filozofski fakultet</t>
  </si>
  <si>
    <t>QBA061</t>
  </si>
  <si>
    <t>QBA062</t>
  </si>
  <si>
    <t>QBA063</t>
  </si>
  <si>
    <t>QBA064</t>
  </si>
  <si>
    <t>QBA065</t>
  </si>
  <si>
    <t>QBK028</t>
  </si>
  <si>
    <t>QBK029</t>
  </si>
  <si>
    <t>Ukupno za: Univerzitet u Sarajevu-Filozofski fakultet</t>
  </si>
  <si>
    <t>35020015</t>
  </si>
  <si>
    <t>Univerzitet u Sarajevu-Građevinski fakultet</t>
  </si>
  <si>
    <t>QBA066</t>
  </si>
  <si>
    <t>QBA067</t>
  </si>
  <si>
    <t>QBA068</t>
  </si>
  <si>
    <t>QBA069</t>
  </si>
  <si>
    <t>QBA070</t>
  </si>
  <si>
    <t>QBK030</t>
  </si>
  <si>
    <t>QBK031</t>
  </si>
  <si>
    <t>Ukupno za: Univerzitet u Sarajevu-Građevinski fakultet</t>
  </si>
  <si>
    <t>35020016</t>
  </si>
  <si>
    <t>Univerzitet u Sarajevu-Katolički bogoslovni fakultet</t>
  </si>
  <si>
    <t>Ukupno za: Univerzitet u Sarajevu-Katolički bogoslovni fakultet</t>
  </si>
  <si>
    <t>35020017</t>
  </si>
  <si>
    <t>Univerzitet u Sarajevu-Mašinski fakultet</t>
  </si>
  <si>
    <t>QBA071</t>
  </si>
  <si>
    <t>QBA072</t>
  </si>
  <si>
    <t>QBA073</t>
  </si>
  <si>
    <t>QBA074</t>
  </si>
  <si>
    <t>QBA075</t>
  </si>
  <si>
    <t>QBK032</t>
  </si>
  <si>
    <t>QBK033</t>
  </si>
  <si>
    <t>QBK034</t>
  </si>
  <si>
    <t>Rekonstrukcija  i investiciono održavanje (Pilot projekat Solarna energija izvor 10 - 250.000 KM)</t>
  </si>
  <si>
    <t>Ukupno za: Univerzitet u Sarajevu-Mašinski fakultet</t>
  </si>
  <si>
    <t>35020018</t>
  </si>
  <si>
    <t>Univerzitet u Sarajevu-Medicinski fakultet</t>
  </si>
  <si>
    <t>QBA076</t>
  </si>
  <si>
    <t>QBA077</t>
  </si>
  <si>
    <t>QBA078</t>
  </si>
  <si>
    <t>QBA079</t>
  </si>
  <si>
    <t>QBA080</t>
  </si>
  <si>
    <t>QBK035</t>
  </si>
  <si>
    <t>QBK036</t>
  </si>
  <si>
    <t>QBK037</t>
  </si>
  <si>
    <t>Ukupno za: Univerzitet u Sarajevu-Medicinski fakultet</t>
  </si>
  <si>
    <t>35020019</t>
  </si>
  <si>
    <t>Univerzitet u Sarajevu-Muzička akademija</t>
  </si>
  <si>
    <t>QBA081</t>
  </si>
  <si>
    <t>QBA082</t>
  </si>
  <si>
    <t>QBA083</t>
  </si>
  <si>
    <t>QBA084</t>
  </si>
  <si>
    <t>QBA085</t>
  </si>
  <si>
    <t>QBK038</t>
  </si>
  <si>
    <t>QBK039</t>
  </si>
  <si>
    <t>Ukupno za: Univerzitet u Sarajevu-Muzička akademija</t>
  </si>
  <si>
    <t>35020020</t>
  </si>
  <si>
    <t>Univerzitet u Sarajevu-Poljoprivredno-prehrambeni fakultet</t>
  </si>
  <si>
    <t>QBA086</t>
  </si>
  <si>
    <t>QBA087</t>
  </si>
  <si>
    <t>QBA088</t>
  </si>
  <si>
    <t>QBA089</t>
  </si>
  <si>
    <t>QBA090</t>
  </si>
  <si>
    <t>QBK040</t>
  </si>
  <si>
    <t>QBK041</t>
  </si>
  <si>
    <t>Ukupno za: Univerzitet u Sarajevu-Poljoprivredno-prehrambeni fakultet</t>
  </si>
  <si>
    <t>35020021</t>
  </si>
  <si>
    <t>Univerzitet u Sarajevu-Pravni fakultet</t>
  </si>
  <si>
    <t>QBA091</t>
  </si>
  <si>
    <t>QBA092</t>
  </si>
  <si>
    <t>QBA093</t>
  </si>
  <si>
    <t>QBA094</t>
  </si>
  <si>
    <t>QBA095</t>
  </si>
  <si>
    <t>QBK042</t>
  </si>
  <si>
    <t>QBK043</t>
  </si>
  <si>
    <t>QBK044</t>
  </si>
  <si>
    <t>Ukupno za: Univerzitet u Sarajevu-Pravni fakultet</t>
  </si>
  <si>
    <t>35020022</t>
  </si>
  <si>
    <t>Univerzitet u Sarajevu-Prirodno-matematički fakultet</t>
  </si>
  <si>
    <t>QBA096</t>
  </si>
  <si>
    <t>QBA097</t>
  </si>
  <si>
    <t>QBA098</t>
  </si>
  <si>
    <t>QBA099</t>
  </si>
  <si>
    <t>QBA0A0</t>
  </si>
  <si>
    <t>QBK045</t>
  </si>
  <si>
    <t>QBK046</t>
  </si>
  <si>
    <t>Ukupno za: Univerzitet u Sarajevu-Prirodno-matematički fakultet</t>
  </si>
  <si>
    <t>35020023</t>
  </si>
  <si>
    <t>Univerzitet u Sarajevu-Pedagoški fakultet</t>
  </si>
  <si>
    <t>QBA0A1</t>
  </si>
  <si>
    <t>QBA0A2</t>
  </si>
  <si>
    <t>QBA0A3</t>
  </si>
  <si>
    <t>QBA0A4</t>
  </si>
  <si>
    <t>QBA0A5</t>
  </si>
  <si>
    <t>QBK048</t>
  </si>
  <si>
    <t>QBK050</t>
  </si>
  <si>
    <t>Ukupno za: Univerzitet u Sarajevu-Pedagoški fakultet</t>
  </si>
  <si>
    <t>35020024</t>
  </si>
  <si>
    <t>Univerzitet u Sarajevu-Stomatološki fakultet sa klinikama</t>
  </si>
  <si>
    <t>QBA0A6</t>
  </si>
  <si>
    <t>QBA0A7</t>
  </si>
  <si>
    <t>QBA0A8</t>
  </si>
  <si>
    <t>QBA0A9</t>
  </si>
  <si>
    <t>QBA0B0</t>
  </si>
  <si>
    <t>QBK051</t>
  </si>
  <si>
    <t>QBK052</t>
  </si>
  <si>
    <t>QBK053</t>
  </si>
  <si>
    <t>Rekonstrukcija  i investiciono održavanje (Projekat obnove i renoviranja prostora bivše maksilofacijalne hirurgije i Projekat simulacijskog centra na Stomatološkom fakultetu sa klinikama u Sarajevu)</t>
  </si>
  <si>
    <t>Ukupno za: Univerzitet u Sarajevu-Stomatološki fakultet sa klinikama</t>
  </si>
  <si>
    <t>35020025</t>
  </si>
  <si>
    <t>Univerzitet u Sarajevu-Šumarski fakultet</t>
  </si>
  <si>
    <t>QBA0B1</t>
  </si>
  <si>
    <t>QBA0B2</t>
  </si>
  <si>
    <t>QBA0B3</t>
  </si>
  <si>
    <t>QBA0B4</t>
  </si>
  <si>
    <t>QBA0B5</t>
  </si>
  <si>
    <t>QBK054</t>
  </si>
  <si>
    <t>QBK055</t>
  </si>
  <si>
    <t>Rekonstrukcija  i investiciono održavanje (Edukacioni ekološki centar Čavle Igman)</t>
  </si>
  <si>
    <t>Ukupno za: Univerzitet u Sarajevu-Šumarski fakultet</t>
  </si>
  <si>
    <t>35020026</t>
  </si>
  <si>
    <t>Univerzitet u Sarajevu-Veterinarski fakultet</t>
  </si>
  <si>
    <t>QBA0B6</t>
  </si>
  <si>
    <t>QBA0B7</t>
  </si>
  <si>
    <t>QBA0B8</t>
  </si>
  <si>
    <t>QBA0B9</t>
  </si>
  <si>
    <t>QBA0C0</t>
  </si>
  <si>
    <t>QBK056</t>
  </si>
  <si>
    <t>QBK057</t>
  </si>
  <si>
    <t>Ukupno za: Univerzitet u Sarajevu-Veterinarski fakultet</t>
  </si>
  <si>
    <t>35020027</t>
  </si>
  <si>
    <t>Univerzitet u Sarajevu-Institut za genetičko inženjerstvo i biotehnologiju</t>
  </si>
  <si>
    <t>QBA0C1</t>
  </si>
  <si>
    <t>QBA0C2</t>
  </si>
  <si>
    <t>QBA0C3</t>
  </si>
  <si>
    <t>QBA0C4</t>
  </si>
  <si>
    <t>QBA0C5</t>
  </si>
  <si>
    <t>QBK058</t>
  </si>
  <si>
    <t>QBK059</t>
  </si>
  <si>
    <t>Ukupno za: Univerzitet u Sarajevu-Institut za genetičko inženjerstvo i biotehnologiju</t>
  </si>
  <si>
    <t>35020028</t>
  </si>
  <si>
    <t>Univerzitet u Sarajevu-Institut za historiju</t>
  </si>
  <si>
    <t>QBA0C6</t>
  </si>
  <si>
    <t>QBA0C7</t>
  </si>
  <si>
    <t>QBA0C8</t>
  </si>
  <si>
    <t>QBA0C9</t>
  </si>
  <si>
    <t>QBA0D0</t>
  </si>
  <si>
    <t>Ugovorene i druge posebne usluge (79.000 KM za štampanje publikacije Historija BiH)</t>
  </si>
  <si>
    <t>QBK061</t>
  </si>
  <si>
    <t>QBK062</t>
  </si>
  <si>
    <t>Ukupno za: Univerzitet u Sarajevu-Institut za historiju</t>
  </si>
  <si>
    <t>35020029</t>
  </si>
  <si>
    <t>Univerzitet u Sarajevu-Institut za istraživanje zločina protiv čovječnosti i međunarodnog prava</t>
  </si>
  <si>
    <t>QBA0D1</t>
  </si>
  <si>
    <t>QBA0D2</t>
  </si>
  <si>
    <t>QBA0D3</t>
  </si>
  <si>
    <t>QBA0D4</t>
  </si>
  <si>
    <t>QBA0D5</t>
  </si>
  <si>
    <t>QBK063</t>
  </si>
  <si>
    <t>QBK064</t>
  </si>
  <si>
    <t>Ukupno za: Univerzitet u Sarajevu-Institut za istraživanje zločina protiv čovječnosti i međunarodnog prava</t>
  </si>
  <si>
    <t>35020030</t>
  </si>
  <si>
    <t>Univerzitet u Sarajevu-Institut za jezik</t>
  </si>
  <si>
    <t>QBA0D6</t>
  </si>
  <si>
    <t>QBA0D7</t>
  </si>
  <si>
    <t>QBA0D8</t>
  </si>
  <si>
    <t>QBA0D9</t>
  </si>
  <si>
    <t>QBA0E0</t>
  </si>
  <si>
    <t>QBK066</t>
  </si>
  <si>
    <t>QBK067</t>
  </si>
  <si>
    <t>Ukupno za: Univerzitet u Sarajevu-Institut za jezik</t>
  </si>
  <si>
    <t>35020031</t>
  </si>
  <si>
    <t>Univerzitet u Sarajevu-Orijentalni institut</t>
  </si>
  <si>
    <t>QBA0E1</t>
  </si>
  <si>
    <t>QBA0E2</t>
  </si>
  <si>
    <t>QBA0E3</t>
  </si>
  <si>
    <t>QBA0E5</t>
  </si>
  <si>
    <t>QBK068</t>
  </si>
  <si>
    <t>QBK069</t>
  </si>
  <si>
    <t>Ukupno za: Univerzitet u Sarajevu-Orijentalni institut</t>
  </si>
  <si>
    <t>Ukupno za glavu: 3502</t>
  </si>
  <si>
    <t>Ukupno za razdjel: 35</t>
  </si>
  <si>
    <t>Kantonalna uprava za komunalne poslove u Kantonu Sarajevo</t>
  </si>
  <si>
    <t>Otpremnine zbog odlaska u penziju</t>
  </si>
  <si>
    <t>Ukupno za: Kantonalna uprava za komunalne poslove u Kantonu Sarajevo</t>
  </si>
  <si>
    <t>Ukupno za glavu: 3701</t>
  </si>
  <si>
    <t>Ukupno za razdjel: 37</t>
  </si>
  <si>
    <t>UKUPNO IZDACI:</t>
  </si>
  <si>
    <t>Broj zaposlenih</t>
  </si>
  <si>
    <t>Tekući transferi neprofitnim organizacijama iz oblasti sporta i inkluzija</t>
  </si>
  <si>
    <t>Tekući transferi neprofitnim organizacijama iz oblasti kulture i inkluzija</t>
  </si>
  <si>
    <t>Izrada strategije demografskog razvoja</t>
  </si>
  <si>
    <t>Nabavka opreme za potrebe Zavoda za zdravstvenu zaštitu zaposlenika MUP-a Kantona Sarajevo</t>
  </si>
  <si>
    <t>Rekonstrukcija i investiciono održavanje školskih objekata</t>
  </si>
  <si>
    <t>Budžet Kantona Sarajevo za 2023. godinu</t>
  </si>
  <si>
    <t>AAN016</t>
  </si>
  <si>
    <t>BAK005</t>
  </si>
  <si>
    <t>BAR001</t>
  </si>
  <si>
    <t>BIX008</t>
  </si>
  <si>
    <t>BHA004</t>
  </si>
  <si>
    <t>BIM001</t>
  </si>
  <si>
    <t>CAK011</t>
  </si>
  <si>
    <t>CBA006</t>
  </si>
  <si>
    <t>CCA006</t>
  </si>
  <si>
    <t>CDA006</t>
  </si>
  <si>
    <t>DAU019</t>
  </si>
  <si>
    <t>DAU020</t>
  </si>
  <si>
    <t>EAI008</t>
  </si>
  <si>
    <t>EAI009</t>
  </si>
  <si>
    <t>EAU004</t>
  </si>
  <si>
    <t>EBA006</t>
  </si>
  <si>
    <t>EBI011</t>
  </si>
  <si>
    <t>EBS002</t>
  </si>
  <si>
    <t>HAX005</t>
  </si>
  <si>
    <t>HAX032</t>
  </si>
  <si>
    <t>HAX033</t>
  </si>
  <si>
    <t>IAK005</t>
  </si>
  <si>
    <t>IAO015</t>
  </si>
  <si>
    <t>IAU005</t>
  </si>
  <si>
    <t>IAX004</t>
  </si>
  <si>
    <t>ICK003</t>
  </si>
  <si>
    <t>KAN014</t>
  </si>
  <si>
    <t>KAN015</t>
  </si>
  <si>
    <t>KAU0D1</t>
  </si>
  <si>
    <t>KAU0D2</t>
  </si>
  <si>
    <t>KAU0D3</t>
  </si>
  <si>
    <t>KAU0D4</t>
  </si>
  <si>
    <t>KAU0D5</t>
  </si>
  <si>
    <t>KAU0D6</t>
  </si>
  <si>
    <t>KAU0D7</t>
  </si>
  <si>
    <t>KAU0D8</t>
  </si>
  <si>
    <t>KAU0D9</t>
  </si>
  <si>
    <t>LAK022</t>
  </si>
  <si>
    <t>LAK023</t>
  </si>
  <si>
    <t>LAK024</t>
  </si>
  <si>
    <t>LAX013</t>
  </si>
  <si>
    <t>LAX0D6</t>
  </si>
  <si>
    <t>LAX0D7</t>
  </si>
  <si>
    <t>LAX0D8</t>
  </si>
  <si>
    <t>MBK003</t>
  </si>
  <si>
    <t>NAU016</t>
  </si>
  <si>
    <t>RAX017</t>
  </si>
  <si>
    <t>SAK010</t>
  </si>
  <si>
    <t>YAL002</t>
  </si>
  <si>
    <t>YAI006</t>
  </si>
  <si>
    <t>YAU043</t>
  </si>
  <si>
    <t>YBA006</t>
  </si>
  <si>
    <t>YBA007</t>
  </si>
  <si>
    <t>YBA008</t>
  </si>
  <si>
    <t>YBA009</t>
  </si>
  <si>
    <t>YBA010</t>
  </si>
  <si>
    <t>YBK003</t>
  </si>
  <si>
    <t>YBK004</t>
  </si>
  <si>
    <r>
      <rPr>
        <b/>
        <sz val="8"/>
        <color rgb="FF000000"/>
        <rFont val="Arial"/>
        <family val="2"/>
      </rPr>
      <t>6141</t>
    </r>
    <r>
      <rPr>
        <b/>
        <sz val="8"/>
        <color rgb="FF000000"/>
        <rFont val="Arial"/>
        <family val="2"/>
      </rPr>
      <t>00</t>
    </r>
  </si>
  <si>
    <t xml:space="preserve">   </t>
  </si>
  <si>
    <t>011</t>
  </si>
  <si>
    <t>013</t>
  </si>
  <si>
    <t>014</t>
  </si>
  <si>
    <t>017</t>
  </si>
  <si>
    <t>032</t>
  </si>
  <si>
    <t>033</t>
  </si>
  <si>
    <t>034</t>
  </si>
  <si>
    <t>036</t>
  </si>
  <si>
    <t>041</t>
  </si>
  <si>
    <t>042</t>
  </si>
  <si>
    <t>043</t>
  </si>
  <si>
    <t>044</t>
  </si>
  <si>
    <t>045</t>
  </si>
  <si>
    <t>047</t>
  </si>
  <si>
    <t>048</t>
  </si>
  <si>
    <t>049</t>
  </si>
  <si>
    <t>051</t>
  </si>
  <si>
    <t>052</t>
  </si>
  <si>
    <t>054</t>
  </si>
  <si>
    <t>055</t>
  </si>
  <si>
    <t>056</t>
  </si>
  <si>
    <t>061</t>
  </si>
  <si>
    <t>064</t>
  </si>
  <si>
    <t>071</t>
  </si>
  <si>
    <t>074</t>
  </si>
  <si>
    <t>075</t>
  </si>
  <si>
    <t>076</t>
  </si>
  <si>
    <t>081</t>
  </si>
  <si>
    <t>082</t>
  </si>
  <si>
    <t>083</t>
  </si>
  <si>
    <t>085</t>
  </si>
  <si>
    <t>091</t>
  </si>
  <si>
    <t>092</t>
  </si>
  <si>
    <t>094</t>
  </si>
  <si>
    <t>096</t>
  </si>
  <si>
    <t>097</t>
  </si>
  <si>
    <t>098</t>
  </si>
  <si>
    <t>YAO003</t>
  </si>
  <si>
    <t>Obaveze plaćanja usluga iz segmenta zajedničke komunalne potrošnje</t>
  </si>
  <si>
    <t>Hidrogen</t>
  </si>
  <si>
    <t>YAO004</t>
  </si>
  <si>
    <t>Naknada za korištenje grobnih mjesta šehida i boraca</t>
  </si>
  <si>
    <t>YAU044</t>
  </si>
  <si>
    <t>Podrška projektima izgradnje, rekonstrukcije i sanacije vodovodne i kanalizacione mreže u KJKP Vodovod i kanalizacija</t>
  </si>
  <si>
    <t>KAU0E1</t>
  </si>
  <si>
    <t>Nabavka medicinske opreme za JU Opća bolnica "Prim. Dr. Abdulah Nakaš"</t>
  </si>
  <si>
    <t>KAU0C2</t>
  </si>
  <si>
    <t>Zamjena postojećeg sistema ventilacije i klimatizacije u JU Opća bolnice "Prim.dr.Abdulah Nakaš"</t>
  </si>
  <si>
    <t>LAX0D2</t>
  </si>
  <si>
    <t>Rekonstrukcija Srednje tehničke škole grafičkih tehnologija, dizajna i multimedije</t>
  </si>
  <si>
    <t>Tekući transferi u inostranstvo</t>
  </si>
  <si>
    <t>Nabavka ostalih stalnih sredstava</t>
  </si>
  <si>
    <t>UAX015</t>
  </si>
  <si>
    <t>Projekat Rescomm</t>
  </si>
  <si>
    <t>MHK003</t>
  </si>
  <si>
    <t>Prilozi za proučavanje historije Sarajeva</t>
  </si>
  <si>
    <t>EAU018</t>
  </si>
  <si>
    <t>615400</t>
  </si>
  <si>
    <t>EAU094</t>
  </si>
  <si>
    <t>EAX053</t>
  </si>
  <si>
    <t>EAX054</t>
  </si>
  <si>
    <t>KAU027</t>
  </si>
  <si>
    <t>KAU026</t>
  </si>
  <si>
    <t>KAU0A5</t>
  </si>
  <si>
    <t>LAX0B9</t>
  </si>
  <si>
    <t>LAX0B8</t>
  </si>
  <si>
    <t>MIU010</t>
  </si>
  <si>
    <t>NAX014</t>
  </si>
  <si>
    <t>HBX010</t>
  </si>
  <si>
    <t>KAU0B1</t>
  </si>
  <si>
    <t>KAU0C1</t>
  </si>
  <si>
    <t>KAU0C8</t>
  </si>
  <si>
    <t>KAU0C9</t>
  </si>
  <si>
    <t>KAU0B7</t>
  </si>
  <si>
    <t>KAU0B8</t>
  </si>
  <si>
    <t>KAU0C3</t>
  </si>
  <si>
    <t>LAX0D1</t>
  </si>
  <si>
    <t>LAX0C4</t>
  </si>
  <si>
    <t>Dogradnja OŠ "Zahid Baručija"</t>
  </si>
  <si>
    <t>NAU013</t>
  </si>
  <si>
    <t>YAU034</t>
  </si>
  <si>
    <t>EAS001</t>
  </si>
  <si>
    <t>Nabavka opreme za OŠ "Šip"</t>
  </si>
  <si>
    <t>Energetska efikasnost</t>
  </si>
  <si>
    <t>Rekonstrukcija vrtića "Šareni voz"</t>
  </si>
  <si>
    <t>Sredstva po garanciji za uredno izvršenje Ugovora broj: MS-KS-SPTM-02/20</t>
  </si>
  <si>
    <t>Nabavka autobusa, trolejbusa i minibusa za JGPP</t>
  </si>
  <si>
    <t>Rekonstrukcija i investiciono održavanje tramvajske pruge i projektovanje i izgradnja tramvajske pruge za Hrasnicu</t>
  </si>
  <si>
    <t>Izgradnja i opremanje tramvajskih stajališta za kontrolisanu naplatu karata i uvođenje elektronskog sistema naplate</t>
  </si>
  <si>
    <t>Izgradnja i ulaganje u otvaranje novih parkirališta i javnih garaža u KS</t>
  </si>
  <si>
    <t>Rekonstrukcija objakata kogeneracijskog postrojenja u Centru za upravljanje medicinskog otpadom u Kliničkom centru Univerziteta u Sarajevo</t>
  </si>
  <si>
    <t>Sanacija trafostanice 925 - Stara hirurgija u Kliničkom centru Univerziteta u Sarajevo</t>
  </si>
  <si>
    <t>Rekonstrukcija i sanacija Centralnog objekta JU Zavod za hitnu med.pomoć KS</t>
  </si>
  <si>
    <t>Nabavka opreme za održavanje higijene i pripremu i distribuciju hrane u JU Opća bolnice "Prim.dr.Abdulah Nakaš"</t>
  </si>
  <si>
    <t>Rekonstrukcija i integracija operacionih sala u JU Opća bolnice "Prim.dr.Abdulah Nakaš"</t>
  </si>
  <si>
    <t>Nabavka opreme za JU Zavod za transuzijsku medicinu FBiH</t>
  </si>
  <si>
    <t>Nabavka opreme za potrebe JU Zavod za zdravstvenu zaštitu zaposlenika MUP-a Kantona Sarajevo</t>
  </si>
  <si>
    <t>Izgradjna, rekonstrukcija i sanacija JU Dom zdravlja KS</t>
  </si>
  <si>
    <t xml:space="preserve">Nabavka opreme za JU Dom zdravlja KS </t>
  </si>
  <si>
    <t>Nabavka opreme za Klinički centar Univerziteta u Sarajevu</t>
  </si>
  <si>
    <t>Uređenje fasade</t>
  </si>
  <si>
    <t xml:space="preserve">Utopljavanje objakata koje koriste osobe u stanju socijalne potrebe u KS </t>
  </si>
  <si>
    <t>107</t>
  </si>
  <si>
    <t>Izgradnja prihvatilištva za prosjake i skitnice</t>
  </si>
  <si>
    <t>Nabavka opreme KJKP “Rad” d.o.o. Sarajevo</t>
  </si>
  <si>
    <t>Proširenje IBIS sistema za vještačenje</t>
  </si>
  <si>
    <t>RAS002</t>
  </si>
  <si>
    <t>Naknada za pogodnosti grads. Građevinskog zemljišta</t>
  </si>
  <si>
    <t>Index 8/2</t>
  </si>
  <si>
    <t>4 (5+6+7)</t>
  </si>
  <si>
    <t>8(3+4)</t>
  </si>
  <si>
    <t>614200</t>
  </si>
  <si>
    <t>QBN003</t>
  </si>
  <si>
    <t>Fond za razvoj univerziteta</t>
  </si>
  <si>
    <t>Operativni planVII-IX</t>
  </si>
  <si>
    <t>Operativni plan I-IX</t>
  </si>
  <si>
    <t>Operativni plan Juli 2023. godine</t>
  </si>
  <si>
    <t>Operativni plan Avgust 2023. godine</t>
  </si>
  <si>
    <t>Operativni plan Septembar 2023. godine</t>
  </si>
  <si>
    <t>IAN060</t>
  </si>
  <si>
    <t xml:space="preserve">Tekući transferi Turističkoj zajednici Kantona Sarajevo za sufinansiranje projekta od zančaja za razvoj turizma </t>
  </si>
  <si>
    <t>Operativni plan I -VI</t>
  </si>
  <si>
    <t xml:space="preserve">Izvor 10       (budžetska sredstva)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</si>
</sst>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101A]#,##0;\-#,##0"/>
    <numFmt numFmtId="165" formatCode="[$-10409]#,##0;\-#,##0"/>
    <numFmt numFmtId="166" formatCode="[$-141A]General"/>
  </numFmts>
  <fonts count="21">
    <font>
      <sz val="11"/>
      <name val="Calibri"/>
      <charset val="134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name val="Arial"/>
      <family val="2"/>
      <charset val="238"/>
    </font>
    <font>
      <b/>
      <sz val="11"/>
      <name val="Calibri"/>
      <family val="2"/>
      <charset val="238"/>
    </font>
    <font>
      <b/>
      <sz val="8"/>
      <color rgb="FF000000"/>
      <name val="Arial"/>
      <family val="2"/>
      <charset val="238"/>
    </font>
    <font>
      <sz val="8"/>
      <color rgb="FF000000"/>
      <name val="Arial"/>
      <family val="2"/>
      <charset val="238"/>
    </font>
    <font>
      <b/>
      <sz val="12"/>
      <name val="Calibri"/>
      <family val="2"/>
      <charset val="238"/>
    </font>
    <font>
      <sz val="11"/>
      <name val="Calibri"/>
      <family val="2"/>
      <charset val="238"/>
    </font>
    <font>
      <sz val="10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Arial"/>
      <family val="2"/>
      <charset val="238"/>
    </font>
    <font>
      <sz val="8"/>
      <color rgb="FF000000"/>
      <name val="Arial"/>
      <family val="2"/>
      <charset val="1"/>
    </font>
    <font>
      <sz val="11"/>
      <name val="Calibri"/>
      <family val="2"/>
    </font>
    <font>
      <b/>
      <sz val="11"/>
      <name val="Calibri"/>
      <family val="2"/>
    </font>
    <font>
      <sz val="10"/>
      <color rgb="FF000000"/>
      <name val="Tahoma"/>
      <family val="2"/>
    </font>
    <font>
      <sz val="8"/>
      <name val="Tahoma"/>
      <family val="2"/>
    </font>
    <font>
      <sz val="11"/>
      <color theme="1"/>
      <name val="Calibri"/>
      <family val="2"/>
      <charset val="238"/>
    </font>
  </fonts>
  <fills count="8">
    <fill>
      <patternFill patternType="none"/>
    </fill>
    <fill>
      <patternFill patternType="gray125"/>
    </fill>
    <fill>
      <patternFill patternType="solid">
        <fgColor rgb="FFD3D3D3"/>
        <bgColor rgb="FFD3D3D3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 style="thin">
        <color rgb="FF000000"/>
      </top>
      <bottom style="thin">
        <color rgb="FF000000"/>
      </bottom>
      <diagonal/>
    </border>
    <border>
      <left/>
      <right style="thin">
        <color rgb="FFD3D3D3"/>
      </right>
      <top style="thin">
        <color rgb="FF000000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000000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/>
      <bottom/>
      <diagonal/>
    </border>
    <border>
      <left style="thin">
        <color rgb="FFD3D3D3"/>
      </left>
      <right/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6">
    <xf numFmtId="0" fontId="0" fillId="0" borderId="0"/>
    <xf numFmtId="0" fontId="3" fillId="0" borderId="0"/>
    <xf numFmtId="0" fontId="11" fillId="0" borderId="0"/>
    <xf numFmtId="49" fontId="18" fillId="6" borderId="16">
      <alignment wrapText="1"/>
      <protection locked="0"/>
    </xf>
    <xf numFmtId="3" fontId="19" fillId="6" borderId="17">
      <protection locked="0"/>
    </xf>
    <xf numFmtId="166" fontId="20" fillId="0" borderId="0"/>
  </cellStyleXfs>
  <cellXfs count="127">
    <xf numFmtId="0" fontId="0" fillId="0" borderId="0" xfId="0"/>
    <xf numFmtId="0" fontId="1" fillId="2" borderId="1" xfId="0" applyFont="1" applyFill="1" applyBorder="1" applyAlignment="1">
      <alignment horizontal="center" vertical="center" wrapText="1" readingOrder="1"/>
    </xf>
    <xf numFmtId="164" fontId="2" fillId="0" borderId="3" xfId="0" applyNumberFormat="1" applyFont="1" applyBorder="1" applyAlignment="1">
      <alignment horizontal="right" vertical="top" wrapText="1" readingOrder="1"/>
    </xf>
    <xf numFmtId="164" fontId="1" fillId="0" borderId="3" xfId="0" applyNumberFormat="1" applyFont="1" applyBorder="1" applyAlignment="1">
      <alignment horizontal="right" vertical="top" wrapText="1" readingOrder="1"/>
    </xf>
    <xf numFmtId="164" fontId="2" fillId="0" borderId="0" xfId="0" applyNumberFormat="1" applyFont="1" applyAlignment="1">
      <alignment horizontal="right" vertical="top" wrapText="1" readingOrder="1"/>
    </xf>
    <xf numFmtId="0" fontId="4" fillId="0" borderId="0" xfId="0" applyFont="1"/>
    <xf numFmtId="0" fontId="5" fillId="2" borderId="1" xfId="0" applyFont="1" applyFill="1" applyBorder="1" applyAlignment="1">
      <alignment horizontal="center" vertical="center" wrapText="1" readingOrder="1"/>
    </xf>
    <xf numFmtId="0" fontId="2" fillId="0" borderId="0" xfId="0" applyFont="1" applyAlignment="1">
      <alignment vertical="top" wrapText="1" readingOrder="1"/>
    </xf>
    <xf numFmtId="0" fontId="2" fillId="0" borderId="4" xfId="0" applyFont="1" applyBorder="1" applyAlignment="1">
      <alignment horizontal="left" vertical="top" wrapText="1" readingOrder="1"/>
    </xf>
    <xf numFmtId="164" fontId="2" fillId="0" borderId="4" xfId="0" applyNumberFormat="1" applyFont="1" applyBorder="1" applyAlignment="1">
      <alignment horizontal="right" vertical="top" wrapText="1" readingOrder="1"/>
    </xf>
    <xf numFmtId="0" fontId="2" fillId="0" borderId="4" xfId="0" applyFont="1" applyBorder="1" applyAlignment="1">
      <alignment vertical="top" wrapText="1" readingOrder="1"/>
    </xf>
    <xf numFmtId="0" fontId="2" fillId="0" borderId="3" xfId="0" applyFont="1" applyBorder="1" applyAlignment="1">
      <alignment horizontal="right" vertical="top" wrapText="1" readingOrder="1"/>
    </xf>
    <xf numFmtId="0" fontId="2" fillId="0" borderId="3" xfId="0" applyFont="1" applyBorder="1" applyAlignment="1">
      <alignment horizontal="center" vertical="top" wrapText="1" readingOrder="1"/>
    </xf>
    <xf numFmtId="0" fontId="2" fillId="0" borderId="3" xfId="0" applyFont="1" applyBorder="1" applyAlignment="1">
      <alignment vertical="top" wrapText="1" readingOrder="1"/>
    </xf>
    <xf numFmtId="0" fontId="7" fillId="0" borderId="0" xfId="0" applyFont="1"/>
    <xf numFmtId="0" fontId="8" fillId="0" borderId="0" xfId="0" applyFont="1"/>
    <xf numFmtId="0" fontId="8" fillId="3" borderId="0" xfId="0" applyFont="1" applyFill="1"/>
    <xf numFmtId="0" fontId="1" fillId="0" borderId="3" xfId="0" applyFont="1" applyBorder="1" applyAlignment="1">
      <alignment horizontal="center" vertical="top" wrapText="1" readingOrder="1"/>
    </xf>
    <xf numFmtId="0" fontId="1" fillId="0" borderId="3" xfId="0" applyFont="1" applyBorder="1" applyAlignment="1">
      <alignment vertical="top" wrapText="1" readingOrder="1"/>
    </xf>
    <xf numFmtId="0" fontId="1" fillId="2" borderId="1" xfId="0" applyFont="1" applyFill="1" applyBorder="1" applyAlignment="1">
      <alignment vertical="top" wrapText="1" readingOrder="1"/>
    </xf>
    <xf numFmtId="0" fontId="2" fillId="0" borderId="5" xfId="0" applyFont="1" applyBorder="1" applyAlignment="1">
      <alignment vertical="top" wrapText="1" readingOrder="1"/>
    </xf>
    <xf numFmtId="0" fontId="2" fillId="0" borderId="6" xfId="0" applyFont="1" applyBorder="1" applyAlignment="1">
      <alignment vertical="top" wrapText="1" readingOrder="1"/>
    </xf>
    <xf numFmtId="0" fontId="2" fillId="0" borderId="2" xfId="0" applyFont="1" applyBorder="1" applyAlignment="1">
      <alignment vertical="top" wrapText="1" readingOrder="1"/>
    </xf>
    <xf numFmtId="0" fontId="2" fillId="0" borderId="8" xfId="0" applyFont="1" applyBorder="1" applyAlignment="1">
      <alignment horizontal="center" vertical="center" wrapText="1" readingOrder="1"/>
    </xf>
    <xf numFmtId="0" fontId="1" fillId="2" borderId="3" xfId="0" applyFont="1" applyFill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1" fillId="0" borderId="10" xfId="0" applyFont="1" applyBorder="1" applyAlignment="1">
      <alignment horizontal="left" vertical="top" wrapText="1" readingOrder="1"/>
    </xf>
    <xf numFmtId="0" fontId="9" fillId="0" borderId="0" xfId="0" applyFont="1" applyAlignment="1">
      <alignment vertical="top" wrapText="1" readingOrder="1"/>
    </xf>
    <xf numFmtId="0" fontId="2" fillId="0" borderId="8" xfId="0" applyFont="1" applyBorder="1" applyAlignment="1">
      <alignment horizontal="center" vertical="top" wrapText="1" readingOrder="1"/>
    </xf>
    <xf numFmtId="164" fontId="2" fillId="2" borderId="3" xfId="0" applyNumberFormat="1" applyFont="1" applyFill="1" applyBorder="1" applyAlignment="1">
      <alignment horizontal="right" vertical="top" wrapText="1" readingOrder="1"/>
    </xf>
    <xf numFmtId="0" fontId="2" fillId="0" borderId="0" xfId="0" applyFont="1" applyAlignment="1">
      <alignment horizontal="right" vertical="top" wrapText="1" readingOrder="1"/>
    </xf>
    <xf numFmtId="164" fontId="1" fillId="2" borderId="3" xfId="0" applyNumberFormat="1" applyFont="1" applyFill="1" applyBorder="1" applyAlignment="1">
      <alignment horizontal="right" vertical="top" wrapText="1" readingOrder="1"/>
    </xf>
    <xf numFmtId="164" fontId="2" fillId="3" borderId="3" xfId="0" applyNumberFormat="1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horizontal="center" vertical="top" wrapText="1" readingOrder="1"/>
    </xf>
    <xf numFmtId="0" fontId="2" fillId="3" borderId="3" xfId="0" applyFont="1" applyFill="1" applyBorder="1" applyAlignment="1">
      <alignment horizontal="right" vertical="top" wrapText="1" readingOrder="1"/>
    </xf>
    <xf numFmtId="0" fontId="2" fillId="3" borderId="3" xfId="0" applyFont="1" applyFill="1" applyBorder="1" applyAlignment="1">
      <alignment vertical="top" wrapText="1" readingOrder="1"/>
    </xf>
    <xf numFmtId="165" fontId="2" fillId="2" borderId="3" xfId="0" applyNumberFormat="1" applyFont="1" applyFill="1" applyBorder="1" applyAlignment="1">
      <alignment horizontal="right" vertical="top" wrapText="1" readingOrder="1"/>
    </xf>
    <xf numFmtId="165" fontId="1" fillId="0" borderId="3" xfId="0" applyNumberFormat="1" applyFont="1" applyBorder="1" applyAlignment="1">
      <alignment horizontal="right" vertical="top" wrapText="1" readingOrder="1"/>
    </xf>
    <xf numFmtId="165" fontId="2" fillId="0" borderId="3" xfId="0" applyNumberFormat="1" applyFont="1" applyBorder="1" applyAlignment="1">
      <alignment horizontal="right" vertical="top" wrapText="1" readingOrder="1"/>
    </xf>
    <xf numFmtId="165" fontId="2" fillId="0" borderId="4" xfId="0" applyNumberFormat="1" applyFont="1" applyBorder="1" applyAlignment="1">
      <alignment horizontal="right" vertical="top" wrapText="1" readingOrder="1"/>
    </xf>
    <xf numFmtId="49" fontId="5" fillId="2" borderId="1" xfId="0" applyNumberFormat="1" applyFont="1" applyFill="1" applyBorder="1" applyAlignment="1">
      <alignment horizontal="center" vertical="center" wrapText="1" readingOrder="1"/>
    </xf>
    <xf numFmtId="49" fontId="5" fillId="2" borderId="1" xfId="0" applyNumberFormat="1" applyFont="1" applyFill="1" applyBorder="1" applyAlignment="1">
      <alignment vertical="top" wrapText="1" readingOrder="1"/>
    </xf>
    <xf numFmtId="0" fontId="6" fillId="0" borderId="5" xfId="0" applyFont="1" applyBorder="1" applyAlignment="1">
      <alignment vertical="top" wrapText="1" readingOrder="1"/>
    </xf>
    <xf numFmtId="49" fontId="6" fillId="0" borderId="5" xfId="0" applyNumberFormat="1" applyFont="1" applyBorder="1" applyAlignment="1">
      <alignment vertical="top" wrapText="1" readingOrder="1"/>
    </xf>
    <xf numFmtId="49" fontId="6" fillId="0" borderId="6" xfId="0" applyNumberFormat="1" applyFont="1" applyBorder="1" applyAlignment="1">
      <alignment vertical="top" wrapText="1" readingOrder="1"/>
    </xf>
    <xf numFmtId="0" fontId="6" fillId="0" borderId="6" xfId="0" applyFont="1" applyBorder="1" applyAlignment="1">
      <alignment vertical="top" wrapText="1" readingOrder="1"/>
    </xf>
    <xf numFmtId="0" fontId="6" fillId="0" borderId="2" xfId="0" applyFont="1" applyBorder="1" applyAlignment="1">
      <alignment vertical="top" wrapText="1" readingOrder="1"/>
    </xf>
    <xf numFmtId="0" fontId="6" fillId="0" borderId="8" xfId="0" applyFont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top" wrapText="1" readingOrder="1"/>
    </xf>
    <xf numFmtId="49" fontId="1" fillId="0" borderId="3" xfId="0" applyNumberFormat="1" applyFont="1" applyBorder="1" applyAlignment="1">
      <alignment horizontal="center" vertical="top" wrapText="1" readingOrder="1"/>
    </xf>
    <xf numFmtId="49" fontId="6" fillId="0" borderId="3" xfId="0" applyNumberFormat="1" applyFont="1" applyBorder="1" applyAlignment="1">
      <alignment horizontal="center" vertical="top" wrapText="1" readingOrder="1"/>
    </xf>
    <xf numFmtId="0" fontId="5" fillId="0" borderId="3" xfId="0" applyFont="1" applyBorder="1" applyAlignment="1">
      <alignment vertical="top" wrapText="1" readingOrder="1"/>
    </xf>
    <xf numFmtId="49" fontId="5" fillId="0" borderId="3" xfId="0" applyNumberFormat="1" applyFont="1" applyBorder="1" applyAlignment="1">
      <alignment horizontal="center" vertical="top" wrapText="1" readingOrder="1"/>
    </xf>
    <xf numFmtId="49" fontId="5" fillId="0" borderId="3" xfId="0" applyNumberFormat="1" applyFont="1" applyBorder="1" applyAlignment="1">
      <alignment vertical="top" wrapText="1" readingOrder="1"/>
    </xf>
    <xf numFmtId="0" fontId="5" fillId="2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horizontal="center" vertical="top" wrapText="1" readingOrder="1"/>
    </xf>
    <xf numFmtId="49" fontId="2" fillId="0" borderId="3" xfId="0" applyNumberFormat="1" applyFont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center" vertical="top" wrapText="1" readingOrder="1"/>
    </xf>
    <xf numFmtId="49" fontId="2" fillId="3" borderId="3" xfId="0" applyNumberFormat="1" applyFont="1" applyFill="1" applyBorder="1" applyAlignment="1">
      <alignment horizontal="center" vertical="top" wrapText="1" readingOrder="1"/>
    </xf>
    <xf numFmtId="49" fontId="6" fillId="3" borderId="3" xfId="0" applyNumberFormat="1" applyFont="1" applyFill="1" applyBorder="1" applyAlignment="1">
      <alignment horizontal="center" vertical="top" wrapText="1" readingOrder="1"/>
    </xf>
    <xf numFmtId="0" fontId="6" fillId="3" borderId="3" xfId="0" applyFont="1" applyFill="1" applyBorder="1" applyAlignment="1">
      <alignment horizontal="right" vertical="top" wrapText="1" readingOrder="1"/>
    </xf>
    <xf numFmtId="0" fontId="6" fillId="3" borderId="3" xfId="0" applyFont="1" applyFill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6" fillId="0" borderId="3" xfId="0" applyFont="1" applyBorder="1" applyAlignment="1">
      <alignment horizontal="right" vertical="top" wrapText="1" readingOrder="1"/>
    </xf>
    <xf numFmtId="165" fontId="6" fillId="2" borderId="3" xfId="0" applyNumberFormat="1" applyFont="1" applyFill="1" applyBorder="1" applyAlignment="1">
      <alignment horizontal="right" vertical="top" wrapText="1" readingOrder="1"/>
    </xf>
    <xf numFmtId="165" fontId="6" fillId="3" borderId="3" xfId="0" applyNumberFormat="1" applyFont="1" applyFill="1" applyBorder="1" applyAlignment="1">
      <alignment horizontal="right" vertical="top" wrapText="1" readingOrder="1"/>
    </xf>
    <xf numFmtId="165" fontId="5" fillId="0" borderId="3" xfId="0" applyNumberFormat="1" applyFont="1" applyBorder="1" applyAlignment="1">
      <alignment horizontal="right" vertical="top" wrapText="1" readingOrder="1"/>
    </xf>
    <xf numFmtId="165" fontId="6" fillId="0" borderId="3" xfId="0" applyNumberFormat="1" applyFont="1" applyBorder="1" applyAlignment="1">
      <alignment horizontal="right" vertical="top" wrapText="1" readingOrder="1"/>
    </xf>
    <xf numFmtId="49" fontId="6" fillId="0" borderId="3" xfId="0" applyNumberFormat="1" applyFont="1" applyBorder="1" applyAlignment="1">
      <alignment vertical="top" wrapText="1" readingOrder="1"/>
    </xf>
    <xf numFmtId="0" fontId="5" fillId="0" borderId="10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horizontal="left" vertical="top" wrapText="1" readingOrder="1"/>
    </xf>
    <xf numFmtId="0" fontId="6" fillId="0" borderId="4" xfId="0" applyFont="1" applyBorder="1" applyAlignment="1">
      <alignment vertical="top" wrapText="1" readingOrder="1"/>
    </xf>
    <xf numFmtId="0" fontId="10" fillId="0" borderId="0" xfId="0" applyFont="1" applyAlignment="1">
      <alignment vertical="top" wrapText="1" readingOrder="1"/>
    </xf>
    <xf numFmtId="165" fontId="6" fillId="0" borderId="4" xfId="0" applyNumberFormat="1" applyFont="1" applyBorder="1" applyAlignment="1">
      <alignment horizontal="right" vertical="top" wrapText="1" readingOrder="1"/>
    </xf>
    <xf numFmtId="49" fontId="6" fillId="0" borderId="7" xfId="0" applyNumberFormat="1" applyFont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top" wrapText="1" readingOrder="1"/>
    </xf>
    <xf numFmtId="0" fontId="13" fillId="0" borderId="3" xfId="0" applyFont="1" applyBorder="1" applyAlignment="1">
      <alignment horizontal="center" vertical="top" wrapText="1" readingOrder="1"/>
    </xf>
    <xf numFmtId="0" fontId="12" fillId="0" borderId="3" xfId="0" applyFont="1" applyBorder="1" applyAlignment="1">
      <alignment vertical="top" wrapText="1" readingOrder="1"/>
    </xf>
    <xf numFmtId="0" fontId="14" fillId="0" borderId="8" xfId="0" applyFont="1" applyBorder="1" applyAlignment="1">
      <alignment horizontal="center" vertical="center" wrapText="1" readingOrder="1"/>
    </xf>
    <xf numFmtId="49" fontId="7" fillId="0" borderId="0" xfId="0" applyNumberFormat="1" applyFont="1"/>
    <xf numFmtId="49" fontId="0" fillId="0" borderId="0" xfId="0" applyNumberFormat="1"/>
    <xf numFmtId="49" fontId="1" fillId="0" borderId="3" xfId="0" applyNumberFormat="1" applyFont="1" applyBorder="1" applyAlignment="1">
      <alignment vertical="top" wrapText="1" readingOrder="1"/>
    </xf>
    <xf numFmtId="49" fontId="1" fillId="2" borderId="1" xfId="0" applyNumberFormat="1" applyFont="1" applyFill="1" applyBorder="1" applyAlignment="1">
      <alignment horizontal="center" vertical="center" wrapText="1" readingOrder="1"/>
    </xf>
    <xf numFmtId="49" fontId="2" fillId="0" borderId="7" xfId="0" applyNumberFormat="1" applyFont="1" applyBorder="1" applyAlignment="1">
      <alignment horizontal="center" vertical="center" wrapText="1" readingOrder="1"/>
    </xf>
    <xf numFmtId="49" fontId="2" fillId="0" borderId="3" xfId="0" applyNumberFormat="1" applyFont="1" applyBorder="1" applyAlignment="1">
      <alignment vertical="top" wrapText="1" readingOrder="1"/>
    </xf>
    <xf numFmtId="49" fontId="0" fillId="0" borderId="9" xfId="0" applyNumberFormat="1" applyBorder="1" applyAlignment="1">
      <alignment vertical="top" wrapText="1"/>
    </xf>
    <xf numFmtId="49" fontId="13" fillId="0" borderId="3" xfId="0" applyNumberFormat="1" applyFont="1" applyBorder="1" applyAlignment="1">
      <alignment vertical="top" wrapText="1" readingOrder="1"/>
    </xf>
    <xf numFmtId="49" fontId="1" fillId="2" borderId="3" xfId="0" applyNumberFormat="1" applyFont="1" applyFill="1" applyBorder="1" applyAlignment="1">
      <alignment vertical="top" wrapText="1" readingOrder="1"/>
    </xf>
    <xf numFmtId="0" fontId="15" fillId="0" borderId="3" xfId="0" applyFont="1" applyBorder="1" applyAlignment="1">
      <alignment horizontal="center" vertical="top" wrapText="1" readingOrder="1"/>
    </xf>
    <xf numFmtId="0" fontId="15" fillId="0" borderId="3" xfId="0" applyFont="1" applyBorder="1" applyAlignment="1">
      <alignment horizontal="right" vertical="top" wrapText="1" readingOrder="1"/>
    </xf>
    <xf numFmtId="49" fontId="15" fillId="0" borderId="3" xfId="0" applyNumberFormat="1" applyFont="1" applyBorder="1" applyAlignment="1">
      <alignment horizontal="left" vertical="top" wrapText="1" readingOrder="1"/>
    </xf>
    <xf numFmtId="0" fontId="15" fillId="0" borderId="3" xfId="0" applyFont="1" applyBorder="1" applyAlignment="1">
      <alignment vertical="top" wrapText="1" readingOrder="1"/>
    </xf>
    <xf numFmtId="0" fontId="13" fillId="0" borderId="3" xfId="0" applyFont="1" applyBorder="1" applyAlignment="1">
      <alignment vertical="top" wrapText="1" readingOrder="1"/>
    </xf>
    <xf numFmtId="0" fontId="16" fillId="0" borderId="0" xfId="0" applyFont="1"/>
    <xf numFmtId="0" fontId="2" fillId="5" borderId="3" xfId="0" applyFont="1" applyFill="1" applyBorder="1" applyAlignment="1">
      <alignment horizontal="center" vertical="top" wrapText="1" readingOrder="1"/>
    </xf>
    <xf numFmtId="0" fontId="2" fillId="5" borderId="3" xfId="0" applyFont="1" applyFill="1" applyBorder="1" applyAlignment="1">
      <alignment horizontal="right" vertical="top" wrapText="1" readingOrder="1"/>
    </xf>
    <xf numFmtId="49" fontId="2" fillId="5" borderId="3" xfId="0" applyNumberFormat="1" applyFont="1" applyFill="1" applyBorder="1" applyAlignment="1">
      <alignment vertical="top" wrapText="1" readingOrder="1"/>
    </xf>
    <xf numFmtId="0" fontId="2" fillId="5" borderId="3" xfId="0" applyFont="1" applyFill="1" applyBorder="1" applyAlignment="1">
      <alignment vertical="top" wrapText="1" readingOrder="1"/>
    </xf>
    <xf numFmtId="164" fontId="2" fillId="5" borderId="3" xfId="0" applyNumberFormat="1" applyFont="1" applyFill="1" applyBorder="1" applyAlignment="1">
      <alignment horizontal="right" vertical="top" wrapText="1" readingOrder="1"/>
    </xf>
    <xf numFmtId="0" fontId="0" fillId="5" borderId="0" xfId="0" applyFill="1"/>
    <xf numFmtId="49" fontId="2" fillId="4" borderId="3" xfId="0" applyNumberFormat="1" applyFont="1" applyFill="1" applyBorder="1" applyAlignment="1">
      <alignment vertical="top" wrapText="1" readingOrder="1"/>
    </xf>
    <xf numFmtId="0" fontId="2" fillId="4" borderId="3" xfId="0" applyFont="1" applyFill="1" applyBorder="1" applyAlignment="1">
      <alignment vertical="top" wrapText="1" readingOrder="1"/>
    </xf>
    <xf numFmtId="0" fontId="17" fillId="0" borderId="0" xfId="0" applyFont="1"/>
    <xf numFmtId="0" fontId="2" fillId="4" borderId="3" xfId="0" applyFont="1" applyFill="1" applyBorder="1" applyAlignment="1">
      <alignment horizontal="center" vertical="top" wrapText="1" readingOrder="1"/>
    </xf>
    <xf numFmtId="0" fontId="13" fillId="4" borderId="3" xfId="0" applyFont="1" applyFill="1" applyBorder="1" applyAlignment="1">
      <alignment vertical="top" wrapText="1" readingOrder="1"/>
    </xf>
    <xf numFmtId="0" fontId="2" fillId="4" borderId="3" xfId="0" applyFont="1" applyFill="1" applyBorder="1" applyAlignment="1">
      <alignment horizontal="right" vertical="top" wrapText="1" readingOrder="1"/>
    </xf>
    <xf numFmtId="165" fontId="2" fillId="3" borderId="3" xfId="0" applyNumberFormat="1" applyFont="1" applyFill="1" applyBorder="1" applyAlignment="1">
      <alignment horizontal="right" vertical="top" wrapText="1" readingOrder="1"/>
    </xf>
    <xf numFmtId="164" fontId="2" fillId="7" borderId="3" xfId="0" applyNumberFormat="1" applyFont="1" applyFill="1" applyBorder="1" applyAlignment="1">
      <alignment horizontal="right" vertical="top" wrapText="1" readingOrder="1"/>
    </xf>
    <xf numFmtId="49" fontId="2" fillId="3" borderId="3" xfId="0" applyNumberFormat="1" applyFont="1" applyFill="1" applyBorder="1" applyAlignment="1">
      <alignment vertical="top" wrapText="1" readingOrder="1"/>
    </xf>
    <xf numFmtId="0" fontId="2" fillId="0" borderId="3" xfId="0" applyFont="1" applyBorder="1" applyAlignment="1">
      <alignment vertical="top" wrapText="1" readingOrder="1"/>
    </xf>
    <xf numFmtId="0" fontId="0" fillId="0" borderId="9" xfId="0" applyBorder="1" applyAlignment="1">
      <alignment vertical="top" wrapText="1"/>
    </xf>
    <xf numFmtId="0" fontId="0" fillId="0" borderId="11" xfId="0" applyBorder="1" applyAlignment="1">
      <alignment vertical="top" wrapText="1"/>
    </xf>
    <xf numFmtId="0" fontId="2" fillId="0" borderId="13" xfId="0" applyFont="1" applyBorder="1" applyAlignment="1">
      <alignment vertical="top" wrapText="1" readingOrder="1"/>
    </xf>
    <xf numFmtId="0" fontId="2" fillId="0" borderId="9" xfId="0" applyFont="1" applyBorder="1" applyAlignment="1">
      <alignment vertical="top" wrapText="1" readingOrder="1"/>
    </xf>
    <xf numFmtId="0" fontId="2" fillId="0" borderId="11" xfId="0" applyFont="1" applyBorder="1" applyAlignment="1">
      <alignment vertical="top" wrapText="1" readingOrder="1"/>
    </xf>
    <xf numFmtId="0" fontId="6" fillId="0" borderId="3" xfId="0" applyFont="1" applyBorder="1" applyAlignment="1">
      <alignment vertical="top" wrapText="1" readingOrder="1"/>
    </xf>
    <xf numFmtId="0" fontId="8" fillId="0" borderId="9" xfId="0" applyFont="1" applyBorder="1" applyAlignment="1">
      <alignment vertical="top" wrapText="1"/>
    </xf>
    <xf numFmtId="0" fontId="8" fillId="0" borderId="11" xfId="0" applyFont="1" applyBorder="1" applyAlignment="1">
      <alignment vertical="top" wrapText="1"/>
    </xf>
    <xf numFmtId="49" fontId="6" fillId="0" borderId="3" xfId="0" applyNumberFormat="1" applyFont="1" applyBorder="1" applyAlignment="1">
      <alignment vertical="top" wrapText="1" readingOrder="1"/>
    </xf>
    <xf numFmtId="49" fontId="8" fillId="0" borderId="9" xfId="0" applyNumberFormat="1" applyFont="1" applyBorder="1" applyAlignment="1">
      <alignment vertical="top" wrapText="1"/>
    </xf>
    <xf numFmtId="49" fontId="8" fillId="0" borderId="11" xfId="0" applyNumberFormat="1" applyFont="1" applyBorder="1" applyAlignment="1">
      <alignment vertical="top" wrapText="1"/>
    </xf>
    <xf numFmtId="49" fontId="2" fillId="0" borderId="3" xfId="0" applyNumberFormat="1" applyFont="1" applyBorder="1" applyAlignment="1">
      <alignment vertical="top" wrapText="1" readingOrder="1"/>
    </xf>
    <xf numFmtId="49" fontId="0" fillId="0" borderId="9" xfId="0" applyNumberFormat="1" applyBorder="1" applyAlignment="1">
      <alignment vertical="top" wrapText="1"/>
    </xf>
    <xf numFmtId="49" fontId="0" fillId="0" borderId="11" xfId="0" applyNumberFormat="1" applyBorder="1" applyAlignment="1">
      <alignment vertical="top" wrapText="1"/>
    </xf>
    <xf numFmtId="49" fontId="2" fillId="0" borderId="12" xfId="0" applyNumberFormat="1" applyFont="1" applyBorder="1" applyAlignment="1">
      <alignment vertical="top" wrapText="1" readingOrder="1"/>
    </xf>
    <xf numFmtId="49" fontId="2" fillId="0" borderId="14" xfId="0" applyNumberFormat="1" applyFont="1" applyBorder="1" applyAlignment="1">
      <alignment vertical="top" wrapText="1" readingOrder="1"/>
    </xf>
    <xf numFmtId="49" fontId="2" fillId="0" borderId="15" xfId="0" applyNumberFormat="1" applyFont="1" applyBorder="1" applyAlignment="1">
      <alignment vertical="top" wrapText="1" readingOrder="1"/>
    </xf>
  </cellXfs>
  <cellStyles count="6">
    <cellStyle name="_ADFDI_DataEntryGridStyle_integer" xfId="4" xr:uid="{2DCD02A3-5348-4B3B-8A6B-A36BAE119E5F}"/>
    <cellStyle name="_ADFDI_TableCellStyleText1" xfId="3" xr:uid="{A4CA654A-E228-42FE-8231-9B1E8D61B47E}"/>
    <cellStyle name="Excel Built-in Normal" xfId="5" xr:uid="{611A32DE-395D-4398-AD1F-0D9FFB7D86A7}"/>
    <cellStyle name="Normal" xfId="0" builtinId="0"/>
    <cellStyle name="Normal 2" xfId="2" xr:uid="{00000000-0005-0000-0000-000002000000}"/>
    <cellStyle name="Normal 3 2 2 2" xfId="1" xr:uid="{00000000-0005-0000-0000-00000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D3D3D3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2:Q9264"/>
  <sheetViews>
    <sheetView showGridLines="0" tabSelected="1" view="pageBreakPreview" zoomScale="90" zoomScaleNormal="100" zoomScaleSheetLayoutView="90" workbookViewId="0">
      <pane xSplit="8" topLeftCell="I1" activePane="topRight" state="frozen"/>
      <selection pane="topRight" activeCell="N12137" sqref="N12137"/>
    </sheetView>
  </sheetViews>
  <sheetFormatPr defaultColWidth="9" defaultRowHeight="15"/>
  <cols>
    <col min="1" max="1" width="4" customWidth="1"/>
    <col min="2" max="2" width="5.85546875" customWidth="1"/>
    <col min="3" max="3" width="5" customWidth="1"/>
    <col min="4" max="4" width="10.140625" customWidth="1"/>
    <col min="5" max="5" width="8.140625" customWidth="1"/>
    <col min="6" max="6" width="8.85546875" customWidth="1"/>
    <col min="7" max="7" width="7.7109375" style="80" customWidth="1"/>
    <col min="8" max="8" width="56.28515625" customWidth="1"/>
    <col min="9" max="9" width="14.85546875" customWidth="1"/>
    <col min="10" max="17" width="11.42578125" customWidth="1"/>
  </cols>
  <sheetData>
    <row r="2" spans="1:17" s="5" customFormat="1" ht="15.75">
      <c r="A2" s="14" t="s">
        <v>77</v>
      </c>
      <c r="B2" s="14"/>
      <c r="C2" s="14"/>
      <c r="D2" s="14"/>
      <c r="E2" s="14"/>
      <c r="F2" s="14"/>
      <c r="G2" s="79"/>
      <c r="H2" s="14"/>
      <c r="I2" s="14"/>
      <c r="J2" s="14"/>
      <c r="K2" s="14"/>
      <c r="L2" s="14"/>
      <c r="M2" s="14"/>
      <c r="N2" s="14"/>
      <c r="O2" s="14"/>
      <c r="P2" s="14"/>
      <c r="Q2" s="14"/>
    </row>
    <row r="3" spans="1:17" s="5" customFormat="1" ht="15.75">
      <c r="A3" s="14"/>
      <c r="B3" s="14"/>
      <c r="C3" s="14"/>
      <c r="D3" s="14"/>
      <c r="E3" s="14"/>
      <c r="F3" s="14"/>
      <c r="G3" s="79"/>
      <c r="H3" s="14"/>
      <c r="I3" s="14"/>
      <c r="J3" s="14"/>
      <c r="K3" s="14"/>
      <c r="L3" s="14"/>
      <c r="M3" s="14"/>
      <c r="N3" s="14"/>
      <c r="O3" s="14"/>
      <c r="P3" s="14"/>
      <c r="Q3" s="14"/>
    </row>
    <row r="4" spans="1:17" s="14" customFormat="1" ht="15.75">
      <c r="A4" s="14" t="s">
        <v>78</v>
      </c>
      <c r="G4" s="79"/>
    </row>
    <row r="6" spans="1:17">
      <c r="A6" s="17" t="s">
        <v>79</v>
      </c>
      <c r="B6" s="18" t="s">
        <v>0</v>
      </c>
      <c r="C6" s="18" t="s">
        <v>0</v>
      </c>
      <c r="D6" s="18" t="s">
        <v>0</v>
      </c>
      <c r="E6" s="18" t="s">
        <v>0</v>
      </c>
      <c r="F6" s="18" t="s">
        <v>0</v>
      </c>
      <c r="G6" s="81" t="s">
        <v>0</v>
      </c>
      <c r="H6" s="18" t="s">
        <v>80</v>
      </c>
      <c r="I6" s="11" t="s">
        <v>0</v>
      </c>
      <c r="J6" s="11"/>
      <c r="K6" s="11"/>
      <c r="L6" s="11"/>
      <c r="M6" s="11" t="s">
        <v>0</v>
      </c>
      <c r="N6" s="11" t="s">
        <v>0</v>
      </c>
      <c r="O6" s="11" t="s">
        <v>0</v>
      </c>
      <c r="P6" s="11"/>
      <c r="Q6" s="11" t="s">
        <v>0</v>
      </c>
    </row>
    <row r="7" spans="1:17" ht="15.75" thickBot="1">
      <c r="A7" s="17" t="s">
        <v>79</v>
      </c>
      <c r="B7" s="17" t="s">
        <v>81</v>
      </c>
      <c r="C7" s="12" t="s">
        <v>0</v>
      </c>
      <c r="D7" s="12" t="s">
        <v>0</v>
      </c>
      <c r="E7" s="18" t="s">
        <v>0</v>
      </c>
      <c r="F7" s="18" t="s">
        <v>0</v>
      </c>
      <c r="G7" s="81" t="s">
        <v>0</v>
      </c>
      <c r="H7" s="18" t="s">
        <v>0</v>
      </c>
      <c r="I7" s="11" t="s">
        <v>0</v>
      </c>
      <c r="J7" s="11"/>
      <c r="K7" s="11"/>
      <c r="L7" s="11"/>
      <c r="M7" s="11" t="s">
        <v>0</v>
      </c>
      <c r="N7" s="11" t="s">
        <v>0</v>
      </c>
      <c r="O7" s="11" t="s">
        <v>0</v>
      </c>
      <c r="P7" s="11"/>
      <c r="Q7" s="11" t="s">
        <v>0</v>
      </c>
    </row>
    <row r="8" spans="1:17" ht="62.45" customHeight="1" thickBot="1">
      <c r="A8" s="1" t="s">
        <v>82</v>
      </c>
      <c r="B8" s="1" t="s">
        <v>83</v>
      </c>
      <c r="C8" s="1" t="s">
        <v>84</v>
      </c>
      <c r="D8" s="19" t="s">
        <v>0</v>
      </c>
      <c r="E8" s="1" t="s">
        <v>85</v>
      </c>
      <c r="F8" s="1" t="s">
        <v>86</v>
      </c>
      <c r="G8" s="82" t="s">
        <v>87</v>
      </c>
      <c r="H8" s="1" t="s">
        <v>1</v>
      </c>
      <c r="I8" s="1" t="s">
        <v>3016</v>
      </c>
      <c r="J8" s="1" t="s">
        <v>3199</v>
      </c>
      <c r="K8" s="1" t="s">
        <v>3198</v>
      </c>
      <c r="L8" s="1" t="s">
        <v>3191</v>
      </c>
      <c r="M8" s="1" t="s">
        <v>3193</v>
      </c>
      <c r="N8" s="1" t="s">
        <v>3194</v>
      </c>
      <c r="O8" s="1" t="s">
        <v>3195</v>
      </c>
      <c r="P8" s="1" t="s">
        <v>3192</v>
      </c>
      <c r="Q8" s="1" t="s">
        <v>3185</v>
      </c>
    </row>
    <row r="9" spans="1:17">
      <c r="A9" s="20" t="s">
        <v>0</v>
      </c>
      <c r="B9" s="20" t="s">
        <v>0</v>
      </c>
      <c r="C9" s="20" t="s">
        <v>0</v>
      </c>
      <c r="D9" s="21" t="s">
        <v>0</v>
      </c>
      <c r="E9" s="21" t="s">
        <v>0</v>
      </c>
      <c r="F9" s="22" t="s">
        <v>0</v>
      </c>
      <c r="G9" s="83" t="s">
        <v>0</v>
      </c>
      <c r="H9" s="23" t="s">
        <v>0</v>
      </c>
      <c r="I9" s="28">
        <v>1</v>
      </c>
      <c r="J9" s="28">
        <v>2</v>
      </c>
      <c r="K9" s="28">
        <v>3</v>
      </c>
      <c r="L9" s="28" t="s">
        <v>3186</v>
      </c>
      <c r="M9" s="28">
        <v>5</v>
      </c>
      <c r="N9" s="28">
        <v>6</v>
      </c>
      <c r="O9" s="28">
        <v>7</v>
      </c>
      <c r="P9" s="28" t="s">
        <v>3187</v>
      </c>
      <c r="Q9" s="28">
        <v>9</v>
      </c>
    </row>
    <row r="10" spans="1:17">
      <c r="A10" s="17" t="s">
        <v>79</v>
      </c>
      <c r="B10" s="17" t="s">
        <v>81</v>
      </c>
      <c r="C10" s="12" t="s">
        <v>88</v>
      </c>
      <c r="D10" s="12">
        <v>10010001</v>
      </c>
      <c r="E10" s="18" t="s">
        <v>0</v>
      </c>
      <c r="F10" s="18" t="s">
        <v>0</v>
      </c>
      <c r="G10" s="81" t="s">
        <v>0</v>
      </c>
      <c r="H10" s="18" t="s">
        <v>80</v>
      </c>
      <c r="I10" s="11" t="s">
        <v>0</v>
      </c>
      <c r="J10" s="11"/>
      <c r="K10" s="11"/>
      <c r="L10" s="11"/>
      <c r="M10" s="11" t="s">
        <v>0</v>
      </c>
      <c r="N10" s="11" t="s">
        <v>0</v>
      </c>
      <c r="O10" s="11" t="s">
        <v>0</v>
      </c>
      <c r="P10" s="11"/>
      <c r="Q10" s="11" t="s">
        <v>0</v>
      </c>
    </row>
    <row r="11" spans="1:17" ht="22.5">
      <c r="A11" s="17" t="s">
        <v>0</v>
      </c>
      <c r="B11" s="17" t="s">
        <v>0</v>
      </c>
      <c r="C11" s="17" t="s">
        <v>0</v>
      </c>
      <c r="D11" s="18" t="s">
        <v>0</v>
      </c>
      <c r="E11" s="18" t="s">
        <v>0</v>
      </c>
      <c r="F11" s="18" t="s">
        <v>0</v>
      </c>
      <c r="G11" s="81" t="s">
        <v>0</v>
      </c>
      <c r="H11" s="24" t="s">
        <v>27</v>
      </c>
      <c r="I11" s="29">
        <v>2036203</v>
      </c>
      <c r="J11" s="29">
        <f>SUM(J12,J19,J21)</f>
        <v>2032697</v>
      </c>
      <c r="K11" s="29">
        <f>SUM(K12,K19,K21)</f>
        <v>956840</v>
      </c>
      <c r="L11" s="29">
        <f>M11+N11+O11</f>
        <v>434045</v>
      </c>
      <c r="M11" s="29">
        <f>SUM(M12,M19,M21)</f>
        <v>142181</v>
      </c>
      <c r="N11" s="29">
        <f t="shared" ref="N11:O11" si="0">SUM(N12,N19,N21)</f>
        <v>146570</v>
      </c>
      <c r="O11" s="29">
        <f t="shared" si="0"/>
        <v>145294</v>
      </c>
      <c r="P11" s="29">
        <f>SUM(K11+L11)</f>
        <v>1390885</v>
      </c>
      <c r="Q11" s="29">
        <f>IF(J11=0,"-",P11/J11*100)</f>
        <v>68.425594173652044</v>
      </c>
    </row>
    <row r="12" spans="1:17">
      <c r="A12" s="12" t="s">
        <v>79</v>
      </c>
      <c r="B12" s="12" t="s">
        <v>81</v>
      </c>
      <c r="C12" s="12" t="s">
        <v>88</v>
      </c>
      <c r="D12" s="12">
        <v>10010001</v>
      </c>
      <c r="E12" s="18" t="s">
        <v>2</v>
      </c>
      <c r="F12" s="18" t="s">
        <v>0</v>
      </c>
      <c r="G12" s="81" t="s">
        <v>0</v>
      </c>
      <c r="H12" s="18" t="s">
        <v>3</v>
      </c>
      <c r="I12" s="3">
        <v>1617479</v>
      </c>
      <c r="J12" s="3">
        <f>SUM(J13:J14)</f>
        <v>1614034</v>
      </c>
      <c r="K12" s="3">
        <f>SUM(K13:K14)</f>
        <v>780294</v>
      </c>
      <c r="L12" s="3">
        <f t="shared" ref="L12:L42" si="1">M12+N12+O12</f>
        <v>354641</v>
      </c>
      <c r="M12" s="3">
        <f>SUM(M13:M14)</f>
        <v>118010</v>
      </c>
      <c r="N12" s="3">
        <f t="shared" ref="N12:O12" si="2">SUM(N13:N14)</f>
        <v>118530</v>
      </c>
      <c r="O12" s="3">
        <f t="shared" si="2"/>
        <v>118101</v>
      </c>
      <c r="P12" s="3">
        <f t="shared" ref="P12:P42" si="3">SUM(K12+L12)</f>
        <v>1134935</v>
      </c>
      <c r="Q12" s="3">
        <f>IF(J12=0,"-",P12/J12*100)</f>
        <v>70.316672387322697</v>
      </c>
    </row>
    <row r="13" spans="1:17">
      <c r="A13" s="12" t="s">
        <v>79</v>
      </c>
      <c r="B13" s="12" t="s">
        <v>81</v>
      </c>
      <c r="C13" s="12" t="s">
        <v>88</v>
      </c>
      <c r="D13" s="12">
        <v>10010001</v>
      </c>
      <c r="E13" s="11">
        <v>6111</v>
      </c>
      <c r="F13" s="12"/>
      <c r="G13" s="84" t="s">
        <v>3077</v>
      </c>
      <c r="H13" s="13" t="s">
        <v>4</v>
      </c>
      <c r="I13" s="2">
        <v>1500000</v>
      </c>
      <c r="J13" s="2">
        <v>1500000</v>
      </c>
      <c r="K13" s="2">
        <v>717507</v>
      </c>
      <c r="L13" s="2">
        <f t="shared" si="1"/>
        <v>337500</v>
      </c>
      <c r="M13" s="2">
        <v>112500</v>
      </c>
      <c r="N13" s="2">
        <v>112500</v>
      </c>
      <c r="O13" s="2">
        <v>112500</v>
      </c>
      <c r="P13" s="2">
        <f t="shared" si="3"/>
        <v>1055007</v>
      </c>
      <c r="Q13" s="2">
        <f t="shared" ref="Q13:Q75" si="4">IF(J13=0,"-",P13/J13*100)</f>
        <v>70.333799999999997</v>
      </c>
    </row>
    <row r="14" spans="1:17">
      <c r="A14" s="17" t="s">
        <v>79</v>
      </c>
      <c r="B14" s="17" t="s">
        <v>81</v>
      </c>
      <c r="C14" s="17" t="s">
        <v>88</v>
      </c>
      <c r="D14" s="17" t="s">
        <v>89</v>
      </c>
      <c r="E14" s="17" t="s">
        <v>91</v>
      </c>
      <c r="F14" s="12" t="s">
        <v>0</v>
      </c>
      <c r="G14" s="84" t="s">
        <v>0</v>
      </c>
      <c r="H14" s="18" t="s">
        <v>5</v>
      </c>
      <c r="I14" s="3">
        <v>117479</v>
      </c>
      <c r="J14" s="3">
        <f>SUM(J15:J18)</f>
        <v>114034</v>
      </c>
      <c r="K14" s="3">
        <f>SUM(K15:K18)</f>
        <v>62787</v>
      </c>
      <c r="L14" s="3">
        <f t="shared" si="1"/>
        <v>17141</v>
      </c>
      <c r="M14" s="3">
        <f>SUM(M15:M18)</f>
        <v>5510</v>
      </c>
      <c r="N14" s="3">
        <f t="shared" ref="N14:O14" si="5">SUM(N15:N18)</f>
        <v>6030</v>
      </c>
      <c r="O14" s="3">
        <f t="shared" si="5"/>
        <v>5601</v>
      </c>
      <c r="P14" s="3">
        <f t="shared" si="3"/>
        <v>79928</v>
      </c>
      <c r="Q14" s="3">
        <f t="shared" si="4"/>
        <v>70.091376256204285</v>
      </c>
    </row>
    <row r="15" spans="1:17">
      <c r="A15" s="12" t="s">
        <v>79</v>
      </c>
      <c r="B15" s="12" t="s">
        <v>81</v>
      </c>
      <c r="C15" s="12" t="s">
        <v>88</v>
      </c>
      <c r="D15" s="12" t="s">
        <v>89</v>
      </c>
      <c r="E15" s="11">
        <v>6112</v>
      </c>
      <c r="F15" s="12" t="s">
        <v>93</v>
      </c>
      <c r="G15" s="84" t="s">
        <v>3077</v>
      </c>
      <c r="H15" s="13" t="s">
        <v>8</v>
      </c>
      <c r="I15" s="2">
        <v>16400</v>
      </c>
      <c r="J15" s="2">
        <v>16461</v>
      </c>
      <c r="K15" s="2">
        <v>16461</v>
      </c>
      <c r="L15" s="2">
        <f t="shared" si="1"/>
        <v>0</v>
      </c>
      <c r="M15" s="2"/>
      <c r="N15" s="2"/>
      <c r="O15" s="2"/>
      <c r="P15" s="2">
        <f t="shared" si="3"/>
        <v>16461</v>
      </c>
      <c r="Q15" s="2">
        <f t="shared" si="4"/>
        <v>100</v>
      </c>
    </row>
    <row r="16" spans="1:17">
      <c r="A16" s="12" t="s">
        <v>79</v>
      </c>
      <c r="B16" s="12" t="s">
        <v>81</v>
      </c>
      <c r="C16" s="12" t="s">
        <v>88</v>
      </c>
      <c r="D16" s="12" t="s">
        <v>89</v>
      </c>
      <c r="E16" s="11">
        <v>6112</v>
      </c>
      <c r="F16" s="12" t="s">
        <v>94</v>
      </c>
      <c r="G16" s="84" t="s">
        <v>3077</v>
      </c>
      <c r="H16" s="13" t="s">
        <v>10</v>
      </c>
      <c r="I16" s="2">
        <v>67375</v>
      </c>
      <c r="J16" s="2">
        <v>67375</v>
      </c>
      <c r="K16" s="2">
        <v>35328</v>
      </c>
      <c r="L16" s="2">
        <f t="shared" si="1"/>
        <v>17141</v>
      </c>
      <c r="M16" s="2">
        <v>5510</v>
      </c>
      <c r="N16" s="2">
        <v>6030</v>
      </c>
      <c r="O16" s="2">
        <v>5601</v>
      </c>
      <c r="P16" s="2">
        <f t="shared" si="3"/>
        <v>52469</v>
      </c>
      <c r="Q16" s="2">
        <f t="shared" si="4"/>
        <v>77.87606679035251</v>
      </c>
    </row>
    <row r="17" spans="1:17">
      <c r="A17" s="12" t="s">
        <v>79</v>
      </c>
      <c r="B17" s="12" t="s">
        <v>81</v>
      </c>
      <c r="C17" s="12" t="s">
        <v>88</v>
      </c>
      <c r="D17" s="12" t="s">
        <v>89</v>
      </c>
      <c r="E17" s="11">
        <v>6112</v>
      </c>
      <c r="F17" s="12" t="s">
        <v>95</v>
      </c>
      <c r="G17" s="84" t="s">
        <v>3077</v>
      </c>
      <c r="H17" s="13" t="s">
        <v>7</v>
      </c>
      <c r="I17" s="2">
        <v>14504</v>
      </c>
      <c r="J17" s="2">
        <v>10998</v>
      </c>
      <c r="K17" s="2">
        <v>10998</v>
      </c>
      <c r="L17" s="2">
        <f t="shared" si="1"/>
        <v>0</v>
      </c>
      <c r="M17" s="2"/>
      <c r="N17" s="2"/>
      <c r="O17" s="2"/>
      <c r="P17" s="2">
        <f t="shared" si="3"/>
        <v>10998</v>
      </c>
      <c r="Q17" s="2">
        <f t="shared" si="4"/>
        <v>100</v>
      </c>
    </row>
    <row r="18" spans="1:17">
      <c r="A18" s="12" t="s">
        <v>79</v>
      </c>
      <c r="B18" s="12" t="s">
        <v>81</v>
      </c>
      <c r="C18" s="12" t="s">
        <v>88</v>
      </c>
      <c r="D18" s="12" t="s">
        <v>89</v>
      </c>
      <c r="E18" s="11">
        <v>6112</v>
      </c>
      <c r="F18" s="12" t="s">
        <v>96</v>
      </c>
      <c r="G18" s="84" t="s">
        <v>3077</v>
      </c>
      <c r="H18" s="13" t="s">
        <v>6</v>
      </c>
      <c r="I18" s="2">
        <v>19200</v>
      </c>
      <c r="J18" s="2">
        <v>19200</v>
      </c>
      <c r="K18" s="2">
        <v>0</v>
      </c>
      <c r="L18" s="2">
        <f t="shared" si="1"/>
        <v>0</v>
      </c>
      <c r="M18" s="2"/>
      <c r="N18" s="2"/>
      <c r="O18" s="2"/>
      <c r="P18" s="2">
        <f t="shared" si="3"/>
        <v>0</v>
      </c>
      <c r="Q18" s="2">
        <f t="shared" si="4"/>
        <v>0</v>
      </c>
    </row>
    <row r="19" spans="1:17">
      <c r="A19" s="12" t="s">
        <v>79</v>
      </c>
      <c r="B19" s="12" t="s">
        <v>81</v>
      </c>
      <c r="C19" s="12" t="s">
        <v>88</v>
      </c>
      <c r="D19" s="12" t="s">
        <v>89</v>
      </c>
      <c r="E19" s="18" t="s">
        <v>13</v>
      </c>
      <c r="F19" s="18" t="s">
        <v>0</v>
      </c>
      <c r="G19" s="81" t="s">
        <v>0</v>
      </c>
      <c r="H19" s="18" t="s">
        <v>14</v>
      </c>
      <c r="I19" s="3">
        <v>160000</v>
      </c>
      <c r="J19" s="3">
        <f>SUM(J20)</f>
        <v>160000</v>
      </c>
      <c r="K19" s="3">
        <f>SUM(K20)</f>
        <v>75341</v>
      </c>
      <c r="L19" s="3">
        <f t="shared" si="1"/>
        <v>35439</v>
      </c>
      <c r="M19" s="3">
        <f>SUM(M20)</f>
        <v>11813</v>
      </c>
      <c r="N19" s="3">
        <f t="shared" ref="N19:O19" si="6">SUM(N20)</f>
        <v>11813</v>
      </c>
      <c r="O19" s="3">
        <f t="shared" si="6"/>
        <v>11813</v>
      </c>
      <c r="P19" s="3">
        <f t="shared" si="3"/>
        <v>110780</v>
      </c>
      <c r="Q19" s="3">
        <f t="shared" si="4"/>
        <v>69.237499999999997</v>
      </c>
    </row>
    <row r="20" spans="1:17">
      <c r="A20" s="12" t="s">
        <v>79</v>
      </c>
      <c r="B20" s="12" t="s">
        <v>81</v>
      </c>
      <c r="C20" s="12" t="s">
        <v>88</v>
      </c>
      <c r="D20" s="12" t="s">
        <v>89</v>
      </c>
      <c r="E20" s="11">
        <v>6121</v>
      </c>
      <c r="F20" s="12"/>
      <c r="G20" s="84" t="s">
        <v>3077</v>
      </c>
      <c r="H20" s="13" t="s">
        <v>15</v>
      </c>
      <c r="I20" s="2">
        <v>160000</v>
      </c>
      <c r="J20" s="2">
        <v>160000</v>
      </c>
      <c r="K20" s="2">
        <v>75341</v>
      </c>
      <c r="L20" s="2">
        <f t="shared" si="1"/>
        <v>35439</v>
      </c>
      <c r="M20" s="2">
        <v>11813</v>
      </c>
      <c r="N20" s="2">
        <v>11813</v>
      </c>
      <c r="O20" s="2">
        <v>11813</v>
      </c>
      <c r="P20" s="2">
        <f t="shared" si="3"/>
        <v>110780</v>
      </c>
      <c r="Q20" s="2">
        <f t="shared" si="4"/>
        <v>69.237499999999997</v>
      </c>
    </row>
    <row r="21" spans="1:17">
      <c r="A21" s="12" t="s">
        <v>79</v>
      </c>
      <c r="B21" s="12" t="s">
        <v>81</v>
      </c>
      <c r="C21" s="12" t="s">
        <v>88</v>
      </c>
      <c r="D21" s="12" t="s">
        <v>89</v>
      </c>
      <c r="E21" s="18" t="s">
        <v>16</v>
      </c>
      <c r="F21" s="18" t="s">
        <v>0</v>
      </c>
      <c r="G21" s="81" t="s">
        <v>0</v>
      </c>
      <c r="H21" s="18" t="s">
        <v>17</v>
      </c>
      <c r="I21" s="3">
        <v>258724</v>
      </c>
      <c r="J21" s="3">
        <f t="shared" ref="J21:K21" si="7">SUM(J22:J23)</f>
        <v>258663</v>
      </c>
      <c r="K21" s="3">
        <f t="shared" si="7"/>
        <v>101205</v>
      </c>
      <c r="L21" s="3">
        <f t="shared" si="1"/>
        <v>43965</v>
      </c>
      <c r="M21" s="3">
        <f t="shared" ref="M21:O21" si="8">SUM(M22:M23)</f>
        <v>12358</v>
      </c>
      <c r="N21" s="3">
        <f t="shared" si="8"/>
        <v>16227</v>
      </c>
      <c r="O21" s="3">
        <f t="shared" si="8"/>
        <v>15380</v>
      </c>
      <c r="P21" s="3">
        <f t="shared" si="3"/>
        <v>145170</v>
      </c>
      <c r="Q21" s="3">
        <f t="shared" si="4"/>
        <v>56.123218241495685</v>
      </c>
    </row>
    <row r="22" spans="1:17">
      <c r="A22" s="12" t="s">
        <v>79</v>
      </c>
      <c r="B22" s="12" t="s">
        <v>81</v>
      </c>
      <c r="C22" s="12" t="s">
        <v>88</v>
      </c>
      <c r="D22" s="12" t="s">
        <v>89</v>
      </c>
      <c r="E22" s="11">
        <v>6131</v>
      </c>
      <c r="F22" s="12"/>
      <c r="G22" s="84" t="s">
        <v>3077</v>
      </c>
      <c r="H22" s="13" t="s">
        <v>18</v>
      </c>
      <c r="I22" s="2">
        <v>10000</v>
      </c>
      <c r="J22" s="2">
        <v>10000</v>
      </c>
      <c r="K22" s="2">
        <v>4000</v>
      </c>
      <c r="L22" s="2">
        <f t="shared" si="1"/>
        <v>4000</v>
      </c>
      <c r="M22" s="2"/>
      <c r="N22" s="2">
        <v>3000</v>
      </c>
      <c r="O22" s="2">
        <v>1000</v>
      </c>
      <c r="P22" s="2">
        <f t="shared" si="3"/>
        <v>8000</v>
      </c>
      <c r="Q22" s="2">
        <f t="shared" si="4"/>
        <v>80</v>
      </c>
    </row>
    <row r="23" spans="1:17">
      <c r="A23" s="17" t="s">
        <v>79</v>
      </c>
      <c r="B23" s="17" t="s">
        <v>81</v>
      </c>
      <c r="C23" s="17" t="s">
        <v>88</v>
      </c>
      <c r="D23" s="17" t="s">
        <v>89</v>
      </c>
      <c r="E23" s="17" t="s">
        <v>99</v>
      </c>
      <c r="F23" s="12" t="s">
        <v>0</v>
      </c>
      <c r="G23" s="84" t="s">
        <v>0</v>
      </c>
      <c r="H23" s="18" t="s">
        <v>26</v>
      </c>
      <c r="I23" s="3">
        <v>248724</v>
      </c>
      <c r="J23" s="3">
        <f t="shared" ref="J23:K23" si="9">SUM(J24:J30)</f>
        <v>248663</v>
      </c>
      <c r="K23" s="3">
        <f t="shared" si="9"/>
        <v>97205</v>
      </c>
      <c r="L23" s="3">
        <f t="shared" si="1"/>
        <v>39965</v>
      </c>
      <c r="M23" s="3">
        <f t="shared" ref="M23:O23" si="10">SUM(M24:M30)</f>
        <v>12358</v>
      </c>
      <c r="N23" s="3">
        <f t="shared" si="10"/>
        <v>13227</v>
      </c>
      <c r="O23" s="3">
        <f t="shared" si="10"/>
        <v>14380</v>
      </c>
      <c r="P23" s="3">
        <f t="shared" si="3"/>
        <v>137170</v>
      </c>
      <c r="Q23" s="3">
        <f t="shared" si="4"/>
        <v>55.163011787037078</v>
      </c>
    </row>
    <row r="24" spans="1:17">
      <c r="A24" s="12" t="s">
        <v>79</v>
      </c>
      <c r="B24" s="12" t="s">
        <v>81</v>
      </c>
      <c r="C24" s="12" t="s">
        <v>88</v>
      </c>
      <c r="D24" s="12" t="s">
        <v>89</v>
      </c>
      <c r="E24" s="11">
        <v>6139</v>
      </c>
      <c r="F24" s="12" t="s">
        <v>101</v>
      </c>
      <c r="G24" s="84" t="s">
        <v>3077</v>
      </c>
      <c r="H24" s="13" t="s">
        <v>102</v>
      </c>
      <c r="I24" s="2">
        <v>15000</v>
      </c>
      <c r="J24" s="2">
        <v>15000</v>
      </c>
      <c r="K24" s="2">
        <v>14500</v>
      </c>
      <c r="L24" s="2">
        <f t="shared" si="1"/>
        <v>0</v>
      </c>
      <c r="M24" s="2">
        <v>0</v>
      </c>
      <c r="N24" s="2">
        <v>0</v>
      </c>
      <c r="O24" s="2">
        <v>0</v>
      </c>
      <c r="P24" s="2">
        <f t="shared" si="3"/>
        <v>14500</v>
      </c>
      <c r="Q24" s="2">
        <f t="shared" si="4"/>
        <v>96.666666666666671</v>
      </c>
    </row>
    <row r="25" spans="1:17">
      <c r="A25" s="12" t="s">
        <v>79</v>
      </c>
      <c r="B25" s="12" t="s">
        <v>81</v>
      </c>
      <c r="C25" s="12" t="s">
        <v>88</v>
      </c>
      <c r="D25" s="12" t="s">
        <v>89</v>
      </c>
      <c r="E25" s="11">
        <v>6139</v>
      </c>
      <c r="F25" s="12" t="s">
        <v>103</v>
      </c>
      <c r="G25" s="84" t="s">
        <v>3077</v>
      </c>
      <c r="H25" s="13" t="s">
        <v>104</v>
      </c>
      <c r="I25" s="2">
        <v>94311</v>
      </c>
      <c r="J25" s="2">
        <v>94250</v>
      </c>
      <c r="K25" s="2">
        <v>19320</v>
      </c>
      <c r="L25" s="2">
        <f t="shared" si="1"/>
        <v>10719</v>
      </c>
      <c r="M25" s="2">
        <v>3573</v>
      </c>
      <c r="N25" s="2">
        <v>3573</v>
      </c>
      <c r="O25" s="2">
        <v>3573</v>
      </c>
      <c r="P25" s="2">
        <f t="shared" si="3"/>
        <v>30039</v>
      </c>
      <c r="Q25" s="2">
        <f t="shared" si="4"/>
        <v>31.871618037135281</v>
      </c>
    </row>
    <row r="26" spans="1:17">
      <c r="A26" s="12" t="s">
        <v>79</v>
      </c>
      <c r="B26" s="12" t="s">
        <v>81</v>
      </c>
      <c r="C26" s="12" t="s">
        <v>88</v>
      </c>
      <c r="D26" s="12" t="s">
        <v>89</v>
      </c>
      <c r="E26" s="11">
        <v>6139</v>
      </c>
      <c r="F26" s="12" t="s">
        <v>105</v>
      </c>
      <c r="G26" s="84" t="s">
        <v>3077</v>
      </c>
      <c r="H26" s="13" t="s">
        <v>106</v>
      </c>
      <c r="I26" s="2">
        <v>87445</v>
      </c>
      <c r="J26" s="2">
        <v>87445</v>
      </c>
      <c r="K26" s="2">
        <v>39446</v>
      </c>
      <c r="L26" s="2">
        <f t="shared" si="1"/>
        <v>17153</v>
      </c>
      <c r="M26" s="2">
        <v>5000</v>
      </c>
      <c r="N26" s="2">
        <v>5500</v>
      </c>
      <c r="O26" s="2">
        <v>6653</v>
      </c>
      <c r="P26" s="2">
        <f t="shared" si="3"/>
        <v>56599</v>
      </c>
      <c r="Q26" s="2">
        <f t="shared" si="4"/>
        <v>64.725255875121505</v>
      </c>
    </row>
    <row r="27" spans="1:17">
      <c r="A27" s="12" t="s">
        <v>79</v>
      </c>
      <c r="B27" s="12" t="s">
        <v>81</v>
      </c>
      <c r="C27" s="12" t="s">
        <v>88</v>
      </c>
      <c r="D27" s="12" t="s">
        <v>89</v>
      </c>
      <c r="E27" s="11">
        <v>6139</v>
      </c>
      <c r="F27" s="12" t="s">
        <v>107</v>
      </c>
      <c r="G27" s="84" t="s">
        <v>3077</v>
      </c>
      <c r="H27" s="13" t="s">
        <v>108</v>
      </c>
      <c r="I27" s="2">
        <v>6043</v>
      </c>
      <c r="J27" s="2">
        <v>6043</v>
      </c>
      <c r="K27" s="2">
        <v>2205</v>
      </c>
      <c r="L27" s="2">
        <f t="shared" si="1"/>
        <v>1005</v>
      </c>
      <c r="M27" s="2">
        <v>335</v>
      </c>
      <c r="N27" s="2">
        <v>335</v>
      </c>
      <c r="O27" s="2">
        <v>335</v>
      </c>
      <c r="P27" s="2">
        <f t="shared" si="3"/>
        <v>3210</v>
      </c>
      <c r="Q27" s="2">
        <f t="shared" si="4"/>
        <v>53.119311600198586</v>
      </c>
    </row>
    <row r="28" spans="1:17">
      <c r="A28" s="12" t="s">
        <v>79</v>
      </c>
      <c r="B28" s="12" t="s">
        <v>81</v>
      </c>
      <c r="C28" s="12" t="s">
        <v>88</v>
      </c>
      <c r="D28" s="12" t="s">
        <v>89</v>
      </c>
      <c r="E28" s="11">
        <v>6139</v>
      </c>
      <c r="F28" s="12" t="s">
        <v>109</v>
      </c>
      <c r="G28" s="84" t="s">
        <v>3077</v>
      </c>
      <c r="H28" s="13" t="s">
        <v>110</v>
      </c>
      <c r="I28" s="2">
        <v>22173</v>
      </c>
      <c r="J28" s="2">
        <v>22173</v>
      </c>
      <c r="K28" s="2">
        <v>10617</v>
      </c>
      <c r="L28" s="2">
        <f t="shared" si="1"/>
        <v>5544</v>
      </c>
      <c r="M28" s="2">
        <v>1848</v>
      </c>
      <c r="N28" s="2">
        <v>1848</v>
      </c>
      <c r="O28" s="2">
        <v>1848</v>
      </c>
      <c r="P28" s="2">
        <f t="shared" si="3"/>
        <v>16161</v>
      </c>
      <c r="Q28" s="2">
        <f t="shared" si="4"/>
        <v>72.885942362332571</v>
      </c>
    </row>
    <row r="29" spans="1:17">
      <c r="A29" s="12" t="s">
        <v>79</v>
      </c>
      <c r="B29" s="12" t="s">
        <v>81</v>
      </c>
      <c r="C29" s="12" t="s">
        <v>88</v>
      </c>
      <c r="D29" s="12" t="s">
        <v>89</v>
      </c>
      <c r="E29" s="11">
        <v>6139</v>
      </c>
      <c r="F29" s="12" t="s">
        <v>111</v>
      </c>
      <c r="G29" s="84" t="s">
        <v>3077</v>
      </c>
      <c r="H29" s="13" t="s">
        <v>112</v>
      </c>
      <c r="I29" s="2">
        <v>23652</v>
      </c>
      <c r="J29" s="2">
        <v>23652</v>
      </c>
      <c r="K29" s="2">
        <v>11117</v>
      </c>
      <c r="L29" s="2">
        <f t="shared" si="1"/>
        <v>5544</v>
      </c>
      <c r="M29" s="2">
        <v>1602</v>
      </c>
      <c r="N29" s="2">
        <v>1971</v>
      </c>
      <c r="O29" s="2">
        <v>1971</v>
      </c>
      <c r="P29" s="2">
        <f t="shared" si="3"/>
        <v>16661</v>
      </c>
      <c r="Q29" s="2">
        <f t="shared" si="4"/>
        <v>70.442245898866901</v>
      </c>
    </row>
    <row r="30" spans="1:17" ht="22.5">
      <c r="A30" s="12" t="s">
        <v>79</v>
      </c>
      <c r="B30" s="12" t="s">
        <v>81</v>
      </c>
      <c r="C30" s="12" t="s">
        <v>88</v>
      </c>
      <c r="D30" s="12" t="s">
        <v>89</v>
      </c>
      <c r="E30" s="11">
        <v>6139</v>
      </c>
      <c r="F30" s="12" t="s">
        <v>113</v>
      </c>
      <c r="G30" s="84" t="s">
        <v>3077</v>
      </c>
      <c r="H30" s="13" t="s">
        <v>114</v>
      </c>
      <c r="I30" s="2">
        <v>100</v>
      </c>
      <c r="J30" s="2">
        <v>100</v>
      </c>
      <c r="K30" s="2">
        <v>0</v>
      </c>
      <c r="L30" s="2">
        <f t="shared" si="1"/>
        <v>0</v>
      </c>
      <c r="M30" s="2"/>
      <c r="N30" s="2"/>
      <c r="O30" s="2"/>
      <c r="P30" s="2">
        <f t="shared" si="3"/>
        <v>0</v>
      </c>
      <c r="Q30" s="2">
        <f t="shared" si="4"/>
        <v>0</v>
      </c>
    </row>
    <row r="31" spans="1:17" ht="22.5">
      <c r="A31" s="17" t="s">
        <v>0</v>
      </c>
      <c r="B31" s="17" t="s">
        <v>0</v>
      </c>
      <c r="C31" s="17" t="s">
        <v>0</v>
      </c>
      <c r="D31" s="18" t="s">
        <v>0</v>
      </c>
      <c r="E31" s="18" t="s">
        <v>0</v>
      </c>
      <c r="F31" s="18" t="s">
        <v>0</v>
      </c>
      <c r="G31" s="81" t="s">
        <v>0</v>
      </c>
      <c r="H31" s="24" t="s">
        <v>36</v>
      </c>
      <c r="I31" s="29">
        <v>755100</v>
      </c>
      <c r="J31" s="29">
        <f>SUM(J32)</f>
        <v>755100</v>
      </c>
      <c r="K31" s="29">
        <f>SUM(K32)</f>
        <v>380501</v>
      </c>
      <c r="L31" s="29">
        <f t="shared" si="1"/>
        <v>187500</v>
      </c>
      <c r="M31" s="29">
        <f>SUM(M32)</f>
        <v>62500</v>
      </c>
      <c r="N31" s="29">
        <f t="shared" ref="N31:O31" si="11">SUM(N32)</f>
        <v>62500</v>
      </c>
      <c r="O31" s="29">
        <f t="shared" si="11"/>
        <v>62500</v>
      </c>
      <c r="P31" s="29">
        <f t="shared" si="3"/>
        <v>568001</v>
      </c>
      <c r="Q31" s="29">
        <f t="shared" si="4"/>
        <v>75.221957356641497</v>
      </c>
    </row>
    <row r="32" spans="1:17">
      <c r="A32" s="12" t="s">
        <v>79</v>
      </c>
      <c r="B32" s="12" t="s">
        <v>81</v>
      </c>
      <c r="C32" s="12" t="s">
        <v>88</v>
      </c>
      <c r="D32" s="12" t="s">
        <v>89</v>
      </c>
      <c r="E32" s="18" t="s">
        <v>28</v>
      </c>
      <c r="F32" s="18" t="s">
        <v>0</v>
      </c>
      <c r="G32" s="81" t="s">
        <v>0</v>
      </c>
      <c r="H32" s="18" t="s">
        <v>29</v>
      </c>
      <c r="I32" s="3">
        <v>755100</v>
      </c>
      <c r="J32" s="3">
        <f>SUM(J33,J36)</f>
        <v>755100</v>
      </c>
      <c r="K32" s="3">
        <f>SUM(K33,K36)</f>
        <v>380501</v>
      </c>
      <c r="L32" s="3">
        <f t="shared" si="1"/>
        <v>187500</v>
      </c>
      <c r="M32" s="3">
        <f>SUM(M33,M36)</f>
        <v>62500</v>
      </c>
      <c r="N32" s="3">
        <f t="shared" ref="N32:O32" si="12">SUM(N33,N36)</f>
        <v>62500</v>
      </c>
      <c r="O32" s="3">
        <f t="shared" si="12"/>
        <v>62500</v>
      </c>
      <c r="P32" s="3">
        <f t="shared" si="3"/>
        <v>568001</v>
      </c>
      <c r="Q32" s="3">
        <f t="shared" si="4"/>
        <v>75.221957356641497</v>
      </c>
    </row>
    <row r="33" spans="1:17">
      <c r="A33" s="17" t="s">
        <v>79</v>
      </c>
      <c r="B33" s="17" t="s">
        <v>81</v>
      </c>
      <c r="C33" s="17" t="s">
        <v>88</v>
      </c>
      <c r="D33" s="17" t="s">
        <v>89</v>
      </c>
      <c r="E33" s="17" t="s">
        <v>115</v>
      </c>
      <c r="F33" s="12" t="s">
        <v>0</v>
      </c>
      <c r="G33" s="84" t="s">
        <v>0</v>
      </c>
      <c r="H33" s="18" t="s">
        <v>32</v>
      </c>
      <c r="I33" s="3">
        <v>755000</v>
      </c>
      <c r="J33" s="3">
        <f>SUM(J34:J35)</f>
        <v>755000</v>
      </c>
      <c r="K33" s="3">
        <f>SUM(K34:K35)</f>
        <v>380501</v>
      </c>
      <c r="L33" s="3">
        <f t="shared" si="1"/>
        <v>187500</v>
      </c>
      <c r="M33" s="3">
        <f t="shared" ref="M33:O33" si="13">SUM(M34:M35)</f>
        <v>62500</v>
      </c>
      <c r="N33" s="3">
        <f t="shared" si="13"/>
        <v>62500</v>
      </c>
      <c r="O33" s="3">
        <f t="shared" si="13"/>
        <v>62500</v>
      </c>
      <c r="P33" s="3">
        <f t="shared" si="3"/>
        <v>568001</v>
      </c>
      <c r="Q33" s="3">
        <f t="shared" si="4"/>
        <v>75.231920529801329</v>
      </c>
    </row>
    <row r="34" spans="1:17">
      <c r="A34" s="12" t="s">
        <v>79</v>
      </c>
      <c r="B34" s="12" t="s">
        <v>81</v>
      </c>
      <c r="C34" s="12" t="s">
        <v>88</v>
      </c>
      <c r="D34" s="12" t="s">
        <v>89</v>
      </c>
      <c r="E34" s="11">
        <v>6143</v>
      </c>
      <c r="F34" s="12" t="s">
        <v>116</v>
      </c>
      <c r="G34" s="84" t="s">
        <v>3077</v>
      </c>
      <c r="H34" s="13" t="s">
        <v>117</v>
      </c>
      <c r="I34" s="2">
        <v>750000</v>
      </c>
      <c r="J34" s="2">
        <v>750000</v>
      </c>
      <c r="K34" s="2">
        <v>375501</v>
      </c>
      <c r="L34" s="2">
        <f t="shared" si="1"/>
        <v>187500</v>
      </c>
      <c r="M34" s="2">
        <v>62500</v>
      </c>
      <c r="N34" s="2">
        <v>62500</v>
      </c>
      <c r="O34" s="2">
        <v>62500</v>
      </c>
      <c r="P34" s="2">
        <f t="shared" si="3"/>
        <v>563001</v>
      </c>
      <c r="Q34" s="2">
        <f t="shared" si="4"/>
        <v>75.066800000000001</v>
      </c>
    </row>
    <row r="35" spans="1:17">
      <c r="A35" s="12" t="s">
        <v>79</v>
      </c>
      <c r="B35" s="12" t="s">
        <v>81</v>
      </c>
      <c r="C35" s="12" t="s">
        <v>88</v>
      </c>
      <c r="D35" s="12" t="s">
        <v>89</v>
      </c>
      <c r="E35" s="11">
        <v>6143</v>
      </c>
      <c r="F35" s="12" t="s">
        <v>118</v>
      </c>
      <c r="G35" s="84" t="s">
        <v>3077</v>
      </c>
      <c r="H35" s="13" t="s">
        <v>119</v>
      </c>
      <c r="I35" s="2">
        <v>5000</v>
      </c>
      <c r="J35" s="2">
        <v>5000</v>
      </c>
      <c r="K35" s="2">
        <v>5000</v>
      </c>
      <c r="L35" s="2">
        <f t="shared" si="1"/>
        <v>0</v>
      </c>
      <c r="M35" s="2"/>
      <c r="N35" s="2"/>
      <c r="O35" s="2"/>
      <c r="P35" s="2">
        <f t="shared" si="3"/>
        <v>5000</v>
      </c>
      <c r="Q35" s="2">
        <f t="shared" si="4"/>
        <v>100</v>
      </c>
    </row>
    <row r="36" spans="1:17">
      <c r="A36" s="17" t="s">
        <v>79</v>
      </c>
      <c r="B36" s="17" t="s">
        <v>81</v>
      </c>
      <c r="C36" s="17" t="s">
        <v>88</v>
      </c>
      <c r="D36" s="17" t="s">
        <v>89</v>
      </c>
      <c r="E36" s="17" t="s">
        <v>120</v>
      </c>
      <c r="F36" s="12" t="s">
        <v>0</v>
      </c>
      <c r="G36" s="84" t="s">
        <v>0</v>
      </c>
      <c r="H36" s="18" t="s">
        <v>35</v>
      </c>
      <c r="I36" s="3">
        <v>100</v>
      </c>
      <c r="J36" s="3">
        <f t="shared" ref="J36:K36" si="14">SUM(J37)</f>
        <v>100</v>
      </c>
      <c r="K36" s="3">
        <f t="shared" si="14"/>
        <v>0</v>
      </c>
      <c r="L36" s="3">
        <f t="shared" si="1"/>
        <v>0</v>
      </c>
      <c r="M36" s="3">
        <f t="shared" ref="M36:O36" si="15">SUM(M37)</f>
        <v>0</v>
      </c>
      <c r="N36" s="3">
        <f t="shared" si="15"/>
        <v>0</v>
      </c>
      <c r="O36" s="3">
        <f t="shared" si="15"/>
        <v>0</v>
      </c>
      <c r="P36" s="3">
        <f t="shared" si="3"/>
        <v>0</v>
      </c>
      <c r="Q36" s="3">
        <f t="shared" si="4"/>
        <v>0</v>
      </c>
    </row>
    <row r="37" spans="1:17">
      <c r="A37" s="12" t="s">
        <v>79</v>
      </c>
      <c r="B37" s="12" t="s">
        <v>81</v>
      </c>
      <c r="C37" s="12" t="s">
        <v>88</v>
      </c>
      <c r="D37" s="12" t="s">
        <v>89</v>
      </c>
      <c r="E37" s="11">
        <v>6148</v>
      </c>
      <c r="F37" s="12"/>
      <c r="G37" s="84" t="s">
        <v>3077</v>
      </c>
      <c r="H37" s="13" t="s">
        <v>35</v>
      </c>
      <c r="I37" s="2">
        <v>100</v>
      </c>
      <c r="J37" s="2">
        <v>100</v>
      </c>
      <c r="K37" s="2">
        <v>0</v>
      </c>
      <c r="L37" s="2">
        <f t="shared" si="1"/>
        <v>0</v>
      </c>
      <c r="M37" s="2"/>
      <c r="N37" s="2"/>
      <c r="O37" s="2"/>
      <c r="P37" s="2">
        <f t="shared" si="3"/>
        <v>0</v>
      </c>
      <c r="Q37" s="2">
        <f t="shared" si="4"/>
        <v>0</v>
      </c>
    </row>
    <row r="38" spans="1:17" ht="22.5">
      <c r="A38" s="17" t="s">
        <v>0</v>
      </c>
      <c r="B38" s="17" t="s">
        <v>0</v>
      </c>
      <c r="C38" s="17" t="s">
        <v>0</v>
      </c>
      <c r="D38" s="18" t="s">
        <v>0</v>
      </c>
      <c r="E38" s="18" t="s">
        <v>0</v>
      </c>
      <c r="F38" s="18" t="s">
        <v>0</v>
      </c>
      <c r="G38" s="81" t="s">
        <v>0</v>
      </c>
      <c r="H38" s="24" t="s">
        <v>58</v>
      </c>
      <c r="I38" s="29">
        <v>2000</v>
      </c>
      <c r="J38" s="29">
        <f t="shared" ref="J38:K38" si="16">SUM(J39)</f>
        <v>2000</v>
      </c>
      <c r="K38" s="29">
        <f t="shared" si="16"/>
        <v>2000</v>
      </c>
      <c r="L38" s="29">
        <f t="shared" si="1"/>
        <v>0</v>
      </c>
      <c r="M38" s="29">
        <f t="shared" ref="M38:O40" si="17">SUM(M39)</f>
        <v>0</v>
      </c>
      <c r="N38" s="29">
        <f t="shared" si="17"/>
        <v>0</v>
      </c>
      <c r="O38" s="29">
        <f t="shared" si="17"/>
        <v>0</v>
      </c>
      <c r="P38" s="29">
        <f t="shared" si="3"/>
        <v>2000</v>
      </c>
      <c r="Q38" s="29">
        <f t="shared" si="4"/>
        <v>100</v>
      </c>
    </row>
    <row r="39" spans="1:17">
      <c r="A39" s="12" t="s">
        <v>79</v>
      </c>
      <c r="B39" s="12" t="s">
        <v>81</v>
      </c>
      <c r="C39" s="12" t="s">
        <v>88</v>
      </c>
      <c r="D39" s="12" t="s">
        <v>89</v>
      </c>
      <c r="E39" s="18" t="s">
        <v>50</v>
      </c>
      <c r="F39" s="18" t="s">
        <v>0</v>
      </c>
      <c r="G39" s="81" t="s">
        <v>0</v>
      </c>
      <c r="H39" s="18" t="s">
        <v>51</v>
      </c>
      <c r="I39" s="3">
        <v>2000</v>
      </c>
      <c r="J39" s="3">
        <f>SUM(J40)</f>
        <v>2000</v>
      </c>
      <c r="K39" s="3">
        <f>SUM(K40)</f>
        <v>2000</v>
      </c>
      <c r="L39" s="3">
        <f t="shared" si="1"/>
        <v>0</v>
      </c>
      <c r="M39" s="3">
        <f>SUM(M40)</f>
        <v>0</v>
      </c>
      <c r="N39" s="3">
        <f t="shared" si="17"/>
        <v>0</v>
      </c>
      <c r="O39" s="3">
        <f t="shared" si="17"/>
        <v>0</v>
      </c>
      <c r="P39" s="3">
        <f t="shared" si="3"/>
        <v>2000</v>
      </c>
      <c r="Q39" s="3">
        <f t="shared" si="4"/>
        <v>100</v>
      </c>
    </row>
    <row r="40" spans="1:17">
      <c r="A40" s="17" t="s">
        <v>79</v>
      </c>
      <c r="B40" s="17" t="s">
        <v>81</v>
      </c>
      <c r="C40" s="17" t="s">
        <v>88</v>
      </c>
      <c r="D40" s="17" t="s">
        <v>89</v>
      </c>
      <c r="E40" s="17" t="s">
        <v>122</v>
      </c>
      <c r="F40" s="12" t="s">
        <v>0</v>
      </c>
      <c r="G40" s="84" t="s">
        <v>0</v>
      </c>
      <c r="H40" s="18" t="s">
        <v>54</v>
      </c>
      <c r="I40" s="3">
        <v>2000</v>
      </c>
      <c r="J40" s="3">
        <f>SUM(J41)</f>
        <v>2000</v>
      </c>
      <c r="K40" s="3">
        <f>SUM(K41)</f>
        <v>2000</v>
      </c>
      <c r="L40" s="3">
        <f t="shared" si="1"/>
        <v>0</v>
      </c>
      <c r="M40" s="3">
        <f>SUM(M41)</f>
        <v>0</v>
      </c>
      <c r="N40" s="3">
        <f t="shared" si="17"/>
        <v>0</v>
      </c>
      <c r="O40" s="3">
        <f t="shared" si="17"/>
        <v>0</v>
      </c>
      <c r="P40" s="3">
        <f t="shared" si="3"/>
        <v>2000</v>
      </c>
      <c r="Q40" s="3">
        <f t="shared" si="4"/>
        <v>100</v>
      </c>
    </row>
    <row r="41" spans="1:17">
      <c r="A41" s="12" t="s">
        <v>79</v>
      </c>
      <c r="B41" s="12" t="s">
        <v>81</v>
      </c>
      <c r="C41" s="12" t="s">
        <v>88</v>
      </c>
      <c r="D41" s="12" t="s">
        <v>89</v>
      </c>
      <c r="E41" s="11">
        <v>8213</v>
      </c>
      <c r="F41" s="12"/>
      <c r="G41" s="84" t="s">
        <v>3077</v>
      </c>
      <c r="H41" s="13" t="s">
        <v>54</v>
      </c>
      <c r="I41" s="2">
        <v>2000</v>
      </c>
      <c r="J41" s="2">
        <v>2000</v>
      </c>
      <c r="K41" s="2">
        <v>2000</v>
      </c>
      <c r="L41" s="2">
        <f t="shared" si="1"/>
        <v>0</v>
      </c>
      <c r="M41" s="2"/>
      <c r="N41" s="2"/>
      <c r="O41" s="2"/>
      <c r="P41" s="2">
        <f t="shared" si="3"/>
        <v>2000</v>
      </c>
      <c r="Q41" s="2">
        <f t="shared" si="4"/>
        <v>100</v>
      </c>
    </row>
    <row r="42" spans="1:17" ht="22.5">
      <c r="A42" s="13" t="s">
        <v>0</v>
      </c>
      <c r="B42" s="13" t="s">
        <v>0</v>
      </c>
      <c r="C42" s="13" t="s">
        <v>0</v>
      </c>
      <c r="D42" s="13" t="s">
        <v>0</v>
      </c>
      <c r="E42" s="13" t="s">
        <v>0</v>
      </c>
      <c r="F42" s="13" t="s">
        <v>0</v>
      </c>
      <c r="G42" s="84" t="s">
        <v>0</v>
      </c>
      <c r="H42" s="24" t="s">
        <v>124</v>
      </c>
      <c r="I42" s="29">
        <v>2793303</v>
      </c>
      <c r="J42" s="29">
        <f t="shared" ref="J42:K42" si="18">SUM(J11,J31,J38)</f>
        <v>2789797</v>
      </c>
      <c r="K42" s="29">
        <f t="shared" si="18"/>
        <v>1339341</v>
      </c>
      <c r="L42" s="29">
        <f t="shared" si="1"/>
        <v>621545</v>
      </c>
      <c r="M42" s="29">
        <f t="shared" ref="M42:O42" si="19">SUM(M11,M31,M38)</f>
        <v>204681</v>
      </c>
      <c r="N42" s="29">
        <f t="shared" si="19"/>
        <v>209070</v>
      </c>
      <c r="O42" s="29">
        <f t="shared" si="19"/>
        <v>207794</v>
      </c>
      <c r="P42" s="29">
        <f t="shared" si="3"/>
        <v>1960886</v>
      </c>
      <c r="Q42" s="29">
        <f t="shared" si="4"/>
        <v>70.287766457559457</v>
      </c>
    </row>
    <row r="43" spans="1:17" ht="15.75" thickBot="1">
      <c r="A43" s="13" t="s">
        <v>0</v>
      </c>
      <c r="B43" s="13" t="s">
        <v>0</v>
      </c>
      <c r="C43" s="13" t="s">
        <v>0</v>
      </c>
      <c r="D43" s="13" t="s">
        <v>0</v>
      </c>
      <c r="E43" s="13" t="s">
        <v>0</v>
      </c>
      <c r="F43" s="13" t="s">
        <v>0</v>
      </c>
      <c r="G43" s="84" t="s">
        <v>0</v>
      </c>
      <c r="H43" s="18" t="s">
        <v>125</v>
      </c>
      <c r="I43" s="3">
        <v>35</v>
      </c>
      <c r="J43" s="3">
        <v>35</v>
      </c>
      <c r="K43" s="3">
        <v>0</v>
      </c>
      <c r="L43" s="3"/>
      <c r="M43" s="3"/>
      <c r="N43" s="3"/>
      <c r="O43" s="3"/>
      <c r="P43" s="3"/>
      <c r="Q43" s="3">
        <f t="shared" si="4"/>
        <v>0</v>
      </c>
    </row>
    <row r="44" spans="1:17" ht="45.75" thickBot="1">
      <c r="A44" s="109" t="s">
        <v>0</v>
      </c>
      <c r="B44" s="109" t="s">
        <v>0</v>
      </c>
      <c r="C44" s="109" t="s">
        <v>0</v>
      </c>
      <c r="D44" s="109" t="s">
        <v>0</v>
      </c>
      <c r="E44" s="109" t="s">
        <v>0</v>
      </c>
      <c r="F44" s="109" t="s">
        <v>0</v>
      </c>
      <c r="G44" s="121" t="s">
        <v>0</v>
      </c>
      <c r="H44" s="1" t="s">
        <v>126</v>
      </c>
      <c r="I44" s="1" t="s">
        <v>3016</v>
      </c>
      <c r="J44" s="1" t="s">
        <v>3199</v>
      </c>
      <c r="K44" s="1" t="s">
        <v>3198</v>
      </c>
      <c r="L44" s="1" t="s">
        <v>3191</v>
      </c>
      <c r="M44" s="1" t="s">
        <v>3193</v>
      </c>
      <c r="N44" s="1" t="s">
        <v>3194</v>
      </c>
      <c r="O44" s="1" t="s">
        <v>3195</v>
      </c>
      <c r="P44" s="1" t="s">
        <v>3192</v>
      </c>
      <c r="Q44" s="1" t="s">
        <v>3185</v>
      </c>
    </row>
    <row r="45" spans="1:17">
      <c r="A45" s="110"/>
      <c r="B45" s="110"/>
      <c r="C45" s="110"/>
      <c r="D45" s="110"/>
      <c r="E45" s="110"/>
      <c r="F45" s="110"/>
      <c r="G45" s="122"/>
      <c r="H45" s="26" t="s">
        <v>0</v>
      </c>
      <c r="I45" s="28">
        <v>1</v>
      </c>
      <c r="J45" s="28">
        <v>2</v>
      </c>
      <c r="K45" s="28">
        <v>3</v>
      </c>
      <c r="L45" s="28" t="s">
        <v>3186</v>
      </c>
      <c r="M45" s="28">
        <v>5</v>
      </c>
      <c r="N45" s="28">
        <v>6</v>
      </c>
      <c r="O45" s="28">
        <v>7</v>
      </c>
      <c r="P45" s="28" t="s">
        <v>3187</v>
      </c>
      <c r="Q45" s="28">
        <v>9</v>
      </c>
    </row>
    <row r="46" spans="1:17">
      <c r="A46" s="110"/>
      <c r="B46" s="110"/>
      <c r="C46" s="110"/>
      <c r="D46" s="110"/>
      <c r="E46" s="110"/>
      <c r="F46" s="110"/>
      <c r="G46" s="122"/>
      <c r="H46" s="8" t="s">
        <v>127</v>
      </c>
      <c r="I46" s="9">
        <v>2793303</v>
      </c>
      <c r="J46" s="9">
        <f t="shared" ref="J46" si="20">SUM(J42)</f>
        <v>2789797</v>
      </c>
      <c r="K46" s="9">
        <f t="shared" ref="K46" si="21">SUM(K42)</f>
        <v>1339341</v>
      </c>
      <c r="L46" s="9">
        <f t="shared" ref="L46:L47" si="22">M46+N46+O46</f>
        <v>621545</v>
      </c>
      <c r="M46" s="9">
        <f t="shared" ref="M46:O46" si="23">SUM(M42)</f>
        <v>204681</v>
      </c>
      <c r="N46" s="9">
        <f t="shared" si="23"/>
        <v>209070</v>
      </c>
      <c r="O46" s="9">
        <f t="shared" si="23"/>
        <v>207794</v>
      </c>
      <c r="P46" s="9">
        <f t="shared" ref="P46:P47" si="24">SUM(K46+L46)</f>
        <v>1960886</v>
      </c>
      <c r="Q46" s="9">
        <f t="shared" si="4"/>
        <v>70.287766457559457</v>
      </c>
    </row>
    <row r="47" spans="1:17">
      <c r="A47" s="110"/>
      <c r="B47" s="110"/>
      <c r="C47" s="110"/>
      <c r="D47" s="110"/>
      <c r="E47" s="110"/>
      <c r="F47" s="110"/>
      <c r="G47" s="122"/>
      <c r="H47" s="10" t="s">
        <v>68</v>
      </c>
      <c r="I47" s="9">
        <v>2793303</v>
      </c>
      <c r="J47" s="9">
        <f t="shared" ref="J47" si="25">SUM(J46)</f>
        <v>2789797</v>
      </c>
      <c r="K47" s="9">
        <f t="shared" ref="K47" si="26">SUM(K46)</f>
        <v>1339341</v>
      </c>
      <c r="L47" s="9">
        <f t="shared" si="22"/>
        <v>621545</v>
      </c>
      <c r="M47" s="9">
        <f t="shared" ref="M47:O47" si="27">SUM(M46)</f>
        <v>204681</v>
      </c>
      <c r="N47" s="9">
        <f t="shared" si="27"/>
        <v>209070</v>
      </c>
      <c r="O47" s="9">
        <f t="shared" si="27"/>
        <v>207794</v>
      </c>
      <c r="P47" s="9">
        <f t="shared" si="24"/>
        <v>1960886</v>
      </c>
      <c r="Q47" s="9">
        <f t="shared" si="4"/>
        <v>70.287766457559457</v>
      </c>
    </row>
    <row r="48" spans="1:17">
      <c r="A48" s="111"/>
      <c r="B48" s="111"/>
      <c r="C48" s="111"/>
      <c r="D48" s="111"/>
      <c r="E48" s="111"/>
      <c r="F48" s="111"/>
      <c r="G48" s="123"/>
      <c r="Q48" t="str">
        <f t="shared" si="4"/>
        <v>-</v>
      </c>
    </row>
    <row r="49" spans="1:17">
      <c r="A49" s="13" t="s">
        <v>0</v>
      </c>
      <c r="B49" s="13" t="s">
        <v>0</v>
      </c>
      <c r="C49" s="13" t="s">
        <v>0</v>
      </c>
      <c r="D49" s="13" t="s">
        <v>0</v>
      </c>
      <c r="E49" s="13" t="s">
        <v>0</v>
      </c>
      <c r="F49" s="13" t="s">
        <v>0</v>
      </c>
      <c r="G49" s="84" t="s">
        <v>0</v>
      </c>
      <c r="H49" s="27" t="s">
        <v>0</v>
      </c>
      <c r="I49" s="27"/>
      <c r="J49" s="27"/>
      <c r="K49" s="27"/>
      <c r="L49" s="27"/>
      <c r="M49" s="27"/>
      <c r="N49" s="27"/>
      <c r="O49" s="27"/>
      <c r="P49" s="27"/>
      <c r="Q49" s="27" t="str">
        <f t="shared" si="4"/>
        <v>-</v>
      </c>
    </row>
    <row r="50" spans="1:17">
      <c r="A50" s="13" t="s">
        <v>0</v>
      </c>
      <c r="B50" s="13" t="s">
        <v>0</v>
      </c>
      <c r="C50" s="13" t="s">
        <v>0</v>
      </c>
      <c r="D50" s="13" t="s">
        <v>0</v>
      </c>
      <c r="E50" s="13" t="s">
        <v>0</v>
      </c>
      <c r="F50" s="13" t="s">
        <v>0</v>
      </c>
      <c r="G50" s="84" t="s">
        <v>0</v>
      </c>
      <c r="H50" s="24" t="s">
        <v>128</v>
      </c>
      <c r="I50" s="29">
        <v>2793303</v>
      </c>
      <c r="J50" s="29">
        <f t="shared" ref="J50" si="28">SUM(J42)</f>
        <v>2789797</v>
      </c>
      <c r="K50" s="29">
        <f t="shared" ref="K50" si="29">SUM(K42)</f>
        <v>1339341</v>
      </c>
      <c r="L50" s="29">
        <f t="shared" ref="L50:L51" si="30">M50+N50+O50</f>
        <v>621545</v>
      </c>
      <c r="M50" s="29">
        <f t="shared" ref="M50:O50" si="31">SUM(M42)</f>
        <v>204681</v>
      </c>
      <c r="N50" s="29">
        <f t="shared" si="31"/>
        <v>209070</v>
      </c>
      <c r="O50" s="29">
        <f t="shared" si="31"/>
        <v>207794</v>
      </c>
      <c r="P50" s="29">
        <f t="shared" ref="P50:P51" si="32">SUM(K50+L50)</f>
        <v>1960886</v>
      </c>
      <c r="Q50" s="29">
        <f t="shared" si="4"/>
        <v>70.287766457559457</v>
      </c>
    </row>
    <row r="51" spans="1:17">
      <c r="A51" s="13" t="s">
        <v>0</v>
      </c>
      <c r="B51" s="13" t="s">
        <v>0</v>
      </c>
      <c r="C51" s="13" t="s">
        <v>0</v>
      </c>
      <c r="D51" s="13" t="s">
        <v>0</v>
      </c>
      <c r="E51" s="13" t="s">
        <v>0</v>
      </c>
      <c r="F51" s="13" t="s">
        <v>0</v>
      </c>
      <c r="G51" s="84" t="s">
        <v>0</v>
      </c>
      <c r="H51" s="18" t="s">
        <v>125</v>
      </c>
      <c r="I51" s="3">
        <v>35</v>
      </c>
      <c r="J51" s="3">
        <f>J43</f>
        <v>35</v>
      </c>
      <c r="K51" s="3">
        <f>K43</f>
        <v>0</v>
      </c>
      <c r="L51" s="3">
        <f t="shared" si="30"/>
        <v>0</v>
      </c>
      <c r="M51" s="3">
        <f>M43</f>
        <v>0</v>
      </c>
      <c r="N51" s="3">
        <f t="shared" ref="N51:O51" si="33">N43</f>
        <v>0</v>
      </c>
      <c r="O51" s="3">
        <f t="shared" si="33"/>
        <v>0</v>
      </c>
      <c r="P51" s="3">
        <f t="shared" si="32"/>
        <v>0</v>
      </c>
      <c r="Q51" s="3">
        <f t="shared" si="4"/>
        <v>0</v>
      </c>
    </row>
    <row r="52" spans="1:17">
      <c r="A52" s="13" t="s">
        <v>0</v>
      </c>
      <c r="B52" s="13" t="s">
        <v>0</v>
      </c>
      <c r="C52" s="13" t="s">
        <v>0</v>
      </c>
      <c r="D52" s="13" t="s">
        <v>0</v>
      </c>
      <c r="E52" s="13" t="s">
        <v>0</v>
      </c>
      <c r="F52" s="13" t="s">
        <v>0</v>
      </c>
      <c r="G52" s="84" t="s">
        <v>0</v>
      </c>
      <c r="H52" s="7" t="s">
        <v>0</v>
      </c>
      <c r="I52" s="30"/>
      <c r="J52" s="30"/>
      <c r="K52" s="30"/>
      <c r="L52" s="30"/>
      <c r="M52" s="30"/>
      <c r="N52" s="30"/>
      <c r="O52" s="30"/>
      <c r="P52" s="30"/>
      <c r="Q52" s="30" t="str">
        <f t="shared" si="4"/>
        <v>-</v>
      </c>
    </row>
    <row r="53" spans="1:17" ht="15.75" thickBot="1">
      <c r="A53" s="17" t="s">
        <v>79</v>
      </c>
      <c r="B53" s="17" t="s">
        <v>129</v>
      </c>
      <c r="C53" s="12" t="s">
        <v>0</v>
      </c>
      <c r="D53" s="12" t="s">
        <v>0</v>
      </c>
      <c r="E53" s="18" t="s">
        <v>0</v>
      </c>
      <c r="F53" s="18" t="s">
        <v>0</v>
      </c>
      <c r="G53" s="81" t="s">
        <v>0</v>
      </c>
      <c r="H53" s="18" t="s">
        <v>0</v>
      </c>
      <c r="I53" s="11"/>
      <c r="J53" s="11"/>
      <c r="K53" s="11"/>
      <c r="L53" s="11"/>
      <c r="M53" s="11"/>
      <c r="N53" s="11"/>
      <c r="O53" s="11"/>
      <c r="P53" s="11"/>
      <c r="Q53" s="11" t="str">
        <f t="shared" si="4"/>
        <v>-</v>
      </c>
    </row>
    <row r="54" spans="1:17" ht="45.75" thickBot="1">
      <c r="A54" s="1" t="s">
        <v>82</v>
      </c>
      <c r="B54" s="1" t="s">
        <v>83</v>
      </c>
      <c r="C54" s="1" t="s">
        <v>84</v>
      </c>
      <c r="D54" s="19" t="s">
        <v>0</v>
      </c>
      <c r="E54" s="1" t="s">
        <v>85</v>
      </c>
      <c r="F54" s="1" t="s">
        <v>86</v>
      </c>
      <c r="G54" s="82" t="s">
        <v>87</v>
      </c>
      <c r="H54" s="1" t="s">
        <v>1</v>
      </c>
      <c r="I54" s="1" t="s">
        <v>3016</v>
      </c>
      <c r="J54" s="1" t="s">
        <v>3199</v>
      </c>
      <c r="K54" s="1" t="s">
        <v>3198</v>
      </c>
      <c r="L54" s="1" t="s">
        <v>3191</v>
      </c>
      <c r="M54" s="1" t="s">
        <v>3193</v>
      </c>
      <c r="N54" s="1" t="s">
        <v>3194</v>
      </c>
      <c r="O54" s="1" t="s">
        <v>3195</v>
      </c>
      <c r="P54" s="1" t="s">
        <v>3192</v>
      </c>
      <c r="Q54" s="1" t="s">
        <v>3185</v>
      </c>
    </row>
    <row r="55" spans="1:17">
      <c r="A55" s="20" t="s">
        <v>0</v>
      </c>
      <c r="B55" s="20" t="s">
        <v>0</v>
      </c>
      <c r="C55" s="20" t="s">
        <v>0</v>
      </c>
      <c r="D55" s="21" t="s">
        <v>0</v>
      </c>
      <c r="E55" s="21" t="s">
        <v>0</v>
      </c>
      <c r="F55" s="22" t="s">
        <v>0</v>
      </c>
      <c r="G55" s="83" t="s">
        <v>0</v>
      </c>
      <c r="H55" s="23" t="s">
        <v>0</v>
      </c>
      <c r="I55" s="28">
        <v>1</v>
      </c>
      <c r="J55" s="28">
        <v>2</v>
      </c>
      <c r="K55" s="28">
        <v>3</v>
      </c>
      <c r="L55" s="28" t="s">
        <v>3186</v>
      </c>
      <c r="M55" s="28">
        <v>5</v>
      </c>
      <c r="N55" s="28">
        <v>6</v>
      </c>
      <c r="O55" s="28">
        <v>7</v>
      </c>
      <c r="P55" s="28" t="s">
        <v>3187</v>
      </c>
      <c r="Q55" s="28">
        <v>9</v>
      </c>
    </row>
    <row r="56" spans="1:17">
      <c r="A56" s="17" t="s">
        <v>79</v>
      </c>
      <c r="B56" s="17" t="s">
        <v>129</v>
      </c>
      <c r="C56" s="12" t="s">
        <v>88</v>
      </c>
      <c r="D56" s="12" t="s">
        <v>130</v>
      </c>
      <c r="E56" s="18" t="s">
        <v>0</v>
      </c>
      <c r="F56" s="18" t="s">
        <v>0</v>
      </c>
      <c r="G56" s="81" t="s">
        <v>0</v>
      </c>
      <c r="H56" s="18" t="s">
        <v>72</v>
      </c>
      <c r="I56" s="11"/>
      <c r="J56" s="11"/>
      <c r="K56" s="11"/>
      <c r="L56" s="11"/>
      <c r="M56" s="11"/>
      <c r="N56" s="11"/>
      <c r="O56" s="11"/>
      <c r="P56" s="11"/>
      <c r="Q56" s="11" t="str">
        <f t="shared" si="4"/>
        <v>-</v>
      </c>
    </row>
    <row r="57" spans="1:17" ht="22.5">
      <c r="A57" s="17" t="s">
        <v>0</v>
      </c>
      <c r="B57" s="17" t="s">
        <v>0</v>
      </c>
      <c r="C57" s="17" t="s">
        <v>0</v>
      </c>
      <c r="D57" s="18" t="s">
        <v>0</v>
      </c>
      <c r="E57" s="18" t="s">
        <v>0</v>
      </c>
      <c r="F57" s="18" t="s">
        <v>0</v>
      </c>
      <c r="G57" s="81" t="s">
        <v>0</v>
      </c>
      <c r="H57" s="24" t="s">
        <v>27</v>
      </c>
      <c r="I57" s="29">
        <v>294240</v>
      </c>
      <c r="J57" s="29">
        <f t="shared" ref="J57" si="34">SUM(J58,J66,J68)</f>
        <v>293266</v>
      </c>
      <c r="K57" s="29">
        <f t="shared" ref="K57" si="35">SUM(K58,K66,K68)</f>
        <v>157889</v>
      </c>
      <c r="L57" s="29">
        <f t="shared" ref="L57:L83" si="36">M57+N57+O57</f>
        <v>76342</v>
      </c>
      <c r="M57" s="29">
        <f t="shared" ref="M57:O57" si="37">SUM(M58,M66,M68)</f>
        <v>25384</v>
      </c>
      <c r="N57" s="29">
        <f t="shared" si="37"/>
        <v>25544</v>
      </c>
      <c r="O57" s="29">
        <f t="shared" si="37"/>
        <v>25414</v>
      </c>
      <c r="P57" s="29">
        <f t="shared" ref="P57:P83" si="38">SUM(K57+L57)</f>
        <v>234231</v>
      </c>
      <c r="Q57" s="29">
        <f t="shared" si="4"/>
        <v>79.869811024803411</v>
      </c>
    </row>
    <row r="58" spans="1:17">
      <c r="A58" s="12" t="s">
        <v>79</v>
      </c>
      <c r="B58" s="12" t="s">
        <v>129</v>
      </c>
      <c r="C58" s="12" t="s">
        <v>88</v>
      </c>
      <c r="D58" s="12" t="s">
        <v>130</v>
      </c>
      <c r="E58" s="18" t="s">
        <v>2</v>
      </c>
      <c r="F58" s="18" t="s">
        <v>0</v>
      </c>
      <c r="G58" s="81" t="s">
        <v>0</v>
      </c>
      <c r="H58" s="18" t="s">
        <v>3</v>
      </c>
      <c r="I58" s="3">
        <v>265594</v>
      </c>
      <c r="J58" s="3">
        <f t="shared" ref="J58" si="39">SUM(J59:J60)</f>
        <v>264620</v>
      </c>
      <c r="K58" s="3">
        <f t="shared" ref="K58" si="40">SUM(K59:K60)</f>
        <v>142618</v>
      </c>
      <c r="L58" s="3">
        <f t="shared" si="36"/>
        <v>69553</v>
      </c>
      <c r="M58" s="3">
        <f t="shared" ref="M58:O58" si="41">SUM(M59:M60)</f>
        <v>23121</v>
      </c>
      <c r="N58" s="3">
        <f t="shared" si="41"/>
        <v>23281</v>
      </c>
      <c r="O58" s="3">
        <f t="shared" si="41"/>
        <v>23151</v>
      </c>
      <c r="P58" s="3">
        <f t="shared" si="38"/>
        <v>212171</v>
      </c>
      <c r="Q58" s="3">
        <f t="shared" si="4"/>
        <v>80.179502683092736</v>
      </c>
    </row>
    <row r="59" spans="1:17">
      <c r="A59" s="12" t="s">
        <v>79</v>
      </c>
      <c r="B59" s="12" t="s">
        <v>129</v>
      </c>
      <c r="C59" s="12" t="s">
        <v>88</v>
      </c>
      <c r="D59" s="12" t="s">
        <v>130</v>
      </c>
      <c r="E59" s="11">
        <v>6111</v>
      </c>
      <c r="F59" s="12"/>
      <c r="G59" s="84" t="s">
        <v>3077</v>
      </c>
      <c r="H59" s="13" t="s">
        <v>4</v>
      </c>
      <c r="I59" s="2">
        <v>226850</v>
      </c>
      <c r="J59" s="2">
        <v>226850</v>
      </c>
      <c r="K59" s="2">
        <v>122377</v>
      </c>
      <c r="L59" s="2">
        <f t="shared" si="36"/>
        <v>62700</v>
      </c>
      <c r="M59" s="2">
        <v>20900</v>
      </c>
      <c r="N59" s="2">
        <v>20900</v>
      </c>
      <c r="O59" s="2">
        <v>20900</v>
      </c>
      <c r="P59" s="2">
        <f t="shared" si="38"/>
        <v>185077</v>
      </c>
      <c r="Q59" s="2">
        <f t="shared" si="4"/>
        <v>81.585629270443022</v>
      </c>
    </row>
    <row r="60" spans="1:17">
      <c r="A60" s="17" t="s">
        <v>79</v>
      </c>
      <c r="B60" s="17" t="s">
        <v>129</v>
      </c>
      <c r="C60" s="17" t="s">
        <v>88</v>
      </c>
      <c r="D60" s="17" t="s">
        <v>130</v>
      </c>
      <c r="E60" s="17" t="s">
        <v>91</v>
      </c>
      <c r="F60" s="12" t="s">
        <v>0</v>
      </c>
      <c r="G60" s="84" t="s">
        <v>0</v>
      </c>
      <c r="H60" s="18" t="s">
        <v>5</v>
      </c>
      <c r="I60" s="3">
        <v>38744</v>
      </c>
      <c r="J60" s="3">
        <f t="shared" ref="J60:K60" si="42">SUM(J61:J65)</f>
        <v>37770</v>
      </c>
      <c r="K60" s="3">
        <f t="shared" si="42"/>
        <v>20241</v>
      </c>
      <c r="L60" s="3">
        <f t="shared" si="36"/>
        <v>6853</v>
      </c>
      <c r="M60" s="3">
        <f t="shared" ref="M60:O60" si="43">SUM(M61:M65)</f>
        <v>2221</v>
      </c>
      <c r="N60" s="3">
        <f t="shared" si="43"/>
        <v>2381</v>
      </c>
      <c r="O60" s="3">
        <f t="shared" si="43"/>
        <v>2251</v>
      </c>
      <c r="P60" s="3">
        <f t="shared" si="38"/>
        <v>27094</v>
      </c>
      <c r="Q60" s="3">
        <f t="shared" si="4"/>
        <v>71.734180566587241</v>
      </c>
    </row>
    <row r="61" spans="1:17">
      <c r="A61" s="12" t="s">
        <v>79</v>
      </c>
      <c r="B61" s="12" t="s">
        <v>129</v>
      </c>
      <c r="C61" s="12" t="s">
        <v>88</v>
      </c>
      <c r="D61" s="12" t="s">
        <v>130</v>
      </c>
      <c r="E61" s="11">
        <v>6112</v>
      </c>
      <c r="F61" s="12" t="s">
        <v>131</v>
      </c>
      <c r="G61" s="84" t="s">
        <v>3077</v>
      </c>
      <c r="H61" s="13" t="s">
        <v>9</v>
      </c>
      <c r="I61" s="2">
        <v>5088</v>
      </c>
      <c r="J61" s="2">
        <v>5088</v>
      </c>
      <c r="K61" s="2">
        <v>2173</v>
      </c>
      <c r="L61" s="2">
        <f t="shared" si="36"/>
        <v>1113</v>
      </c>
      <c r="M61" s="2">
        <v>371</v>
      </c>
      <c r="N61" s="2">
        <v>371</v>
      </c>
      <c r="O61" s="2">
        <v>371</v>
      </c>
      <c r="P61" s="2">
        <f t="shared" si="38"/>
        <v>3286</v>
      </c>
      <c r="Q61" s="2">
        <f t="shared" si="4"/>
        <v>64.583333333333343</v>
      </c>
    </row>
    <row r="62" spans="1:17">
      <c r="A62" s="12" t="s">
        <v>79</v>
      </c>
      <c r="B62" s="12" t="s">
        <v>129</v>
      </c>
      <c r="C62" s="12" t="s">
        <v>88</v>
      </c>
      <c r="D62" s="12" t="s">
        <v>130</v>
      </c>
      <c r="E62" s="11">
        <v>6112</v>
      </c>
      <c r="F62" s="12" t="s">
        <v>132</v>
      </c>
      <c r="G62" s="84" t="s">
        <v>3077</v>
      </c>
      <c r="H62" s="13" t="s">
        <v>10</v>
      </c>
      <c r="I62" s="2">
        <v>21816</v>
      </c>
      <c r="J62" s="2">
        <v>21816</v>
      </c>
      <c r="K62" s="2">
        <v>9342</v>
      </c>
      <c r="L62" s="2">
        <f t="shared" si="36"/>
        <v>5740</v>
      </c>
      <c r="M62" s="2">
        <v>1850</v>
      </c>
      <c r="N62" s="2">
        <v>2010</v>
      </c>
      <c r="O62" s="2">
        <v>1880</v>
      </c>
      <c r="P62" s="2">
        <f t="shared" si="38"/>
        <v>15082</v>
      </c>
      <c r="Q62" s="2">
        <f t="shared" si="4"/>
        <v>69.132746607994136</v>
      </c>
    </row>
    <row r="63" spans="1:17">
      <c r="A63" s="12" t="s">
        <v>79</v>
      </c>
      <c r="B63" s="12" t="s">
        <v>129</v>
      </c>
      <c r="C63" s="12" t="s">
        <v>88</v>
      </c>
      <c r="D63" s="12" t="s">
        <v>130</v>
      </c>
      <c r="E63" s="11">
        <v>6112</v>
      </c>
      <c r="F63" s="12" t="s">
        <v>133</v>
      </c>
      <c r="G63" s="84" t="s">
        <v>3077</v>
      </c>
      <c r="H63" s="13" t="s">
        <v>7</v>
      </c>
      <c r="I63" s="2">
        <v>4640</v>
      </c>
      <c r="J63" s="2">
        <v>3666</v>
      </c>
      <c r="K63" s="2">
        <v>3666</v>
      </c>
      <c r="L63" s="2">
        <f t="shared" si="36"/>
        <v>0</v>
      </c>
      <c r="M63" s="2"/>
      <c r="N63" s="2"/>
      <c r="O63" s="2"/>
      <c r="P63" s="2">
        <f t="shared" si="38"/>
        <v>3666</v>
      </c>
      <c r="Q63" s="2">
        <f t="shared" si="4"/>
        <v>100</v>
      </c>
    </row>
    <row r="64" spans="1:17">
      <c r="A64" s="12" t="s">
        <v>79</v>
      </c>
      <c r="B64" s="12" t="s">
        <v>129</v>
      </c>
      <c r="C64" s="12" t="s">
        <v>88</v>
      </c>
      <c r="D64" s="12" t="s">
        <v>130</v>
      </c>
      <c r="E64" s="11">
        <v>6112</v>
      </c>
      <c r="F64" s="12" t="s">
        <v>134</v>
      </c>
      <c r="G64" s="84" t="s">
        <v>3077</v>
      </c>
      <c r="H64" s="13" t="s">
        <v>8</v>
      </c>
      <c r="I64" s="2">
        <v>0</v>
      </c>
      <c r="J64" s="2">
        <v>0</v>
      </c>
      <c r="K64" s="2">
        <v>0</v>
      </c>
      <c r="L64" s="2">
        <f t="shared" si="36"/>
        <v>0</v>
      </c>
      <c r="M64" s="2"/>
      <c r="N64" s="2"/>
      <c r="O64" s="2"/>
      <c r="P64" s="2">
        <f t="shared" si="38"/>
        <v>0</v>
      </c>
      <c r="Q64" s="2" t="str">
        <f t="shared" si="4"/>
        <v>-</v>
      </c>
    </row>
    <row r="65" spans="1:17">
      <c r="A65" s="12" t="s">
        <v>79</v>
      </c>
      <c r="B65" s="12" t="s">
        <v>129</v>
      </c>
      <c r="C65" s="12" t="s">
        <v>88</v>
      </c>
      <c r="D65" s="12" t="s">
        <v>130</v>
      </c>
      <c r="E65" s="11">
        <v>6112</v>
      </c>
      <c r="F65" s="12" t="s">
        <v>135</v>
      </c>
      <c r="G65" s="84" t="s">
        <v>3077</v>
      </c>
      <c r="H65" s="13" t="s">
        <v>6</v>
      </c>
      <c r="I65" s="2">
        <v>7200</v>
      </c>
      <c r="J65" s="2">
        <v>7200</v>
      </c>
      <c r="K65" s="2">
        <v>5060</v>
      </c>
      <c r="L65" s="2">
        <f t="shared" si="36"/>
        <v>0</v>
      </c>
      <c r="M65" s="2"/>
      <c r="N65" s="2"/>
      <c r="O65" s="2"/>
      <c r="P65" s="2">
        <f t="shared" si="38"/>
        <v>5060</v>
      </c>
      <c r="Q65" s="2">
        <f t="shared" si="4"/>
        <v>70.277777777777771</v>
      </c>
    </row>
    <row r="66" spans="1:17">
      <c r="A66" s="12" t="s">
        <v>79</v>
      </c>
      <c r="B66" s="12" t="s">
        <v>129</v>
      </c>
      <c r="C66" s="12" t="s">
        <v>88</v>
      </c>
      <c r="D66" s="12" t="s">
        <v>130</v>
      </c>
      <c r="E66" s="18" t="s">
        <v>13</v>
      </c>
      <c r="F66" s="18" t="s">
        <v>0</v>
      </c>
      <c r="G66" s="81" t="s">
        <v>0</v>
      </c>
      <c r="H66" s="18" t="s">
        <v>14</v>
      </c>
      <c r="I66" s="3">
        <v>23819</v>
      </c>
      <c r="J66" s="3">
        <f t="shared" ref="J66:K66" si="44">SUM(J67)</f>
        <v>23819</v>
      </c>
      <c r="K66" s="3">
        <f t="shared" si="44"/>
        <v>12728</v>
      </c>
      <c r="L66" s="3">
        <f t="shared" si="36"/>
        <v>6585</v>
      </c>
      <c r="M66" s="3">
        <f t="shared" ref="M66:O66" si="45">SUM(M67)</f>
        <v>2195</v>
      </c>
      <c r="N66" s="3">
        <f t="shared" si="45"/>
        <v>2195</v>
      </c>
      <c r="O66" s="3">
        <f t="shared" si="45"/>
        <v>2195</v>
      </c>
      <c r="P66" s="3">
        <f t="shared" si="38"/>
        <v>19313</v>
      </c>
      <c r="Q66" s="3">
        <f t="shared" si="4"/>
        <v>81.082329232965279</v>
      </c>
    </row>
    <row r="67" spans="1:17">
      <c r="A67" s="12" t="s">
        <v>79</v>
      </c>
      <c r="B67" s="12" t="s">
        <v>129</v>
      </c>
      <c r="C67" s="12" t="s">
        <v>88</v>
      </c>
      <c r="D67" s="12" t="s">
        <v>130</v>
      </c>
      <c r="E67" s="11">
        <v>6121</v>
      </c>
      <c r="F67" s="12"/>
      <c r="G67" s="84" t="s">
        <v>3077</v>
      </c>
      <c r="H67" s="13" t="s">
        <v>15</v>
      </c>
      <c r="I67" s="2">
        <v>23819</v>
      </c>
      <c r="J67" s="2">
        <v>23819</v>
      </c>
      <c r="K67" s="2">
        <v>12728</v>
      </c>
      <c r="L67" s="2">
        <f t="shared" si="36"/>
        <v>6585</v>
      </c>
      <c r="M67" s="2">
        <v>2195</v>
      </c>
      <c r="N67" s="2">
        <v>2195</v>
      </c>
      <c r="O67" s="2">
        <v>2195</v>
      </c>
      <c r="P67" s="2">
        <f t="shared" si="38"/>
        <v>19313</v>
      </c>
      <c r="Q67" s="2">
        <f t="shared" si="4"/>
        <v>81.082329232965279</v>
      </c>
    </row>
    <row r="68" spans="1:17">
      <c r="A68" s="12" t="s">
        <v>79</v>
      </c>
      <c r="B68" s="12" t="s">
        <v>129</v>
      </c>
      <c r="C68" s="12" t="s">
        <v>88</v>
      </c>
      <c r="D68" s="12" t="s">
        <v>130</v>
      </c>
      <c r="E68" s="18" t="s">
        <v>16</v>
      </c>
      <c r="F68" s="18" t="s">
        <v>0</v>
      </c>
      <c r="G68" s="81" t="s">
        <v>0</v>
      </c>
      <c r="H68" s="18" t="s">
        <v>17</v>
      </c>
      <c r="I68" s="3">
        <v>4827</v>
      </c>
      <c r="J68" s="3">
        <f t="shared" ref="J68:K68" si="46">SUM(J69:J70)</f>
        <v>4827</v>
      </c>
      <c r="K68" s="3">
        <f t="shared" si="46"/>
        <v>2543</v>
      </c>
      <c r="L68" s="3">
        <f t="shared" si="36"/>
        <v>204</v>
      </c>
      <c r="M68" s="3">
        <f t="shared" ref="M68:O68" si="47">SUM(M69:M70)</f>
        <v>68</v>
      </c>
      <c r="N68" s="3">
        <f t="shared" si="47"/>
        <v>68</v>
      </c>
      <c r="O68" s="3">
        <f t="shared" si="47"/>
        <v>68</v>
      </c>
      <c r="P68" s="3">
        <f t="shared" si="38"/>
        <v>2747</v>
      </c>
      <c r="Q68" s="3">
        <f t="shared" si="4"/>
        <v>56.909053242179411</v>
      </c>
    </row>
    <row r="69" spans="1:17">
      <c r="A69" s="12" t="s">
        <v>79</v>
      </c>
      <c r="B69" s="12" t="s">
        <v>129</v>
      </c>
      <c r="C69" s="12" t="s">
        <v>88</v>
      </c>
      <c r="D69" s="12" t="s">
        <v>130</v>
      </c>
      <c r="E69" s="11">
        <v>6131</v>
      </c>
      <c r="F69" s="12"/>
      <c r="G69" s="84" t="s">
        <v>3077</v>
      </c>
      <c r="H69" s="13" t="s">
        <v>18</v>
      </c>
      <c r="I69" s="2">
        <v>1410</v>
      </c>
      <c r="J69" s="2">
        <v>1410</v>
      </c>
      <c r="K69" s="2">
        <v>0</v>
      </c>
      <c r="L69" s="2">
        <f t="shared" si="36"/>
        <v>0</v>
      </c>
      <c r="M69" s="2"/>
      <c r="N69" s="2"/>
      <c r="O69" s="2"/>
      <c r="P69" s="2">
        <f t="shared" si="38"/>
        <v>0</v>
      </c>
      <c r="Q69" s="2">
        <f t="shared" si="4"/>
        <v>0</v>
      </c>
    </row>
    <row r="70" spans="1:17">
      <c r="A70" s="17" t="s">
        <v>79</v>
      </c>
      <c r="B70" s="17" t="s">
        <v>129</v>
      </c>
      <c r="C70" s="17" t="s">
        <v>88</v>
      </c>
      <c r="D70" s="17" t="s">
        <v>130</v>
      </c>
      <c r="E70" s="17" t="s">
        <v>99</v>
      </c>
      <c r="F70" s="12" t="s">
        <v>0</v>
      </c>
      <c r="G70" s="84" t="s">
        <v>0</v>
      </c>
      <c r="H70" s="18" t="s">
        <v>26</v>
      </c>
      <c r="I70" s="3">
        <v>3417</v>
      </c>
      <c r="J70" s="3">
        <f t="shared" ref="J70:K70" si="48">SUM(J71:J73)</f>
        <v>3417</v>
      </c>
      <c r="K70" s="3">
        <f t="shared" si="48"/>
        <v>2543</v>
      </c>
      <c r="L70" s="3">
        <f t="shared" si="36"/>
        <v>204</v>
      </c>
      <c r="M70" s="3">
        <f t="shared" ref="M70:O70" si="49">SUM(M71:M73)</f>
        <v>68</v>
      </c>
      <c r="N70" s="3">
        <f t="shared" si="49"/>
        <v>68</v>
      </c>
      <c r="O70" s="3">
        <f t="shared" si="49"/>
        <v>68</v>
      </c>
      <c r="P70" s="3">
        <f t="shared" si="38"/>
        <v>2747</v>
      </c>
      <c r="Q70" s="3">
        <f t="shared" si="4"/>
        <v>80.392156862745097</v>
      </c>
    </row>
    <row r="71" spans="1:17">
      <c r="A71" s="12" t="s">
        <v>79</v>
      </c>
      <c r="B71" s="12" t="s">
        <v>129</v>
      </c>
      <c r="C71" s="12" t="s">
        <v>88</v>
      </c>
      <c r="D71" s="12" t="s">
        <v>130</v>
      </c>
      <c r="E71" s="11">
        <v>6139</v>
      </c>
      <c r="F71" s="12"/>
      <c r="G71" s="84" t="s">
        <v>3077</v>
      </c>
      <c r="H71" s="13" t="s">
        <v>26</v>
      </c>
      <c r="I71" s="2">
        <v>2500</v>
      </c>
      <c r="J71" s="2">
        <v>2500</v>
      </c>
      <c r="K71" s="2">
        <v>2140</v>
      </c>
      <c r="L71" s="2">
        <f t="shared" si="36"/>
        <v>0</v>
      </c>
      <c r="M71" s="2"/>
      <c r="N71" s="2"/>
      <c r="O71" s="2"/>
      <c r="P71" s="2">
        <f t="shared" si="38"/>
        <v>2140</v>
      </c>
      <c r="Q71" s="2">
        <f t="shared" si="4"/>
        <v>85.6</v>
      </c>
    </row>
    <row r="72" spans="1:17">
      <c r="A72" s="12" t="s">
        <v>79</v>
      </c>
      <c r="B72" s="12" t="s">
        <v>129</v>
      </c>
      <c r="C72" s="12" t="s">
        <v>88</v>
      </c>
      <c r="D72" s="12" t="s">
        <v>130</v>
      </c>
      <c r="E72" s="11">
        <v>6139</v>
      </c>
      <c r="F72" s="12" t="s">
        <v>136</v>
      </c>
      <c r="G72" s="84" t="s">
        <v>3077</v>
      </c>
      <c r="H72" s="13" t="s">
        <v>108</v>
      </c>
      <c r="I72" s="2">
        <v>817</v>
      </c>
      <c r="J72" s="2">
        <v>817</v>
      </c>
      <c r="K72" s="2">
        <v>403</v>
      </c>
      <c r="L72" s="2">
        <f t="shared" si="36"/>
        <v>204</v>
      </c>
      <c r="M72" s="2">
        <v>68</v>
      </c>
      <c r="N72" s="2">
        <v>68</v>
      </c>
      <c r="O72" s="2">
        <v>68</v>
      </c>
      <c r="P72" s="2">
        <f t="shared" si="38"/>
        <v>607</v>
      </c>
      <c r="Q72" s="2">
        <f t="shared" si="4"/>
        <v>74.296205630354962</v>
      </c>
    </row>
    <row r="73" spans="1:17" ht="22.5">
      <c r="A73" s="12" t="s">
        <v>79</v>
      </c>
      <c r="B73" s="12" t="s">
        <v>129</v>
      </c>
      <c r="C73" s="12" t="s">
        <v>88</v>
      </c>
      <c r="D73" s="12" t="s">
        <v>130</v>
      </c>
      <c r="E73" s="11">
        <v>6139</v>
      </c>
      <c r="F73" s="12" t="s">
        <v>137</v>
      </c>
      <c r="G73" s="84" t="s">
        <v>3077</v>
      </c>
      <c r="H73" s="13" t="s">
        <v>114</v>
      </c>
      <c r="I73" s="2">
        <v>100</v>
      </c>
      <c r="J73" s="2">
        <v>100</v>
      </c>
      <c r="K73" s="2">
        <v>0</v>
      </c>
      <c r="L73" s="2">
        <f t="shared" si="36"/>
        <v>0</v>
      </c>
      <c r="M73" s="2"/>
      <c r="N73" s="2"/>
      <c r="O73" s="2"/>
      <c r="P73" s="2">
        <f t="shared" si="38"/>
        <v>0</v>
      </c>
      <c r="Q73" s="2">
        <f t="shared" si="4"/>
        <v>0</v>
      </c>
    </row>
    <row r="74" spans="1:17" ht="22.5">
      <c r="A74" s="17" t="s">
        <v>0</v>
      </c>
      <c r="B74" s="17" t="s">
        <v>0</v>
      </c>
      <c r="C74" s="17" t="s">
        <v>0</v>
      </c>
      <c r="D74" s="18" t="s">
        <v>0</v>
      </c>
      <c r="E74" s="18" t="s">
        <v>0</v>
      </c>
      <c r="F74" s="18" t="s">
        <v>0</v>
      </c>
      <c r="G74" s="81" t="s">
        <v>0</v>
      </c>
      <c r="H74" s="24" t="s">
        <v>36</v>
      </c>
      <c r="I74" s="29">
        <v>100</v>
      </c>
      <c r="J74" s="29">
        <f t="shared" ref="J74:K74" si="50">SUM(J75)</f>
        <v>100</v>
      </c>
      <c r="K74" s="29">
        <f t="shared" si="50"/>
        <v>0</v>
      </c>
      <c r="L74" s="29">
        <f t="shared" si="36"/>
        <v>0</v>
      </c>
      <c r="M74" s="29">
        <f t="shared" ref="M74:O76" si="51">SUM(M75)</f>
        <v>0</v>
      </c>
      <c r="N74" s="29">
        <f t="shared" si="51"/>
        <v>0</v>
      </c>
      <c r="O74" s="29">
        <f t="shared" si="51"/>
        <v>0</v>
      </c>
      <c r="P74" s="29">
        <f t="shared" si="38"/>
        <v>0</v>
      </c>
      <c r="Q74" s="29">
        <f t="shared" si="4"/>
        <v>0</v>
      </c>
    </row>
    <row r="75" spans="1:17">
      <c r="A75" s="12" t="s">
        <v>79</v>
      </c>
      <c r="B75" s="12" t="s">
        <v>129</v>
      </c>
      <c r="C75" s="12" t="s">
        <v>88</v>
      </c>
      <c r="D75" s="12" t="s">
        <v>130</v>
      </c>
      <c r="E75" s="18" t="s">
        <v>28</v>
      </c>
      <c r="F75" s="18" t="s">
        <v>0</v>
      </c>
      <c r="G75" s="81" t="s">
        <v>0</v>
      </c>
      <c r="H75" s="18" t="s">
        <v>29</v>
      </c>
      <c r="I75" s="3">
        <v>100</v>
      </c>
      <c r="J75" s="3">
        <f>SUM(J76)</f>
        <v>100</v>
      </c>
      <c r="K75" s="3">
        <f>SUM(K76)</f>
        <v>0</v>
      </c>
      <c r="L75" s="3">
        <f t="shared" si="36"/>
        <v>0</v>
      </c>
      <c r="M75" s="3">
        <f>SUM(M76)</f>
        <v>0</v>
      </c>
      <c r="N75" s="3">
        <f t="shared" si="51"/>
        <v>0</v>
      </c>
      <c r="O75" s="3">
        <f t="shared" si="51"/>
        <v>0</v>
      </c>
      <c r="P75" s="3">
        <f t="shared" si="38"/>
        <v>0</v>
      </c>
      <c r="Q75" s="3">
        <f t="shared" si="4"/>
        <v>0</v>
      </c>
    </row>
    <row r="76" spans="1:17">
      <c r="A76" s="17" t="s">
        <v>79</v>
      </c>
      <c r="B76" s="17" t="s">
        <v>129</v>
      </c>
      <c r="C76" s="17" t="s">
        <v>88</v>
      </c>
      <c r="D76" s="17" t="s">
        <v>130</v>
      </c>
      <c r="E76" s="17" t="s">
        <v>120</v>
      </c>
      <c r="F76" s="12" t="s">
        <v>0</v>
      </c>
      <c r="G76" s="84" t="s">
        <v>0</v>
      </c>
      <c r="H76" s="18" t="s">
        <v>35</v>
      </c>
      <c r="I76" s="3">
        <v>100</v>
      </c>
      <c r="J76" s="3">
        <f>SUM(J77)</f>
        <v>100</v>
      </c>
      <c r="K76" s="3">
        <f>SUM(K77)</f>
        <v>0</v>
      </c>
      <c r="L76" s="3">
        <f t="shared" si="36"/>
        <v>0</v>
      </c>
      <c r="M76" s="3">
        <f>SUM(M77)</f>
        <v>0</v>
      </c>
      <c r="N76" s="3">
        <f t="shared" si="51"/>
        <v>0</v>
      </c>
      <c r="O76" s="3">
        <f t="shared" si="51"/>
        <v>0</v>
      </c>
      <c r="P76" s="3">
        <f t="shared" si="38"/>
        <v>0</v>
      </c>
      <c r="Q76" s="3">
        <f t="shared" ref="Q76:Q139" si="52">IF(J76=0,"-",P76/J76*100)</f>
        <v>0</v>
      </c>
    </row>
    <row r="77" spans="1:17">
      <c r="A77" s="12" t="s">
        <v>79</v>
      </c>
      <c r="B77" s="12" t="s">
        <v>129</v>
      </c>
      <c r="C77" s="12" t="s">
        <v>88</v>
      </c>
      <c r="D77" s="12" t="s">
        <v>130</v>
      </c>
      <c r="E77" s="11">
        <v>6148</v>
      </c>
      <c r="F77" s="12"/>
      <c r="G77" s="84" t="s">
        <v>3077</v>
      </c>
      <c r="H77" s="13" t="s">
        <v>35</v>
      </c>
      <c r="I77" s="2">
        <v>100</v>
      </c>
      <c r="J77" s="2">
        <v>100</v>
      </c>
      <c r="K77" s="2">
        <v>0</v>
      </c>
      <c r="L77" s="2">
        <f t="shared" si="36"/>
        <v>0</v>
      </c>
      <c r="M77" s="2"/>
      <c r="N77" s="2"/>
      <c r="O77" s="2"/>
      <c r="P77" s="2">
        <f t="shared" si="38"/>
        <v>0</v>
      </c>
      <c r="Q77" s="2">
        <f t="shared" si="52"/>
        <v>0</v>
      </c>
    </row>
    <row r="78" spans="1:17" ht="22.5">
      <c r="A78" s="17" t="s">
        <v>0</v>
      </c>
      <c r="B78" s="17" t="s">
        <v>0</v>
      </c>
      <c r="C78" s="17" t="s">
        <v>0</v>
      </c>
      <c r="D78" s="18" t="s">
        <v>0</v>
      </c>
      <c r="E78" s="18" t="s">
        <v>0</v>
      </c>
      <c r="F78" s="18" t="s">
        <v>0</v>
      </c>
      <c r="G78" s="81" t="s">
        <v>0</v>
      </c>
      <c r="H78" s="24" t="s">
        <v>58</v>
      </c>
      <c r="I78" s="29">
        <v>2310</v>
      </c>
      <c r="J78" s="29">
        <f t="shared" ref="J78:K80" si="53">SUM(J79)</f>
        <v>2310</v>
      </c>
      <c r="K78" s="29">
        <f t="shared" si="53"/>
        <v>2310</v>
      </c>
      <c r="L78" s="29">
        <f t="shared" si="36"/>
        <v>0</v>
      </c>
      <c r="M78" s="29">
        <f t="shared" ref="M78:O80" si="54">SUM(M79)</f>
        <v>0</v>
      </c>
      <c r="N78" s="29">
        <f t="shared" si="54"/>
        <v>0</v>
      </c>
      <c r="O78" s="29">
        <f t="shared" si="54"/>
        <v>0</v>
      </c>
      <c r="P78" s="29">
        <f t="shared" si="38"/>
        <v>2310</v>
      </c>
      <c r="Q78" s="29">
        <f t="shared" si="52"/>
        <v>100</v>
      </c>
    </row>
    <row r="79" spans="1:17">
      <c r="A79" s="12" t="s">
        <v>79</v>
      </c>
      <c r="B79" s="12" t="s">
        <v>129</v>
      </c>
      <c r="C79" s="12" t="s">
        <v>88</v>
      </c>
      <c r="D79" s="12" t="s">
        <v>130</v>
      </c>
      <c r="E79" s="18" t="s">
        <v>50</v>
      </c>
      <c r="F79" s="18" t="s">
        <v>0</v>
      </c>
      <c r="G79" s="81" t="s">
        <v>0</v>
      </c>
      <c r="H79" s="18" t="s">
        <v>51</v>
      </c>
      <c r="I79" s="3">
        <v>2310</v>
      </c>
      <c r="J79" s="3">
        <f t="shared" si="53"/>
        <v>2310</v>
      </c>
      <c r="K79" s="3">
        <f t="shared" si="53"/>
        <v>2310</v>
      </c>
      <c r="L79" s="3">
        <f t="shared" si="36"/>
        <v>0</v>
      </c>
      <c r="M79" s="3">
        <f t="shared" si="54"/>
        <v>0</v>
      </c>
      <c r="N79" s="3">
        <f t="shared" si="54"/>
        <v>0</v>
      </c>
      <c r="O79" s="3">
        <f t="shared" si="54"/>
        <v>0</v>
      </c>
      <c r="P79" s="3">
        <f t="shared" si="38"/>
        <v>2310</v>
      </c>
      <c r="Q79" s="3">
        <f t="shared" si="52"/>
        <v>100</v>
      </c>
    </row>
    <row r="80" spans="1:17">
      <c r="A80" s="17" t="s">
        <v>79</v>
      </c>
      <c r="B80" s="17" t="s">
        <v>129</v>
      </c>
      <c r="C80" s="17" t="s">
        <v>88</v>
      </c>
      <c r="D80" s="17" t="s">
        <v>130</v>
      </c>
      <c r="E80" s="17" t="s">
        <v>122</v>
      </c>
      <c r="F80" s="12" t="s">
        <v>0</v>
      </c>
      <c r="G80" s="84" t="s">
        <v>0</v>
      </c>
      <c r="H80" s="18" t="s">
        <v>54</v>
      </c>
      <c r="I80" s="3">
        <v>2310</v>
      </c>
      <c r="J80" s="3">
        <f t="shared" si="53"/>
        <v>2310</v>
      </c>
      <c r="K80" s="3">
        <f t="shared" si="53"/>
        <v>2310</v>
      </c>
      <c r="L80" s="3">
        <f t="shared" si="36"/>
        <v>0</v>
      </c>
      <c r="M80" s="3">
        <f t="shared" si="54"/>
        <v>0</v>
      </c>
      <c r="N80" s="3">
        <f t="shared" si="54"/>
        <v>0</v>
      </c>
      <c r="O80" s="3">
        <f t="shared" si="54"/>
        <v>0</v>
      </c>
      <c r="P80" s="3">
        <f t="shared" si="38"/>
        <v>2310</v>
      </c>
      <c r="Q80" s="3">
        <f t="shared" si="52"/>
        <v>100</v>
      </c>
    </row>
    <row r="81" spans="1:17">
      <c r="A81" s="12" t="s">
        <v>79</v>
      </c>
      <c r="B81" s="12" t="s">
        <v>129</v>
      </c>
      <c r="C81" s="12" t="s">
        <v>88</v>
      </c>
      <c r="D81" s="12" t="s">
        <v>130</v>
      </c>
      <c r="E81" s="11">
        <v>8213</v>
      </c>
      <c r="F81" s="12"/>
      <c r="G81" s="84" t="s">
        <v>3077</v>
      </c>
      <c r="H81" s="13" t="s">
        <v>54</v>
      </c>
      <c r="I81" s="2">
        <v>2310</v>
      </c>
      <c r="J81" s="2">
        <v>2310</v>
      </c>
      <c r="K81" s="2">
        <v>2310</v>
      </c>
      <c r="L81" s="2">
        <f t="shared" si="36"/>
        <v>0</v>
      </c>
      <c r="M81" s="2"/>
      <c r="N81" s="2"/>
      <c r="O81" s="2"/>
      <c r="P81" s="2">
        <f t="shared" si="38"/>
        <v>2310</v>
      </c>
      <c r="Q81" s="2">
        <f t="shared" si="52"/>
        <v>100</v>
      </c>
    </row>
    <row r="82" spans="1:17" ht="22.5">
      <c r="A82" s="13" t="s">
        <v>0</v>
      </c>
      <c r="B82" s="13" t="s">
        <v>0</v>
      </c>
      <c r="C82" s="13" t="s">
        <v>0</v>
      </c>
      <c r="D82" s="13" t="s">
        <v>0</v>
      </c>
      <c r="E82" s="13" t="s">
        <v>0</v>
      </c>
      <c r="F82" s="13" t="s">
        <v>0</v>
      </c>
      <c r="G82" s="84" t="s">
        <v>0</v>
      </c>
      <c r="H82" s="24" t="s">
        <v>138</v>
      </c>
      <c r="I82" s="29">
        <v>296650</v>
      </c>
      <c r="J82" s="29">
        <f t="shared" ref="J82:K82" si="55">SUM(J57,J74,J78)</f>
        <v>295676</v>
      </c>
      <c r="K82" s="29">
        <f t="shared" si="55"/>
        <v>160199</v>
      </c>
      <c r="L82" s="29">
        <f t="shared" si="36"/>
        <v>76342</v>
      </c>
      <c r="M82" s="29">
        <f t="shared" ref="M82:O82" si="56">SUM(M57,M74,M78)</f>
        <v>25384</v>
      </c>
      <c r="N82" s="29">
        <f t="shared" si="56"/>
        <v>25544</v>
      </c>
      <c r="O82" s="29">
        <f t="shared" si="56"/>
        <v>25414</v>
      </c>
      <c r="P82" s="29">
        <f t="shared" si="38"/>
        <v>236541</v>
      </c>
      <c r="Q82" s="29">
        <f t="shared" si="52"/>
        <v>80.000067641607714</v>
      </c>
    </row>
    <row r="83" spans="1:17" ht="15.75" thickBot="1">
      <c r="A83" s="13" t="s">
        <v>0</v>
      </c>
      <c r="B83" s="13" t="s">
        <v>0</v>
      </c>
      <c r="C83" s="13" t="s">
        <v>0</v>
      </c>
      <c r="D83" s="13" t="s">
        <v>0</v>
      </c>
      <c r="E83" s="13" t="s">
        <v>0</v>
      </c>
      <c r="F83" s="13" t="s">
        <v>0</v>
      </c>
      <c r="G83" s="84" t="s">
        <v>0</v>
      </c>
      <c r="H83" s="18" t="s">
        <v>125</v>
      </c>
      <c r="I83" s="3">
        <v>8</v>
      </c>
      <c r="J83" s="3">
        <v>8</v>
      </c>
      <c r="K83" s="3">
        <v>0</v>
      </c>
      <c r="L83" s="3">
        <f t="shared" si="36"/>
        <v>0</v>
      </c>
      <c r="M83" s="3"/>
      <c r="N83" s="3"/>
      <c r="O83" s="3"/>
      <c r="P83" s="3">
        <f t="shared" si="38"/>
        <v>0</v>
      </c>
      <c r="Q83" s="3">
        <f t="shared" si="52"/>
        <v>0</v>
      </c>
    </row>
    <row r="84" spans="1:17" ht="45.75" thickBot="1">
      <c r="A84" s="109" t="s">
        <v>0</v>
      </c>
      <c r="B84" s="109" t="s">
        <v>0</v>
      </c>
      <c r="C84" s="109" t="s">
        <v>0</v>
      </c>
      <c r="D84" s="109" t="s">
        <v>0</v>
      </c>
      <c r="E84" s="109" t="s">
        <v>0</v>
      </c>
      <c r="F84" s="109" t="s">
        <v>0</v>
      </c>
      <c r="G84" s="121" t="s">
        <v>0</v>
      </c>
      <c r="H84" s="1" t="s">
        <v>126</v>
      </c>
      <c r="I84" s="1" t="s">
        <v>3016</v>
      </c>
      <c r="J84" s="1" t="s">
        <v>3199</v>
      </c>
      <c r="K84" s="1" t="s">
        <v>3198</v>
      </c>
      <c r="L84" s="1" t="s">
        <v>3191</v>
      </c>
      <c r="M84" s="1" t="s">
        <v>3193</v>
      </c>
      <c r="N84" s="1" t="s">
        <v>3194</v>
      </c>
      <c r="O84" s="1" t="s">
        <v>3195</v>
      </c>
      <c r="P84" s="1" t="s">
        <v>3192</v>
      </c>
      <c r="Q84" s="1" t="s">
        <v>3185</v>
      </c>
    </row>
    <row r="85" spans="1:17">
      <c r="A85" s="110"/>
      <c r="B85" s="110"/>
      <c r="C85" s="110"/>
      <c r="D85" s="110"/>
      <c r="E85" s="110"/>
      <c r="F85" s="110"/>
      <c r="G85" s="122"/>
      <c r="H85" s="26" t="s">
        <v>0</v>
      </c>
      <c r="I85" s="28">
        <v>1</v>
      </c>
      <c r="J85" s="28">
        <v>2</v>
      </c>
      <c r="K85" s="28">
        <v>3</v>
      </c>
      <c r="L85" s="28" t="s">
        <v>3186</v>
      </c>
      <c r="M85" s="28">
        <v>5</v>
      </c>
      <c r="N85" s="28">
        <v>6</v>
      </c>
      <c r="O85" s="28">
        <v>7</v>
      </c>
      <c r="P85" s="28" t="s">
        <v>3187</v>
      </c>
      <c r="Q85" s="28">
        <v>9</v>
      </c>
    </row>
    <row r="86" spans="1:17">
      <c r="A86" s="110"/>
      <c r="B86" s="110"/>
      <c r="C86" s="110"/>
      <c r="D86" s="110"/>
      <c r="E86" s="110"/>
      <c r="F86" s="110"/>
      <c r="G86" s="122"/>
      <c r="H86" s="8" t="s">
        <v>127</v>
      </c>
      <c r="I86" s="9">
        <v>296650</v>
      </c>
      <c r="J86" s="9">
        <f t="shared" ref="J86" si="57">SUM(J82)</f>
        <v>295676</v>
      </c>
      <c r="K86" s="9">
        <f t="shared" ref="K86" si="58">SUM(K82)</f>
        <v>160199</v>
      </c>
      <c r="L86" s="9">
        <f t="shared" ref="L86:L87" si="59">M86+N86+O86</f>
        <v>76342</v>
      </c>
      <c r="M86" s="9">
        <f t="shared" ref="M86:O86" si="60">SUM(M82)</f>
        <v>25384</v>
      </c>
      <c r="N86" s="9">
        <f t="shared" si="60"/>
        <v>25544</v>
      </c>
      <c r="O86" s="9">
        <f t="shared" si="60"/>
        <v>25414</v>
      </c>
      <c r="P86" s="9">
        <f t="shared" ref="P86:P87" si="61">SUM(K86+L86)</f>
        <v>236541</v>
      </c>
      <c r="Q86" s="9">
        <f t="shared" si="52"/>
        <v>80.000067641607714</v>
      </c>
    </row>
    <row r="87" spans="1:17">
      <c r="A87" s="110"/>
      <c r="B87" s="110"/>
      <c r="C87" s="110"/>
      <c r="D87" s="110"/>
      <c r="E87" s="110"/>
      <c r="F87" s="110"/>
      <c r="G87" s="122"/>
      <c r="H87" s="10" t="s">
        <v>68</v>
      </c>
      <c r="I87" s="9">
        <v>296650</v>
      </c>
      <c r="J87" s="9">
        <f t="shared" ref="J87" si="62">SUM(J86)</f>
        <v>295676</v>
      </c>
      <c r="K87" s="9">
        <f t="shared" ref="K87" si="63">SUM(K86)</f>
        <v>160199</v>
      </c>
      <c r="L87" s="9">
        <f t="shared" si="59"/>
        <v>76342</v>
      </c>
      <c r="M87" s="9">
        <f t="shared" ref="M87:O87" si="64">SUM(M86)</f>
        <v>25384</v>
      </c>
      <c r="N87" s="9">
        <f t="shared" si="64"/>
        <v>25544</v>
      </c>
      <c r="O87" s="9">
        <f t="shared" si="64"/>
        <v>25414</v>
      </c>
      <c r="P87" s="9">
        <f t="shared" si="61"/>
        <v>236541</v>
      </c>
      <c r="Q87" s="9">
        <f t="shared" si="52"/>
        <v>80.000067641607714</v>
      </c>
    </row>
    <row r="88" spans="1:17">
      <c r="A88" s="111"/>
      <c r="B88" s="111"/>
      <c r="C88" s="111"/>
      <c r="D88" s="111"/>
      <c r="E88" s="111"/>
      <c r="F88" s="111"/>
      <c r="G88" s="123"/>
      <c r="Q88" t="str">
        <f t="shared" si="52"/>
        <v>-</v>
      </c>
    </row>
    <row r="89" spans="1:17">
      <c r="A89" s="13" t="s">
        <v>0</v>
      </c>
      <c r="B89" s="13" t="s">
        <v>0</v>
      </c>
      <c r="C89" s="13" t="s">
        <v>0</v>
      </c>
      <c r="D89" s="13" t="s">
        <v>0</v>
      </c>
      <c r="E89" s="13" t="s">
        <v>0</v>
      </c>
      <c r="F89" s="13" t="s">
        <v>0</v>
      </c>
      <c r="G89" s="84" t="s">
        <v>0</v>
      </c>
      <c r="H89" s="27" t="s">
        <v>0</v>
      </c>
      <c r="I89" s="27"/>
      <c r="J89" s="27"/>
      <c r="K89" s="27"/>
      <c r="L89" s="27"/>
      <c r="M89" s="27"/>
      <c r="N89" s="27"/>
      <c r="O89" s="27"/>
      <c r="P89" s="27"/>
      <c r="Q89" s="27" t="str">
        <f t="shared" si="52"/>
        <v>-</v>
      </c>
    </row>
    <row r="90" spans="1:17">
      <c r="A90" s="13" t="s">
        <v>0</v>
      </c>
      <c r="B90" s="13" t="s">
        <v>0</v>
      </c>
      <c r="C90" s="13" t="s">
        <v>0</v>
      </c>
      <c r="D90" s="13" t="s">
        <v>0</v>
      </c>
      <c r="E90" s="13" t="s">
        <v>0</v>
      </c>
      <c r="F90" s="13" t="s">
        <v>0</v>
      </c>
      <c r="G90" s="84" t="s">
        <v>0</v>
      </c>
      <c r="H90" s="24" t="s">
        <v>139</v>
      </c>
      <c r="I90" s="29">
        <v>296650</v>
      </c>
      <c r="J90" s="29">
        <f t="shared" ref="J90" si="65">SUM(J82)</f>
        <v>295676</v>
      </c>
      <c r="K90" s="29">
        <f t="shared" ref="K90" si="66">SUM(K82)</f>
        <v>160199</v>
      </c>
      <c r="L90" s="29">
        <f t="shared" ref="L90:L91" si="67">M90+N90+O90</f>
        <v>76342</v>
      </c>
      <c r="M90" s="29">
        <f t="shared" ref="M90:O90" si="68">SUM(M82)</f>
        <v>25384</v>
      </c>
      <c r="N90" s="29">
        <f t="shared" si="68"/>
        <v>25544</v>
      </c>
      <c r="O90" s="29">
        <f t="shared" si="68"/>
        <v>25414</v>
      </c>
      <c r="P90" s="29">
        <f t="shared" ref="P90:P91" si="69">SUM(K90+L90)</f>
        <v>236541</v>
      </c>
      <c r="Q90" s="29">
        <f t="shared" si="52"/>
        <v>80.000067641607714</v>
      </c>
    </row>
    <row r="91" spans="1:17">
      <c r="A91" s="13" t="s">
        <v>0</v>
      </c>
      <c r="B91" s="13" t="s">
        <v>0</v>
      </c>
      <c r="C91" s="13" t="s">
        <v>0</v>
      </c>
      <c r="D91" s="13" t="s">
        <v>0</v>
      </c>
      <c r="E91" s="13" t="s">
        <v>0</v>
      </c>
      <c r="F91" s="13" t="s">
        <v>0</v>
      </c>
      <c r="G91" s="84" t="s">
        <v>0</v>
      </c>
      <c r="H91" s="18" t="s">
        <v>125</v>
      </c>
      <c r="I91" s="3">
        <v>8</v>
      </c>
      <c r="J91" s="3">
        <f>J83</f>
        <v>8</v>
      </c>
      <c r="K91" s="3">
        <f>K83</f>
        <v>0</v>
      </c>
      <c r="L91" s="3">
        <f t="shared" si="67"/>
        <v>0</v>
      </c>
      <c r="M91" s="3">
        <f>M83</f>
        <v>0</v>
      </c>
      <c r="N91" s="3">
        <f t="shared" ref="N91:O91" si="70">N83</f>
        <v>0</v>
      </c>
      <c r="O91" s="3">
        <f t="shared" si="70"/>
        <v>0</v>
      </c>
      <c r="P91" s="3">
        <f t="shared" si="69"/>
        <v>0</v>
      </c>
      <c r="Q91" s="3">
        <f t="shared" si="52"/>
        <v>0</v>
      </c>
    </row>
    <row r="92" spans="1:17">
      <c r="A92" s="13" t="s">
        <v>0</v>
      </c>
      <c r="B92" s="13" t="s">
        <v>0</v>
      </c>
      <c r="C92" s="13" t="s">
        <v>0</v>
      </c>
      <c r="D92" s="13" t="s">
        <v>0</v>
      </c>
      <c r="E92" s="13" t="s">
        <v>0</v>
      </c>
      <c r="F92" s="13" t="s">
        <v>0</v>
      </c>
      <c r="G92" s="84" t="s">
        <v>0</v>
      </c>
      <c r="H92" s="7" t="s">
        <v>0</v>
      </c>
      <c r="I92" s="30"/>
      <c r="J92" s="30"/>
      <c r="K92" s="30"/>
      <c r="L92" s="30"/>
      <c r="M92" s="30"/>
      <c r="N92" s="30"/>
      <c r="O92" s="30"/>
      <c r="P92" s="30"/>
      <c r="Q92" s="30" t="str">
        <f t="shared" si="52"/>
        <v>-</v>
      </c>
    </row>
    <row r="93" spans="1:17" ht="15.75" thickBot="1">
      <c r="A93" s="17" t="s">
        <v>79</v>
      </c>
      <c r="B93" s="17" t="s">
        <v>140</v>
      </c>
      <c r="C93" s="12" t="s">
        <v>0</v>
      </c>
      <c r="D93" s="12" t="s">
        <v>0</v>
      </c>
      <c r="E93" s="18" t="s">
        <v>0</v>
      </c>
      <c r="F93" s="18" t="s">
        <v>0</v>
      </c>
      <c r="G93" s="81" t="s">
        <v>0</v>
      </c>
      <c r="H93" s="18" t="s">
        <v>0</v>
      </c>
      <c r="I93" s="11"/>
      <c r="J93" s="11"/>
      <c r="K93" s="11"/>
      <c r="L93" s="11"/>
      <c r="M93" s="11"/>
      <c r="N93" s="11"/>
      <c r="O93" s="11"/>
      <c r="P93" s="11"/>
      <c r="Q93" s="11" t="str">
        <f t="shared" si="52"/>
        <v>-</v>
      </c>
    </row>
    <row r="94" spans="1:17" ht="45.75" thickBot="1">
      <c r="A94" s="1" t="s">
        <v>82</v>
      </c>
      <c r="B94" s="1" t="s">
        <v>83</v>
      </c>
      <c r="C94" s="1" t="s">
        <v>84</v>
      </c>
      <c r="D94" s="19" t="s">
        <v>0</v>
      </c>
      <c r="E94" s="1" t="s">
        <v>85</v>
      </c>
      <c r="F94" s="1" t="s">
        <v>86</v>
      </c>
      <c r="G94" s="82" t="s">
        <v>87</v>
      </c>
      <c r="H94" s="1" t="s">
        <v>1</v>
      </c>
      <c r="I94" s="1" t="s">
        <v>3016</v>
      </c>
      <c r="J94" s="1" t="s">
        <v>3199</v>
      </c>
      <c r="K94" s="1" t="s">
        <v>3198</v>
      </c>
      <c r="L94" s="1" t="s">
        <v>3191</v>
      </c>
      <c r="M94" s="1" t="s">
        <v>3193</v>
      </c>
      <c r="N94" s="1" t="s">
        <v>3194</v>
      </c>
      <c r="O94" s="1" t="s">
        <v>3195</v>
      </c>
      <c r="P94" s="1" t="s">
        <v>3192</v>
      </c>
      <c r="Q94" s="1" t="s">
        <v>3185</v>
      </c>
    </row>
    <row r="95" spans="1:17">
      <c r="A95" s="20" t="s">
        <v>0</v>
      </c>
      <c r="B95" s="20" t="s">
        <v>0</v>
      </c>
      <c r="C95" s="20" t="s">
        <v>0</v>
      </c>
      <c r="D95" s="21" t="s">
        <v>0</v>
      </c>
      <c r="E95" s="21" t="s">
        <v>0</v>
      </c>
      <c r="F95" s="22" t="s">
        <v>0</v>
      </c>
      <c r="G95" s="83" t="s">
        <v>0</v>
      </c>
      <c r="H95" s="23" t="s">
        <v>0</v>
      </c>
      <c r="I95" s="28">
        <v>1</v>
      </c>
      <c r="J95" s="28">
        <v>2</v>
      </c>
      <c r="K95" s="28">
        <v>3</v>
      </c>
      <c r="L95" s="28" t="s">
        <v>3186</v>
      </c>
      <c r="M95" s="28">
        <v>5</v>
      </c>
      <c r="N95" s="28">
        <v>6</v>
      </c>
      <c r="O95" s="28">
        <v>7</v>
      </c>
      <c r="P95" s="28" t="s">
        <v>3187</v>
      </c>
      <c r="Q95" s="28">
        <v>9</v>
      </c>
    </row>
    <row r="96" spans="1:17" ht="22.5">
      <c r="A96" s="17" t="s">
        <v>79</v>
      </c>
      <c r="B96" s="17" t="s">
        <v>140</v>
      </c>
      <c r="C96" s="12" t="s">
        <v>88</v>
      </c>
      <c r="D96" s="12" t="s">
        <v>141</v>
      </c>
      <c r="E96" s="18" t="s">
        <v>0</v>
      </c>
      <c r="F96" s="18" t="s">
        <v>0</v>
      </c>
      <c r="G96" s="81" t="s">
        <v>0</v>
      </c>
      <c r="H96" s="18" t="s">
        <v>142</v>
      </c>
      <c r="I96" s="11"/>
      <c r="J96" s="11"/>
      <c r="K96" s="11"/>
      <c r="L96" s="11"/>
      <c r="M96" s="11"/>
      <c r="N96" s="11"/>
      <c r="O96" s="11"/>
      <c r="P96" s="11"/>
      <c r="Q96" s="11" t="str">
        <f t="shared" si="52"/>
        <v>-</v>
      </c>
    </row>
    <row r="97" spans="1:17" ht="22.5">
      <c r="A97" s="17" t="s">
        <v>0</v>
      </c>
      <c r="B97" s="17" t="s">
        <v>0</v>
      </c>
      <c r="C97" s="17" t="s">
        <v>0</v>
      </c>
      <c r="D97" s="18" t="s">
        <v>0</v>
      </c>
      <c r="E97" s="18" t="s">
        <v>0</v>
      </c>
      <c r="F97" s="18" t="s">
        <v>0</v>
      </c>
      <c r="G97" s="81" t="s">
        <v>0</v>
      </c>
      <c r="H97" s="24" t="s">
        <v>27</v>
      </c>
      <c r="I97" s="29">
        <v>329471</v>
      </c>
      <c r="J97" s="29">
        <f t="shared" ref="J97" si="71">SUM(J98,J105,J107)</f>
        <v>329048</v>
      </c>
      <c r="K97" s="29">
        <f t="shared" ref="K97" si="72">SUM(K98,K105,K107)</f>
        <v>152095</v>
      </c>
      <c r="L97" s="29">
        <f t="shared" ref="L97:L128" si="73">M97+N97+O97</f>
        <v>77684</v>
      </c>
      <c r="M97" s="29">
        <f t="shared" ref="M97:O97" si="74">SUM(M98,M105,M107)</f>
        <v>25728</v>
      </c>
      <c r="N97" s="29">
        <f t="shared" si="74"/>
        <v>25228</v>
      </c>
      <c r="O97" s="29">
        <f t="shared" si="74"/>
        <v>26728</v>
      </c>
      <c r="P97" s="29">
        <f t="shared" ref="P97:P128" si="75">SUM(K97+L97)</f>
        <v>229779</v>
      </c>
      <c r="Q97" s="29">
        <f t="shared" si="52"/>
        <v>69.831453161848728</v>
      </c>
    </row>
    <row r="98" spans="1:17">
      <c r="A98" s="12" t="s">
        <v>79</v>
      </c>
      <c r="B98" s="12" t="s">
        <v>140</v>
      </c>
      <c r="C98" s="12" t="s">
        <v>88</v>
      </c>
      <c r="D98" s="12" t="s">
        <v>141</v>
      </c>
      <c r="E98" s="18" t="s">
        <v>2</v>
      </c>
      <c r="F98" s="18" t="s">
        <v>0</v>
      </c>
      <c r="G98" s="81" t="s">
        <v>0</v>
      </c>
      <c r="H98" s="18" t="s">
        <v>3</v>
      </c>
      <c r="I98" s="3">
        <v>291371</v>
      </c>
      <c r="J98" s="3">
        <f t="shared" ref="J98" si="76">SUM(J99:J100)</f>
        <v>290948</v>
      </c>
      <c r="K98" s="3">
        <f t="shared" ref="K98" si="77">SUM(K99:K100)</f>
        <v>133633</v>
      </c>
      <c r="L98" s="3">
        <f t="shared" si="73"/>
        <v>68144</v>
      </c>
      <c r="M98" s="3">
        <f t="shared" ref="M98:O98" si="78">SUM(M99:M100)</f>
        <v>22048</v>
      </c>
      <c r="N98" s="3">
        <f t="shared" si="78"/>
        <v>22048</v>
      </c>
      <c r="O98" s="3">
        <f t="shared" si="78"/>
        <v>24048</v>
      </c>
      <c r="P98" s="3">
        <f t="shared" si="75"/>
        <v>201777</v>
      </c>
      <c r="Q98" s="3">
        <f t="shared" si="52"/>
        <v>69.351567977782963</v>
      </c>
    </row>
    <row r="99" spans="1:17">
      <c r="A99" s="12" t="s">
        <v>79</v>
      </c>
      <c r="B99" s="12" t="s">
        <v>140</v>
      </c>
      <c r="C99" s="12" t="s">
        <v>88</v>
      </c>
      <c r="D99" s="12" t="s">
        <v>141</v>
      </c>
      <c r="E99" s="11">
        <v>6111</v>
      </c>
      <c r="F99" s="12"/>
      <c r="G99" s="84" t="s">
        <v>3077</v>
      </c>
      <c r="H99" s="13" t="s">
        <v>4</v>
      </c>
      <c r="I99" s="2">
        <v>253491</v>
      </c>
      <c r="J99" s="2">
        <v>253491</v>
      </c>
      <c r="K99" s="2">
        <v>116900</v>
      </c>
      <c r="L99" s="2">
        <f t="shared" si="73"/>
        <v>62000</v>
      </c>
      <c r="M99" s="2">
        <v>20000</v>
      </c>
      <c r="N99" s="2">
        <v>20000</v>
      </c>
      <c r="O99" s="2">
        <v>22000</v>
      </c>
      <c r="P99" s="2">
        <f t="shared" si="75"/>
        <v>178900</v>
      </c>
      <c r="Q99" s="2">
        <f t="shared" si="52"/>
        <v>70.574497713922781</v>
      </c>
    </row>
    <row r="100" spans="1:17">
      <c r="A100" s="17" t="s">
        <v>79</v>
      </c>
      <c r="B100" s="17" t="s">
        <v>140</v>
      </c>
      <c r="C100" s="17" t="s">
        <v>88</v>
      </c>
      <c r="D100" s="17" t="s">
        <v>141</v>
      </c>
      <c r="E100" s="17" t="s">
        <v>91</v>
      </c>
      <c r="F100" s="12" t="s">
        <v>0</v>
      </c>
      <c r="G100" s="84" t="s">
        <v>0</v>
      </c>
      <c r="H100" s="18" t="s">
        <v>5</v>
      </c>
      <c r="I100" s="3">
        <v>37880</v>
      </c>
      <c r="J100" s="3">
        <f t="shared" ref="J100:K100" si="79">SUM(J101:J104)</f>
        <v>37457</v>
      </c>
      <c r="K100" s="3">
        <f t="shared" si="79"/>
        <v>16733</v>
      </c>
      <c r="L100" s="3">
        <f t="shared" si="73"/>
        <v>6144</v>
      </c>
      <c r="M100" s="3">
        <f t="shared" ref="M100:O100" si="80">SUM(M101:M104)</f>
        <v>2048</v>
      </c>
      <c r="N100" s="3">
        <f t="shared" si="80"/>
        <v>2048</v>
      </c>
      <c r="O100" s="3">
        <f t="shared" si="80"/>
        <v>2048</v>
      </c>
      <c r="P100" s="3">
        <f t="shared" si="75"/>
        <v>22877</v>
      </c>
      <c r="Q100" s="3">
        <f t="shared" si="52"/>
        <v>61.075366420161778</v>
      </c>
    </row>
    <row r="101" spans="1:17">
      <c r="A101" s="12" t="s">
        <v>79</v>
      </c>
      <c r="B101" s="12" t="s">
        <v>140</v>
      </c>
      <c r="C101" s="12" t="s">
        <v>88</v>
      </c>
      <c r="D101" s="12" t="s">
        <v>141</v>
      </c>
      <c r="E101" s="11">
        <v>6112</v>
      </c>
      <c r="F101" s="12" t="s">
        <v>143</v>
      </c>
      <c r="G101" s="84" t="s">
        <v>3077</v>
      </c>
      <c r="H101" s="13" t="s">
        <v>9</v>
      </c>
      <c r="I101" s="2">
        <v>5180</v>
      </c>
      <c r="J101" s="2">
        <v>5180</v>
      </c>
      <c r="K101" s="2">
        <v>3017</v>
      </c>
      <c r="L101" s="2">
        <f t="shared" si="73"/>
        <v>1044</v>
      </c>
      <c r="M101" s="2">
        <v>348</v>
      </c>
      <c r="N101" s="2">
        <v>348</v>
      </c>
      <c r="O101" s="2">
        <v>348</v>
      </c>
      <c r="P101" s="2">
        <f t="shared" si="75"/>
        <v>4061</v>
      </c>
      <c r="Q101" s="2">
        <f t="shared" si="52"/>
        <v>78.397683397683394</v>
      </c>
    </row>
    <row r="102" spans="1:17">
      <c r="A102" s="12" t="s">
        <v>79</v>
      </c>
      <c r="B102" s="12" t="s">
        <v>140</v>
      </c>
      <c r="C102" s="12" t="s">
        <v>88</v>
      </c>
      <c r="D102" s="12" t="s">
        <v>141</v>
      </c>
      <c r="E102" s="11">
        <v>6112</v>
      </c>
      <c r="F102" s="12" t="s">
        <v>144</v>
      </c>
      <c r="G102" s="84" t="s">
        <v>3077</v>
      </c>
      <c r="H102" s="13" t="s">
        <v>10</v>
      </c>
      <c r="I102" s="2">
        <v>23000</v>
      </c>
      <c r="J102" s="2">
        <v>23000</v>
      </c>
      <c r="K102" s="2">
        <v>9439</v>
      </c>
      <c r="L102" s="2">
        <f t="shared" si="73"/>
        <v>5100</v>
      </c>
      <c r="M102" s="2">
        <v>1700</v>
      </c>
      <c r="N102" s="2">
        <v>1700</v>
      </c>
      <c r="O102" s="2">
        <v>1700</v>
      </c>
      <c r="P102" s="2">
        <f t="shared" si="75"/>
        <v>14539</v>
      </c>
      <c r="Q102" s="2">
        <f t="shared" si="52"/>
        <v>63.213043478260865</v>
      </c>
    </row>
    <row r="103" spans="1:17">
      <c r="A103" s="12" t="s">
        <v>79</v>
      </c>
      <c r="B103" s="12" t="s">
        <v>140</v>
      </c>
      <c r="C103" s="12" t="s">
        <v>88</v>
      </c>
      <c r="D103" s="12" t="s">
        <v>141</v>
      </c>
      <c r="E103" s="11">
        <v>6112</v>
      </c>
      <c r="F103" s="12" t="s">
        <v>145</v>
      </c>
      <c r="G103" s="84" t="s">
        <v>3077</v>
      </c>
      <c r="H103" s="13" t="s">
        <v>7</v>
      </c>
      <c r="I103" s="2">
        <v>4700</v>
      </c>
      <c r="J103" s="2">
        <v>4277</v>
      </c>
      <c r="K103" s="2">
        <v>4277</v>
      </c>
      <c r="L103" s="2">
        <f>M103+N103+O103</f>
        <v>0</v>
      </c>
      <c r="M103" s="2"/>
      <c r="N103" s="2">
        <v>0</v>
      </c>
      <c r="O103" s="2">
        <v>0</v>
      </c>
      <c r="P103" s="2">
        <f t="shared" si="75"/>
        <v>4277</v>
      </c>
      <c r="Q103" s="2">
        <f t="shared" si="52"/>
        <v>100</v>
      </c>
    </row>
    <row r="104" spans="1:17">
      <c r="A104" s="12" t="s">
        <v>79</v>
      </c>
      <c r="B104" s="12" t="s">
        <v>140</v>
      </c>
      <c r="C104" s="12" t="s">
        <v>88</v>
      </c>
      <c r="D104" s="12" t="s">
        <v>141</v>
      </c>
      <c r="E104" s="11">
        <v>6112</v>
      </c>
      <c r="F104" s="12" t="s">
        <v>146</v>
      </c>
      <c r="G104" s="84" t="s">
        <v>3077</v>
      </c>
      <c r="H104" s="13" t="s">
        <v>6</v>
      </c>
      <c r="I104" s="2">
        <v>5000</v>
      </c>
      <c r="J104" s="2">
        <v>5000</v>
      </c>
      <c r="K104" s="2">
        <v>0</v>
      </c>
      <c r="L104" s="2">
        <f t="shared" si="73"/>
        <v>0</v>
      </c>
      <c r="M104" s="2">
        <v>0</v>
      </c>
      <c r="N104" s="2">
        <v>0</v>
      </c>
      <c r="O104" s="2">
        <v>0</v>
      </c>
      <c r="P104" s="2">
        <f t="shared" si="75"/>
        <v>0</v>
      </c>
      <c r="Q104" s="2">
        <f t="shared" si="52"/>
        <v>0</v>
      </c>
    </row>
    <row r="105" spans="1:17">
      <c r="A105" s="12" t="s">
        <v>79</v>
      </c>
      <c r="B105" s="12" t="s">
        <v>140</v>
      </c>
      <c r="C105" s="12" t="s">
        <v>88</v>
      </c>
      <c r="D105" s="12" t="s">
        <v>141</v>
      </c>
      <c r="E105" s="18" t="s">
        <v>13</v>
      </c>
      <c r="F105" s="18" t="s">
        <v>0</v>
      </c>
      <c r="G105" s="81" t="s">
        <v>0</v>
      </c>
      <c r="H105" s="18" t="s">
        <v>14</v>
      </c>
      <c r="I105" s="3">
        <v>25000</v>
      </c>
      <c r="J105" s="3">
        <f t="shared" ref="J105:K105" si="81">SUM(J106)</f>
        <v>25000</v>
      </c>
      <c r="K105" s="3">
        <f t="shared" si="81"/>
        <v>12075</v>
      </c>
      <c r="L105" s="3">
        <f t="shared" si="73"/>
        <v>6300</v>
      </c>
      <c r="M105" s="3">
        <f t="shared" ref="M105:O105" si="82">SUM(M106)</f>
        <v>2100</v>
      </c>
      <c r="N105" s="3">
        <f t="shared" si="82"/>
        <v>2100</v>
      </c>
      <c r="O105" s="3">
        <f t="shared" si="82"/>
        <v>2100</v>
      </c>
      <c r="P105" s="3">
        <f t="shared" si="75"/>
        <v>18375</v>
      </c>
      <c r="Q105" s="3">
        <f t="shared" si="52"/>
        <v>73.5</v>
      </c>
    </row>
    <row r="106" spans="1:17">
      <c r="A106" s="12" t="s">
        <v>79</v>
      </c>
      <c r="B106" s="12" t="s">
        <v>140</v>
      </c>
      <c r="C106" s="12" t="s">
        <v>88</v>
      </c>
      <c r="D106" s="12" t="s">
        <v>141</v>
      </c>
      <c r="E106" s="11">
        <v>6121</v>
      </c>
      <c r="F106" s="12"/>
      <c r="G106" s="84" t="s">
        <v>3077</v>
      </c>
      <c r="H106" s="13" t="s">
        <v>15</v>
      </c>
      <c r="I106" s="2">
        <v>25000</v>
      </c>
      <c r="J106" s="2">
        <v>25000</v>
      </c>
      <c r="K106" s="2">
        <v>12075</v>
      </c>
      <c r="L106" s="2">
        <f t="shared" si="73"/>
        <v>6300</v>
      </c>
      <c r="M106" s="2">
        <v>2100</v>
      </c>
      <c r="N106" s="2">
        <v>2100</v>
      </c>
      <c r="O106" s="2">
        <v>2100</v>
      </c>
      <c r="P106" s="2">
        <f t="shared" si="75"/>
        <v>18375</v>
      </c>
      <c r="Q106" s="2">
        <f t="shared" si="52"/>
        <v>73.5</v>
      </c>
    </row>
    <row r="107" spans="1:17">
      <c r="A107" s="12" t="s">
        <v>79</v>
      </c>
      <c r="B107" s="12" t="s">
        <v>140</v>
      </c>
      <c r="C107" s="12" t="s">
        <v>88</v>
      </c>
      <c r="D107" s="12" t="s">
        <v>141</v>
      </c>
      <c r="E107" s="18" t="s">
        <v>16</v>
      </c>
      <c r="F107" s="18" t="s">
        <v>0</v>
      </c>
      <c r="G107" s="81" t="s">
        <v>0</v>
      </c>
      <c r="H107" s="18" t="s">
        <v>17</v>
      </c>
      <c r="I107" s="3">
        <v>13100</v>
      </c>
      <c r="J107" s="3">
        <f t="shared" ref="J107:K107" si="83">SUM(J108:J109)</f>
        <v>13100</v>
      </c>
      <c r="K107" s="3">
        <f t="shared" si="83"/>
        <v>6387</v>
      </c>
      <c r="L107" s="3">
        <f t="shared" si="73"/>
        <v>3240</v>
      </c>
      <c r="M107" s="3">
        <f t="shared" ref="M107:O107" si="84">SUM(M108:M109)</f>
        <v>1580</v>
      </c>
      <c r="N107" s="3">
        <f t="shared" si="84"/>
        <v>1080</v>
      </c>
      <c r="O107" s="3">
        <f t="shared" si="84"/>
        <v>580</v>
      </c>
      <c r="P107" s="3">
        <f t="shared" si="75"/>
        <v>9627</v>
      </c>
      <c r="Q107" s="3">
        <f t="shared" si="52"/>
        <v>73.488549618320604</v>
      </c>
    </row>
    <row r="108" spans="1:17">
      <c r="A108" s="12" t="s">
        <v>79</v>
      </c>
      <c r="B108" s="12" t="s">
        <v>140</v>
      </c>
      <c r="C108" s="12" t="s">
        <v>88</v>
      </c>
      <c r="D108" s="12" t="s">
        <v>141</v>
      </c>
      <c r="E108" s="11">
        <v>6131</v>
      </c>
      <c r="F108" s="12"/>
      <c r="G108" s="84" t="s">
        <v>3077</v>
      </c>
      <c r="H108" s="13" t="s">
        <v>18</v>
      </c>
      <c r="I108" s="2">
        <v>2000</v>
      </c>
      <c r="J108" s="2">
        <v>2000</v>
      </c>
      <c r="K108" s="2">
        <v>1500</v>
      </c>
      <c r="L108" s="2">
        <f t="shared" si="73"/>
        <v>500</v>
      </c>
      <c r="M108" s="2">
        <v>500</v>
      </c>
      <c r="N108" s="2">
        <v>0</v>
      </c>
      <c r="O108" s="2">
        <v>0</v>
      </c>
      <c r="P108" s="2">
        <f t="shared" si="75"/>
        <v>2000</v>
      </c>
      <c r="Q108" s="2">
        <f t="shared" si="52"/>
        <v>100</v>
      </c>
    </row>
    <row r="109" spans="1:17">
      <c r="A109" s="17" t="s">
        <v>79</v>
      </c>
      <c r="B109" s="17" t="s">
        <v>140</v>
      </c>
      <c r="C109" s="17" t="s">
        <v>88</v>
      </c>
      <c r="D109" s="17" t="s">
        <v>141</v>
      </c>
      <c r="E109" s="17" t="s">
        <v>99</v>
      </c>
      <c r="F109" s="12" t="s">
        <v>0</v>
      </c>
      <c r="G109" s="84" t="s">
        <v>0</v>
      </c>
      <c r="H109" s="18" t="s">
        <v>26</v>
      </c>
      <c r="I109" s="3">
        <v>11100</v>
      </c>
      <c r="J109" s="3">
        <f t="shared" ref="J109:K109" si="85">SUM(J110:J112)</f>
        <v>11100</v>
      </c>
      <c r="K109" s="3">
        <f t="shared" si="85"/>
        <v>4887</v>
      </c>
      <c r="L109" s="3">
        <f t="shared" si="73"/>
        <v>2740</v>
      </c>
      <c r="M109" s="3">
        <f t="shared" ref="M109:O109" si="86">SUM(M110:M112)</f>
        <v>1080</v>
      </c>
      <c r="N109" s="3">
        <f t="shared" si="86"/>
        <v>1080</v>
      </c>
      <c r="O109" s="3">
        <f t="shared" si="86"/>
        <v>580</v>
      </c>
      <c r="P109" s="3">
        <f t="shared" si="75"/>
        <v>7627</v>
      </c>
      <c r="Q109" s="3">
        <f t="shared" si="52"/>
        <v>68.711711711711715</v>
      </c>
    </row>
    <row r="110" spans="1:17">
      <c r="A110" s="12" t="s">
        <v>79</v>
      </c>
      <c r="B110" s="12" t="s">
        <v>140</v>
      </c>
      <c r="C110" s="12" t="s">
        <v>88</v>
      </c>
      <c r="D110" s="12" t="s">
        <v>141</v>
      </c>
      <c r="E110" s="11">
        <v>6139</v>
      </c>
      <c r="F110" s="12"/>
      <c r="G110" s="84" t="s">
        <v>3077</v>
      </c>
      <c r="H110" s="13" t="s">
        <v>26</v>
      </c>
      <c r="I110" s="2">
        <v>10000</v>
      </c>
      <c r="J110" s="2">
        <v>10000</v>
      </c>
      <c r="K110" s="2">
        <v>4500</v>
      </c>
      <c r="L110" s="2">
        <f t="shared" si="73"/>
        <v>2500</v>
      </c>
      <c r="M110" s="2">
        <v>1000</v>
      </c>
      <c r="N110" s="2">
        <v>1000</v>
      </c>
      <c r="O110" s="2">
        <v>500</v>
      </c>
      <c r="P110" s="2">
        <f t="shared" si="75"/>
        <v>7000</v>
      </c>
      <c r="Q110" s="2">
        <f t="shared" si="52"/>
        <v>70</v>
      </c>
    </row>
    <row r="111" spans="1:17">
      <c r="A111" s="12" t="s">
        <v>79</v>
      </c>
      <c r="B111" s="12" t="s">
        <v>140</v>
      </c>
      <c r="C111" s="12" t="s">
        <v>88</v>
      </c>
      <c r="D111" s="12" t="s">
        <v>141</v>
      </c>
      <c r="E111" s="11">
        <v>6139</v>
      </c>
      <c r="F111" s="12" t="s">
        <v>147</v>
      </c>
      <c r="G111" s="84" t="s">
        <v>3077</v>
      </c>
      <c r="H111" s="13" t="s">
        <v>108</v>
      </c>
      <c r="I111" s="2">
        <v>1000</v>
      </c>
      <c r="J111" s="2">
        <v>1000</v>
      </c>
      <c r="K111" s="2">
        <v>387</v>
      </c>
      <c r="L111" s="2">
        <f t="shared" si="73"/>
        <v>240</v>
      </c>
      <c r="M111" s="2">
        <v>80</v>
      </c>
      <c r="N111" s="2">
        <v>80</v>
      </c>
      <c r="O111" s="2">
        <v>80</v>
      </c>
      <c r="P111" s="2">
        <f t="shared" si="75"/>
        <v>627</v>
      </c>
      <c r="Q111" s="2">
        <f t="shared" si="52"/>
        <v>62.7</v>
      </c>
    </row>
    <row r="112" spans="1:17" ht="22.5">
      <c r="A112" s="12" t="s">
        <v>79</v>
      </c>
      <c r="B112" s="12" t="s">
        <v>140</v>
      </c>
      <c r="C112" s="12" t="s">
        <v>88</v>
      </c>
      <c r="D112" s="12" t="s">
        <v>141</v>
      </c>
      <c r="E112" s="11">
        <v>6139</v>
      </c>
      <c r="F112" s="12" t="s">
        <v>148</v>
      </c>
      <c r="G112" s="84" t="s">
        <v>3077</v>
      </c>
      <c r="H112" s="13" t="s">
        <v>114</v>
      </c>
      <c r="I112" s="2">
        <v>100</v>
      </c>
      <c r="J112" s="2">
        <v>100</v>
      </c>
      <c r="K112" s="2">
        <v>0</v>
      </c>
      <c r="L112" s="2">
        <f t="shared" si="73"/>
        <v>0</v>
      </c>
      <c r="M112" s="2">
        <v>0</v>
      </c>
      <c r="N112" s="2">
        <v>0</v>
      </c>
      <c r="O112" s="2">
        <v>0</v>
      </c>
      <c r="P112" s="2">
        <f t="shared" si="75"/>
        <v>0</v>
      </c>
      <c r="Q112" s="2">
        <f t="shared" si="52"/>
        <v>0</v>
      </c>
    </row>
    <row r="113" spans="1:17" ht="22.5">
      <c r="A113" s="17" t="s">
        <v>0</v>
      </c>
      <c r="B113" s="17" t="s">
        <v>0</v>
      </c>
      <c r="C113" s="17" t="s">
        <v>0</v>
      </c>
      <c r="D113" s="18" t="s">
        <v>0</v>
      </c>
      <c r="E113" s="18" t="s">
        <v>0</v>
      </c>
      <c r="F113" s="18" t="s">
        <v>0</v>
      </c>
      <c r="G113" s="81" t="s">
        <v>0</v>
      </c>
      <c r="H113" s="24" t="s">
        <v>36</v>
      </c>
      <c r="I113" s="29">
        <v>406400</v>
      </c>
      <c r="J113" s="29">
        <f t="shared" ref="J113:K113" si="87">SUM(J114)</f>
        <v>406400</v>
      </c>
      <c r="K113" s="29">
        <f t="shared" si="87"/>
        <v>405300</v>
      </c>
      <c r="L113" s="29">
        <f t="shared" si="73"/>
        <v>1000</v>
      </c>
      <c r="M113" s="29">
        <f t="shared" ref="M113:O113" si="88">SUM(M114)</f>
        <v>1000</v>
      </c>
      <c r="N113" s="29">
        <f t="shared" si="88"/>
        <v>0</v>
      </c>
      <c r="O113" s="29">
        <f t="shared" si="88"/>
        <v>0</v>
      </c>
      <c r="P113" s="29">
        <f t="shared" si="75"/>
        <v>406300</v>
      </c>
      <c r="Q113" s="29">
        <f t="shared" si="52"/>
        <v>99.975393700787393</v>
      </c>
    </row>
    <row r="114" spans="1:17">
      <c r="A114" s="12" t="s">
        <v>79</v>
      </c>
      <c r="B114" s="12" t="s">
        <v>140</v>
      </c>
      <c r="C114" s="12" t="s">
        <v>88</v>
      </c>
      <c r="D114" s="12" t="s">
        <v>141</v>
      </c>
      <c r="E114" s="18" t="s">
        <v>28</v>
      </c>
      <c r="F114" s="18" t="s">
        <v>0</v>
      </c>
      <c r="G114" s="81" t="s">
        <v>0</v>
      </c>
      <c r="H114" s="18" t="s">
        <v>29</v>
      </c>
      <c r="I114" s="3">
        <v>406400</v>
      </c>
      <c r="J114" s="3">
        <f t="shared" ref="J114" si="89">SUM(J115,J118,J121)</f>
        <v>406400</v>
      </c>
      <c r="K114" s="3">
        <f t="shared" ref="K114" si="90">SUM(K115,K118,K121)</f>
        <v>405300</v>
      </c>
      <c r="L114" s="3">
        <f t="shared" si="73"/>
        <v>1000</v>
      </c>
      <c r="M114" s="3">
        <f t="shared" ref="M114:O114" si="91">SUM(M115,M118,M121)</f>
        <v>1000</v>
      </c>
      <c r="N114" s="3">
        <f t="shared" si="91"/>
        <v>0</v>
      </c>
      <c r="O114" s="3">
        <f t="shared" si="91"/>
        <v>0</v>
      </c>
      <c r="P114" s="3">
        <f t="shared" si="75"/>
        <v>406300</v>
      </c>
      <c r="Q114" s="3">
        <f t="shared" si="52"/>
        <v>99.975393700787393</v>
      </c>
    </row>
    <row r="115" spans="1:17">
      <c r="A115" s="17" t="s">
        <v>79</v>
      </c>
      <c r="B115" s="17" t="s">
        <v>140</v>
      </c>
      <c r="C115" s="17" t="s">
        <v>88</v>
      </c>
      <c r="D115" s="17" t="s">
        <v>141</v>
      </c>
      <c r="E115" s="17" t="s">
        <v>149</v>
      </c>
      <c r="F115" s="12" t="s">
        <v>0</v>
      </c>
      <c r="G115" s="84" t="s">
        <v>0</v>
      </c>
      <c r="H115" s="18" t="s">
        <v>31</v>
      </c>
      <c r="I115" s="3">
        <v>30000</v>
      </c>
      <c r="J115" s="3">
        <f t="shared" ref="J115" si="92">SUM(J116:J117)</f>
        <v>30000</v>
      </c>
      <c r="K115" s="3">
        <f t="shared" ref="K115" si="93">SUM(K116:K117)</f>
        <v>29000</v>
      </c>
      <c r="L115" s="3">
        <f t="shared" si="73"/>
        <v>1000</v>
      </c>
      <c r="M115" s="3">
        <f t="shared" ref="M115:O115" si="94">SUM(M116:M117)</f>
        <v>1000</v>
      </c>
      <c r="N115" s="3">
        <f t="shared" si="94"/>
        <v>0</v>
      </c>
      <c r="O115" s="3">
        <f t="shared" si="94"/>
        <v>0</v>
      </c>
      <c r="P115" s="3">
        <f t="shared" si="75"/>
        <v>30000</v>
      </c>
      <c r="Q115" s="3">
        <f t="shared" si="52"/>
        <v>100</v>
      </c>
    </row>
    <row r="116" spans="1:17">
      <c r="A116" s="12" t="s">
        <v>79</v>
      </c>
      <c r="B116" s="12" t="s">
        <v>140</v>
      </c>
      <c r="C116" s="12" t="s">
        <v>88</v>
      </c>
      <c r="D116" s="12" t="s">
        <v>141</v>
      </c>
      <c r="E116" s="11">
        <v>6142</v>
      </c>
      <c r="F116" s="12"/>
      <c r="G116" s="84" t="s">
        <v>3077</v>
      </c>
      <c r="H116" s="13" t="s">
        <v>31</v>
      </c>
      <c r="I116" s="2">
        <v>10000</v>
      </c>
      <c r="J116" s="2">
        <v>10000</v>
      </c>
      <c r="K116" s="2">
        <v>9000</v>
      </c>
      <c r="L116" s="2">
        <f t="shared" si="73"/>
        <v>1000</v>
      </c>
      <c r="M116" s="2">
        <v>1000</v>
      </c>
      <c r="N116" s="2">
        <v>0</v>
      </c>
      <c r="O116" s="2">
        <v>0</v>
      </c>
      <c r="P116" s="2">
        <f t="shared" si="75"/>
        <v>10000</v>
      </c>
      <c r="Q116" s="2">
        <f t="shared" si="52"/>
        <v>100</v>
      </c>
    </row>
    <row r="117" spans="1:17">
      <c r="A117" s="12" t="s">
        <v>79</v>
      </c>
      <c r="B117" s="12" t="s">
        <v>140</v>
      </c>
      <c r="C117" s="12" t="s">
        <v>88</v>
      </c>
      <c r="D117" s="12" t="s">
        <v>141</v>
      </c>
      <c r="E117" s="11">
        <v>6142</v>
      </c>
      <c r="F117" s="12" t="s">
        <v>150</v>
      </c>
      <c r="G117" s="84" t="s">
        <v>3077</v>
      </c>
      <c r="H117" s="13" t="s">
        <v>151</v>
      </c>
      <c r="I117" s="2">
        <v>20000</v>
      </c>
      <c r="J117" s="2">
        <v>20000</v>
      </c>
      <c r="K117" s="2">
        <v>20000</v>
      </c>
      <c r="L117" s="2">
        <f t="shared" si="73"/>
        <v>0</v>
      </c>
      <c r="M117" s="2">
        <v>0</v>
      </c>
      <c r="N117" s="2">
        <v>0</v>
      </c>
      <c r="O117" s="2">
        <v>0</v>
      </c>
      <c r="P117" s="2">
        <f t="shared" si="75"/>
        <v>20000</v>
      </c>
      <c r="Q117" s="2">
        <f t="shared" si="52"/>
        <v>100</v>
      </c>
    </row>
    <row r="118" spans="1:17">
      <c r="A118" s="17" t="s">
        <v>79</v>
      </c>
      <c r="B118" s="17" t="s">
        <v>140</v>
      </c>
      <c r="C118" s="17" t="s">
        <v>88</v>
      </c>
      <c r="D118" s="17" t="s">
        <v>141</v>
      </c>
      <c r="E118" s="17" t="s">
        <v>115</v>
      </c>
      <c r="F118" s="12" t="s">
        <v>0</v>
      </c>
      <c r="G118" s="84" t="s">
        <v>0</v>
      </c>
      <c r="H118" s="18" t="s">
        <v>32</v>
      </c>
      <c r="I118" s="3">
        <v>376300</v>
      </c>
      <c r="J118" s="3">
        <f>SUM(J119:J120)</f>
        <v>376300</v>
      </c>
      <c r="K118" s="3">
        <f>SUM(K119:K120)</f>
        <v>376300</v>
      </c>
      <c r="L118" s="3">
        <f t="shared" si="73"/>
        <v>0</v>
      </c>
      <c r="M118" s="3">
        <f t="shared" ref="M118:O118" si="95">SUM(M119:M120)</f>
        <v>0</v>
      </c>
      <c r="N118" s="3">
        <f t="shared" si="95"/>
        <v>0</v>
      </c>
      <c r="O118" s="3">
        <f t="shared" si="95"/>
        <v>0</v>
      </c>
      <c r="P118" s="3">
        <f t="shared" si="75"/>
        <v>376300</v>
      </c>
      <c r="Q118" s="3">
        <f t="shared" si="52"/>
        <v>100</v>
      </c>
    </row>
    <row r="119" spans="1:17">
      <c r="A119" s="12" t="s">
        <v>79</v>
      </c>
      <c r="B119" s="12" t="s">
        <v>140</v>
      </c>
      <c r="C119" s="12" t="s">
        <v>88</v>
      </c>
      <c r="D119" s="12" t="s">
        <v>141</v>
      </c>
      <c r="E119" s="11">
        <v>6143</v>
      </c>
      <c r="F119" s="12"/>
      <c r="G119" s="84" t="s">
        <v>3077</v>
      </c>
      <c r="H119" s="13" t="s">
        <v>32</v>
      </c>
      <c r="I119" s="2">
        <v>196300</v>
      </c>
      <c r="J119" s="2">
        <v>196300</v>
      </c>
      <c r="K119" s="2">
        <v>196300</v>
      </c>
      <c r="L119" s="2">
        <f t="shared" si="73"/>
        <v>0</v>
      </c>
      <c r="M119" s="2"/>
      <c r="N119" s="2"/>
      <c r="O119" s="2"/>
      <c r="P119" s="2">
        <f t="shared" si="75"/>
        <v>196300</v>
      </c>
      <c r="Q119" s="2">
        <f t="shared" si="52"/>
        <v>100</v>
      </c>
    </row>
    <row r="120" spans="1:17">
      <c r="A120" s="12" t="s">
        <v>79</v>
      </c>
      <c r="B120" s="12" t="s">
        <v>140</v>
      </c>
      <c r="C120" s="12" t="s">
        <v>88</v>
      </c>
      <c r="D120" s="12" t="s">
        <v>141</v>
      </c>
      <c r="E120" s="11">
        <v>6143</v>
      </c>
      <c r="F120" s="12" t="s">
        <v>3017</v>
      </c>
      <c r="G120" s="84" t="s">
        <v>3077</v>
      </c>
      <c r="H120" s="13" t="s">
        <v>151</v>
      </c>
      <c r="I120" s="2">
        <v>180000</v>
      </c>
      <c r="J120" s="2">
        <v>180000</v>
      </c>
      <c r="K120" s="2">
        <v>180000</v>
      </c>
      <c r="L120" s="2">
        <f t="shared" si="73"/>
        <v>0</v>
      </c>
      <c r="M120" s="2"/>
      <c r="N120" s="2"/>
      <c r="O120" s="2"/>
      <c r="P120" s="2">
        <f t="shared" si="75"/>
        <v>180000</v>
      </c>
      <c r="Q120" s="2">
        <f t="shared" si="52"/>
        <v>100</v>
      </c>
    </row>
    <row r="121" spans="1:17">
      <c r="A121" s="17" t="s">
        <v>79</v>
      </c>
      <c r="B121" s="17" t="s">
        <v>140</v>
      </c>
      <c r="C121" s="17" t="s">
        <v>88</v>
      </c>
      <c r="D121" s="17" t="s">
        <v>141</v>
      </c>
      <c r="E121" s="17" t="s">
        <v>120</v>
      </c>
      <c r="F121" s="12" t="s">
        <v>0</v>
      </c>
      <c r="G121" s="84" t="s">
        <v>0</v>
      </c>
      <c r="H121" s="18" t="s">
        <v>35</v>
      </c>
      <c r="I121" s="3">
        <v>100</v>
      </c>
      <c r="J121" s="3">
        <f t="shared" ref="J121:K121" si="96">SUM(J122)</f>
        <v>100</v>
      </c>
      <c r="K121" s="3">
        <f t="shared" si="96"/>
        <v>0</v>
      </c>
      <c r="L121" s="3">
        <f t="shared" si="73"/>
        <v>0</v>
      </c>
      <c r="M121" s="3">
        <f t="shared" ref="M121:O121" si="97">SUM(M122)</f>
        <v>0</v>
      </c>
      <c r="N121" s="3">
        <f t="shared" si="97"/>
        <v>0</v>
      </c>
      <c r="O121" s="3">
        <f t="shared" si="97"/>
        <v>0</v>
      </c>
      <c r="P121" s="3">
        <f t="shared" si="75"/>
        <v>0</v>
      </c>
      <c r="Q121" s="3">
        <f t="shared" si="52"/>
        <v>0</v>
      </c>
    </row>
    <row r="122" spans="1:17">
      <c r="A122" s="12" t="s">
        <v>79</v>
      </c>
      <c r="B122" s="12" t="s">
        <v>140</v>
      </c>
      <c r="C122" s="12" t="s">
        <v>88</v>
      </c>
      <c r="D122" s="12" t="s">
        <v>141</v>
      </c>
      <c r="E122" s="11">
        <v>6148</v>
      </c>
      <c r="F122" s="12"/>
      <c r="G122" s="84" t="s">
        <v>3077</v>
      </c>
      <c r="H122" s="13" t="s">
        <v>35</v>
      </c>
      <c r="I122" s="2">
        <v>100</v>
      </c>
      <c r="J122" s="2">
        <v>100</v>
      </c>
      <c r="K122" s="2">
        <v>0</v>
      </c>
      <c r="L122" s="2">
        <f t="shared" si="73"/>
        <v>0</v>
      </c>
      <c r="M122" s="2"/>
      <c r="N122" s="2"/>
      <c r="O122" s="2"/>
      <c r="P122" s="2">
        <f t="shared" si="75"/>
        <v>0</v>
      </c>
      <c r="Q122" s="2">
        <f t="shared" si="52"/>
        <v>0</v>
      </c>
    </row>
    <row r="123" spans="1:17" ht="22.5">
      <c r="A123" s="17" t="s">
        <v>0</v>
      </c>
      <c r="B123" s="17" t="s">
        <v>0</v>
      </c>
      <c r="C123" s="17" t="s">
        <v>0</v>
      </c>
      <c r="D123" s="18" t="s">
        <v>0</v>
      </c>
      <c r="E123" s="18" t="s">
        <v>0</v>
      </c>
      <c r="F123" s="18" t="s">
        <v>0</v>
      </c>
      <c r="G123" s="81" t="s">
        <v>0</v>
      </c>
      <c r="H123" s="24" t="s">
        <v>58</v>
      </c>
      <c r="I123" s="29">
        <v>3000</v>
      </c>
      <c r="J123" s="29">
        <f t="shared" ref="J123:K125" si="98">SUM(J124)</f>
        <v>3000</v>
      </c>
      <c r="K123" s="29">
        <f t="shared" si="98"/>
        <v>3000</v>
      </c>
      <c r="L123" s="29">
        <f t="shared" si="73"/>
        <v>0</v>
      </c>
      <c r="M123" s="29">
        <f t="shared" ref="M123:O125" si="99">SUM(M124)</f>
        <v>0</v>
      </c>
      <c r="N123" s="29">
        <f t="shared" si="99"/>
        <v>0</v>
      </c>
      <c r="O123" s="29">
        <f t="shared" si="99"/>
        <v>0</v>
      </c>
      <c r="P123" s="29">
        <f t="shared" si="75"/>
        <v>3000</v>
      </c>
      <c r="Q123" s="29">
        <f t="shared" si="52"/>
        <v>100</v>
      </c>
    </row>
    <row r="124" spans="1:17">
      <c r="A124" s="12" t="s">
        <v>79</v>
      </c>
      <c r="B124" s="12" t="s">
        <v>140</v>
      </c>
      <c r="C124" s="12" t="s">
        <v>88</v>
      </c>
      <c r="D124" s="12" t="s">
        <v>141</v>
      </c>
      <c r="E124" s="18" t="s">
        <v>50</v>
      </c>
      <c r="F124" s="18" t="s">
        <v>0</v>
      </c>
      <c r="G124" s="81" t="s">
        <v>0</v>
      </c>
      <c r="H124" s="18" t="s">
        <v>51</v>
      </c>
      <c r="I124" s="3">
        <v>3000</v>
      </c>
      <c r="J124" s="3">
        <f t="shared" si="98"/>
        <v>3000</v>
      </c>
      <c r="K124" s="3">
        <f t="shared" si="98"/>
        <v>3000</v>
      </c>
      <c r="L124" s="3">
        <f t="shared" si="73"/>
        <v>0</v>
      </c>
      <c r="M124" s="3">
        <f t="shared" si="99"/>
        <v>0</v>
      </c>
      <c r="N124" s="3">
        <f t="shared" si="99"/>
        <v>0</v>
      </c>
      <c r="O124" s="3">
        <f t="shared" si="99"/>
        <v>0</v>
      </c>
      <c r="P124" s="3">
        <f t="shared" si="75"/>
        <v>3000</v>
      </c>
      <c r="Q124" s="3">
        <f t="shared" si="52"/>
        <v>100</v>
      </c>
    </row>
    <row r="125" spans="1:17">
      <c r="A125" s="17" t="s">
        <v>79</v>
      </c>
      <c r="B125" s="17" t="s">
        <v>140</v>
      </c>
      <c r="C125" s="17" t="s">
        <v>88</v>
      </c>
      <c r="D125" s="17" t="s">
        <v>141</v>
      </c>
      <c r="E125" s="17" t="s">
        <v>122</v>
      </c>
      <c r="F125" s="12" t="s">
        <v>0</v>
      </c>
      <c r="G125" s="84" t="s">
        <v>0</v>
      </c>
      <c r="H125" s="18" t="s">
        <v>54</v>
      </c>
      <c r="I125" s="3">
        <v>3000</v>
      </c>
      <c r="J125" s="3">
        <f t="shared" si="98"/>
        <v>3000</v>
      </c>
      <c r="K125" s="3">
        <f t="shared" si="98"/>
        <v>3000</v>
      </c>
      <c r="L125" s="3">
        <f t="shared" si="73"/>
        <v>0</v>
      </c>
      <c r="M125" s="3">
        <f t="shared" si="99"/>
        <v>0</v>
      </c>
      <c r="N125" s="3">
        <f t="shared" si="99"/>
        <v>0</v>
      </c>
      <c r="O125" s="3">
        <f t="shared" si="99"/>
        <v>0</v>
      </c>
      <c r="P125" s="3">
        <f t="shared" si="75"/>
        <v>3000</v>
      </c>
      <c r="Q125" s="3">
        <f t="shared" si="52"/>
        <v>100</v>
      </c>
    </row>
    <row r="126" spans="1:17">
      <c r="A126" s="12" t="s">
        <v>79</v>
      </c>
      <c r="B126" s="12" t="s">
        <v>140</v>
      </c>
      <c r="C126" s="12" t="s">
        <v>88</v>
      </c>
      <c r="D126" s="12" t="s">
        <v>141</v>
      </c>
      <c r="E126" s="11">
        <v>8213</v>
      </c>
      <c r="F126" s="12"/>
      <c r="G126" s="84" t="s">
        <v>3077</v>
      </c>
      <c r="H126" s="13" t="s">
        <v>54</v>
      </c>
      <c r="I126" s="2">
        <v>3000</v>
      </c>
      <c r="J126" s="2">
        <v>3000</v>
      </c>
      <c r="K126" s="2">
        <v>3000</v>
      </c>
      <c r="L126" s="2">
        <f t="shared" si="73"/>
        <v>0</v>
      </c>
      <c r="M126" s="2"/>
      <c r="N126" s="2"/>
      <c r="O126" s="2"/>
      <c r="P126" s="2">
        <f t="shared" si="75"/>
        <v>3000</v>
      </c>
      <c r="Q126" s="2">
        <f t="shared" si="52"/>
        <v>100</v>
      </c>
    </row>
    <row r="127" spans="1:17" ht="22.5">
      <c r="A127" s="13" t="s">
        <v>0</v>
      </c>
      <c r="B127" s="13" t="s">
        <v>0</v>
      </c>
      <c r="C127" s="13" t="s">
        <v>0</v>
      </c>
      <c r="D127" s="13" t="s">
        <v>0</v>
      </c>
      <c r="E127" s="13" t="s">
        <v>0</v>
      </c>
      <c r="F127" s="13" t="s">
        <v>0</v>
      </c>
      <c r="G127" s="84" t="s">
        <v>0</v>
      </c>
      <c r="H127" s="24" t="s">
        <v>152</v>
      </c>
      <c r="I127" s="29">
        <v>738871</v>
      </c>
      <c r="J127" s="29">
        <f t="shared" ref="J127:K127" si="100">SUM(J97,J113,J123)</f>
        <v>738448</v>
      </c>
      <c r="K127" s="29">
        <f t="shared" si="100"/>
        <v>560395</v>
      </c>
      <c r="L127" s="29">
        <f t="shared" si="73"/>
        <v>78684</v>
      </c>
      <c r="M127" s="29">
        <f t="shared" ref="M127:O127" si="101">SUM(M97,M113,M123)</f>
        <v>26728</v>
      </c>
      <c r="N127" s="29">
        <f t="shared" si="101"/>
        <v>25228</v>
      </c>
      <c r="O127" s="29">
        <f t="shared" si="101"/>
        <v>26728</v>
      </c>
      <c r="P127" s="29">
        <f t="shared" si="75"/>
        <v>639079</v>
      </c>
      <c r="Q127" s="29">
        <f t="shared" si="52"/>
        <v>86.54353454813338</v>
      </c>
    </row>
    <row r="128" spans="1:17" ht="15.75" thickBot="1">
      <c r="A128" s="13" t="s">
        <v>0</v>
      </c>
      <c r="B128" s="13" t="s">
        <v>0</v>
      </c>
      <c r="C128" s="13" t="s">
        <v>0</v>
      </c>
      <c r="D128" s="13" t="s">
        <v>0</v>
      </c>
      <c r="E128" s="13" t="s">
        <v>0</v>
      </c>
      <c r="F128" s="13" t="s">
        <v>0</v>
      </c>
      <c r="G128" s="84" t="s">
        <v>0</v>
      </c>
      <c r="H128" s="18" t="s">
        <v>125</v>
      </c>
      <c r="I128" s="3">
        <v>10</v>
      </c>
      <c r="J128" s="3">
        <v>10</v>
      </c>
      <c r="K128" s="3">
        <v>0</v>
      </c>
      <c r="L128" s="3">
        <f t="shared" si="73"/>
        <v>0</v>
      </c>
      <c r="M128" s="3"/>
      <c r="N128" s="3"/>
      <c r="O128" s="3"/>
      <c r="P128" s="3">
        <f t="shared" si="75"/>
        <v>0</v>
      </c>
      <c r="Q128" s="3">
        <f t="shared" si="52"/>
        <v>0</v>
      </c>
    </row>
    <row r="129" spans="1:17" ht="45.75" thickBot="1">
      <c r="A129" s="109" t="s">
        <v>0</v>
      </c>
      <c r="B129" s="109" t="s">
        <v>0</v>
      </c>
      <c r="C129" s="109" t="s">
        <v>0</v>
      </c>
      <c r="D129" s="109" t="s">
        <v>0</v>
      </c>
      <c r="E129" s="109" t="s">
        <v>0</v>
      </c>
      <c r="F129" s="109" t="s">
        <v>0</v>
      </c>
      <c r="G129" s="121" t="s">
        <v>0</v>
      </c>
      <c r="H129" s="1" t="s">
        <v>126</v>
      </c>
      <c r="I129" s="1" t="s">
        <v>3016</v>
      </c>
      <c r="J129" s="1" t="s">
        <v>3199</v>
      </c>
      <c r="K129" s="1" t="s">
        <v>3198</v>
      </c>
      <c r="L129" s="1" t="s">
        <v>3191</v>
      </c>
      <c r="M129" s="1" t="s">
        <v>3193</v>
      </c>
      <c r="N129" s="1" t="s">
        <v>3194</v>
      </c>
      <c r="O129" s="1" t="s">
        <v>3195</v>
      </c>
      <c r="P129" s="1" t="s">
        <v>3192</v>
      </c>
      <c r="Q129" s="1" t="s">
        <v>3185</v>
      </c>
    </row>
    <row r="130" spans="1:17">
      <c r="A130" s="110"/>
      <c r="B130" s="110"/>
      <c r="C130" s="110"/>
      <c r="D130" s="110"/>
      <c r="E130" s="110"/>
      <c r="F130" s="110"/>
      <c r="G130" s="122"/>
      <c r="H130" s="26" t="s">
        <v>0</v>
      </c>
      <c r="I130" s="28">
        <v>1</v>
      </c>
      <c r="J130" s="28">
        <v>2</v>
      </c>
      <c r="K130" s="28">
        <v>3</v>
      </c>
      <c r="L130" s="28" t="s">
        <v>3186</v>
      </c>
      <c r="M130" s="28">
        <v>5</v>
      </c>
      <c r="N130" s="28">
        <v>6</v>
      </c>
      <c r="O130" s="28">
        <v>7</v>
      </c>
      <c r="P130" s="28" t="s">
        <v>3187</v>
      </c>
      <c r="Q130" s="28">
        <v>9</v>
      </c>
    </row>
    <row r="131" spans="1:17">
      <c r="A131" s="110"/>
      <c r="B131" s="110"/>
      <c r="C131" s="110"/>
      <c r="D131" s="110"/>
      <c r="E131" s="110"/>
      <c r="F131" s="110"/>
      <c r="G131" s="122"/>
      <c r="H131" s="8" t="s">
        <v>127</v>
      </c>
      <c r="I131" s="9">
        <v>738871</v>
      </c>
      <c r="J131" s="9">
        <f t="shared" ref="J131" si="102">SUM(J127)</f>
        <v>738448</v>
      </c>
      <c r="K131" s="9">
        <f t="shared" ref="K131" si="103">SUM(K127)</f>
        <v>560395</v>
      </c>
      <c r="L131" s="9">
        <f t="shared" ref="L131:L132" si="104">M131+N131+O131</f>
        <v>78684</v>
      </c>
      <c r="M131" s="9">
        <f t="shared" ref="M131:O131" si="105">SUM(M127)</f>
        <v>26728</v>
      </c>
      <c r="N131" s="9">
        <f t="shared" si="105"/>
        <v>25228</v>
      </c>
      <c r="O131" s="9">
        <f t="shared" si="105"/>
        <v>26728</v>
      </c>
      <c r="P131" s="9">
        <f t="shared" ref="P131:P132" si="106">SUM(K131+L131)</f>
        <v>639079</v>
      </c>
      <c r="Q131" s="9">
        <f t="shared" si="52"/>
        <v>86.54353454813338</v>
      </c>
    </row>
    <row r="132" spans="1:17">
      <c r="A132" s="110"/>
      <c r="B132" s="110"/>
      <c r="C132" s="110"/>
      <c r="D132" s="110"/>
      <c r="E132" s="110"/>
      <c r="F132" s="110"/>
      <c r="G132" s="122"/>
      <c r="H132" s="10" t="s">
        <v>68</v>
      </c>
      <c r="I132" s="9">
        <v>738871</v>
      </c>
      <c r="J132" s="9">
        <f t="shared" ref="J132" si="107">SUM(J131)</f>
        <v>738448</v>
      </c>
      <c r="K132" s="9">
        <f t="shared" ref="K132" si="108">SUM(K131)</f>
        <v>560395</v>
      </c>
      <c r="L132" s="9">
        <f t="shared" si="104"/>
        <v>78684</v>
      </c>
      <c r="M132" s="9">
        <f t="shared" ref="M132:O132" si="109">SUM(M131)</f>
        <v>26728</v>
      </c>
      <c r="N132" s="9">
        <f t="shared" si="109"/>
        <v>25228</v>
      </c>
      <c r="O132" s="9">
        <f t="shared" si="109"/>
        <v>26728</v>
      </c>
      <c r="P132" s="9">
        <f t="shared" si="106"/>
        <v>639079</v>
      </c>
      <c r="Q132" s="9">
        <f t="shared" si="52"/>
        <v>86.54353454813338</v>
      </c>
    </row>
    <row r="133" spans="1:17">
      <c r="A133" s="111"/>
      <c r="B133" s="111"/>
      <c r="C133" s="111"/>
      <c r="D133" s="111"/>
      <c r="E133" s="111"/>
      <c r="F133" s="111"/>
      <c r="G133" s="123"/>
      <c r="Q133" t="str">
        <f t="shared" si="52"/>
        <v>-</v>
      </c>
    </row>
    <row r="134" spans="1:17">
      <c r="A134" s="13" t="s">
        <v>0</v>
      </c>
      <c r="B134" s="13" t="s">
        <v>0</v>
      </c>
      <c r="C134" s="13" t="s">
        <v>0</v>
      </c>
      <c r="D134" s="13" t="s">
        <v>0</v>
      </c>
      <c r="E134" s="13" t="s">
        <v>0</v>
      </c>
      <c r="F134" s="13" t="s">
        <v>0</v>
      </c>
      <c r="G134" s="84" t="s">
        <v>0</v>
      </c>
      <c r="H134" s="27" t="s">
        <v>0</v>
      </c>
      <c r="I134" s="27"/>
      <c r="J134" s="27"/>
      <c r="K134" s="27"/>
      <c r="L134" s="27"/>
      <c r="M134" s="27"/>
      <c r="N134" s="27"/>
      <c r="O134" s="27"/>
      <c r="P134" s="27"/>
      <c r="Q134" s="27" t="str">
        <f t="shared" si="52"/>
        <v>-</v>
      </c>
    </row>
    <row r="135" spans="1:17">
      <c r="A135" s="13" t="s">
        <v>0</v>
      </c>
      <c r="B135" s="13" t="s">
        <v>0</v>
      </c>
      <c r="C135" s="13" t="s">
        <v>0</v>
      </c>
      <c r="D135" s="13" t="s">
        <v>0</v>
      </c>
      <c r="E135" s="13" t="s">
        <v>0</v>
      </c>
      <c r="F135" s="13" t="s">
        <v>0</v>
      </c>
      <c r="G135" s="84" t="s">
        <v>0</v>
      </c>
      <c r="H135" s="24" t="s">
        <v>153</v>
      </c>
      <c r="I135" s="29">
        <v>738871</v>
      </c>
      <c r="J135" s="29">
        <f t="shared" ref="J135" si="110">SUM(J127)</f>
        <v>738448</v>
      </c>
      <c r="K135" s="29">
        <f t="shared" ref="K135" si="111">SUM(K127)</f>
        <v>560395</v>
      </c>
      <c r="L135" s="29">
        <f t="shared" ref="L135:L136" si="112">M135+N135+O135</f>
        <v>78684</v>
      </c>
      <c r="M135" s="29">
        <f t="shared" ref="M135:O135" si="113">SUM(M127)</f>
        <v>26728</v>
      </c>
      <c r="N135" s="29">
        <f t="shared" si="113"/>
        <v>25228</v>
      </c>
      <c r="O135" s="29">
        <f t="shared" si="113"/>
        <v>26728</v>
      </c>
      <c r="P135" s="29">
        <f t="shared" ref="P135:P136" si="114">SUM(K135+L135)</f>
        <v>639079</v>
      </c>
      <c r="Q135" s="29">
        <f t="shared" si="52"/>
        <v>86.54353454813338</v>
      </c>
    </row>
    <row r="136" spans="1:17">
      <c r="A136" s="13" t="s">
        <v>0</v>
      </c>
      <c r="B136" s="13" t="s">
        <v>0</v>
      </c>
      <c r="C136" s="13" t="s">
        <v>0</v>
      </c>
      <c r="D136" s="13" t="s">
        <v>0</v>
      </c>
      <c r="E136" s="13" t="s">
        <v>0</v>
      </c>
      <c r="F136" s="13" t="s">
        <v>0</v>
      </c>
      <c r="G136" s="84" t="s">
        <v>0</v>
      </c>
      <c r="H136" s="18" t="s">
        <v>125</v>
      </c>
      <c r="I136" s="3">
        <v>10</v>
      </c>
      <c r="J136" s="3">
        <f>J128</f>
        <v>10</v>
      </c>
      <c r="K136" s="3">
        <f>K128</f>
        <v>0</v>
      </c>
      <c r="L136" s="3">
        <f t="shared" si="112"/>
        <v>0</v>
      </c>
      <c r="M136" s="3">
        <f>M128</f>
        <v>0</v>
      </c>
      <c r="N136" s="3">
        <f t="shared" ref="N136:O136" si="115">N128</f>
        <v>0</v>
      </c>
      <c r="O136" s="3">
        <f t="shared" si="115"/>
        <v>0</v>
      </c>
      <c r="P136" s="3">
        <f t="shared" si="114"/>
        <v>0</v>
      </c>
      <c r="Q136" s="3">
        <f t="shared" si="52"/>
        <v>0</v>
      </c>
    </row>
    <row r="137" spans="1:17">
      <c r="A137" s="13" t="s">
        <v>0</v>
      </c>
      <c r="B137" s="13" t="s">
        <v>0</v>
      </c>
      <c r="C137" s="13" t="s">
        <v>0</v>
      </c>
      <c r="D137" s="13" t="s">
        <v>0</v>
      </c>
      <c r="E137" s="13" t="s">
        <v>0</v>
      </c>
      <c r="F137" s="13" t="s">
        <v>0</v>
      </c>
      <c r="G137" s="84" t="s">
        <v>0</v>
      </c>
      <c r="H137" s="7" t="s">
        <v>0</v>
      </c>
      <c r="I137" s="30"/>
      <c r="J137" s="30"/>
      <c r="K137" s="30"/>
      <c r="L137" s="30"/>
      <c r="M137" s="30"/>
      <c r="N137" s="30"/>
      <c r="O137" s="30"/>
      <c r="P137" s="30"/>
      <c r="Q137" s="30" t="str">
        <f t="shared" si="52"/>
        <v>-</v>
      </c>
    </row>
    <row r="138" spans="1:17">
      <c r="A138" s="13" t="s">
        <v>0</v>
      </c>
      <c r="B138" s="13" t="s">
        <v>0</v>
      </c>
      <c r="C138" s="13" t="s">
        <v>0</v>
      </c>
      <c r="D138" s="13" t="s">
        <v>0</v>
      </c>
      <c r="E138" s="13" t="s">
        <v>0</v>
      </c>
      <c r="F138" s="13" t="s">
        <v>0</v>
      </c>
      <c r="G138" s="84" t="s">
        <v>0</v>
      </c>
      <c r="H138" s="24" t="s">
        <v>154</v>
      </c>
      <c r="I138" s="31">
        <v>3828824</v>
      </c>
      <c r="J138" s="31">
        <f t="shared" ref="J138" si="116">SUM(J135,J90,J50)</f>
        <v>3823921</v>
      </c>
      <c r="K138" s="31">
        <f t="shared" ref="K138" si="117">SUM(K135,K90,K50)</f>
        <v>2059935</v>
      </c>
      <c r="L138" s="31">
        <f t="shared" ref="L138:L139" si="118">M138+N138+O138</f>
        <v>776571</v>
      </c>
      <c r="M138" s="31">
        <f t="shared" ref="M138:O138" si="119">SUM(M135,M90,M50)</f>
        <v>256793</v>
      </c>
      <c r="N138" s="31">
        <f t="shared" si="119"/>
        <v>259842</v>
      </c>
      <c r="O138" s="31">
        <f t="shared" si="119"/>
        <v>259936</v>
      </c>
      <c r="P138" s="31">
        <f t="shared" ref="P138:P139" si="120">SUM(K138+L138)</f>
        <v>2836506</v>
      </c>
      <c r="Q138" s="31">
        <f t="shared" si="52"/>
        <v>74.177944575737826</v>
      </c>
    </row>
    <row r="139" spans="1:17">
      <c r="A139" s="13" t="s">
        <v>0</v>
      </c>
      <c r="B139" s="13" t="s">
        <v>0</v>
      </c>
      <c r="C139" s="13" t="s">
        <v>0</v>
      </c>
      <c r="D139" s="13" t="s">
        <v>0</v>
      </c>
      <c r="E139" s="13" t="s">
        <v>0</v>
      </c>
      <c r="F139" s="13" t="s">
        <v>0</v>
      </c>
      <c r="G139" s="84" t="s">
        <v>0</v>
      </c>
      <c r="H139" s="18" t="s">
        <v>155</v>
      </c>
      <c r="I139" s="3">
        <v>53</v>
      </c>
      <c r="J139" s="3">
        <f>J136+J91+J51</f>
        <v>53</v>
      </c>
      <c r="K139" s="3">
        <f>K136+K91+K51</f>
        <v>0</v>
      </c>
      <c r="L139" s="3">
        <f t="shared" si="118"/>
        <v>0</v>
      </c>
      <c r="M139" s="3">
        <f>M136+M91+M51</f>
        <v>0</v>
      </c>
      <c r="N139" s="3">
        <f t="shared" ref="N139:O139" si="121">N136+N91+N51</f>
        <v>0</v>
      </c>
      <c r="O139" s="3">
        <f t="shared" si="121"/>
        <v>0</v>
      </c>
      <c r="P139" s="3">
        <f t="shared" si="120"/>
        <v>0</v>
      </c>
      <c r="Q139" s="3">
        <f t="shared" si="52"/>
        <v>0</v>
      </c>
    </row>
    <row r="140" spans="1:17">
      <c r="A140" s="17" t="s">
        <v>156</v>
      </c>
      <c r="B140" s="18" t="s">
        <v>0</v>
      </c>
      <c r="C140" s="18" t="s">
        <v>0</v>
      </c>
      <c r="D140" s="18" t="s">
        <v>0</v>
      </c>
      <c r="E140" s="18" t="s">
        <v>0</v>
      </c>
      <c r="F140" s="18" t="s">
        <v>0</v>
      </c>
      <c r="G140" s="81" t="s">
        <v>0</v>
      </c>
      <c r="H140" s="18" t="s">
        <v>157</v>
      </c>
      <c r="I140" s="11"/>
      <c r="J140" s="11"/>
      <c r="K140" s="11"/>
      <c r="L140" s="11"/>
      <c r="M140" s="11"/>
      <c r="N140" s="11"/>
      <c r="O140" s="11"/>
      <c r="P140" s="11"/>
      <c r="Q140" s="11" t="str">
        <f t="shared" ref="Q140:Q203" si="122">IF(J140=0,"-",P140/J140*100)</f>
        <v>-</v>
      </c>
    </row>
    <row r="141" spans="1:17" ht="15.75" thickBot="1">
      <c r="A141" s="17" t="s">
        <v>156</v>
      </c>
      <c r="B141" s="17" t="s">
        <v>81</v>
      </c>
      <c r="C141" s="12" t="s">
        <v>0</v>
      </c>
      <c r="D141" s="12" t="s">
        <v>0</v>
      </c>
      <c r="E141" s="18" t="s">
        <v>0</v>
      </c>
      <c r="F141" s="18" t="s">
        <v>0</v>
      </c>
      <c r="G141" s="81" t="s">
        <v>0</v>
      </c>
      <c r="H141" s="18" t="s">
        <v>0</v>
      </c>
      <c r="I141" s="11"/>
      <c r="J141" s="11"/>
      <c r="K141" s="11"/>
      <c r="L141" s="11"/>
      <c r="M141" s="11"/>
      <c r="N141" s="11"/>
      <c r="O141" s="11"/>
      <c r="P141" s="11"/>
      <c r="Q141" s="11" t="str">
        <f t="shared" si="122"/>
        <v>-</v>
      </c>
    </row>
    <row r="142" spans="1:17" ht="45.75" thickBot="1">
      <c r="A142" s="1" t="s">
        <v>82</v>
      </c>
      <c r="B142" s="1" t="s">
        <v>83</v>
      </c>
      <c r="C142" s="1" t="s">
        <v>84</v>
      </c>
      <c r="D142" s="19" t="s">
        <v>0</v>
      </c>
      <c r="E142" s="1" t="s">
        <v>85</v>
      </c>
      <c r="F142" s="1" t="s">
        <v>86</v>
      </c>
      <c r="G142" s="82" t="s">
        <v>87</v>
      </c>
      <c r="H142" s="1" t="s">
        <v>1</v>
      </c>
      <c r="I142" s="1" t="s">
        <v>3016</v>
      </c>
      <c r="J142" s="1" t="s">
        <v>3199</v>
      </c>
      <c r="K142" s="1" t="s">
        <v>3198</v>
      </c>
      <c r="L142" s="1" t="s">
        <v>3191</v>
      </c>
      <c r="M142" s="1" t="s">
        <v>3193</v>
      </c>
      <c r="N142" s="1" t="s">
        <v>3194</v>
      </c>
      <c r="O142" s="1" t="s">
        <v>3195</v>
      </c>
      <c r="P142" s="1" t="s">
        <v>3192</v>
      </c>
      <c r="Q142" s="1" t="s">
        <v>3185</v>
      </c>
    </row>
    <row r="143" spans="1:17">
      <c r="A143" s="20" t="s">
        <v>0</v>
      </c>
      <c r="B143" s="20" t="s">
        <v>0</v>
      </c>
      <c r="C143" s="20" t="s">
        <v>0</v>
      </c>
      <c r="D143" s="21" t="s">
        <v>0</v>
      </c>
      <c r="E143" s="21" t="s">
        <v>0</v>
      </c>
      <c r="F143" s="22" t="s">
        <v>0</v>
      </c>
      <c r="G143" s="83" t="s">
        <v>0</v>
      </c>
      <c r="H143" s="23" t="s">
        <v>0</v>
      </c>
      <c r="I143" s="28">
        <v>1</v>
      </c>
      <c r="J143" s="28">
        <v>2</v>
      </c>
      <c r="K143" s="28">
        <v>3</v>
      </c>
      <c r="L143" s="28" t="s">
        <v>3186</v>
      </c>
      <c r="M143" s="28">
        <v>5</v>
      </c>
      <c r="N143" s="28">
        <v>6</v>
      </c>
      <c r="O143" s="28">
        <v>7</v>
      </c>
      <c r="P143" s="28" t="s">
        <v>3187</v>
      </c>
      <c r="Q143" s="28">
        <v>9</v>
      </c>
    </row>
    <row r="144" spans="1:17">
      <c r="A144" s="17" t="s">
        <v>156</v>
      </c>
      <c r="B144" s="17" t="s">
        <v>81</v>
      </c>
      <c r="C144" s="12" t="s">
        <v>88</v>
      </c>
      <c r="D144" s="12" t="s">
        <v>158</v>
      </c>
      <c r="E144" s="18" t="s">
        <v>0</v>
      </c>
      <c r="F144" s="18" t="s">
        <v>0</v>
      </c>
      <c r="G144" s="81" t="s">
        <v>0</v>
      </c>
      <c r="H144" s="18" t="s">
        <v>157</v>
      </c>
      <c r="I144" s="11"/>
      <c r="J144" s="11"/>
      <c r="K144" s="11"/>
      <c r="L144" s="11"/>
      <c r="M144" s="11"/>
      <c r="N144" s="11"/>
      <c r="O144" s="11"/>
      <c r="P144" s="11"/>
      <c r="Q144" s="11" t="str">
        <f t="shared" si="122"/>
        <v>-</v>
      </c>
    </row>
    <row r="145" spans="1:17" ht="22.5">
      <c r="A145" s="17" t="s">
        <v>0</v>
      </c>
      <c r="B145" s="17" t="s">
        <v>0</v>
      </c>
      <c r="C145" s="17" t="s">
        <v>0</v>
      </c>
      <c r="D145" s="18" t="s">
        <v>0</v>
      </c>
      <c r="E145" s="18" t="s">
        <v>0</v>
      </c>
      <c r="F145" s="18" t="s">
        <v>0</v>
      </c>
      <c r="G145" s="81" t="s">
        <v>0</v>
      </c>
      <c r="H145" s="24" t="s">
        <v>27</v>
      </c>
      <c r="I145" s="29">
        <v>624056</v>
      </c>
      <c r="J145" s="29">
        <f t="shared" ref="J145" si="123">SUM(J146,J153,J155)</f>
        <v>622389</v>
      </c>
      <c r="K145" s="29">
        <f t="shared" ref="K145" si="124">SUM(K146,K153,K155)</f>
        <v>175570</v>
      </c>
      <c r="L145" s="29">
        <f t="shared" ref="L145:L170" si="125">M145+N145+O145</f>
        <v>100386</v>
      </c>
      <c r="M145" s="29">
        <f t="shared" ref="M145:O145" si="126">SUM(M146,M153,M155)</f>
        <v>33462</v>
      </c>
      <c r="N145" s="29">
        <f t="shared" si="126"/>
        <v>33462</v>
      </c>
      <c r="O145" s="29">
        <f t="shared" si="126"/>
        <v>33462</v>
      </c>
      <c r="P145" s="29">
        <f t="shared" ref="P145:P170" si="127">SUM(K145+L145)</f>
        <v>275956</v>
      </c>
      <c r="Q145" s="29">
        <f t="shared" si="122"/>
        <v>44.338187210892222</v>
      </c>
    </row>
    <row r="146" spans="1:17">
      <c r="A146" s="12" t="s">
        <v>156</v>
      </c>
      <c r="B146" s="12" t="s">
        <v>81</v>
      </c>
      <c r="C146" s="12" t="s">
        <v>88</v>
      </c>
      <c r="D146" s="12" t="s">
        <v>158</v>
      </c>
      <c r="E146" s="18" t="s">
        <v>2</v>
      </c>
      <c r="F146" s="18" t="s">
        <v>0</v>
      </c>
      <c r="G146" s="81" t="s">
        <v>0</v>
      </c>
      <c r="H146" s="18" t="s">
        <v>3</v>
      </c>
      <c r="I146" s="3">
        <v>307987</v>
      </c>
      <c r="J146" s="3">
        <f t="shared" ref="J146" si="128">SUM(J147:J148)</f>
        <v>306320</v>
      </c>
      <c r="K146" s="3">
        <f t="shared" ref="K146" si="129">SUM(K147:K148)</f>
        <v>130386</v>
      </c>
      <c r="L146" s="3">
        <f t="shared" si="125"/>
        <v>79236</v>
      </c>
      <c r="M146" s="3">
        <f t="shared" ref="M146:O146" si="130">SUM(M147:M148)</f>
        <v>26412</v>
      </c>
      <c r="N146" s="3">
        <f t="shared" si="130"/>
        <v>26412</v>
      </c>
      <c r="O146" s="3">
        <f t="shared" si="130"/>
        <v>26412</v>
      </c>
      <c r="P146" s="3">
        <f t="shared" si="127"/>
        <v>209622</v>
      </c>
      <c r="Q146" s="3">
        <f t="shared" si="122"/>
        <v>68.432358318098721</v>
      </c>
    </row>
    <row r="147" spans="1:17">
      <c r="A147" s="12" t="s">
        <v>156</v>
      </c>
      <c r="B147" s="12" t="s">
        <v>81</v>
      </c>
      <c r="C147" s="12" t="s">
        <v>88</v>
      </c>
      <c r="D147" s="12" t="s">
        <v>158</v>
      </c>
      <c r="E147" s="11">
        <v>6111</v>
      </c>
      <c r="F147" s="12"/>
      <c r="G147" s="84" t="s">
        <v>3077</v>
      </c>
      <c r="H147" s="13" t="s">
        <v>4</v>
      </c>
      <c r="I147" s="2">
        <v>276387</v>
      </c>
      <c r="J147" s="2">
        <v>276387</v>
      </c>
      <c r="K147" s="2">
        <v>115791</v>
      </c>
      <c r="L147" s="2">
        <f t="shared" si="125"/>
        <v>75000</v>
      </c>
      <c r="M147" s="2">
        <v>25000</v>
      </c>
      <c r="N147" s="2">
        <v>25000</v>
      </c>
      <c r="O147" s="2">
        <v>25000</v>
      </c>
      <c r="P147" s="2">
        <f t="shared" si="127"/>
        <v>190791</v>
      </c>
      <c r="Q147" s="2">
        <f t="shared" si="122"/>
        <v>69.030381313158728</v>
      </c>
    </row>
    <row r="148" spans="1:17">
      <c r="A148" s="17" t="s">
        <v>156</v>
      </c>
      <c r="B148" s="17" t="s">
        <v>81</v>
      </c>
      <c r="C148" s="17" t="s">
        <v>88</v>
      </c>
      <c r="D148" s="17" t="s">
        <v>158</v>
      </c>
      <c r="E148" s="17" t="s">
        <v>91</v>
      </c>
      <c r="F148" s="12" t="s">
        <v>0</v>
      </c>
      <c r="G148" s="84" t="s">
        <v>0</v>
      </c>
      <c r="H148" s="18" t="s">
        <v>5</v>
      </c>
      <c r="I148" s="3">
        <v>31600</v>
      </c>
      <c r="J148" s="3">
        <f t="shared" ref="J148:K148" si="131">SUM(J149:J152)</f>
        <v>29933</v>
      </c>
      <c r="K148" s="3">
        <f t="shared" si="131"/>
        <v>14595</v>
      </c>
      <c r="L148" s="3">
        <f t="shared" si="125"/>
        <v>4236</v>
      </c>
      <c r="M148" s="3">
        <f t="shared" ref="M148:O148" si="132">SUM(M149:M152)</f>
        <v>1412</v>
      </c>
      <c r="N148" s="3">
        <f t="shared" si="132"/>
        <v>1412</v>
      </c>
      <c r="O148" s="3">
        <f t="shared" si="132"/>
        <v>1412</v>
      </c>
      <c r="P148" s="3">
        <f t="shared" si="127"/>
        <v>18831</v>
      </c>
      <c r="Q148" s="3">
        <f t="shared" si="122"/>
        <v>62.910500116927807</v>
      </c>
    </row>
    <row r="149" spans="1:17">
      <c r="A149" s="12" t="s">
        <v>156</v>
      </c>
      <c r="B149" s="12" t="s">
        <v>81</v>
      </c>
      <c r="C149" s="12" t="s">
        <v>88</v>
      </c>
      <c r="D149" s="12" t="s">
        <v>158</v>
      </c>
      <c r="E149" s="11">
        <v>6112</v>
      </c>
      <c r="F149" s="12" t="s">
        <v>159</v>
      </c>
      <c r="G149" s="84" t="s">
        <v>3077</v>
      </c>
      <c r="H149" s="13" t="s">
        <v>9</v>
      </c>
      <c r="I149" s="2">
        <v>4600</v>
      </c>
      <c r="J149" s="2">
        <v>4600</v>
      </c>
      <c r="K149" s="2">
        <v>1378</v>
      </c>
      <c r="L149" s="2">
        <f t="shared" si="125"/>
        <v>636</v>
      </c>
      <c r="M149" s="2">
        <v>212</v>
      </c>
      <c r="N149" s="2">
        <v>212</v>
      </c>
      <c r="O149" s="2">
        <v>212</v>
      </c>
      <c r="P149" s="2">
        <f t="shared" si="127"/>
        <v>2014</v>
      </c>
      <c r="Q149" s="2">
        <f t="shared" si="122"/>
        <v>43.782608695652172</v>
      </c>
    </row>
    <row r="150" spans="1:17">
      <c r="A150" s="12" t="s">
        <v>156</v>
      </c>
      <c r="B150" s="12" t="s">
        <v>81</v>
      </c>
      <c r="C150" s="12" t="s">
        <v>88</v>
      </c>
      <c r="D150" s="12" t="s">
        <v>158</v>
      </c>
      <c r="E150" s="11">
        <v>6112</v>
      </c>
      <c r="F150" s="12" t="s">
        <v>160</v>
      </c>
      <c r="G150" s="84" t="s">
        <v>3077</v>
      </c>
      <c r="H150" s="13" t="s">
        <v>10</v>
      </c>
      <c r="I150" s="2">
        <v>19000</v>
      </c>
      <c r="J150" s="2">
        <v>19000</v>
      </c>
      <c r="K150" s="2">
        <v>6884</v>
      </c>
      <c r="L150" s="2">
        <f t="shared" si="125"/>
        <v>3600</v>
      </c>
      <c r="M150" s="2">
        <v>1200</v>
      </c>
      <c r="N150" s="2">
        <v>1200</v>
      </c>
      <c r="O150" s="2">
        <v>1200</v>
      </c>
      <c r="P150" s="2">
        <f t="shared" si="127"/>
        <v>10484</v>
      </c>
      <c r="Q150" s="2">
        <f t="shared" si="122"/>
        <v>55.178947368421049</v>
      </c>
    </row>
    <row r="151" spans="1:17">
      <c r="A151" s="12" t="s">
        <v>156</v>
      </c>
      <c r="B151" s="12" t="s">
        <v>81</v>
      </c>
      <c r="C151" s="12" t="s">
        <v>88</v>
      </c>
      <c r="D151" s="12" t="s">
        <v>158</v>
      </c>
      <c r="E151" s="11">
        <v>6112</v>
      </c>
      <c r="F151" s="12" t="s">
        <v>161</v>
      </c>
      <c r="G151" s="84" t="s">
        <v>3077</v>
      </c>
      <c r="H151" s="13" t="s">
        <v>7</v>
      </c>
      <c r="I151" s="2">
        <v>3500</v>
      </c>
      <c r="J151" s="2">
        <v>1833</v>
      </c>
      <c r="K151" s="2">
        <v>1833</v>
      </c>
      <c r="L151" s="2">
        <f t="shared" si="125"/>
        <v>0</v>
      </c>
      <c r="M151" s="2"/>
      <c r="N151" s="2"/>
      <c r="O151" s="2"/>
      <c r="P151" s="2">
        <f t="shared" si="127"/>
        <v>1833</v>
      </c>
      <c r="Q151" s="2">
        <f t="shared" si="122"/>
        <v>100</v>
      </c>
    </row>
    <row r="152" spans="1:17">
      <c r="A152" s="12" t="s">
        <v>156</v>
      </c>
      <c r="B152" s="12" t="s">
        <v>81</v>
      </c>
      <c r="C152" s="12" t="s">
        <v>88</v>
      </c>
      <c r="D152" s="12" t="s">
        <v>158</v>
      </c>
      <c r="E152" s="11">
        <v>6112</v>
      </c>
      <c r="F152" s="12" t="s">
        <v>162</v>
      </c>
      <c r="G152" s="84" t="s">
        <v>3077</v>
      </c>
      <c r="H152" s="13" t="s">
        <v>6</v>
      </c>
      <c r="I152" s="2">
        <v>4500</v>
      </c>
      <c r="J152" s="2">
        <v>4500</v>
      </c>
      <c r="K152" s="2">
        <v>4500</v>
      </c>
      <c r="L152" s="2">
        <f t="shared" si="125"/>
        <v>0</v>
      </c>
      <c r="M152" s="2"/>
      <c r="N152" s="2"/>
      <c r="O152" s="2"/>
      <c r="P152" s="2">
        <f t="shared" si="127"/>
        <v>4500</v>
      </c>
      <c r="Q152" s="2">
        <f t="shared" si="122"/>
        <v>100</v>
      </c>
    </row>
    <row r="153" spans="1:17">
      <c r="A153" s="12" t="s">
        <v>156</v>
      </c>
      <c r="B153" s="12" t="s">
        <v>81</v>
      </c>
      <c r="C153" s="12" t="s">
        <v>88</v>
      </c>
      <c r="D153" s="12" t="s">
        <v>158</v>
      </c>
      <c r="E153" s="18" t="s">
        <v>13</v>
      </c>
      <c r="F153" s="18" t="s">
        <v>0</v>
      </c>
      <c r="G153" s="81" t="s">
        <v>0</v>
      </c>
      <c r="H153" s="18" t="s">
        <v>14</v>
      </c>
      <c r="I153" s="3">
        <v>30646</v>
      </c>
      <c r="J153" s="3">
        <f t="shared" ref="J153:K153" si="133">SUM(J154)</f>
        <v>30646</v>
      </c>
      <c r="K153" s="3">
        <f t="shared" si="133"/>
        <v>11659</v>
      </c>
      <c r="L153" s="3">
        <f t="shared" si="125"/>
        <v>6000</v>
      </c>
      <c r="M153" s="3">
        <f t="shared" ref="M153:O153" si="134">SUM(M154)</f>
        <v>2000</v>
      </c>
      <c r="N153" s="3">
        <f t="shared" si="134"/>
        <v>2000</v>
      </c>
      <c r="O153" s="3">
        <f t="shared" si="134"/>
        <v>2000</v>
      </c>
      <c r="P153" s="3">
        <f t="shared" si="127"/>
        <v>17659</v>
      </c>
      <c r="Q153" s="3">
        <f t="shared" si="122"/>
        <v>57.622528225543299</v>
      </c>
    </row>
    <row r="154" spans="1:17">
      <c r="A154" s="12" t="s">
        <v>156</v>
      </c>
      <c r="B154" s="12" t="s">
        <v>81</v>
      </c>
      <c r="C154" s="12" t="s">
        <v>88</v>
      </c>
      <c r="D154" s="12" t="s">
        <v>158</v>
      </c>
      <c r="E154" s="11">
        <v>6121</v>
      </c>
      <c r="F154" s="12"/>
      <c r="G154" s="84" t="s">
        <v>3077</v>
      </c>
      <c r="H154" s="13" t="s">
        <v>15</v>
      </c>
      <c r="I154" s="2">
        <v>30646</v>
      </c>
      <c r="J154" s="2">
        <v>30646</v>
      </c>
      <c r="K154" s="2">
        <v>11659</v>
      </c>
      <c r="L154" s="2">
        <f t="shared" si="125"/>
        <v>6000</v>
      </c>
      <c r="M154" s="2">
        <v>2000</v>
      </c>
      <c r="N154" s="2">
        <v>2000</v>
      </c>
      <c r="O154" s="2">
        <v>2000</v>
      </c>
      <c r="P154" s="2">
        <f t="shared" si="127"/>
        <v>17659</v>
      </c>
      <c r="Q154" s="2">
        <f t="shared" si="122"/>
        <v>57.622528225543299</v>
      </c>
    </row>
    <row r="155" spans="1:17">
      <c r="A155" s="12" t="s">
        <v>156</v>
      </c>
      <c r="B155" s="12" t="s">
        <v>81</v>
      </c>
      <c r="C155" s="12" t="s">
        <v>88</v>
      </c>
      <c r="D155" s="12" t="s">
        <v>158</v>
      </c>
      <c r="E155" s="18" t="s">
        <v>16</v>
      </c>
      <c r="F155" s="18" t="s">
        <v>0</v>
      </c>
      <c r="G155" s="81" t="s">
        <v>0</v>
      </c>
      <c r="H155" s="18" t="s">
        <v>17</v>
      </c>
      <c r="I155" s="3">
        <v>285423</v>
      </c>
      <c r="J155" s="3">
        <f t="shared" ref="J155:K155" si="135">SUM(J156:J157)</f>
        <v>285423</v>
      </c>
      <c r="K155" s="3">
        <f t="shared" si="135"/>
        <v>33525</v>
      </c>
      <c r="L155" s="3">
        <f t="shared" si="125"/>
        <v>15150</v>
      </c>
      <c r="M155" s="3">
        <f t="shared" ref="M155:O155" si="136">SUM(M156:M157)</f>
        <v>5050</v>
      </c>
      <c r="N155" s="3">
        <f t="shared" si="136"/>
        <v>5050</v>
      </c>
      <c r="O155" s="3">
        <f t="shared" si="136"/>
        <v>5050</v>
      </c>
      <c r="P155" s="3">
        <f t="shared" si="127"/>
        <v>48675</v>
      </c>
      <c r="Q155" s="3">
        <f t="shared" si="122"/>
        <v>17.05363618208764</v>
      </c>
    </row>
    <row r="156" spans="1:17">
      <c r="A156" s="12" t="s">
        <v>156</v>
      </c>
      <c r="B156" s="12" t="s">
        <v>81</v>
      </c>
      <c r="C156" s="12" t="s">
        <v>88</v>
      </c>
      <c r="D156" s="12" t="s">
        <v>158</v>
      </c>
      <c r="E156" s="11">
        <v>6131</v>
      </c>
      <c r="F156" s="12"/>
      <c r="G156" s="84" t="s">
        <v>3077</v>
      </c>
      <c r="H156" s="13" t="s">
        <v>18</v>
      </c>
      <c r="I156" s="2">
        <v>7000</v>
      </c>
      <c r="J156" s="2">
        <v>7000</v>
      </c>
      <c r="K156" s="2">
        <v>7000</v>
      </c>
      <c r="L156" s="2">
        <f t="shared" si="125"/>
        <v>0</v>
      </c>
      <c r="M156" s="2">
        <v>0</v>
      </c>
      <c r="N156" s="2">
        <v>0</v>
      </c>
      <c r="O156" s="2">
        <v>0</v>
      </c>
      <c r="P156" s="2">
        <f t="shared" si="127"/>
        <v>7000</v>
      </c>
      <c r="Q156" s="2">
        <f t="shared" si="122"/>
        <v>100</v>
      </c>
    </row>
    <row r="157" spans="1:17">
      <c r="A157" s="17" t="s">
        <v>156</v>
      </c>
      <c r="B157" s="17" t="s">
        <v>81</v>
      </c>
      <c r="C157" s="17" t="s">
        <v>88</v>
      </c>
      <c r="D157" s="17" t="s">
        <v>158</v>
      </c>
      <c r="E157" s="17" t="s">
        <v>99</v>
      </c>
      <c r="F157" s="12" t="s">
        <v>0</v>
      </c>
      <c r="G157" s="84" t="s">
        <v>0</v>
      </c>
      <c r="H157" s="18" t="s">
        <v>26</v>
      </c>
      <c r="I157" s="3">
        <v>278423</v>
      </c>
      <c r="J157" s="3">
        <f t="shared" ref="J157:K157" si="137">SUM(J158:J161)</f>
        <v>278423</v>
      </c>
      <c r="K157" s="3">
        <f t="shared" si="137"/>
        <v>26525</v>
      </c>
      <c r="L157" s="3">
        <f t="shared" si="125"/>
        <v>15150</v>
      </c>
      <c r="M157" s="3">
        <f t="shared" ref="M157:O157" si="138">SUM(M158:M161)</f>
        <v>5050</v>
      </c>
      <c r="N157" s="3">
        <f t="shared" si="138"/>
        <v>5050</v>
      </c>
      <c r="O157" s="3">
        <f t="shared" si="138"/>
        <v>5050</v>
      </c>
      <c r="P157" s="3">
        <f t="shared" si="127"/>
        <v>41675</v>
      </c>
      <c r="Q157" s="3">
        <f t="shared" si="122"/>
        <v>14.968231791195411</v>
      </c>
    </row>
    <row r="158" spans="1:17">
      <c r="A158" s="12" t="s">
        <v>156</v>
      </c>
      <c r="B158" s="12" t="s">
        <v>81</v>
      </c>
      <c r="C158" s="12" t="s">
        <v>88</v>
      </c>
      <c r="D158" s="12" t="s">
        <v>158</v>
      </c>
      <c r="E158" s="11">
        <v>6139</v>
      </c>
      <c r="F158" s="12"/>
      <c r="G158" s="84" t="s">
        <v>3077</v>
      </c>
      <c r="H158" s="13" t="s">
        <v>26</v>
      </c>
      <c r="I158" s="2">
        <v>56000</v>
      </c>
      <c r="J158" s="2">
        <v>56000</v>
      </c>
      <c r="K158" s="2">
        <v>26000</v>
      </c>
      <c r="L158" s="2">
        <f t="shared" si="125"/>
        <v>15000</v>
      </c>
      <c r="M158" s="2">
        <v>5000</v>
      </c>
      <c r="N158" s="2">
        <v>5000</v>
      </c>
      <c r="O158" s="2">
        <v>5000</v>
      </c>
      <c r="P158" s="2">
        <f t="shared" si="127"/>
        <v>41000</v>
      </c>
      <c r="Q158" s="2">
        <f t="shared" si="122"/>
        <v>73.214285714285708</v>
      </c>
    </row>
    <row r="159" spans="1:17">
      <c r="A159" s="12" t="s">
        <v>156</v>
      </c>
      <c r="B159" s="12" t="s">
        <v>81</v>
      </c>
      <c r="C159" s="12" t="s">
        <v>88</v>
      </c>
      <c r="D159" s="12" t="s">
        <v>158</v>
      </c>
      <c r="E159" s="11">
        <v>6139</v>
      </c>
      <c r="F159" s="12" t="s">
        <v>163</v>
      </c>
      <c r="G159" s="84" t="s">
        <v>3077</v>
      </c>
      <c r="H159" s="13" t="s">
        <v>108</v>
      </c>
      <c r="I159" s="2">
        <v>923</v>
      </c>
      <c r="J159" s="2">
        <v>923</v>
      </c>
      <c r="K159" s="2">
        <v>325</v>
      </c>
      <c r="L159" s="2">
        <f t="shared" si="125"/>
        <v>150</v>
      </c>
      <c r="M159" s="2">
        <v>50</v>
      </c>
      <c r="N159" s="2">
        <v>50</v>
      </c>
      <c r="O159" s="2">
        <v>50</v>
      </c>
      <c r="P159" s="2">
        <f t="shared" si="127"/>
        <v>475</v>
      </c>
      <c r="Q159" s="2">
        <f t="shared" si="122"/>
        <v>51.462621885157098</v>
      </c>
    </row>
    <row r="160" spans="1:17" ht="22.5">
      <c r="A160" s="12" t="s">
        <v>156</v>
      </c>
      <c r="B160" s="12" t="s">
        <v>81</v>
      </c>
      <c r="C160" s="12" t="s">
        <v>88</v>
      </c>
      <c r="D160" s="12" t="s">
        <v>158</v>
      </c>
      <c r="E160" s="11">
        <v>6139</v>
      </c>
      <c r="F160" s="12" t="s">
        <v>164</v>
      </c>
      <c r="G160" s="84" t="s">
        <v>3077</v>
      </c>
      <c r="H160" s="13" t="s">
        <v>114</v>
      </c>
      <c r="I160" s="2">
        <v>1500</v>
      </c>
      <c r="J160" s="2">
        <v>1500</v>
      </c>
      <c r="K160" s="2">
        <v>200</v>
      </c>
      <c r="L160" s="2">
        <f t="shared" si="125"/>
        <v>0</v>
      </c>
      <c r="M160" s="2"/>
      <c r="N160" s="2"/>
      <c r="O160" s="2"/>
      <c r="P160" s="2">
        <f t="shared" si="127"/>
        <v>200</v>
      </c>
      <c r="Q160" s="2">
        <f t="shared" si="122"/>
        <v>13.333333333333334</v>
      </c>
    </row>
    <row r="161" spans="1:17">
      <c r="A161" s="12" t="s">
        <v>156</v>
      </c>
      <c r="B161" s="12" t="s">
        <v>81</v>
      </c>
      <c r="C161" s="12" t="s">
        <v>88</v>
      </c>
      <c r="D161" s="12" t="s">
        <v>158</v>
      </c>
      <c r="E161" s="11">
        <v>6139</v>
      </c>
      <c r="F161" s="12" t="s">
        <v>3018</v>
      </c>
      <c r="G161" s="84" t="s">
        <v>3077</v>
      </c>
      <c r="H161" s="13" t="s">
        <v>165</v>
      </c>
      <c r="I161" s="2">
        <v>220000</v>
      </c>
      <c r="J161" s="2">
        <v>220000</v>
      </c>
      <c r="K161" s="2">
        <v>0</v>
      </c>
      <c r="L161" s="2">
        <f t="shared" si="125"/>
        <v>0</v>
      </c>
      <c r="M161" s="2">
        <v>0</v>
      </c>
      <c r="N161" s="2">
        <v>0</v>
      </c>
      <c r="O161" s="2">
        <v>0</v>
      </c>
      <c r="P161" s="2">
        <f t="shared" si="127"/>
        <v>0</v>
      </c>
      <c r="Q161" s="2">
        <f t="shared" si="122"/>
        <v>0</v>
      </c>
    </row>
    <row r="162" spans="1:17" ht="22.5">
      <c r="A162" s="17" t="s">
        <v>0</v>
      </c>
      <c r="B162" s="17" t="s">
        <v>0</v>
      </c>
      <c r="C162" s="17" t="s">
        <v>0</v>
      </c>
      <c r="D162" s="18" t="s">
        <v>0</v>
      </c>
      <c r="E162" s="18" t="s">
        <v>0</v>
      </c>
      <c r="F162" s="18" t="s">
        <v>0</v>
      </c>
      <c r="G162" s="81" t="s">
        <v>0</v>
      </c>
      <c r="H162" s="24" t="s">
        <v>36</v>
      </c>
      <c r="I162" s="29">
        <v>606000</v>
      </c>
      <c r="J162" s="29">
        <f>SUM(J163)</f>
        <v>693000</v>
      </c>
      <c r="K162" s="29">
        <f>SUM(K163)</f>
        <v>193000</v>
      </c>
      <c r="L162" s="29">
        <f t="shared" si="125"/>
        <v>500000</v>
      </c>
      <c r="M162" s="29">
        <f t="shared" ref="M162:O162" si="139">SUM(M163)</f>
        <v>500000</v>
      </c>
      <c r="N162" s="29">
        <f t="shared" si="139"/>
        <v>0</v>
      </c>
      <c r="O162" s="29">
        <f t="shared" si="139"/>
        <v>0</v>
      </c>
      <c r="P162" s="29">
        <f t="shared" si="127"/>
        <v>693000</v>
      </c>
      <c r="Q162" s="29">
        <f t="shared" si="122"/>
        <v>100</v>
      </c>
    </row>
    <row r="163" spans="1:17">
      <c r="A163" s="12" t="s">
        <v>156</v>
      </c>
      <c r="B163" s="12" t="s">
        <v>81</v>
      </c>
      <c r="C163" s="12" t="s">
        <v>88</v>
      </c>
      <c r="D163" s="12" t="s">
        <v>158</v>
      </c>
      <c r="E163" s="18" t="s">
        <v>28</v>
      </c>
      <c r="F163" s="18" t="s">
        <v>0</v>
      </c>
      <c r="G163" s="81" t="s">
        <v>0</v>
      </c>
      <c r="H163" s="18" t="s">
        <v>29</v>
      </c>
      <c r="I163" s="3">
        <v>606000</v>
      </c>
      <c r="J163" s="3">
        <f>SUM(J164,J168)</f>
        <v>693000</v>
      </c>
      <c r="K163" s="3">
        <f>SUM(K164,K168)</f>
        <v>193000</v>
      </c>
      <c r="L163" s="3">
        <f t="shared" si="125"/>
        <v>500000</v>
      </c>
      <c r="M163" s="3">
        <f t="shared" ref="M163:O163" si="140">SUM(M164,M168)</f>
        <v>500000</v>
      </c>
      <c r="N163" s="3">
        <f t="shared" si="140"/>
        <v>0</v>
      </c>
      <c r="O163" s="3">
        <f t="shared" si="140"/>
        <v>0</v>
      </c>
      <c r="P163" s="3">
        <f t="shared" si="127"/>
        <v>693000</v>
      </c>
      <c r="Q163" s="3">
        <f t="shared" si="122"/>
        <v>100</v>
      </c>
    </row>
    <row r="164" spans="1:17">
      <c r="A164" s="17" t="s">
        <v>156</v>
      </c>
      <c r="B164" s="17" t="s">
        <v>81</v>
      </c>
      <c r="C164" s="17" t="s">
        <v>88</v>
      </c>
      <c r="D164" s="17" t="s">
        <v>158</v>
      </c>
      <c r="E164" s="17" t="s">
        <v>115</v>
      </c>
      <c r="F164" s="12" t="s">
        <v>0</v>
      </c>
      <c r="G164" s="84" t="s">
        <v>0</v>
      </c>
      <c r="H164" s="18" t="s">
        <v>32</v>
      </c>
      <c r="I164" s="3">
        <v>106000</v>
      </c>
      <c r="J164" s="3">
        <f>SUM(J165:J167)</f>
        <v>193000</v>
      </c>
      <c r="K164" s="3">
        <f>SUM(K165:K167)</f>
        <v>193000</v>
      </c>
      <c r="L164" s="3">
        <f t="shared" si="125"/>
        <v>0</v>
      </c>
      <c r="M164" s="3">
        <f t="shared" ref="M164:O164" si="141">SUM(M166:M167)</f>
        <v>0</v>
      </c>
      <c r="N164" s="3">
        <f t="shared" si="141"/>
        <v>0</v>
      </c>
      <c r="O164" s="3">
        <f t="shared" si="141"/>
        <v>0</v>
      </c>
      <c r="P164" s="3">
        <f t="shared" si="127"/>
        <v>193000</v>
      </c>
      <c r="Q164" s="3">
        <f t="shared" si="122"/>
        <v>100</v>
      </c>
    </row>
    <row r="165" spans="1:17" s="15" customFormat="1">
      <c r="A165" s="12" t="s">
        <v>156</v>
      </c>
      <c r="B165" s="12" t="s">
        <v>81</v>
      </c>
      <c r="C165" s="12" t="s">
        <v>88</v>
      </c>
      <c r="D165" s="12" t="s">
        <v>158</v>
      </c>
      <c r="E165" s="11">
        <v>6143</v>
      </c>
      <c r="F165" s="12"/>
      <c r="G165" s="84" t="s">
        <v>3077</v>
      </c>
      <c r="H165" s="13" t="s">
        <v>32</v>
      </c>
      <c r="I165" s="2">
        <v>0</v>
      </c>
      <c r="J165" s="2">
        <v>87000</v>
      </c>
      <c r="K165" s="2">
        <v>87000</v>
      </c>
      <c r="L165" s="2">
        <f t="shared" si="125"/>
        <v>0</v>
      </c>
      <c r="M165" s="2"/>
      <c r="N165" s="2">
        <v>0</v>
      </c>
      <c r="O165" s="2">
        <v>0</v>
      </c>
      <c r="P165" s="2">
        <f t="shared" si="127"/>
        <v>87000</v>
      </c>
      <c r="Q165" s="2">
        <f t="shared" si="122"/>
        <v>100</v>
      </c>
    </row>
    <row r="166" spans="1:17" ht="22.5">
      <c r="A166" s="12" t="s">
        <v>156</v>
      </c>
      <c r="B166" s="12" t="s">
        <v>81</v>
      </c>
      <c r="C166" s="12" t="s">
        <v>88</v>
      </c>
      <c r="D166" s="12" t="s">
        <v>158</v>
      </c>
      <c r="E166" s="11">
        <v>6143</v>
      </c>
      <c r="F166" s="12" t="s">
        <v>166</v>
      </c>
      <c r="G166" s="84" t="s">
        <v>3077</v>
      </c>
      <c r="H166" s="13" t="s">
        <v>167</v>
      </c>
      <c r="I166" s="2">
        <v>80000</v>
      </c>
      <c r="J166" s="2">
        <v>80000</v>
      </c>
      <c r="K166" s="2">
        <v>80000</v>
      </c>
      <c r="L166" s="2">
        <f t="shared" si="125"/>
        <v>0</v>
      </c>
      <c r="M166" s="2">
        <v>0</v>
      </c>
      <c r="N166" s="2">
        <v>0</v>
      </c>
      <c r="O166" s="2">
        <v>0</v>
      </c>
      <c r="P166" s="2">
        <f t="shared" si="127"/>
        <v>80000</v>
      </c>
      <c r="Q166" s="2">
        <f t="shared" si="122"/>
        <v>100</v>
      </c>
    </row>
    <row r="167" spans="1:17">
      <c r="A167" s="12" t="s">
        <v>156</v>
      </c>
      <c r="B167" s="12" t="s">
        <v>81</v>
      </c>
      <c r="C167" s="12" t="s">
        <v>88</v>
      </c>
      <c r="D167" s="12" t="s">
        <v>158</v>
      </c>
      <c r="E167" s="11">
        <v>6143</v>
      </c>
      <c r="F167" s="12" t="s">
        <v>168</v>
      </c>
      <c r="G167" s="84" t="s">
        <v>3077</v>
      </c>
      <c r="H167" s="13" t="s">
        <v>169</v>
      </c>
      <c r="I167" s="2">
        <v>26000</v>
      </c>
      <c r="J167" s="2">
        <v>26000</v>
      </c>
      <c r="K167" s="2">
        <v>26000</v>
      </c>
      <c r="L167" s="2">
        <f t="shared" si="125"/>
        <v>0</v>
      </c>
      <c r="M167" s="2">
        <v>0</v>
      </c>
      <c r="N167" s="2">
        <v>0</v>
      </c>
      <c r="O167" s="2">
        <v>0</v>
      </c>
      <c r="P167" s="2">
        <f t="shared" si="127"/>
        <v>26000</v>
      </c>
      <c r="Q167" s="2">
        <f t="shared" si="122"/>
        <v>100</v>
      </c>
    </row>
    <row r="168" spans="1:17">
      <c r="A168" s="12" t="s">
        <v>156</v>
      </c>
      <c r="B168" s="12" t="s">
        <v>81</v>
      </c>
      <c r="C168" s="12" t="s">
        <v>88</v>
      </c>
      <c r="D168" s="12" t="s">
        <v>158</v>
      </c>
      <c r="E168" s="11">
        <v>6147</v>
      </c>
      <c r="F168" s="12" t="s">
        <v>3019</v>
      </c>
      <c r="G168" s="84" t="s">
        <v>3077</v>
      </c>
      <c r="H168" s="13" t="s">
        <v>170</v>
      </c>
      <c r="I168" s="2">
        <v>500000</v>
      </c>
      <c r="J168" s="2">
        <v>500000</v>
      </c>
      <c r="K168" s="2">
        <v>0</v>
      </c>
      <c r="L168" s="2">
        <f t="shared" si="125"/>
        <v>500000</v>
      </c>
      <c r="M168" s="2">
        <v>500000</v>
      </c>
      <c r="N168" s="2">
        <v>0</v>
      </c>
      <c r="O168" s="2">
        <v>0</v>
      </c>
      <c r="P168" s="2">
        <f t="shared" si="127"/>
        <v>500000</v>
      </c>
      <c r="Q168" s="2">
        <f t="shared" si="122"/>
        <v>100</v>
      </c>
    </row>
    <row r="169" spans="1:17">
      <c r="A169" s="13" t="s">
        <v>0</v>
      </c>
      <c r="B169" s="13" t="s">
        <v>0</v>
      </c>
      <c r="C169" s="13" t="s">
        <v>0</v>
      </c>
      <c r="D169" s="13" t="s">
        <v>0</v>
      </c>
      <c r="E169" s="13" t="s">
        <v>0</v>
      </c>
      <c r="F169" s="13" t="s">
        <v>0</v>
      </c>
      <c r="G169" s="84" t="s">
        <v>0</v>
      </c>
      <c r="H169" s="24" t="s">
        <v>171</v>
      </c>
      <c r="I169" s="29">
        <v>1230056</v>
      </c>
      <c r="J169" s="29">
        <f>SUM(J145,J162)</f>
        <v>1315389</v>
      </c>
      <c r="K169" s="29">
        <f>SUM(K145,K162)</f>
        <v>368570</v>
      </c>
      <c r="L169" s="29">
        <f t="shared" si="125"/>
        <v>600386</v>
      </c>
      <c r="M169" s="29">
        <f>SUM(M145,M162)</f>
        <v>533462</v>
      </c>
      <c r="N169" s="29">
        <f t="shared" ref="N169:O169" si="142">SUM(N145,N162)</f>
        <v>33462</v>
      </c>
      <c r="O169" s="29">
        <f t="shared" si="142"/>
        <v>33462</v>
      </c>
      <c r="P169" s="29">
        <f t="shared" si="127"/>
        <v>968956</v>
      </c>
      <c r="Q169" s="29">
        <f t="shared" si="122"/>
        <v>73.663076093839919</v>
      </c>
    </row>
    <row r="170" spans="1:17" ht="15.75" thickBot="1">
      <c r="A170" s="13" t="s">
        <v>0</v>
      </c>
      <c r="B170" s="13" t="s">
        <v>0</v>
      </c>
      <c r="C170" s="13" t="s">
        <v>0</v>
      </c>
      <c r="D170" s="13" t="s">
        <v>0</v>
      </c>
      <c r="E170" s="13" t="s">
        <v>0</v>
      </c>
      <c r="F170" s="13" t="s">
        <v>0</v>
      </c>
      <c r="G170" s="84" t="s">
        <v>0</v>
      </c>
      <c r="H170" s="18" t="s">
        <v>125</v>
      </c>
      <c r="I170" s="3">
        <v>7</v>
      </c>
      <c r="J170" s="3">
        <v>7</v>
      </c>
      <c r="K170" s="3">
        <v>0</v>
      </c>
      <c r="L170" s="3">
        <f t="shared" si="125"/>
        <v>0</v>
      </c>
      <c r="M170" s="3"/>
      <c r="N170" s="3"/>
      <c r="O170" s="3"/>
      <c r="P170" s="3">
        <f t="shared" si="127"/>
        <v>0</v>
      </c>
      <c r="Q170" s="3">
        <f t="shared" si="122"/>
        <v>0</v>
      </c>
    </row>
    <row r="171" spans="1:17" ht="45.75" thickBot="1">
      <c r="A171" s="109" t="s">
        <v>0</v>
      </c>
      <c r="B171" s="109" t="s">
        <v>0</v>
      </c>
      <c r="C171" s="109" t="s">
        <v>0</v>
      </c>
      <c r="D171" s="109" t="s">
        <v>0</v>
      </c>
      <c r="E171" s="109" t="s">
        <v>0</v>
      </c>
      <c r="F171" s="109" t="s">
        <v>0</v>
      </c>
      <c r="G171" s="121" t="s">
        <v>0</v>
      </c>
      <c r="H171" s="1" t="s">
        <v>126</v>
      </c>
      <c r="I171" s="1" t="s">
        <v>3016</v>
      </c>
      <c r="J171" s="1" t="s">
        <v>3199</v>
      </c>
      <c r="K171" s="1" t="s">
        <v>3198</v>
      </c>
      <c r="L171" s="1" t="s">
        <v>3191</v>
      </c>
      <c r="M171" s="1" t="s">
        <v>3193</v>
      </c>
      <c r="N171" s="1" t="s">
        <v>3194</v>
      </c>
      <c r="O171" s="1" t="s">
        <v>3195</v>
      </c>
      <c r="P171" s="1" t="s">
        <v>3192</v>
      </c>
      <c r="Q171" s="1" t="s">
        <v>3185</v>
      </c>
    </row>
    <row r="172" spans="1:17">
      <c r="A172" s="110"/>
      <c r="B172" s="110"/>
      <c r="C172" s="110"/>
      <c r="D172" s="110"/>
      <c r="E172" s="110"/>
      <c r="F172" s="110"/>
      <c r="G172" s="122"/>
      <c r="H172" s="26" t="s">
        <v>0</v>
      </c>
      <c r="I172" s="28">
        <v>1</v>
      </c>
      <c r="J172" s="28">
        <v>2</v>
      </c>
      <c r="K172" s="28">
        <v>3</v>
      </c>
      <c r="L172" s="28" t="s">
        <v>3186</v>
      </c>
      <c r="M172" s="28">
        <v>5</v>
      </c>
      <c r="N172" s="28">
        <v>6</v>
      </c>
      <c r="O172" s="28">
        <v>7</v>
      </c>
      <c r="P172" s="28" t="s">
        <v>3187</v>
      </c>
      <c r="Q172" s="28">
        <v>9</v>
      </c>
    </row>
    <row r="173" spans="1:17">
      <c r="A173" s="110"/>
      <c r="B173" s="110"/>
      <c r="C173" s="110"/>
      <c r="D173" s="110"/>
      <c r="E173" s="110"/>
      <c r="F173" s="110"/>
      <c r="G173" s="122"/>
      <c r="H173" s="8" t="s">
        <v>127</v>
      </c>
      <c r="I173" s="9">
        <v>1230056</v>
      </c>
      <c r="J173" s="9">
        <f t="shared" ref="J173" si="143">SUM(J169)</f>
        <v>1315389</v>
      </c>
      <c r="K173" s="9">
        <f t="shared" ref="K173" si="144">SUM(K169)</f>
        <v>368570</v>
      </c>
      <c r="L173" s="9">
        <f t="shared" ref="L173:L174" si="145">M173+N173+O173</f>
        <v>600386</v>
      </c>
      <c r="M173" s="9">
        <f t="shared" ref="M173:O173" si="146">SUM(M169)</f>
        <v>533462</v>
      </c>
      <c r="N173" s="9">
        <f t="shared" si="146"/>
        <v>33462</v>
      </c>
      <c r="O173" s="9">
        <f t="shared" si="146"/>
        <v>33462</v>
      </c>
      <c r="P173" s="9">
        <f t="shared" ref="P173:P174" si="147">SUM(K173+L173)</f>
        <v>968956</v>
      </c>
      <c r="Q173" s="9">
        <f t="shared" si="122"/>
        <v>73.663076093839919</v>
      </c>
    </row>
    <row r="174" spans="1:17">
      <c r="A174" s="110"/>
      <c r="B174" s="110"/>
      <c r="C174" s="110"/>
      <c r="D174" s="110"/>
      <c r="E174" s="110"/>
      <c r="F174" s="110"/>
      <c r="G174" s="122"/>
      <c r="H174" s="10" t="s">
        <v>68</v>
      </c>
      <c r="I174" s="9">
        <v>1230056</v>
      </c>
      <c r="J174" s="9">
        <f t="shared" ref="J174" si="148">SUM(J173)</f>
        <v>1315389</v>
      </c>
      <c r="K174" s="9">
        <f t="shared" ref="K174" si="149">SUM(K173)</f>
        <v>368570</v>
      </c>
      <c r="L174" s="9">
        <f t="shared" si="145"/>
        <v>600386</v>
      </c>
      <c r="M174" s="9">
        <f t="shared" ref="M174:O174" si="150">SUM(M173)</f>
        <v>533462</v>
      </c>
      <c r="N174" s="9">
        <f t="shared" si="150"/>
        <v>33462</v>
      </c>
      <c r="O174" s="9">
        <f t="shared" si="150"/>
        <v>33462</v>
      </c>
      <c r="P174" s="9">
        <f t="shared" si="147"/>
        <v>968956</v>
      </c>
      <c r="Q174" s="9">
        <f t="shared" si="122"/>
        <v>73.663076093839919</v>
      </c>
    </row>
    <row r="175" spans="1:17">
      <c r="A175" s="111"/>
      <c r="B175" s="111"/>
      <c r="C175" s="111"/>
      <c r="D175" s="111"/>
      <c r="E175" s="111"/>
      <c r="F175" s="111"/>
      <c r="G175" s="123"/>
      <c r="Q175" t="str">
        <f t="shared" si="122"/>
        <v>-</v>
      </c>
    </row>
    <row r="176" spans="1:17">
      <c r="A176" s="13" t="s">
        <v>0</v>
      </c>
      <c r="B176" s="13" t="s">
        <v>0</v>
      </c>
      <c r="C176" s="13" t="s">
        <v>0</v>
      </c>
      <c r="D176" s="13" t="s">
        <v>0</v>
      </c>
      <c r="E176" s="13" t="s">
        <v>0</v>
      </c>
      <c r="F176" s="13" t="s">
        <v>0</v>
      </c>
      <c r="G176" s="84" t="s">
        <v>0</v>
      </c>
      <c r="H176" s="27" t="s">
        <v>0</v>
      </c>
      <c r="I176" s="27"/>
      <c r="J176" s="27"/>
      <c r="K176" s="27"/>
      <c r="L176" s="27"/>
      <c r="M176" s="27"/>
      <c r="N176" s="27"/>
      <c r="O176" s="27"/>
      <c r="P176" s="27"/>
      <c r="Q176" s="27" t="str">
        <f t="shared" si="122"/>
        <v>-</v>
      </c>
    </row>
    <row r="177" spans="1:17">
      <c r="A177" s="13" t="s">
        <v>0</v>
      </c>
      <c r="B177" s="13" t="s">
        <v>0</v>
      </c>
      <c r="C177" s="13" t="s">
        <v>0</v>
      </c>
      <c r="D177" s="13" t="s">
        <v>0</v>
      </c>
      <c r="E177" s="13" t="s">
        <v>0</v>
      </c>
      <c r="F177" s="13" t="s">
        <v>0</v>
      </c>
      <c r="G177" s="84" t="s">
        <v>0</v>
      </c>
      <c r="H177" s="24" t="s">
        <v>172</v>
      </c>
      <c r="I177" s="29">
        <v>1230056</v>
      </c>
      <c r="J177" s="29">
        <f t="shared" ref="J177" si="151">SUM(J169)</f>
        <v>1315389</v>
      </c>
      <c r="K177" s="29">
        <f t="shared" ref="K177" si="152">SUM(K169)</f>
        <v>368570</v>
      </c>
      <c r="L177" s="29">
        <f t="shared" ref="L177:L178" si="153">M177+N177+O177</f>
        <v>600386</v>
      </c>
      <c r="M177" s="29">
        <f t="shared" ref="M177:O177" si="154">SUM(M169)</f>
        <v>533462</v>
      </c>
      <c r="N177" s="29">
        <f t="shared" si="154"/>
        <v>33462</v>
      </c>
      <c r="O177" s="29">
        <f t="shared" si="154"/>
        <v>33462</v>
      </c>
      <c r="P177" s="29">
        <f t="shared" ref="P177:P178" si="155">SUM(K177+L177)</f>
        <v>968956</v>
      </c>
      <c r="Q177" s="29">
        <f t="shared" si="122"/>
        <v>73.663076093839919</v>
      </c>
    </row>
    <row r="178" spans="1:17">
      <c r="A178" s="13" t="s">
        <v>0</v>
      </c>
      <c r="B178" s="13" t="s">
        <v>0</v>
      </c>
      <c r="C178" s="13" t="s">
        <v>0</v>
      </c>
      <c r="D178" s="13" t="s">
        <v>0</v>
      </c>
      <c r="E178" s="13" t="s">
        <v>0</v>
      </c>
      <c r="F178" s="13" t="s">
        <v>0</v>
      </c>
      <c r="G178" s="84" t="s">
        <v>0</v>
      </c>
      <c r="H178" s="18" t="s">
        <v>125</v>
      </c>
      <c r="I178" s="3">
        <v>7</v>
      </c>
      <c r="J178" s="3">
        <f>J170</f>
        <v>7</v>
      </c>
      <c r="K178" s="3">
        <f>K170</f>
        <v>0</v>
      </c>
      <c r="L178" s="3">
        <f t="shared" si="153"/>
        <v>0</v>
      </c>
      <c r="M178" s="3">
        <f>M170</f>
        <v>0</v>
      </c>
      <c r="N178" s="3">
        <f t="shared" ref="N178:O178" si="156">N170</f>
        <v>0</v>
      </c>
      <c r="O178" s="3">
        <f t="shared" si="156"/>
        <v>0</v>
      </c>
      <c r="P178" s="3">
        <f t="shared" si="155"/>
        <v>0</v>
      </c>
      <c r="Q178" s="3">
        <f t="shared" si="122"/>
        <v>0</v>
      </c>
    </row>
    <row r="179" spans="1:17">
      <c r="A179" s="13" t="s">
        <v>0</v>
      </c>
      <c r="B179" s="13" t="s">
        <v>0</v>
      </c>
      <c r="C179" s="13" t="s">
        <v>0</v>
      </c>
      <c r="D179" s="13" t="s">
        <v>0</v>
      </c>
      <c r="E179" s="13" t="s">
        <v>0</v>
      </c>
      <c r="F179" s="13" t="s">
        <v>0</v>
      </c>
      <c r="G179" s="84" t="s">
        <v>0</v>
      </c>
      <c r="H179" s="7" t="s">
        <v>0</v>
      </c>
      <c r="I179" s="30"/>
      <c r="J179" s="30"/>
      <c r="K179" s="30"/>
      <c r="L179" s="30"/>
      <c r="M179" s="30"/>
      <c r="N179" s="30"/>
      <c r="O179" s="30"/>
      <c r="P179" s="30"/>
      <c r="Q179" s="30" t="str">
        <f t="shared" si="122"/>
        <v>-</v>
      </c>
    </row>
    <row r="180" spans="1:17" ht="15.75" thickBot="1">
      <c r="A180" s="17" t="s">
        <v>156</v>
      </c>
      <c r="B180" s="17" t="s">
        <v>129</v>
      </c>
      <c r="C180" s="12" t="s">
        <v>0</v>
      </c>
      <c r="D180" s="12" t="s">
        <v>0</v>
      </c>
      <c r="E180" s="18" t="s">
        <v>0</v>
      </c>
      <c r="F180" s="18" t="s">
        <v>0</v>
      </c>
      <c r="G180" s="81" t="s">
        <v>0</v>
      </c>
      <c r="H180" s="18" t="s">
        <v>0</v>
      </c>
      <c r="I180" s="11"/>
      <c r="J180" s="11"/>
      <c r="K180" s="11"/>
      <c r="L180" s="11"/>
      <c r="M180" s="11"/>
      <c r="N180" s="11"/>
      <c r="O180" s="11"/>
      <c r="P180" s="11"/>
      <c r="Q180" s="11" t="str">
        <f t="shared" si="122"/>
        <v>-</v>
      </c>
    </row>
    <row r="181" spans="1:17" ht="45.75" thickBot="1">
      <c r="A181" s="1" t="s">
        <v>82</v>
      </c>
      <c r="B181" s="1" t="s">
        <v>83</v>
      </c>
      <c r="C181" s="1" t="s">
        <v>84</v>
      </c>
      <c r="D181" s="19" t="s">
        <v>0</v>
      </c>
      <c r="E181" s="1" t="s">
        <v>85</v>
      </c>
      <c r="F181" s="1" t="s">
        <v>86</v>
      </c>
      <c r="G181" s="82" t="s">
        <v>87</v>
      </c>
      <c r="H181" s="1" t="s">
        <v>1</v>
      </c>
      <c r="I181" s="1" t="s">
        <v>3016</v>
      </c>
      <c r="J181" s="1" t="s">
        <v>3199</v>
      </c>
      <c r="K181" s="1" t="s">
        <v>3198</v>
      </c>
      <c r="L181" s="1" t="s">
        <v>3191</v>
      </c>
      <c r="M181" s="1" t="s">
        <v>3193</v>
      </c>
      <c r="N181" s="1" t="s">
        <v>3194</v>
      </c>
      <c r="O181" s="1" t="s">
        <v>3195</v>
      </c>
      <c r="P181" s="1" t="s">
        <v>3192</v>
      </c>
      <c r="Q181" s="1" t="s">
        <v>3185</v>
      </c>
    </row>
    <row r="182" spans="1:17">
      <c r="A182" s="20" t="s">
        <v>0</v>
      </c>
      <c r="B182" s="20" t="s">
        <v>0</v>
      </c>
      <c r="C182" s="20" t="s">
        <v>0</v>
      </c>
      <c r="D182" s="21" t="s">
        <v>0</v>
      </c>
      <c r="E182" s="21" t="s">
        <v>0</v>
      </c>
      <c r="F182" s="22" t="s">
        <v>0</v>
      </c>
      <c r="G182" s="83" t="s">
        <v>0</v>
      </c>
      <c r="H182" s="23" t="s">
        <v>0</v>
      </c>
      <c r="I182" s="28">
        <v>1</v>
      </c>
      <c r="J182" s="28">
        <v>2</v>
      </c>
      <c r="K182" s="28">
        <v>3</v>
      </c>
      <c r="L182" s="28" t="s">
        <v>3186</v>
      </c>
      <c r="M182" s="28">
        <v>5</v>
      </c>
      <c r="N182" s="28">
        <v>6</v>
      </c>
      <c r="O182" s="28">
        <v>7</v>
      </c>
      <c r="P182" s="28" t="s">
        <v>3187</v>
      </c>
      <c r="Q182" s="28">
        <v>9</v>
      </c>
    </row>
    <row r="183" spans="1:17">
      <c r="A183" s="17" t="s">
        <v>156</v>
      </c>
      <c r="B183" s="17" t="s">
        <v>129</v>
      </c>
      <c r="C183" s="12" t="s">
        <v>88</v>
      </c>
      <c r="D183" s="12" t="s">
        <v>173</v>
      </c>
      <c r="E183" s="18" t="s">
        <v>0</v>
      </c>
      <c r="F183" s="18" t="s">
        <v>0</v>
      </c>
      <c r="G183" s="81" t="s">
        <v>0</v>
      </c>
      <c r="H183" s="18" t="s">
        <v>174</v>
      </c>
      <c r="I183" s="11"/>
      <c r="J183" s="11"/>
      <c r="K183" s="11"/>
      <c r="L183" s="11"/>
      <c r="M183" s="11"/>
      <c r="N183" s="11"/>
      <c r="O183" s="11"/>
      <c r="P183" s="11"/>
      <c r="Q183" s="11" t="str">
        <f t="shared" si="122"/>
        <v>-</v>
      </c>
    </row>
    <row r="184" spans="1:17" ht="22.5">
      <c r="A184" s="17" t="s">
        <v>0</v>
      </c>
      <c r="B184" s="17" t="s">
        <v>0</v>
      </c>
      <c r="C184" s="17" t="s">
        <v>0</v>
      </c>
      <c r="D184" s="18" t="s">
        <v>0</v>
      </c>
      <c r="E184" s="18" t="s">
        <v>0</v>
      </c>
      <c r="F184" s="18" t="s">
        <v>0</v>
      </c>
      <c r="G184" s="81" t="s">
        <v>0</v>
      </c>
      <c r="H184" s="24" t="s">
        <v>27</v>
      </c>
      <c r="I184" s="29">
        <v>554745</v>
      </c>
      <c r="J184" s="29">
        <f t="shared" ref="J184" si="157">SUM(J185,J193,J195)</f>
        <v>551133</v>
      </c>
      <c r="K184" s="29">
        <f t="shared" ref="K184" si="158">SUM(K185,K193,K195)</f>
        <v>268785</v>
      </c>
      <c r="L184" s="29">
        <f t="shared" ref="L184:L210" si="159">M184+N184+O184</f>
        <v>165000</v>
      </c>
      <c r="M184" s="29">
        <f t="shared" ref="M184:O184" si="160">SUM(M185,M193,M195)</f>
        <v>55925</v>
      </c>
      <c r="N184" s="29">
        <f t="shared" si="160"/>
        <v>55175</v>
      </c>
      <c r="O184" s="29">
        <f t="shared" si="160"/>
        <v>53900</v>
      </c>
      <c r="P184" s="29">
        <f t="shared" ref="P184:P210" si="161">SUM(K184+L184)</f>
        <v>433785</v>
      </c>
      <c r="Q184" s="29">
        <f t="shared" si="122"/>
        <v>78.707861804682352</v>
      </c>
    </row>
    <row r="185" spans="1:17">
      <c r="A185" s="12" t="s">
        <v>156</v>
      </c>
      <c r="B185" s="12" t="s">
        <v>129</v>
      </c>
      <c r="C185" s="12" t="s">
        <v>88</v>
      </c>
      <c r="D185" s="12" t="s">
        <v>173</v>
      </c>
      <c r="E185" s="18" t="s">
        <v>2</v>
      </c>
      <c r="F185" s="18" t="s">
        <v>0</v>
      </c>
      <c r="G185" s="81" t="s">
        <v>0</v>
      </c>
      <c r="H185" s="18" t="s">
        <v>3</v>
      </c>
      <c r="I185" s="3">
        <v>447637</v>
      </c>
      <c r="J185" s="3">
        <f t="shared" ref="J185" si="162">SUM(J186:J187)</f>
        <v>444025</v>
      </c>
      <c r="K185" s="3">
        <f t="shared" ref="K185" si="163">SUM(K186:K187)</f>
        <v>214933</v>
      </c>
      <c r="L185" s="3">
        <f t="shared" si="159"/>
        <v>133200</v>
      </c>
      <c r="M185" s="3">
        <f t="shared" ref="M185:O185" si="164">SUM(M186:M187)</f>
        <v>44400</v>
      </c>
      <c r="N185" s="3">
        <f t="shared" si="164"/>
        <v>44400</v>
      </c>
      <c r="O185" s="3">
        <f t="shared" si="164"/>
        <v>44400</v>
      </c>
      <c r="P185" s="3">
        <f t="shared" si="161"/>
        <v>348133</v>
      </c>
      <c r="Q185" s="3">
        <f t="shared" si="122"/>
        <v>78.403918698271497</v>
      </c>
    </row>
    <row r="186" spans="1:17">
      <c r="A186" s="12" t="s">
        <v>156</v>
      </c>
      <c r="B186" s="12" t="s">
        <v>129</v>
      </c>
      <c r="C186" s="12" t="s">
        <v>88</v>
      </c>
      <c r="D186" s="12" t="s">
        <v>173</v>
      </c>
      <c r="E186" s="11">
        <v>6111</v>
      </c>
      <c r="F186" s="12"/>
      <c r="G186" s="84" t="s">
        <v>3077</v>
      </c>
      <c r="H186" s="13" t="s">
        <v>4</v>
      </c>
      <c r="I186" s="2">
        <v>367837</v>
      </c>
      <c r="J186" s="2">
        <v>367837</v>
      </c>
      <c r="K186" s="2">
        <v>184795</v>
      </c>
      <c r="L186" s="2">
        <f t="shared" si="159"/>
        <v>120000</v>
      </c>
      <c r="M186" s="2">
        <v>40000</v>
      </c>
      <c r="N186" s="2">
        <v>40000</v>
      </c>
      <c r="O186" s="2">
        <v>40000</v>
      </c>
      <c r="P186" s="2">
        <f t="shared" si="161"/>
        <v>304795</v>
      </c>
      <c r="Q186" s="2">
        <f t="shared" si="122"/>
        <v>82.861430470561686</v>
      </c>
    </row>
    <row r="187" spans="1:17">
      <c r="A187" s="17" t="s">
        <v>156</v>
      </c>
      <c r="B187" s="17" t="s">
        <v>129</v>
      </c>
      <c r="C187" s="17" t="s">
        <v>88</v>
      </c>
      <c r="D187" s="17" t="s">
        <v>173</v>
      </c>
      <c r="E187" s="17" t="s">
        <v>91</v>
      </c>
      <c r="F187" s="12" t="s">
        <v>0</v>
      </c>
      <c r="G187" s="84" t="s">
        <v>0</v>
      </c>
      <c r="H187" s="18" t="s">
        <v>5</v>
      </c>
      <c r="I187" s="3">
        <v>79800</v>
      </c>
      <c r="J187" s="3">
        <f t="shared" ref="J187:K187" si="165">SUM(J188:J192)</f>
        <v>76188</v>
      </c>
      <c r="K187" s="3">
        <f t="shared" si="165"/>
        <v>30138</v>
      </c>
      <c r="L187" s="3">
        <f t="shared" si="159"/>
        <v>13200</v>
      </c>
      <c r="M187" s="3">
        <f t="shared" ref="M187:O187" si="166">SUM(M188:M192)</f>
        <v>4400</v>
      </c>
      <c r="N187" s="3">
        <f t="shared" si="166"/>
        <v>4400</v>
      </c>
      <c r="O187" s="3">
        <f t="shared" si="166"/>
        <v>4400</v>
      </c>
      <c r="P187" s="3">
        <f t="shared" si="161"/>
        <v>43338</v>
      </c>
      <c r="Q187" s="3">
        <f t="shared" si="122"/>
        <v>56.882973696645145</v>
      </c>
    </row>
    <row r="188" spans="1:17">
      <c r="A188" s="12" t="s">
        <v>156</v>
      </c>
      <c r="B188" s="12" t="s">
        <v>129</v>
      </c>
      <c r="C188" s="12" t="s">
        <v>88</v>
      </c>
      <c r="D188" s="12" t="s">
        <v>173</v>
      </c>
      <c r="E188" s="11">
        <v>6112</v>
      </c>
      <c r="F188" s="12" t="s">
        <v>175</v>
      </c>
      <c r="G188" s="84" t="s">
        <v>3077</v>
      </c>
      <c r="H188" s="13" t="s">
        <v>9</v>
      </c>
      <c r="I188" s="2">
        <v>10300</v>
      </c>
      <c r="J188" s="2">
        <v>10300</v>
      </c>
      <c r="K188" s="2">
        <v>4586</v>
      </c>
      <c r="L188" s="2">
        <f t="shared" si="159"/>
        <v>2700</v>
      </c>
      <c r="M188" s="2">
        <v>900</v>
      </c>
      <c r="N188" s="2">
        <v>900</v>
      </c>
      <c r="O188" s="2">
        <v>900</v>
      </c>
      <c r="P188" s="2">
        <f t="shared" si="161"/>
        <v>7286</v>
      </c>
      <c r="Q188" s="2">
        <f t="shared" si="122"/>
        <v>70.737864077669897</v>
      </c>
    </row>
    <row r="189" spans="1:17">
      <c r="A189" s="12" t="s">
        <v>156</v>
      </c>
      <c r="B189" s="12" t="s">
        <v>129</v>
      </c>
      <c r="C189" s="12" t="s">
        <v>88</v>
      </c>
      <c r="D189" s="12" t="s">
        <v>173</v>
      </c>
      <c r="E189" s="11">
        <v>6112</v>
      </c>
      <c r="F189" s="12" t="s">
        <v>176</v>
      </c>
      <c r="G189" s="84" t="s">
        <v>3077</v>
      </c>
      <c r="H189" s="13" t="s">
        <v>10</v>
      </c>
      <c r="I189" s="2">
        <v>36000</v>
      </c>
      <c r="J189" s="2">
        <v>36000</v>
      </c>
      <c r="K189" s="2">
        <v>15564</v>
      </c>
      <c r="L189" s="2">
        <f t="shared" si="159"/>
        <v>10500</v>
      </c>
      <c r="M189" s="2">
        <v>3500</v>
      </c>
      <c r="N189" s="2">
        <v>3500</v>
      </c>
      <c r="O189" s="2">
        <v>3500</v>
      </c>
      <c r="P189" s="2">
        <f t="shared" si="161"/>
        <v>26064</v>
      </c>
      <c r="Q189" s="2">
        <f t="shared" si="122"/>
        <v>72.399999999999991</v>
      </c>
    </row>
    <row r="190" spans="1:17">
      <c r="A190" s="12" t="s">
        <v>156</v>
      </c>
      <c r="B190" s="12" t="s">
        <v>129</v>
      </c>
      <c r="C190" s="12" t="s">
        <v>88</v>
      </c>
      <c r="D190" s="12" t="s">
        <v>173</v>
      </c>
      <c r="E190" s="11">
        <v>6112</v>
      </c>
      <c r="F190" s="12" t="s">
        <v>177</v>
      </c>
      <c r="G190" s="84" t="s">
        <v>3077</v>
      </c>
      <c r="H190" s="13" t="s">
        <v>7</v>
      </c>
      <c r="I190" s="2">
        <v>8500</v>
      </c>
      <c r="J190" s="2">
        <v>4888</v>
      </c>
      <c r="K190" s="2">
        <v>4888</v>
      </c>
      <c r="L190" s="2">
        <f t="shared" si="159"/>
        <v>0</v>
      </c>
      <c r="M190" s="2"/>
      <c r="N190" s="2"/>
      <c r="O190" s="2"/>
      <c r="P190" s="2">
        <f t="shared" si="161"/>
        <v>4888</v>
      </c>
      <c r="Q190" s="2">
        <f t="shared" si="122"/>
        <v>100</v>
      </c>
    </row>
    <row r="191" spans="1:17">
      <c r="A191" s="12" t="s">
        <v>156</v>
      </c>
      <c r="B191" s="12" t="s">
        <v>129</v>
      </c>
      <c r="C191" s="12" t="s">
        <v>88</v>
      </c>
      <c r="D191" s="12" t="s">
        <v>173</v>
      </c>
      <c r="E191" s="11">
        <v>6112</v>
      </c>
      <c r="F191" s="12" t="s">
        <v>178</v>
      </c>
      <c r="G191" s="84" t="s">
        <v>3077</v>
      </c>
      <c r="H191" s="13" t="s">
        <v>8</v>
      </c>
      <c r="I191" s="2">
        <v>0</v>
      </c>
      <c r="J191" s="2">
        <v>0</v>
      </c>
      <c r="K191" s="2">
        <v>0</v>
      </c>
      <c r="L191" s="2">
        <f t="shared" si="159"/>
        <v>0</v>
      </c>
      <c r="M191" s="2"/>
      <c r="N191" s="2"/>
      <c r="O191" s="2"/>
      <c r="P191" s="2">
        <f t="shared" si="161"/>
        <v>0</v>
      </c>
      <c r="Q191" s="2" t="str">
        <f t="shared" si="122"/>
        <v>-</v>
      </c>
    </row>
    <row r="192" spans="1:17">
      <c r="A192" s="12" t="s">
        <v>156</v>
      </c>
      <c r="B192" s="12" t="s">
        <v>129</v>
      </c>
      <c r="C192" s="12" t="s">
        <v>88</v>
      </c>
      <c r="D192" s="12" t="s">
        <v>173</v>
      </c>
      <c r="E192" s="11">
        <v>6112</v>
      </c>
      <c r="F192" s="12" t="s">
        <v>179</v>
      </c>
      <c r="G192" s="84" t="s">
        <v>3077</v>
      </c>
      <c r="H192" s="13" t="s">
        <v>6</v>
      </c>
      <c r="I192" s="2">
        <v>25000</v>
      </c>
      <c r="J192" s="2">
        <v>25000</v>
      </c>
      <c r="K192" s="2">
        <v>5100</v>
      </c>
      <c r="L192" s="2">
        <f t="shared" si="159"/>
        <v>0</v>
      </c>
      <c r="M192" s="2"/>
      <c r="N192" s="2"/>
      <c r="O192" s="2"/>
      <c r="P192" s="2">
        <f t="shared" si="161"/>
        <v>5100</v>
      </c>
      <c r="Q192" s="2">
        <f t="shared" si="122"/>
        <v>20.399999999999999</v>
      </c>
    </row>
    <row r="193" spans="1:17">
      <c r="A193" s="12" t="s">
        <v>156</v>
      </c>
      <c r="B193" s="12" t="s">
        <v>129</v>
      </c>
      <c r="C193" s="12" t="s">
        <v>88</v>
      </c>
      <c r="D193" s="12" t="s">
        <v>173</v>
      </c>
      <c r="E193" s="18" t="s">
        <v>13</v>
      </c>
      <c r="F193" s="18" t="s">
        <v>0</v>
      </c>
      <c r="G193" s="81" t="s">
        <v>0</v>
      </c>
      <c r="H193" s="18" t="s">
        <v>14</v>
      </c>
      <c r="I193" s="3">
        <v>36000</v>
      </c>
      <c r="J193" s="3">
        <f t="shared" ref="J193:K193" si="167">SUM(J194)</f>
        <v>36000</v>
      </c>
      <c r="K193" s="3">
        <f t="shared" si="167"/>
        <v>16879</v>
      </c>
      <c r="L193" s="3">
        <f t="shared" si="159"/>
        <v>10500</v>
      </c>
      <c r="M193" s="3">
        <f t="shared" ref="M193:O193" si="168">SUM(M194)</f>
        <v>3500</v>
      </c>
      <c r="N193" s="3">
        <f t="shared" si="168"/>
        <v>3500</v>
      </c>
      <c r="O193" s="3">
        <f t="shared" si="168"/>
        <v>3500</v>
      </c>
      <c r="P193" s="3">
        <f t="shared" si="161"/>
        <v>27379</v>
      </c>
      <c r="Q193" s="3">
        <f t="shared" si="122"/>
        <v>76.052777777777777</v>
      </c>
    </row>
    <row r="194" spans="1:17">
      <c r="A194" s="12" t="s">
        <v>156</v>
      </c>
      <c r="B194" s="12" t="s">
        <v>129</v>
      </c>
      <c r="C194" s="12" t="s">
        <v>88</v>
      </c>
      <c r="D194" s="12" t="s">
        <v>173</v>
      </c>
      <c r="E194" s="11">
        <v>6121</v>
      </c>
      <c r="F194" s="12"/>
      <c r="G194" s="84" t="s">
        <v>3077</v>
      </c>
      <c r="H194" s="13" t="s">
        <v>15</v>
      </c>
      <c r="I194" s="2">
        <v>36000</v>
      </c>
      <c r="J194" s="2">
        <v>36000</v>
      </c>
      <c r="K194" s="2">
        <v>16879</v>
      </c>
      <c r="L194" s="2">
        <f t="shared" si="159"/>
        <v>10500</v>
      </c>
      <c r="M194" s="2">
        <v>3500</v>
      </c>
      <c r="N194" s="2">
        <v>3500</v>
      </c>
      <c r="O194" s="2">
        <v>3500</v>
      </c>
      <c r="P194" s="2">
        <f t="shared" si="161"/>
        <v>27379</v>
      </c>
      <c r="Q194" s="2">
        <f t="shared" si="122"/>
        <v>76.052777777777777</v>
      </c>
    </row>
    <row r="195" spans="1:17">
      <c r="A195" s="12" t="s">
        <v>156</v>
      </c>
      <c r="B195" s="12" t="s">
        <v>129</v>
      </c>
      <c r="C195" s="12" t="s">
        <v>88</v>
      </c>
      <c r="D195" s="12" t="s">
        <v>173</v>
      </c>
      <c r="E195" s="18" t="s">
        <v>16</v>
      </c>
      <c r="F195" s="18" t="s">
        <v>0</v>
      </c>
      <c r="G195" s="81" t="s">
        <v>0</v>
      </c>
      <c r="H195" s="18" t="s">
        <v>17</v>
      </c>
      <c r="I195" s="3">
        <v>71108</v>
      </c>
      <c r="J195" s="3">
        <f t="shared" ref="J195:K195" si="169">SUM(J196:J197)</f>
        <v>71108</v>
      </c>
      <c r="K195" s="3">
        <f t="shared" si="169"/>
        <v>36973</v>
      </c>
      <c r="L195" s="3">
        <f t="shared" si="159"/>
        <v>21300</v>
      </c>
      <c r="M195" s="3">
        <f t="shared" ref="M195:O195" si="170">SUM(M196:M197)</f>
        <v>8025</v>
      </c>
      <c r="N195" s="3">
        <f t="shared" si="170"/>
        <v>7275</v>
      </c>
      <c r="O195" s="3">
        <f t="shared" si="170"/>
        <v>6000</v>
      </c>
      <c r="P195" s="3">
        <f t="shared" si="161"/>
        <v>58273</v>
      </c>
      <c r="Q195" s="3">
        <f t="shared" si="122"/>
        <v>81.949991562130847</v>
      </c>
    </row>
    <row r="196" spans="1:17">
      <c r="A196" s="12" t="s">
        <v>156</v>
      </c>
      <c r="B196" s="12" t="s">
        <v>129</v>
      </c>
      <c r="C196" s="12" t="s">
        <v>88</v>
      </c>
      <c r="D196" s="12" t="s">
        <v>173</v>
      </c>
      <c r="E196" s="11">
        <v>6131</v>
      </c>
      <c r="F196" s="12"/>
      <c r="G196" s="84" t="s">
        <v>3077</v>
      </c>
      <c r="H196" s="13" t="s">
        <v>18</v>
      </c>
      <c r="I196" s="2">
        <v>10000</v>
      </c>
      <c r="J196" s="2">
        <v>10000</v>
      </c>
      <c r="K196" s="2">
        <v>6750</v>
      </c>
      <c r="L196" s="2">
        <f t="shared" si="159"/>
        <v>3250</v>
      </c>
      <c r="M196" s="2">
        <v>2000</v>
      </c>
      <c r="N196" s="2">
        <v>1250</v>
      </c>
      <c r="O196" s="2"/>
      <c r="P196" s="2">
        <f t="shared" si="161"/>
        <v>10000</v>
      </c>
      <c r="Q196" s="2">
        <f t="shared" si="122"/>
        <v>100</v>
      </c>
    </row>
    <row r="197" spans="1:17">
      <c r="A197" s="17" t="s">
        <v>156</v>
      </c>
      <c r="B197" s="17" t="s">
        <v>129</v>
      </c>
      <c r="C197" s="17" t="s">
        <v>88</v>
      </c>
      <c r="D197" s="17" t="s">
        <v>173</v>
      </c>
      <c r="E197" s="17" t="s">
        <v>99</v>
      </c>
      <c r="F197" s="12" t="s">
        <v>0</v>
      </c>
      <c r="G197" s="84" t="s">
        <v>0</v>
      </c>
      <c r="H197" s="18" t="s">
        <v>26</v>
      </c>
      <c r="I197" s="3">
        <v>61108</v>
      </c>
      <c r="J197" s="3">
        <f t="shared" ref="J197:K197" si="171">SUM(J198:J200)</f>
        <v>61108</v>
      </c>
      <c r="K197" s="3">
        <f t="shared" si="171"/>
        <v>30223</v>
      </c>
      <c r="L197" s="3">
        <f t="shared" si="159"/>
        <v>18050</v>
      </c>
      <c r="M197" s="3">
        <f t="shared" ref="M197:O197" si="172">SUM(M198:M200)</f>
        <v>6025</v>
      </c>
      <c r="N197" s="3">
        <f t="shared" si="172"/>
        <v>6025</v>
      </c>
      <c r="O197" s="3">
        <f t="shared" si="172"/>
        <v>6000</v>
      </c>
      <c r="P197" s="3">
        <f t="shared" si="161"/>
        <v>48273</v>
      </c>
      <c r="Q197" s="3">
        <f t="shared" si="122"/>
        <v>78.996203443084383</v>
      </c>
    </row>
    <row r="198" spans="1:17">
      <c r="A198" s="12" t="s">
        <v>156</v>
      </c>
      <c r="B198" s="12" t="s">
        <v>129</v>
      </c>
      <c r="C198" s="12" t="s">
        <v>88</v>
      </c>
      <c r="D198" s="12" t="s">
        <v>173</v>
      </c>
      <c r="E198" s="11">
        <v>6139</v>
      </c>
      <c r="F198" s="12"/>
      <c r="G198" s="84" t="s">
        <v>3077</v>
      </c>
      <c r="H198" s="13" t="s">
        <v>26</v>
      </c>
      <c r="I198" s="2">
        <v>60000</v>
      </c>
      <c r="J198" s="2">
        <v>60000</v>
      </c>
      <c r="K198" s="2">
        <v>29750</v>
      </c>
      <c r="L198" s="2">
        <f t="shared" si="159"/>
        <v>18000</v>
      </c>
      <c r="M198" s="2">
        <v>6000</v>
      </c>
      <c r="N198" s="2">
        <v>6000</v>
      </c>
      <c r="O198" s="2">
        <v>6000</v>
      </c>
      <c r="P198" s="2">
        <f t="shared" si="161"/>
        <v>47750</v>
      </c>
      <c r="Q198" s="2">
        <f t="shared" si="122"/>
        <v>79.583333333333329</v>
      </c>
    </row>
    <row r="199" spans="1:17">
      <c r="A199" s="12" t="s">
        <v>156</v>
      </c>
      <c r="B199" s="12" t="s">
        <v>129</v>
      </c>
      <c r="C199" s="12" t="s">
        <v>88</v>
      </c>
      <c r="D199" s="12" t="s">
        <v>173</v>
      </c>
      <c r="E199" s="11">
        <v>6139</v>
      </c>
      <c r="F199" s="12" t="s">
        <v>180</v>
      </c>
      <c r="G199" s="84" t="s">
        <v>3077</v>
      </c>
      <c r="H199" s="13" t="s">
        <v>108</v>
      </c>
      <c r="I199" s="2">
        <v>1008</v>
      </c>
      <c r="J199" s="2">
        <v>1008</v>
      </c>
      <c r="K199" s="2">
        <v>423</v>
      </c>
      <c r="L199" s="2">
        <f t="shared" si="159"/>
        <v>0</v>
      </c>
      <c r="M199" s="2"/>
      <c r="N199" s="2"/>
      <c r="O199" s="2"/>
      <c r="P199" s="2">
        <f t="shared" si="161"/>
        <v>423</v>
      </c>
      <c r="Q199" s="2">
        <f t="shared" si="122"/>
        <v>41.964285714285715</v>
      </c>
    </row>
    <row r="200" spans="1:17" ht="17.45" customHeight="1">
      <c r="A200" s="12" t="s">
        <v>156</v>
      </c>
      <c r="B200" s="12" t="s">
        <v>129</v>
      </c>
      <c r="C200" s="12" t="s">
        <v>88</v>
      </c>
      <c r="D200" s="12" t="s">
        <v>173</v>
      </c>
      <c r="E200" s="11">
        <v>6139</v>
      </c>
      <c r="F200" s="12" t="s">
        <v>181</v>
      </c>
      <c r="G200" s="84" t="s">
        <v>3077</v>
      </c>
      <c r="H200" s="13" t="s">
        <v>114</v>
      </c>
      <c r="I200" s="2">
        <v>100</v>
      </c>
      <c r="J200" s="2">
        <v>100</v>
      </c>
      <c r="K200" s="2">
        <v>50</v>
      </c>
      <c r="L200" s="2">
        <f t="shared" si="159"/>
        <v>50</v>
      </c>
      <c r="M200" s="2">
        <v>25</v>
      </c>
      <c r="N200" s="2">
        <v>25</v>
      </c>
      <c r="O200" s="2"/>
      <c r="P200" s="2">
        <f t="shared" si="161"/>
        <v>100</v>
      </c>
      <c r="Q200" s="2">
        <f t="shared" si="122"/>
        <v>100</v>
      </c>
    </row>
    <row r="201" spans="1:17" ht="22.5">
      <c r="A201" s="17" t="s">
        <v>0</v>
      </c>
      <c r="B201" s="17" t="s">
        <v>0</v>
      </c>
      <c r="C201" s="17" t="s">
        <v>0</v>
      </c>
      <c r="D201" s="18" t="s">
        <v>0</v>
      </c>
      <c r="E201" s="18" t="s">
        <v>0</v>
      </c>
      <c r="F201" s="18" t="s">
        <v>0</v>
      </c>
      <c r="G201" s="81" t="s">
        <v>0</v>
      </c>
      <c r="H201" s="24" t="s">
        <v>36</v>
      </c>
      <c r="I201" s="29">
        <v>100</v>
      </c>
      <c r="J201" s="29">
        <f t="shared" ref="J201:K203" si="173">SUM(J202)</f>
        <v>100</v>
      </c>
      <c r="K201" s="29">
        <f t="shared" si="173"/>
        <v>0</v>
      </c>
      <c r="L201" s="29">
        <f t="shared" si="159"/>
        <v>0</v>
      </c>
      <c r="M201" s="29">
        <f>SUM(M202)</f>
        <v>0</v>
      </c>
      <c r="N201" s="29">
        <f t="shared" ref="N201:O203" si="174">SUM(N202)</f>
        <v>0</v>
      </c>
      <c r="O201" s="29">
        <f t="shared" si="174"/>
        <v>0</v>
      </c>
      <c r="P201" s="29">
        <f t="shared" si="161"/>
        <v>0</v>
      </c>
      <c r="Q201" s="29">
        <f t="shared" si="122"/>
        <v>0</v>
      </c>
    </row>
    <row r="202" spans="1:17">
      <c r="A202" s="12" t="s">
        <v>156</v>
      </c>
      <c r="B202" s="12" t="s">
        <v>129</v>
      </c>
      <c r="C202" s="12" t="s">
        <v>88</v>
      </c>
      <c r="D202" s="12" t="s">
        <v>173</v>
      </c>
      <c r="E202" s="18" t="s">
        <v>28</v>
      </c>
      <c r="F202" s="18" t="s">
        <v>0</v>
      </c>
      <c r="G202" s="81" t="s">
        <v>0</v>
      </c>
      <c r="H202" s="18" t="s">
        <v>29</v>
      </c>
      <c r="I202" s="3">
        <v>100</v>
      </c>
      <c r="J202" s="3">
        <f t="shared" si="173"/>
        <v>100</v>
      </c>
      <c r="K202" s="3">
        <f t="shared" si="173"/>
        <v>0</v>
      </c>
      <c r="L202" s="3">
        <f t="shared" si="159"/>
        <v>0</v>
      </c>
      <c r="M202" s="3">
        <f>SUM(M203)</f>
        <v>0</v>
      </c>
      <c r="N202" s="3">
        <f t="shared" si="174"/>
        <v>0</v>
      </c>
      <c r="O202" s="3">
        <f t="shared" si="174"/>
        <v>0</v>
      </c>
      <c r="P202" s="3">
        <f t="shared" si="161"/>
        <v>0</v>
      </c>
      <c r="Q202" s="3">
        <f t="shared" si="122"/>
        <v>0</v>
      </c>
    </row>
    <row r="203" spans="1:17">
      <c r="A203" s="17" t="s">
        <v>156</v>
      </c>
      <c r="B203" s="17" t="s">
        <v>129</v>
      </c>
      <c r="C203" s="17" t="s">
        <v>88</v>
      </c>
      <c r="D203" s="17" t="s">
        <v>173</v>
      </c>
      <c r="E203" s="17" t="s">
        <v>120</v>
      </c>
      <c r="F203" s="12" t="s">
        <v>0</v>
      </c>
      <c r="G203" s="84" t="s">
        <v>0</v>
      </c>
      <c r="H203" s="18" t="s">
        <v>35</v>
      </c>
      <c r="I203" s="3">
        <v>100</v>
      </c>
      <c r="J203" s="3">
        <f t="shared" si="173"/>
        <v>100</v>
      </c>
      <c r="K203" s="3">
        <f t="shared" si="173"/>
        <v>0</v>
      </c>
      <c r="L203" s="3">
        <f t="shared" si="159"/>
        <v>0</v>
      </c>
      <c r="M203" s="3">
        <f>SUM(M204)</f>
        <v>0</v>
      </c>
      <c r="N203" s="3">
        <f t="shared" si="174"/>
        <v>0</v>
      </c>
      <c r="O203" s="3">
        <f t="shared" si="174"/>
        <v>0</v>
      </c>
      <c r="P203" s="3">
        <f t="shared" si="161"/>
        <v>0</v>
      </c>
      <c r="Q203" s="3">
        <f t="shared" si="122"/>
        <v>0</v>
      </c>
    </row>
    <row r="204" spans="1:17">
      <c r="A204" s="12" t="s">
        <v>156</v>
      </c>
      <c r="B204" s="12" t="s">
        <v>129</v>
      </c>
      <c r="C204" s="12" t="s">
        <v>88</v>
      </c>
      <c r="D204" s="12" t="s">
        <v>173</v>
      </c>
      <c r="E204" s="11">
        <v>6148</v>
      </c>
      <c r="F204" s="12"/>
      <c r="G204" s="84" t="s">
        <v>3077</v>
      </c>
      <c r="H204" s="13" t="s">
        <v>35</v>
      </c>
      <c r="I204" s="2">
        <v>100</v>
      </c>
      <c r="J204" s="2">
        <v>100</v>
      </c>
      <c r="K204" s="2">
        <v>0</v>
      </c>
      <c r="L204" s="2">
        <f t="shared" si="159"/>
        <v>0</v>
      </c>
      <c r="M204" s="2"/>
      <c r="N204" s="2"/>
      <c r="O204" s="2"/>
      <c r="P204" s="2">
        <f t="shared" si="161"/>
        <v>0</v>
      </c>
      <c r="Q204" s="2">
        <f t="shared" ref="Q204:Q266" si="175">IF(J204=0,"-",P204/J204*100)</f>
        <v>0</v>
      </c>
    </row>
    <row r="205" spans="1:17" ht="22.5">
      <c r="A205" s="17" t="s">
        <v>0</v>
      </c>
      <c r="B205" s="17" t="s">
        <v>0</v>
      </c>
      <c r="C205" s="17" t="s">
        <v>0</v>
      </c>
      <c r="D205" s="18" t="s">
        <v>0</v>
      </c>
      <c r="E205" s="18" t="s">
        <v>0</v>
      </c>
      <c r="F205" s="18" t="s">
        <v>0</v>
      </c>
      <c r="G205" s="81" t="s">
        <v>0</v>
      </c>
      <c r="H205" s="24" t="s">
        <v>58</v>
      </c>
      <c r="I205" s="29">
        <v>11400</v>
      </c>
      <c r="J205" s="29">
        <f t="shared" ref="J205:K207" si="176">SUM(J206)</f>
        <v>11400</v>
      </c>
      <c r="K205" s="29">
        <f t="shared" si="176"/>
        <v>10000</v>
      </c>
      <c r="L205" s="29">
        <f t="shared" si="159"/>
        <v>0</v>
      </c>
      <c r="M205" s="29">
        <f>SUM(M206)</f>
        <v>0</v>
      </c>
      <c r="N205" s="29">
        <f t="shared" ref="N205:O207" si="177">SUM(N206)</f>
        <v>0</v>
      </c>
      <c r="O205" s="29">
        <f t="shared" si="177"/>
        <v>0</v>
      </c>
      <c r="P205" s="29">
        <f t="shared" si="161"/>
        <v>10000</v>
      </c>
      <c r="Q205" s="29">
        <f t="shared" si="175"/>
        <v>87.719298245614027</v>
      </c>
    </row>
    <row r="206" spans="1:17">
      <c r="A206" s="12" t="s">
        <v>156</v>
      </c>
      <c r="B206" s="12" t="s">
        <v>129</v>
      </c>
      <c r="C206" s="12" t="s">
        <v>88</v>
      </c>
      <c r="D206" s="12" t="s">
        <v>173</v>
      </c>
      <c r="E206" s="18" t="s">
        <v>50</v>
      </c>
      <c r="F206" s="18" t="s">
        <v>0</v>
      </c>
      <c r="G206" s="81" t="s">
        <v>0</v>
      </c>
      <c r="H206" s="18" t="s">
        <v>51</v>
      </c>
      <c r="I206" s="3">
        <v>11400</v>
      </c>
      <c r="J206" s="3">
        <f t="shared" si="176"/>
        <v>11400</v>
      </c>
      <c r="K206" s="3">
        <f t="shared" si="176"/>
        <v>10000</v>
      </c>
      <c r="L206" s="3">
        <f t="shared" si="159"/>
        <v>0</v>
      </c>
      <c r="M206" s="3">
        <f>SUM(M207)</f>
        <v>0</v>
      </c>
      <c r="N206" s="3">
        <f t="shared" si="177"/>
        <v>0</v>
      </c>
      <c r="O206" s="3">
        <f t="shared" si="177"/>
        <v>0</v>
      </c>
      <c r="P206" s="3">
        <f t="shared" si="161"/>
        <v>10000</v>
      </c>
      <c r="Q206" s="3">
        <f t="shared" si="175"/>
        <v>87.719298245614027</v>
      </c>
    </row>
    <row r="207" spans="1:17">
      <c r="A207" s="17" t="s">
        <v>156</v>
      </c>
      <c r="B207" s="17" t="s">
        <v>129</v>
      </c>
      <c r="C207" s="17" t="s">
        <v>88</v>
      </c>
      <c r="D207" s="17" t="s">
        <v>173</v>
      </c>
      <c r="E207" s="17" t="s">
        <v>122</v>
      </c>
      <c r="F207" s="12" t="s">
        <v>0</v>
      </c>
      <c r="G207" s="84" t="s">
        <v>0</v>
      </c>
      <c r="H207" s="18" t="s">
        <v>54</v>
      </c>
      <c r="I207" s="3">
        <v>11400</v>
      </c>
      <c r="J207" s="3">
        <f t="shared" si="176"/>
        <v>11400</v>
      </c>
      <c r="K207" s="3">
        <f t="shared" si="176"/>
        <v>10000</v>
      </c>
      <c r="L207" s="3">
        <f t="shared" si="159"/>
        <v>0</v>
      </c>
      <c r="M207" s="3">
        <f>SUM(M208)</f>
        <v>0</v>
      </c>
      <c r="N207" s="3">
        <f t="shared" si="177"/>
        <v>0</v>
      </c>
      <c r="O207" s="3">
        <f t="shared" si="177"/>
        <v>0</v>
      </c>
      <c r="P207" s="3">
        <f t="shared" si="161"/>
        <v>10000</v>
      </c>
      <c r="Q207" s="3">
        <f t="shared" si="175"/>
        <v>87.719298245614027</v>
      </c>
    </row>
    <row r="208" spans="1:17">
      <c r="A208" s="12" t="s">
        <v>156</v>
      </c>
      <c r="B208" s="12" t="s">
        <v>129</v>
      </c>
      <c r="C208" s="12" t="s">
        <v>88</v>
      </c>
      <c r="D208" s="12" t="s">
        <v>173</v>
      </c>
      <c r="E208" s="11">
        <v>8213</v>
      </c>
      <c r="F208" s="12"/>
      <c r="G208" s="84" t="s">
        <v>3077</v>
      </c>
      <c r="H208" s="13" t="s">
        <v>54</v>
      </c>
      <c r="I208" s="2">
        <v>11400</v>
      </c>
      <c r="J208" s="2">
        <v>11400</v>
      </c>
      <c r="K208" s="2">
        <v>10000</v>
      </c>
      <c r="L208" s="2">
        <f t="shared" si="159"/>
        <v>0</v>
      </c>
      <c r="M208" s="2"/>
      <c r="N208" s="2"/>
      <c r="O208" s="2"/>
      <c r="P208" s="2">
        <f t="shared" si="161"/>
        <v>10000</v>
      </c>
      <c r="Q208" s="2">
        <f t="shared" si="175"/>
        <v>87.719298245614027</v>
      </c>
    </row>
    <row r="209" spans="1:17">
      <c r="A209" s="13" t="s">
        <v>0</v>
      </c>
      <c r="B209" s="13" t="s">
        <v>0</v>
      </c>
      <c r="C209" s="13" t="s">
        <v>0</v>
      </c>
      <c r="D209" s="13" t="s">
        <v>0</v>
      </c>
      <c r="E209" s="13" t="s">
        <v>0</v>
      </c>
      <c r="F209" s="13" t="s">
        <v>0</v>
      </c>
      <c r="G209" s="84" t="s">
        <v>0</v>
      </c>
      <c r="H209" s="24" t="s">
        <v>182</v>
      </c>
      <c r="I209" s="29">
        <v>566245</v>
      </c>
      <c r="J209" s="29">
        <f>SUM(J184,J201,J205)</f>
        <v>562633</v>
      </c>
      <c r="K209" s="29">
        <f>SUM(K184,K201,K205)</f>
        <v>278785</v>
      </c>
      <c r="L209" s="29">
        <f t="shared" si="159"/>
        <v>165000</v>
      </c>
      <c r="M209" s="29">
        <f>SUM(M184,M201,M205)</f>
        <v>55925</v>
      </c>
      <c r="N209" s="29">
        <f t="shared" ref="N209:O209" si="178">SUM(N184,N201,N205)</f>
        <v>55175</v>
      </c>
      <c r="O209" s="29">
        <f t="shared" si="178"/>
        <v>53900</v>
      </c>
      <c r="P209" s="29">
        <f t="shared" si="161"/>
        <v>443785</v>
      </c>
      <c r="Q209" s="29">
        <f t="shared" si="175"/>
        <v>78.876461210060555</v>
      </c>
    </row>
    <row r="210" spans="1:17" ht="15.75" thickBot="1">
      <c r="A210" s="13" t="s">
        <v>0</v>
      </c>
      <c r="B210" s="13" t="s">
        <v>0</v>
      </c>
      <c r="C210" s="13" t="s">
        <v>0</v>
      </c>
      <c r="D210" s="13" t="s">
        <v>0</v>
      </c>
      <c r="E210" s="13" t="s">
        <v>0</v>
      </c>
      <c r="F210" s="13" t="s">
        <v>0</v>
      </c>
      <c r="G210" s="84" t="s">
        <v>0</v>
      </c>
      <c r="H210" s="18" t="s">
        <v>125</v>
      </c>
      <c r="I210" s="3">
        <v>14</v>
      </c>
      <c r="J210" s="3">
        <v>14</v>
      </c>
      <c r="K210" s="3">
        <v>0</v>
      </c>
      <c r="L210" s="3">
        <f t="shared" si="159"/>
        <v>0</v>
      </c>
      <c r="M210" s="3"/>
      <c r="N210" s="3"/>
      <c r="O210" s="3"/>
      <c r="P210" s="3">
        <f t="shared" si="161"/>
        <v>0</v>
      </c>
      <c r="Q210" s="3">
        <f t="shared" si="175"/>
        <v>0</v>
      </c>
    </row>
    <row r="211" spans="1:17" ht="45.75" thickBot="1">
      <c r="A211" s="109" t="s">
        <v>0</v>
      </c>
      <c r="B211" s="109" t="s">
        <v>0</v>
      </c>
      <c r="C211" s="109" t="s">
        <v>0</v>
      </c>
      <c r="D211" s="109" t="s">
        <v>0</v>
      </c>
      <c r="E211" s="109" t="s">
        <v>0</v>
      </c>
      <c r="F211" s="109" t="s">
        <v>0</v>
      </c>
      <c r="G211" s="121" t="s">
        <v>0</v>
      </c>
      <c r="H211" s="1" t="s">
        <v>126</v>
      </c>
      <c r="I211" s="1" t="s">
        <v>3016</v>
      </c>
      <c r="J211" s="1" t="s">
        <v>3199</v>
      </c>
      <c r="K211" s="1" t="s">
        <v>3198</v>
      </c>
      <c r="L211" s="1" t="s">
        <v>3191</v>
      </c>
      <c r="M211" s="1" t="s">
        <v>3193</v>
      </c>
      <c r="N211" s="1" t="s">
        <v>3194</v>
      </c>
      <c r="O211" s="1" t="s">
        <v>3195</v>
      </c>
      <c r="P211" s="1" t="s">
        <v>3192</v>
      </c>
      <c r="Q211" s="1" t="s">
        <v>3185</v>
      </c>
    </row>
    <row r="212" spans="1:17">
      <c r="A212" s="110"/>
      <c r="B212" s="110"/>
      <c r="C212" s="110"/>
      <c r="D212" s="110"/>
      <c r="E212" s="110"/>
      <c r="F212" s="110"/>
      <c r="G212" s="122"/>
      <c r="H212" s="26" t="s">
        <v>0</v>
      </c>
      <c r="I212" s="28">
        <v>1</v>
      </c>
      <c r="J212" s="28">
        <v>2</v>
      </c>
      <c r="K212" s="28">
        <v>3</v>
      </c>
      <c r="L212" s="28" t="s">
        <v>3186</v>
      </c>
      <c r="M212" s="28">
        <v>5</v>
      </c>
      <c r="N212" s="28">
        <v>6</v>
      </c>
      <c r="O212" s="28">
        <v>7</v>
      </c>
      <c r="P212" s="28" t="s">
        <v>3187</v>
      </c>
      <c r="Q212" s="28">
        <v>9</v>
      </c>
    </row>
    <row r="213" spans="1:17">
      <c r="A213" s="110"/>
      <c r="B213" s="110"/>
      <c r="C213" s="110"/>
      <c r="D213" s="110"/>
      <c r="E213" s="110"/>
      <c r="F213" s="110"/>
      <c r="G213" s="122"/>
      <c r="H213" s="8" t="s">
        <v>127</v>
      </c>
      <c r="I213" s="9">
        <v>566245</v>
      </c>
      <c r="J213" s="9">
        <f t="shared" ref="J213" si="179">SUM(J209)</f>
        <v>562633</v>
      </c>
      <c r="K213" s="9">
        <f t="shared" ref="K213" si="180">SUM(K209)</f>
        <v>278785</v>
      </c>
      <c r="L213" s="9">
        <f t="shared" ref="L213:L214" si="181">M213+N213+O213</f>
        <v>165000</v>
      </c>
      <c r="M213" s="9">
        <f t="shared" ref="M213:O213" si="182">SUM(M209)</f>
        <v>55925</v>
      </c>
      <c r="N213" s="9">
        <f t="shared" si="182"/>
        <v>55175</v>
      </c>
      <c r="O213" s="9">
        <f t="shared" si="182"/>
        <v>53900</v>
      </c>
      <c r="P213" s="9">
        <f t="shared" ref="P213:P214" si="183">SUM(K213+L213)</f>
        <v>443785</v>
      </c>
      <c r="Q213" s="9">
        <f t="shared" si="175"/>
        <v>78.876461210060555</v>
      </c>
    </row>
    <row r="214" spans="1:17">
      <c r="A214" s="110"/>
      <c r="B214" s="110"/>
      <c r="C214" s="110"/>
      <c r="D214" s="110"/>
      <c r="E214" s="110"/>
      <c r="F214" s="110"/>
      <c r="G214" s="122"/>
      <c r="H214" s="10" t="s">
        <v>68</v>
      </c>
      <c r="I214" s="9">
        <v>566245</v>
      </c>
      <c r="J214" s="9">
        <f t="shared" ref="J214" si="184">SUM(J213)</f>
        <v>562633</v>
      </c>
      <c r="K214" s="9">
        <f t="shared" ref="K214" si="185">SUM(K213)</f>
        <v>278785</v>
      </c>
      <c r="L214" s="9">
        <f t="shared" si="181"/>
        <v>165000</v>
      </c>
      <c r="M214" s="9">
        <f t="shared" ref="M214:O214" si="186">SUM(M213)</f>
        <v>55925</v>
      </c>
      <c r="N214" s="9">
        <f t="shared" si="186"/>
        <v>55175</v>
      </c>
      <c r="O214" s="9">
        <f t="shared" si="186"/>
        <v>53900</v>
      </c>
      <c r="P214" s="9">
        <f t="shared" si="183"/>
        <v>443785</v>
      </c>
      <c r="Q214" s="9">
        <f t="shared" si="175"/>
        <v>78.876461210060555</v>
      </c>
    </row>
    <row r="215" spans="1:17">
      <c r="A215" s="111"/>
      <c r="B215" s="111"/>
      <c r="C215" s="111"/>
      <c r="D215" s="111"/>
      <c r="E215" s="111"/>
      <c r="F215" s="111"/>
      <c r="G215" s="123"/>
      <c r="Q215" t="str">
        <f t="shared" si="175"/>
        <v>-</v>
      </c>
    </row>
    <row r="216" spans="1:17">
      <c r="A216" s="13" t="s">
        <v>0</v>
      </c>
      <c r="B216" s="13" t="s">
        <v>0</v>
      </c>
      <c r="C216" s="13" t="s">
        <v>0</v>
      </c>
      <c r="D216" s="13" t="s">
        <v>0</v>
      </c>
      <c r="E216" s="13" t="s">
        <v>0</v>
      </c>
      <c r="F216" s="13" t="s">
        <v>0</v>
      </c>
      <c r="G216" s="84" t="s">
        <v>0</v>
      </c>
      <c r="H216" s="27" t="s">
        <v>0</v>
      </c>
      <c r="I216" s="27"/>
      <c r="J216" s="27"/>
      <c r="K216" s="27"/>
      <c r="L216" s="27"/>
      <c r="M216" s="27"/>
      <c r="N216" s="27"/>
      <c r="O216" s="27"/>
      <c r="P216" s="27"/>
      <c r="Q216" s="27" t="str">
        <f t="shared" si="175"/>
        <v>-</v>
      </c>
    </row>
    <row r="217" spans="1:17">
      <c r="A217" s="13" t="s">
        <v>0</v>
      </c>
      <c r="B217" s="13" t="s">
        <v>0</v>
      </c>
      <c r="C217" s="13" t="s">
        <v>0</v>
      </c>
      <c r="D217" s="13" t="s">
        <v>0</v>
      </c>
      <c r="E217" s="13" t="s">
        <v>0</v>
      </c>
      <c r="F217" s="13" t="s">
        <v>0</v>
      </c>
      <c r="G217" s="84" t="s">
        <v>0</v>
      </c>
      <c r="H217" s="24" t="s">
        <v>183</v>
      </c>
      <c r="I217" s="29">
        <v>566245</v>
      </c>
      <c r="J217" s="29">
        <f t="shared" ref="J217" si="187">SUM(J209)</f>
        <v>562633</v>
      </c>
      <c r="K217" s="29">
        <f t="shared" ref="K217" si="188">SUM(K209)</f>
        <v>278785</v>
      </c>
      <c r="L217" s="29">
        <f t="shared" ref="L217:L218" si="189">M217+N217+O217</f>
        <v>165000</v>
      </c>
      <c r="M217" s="29">
        <f t="shared" ref="M217:O217" si="190">SUM(M209)</f>
        <v>55925</v>
      </c>
      <c r="N217" s="29">
        <f t="shared" si="190"/>
        <v>55175</v>
      </c>
      <c r="O217" s="29">
        <f t="shared" si="190"/>
        <v>53900</v>
      </c>
      <c r="P217" s="29">
        <f t="shared" ref="P217:P218" si="191">SUM(K217+L217)</f>
        <v>443785</v>
      </c>
      <c r="Q217" s="29">
        <f t="shared" si="175"/>
        <v>78.876461210060555</v>
      </c>
    </row>
    <row r="218" spans="1:17">
      <c r="A218" s="13" t="s">
        <v>0</v>
      </c>
      <c r="B218" s="13" t="s">
        <v>0</v>
      </c>
      <c r="C218" s="13" t="s">
        <v>0</v>
      </c>
      <c r="D218" s="13" t="s">
        <v>0</v>
      </c>
      <c r="E218" s="13" t="s">
        <v>0</v>
      </c>
      <c r="F218" s="13" t="s">
        <v>0</v>
      </c>
      <c r="G218" s="84" t="s">
        <v>0</v>
      </c>
      <c r="H218" s="18" t="s">
        <v>125</v>
      </c>
      <c r="I218" s="3">
        <v>14</v>
      </c>
      <c r="J218" s="3">
        <f>J210</f>
        <v>14</v>
      </c>
      <c r="K218" s="3">
        <f>K210</f>
        <v>0</v>
      </c>
      <c r="L218" s="3">
        <f t="shared" si="189"/>
        <v>0</v>
      </c>
      <c r="M218" s="3">
        <f>M210</f>
        <v>0</v>
      </c>
      <c r="N218" s="3">
        <f t="shared" ref="N218:O218" si="192">N210</f>
        <v>0</v>
      </c>
      <c r="O218" s="3">
        <f t="shared" si="192"/>
        <v>0</v>
      </c>
      <c r="P218" s="3">
        <f t="shared" si="191"/>
        <v>0</v>
      </c>
      <c r="Q218" s="3">
        <f t="shared" si="175"/>
        <v>0</v>
      </c>
    </row>
    <row r="219" spans="1:17">
      <c r="A219" s="13" t="s">
        <v>0</v>
      </c>
      <c r="B219" s="13" t="s">
        <v>0</v>
      </c>
      <c r="C219" s="13" t="s">
        <v>0</v>
      </c>
      <c r="D219" s="13" t="s">
        <v>0</v>
      </c>
      <c r="E219" s="13" t="s">
        <v>0</v>
      </c>
      <c r="F219" s="13" t="s">
        <v>0</v>
      </c>
      <c r="G219" s="84" t="s">
        <v>0</v>
      </c>
      <c r="H219" s="7" t="s">
        <v>0</v>
      </c>
      <c r="I219" s="30"/>
      <c r="J219" s="30"/>
      <c r="K219" s="30"/>
      <c r="L219" s="30"/>
      <c r="M219" s="30"/>
      <c r="N219" s="30"/>
      <c r="O219" s="30"/>
      <c r="P219" s="30"/>
      <c r="Q219" s="30" t="str">
        <f t="shared" si="175"/>
        <v>-</v>
      </c>
    </row>
    <row r="220" spans="1:17" ht="15.75" thickBot="1">
      <c r="A220" s="17" t="s">
        <v>156</v>
      </c>
      <c r="B220" s="17" t="s">
        <v>184</v>
      </c>
      <c r="C220" s="12" t="s">
        <v>0</v>
      </c>
      <c r="D220" s="12" t="s">
        <v>0</v>
      </c>
      <c r="E220" s="18" t="s">
        <v>0</v>
      </c>
      <c r="F220" s="18" t="s">
        <v>0</v>
      </c>
      <c r="G220" s="81" t="s">
        <v>0</v>
      </c>
      <c r="H220" s="18" t="s">
        <v>0</v>
      </c>
      <c r="I220" s="11"/>
      <c r="J220" s="11"/>
      <c r="K220" s="11"/>
      <c r="L220" s="11"/>
      <c r="M220" s="11"/>
      <c r="N220" s="11"/>
      <c r="O220" s="11"/>
      <c r="P220" s="11"/>
      <c r="Q220" s="11" t="str">
        <f t="shared" si="175"/>
        <v>-</v>
      </c>
    </row>
    <row r="221" spans="1:17" ht="45.75" thickBot="1">
      <c r="A221" s="1" t="s">
        <v>82</v>
      </c>
      <c r="B221" s="1" t="s">
        <v>83</v>
      </c>
      <c r="C221" s="1" t="s">
        <v>84</v>
      </c>
      <c r="D221" s="19" t="s">
        <v>0</v>
      </c>
      <c r="E221" s="1" t="s">
        <v>85</v>
      </c>
      <c r="F221" s="1" t="s">
        <v>86</v>
      </c>
      <c r="G221" s="82" t="s">
        <v>87</v>
      </c>
      <c r="H221" s="1" t="s">
        <v>1</v>
      </c>
      <c r="I221" s="1" t="s">
        <v>3016</v>
      </c>
      <c r="J221" s="1" t="s">
        <v>3199</v>
      </c>
      <c r="K221" s="1" t="s">
        <v>3198</v>
      </c>
      <c r="L221" s="1" t="s">
        <v>3191</v>
      </c>
      <c r="M221" s="1" t="s">
        <v>3193</v>
      </c>
      <c r="N221" s="1" t="s">
        <v>3194</v>
      </c>
      <c r="O221" s="1" t="s">
        <v>3195</v>
      </c>
      <c r="P221" s="1" t="s">
        <v>3192</v>
      </c>
      <c r="Q221" s="1" t="s">
        <v>3185</v>
      </c>
    </row>
    <row r="222" spans="1:17">
      <c r="A222" s="20" t="s">
        <v>0</v>
      </c>
      <c r="B222" s="20" t="s">
        <v>0</v>
      </c>
      <c r="C222" s="20" t="s">
        <v>0</v>
      </c>
      <c r="D222" s="21" t="s">
        <v>0</v>
      </c>
      <c r="E222" s="21" t="s">
        <v>0</v>
      </c>
      <c r="F222" s="22" t="s">
        <v>0</v>
      </c>
      <c r="G222" s="83" t="s">
        <v>0</v>
      </c>
      <c r="H222" s="23" t="s">
        <v>0</v>
      </c>
      <c r="I222" s="28">
        <v>1</v>
      </c>
      <c r="J222" s="28">
        <v>2</v>
      </c>
      <c r="K222" s="28">
        <v>3</v>
      </c>
      <c r="L222" s="28" t="s">
        <v>3186</v>
      </c>
      <c r="M222" s="28">
        <v>5</v>
      </c>
      <c r="N222" s="28">
        <v>6</v>
      </c>
      <c r="O222" s="28">
        <v>7</v>
      </c>
      <c r="P222" s="28" t="s">
        <v>3187</v>
      </c>
      <c r="Q222" s="28">
        <v>9</v>
      </c>
    </row>
    <row r="223" spans="1:17">
      <c r="A223" s="17" t="s">
        <v>156</v>
      </c>
      <c r="B223" s="17" t="s">
        <v>184</v>
      </c>
      <c r="C223" s="12" t="s">
        <v>88</v>
      </c>
      <c r="D223" s="12" t="s">
        <v>185</v>
      </c>
      <c r="E223" s="18" t="s">
        <v>0</v>
      </c>
      <c r="F223" s="18" t="s">
        <v>0</v>
      </c>
      <c r="G223" s="81" t="s">
        <v>0</v>
      </c>
      <c r="H223" s="18" t="s">
        <v>186</v>
      </c>
      <c r="I223" s="11"/>
      <c r="J223" s="11"/>
      <c r="K223" s="11"/>
      <c r="L223" s="11"/>
      <c r="M223" s="11"/>
      <c r="N223" s="11"/>
      <c r="O223" s="11"/>
      <c r="P223" s="11"/>
      <c r="Q223" s="11" t="str">
        <f t="shared" si="175"/>
        <v>-</v>
      </c>
    </row>
    <row r="224" spans="1:17" ht="22.5">
      <c r="A224" s="17" t="s">
        <v>0</v>
      </c>
      <c r="B224" s="17" t="s">
        <v>0</v>
      </c>
      <c r="C224" s="17" t="s">
        <v>0</v>
      </c>
      <c r="D224" s="18" t="s">
        <v>0</v>
      </c>
      <c r="E224" s="18" t="s">
        <v>0</v>
      </c>
      <c r="F224" s="18" t="s">
        <v>0</v>
      </c>
      <c r="G224" s="81" t="s">
        <v>0</v>
      </c>
      <c r="H224" s="24" t="s">
        <v>36</v>
      </c>
      <c r="I224" s="29">
        <v>315000</v>
      </c>
      <c r="J224" s="29">
        <f t="shared" ref="J224:K225" si="193">SUM(J225)</f>
        <v>315000</v>
      </c>
      <c r="K224" s="29">
        <f t="shared" si="193"/>
        <v>150000</v>
      </c>
      <c r="L224" s="29">
        <f t="shared" ref="L224:L230" si="194">M224+N224+O224</f>
        <v>115000</v>
      </c>
      <c r="M224" s="29">
        <f t="shared" ref="M224:O225" si="195">SUM(M225)</f>
        <v>115000</v>
      </c>
      <c r="N224" s="29">
        <f t="shared" si="195"/>
        <v>0</v>
      </c>
      <c r="O224" s="29">
        <f t="shared" si="195"/>
        <v>0</v>
      </c>
      <c r="P224" s="29">
        <f t="shared" ref="P224:P230" si="196">SUM(K224+L224)</f>
        <v>265000</v>
      </c>
      <c r="Q224" s="29">
        <f t="shared" si="175"/>
        <v>84.126984126984127</v>
      </c>
    </row>
    <row r="225" spans="1:17">
      <c r="A225" s="12" t="s">
        <v>156</v>
      </c>
      <c r="B225" s="12" t="s">
        <v>184</v>
      </c>
      <c r="C225" s="12" t="s">
        <v>88</v>
      </c>
      <c r="D225" s="12" t="s">
        <v>185</v>
      </c>
      <c r="E225" s="18" t="s">
        <v>28</v>
      </c>
      <c r="F225" s="18" t="s">
        <v>0</v>
      </c>
      <c r="G225" s="81" t="s">
        <v>0</v>
      </c>
      <c r="H225" s="18" t="s">
        <v>29</v>
      </c>
      <c r="I225" s="3">
        <v>315000</v>
      </c>
      <c r="J225" s="3">
        <f t="shared" si="193"/>
        <v>315000</v>
      </c>
      <c r="K225" s="3">
        <f t="shared" si="193"/>
        <v>150000</v>
      </c>
      <c r="L225" s="3">
        <f t="shared" si="194"/>
        <v>115000</v>
      </c>
      <c r="M225" s="3">
        <f t="shared" si="195"/>
        <v>115000</v>
      </c>
      <c r="N225" s="3">
        <f t="shared" si="195"/>
        <v>0</v>
      </c>
      <c r="O225" s="3">
        <f t="shared" si="195"/>
        <v>0</v>
      </c>
      <c r="P225" s="3">
        <f t="shared" si="196"/>
        <v>265000</v>
      </c>
      <c r="Q225" s="3">
        <f t="shared" si="175"/>
        <v>84.126984126984127</v>
      </c>
    </row>
    <row r="226" spans="1:17">
      <c r="A226" s="17" t="s">
        <v>156</v>
      </c>
      <c r="B226" s="17" t="s">
        <v>184</v>
      </c>
      <c r="C226" s="17" t="s">
        <v>88</v>
      </c>
      <c r="D226" s="17" t="s">
        <v>185</v>
      </c>
      <c r="E226" s="17" t="s">
        <v>115</v>
      </c>
      <c r="F226" s="12" t="s">
        <v>0</v>
      </c>
      <c r="G226" s="84" t="s">
        <v>0</v>
      </c>
      <c r="H226" s="18" t="s">
        <v>32</v>
      </c>
      <c r="I226" s="3">
        <v>315000</v>
      </c>
      <c r="J226" s="3">
        <f>SUM(J227:J229)</f>
        <v>315000</v>
      </c>
      <c r="K226" s="3">
        <f>SUM(K227:K229)</f>
        <v>150000</v>
      </c>
      <c r="L226" s="3">
        <f t="shared" si="194"/>
        <v>115000</v>
      </c>
      <c r="M226" s="3">
        <f t="shared" ref="M226:O226" si="197">SUM(M227:M229)</f>
        <v>115000</v>
      </c>
      <c r="N226" s="3">
        <f t="shared" si="197"/>
        <v>0</v>
      </c>
      <c r="O226" s="3">
        <f t="shared" si="197"/>
        <v>0</v>
      </c>
      <c r="P226" s="3">
        <f t="shared" si="196"/>
        <v>265000</v>
      </c>
      <c r="Q226" s="3">
        <f t="shared" si="175"/>
        <v>84.126984126984127</v>
      </c>
    </row>
    <row r="227" spans="1:17" ht="22.5">
      <c r="A227" s="12" t="s">
        <v>156</v>
      </c>
      <c r="B227" s="12" t="s">
        <v>184</v>
      </c>
      <c r="C227" s="12" t="s">
        <v>88</v>
      </c>
      <c r="D227" s="12" t="s">
        <v>185</v>
      </c>
      <c r="E227" s="11">
        <v>6143</v>
      </c>
      <c r="F227" s="12" t="s">
        <v>187</v>
      </c>
      <c r="G227" s="84" t="s">
        <v>3105</v>
      </c>
      <c r="H227" s="13" t="s">
        <v>188</v>
      </c>
      <c r="I227" s="2">
        <v>100000</v>
      </c>
      <c r="J227" s="2">
        <v>100000</v>
      </c>
      <c r="K227" s="2">
        <v>100000</v>
      </c>
      <c r="L227" s="2">
        <f t="shared" si="194"/>
        <v>0</v>
      </c>
      <c r="M227" s="2">
        <v>0</v>
      </c>
      <c r="N227" s="2"/>
      <c r="O227" s="2"/>
      <c r="P227" s="2">
        <f t="shared" si="196"/>
        <v>100000</v>
      </c>
      <c r="Q227" s="2">
        <f t="shared" si="175"/>
        <v>100</v>
      </c>
    </row>
    <row r="228" spans="1:17">
      <c r="A228" s="12" t="s">
        <v>156</v>
      </c>
      <c r="B228" s="12" t="s">
        <v>184</v>
      </c>
      <c r="C228" s="12" t="s">
        <v>88</v>
      </c>
      <c r="D228" s="12" t="s">
        <v>185</v>
      </c>
      <c r="E228" s="11">
        <v>6143</v>
      </c>
      <c r="F228" s="12" t="s">
        <v>189</v>
      </c>
      <c r="G228" s="84" t="s">
        <v>3107</v>
      </c>
      <c r="H228" s="13" t="s">
        <v>190</v>
      </c>
      <c r="I228" s="2">
        <v>100000</v>
      </c>
      <c r="J228" s="2">
        <v>100000</v>
      </c>
      <c r="K228" s="2">
        <v>50000</v>
      </c>
      <c r="L228" s="2">
        <f t="shared" si="194"/>
        <v>0</v>
      </c>
      <c r="M228" s="2">
        <v>0</v>
      </c>
      <c r="N228" s="2"/>
      <c r="O228" s="2"/>
      <c r="P228" s="2">
        <f t="shared" si="196"/>
        <v>50000</v>
      </c>
      <c r="Q228" s="2">
        <f t="shared" si="175"/>
        <v>50</v>
      </c>
    </row>
    <row r="229" spans="1:17" ht="22.5">
      <c r="A229" s="12" t="s">
        <v>156</v>
      </c>
      <c r="B229" s="12" t="s">
        <v>184</v>
      </c>
      <c r="C229" s="12" t="s">
        <v>88</v>
      </c>
      <c r="D229" s="12" t="s">
        <v>185</v>
      </c>
      <c r="E229" s="11">
        <v>6143</v>
      </c>
      <c r="F229" s="12" t="s">
        <v>191</v>
      </c>
      <c r="G229" s="84" t="s">
        <v>3105</v>
      </c>
      <c r="H229" s="13" t="s">
        <v>192</v>
      </c>
      <c r="I229" s="2">
        <v>115000</v>
      </c>
      <c r="J229" s="2">
        <v>115000</v>
      </c>
      <c r="K229" s="2">
        <v>0</v>
      </c>
      <c r="L229" s="2">
        <f t="shared" si="194"/>
        <v>115000</v>
      </c>
      <c r="M229" s="2">
        <v>115000</v>
      </c>
      <c r="N229" s="2"/>
      <c r="O229" s="2"/>
      <c r="P229" s="2">
        <f t="shared" si="196"/>
        <v>115000</v>
      </c>
      <c r="Q229" s="2">
        <f t="shared" si="175"/>
        <v>100</v>
      </c>
    </row>
    <row r="230" spans="1:17">
      <c r="A230" s="13" t="s">
        <v>0</v>
      </c>
      <c r="B230" s="13" t="s">
        <v>0</v>
      </c>
      <c r="C230" s="13" t="s">
        <v>0</v>
      </c>
      <c r="D230" s="13" t="s">
        <v>0</v>
      </c>
      <c r="E230" s="13" t="s">
        <v>0</v>
      </c>
      <c r="F230" s="13" t="s">
        <v>0</v>
      </c>
      <c r="G230" s="84" t="s">
        <v>0</v>
      </c>
      <c r="H230" s="24" t="s">
        <v>193</v>
      </c>
      <c r="I230" s="29">
        <v>315000</v>
      </c>
      <c r="J230" s="29">
        <f>SUM(J224)</f>
        <v>315000</v>
      </c>
      <c r="K230" s="29">
        <f>SUM(K224)</f>
        <v>150000</v>
      </c>
      <c r="L230" s="29">
        <f t="shared" si="194"/>
        <v>115000</v>
      </c>
      <c r="M230" s="29">
        <f>SUM(M224)</f>
        <v>115000</v>
      </c>
      <c r="N230" s="29">
        <f t="shared" ref="N230:O230" si="198">SUM(N224)</f>
        <v>0</v>
      </c>
      <c r="O230" s="29">
        <f t="shared" si="198"/>
        <v>0</v>
      </c>
      <c r="P230" s="29">
        <f t="shared" si="196"/>
        <v>265000</v>
      </c>
      <c r="Q230" s="29">
        <f t="shared" si="175"/>
        <v>84.126984126984127</v>
      </c>
    </row>
    <row r="231" spans="1:17" ht="15.75" thickBot="1">
      <c r="A231" s="13" t="s">
        <v>0</v>
      </c>
      <c r="B231" s="13" t="s">
        <v>0</v>
      </c>
      <c r="C231" s="13" t="s">
        <v>0</v>
      </c>
      <c r="D231" s="13" t="s">
        <v>0</v>
      </c>
      <c r="E231" s="13" t="s">
        <v>0</v>
      </c>
      <c r="F231" s="13" t="s">
        <v>0</v>
      </c>
      <c r="G231" s="84" t="s">
        <v>0</v>
      </c>
      <c r="H231" s="18"/>
      <c r="I231" s="3"/>
      <c r="J231" s="3"/>
      <c r="K231" s="3"/>
      <c r="L231" s="3"/>
      <c r="M231" s="3"/>
      <c r="N231" s="3"/>
      <c r="O231" s="3"/>
      <c r="P231" s="3"/>
      <c r="Q231" s="3" t="str">
        <f t="shared" si="175"/>
        <v>-</v>
      </c>
    </row>
    <row r="232" spans="1:17" ht="45.75" thickBot="1">
      <c r="A232" s="109" t="s">
        <v>0</v>
      </c>
      <c r="B232" s="109" t="s">
        <v>0</v>
      </c>
      <c r="C232" s="109" t="s">
        <v>0</v>
      </c>
      <c r="D232" s="109" t="s">
        <v>0</v>
      </c>
      <c r="E232" s="109" t="s">
        <v>0</v>
      </c>
      <c r="F232" s="109" t="s">
        <v>0</v>
      </c>
      <c r="G232" s="121" t="s">
        <v>0</v>
      </c>
      <c r="H232" s="1" t="s">
        <v>126</v>
      </c>
      <c r="I232" s="1" t="s">
        <v>3016</v>
      </c>
      <c r="J232" s="1" t="s">
        <v>3199</v>
      </c>
      <c r="K232" s="1" t="s">
        <v>3198</v>
      </c>
      <c r="L232" s="1" t="s">
        <v>3191</v>
      </c>
      <c r="M232" s="1" t="s">
        <v>3193</v>
      </c>
      <c r="N232" s="1" t="s">
        <v>3194</v>
      </c>
      <c r="O232" s="1" t="s">
        <v>3195</v>
      </c>
      <c r="P232" s="1" t="s">
        <v>3192</v>
      </c>
      <c r="Q232" s="1" t="s">
        <v>3185</v>
      </c>
    </row>
    <row r="233" spans="1:17">
      <c r="A233" s="110"/>
      <c r="B233" s="110"/>
      <c r="C233" s="110"/>
      <c r="D233" s="110"/>
      <c r="E233" s="110"/>
      <c r="F233" s="110"/>
      <c r="G233" s="122"/>
      <c r="H233" s="26" t="s">
        <v>0</v>
      </c>
      <c r="I233" s="28">
        <v>1</v>
      </c>
      <c r="J233" s="28">
        <v>2</v>
      </c>
      <c r="K233" s="28">
        <v>3</v>
      </c>
      <c r="L233" s="28" t="s">
        <v>3186</v>
      </c>
      <c r="M233" s="28">
        <v>5</v>
      </c>
      <c r="N233" s="28">
        <v>6</v>
      </c>
      <c r="O233" s="28">
        <v>7</v>
      </c>
      <c r="P233" s="28" t="s">
        <v>3187</v>
      </c>
      <c r="Q233" s="28">
        <v>9</v>
      </c>
    </row>
    <row r="234" spans="1:17">
      <c r="A234" s="110"/>
      <c r="B234" s="110"/>
      <c r="C234" s="110"/>
      <c r="D234" s="110"/>
      <c r="E234" s="110"/>
      <c r="F234" s="110"/>
      <c r="G234" s="122"/>
      <c r="H234" s="8" t="s">
        <v>194</v>
      </c>
      <c r="I234" s="9">
        <v>215000</v>
      </c>
      <c r="J234" s="9">
        <f t="shared" ref="J234" si="199">SUM(J227,J229)</f>
        <v>215000</v>
      </c>
      <c r="K234" s="9">
        <f t="shared" ref="K234" si="200">SUM(K227,K229)</f>
        <v>100000</v>
      </c>
      <c r="L234" s="9">
        <f t="shared" ref="L234:L236" si="201">M234+N234+O234</f>
        <v>115000</v>
      </c>
      <c r="M234" s="9">
        <f t="shared" ref="M234:O234" si="202">SUM(M227,M229)</f>
        <v>115000</v>
      </c>
      <c r="N234" s="9">
        <f t="shared" si="202"/>
        <v>0</v>
      </c>
      <c r="O234" s="9">
        <f t="shared" si="202"/>
        <v>0</v>
      </c>
      <c r="P234" s="9">
        <f t="shared" ref="P234:P236" si="203">SUM(K234+L234)</f>
        <v>215000</v>
      </c>
      <c r="Q234" s="9">
        <f t="shared" si="175"/>
        <v>100</v>
      </c>
    </row>
    <row r="235" spans="1:17">
      <c r="A235" s="110"/>
      <c r="B235" s="110"/>
      <c r="C235" s="110"/>
      <c r="D235" s="110"/>
      <c r="E235" s="110"/>
      <c r="F235" s="110"/>
      <c r="G235" s="122"/>
      <c r="H235" s="8" t="s">
        <v>195</v>
      </c>
      <c r="I235" s="9">
        <v>100000</v>
      </c>
      <c r="J235" s="9">
        <f t="shared" ref="J235" si="204">SUM(J228)</f>
        <v>100000</v>
      </c>
      <c r="K235" s="9">
        <f t="shared" ref="K235" si="205">SUM(K228)</f>
        <v>50000</v>
      </c>
      <c r="L235" s="9">
        <f t="shared" si="201"/>
        <v>0</v>
      </c>
      <c r="M235" s="9">
        <f t="shared" ref="M235:O235" si="206">SUM(M228)</f>
        <v>0</v>
      </c>
      <c r="N235" s="9">
        <f t="shared" si="206"/>
        <v>0</v>
      </c>
      <c r="O235" s="9">
        <f t="shared" si="206"/>
        <v>0</v>
      </c>
      <c r="P235" s="9">
        <f t="shared" si="203"/>
        <v>50000</v>
      </c>
      <c r="Q235" s="9">
        <f t="shared" si="175"/>
        <v>50</v>
      </c>
    </row>
    <row r="236" spans="1:17">
      <c r="A236" s="110"/>
      <c r="B236" s="110"/>
      <c r="C236" s="110"/>
      <c r="D236" s="110"/>
      <c r="E236" s="110"/>
      <c r="F236" s="110"/>
      <c r="G236" s="122"/>
      <c r="H236" s="10" t="s">
        <v>68</v>
      </c>
      <c r="I236" s="9">
        <v>315000</v>
      </c>
      <c r="J236" s="9">
        <f t="shared" ref="J236" si="207">SUM(J234:J235)</f>
        <v>315000</v>
      </c>
      <c r="K236" s="9">
        <f t="shared" ref="K236" si="208">SUM(K234:K235)</f>
        <v>150000</v>
      </c>
      <c r="L236" s="9">
        <f t="shared" si="201"/>
        <v>115000</v>
      </c>
      <c r="M236" s="9">
        <f t="shared" ref="M236:O236" si="209">SUM(M234:M235)</f>
        <v>115000</v>
      </c>
      <c r="N236" s="9">
        <f t="shared" si="209"/>
        <v>0</v>
      </c>
      <c r="O236" s="9">
        <f t="shared" si="209"/>
        <v>0</v>
      </c>
      <c r="P236" s="9">
        <f t="shared" si="203"/>
        <v>265000</v>
      </c>
      <c r="Q236" s="9">
        <f t="shared" si="175"/>
        <v>84.126984126984127</v>
      </c>
    </row>
    <row r="237" spans="1:17">
      <c r="A237" s="111"/>
      <c r="B237" s="111"/>
      <c r="C237" s="111"/>
      <c r="D237" s="111"/>
      <c r="E237" s="111"/>
      <c r="F237" s="111"/>
      <c r="G237" s="123"/>
      <c r="Q237" t="str">
        <f t="shared" si="175"/>
        <v>-</v>
      </c>
    </row>
    <row r="238" spans="1:17">
      <c r="A238" s="13" t="s">
        <v>0</v>
      </c>
      <c r="B238" s="13" t="s">
        <v>0</v>
      </c>
      <c r="C238" s="13" t="s">
        <v>0</v>
      </c>
      <c r="D238" s="13" t="s">
        <v>0</v>
      </c>
      <c r="E238" s="13" t="s">
        <v>0</v>
      </c>
      <c r="F238" s="13" t="s">
        <v>0</v>
      </c>
      <c r="G238" s="84" t="s">
        <v>0</v>
      </c>
      <c r="H238" s="27" t="s">
        <v>0</v>
      </c>
      <c r="I238" s="27"/>
      <c r="J238" s="27"/>
      <c r="K238" s="27"/>
      <c r="L238" s="27"/>
      <c r="M238" s="27"/>
      <c r="N238" s="27"/>
      <c r="O238" s="27"/>
      <c r="P238" s="27"/>
      <c r="Q238" s="27" t="str">
        <f t="shared" si="175"/>
        <v>-</v>
      </c>
    </row>
    <row r="239" spans="1:17">
      <c r="A239" s="13" t="s">
        <v>0</v>
      </c>
      <c r="B239" s="13" t="s">
        <v>0</v>
      </c>
      <c r="C239" s="13" t="s">
        <v>0</v>
      </c>
      <c r="D239" s="13" t="s">
        <v>0</v>
      </c>
      <c r="E239" s="13" t="s">
        <v>0</v>
      </c>
      <c r="F239" s="13" t="s">
        <v>0</v>
      </c>
      <c r="G239" s="84" t="s">
        <v>0</v>
      </c>
      <c r="H239" s="24" t="s">
        <v>196</v>
      </c>
      <c r="I239" s="29">
        <v>315000</v>
      </c>
      <c r="J239" s="29">
        <f t="shared" ref="J239:K239" si="210">SUM(J230)</f>
        <v>315000</v>
      </c>
      <c r="K239" s="29">
        <f t="shared" si="210"/>
        <v>150000</v>
      </c>
      <c r="L239" s="29">
        <f>M239+N239+O239</f>
        <v>115000</v>
      </c>
      <c r="M239" s="29">
        <f t="shared" ref="M239:O239" si="211">SUM(M230)</f>
        <v>115000</v>
      </c>
      <c r="N239" s="29">
        <f t="shared" si="211"/>
        <v>0</v>
      </c>
      <c r="O239" s="29">
        <f t="shared" si="211"/>
        <v>0</v>
      </c>
      <c r="P239" s="29">
        <f>SUM(K239+L239)</f>
        <v>265000</v>
      </c>
      <c r="Q239" s="29">
        <f t="shared" si="175"/>
        <v>84.126984126984127</v>
      </c>
    </row>
    <row r="240" spans="1:17">
      <c r="A240" s="13" t="s">
        <v>0</v>
      </c>
      <c r="B240" s="13" t="s">
        <v>0</v>
      </c>
      <c r="C240" s="13" t="s">
        <v>0</v>
      </c>
      <c r="D240" s="13" t="s">
        <v>0</v>
      </c>
      <c r="E240" s="13" t="s">
        <v>0</v>
      </c>
      <c r="F240" s="13" t="s">
        <v>0</v>
      </c>
      <c r="G240" s="84" t="s">
        <v>0</v>
      </c>
      <c r="H240" s="18"/>
      <c r="I240" s="3"/>
      <c r="J240" s="3"/>
      <c r="K240" s="3"/>
      <c r="L240" s="3"/>
      <c r="M240" s="3"/>
      <c r="N240" s="3"/>
      <c r="O240" s="3"/>
      <c r="P240" s="3"/>
      <c r="Q240" s="3" t="str">
        <f t="shared" si="175"/>
        <v>-</v>
      </c>
    </row>
    <row r="241" spans="1:17">
      <c r="A241" s="13" t="s">
        <v>0</v>
      </c>
      <c r="B241" s="13" t="s">
        <v>0</v>
      </c>
      <c r="C241" s="13" t="s">
        <v>0</v>
      </c>
      <c r="D241" s="13" t="s">
        <v>0</v>
      </c>
      <c r="E241" s="13" t="s">
        <v>0</v>
      </c>
      <c r="F241" s="13" t="s">
        <v>0</v>
      </c>
      <c r="G241" s="84" t="s">
        <v>0</v>
      </c>
      <c r="H241" s="7" t="s">
        <v>0</v>
      </c>
      <c r="I241" s="30"/>
      <c r="J241" s="30"/>
      <c r="K241" s="30"/>
      <c r="L241" s="30"/>
      <c r="M241" s="30"/>
      <c r="N241" s="30"/>
      <c r="O241" s="30"/>
      <c r="P241" s="30"/>
      <c r="Q241" s="30" t="str">
        <f t="shared" si="175"/>
        <v>-</v>
      </c>
    </row>
    <row r="242" spans="1:17" ht="15.75" thickBot="1">
      <c r="A242" s="17" t="s">
        <v>156</v>
      </c>
      <c r="B242" s="17" t="s">
        <v>197</v>
      </c>
      <c r="C242" s="12" t="s">
        <v>0</v>
      </c>
      <c r="D242" s="12" t="s">
        <v>0</v>
      </c>
      <c r="E242" s="18" t="s">
        <v>0</v>
      </c>
      <c r="F242" s="18" t="s">
        <v>0</v>
      </c>
      <c r="G242" s="81" t="s">
        <v>0</v>
      </c>
      <c r="H242" s="18" t="s">
        <v>0</v>
      </c>
      <c r="I242" s="11"/>
      <c r="J242" s="11"/>
      <c r="K242" s="11"/>
      <c r="L242" s="11"/>
      <c r="M242" s="11"/>
      <c r="N242" s="11"/>
      <c r="O242" s="11"/>
      <c r="P242" s="11"/>
      <c r="Q242" s="11" t="str">
        <f t="shared" si="175"/>
        <v>-</v>
      </c>
    </row>
    <row r="243" spans="1:17" ht="45.75" thickBot="1">
      <c r="A243" s="1" t="s">
        <v>82</v>
      </c>
      <c r="B243" s="1" t="s">
        <v>83</v>
      </c>
      <c r="C243" s="1" t="s">
        <v>84</v>
      </c>
      <c r="D243" s="19" t="s">
        <v>0</v>
      </c>
      <c r="E243" s="1" t="s">
        <v>85</v>
      </c>
      <c r="F243" s="1" t="s">
        <v>86</v>
      </c>
      <c r="G243" s="82" t="s">
        <v>87</v>
      </c>
      <c r="H243" s="1" t="s">
        <v>1</v>
      </c>
      <c r="I243" s="1" t="s">
        <v>3016</v>
      </c>
      <c r="J243" s="1" t="s">
        <v>3199</v>
      </c>
      <c r="K243" s="1" t="s">
        <v>3198</v>
      </c>
      <c r="L243" s="1" t="s">
        <v>3191</v>
      </c>
      <c r="M243" s="1" t="s">
        <v>3193</v>
      </c>
      <c r="N243" s="1" t="s">
        <v>3194</v>
      </c>
      <c r="O243" s="1" t="s">
        <v>3195</v>
      </c>
      <c r="P243" s="1" t="s">
        <v>3192</v>
      </c>
      <c r="Q243" s="1" t="s">
        <v>3185</v>
      </c>
    </row>
    <row r="244" spans="1:17">
      <c r="A244" s="20" t="s">
        <v>0</v>
      </c>
      <c r="B244" s="20" t="s">
        <v>0</v>
      </c>
      <c r="C244" s="20" t="s">
        <v>0</v>
      </c>
      <c r="D244" s="21" t="s">
        <v>0</v>
      </c>
      <c r="E244" s="21" t="s">
        <v>0</v>
      </c>
      <c r="F244" s="22" t="s">
        <v>0</v>
      </c>
      <c r="G244" s="83" t="s">
        <v>0</v>
      </c>
      <c r="H244" s="23" t="s">
        <v>0</v>
      </c>
      <c r="I244" s="28">
        <v>1</v>
      </c>
      <c r="J244" s="28">
        <v>2</v>
      </c>
      <c r="K244" s="28">
        <v>3</v>
      </c>
      <c r="L244" s="28" t="s">
        <v>3186</v>
      </c>
      <c r="M244" s="28">
        <v>5</v>
      </c>
      <c r="N244" s="28">
        <v>6</v>
      </c>
      <c r="O244" s="28">
        <v>7</v>
      </c>
      <c r="P244" s="28" t="s">
        <v>3187</v>
      </c>
      <c r="Q244" s="28">
        <v>9</v>
      </c>
    </row>
    <row r="245" spans="1:17">
      <c r="A245" s="17" t="s">
        <v>156</v>
      </c>
      <c r="B245" s="17" t="s">
        <v>197</v>
      </c>
      <c r="C245" s="12" t="s">
        <v>88</v>
      </c>
      <c r="D245" s="12" t="s">
        <v>198</v>
      </c>
      <c r="E245" s="18" t="s">
        <v>0</v>
      </c>
      <c r="F245" s="18" t="s">
        <v>0</v>
      </c>
      <c r="G245" s="81" t="s">
        <v>0</v>
      </c>
      <c r="H245" s="18" t="s">
        <v>199</v>
      </c>
      <c r="I245" s="11"/>
      <c r="J245" s="11"/>
      <c r="K245" s="11"/>
      <c r="L245" s="11"/>
      <c r="M245" s="11"/>
      <c r="N245" s="11"/>
      <c r="O245" s="11"/>
      <c r="P245" s="11"/>
      <c r="Q245" s="11" t="str">
        <f t="shared" si="175"/>
        <v>-</v>
      </c>
    </row>
    <row r="246" spans="1:17" ht="22.5">
      <c r="A246" s="17" t="s">
        <v>0</v>
      </c>
      <c r="B246" s="17" t="s">
        <v>0</v>
      </c>
      <c r="C246" s="17" t="s">
        <v>0</v>
      </c>
      <c r="D246" s="18" t="s">
        <v>0</v>
      </c>
      <c r="E246" s="18" t="s">
        <v>0</v>
      </c>
      <c r="F246" s="18" t="s">
        <v>0</v>
      </c>
      <c r="G246" s="81" t="s">
        <v>0</v>
      </c>
      <c r="H246" s="24" t="s">
        <v>27</v>
      </c>
      <c r="I246" s="29">
        <v>188325</v>
      </c>
      <c r="J246" s="29">
        <f t="shared" ref="J246" si="212">SUM(J247,J254,J256)</f>
        <v>187558</v>
      </c>
      <c r="K246" s="29">
        <f t="shared" ref="K246" si="213">SUM(K247,K254,K256)</f>
        <v>90416</v>
      </c>
      <c r="L246" s="29">
        <f t="shared" ref="L246:L266" si="214">M246+N246+O246</f>
        <v>45126</v>
      </c>
      <c r="M246" s="29">
        <f t="shared" ref="M246:O246" si="215">SUM(M247,M254,M256)</f>
        <v>15042</v>
      </c>
      <c r="N246" s="29">
        <f t="shared" si="215"/>
        <v>15042</v>
      </c>
      <c r="O246" s="29">
        <f t="shared" si="215"/>
        <v>15042</v>
      </c>
      <c r="P246" s="29">
        <f t="shared" ref="P246:P266" si="216">SUM(K246+L246)</f>
        <v>135542</v>
      </c>
      <c r="Q246" s="29">
        <f t="shared" si="175"/>
        <v>72.266712163704028</v>
      </c>
    </row>
    <row r="247" spans="1:17">
      <c r="A247" s="12" t="s">
        <v>156</v>
      </c>
      <c r="B247" s="12" t="s">
        <v>197</v>
      </c>
      <c r="C247" s="12" t="s">
        <v>88</v>
      </c>
      <c r="D247" s="12" t="s">
        <v>198</v>
      </c>
      <c r="E247" s="18" t="s">
        <v>2</v>
      </c>
      <c r="F247" s="18" t="s">
        <v>0</v>
      </c>
      <c r="G247" s="81" t="s">
        <v>0</v>
      </c>
      <c r="H247" s="18" t="s">
        <v>3</v>
      </c>
      <c r="I247" s="3">
        <v>175733</v>
      </c>
      <c r="J247" s="3">
        <f t="shared" ref="J247" si="217">SUM(J248:J249)</f>
        <v>174966</v>
      </c>
      <c r="K247" s="3">
        <f t="shared" ref="K247" si="218">SUM(K248:K249)</f>
        <v>83869</v>
      </c>
      <c r="L247" s="3">
        <f t="shared" si="214"/>
        <v>41982</v>
      </c>
      <c r="M247" s="3">
        <f t="shared" ref="M247:O247" si="219">SUM(M248:M249)</f>
        <v>13994</v>
      </c>
      <c r="N247" s="3">
        <f t="shared" si="219"/>
        <v>13994</v>
      </c>
      <c r="O247" s="3">
        <f t="shared" si="219"/>
        <v>13994</v>
      </c>
      <c r="P247" s="3">
        <f t="shared" si="216"/>
        <v>125851</v>
      </c>
      <c r="Q247" s="3">
        <f t="shared" si="175"/>
        <v>71.928831887338106</v>
      </c>
    </row>
    <row r="248" spans="1:17">
      <c r="A248" s="12" t="s">
        <v>156</v>
      </c>
      <c r="B248" s="12" t="s">
        <v>197</v>
      </c>
      <c r="C248" s="12" t="s">
        <v>88</v>
      </c>
      <c r="D248" s="12" t="s">
        <v>198</v>
      </c>
      <c r="E248" s="11">
        <v>6111</v>
      </c>
      <c r="F248" s="12"/>
      <c r="G248" s="84" t="s">
        <v>3077</v>
      </c>
      <c r="H248" s="13" t="s">
        <v>4</v>
      </c>
      <c r="I248" s="2">
        <v>153773</v>
      </c>
      <c r="J248" s="2">
        <v>153773</v>
      </c>
      <c r="K248" s="2">
        <v>75274</v>
      </c>
      <c r="L248" s="2">
        <f t="shared" si="214"/>
        <v>38442</v>
      </c>
      <c r="M248" s="2">
        <v>12814</v>
      </c>
      <c r="N248" s="2">
        <v>12814</v>
      </c>
      <c r="O248" s="2">
        <v>12814</v>
      </c>
      <c r="P248" s="2">
        <f t="shared" si="216"/>
        <v>113716</v>
      </c>
      <c r="Q248" s="2">
        <f t="shared" si="175"/>
        <v>73.950563492940887</v>
      </c>
    </row>
    <row r="249" spans="1:17">
      <c r="A249" s="17" t="s">
        <v>156</v>
      </c>
      <c r="B249" s="17" t="s">
        <v>197</v>
      </c>
      <c r="C249" s="17" t="s">
        <v>88</v>
      </c>
      <c r="D249" s="17" t="s">
        <v>198</v>
      </c>
      <c r="E249" s="17" t="s">
        <v>91</v>
      </c>
      <c r="F249" s="12" t="s">
        <v>0</v>
      </c>
      <c r="G249" s="84" t="s">
        <v>0</v>
      </c>
      <c r="H249" s="18" t="s">
        <v>5</v>
      </c>
      <c r="I249" s="3">
        <v>21960</v>
      </c>
      <c r="J249" s="3">
        <f t="shared" ref="J249:K249" si="220">SUM(J250:J253)</f>
        <v>21193</v>
      </c>
      <c r="K249" s="3">
        <f t="shared" si="220"/>
        <v>8595</v>
      </c>
      <c r="L249" s="3">
        <f t="shared" si="214"/>
        <v>3540</v>
      </c>
      <c r="M249" s="3">
        <f t="shared" ref="M249:O249" si="221">SUM(M250:M253)</f>
        <v>1180</v>
      </c>
      <c r="N249" s="3">
        <f t="shared" si="221"/>
        <v>1180</v>
      </c>
      <c r="O249" s="3">
        <f t="shared" si="221"/>
        <v>1180</v>
      </c>
      <c r="P249" s="3">
        <f t="shared" si="216"/>
        <v>12135</v>
      </c>
      <c r="Q249" s="3">
        <f t="shared" si="175"/>
        <v>57.259472467324116</v>
      </c>
    </row>
    <row r="250" spans="1:17">
      <c r="A250" s="12" t="s">
        <v>156</v>
      </c>
      <c r="B250" s="12" t="s">
        <v>197</v>
      </c>
      <c r="C250" s="12" t="s">
        <v>88</v>
      </c>
      <c r="D250" s="12" t="s">
        <v>198</v>
      </c>
      <c r="E250" s="11">
        <v>6112</v>
      </c>
      <c r="F250" s="12" t="s">
        <v>200</v>
      </c>
      <c r="G250" s="84" t="s">
        <v>3077</v>
      </c>
      <c r="H250" s="13" t="s">
        <v>9</v>
      </c>
      <c r="I250" s="2">
        <v>2544</v>
      </c>
      <c r="J250" s="2">
        <v>2544</v>
      </c>
      <c r="K250" s="2">
        <v>1284</v>
      </c>
      <c r="L250" s="2">
        <f t="shared" si="214"/>
        <v>636</v>
      </c>
      <c r="M250" s="2">
        <v>212</v>
      </c>
      <c r="N250" s="2">
        <v>212</v>
      </c>
      <c r="O250" s="2">
        <v>212</v>
      </c>
      <c r="P250" s="2">
        <f t="shared" si="216"/>
        <v>1920</v>
      </c>
      <c r="Q250" s="2">
        <f t="shared" si="175"/>
        <v>75.471698113207552</v>
      </c>
    </row>
    <row r="251" spans="1:17">
      <c r="A251" s="12" t="s">
        <v>156</v>
      </c>
      <c r="B251" s="12" t="s">
        <v>197</v>
      </c>
      <c r="C251" s="12" t="s">
        <v>88</v>
      </c>
      <c r="D251" s="12" t="s">
        <v>198</v>
      </c>
      <c r="E251" s="11">
        <v>6112</v>
      </c>
      <c r="F251" s="12" t="s">
        <v>201</v>
      </c>
      <c r="G251" s="84" t="s">
        <v>3077</v>
      </c>
      <c r="H251" s="13" t="s">
        <v>10</v>
      </c>
      <c r="I251" s="2">
        <v>11616</v>
      </c>
      <c r="J251" s="2">
        <v>11616</v>
      </c>
      <c r="K251" s="2">
        <v>5478</v>
      </c>
      <c r="L251" s="2">
        <f t="shared" si="214"/>
        <v>2904</v>
      </c>
      <c r="M251" s="2">
        <v>968</v>
      </c>
      <c r="N251" s="2">
        <v>968</v>
      </c>
      <c r="O251" s="2">
        <v>968</v>
      </c>
      <c r="P251" s="2">
        <f t="shared" si="216"/>
        <v>8382</v>
      </c>
      <c r="Q251" s="2">
        <f t="shared" si="175"/>
        <v>72.159090909090907</v>
      </c>
    </row>
    <row r="252" spans="1:17">
      <c r="A252" s="12" t="s">
        <v>156</v>
      </c>
      <c r="B252" s="12" t="s">
        <v>197</v>
      </c>
      <c r="C252" s="12" t="s">
        <v>88</v>
      </c>
      <c r="D252" s="12" t="s">
        <v>198</v>
      </c>
      <c r="E252" s="11">
        <v>6112</v>
      </c>
      <c r="F252" s="12" t="s">
        <v>202</v>
      </c>
      <c r="G252" s="84" t="s">
        <v>3077</v>
      </c>
      <c r="H252" s="13" t="s">
        <v>7</v>
      </c>
      <c r="I252" s="2">
        <v>2600</v>
      </c>
      <c r="J252" s="2">
        <v>1833</v>
      </c>
      <c r="K252" s="2">
        <v>1833</v>
      </c>
      <c r="L252" s="2">
        <f t="shared" si="214"/>
        <v>0</v>
      </c>
      <c r="M252" s="2"/>
      <c r="N252" s="2"/>
      <c r="O252" s="2"/>
      <c r="P252" s="2">
        <f t="shared" si="216"/>
        <v>1833</v>
      </c>
      <c r="Q252" s="2">
        <f t="shared" si="175"/>
        <v>100</v>
      </c>
    </row>
    <row r="253" spans="1:17">
      <c r="A253" s="12" t="s">
        <v>156</v>
      </c>
      <c r="B253" s="12" t="s">
        <v>197</v>
      </c>
      <c r="C253" s="12" t="s">
        <v>88</v>
      </c>
      <c r="D253" s="12" t="s">
        <v>198</v>
      </c>
      <c r="E253" s="11">
        <v>6112</v>
      </c>
      <c r="F253" s="12" t="s">
        <v>203</v>
      </c>
      <c r="G253" s="84" t="s">
        <v>3077</v>
      </c>
      <c r="H253" s="13" t="s">
        <v>6</v>
      </c>
      <c r="I253" s="2">
        <v>5200</v>
      </c>
      <c r="J253" s="2">
        <v>5200</v>
      </c>
      <c r="K253" s="2">
        <v>0</v>
      </c>
      <c r="L253" s="2">
        <f t="shared" si="214"/>
        <v>0</v>
      </c>
      <c r="M253" s="2"/>
      <c r="N253" s="2"/>
      <c r="O253" s="2"/>
      <c r="P253" s="2">
        <f t="shared" si="216"/>
        <v>0</v>
      </c>
      <c r="Q253" s="2">
        <f t="shared" si="175"/>
        <v>0</v>
      </c>
    </row>
    <row r="254" spans="1:17">
      <c r="A254" s="12" t="s">
        <v>156</v>
      </c>
      <c r="B254" s="12" t="s">
        <v>197</v>
      </c>
      <c r="C254" s="12" t="s">
        <v>88</v>
      </c>
      <c r="D254" s="12" t="s">
        <v>198</v>
      </c>
      <c r="E254" s="18" t="s">
        <v>13</v>
      </c>
      <c r="F254" s="18" t="s">
        <v>0</v>
      </c>
      <c r="G254" s="81" t="s">
        <v>0</v>
      </c>
      <c r="H254" s="18" t="s">
        <v>14</v>
      </c>
      <c r="I254" s="3">
        <v>10675</v>
      </c>
      <c r="J254" s="3">
        <f t="shared" ref="J254:K254" si="222">SUM(J255)</f>
        <v>10675</v>
      </c>
      <c r="K254" s="3">
        <f t="shared" si="222"/>
        <v>5738</v>
      </c>
      <c r="L254" s="3">
        <f t="shared" si="214"/>
        <v>2667</v>
      </c>
      <c r="M254" s="3">
        <f t="shared" ref="M254:O254" si="223">SUM(M255)</f>
        <v>889</v>
      </c>
      <c r="N254" s="3">
        <f t="shared" si="223"/>
        <v>889</v>
      </c>
      <c r="O254" s="3">
        <f t="shared" si="223"/>
        <v>889</v>
      </c>
      <c r="P254" s="3">
        <f t="shared" si="216"/>
        <v>8405</v>
      </c>
      <c r="Q254" s="3">
        <f t="shared" si="175"/>
        <v>78.735362997658072</v>
      </c>
    </row>
    <row r="255" spans="1:17">
      <c r="A255" s="12" t="s">
        <v>156</v>
      </c>
      <c r="B255" s="12" t="s">
        <v>197</v>
      </c>
      <c r="C255" s="12" t="s">
        <v>88</v>
      </c>
      <c r="D255" s="12" t="s">
        <v>198</v>
      </c>
      <c r="E255" s="11">
        <v>6121</v>
      </c>
      <c r="F255" s="12"/>
      <c r="G255" s="84" t="s">
        <v>3077</v>
      </c>
      <c r="H255" s="13" t="s">
        <v>15</v>
      </c>
      <c r="I255" s="2">
        <v>10675</v>
      </c>
      <c r="J255" s="2">
        <v>10675</v>
      </c>
      <c r="K255" s="2">
        <v>5738</v>
      </c>
      <c r="L255" s="2">
        <f t="shared" si="214"/>
        <v>2667</v>
      </c>
      <c r="M255" s="2">
        <v>889</v>
      </c>
      <c r="N255" s="2">
        <v>889</v>
      </c>
      <c r="O255" s="2">
        <v>889</v>
      </c>
      <c r="P255" s="2">
        <f t="shared" si="216"/>
        <v>8405</v>
      </c>
      <c r="Q255" s="2">
        <f t="shared" si="175"/>
        <v>78.735362997658072</v>
      </c>
    </row>
    <row r="256" spans="1:17">
      <c r="A256" s="12" t="s">
        <v>156</v>
      </c>
      <c r="B256" s="12" t="s">
        <v>197</v>
      </c>
      <c r="C256" s="12" t="s">
        <v>88</v>
      </c>
      <c r="D256" s="12" t="s">
        <v>198</v>
      </c>
      <c r="E256" s="18" t="s">
        <v>16</v>
      </c>
      <c r="F256" s="18" t="s">
        <v>0</v>
      </c>
      <c r="G256" s="81" t="s">
        <v>0</v>
      </c>
      <c r="H256" s="18" t="s">
        <v>17</v>
      </c>
      <c r="I256" s="3">
        <v>1917</v>
      </c>
      <c r="J256" s="3">
        <f t="shared" ref="J256:K256" si="224">SUM(J257)</f>
        <v>1917</v>
      </c>
      <c r="K256" s="3">
        <f t="shared" si="224"/>
        <v>809</v>
      </c>
      <c r="L256" s="3">
        <f t="shared" si="214"/>
        <v>477</v>
      </c>
      <c r="M256" s="3">
        <f t="shared" ref="M256:O256" si="225">SUM(M257)</f>
        <v>159</v>
      </c>
      <c r="N256" s="3">
        <f t="shared" si="225"/>
        <v>159</v>
      </c>
      <c r="O256" s="3">
        <f t="shared" si="225"/>
        <v>159</v>
      </c>
      <c r="P256" s="3">
        <f t="shared" si="216"/>
        <v>1286</v>
      </c>
      <c r="Q256" s="3">
        <f t="shared" si="175"/>
        <v>67.083985393844543</v>
      </c>
    </row>
    <row r="257" spans="1:17">
      <c r="A257" s="17" t="s">
        <v>156</v>
      </c>
      <c r="B257" s="17" t="s">
        <v>197</v>
      </c>
      <c r="C257" s="17" t="s">
        <v>88</v>
      </c>
      <c r="D257" s="17" t="s">
        <v>198</v>
      </c>
      <c r="E257" s="17" t="s">
        <v>99</v>
      </c>
      <c r="F257" s="12" t="s">
        <v>0</v>
      </c>
      <c r="G257" s="84" t="s">
        <v>0</v>
      </c>
      <c r="H257" s="18" t="s">
        <v>26</v>
      </c>
      <c r="I257" s="3">
        <v>1917</v>
      </c>
      <c r="J257" s="3">
        <f t="shared" ref="J257" si="226">SUM(J258:J260)</f>
        <v>1917</v>
      </c>
      <c r="K257" s="3">
        <f t="shared" ref="K257" si="227">SUM(K258:K260)</f>
        <v>809</v>
      </c>
      <c r="L257" s="3">
        <f t="shared" si="214"/>
        <v>477</v>
      </c>
      <c r="M257" s="3">
        <f t="shared" ref="M257:O257" si="228">SUM(M258:M260)</f>
        <v>159</v>
      </c>
      <c r="N257" s="3">
        <f t="shared" si="228"/>
        <v>159</v>
      </c>
      <c r="O257" s="3">
        <f t="shared" si="228"/>
        <v>159</v>
      </c>
      <c r="P257" s="3">
        <f t="shared" si="216"/>
        <v>1286</v>
      </c>
      <c r="Q257" s="3">
        <f t="shared" si="175"/>
        <v>67.083985393844543</v>
      </c>
    </row>
    <row r="258" spans="1:17">
      <c r="A258" s="12" t="s">
        <v>156</v>
      </c>
      <c r="B258" s="12" t="s">
        <v>197</v>
      </c>
      <c r="C258" s="12" t="s">
        <v>88</v>
      </c>
      <c r="D258" s="12" t="s">
        <v>198</v>
      </c>
      <c r="E258" s="11">
        <v>6139</v>
      </c>
      <c r="F258" s="12"/>
      <c r="G258" s="84" t="s">
        <v>3077</v>
      </c>
      <c r="H258" s="13" t="s">
        <v>26</v>
      </c>
      <c r="I258" s="2">
        <v>1500</v>
      </c>
      <c r="J258" s="2">
        <v>1500</v>
      </c>
      <c r="K258" s="2">
        <v>590</v>
      </c>
      <c r="L258" s="2">
        <f t="shared" si="214"/>
        <v>375</v>
      </c>
      <c r="M258" s="2">
        <v>125</v>
      </c>
      <c r="N258" s="2">
        <v>125</v>
      </c>
      <c r="O258" s="2">
        <v>125</v>
      </c>
      <c r="P258" s="2">
        <f t="shared" si="216"/>
        <v>965</v>
      </c>
      <c r="Q258" s="2">
        <f t="shared" si="175"/>
        <v>64.333333333333329</v>
      </c>
    </row>
    <row r="259" spans="1:17">
      <c r="A259" s="12" t="s">
        <v>156</v>
      </c>
      <c r="B259" s="12" t="s">
        <v>197</v>
      </c>
      <c r="C259" s="12" t="s">
        <v>88</v>
      </c>
      <c r="D259" s="12" t="s">
        <v>198</v>
      </c>
      <c r="E259" s="11">
        <v>6139</v>
      </c>
      <c r="F259" s="12" t="s">
        <v>204</v>
      </c>
      <c r="G259" s="84" t="s">
        <v>3077</v>
      </c>
      <c r="H259" s="13" t="s">
        <v>108</v>
      </c>
      <c r="I259" s="2">
        <v>317</v>
      </c>
      <c r="J259" s="2">
        <v>317</v>
      </c>
      <c r="K259" s="2">
        <v>171</v>
      </c>
      <c r="L259" s="2">
        <f t="shared" si="214"/>
        <v>78</v>
      </c>
      <c r="M259" s="2">
        <v>26</v>
      </c>
      <c r="N259" s="2">
        <v>26</v>
      </c>
      <c r="O259" s="2">
        <v>26</v>
      </c>
      <c r="P259" s="2">
        <f t="shared" si="216"/>
        <v>249</v>
      </c>
      <c r="Q259" s="2">
        <f t="shared" si="175"/>
        <v>78.548895899053633</v>
      </c>
    </row>
    <row r="260" spans="1:17" ht="22.5">
      <c r="A260" s="12" t="s">
        <v>156</v>
      </c>
      <c r="B260" s="12" t="s">
        <v>197</v>
      </c>
      <c r="C260" s="12" t="s">
        <v>88</v>
      </c>
      <c r="D260" s="12" t="s">
        <v>198</v>
      </c>
      <c r="E260" s="11">
        <v>6139</v>
      </c>
      <c r="F260" s="12" t="s">
        <v>205</v>
      </c>
      <c r="G260" s="84" t="s">
        <v>3077</v>
      </c>
      <c r="H260" s="13" t="s">
        <v>114</v>
      </c>
      <c r="I260" s="2">
        <v>100</v>
      </c>
      <c r="J260" s="2">
        <v>100</v>
      </c>
      <c r="K260" s="2">
        <v>48</v>
      </c>
      <c r="L260" s="2">
        <f t="shared" si="214"/>
        <v>24</v>
      </c>
      <c r="M260" s="2">
        <v>8</v>
      </c>
      <c r="N260" s="2">
        <v>8</v>
      </c>
      <c r="O260" s="2">
        <v>8</v>
      </c>
      <c r="P260" s="2">
        <f t="shared" si="216"/>
        <v>72</v>
      </c>
      <c r="Q260" s="2">
        <f t="shared" si="175"/>
        <v>72</v>
      </c>
    </row>
    <row r="261" spans="1:17" ht="22.5">
      <c r="A261" s="17" t="s">
        <v>0</v>
      </c>
      <c r="B261" s="17" t="s">
        <v>0</v>
      </c>
      <c r="C261" s="17" t="s">
        <v>0</v>
      </c>
      <c r="D261" s="18" t="s">
        <v>0</v>
      </c>
      <c r="E261" s="18" t="s">
        <v>0</v>
      </c>
      <c r="F261" s="18" t="s">
        <v>0</v>
      </c>
      <c r="G261" s="81" t="s">
        <v>0</v>
      </c>
      <c r="H261" s="24" t="s">
        <v>36</v>
      </c>
      <c r="I261" s="29">
        <v>100</v>
      </c>
      <c r="J261" s="29">
        <f t="shared" ref="J261:K263" si="229">SUM(J262)</f>
        <v>100</v>
      </c>
      <c r="K261" s="29">
        <f t="shared" si="229"/>
        <v>40</v>
      </c>
      <c r="L261" s="29">
        <f t="shared" si="214"/>
        <v>24</v>
      </c>
      <c r="M261" s="29">
        <f t="shared" ref="M261:O263" si="230">SUM(M262)</f>
        <v>8</v>
      </c>
      <c r="N261" s="29">
        <f t="shared" si="230"/>
        <v>8</v>
      </c>
      <c r="O261" s="29">
        <f t="shared" si="230"/>
        <v>8</v>
      </c>
      <c r="P261" s="29">
        <f t="shared" si="216"/>
        <v>64</v>
      </c>
      <c r="Q261" s="29">
        <f t="shared" si="175"/>
        <v>64</v>
      </c>
    </row>
    <row r="262" spans="1:17">
      <c r="A262" s="12" t="s">
        <v>156</v>
      </c>
      <c r="B262" s="12" t="s">
        <v>197</v>
      </c>
      <c r="C262" s="12" t="s">
        <v>88</v>
      </c>
      <c r="D262" s="12" t="s">
        <v>198</v>
      </c>
      <c r="E262" s="18" t="s">
        <v>28</v>
      </c>
      <c r="F262" s="18" t="s">
        <v>0</v>
      </c>
      <c r="G262" s="81" t="s">
        <v>0</v>
      </c>
      <c r="H262" s="18" t="s">
        <v>29</v>
      </c>
      <c r="I262" s="3">
        <v>100</v>
      </c>
      <c r="J262" s="3">
        <f t="shared" si="229"/>
        <v>100</v>
      </c>
      <c r="K262" s="3">
        <f t="shared" si="229"/>
        <v>40</v>
      </c>
      <c r="L262" s="3">
        <f t="shared" si="214"/>
        <v>24</v>
      </c>
      <c r="M262" s="3">
        <f t="shared" si="230"/>
        <v>8</v>
      </c>
      <c r="N262" s="3">
        <f t="shared" si="230"/>
        <v>8</v>
      </c>
      <c r="O262" s="3">
        <f t="shared" si="230"/>
        <v>8</v>
      </c>
      <c r="P262" s="3">
        <f t="shared" si="216"/>
        <v>64</v>
      </c>
      <c r="Q262" s="3">
        <f t="shared" si="175"/>
        <v>64</v>
      </c>
    </row>
    <row r="263" spans="1:17">
      <c r="A263" s="17" t="s">
        <v>156</v>
      </c>
      <c r="B263" s="17" t="s">
        <v>197</v>
      </c>
      <c r="C263" s="17" t="s">
        <v>88</v>
      </c>
      <c r="D263" s="17" t="s">
        <v>198</v>
      </c>
      <c r="E263" s="17" t="s">
        <v>120</v>
      </c>
      <c r="F263" s="12" t="s">
        <v>0</v>
      </c>
      <c r="G263" s="84" t="s">
        <v>0</v>
      </c>
      <c r="H263" s="18" t="s">
        <v>35</v>
      </c>
      <c r="I263" s="3">
        <v>100</v>
      </c>
      <c r="J263" s="3">
        <f t="shared" si="229"/>
        <v>100</v>
      </c>
      <c r="K263" s="3">
        <f t="shared" si="229"/>
        <v>40</v>
      </c>
      <c r="L263" s="3">
        <f t="shared" si="214"/>
        <v>24</v>
      </c>
      <c r="M263" s="3">
        <f t="shared" si="230"/>
        <v>8</v>
      </c>
      <c r="N263" s="3">
        <f t="shared" si="230"/>
        <v>8</v>
      </c>
      <c r="O263" s="3">
        <f t="shared" si="230"/>
        <v>8</v>
      </c>
      <c r="P263" s="3">
        <f t="shared" si="216"/>
        <v>64</v>
      </c>
      <c r="Q263" s="3">
        <f t="shared" si="175"/>
        <v>64</v>
      </c>
    </row>
    <row r="264" spans="1:17">
      <c r="A264" s="12" t="s">
        <v>156</v>
      </c>
      <c r="B264" s="12" t="s">
        <v>197</v>
      </c>
      <c r="C264" s="12" t="s">
        <v>88</v>
      </c>
      <c r="D264" s="12" t="s">
        <v>198</v>
      </c>
      <c r="E264" s="11">
        <v>6148</v>
      </c>
      <c r="F264" s="12"/>
      <c r="G264" s="84" t="s">
        <v>3077</v>
      </c>
      <c r="H264" s="13" t="s">
        <v>35</v>
      </c>
      <c r="I264" s="2">
        <v>100</v>
      </c>
      <c r="J264" s="2">
        <v>100</v>
      </c>
      <c r="K264" s="2">
        <v>40</v>
      </c>
      <c r="L264" s="2">
        <f t="shared" si="214"/>
        <v>24</v>
      </c>
      <c r="M264" s="2">
        <v>8</v>
      </c>
      <c r="N264" s="2">
        <v>8</v>
      </c>
      <c r="O264" s="2">
        <v>8</v>
      </c>
      <c r="P264" s="2">
        <f t="shared" si="216"/>
        <v>64</v>
      </c>
      <c r="Q264" s="2">
        <f t="shared" si="175"/>
        <v>64</v>
      </c>
    </row>
    <row r="265" spans="1:17">
      <c r="A265" s="13" t="s">
        <v>0</v>
      </c>
      <c r="B265" s="13" t="s">
        <v>0</v>
      </c>
      <c r="C265" s="13" t="s">
        <v>0</v>
      </c>
      <c r="D265" s="13" t="s">
        <v>0</v>
      </c>
      <c r="E265" s="13" t="s">
        <v>0</v>
      </c>
      <c r="F265" s="13" t="s">
        <v>0</v>
      </c>
      <c r="G265" s="84" t="s">
        <v>0</v>
      </c>
      <c r="H265" s="24" t="s">
        <v>206</v>
      </c>
      <c r="I265" s="29">
        <v>188425</v>
      </c>
      <c r="J265" s="29">
        <f t="shared" ref="J265:K265" si="231">SUM(J246,J261)</f>
        <v>187658</v>
      </c>
      <c r="K265" s="29">
        <f t="shared" si="231"/>
        <v>90456</v>
      </c>
      <c r="L265" s="29">
        <f t="shared" si="214"/>
        <v>45150</v>
      </c>
      <c r="M265" s="29">
        <f t="shared" ref="M265:O265" si="232">SUM(M246,M261)</f>
        <v>15050</v>
      </c>
      <c r="N265" s="29">
        <f t="shared" si="232"/>
        <v>15050</v>
      </c>
      <c r="O265" s="29">
        <f t="shared" si="232"/>
        <v>15050</v>
      </c>
      <c r="P265" s="29">
        <f t="shared" si="216"/>
        <v>135606</v>
      </c>
      <c r="Q265" s="29">
        <f t="shared" si="175"/>
        <v>72.262306962666116</v>
      </c>
    </row>
    <row r="266" spans="1:17" ht="15.75" thickBot="1">
      <c r="A266" s="13" t="s">
        <v>0</v>
      </c>
      <c r="B266" s="13" t="s">
        <v>0</v>
      </c>
      <c r="C266" s="13" t="s">
        <v>0</v>
      </c>
      <c r="D266" s="13" t="s">
        <v>0</v>
      </c>
      <c r="E266" s="13" t="s">
        <v>0</v>
      </c>
      <c r="F266" s="13" t="s">
        <v>0</v>
      </c>
      <c r="G266" s="84" t="s">
        <v>0</v>
      </c>
      <c r="H266" s="18" t="s">
        <v>125</v>
      </c>
      <c r="I266" s="3">
        <v>4</v>
      </c>
      <c r="J266" s="3">
        <v>4</v>
      </c>
      <c r="K266" s="3">
        <v>0</v>
      </c>
      <c r="L266" s="3">
        <f t="shared" si="214"/>
        <v>0</v>
      </c>
      <c r="M266" s="3"/>
      <c r="N266" s="3"/>
      <c r="O266" s="3"/>
      <c r="P266" s="3">
        <f t="shared" si="216"/>
        <v>0</v>
      </c>
      <c r="Q266" s="3">
        <f t="shared" si="175"/>
        <v>0</v>
      </c>
    </row>
    <row r="267" spans="1:17" ht="45.75" thickBot="1">
      <c r="A267" s="109" t="s">
        <v>0</v>
      </c>
      <c r="B267" s="109" t="s">
        <v>0</v>
      </c>
      <c r="C267" s="109" t="s">
        <v>0</v>
      </c>
      <c r="D267" s="109" t="s">
        <v>0</v>
      </c>
      <c r="E267" s="109" t="s">
        <v>0</v>
      </c>
      <c r="F267" s="109" t="s">
        <v>0</v>
      </c>
      <c r="G267" s="121" t="s">
        <v>0</v>
      </c>
      <c r="H267" s="1" t="s">
        <v>126</v>
      </c>
      <c r="I267" s="1" t="s">
        <v>3016</v>
      </c>
      <c r="J267" s="1" t="s">
        <v>3199</v>
      </c>
      <c r="K267" s="1" t="s">
        <v>3198</v>
      </c>
      <c r="L267" s="1" t="s">
        <v>3191</v>
      </c>
      <c r="M267" s="1" t="s">
        <v>3193</v>
      </c>
      <c r="N267" s="1" t="s">
        <v>3194</v>
      </c>
      <c r="O267" s="1" t="s">
        <v>3195</v>
      </c>
      <c r="P267" s="1" t="s">
        <v>3192</v>
      </c>
      <c r="Q267" s="1" t="s">
        <v>3185</v>
      </c>
    </row>
    <row r="268" spans="1:17">
      <c r="A268" s="110"/>
      <c r="B268" s="110"/>
      <c r="C268" s="110"/>
      <c r="D268" s="110"/>
      <c r="E268" s="110"/>
      <c r="F268" s="110"/>
      <c r="G268" s="122"/>
      <c r="H268" s="26" t="s">
        <v>0</v>
      </c>
      <c r="I268" s="28">
        <v>1</v>
      </c>
      <c r="J268" s="28">
        <v>2</v>
      </c>
      <c r="K268" s="28">
        <v>3</v>
      </c>
      <c r="L268" s="28" t="s">
        <v>3186</v>
      </c>
      <c r="M268" s="28">
        <v>5</v>
      </c>
      <c r="N268" s="28">
        <v>6</v>
      </c>
      <c r="O268" s="28">
        <v>7</v>
      </c>
      <c r="P268" s="28" t="s">
        <v>3187</v>
      </c>
      <c r="Q268" s="28">
        <v>9</v>
      </c>
    </row>
    <row r="269" spans="1:17">
      <c r="A269" s="110"/>
      <c r="B269" s="110"/>
      <c r="C269" s="110"/>
      <c r="D269" s="110"/>
      <c r="E269" s="110"/>
      <c r="F269" s="110"/>
      <c r="G269" s="122"/>
      <c r="H269" s="8" t="s">
        <v>127</v>
      </c>
      <c r="I269" s="9">
        <v>188425</v>
      </c>
      <c r="J269" s="9">
        <f t="shared" ref="J269" si="233">SUM(J265)</f>
        <v>187658</v>
      </c>
      <c r="K269" s="9">
        <f t="shared" ref="K269" si="234">SUM(K265)</f>
        <v>90456</v>
      </c>
      <c r="L269" s="9">
        <f t="shared" ref="L269:L270" si="235">M269+N269+O269</f>
        <v>45150</v>
      </c>
      <c r="M269" s="9">
        <f t="shared" ref="M269:O269" si="236">SUM(M265)</f>
        <v>15050</v>
      </c>
      <c r="N269" s="9">
        <f t="shared" si="236"/>
        <v>15050</v>
      </c>
      <c r="O269" s="9">
        <f t="shared" si="236"/>
        <v>15050</v>
      </c>
      <c r="P269" s="9">
        <f t="shared" ref="P269:P270" si="237">SUM(K269+L269)</f>
        <v>135606</v>
      </c>
      <c r="Q269" s="9">
        <f t="shared" ref="Q269:Q331" si="238">IF(J269=0,"-",P269/J269*100)</f>
        <v>72.262306962666116</v>
      </c>
    </row>
    <row r="270" spans="1:17">
      <c r="A270" s="110"/>
      <c r="B270" s="110"/>
      <c r="C270" s="110"/>
      <c r="D270" s="110"/>
      <c r="E270" s="110"/>
      <c r="F270" s="110"/>
      <c r="G270" s="122"/>
      <c r="H270" s="10" t="s">
        <v>68</v>
      </c>
      <c r="I270" s="9">
        <v>188425</v>
      </c>
      <c r="J270" s="9">
        <f t="shared" ref="J270" si="239">SUM(J269)</f>
        <v>187658</v>
      </c>
      <c r="K270" s="9">
        <f t="shared" ref="K270" si="240">SUM(K269)</f>
        <v>90456</v>
      </c>
      <c r="L270" s="9">
        <f t="shared" si="235"/>
        <v>45150</v>
      </c>
      <c r="M270" s="9">
        <f t="shared" ref="M270:O270" si="241">SUM(M269)</f>
        <v>15050</v>
      </c>
      <c r="N270" s="9">
        <f t="shared" si="241"/>
        <v>15050</v>
      </c>
      <c r="O270" s="9">
        <f t="shared" si="241"/>
        <v>15050</v>
      </c>
      <c r="P270" s="9">
        <f t="shared" si="237"/>
        <v>135606</v>
      </c>
      <c r="Q270" s="9">
        <f t="shared" si="238"/>
        <v>72.262306962666116</v>
      </c>
    </row>
    <row r="271" spans="1:17">
      <c r="A271" s="111"/>
      <c r="B271" s="111"/>
      <c r="C271" s="111"/>
      <c r="D271" s="111"/>
      <c r="E271" s="111"/>
      <c r="F271" s="111"/>
      <c r="G271" s="123"/>
      <c r="Q271" t="str">
        <f t="shared" si="238"/>
        <v>-</v>
      </c>
    </row>
    <row r="272" spans="1:17">
      <c r="A272" s="13" t="s">
        <v>0</v>
      </c>
      <c r="B272" s="13" t="s">
        <v>0</v>
      </c>
      <c r="C272" s="13" t="s">
        <v>0</v>
      </c>
      <c r="D272" s="13" t="s">
        <v>0</v>
      </c>
      <c r="E272" s="13" t="s">
        <v>0</v>
      </c>
      <c r="F272" s="13" t="s">
        <v>0</v>
      </c>
      <c r="G272" s="84" t="s">
        <v>0</v>
      </c>
      <c r="H272" s="27" t="s">
        <v>0</v>
      </c>
      <c r="I272" s="27"/>
      <c r="J272" s="27"/>
      <c r="K272" s="27"/>
      <c r="L272" s="27"/>
      <c r="M272" s="27"/>
      <c r="N272" s="27"/>
      <c r="O272" s="27"/>
      <c r="P272" s="27"/>
      <c r="Q272" s="27" t="str">
        <f t="shared" si="238"/>
        <v>-</v>
      </c>
    </row>
    <row r="273" spans="1:17">
      <c r="A273" s="13" t="s">
        <v>0</v>
      </c>
      <c r="B273" s="13" t="s">
        <v>0</v>
      </c>
      <c r="C273" s="13" t="s">
        <v>0</v>
      </c>
      <c r="D273" s="13" t="s">
        <v>0</v>
      </c>
      <c r="E273" s="13" t="s">
        <v>0</v>
      </c>
      <c r="F273" s="13" t="s">
        <v>0</v>
      </c>
      <c r="G273" s="84" t="s">
        <v>0</v>
      </c>
      <c r="H273" s="24" t="s">
        <v>207</v>
      </c>
      <c r="I273" s="29">
        <v>188425</v>
      </c>
      <c r="J273" s="29">
        <f t="shared" ref="J273" si="242">SUM(J265)</f>
        <v>187658</v>
      </c>
      <c r="K273" s="29">
        <f t="shared" ref="K273" si="243">SUM(K265)</f>
        <v>90456</v>
      </c>
      <c r="L273" s="29">
        <f t="shared" ref="L273:L274" si="244">M273+N273+O273</f>
        <v>45150</v>
      </c>
      <c r="M273" s="29">
        <f t="shared" ref="M273:O273" si="245">SUM(M265)</f>
        <v>15050</v>
      </c>
      <c r="N273" s="29">
        <f t="shared" si="245"/>
        <v>15050</v>
      </c>
      <c r="O273" s="29">
        <f t="shared" si="245"/>
        <v>15050</v>
      </c>
      <c r="P273" s="29">
        <f t="shared" ref="P273:P274" si="246">SUM(K273+L273)</f>
        <v>135606</v>
      </c>
      <c r="Q273" s="29">
        <f t="shared" si="238"/>
        <v>72.262306962666116</v>
      </c>
    </row>
    <row r="274" spans="1:17">
      <c r="A274" s="13" t="s">
        <v>0</v>
      </c>
      <c r="B274" s="13" t="s">
        <v>0</v>
      </c>
      <c r="C274" s="13" t="s">
        <v>0</v>
      </c>
      <c r="D274" s="13" t="s">
        <v>0</v>
      </c>
      <c r="E274" s="13" t="s">
        <v>0</v>
      </c>
      <c r="F274" s="13" t="s">
        <v>0</v>
      </c>
      <c r="G274" s="84" t="s">
        <v>0</v>
      </c>
      <c r="H274" s="18" t="s">
        <v>125</v>
      </c>
      <c r="I274" s="3">
        <v>4</v>
      </c>
      <c r="J274" s="3">
        <f>J266</f>
        <v>4</v>
      </c>
      <c r="K274" s="3">
        <f>K266</f>
        <v>0</v>
      </c>
      <c r="L274" s="3">
        <f t="shared" si="244"/>
        <v>0</v>
      </c>
      <c r="M274" s="3">
        <f>M266</f>
        <v>0</v>
      </c>
      <c r="N274" s="3">
        <f t="shared" ref="N274:O274" si="247">N266</f>
        <v>0</v>
      </c>
      <c r="O274" s="3">
        <f t="shared" si="247"/>
        <v>0</v>
      </c>
      <c r="P274" s="3">
        <f t="shared" si="246"/>
        <v>0</v>
      </c>
      <c r="Q274" s="3">
        <f t="shared" si="238"/>
        <v>0</v>
      </c>
    </row>
    <row r="275" spans="1:17">
      <c r="A275" s="13" t="s">
        <v>0</v>
      </c>
      <c r="B275" s="13" t="s">
        <v>0</v>
      </c>
      <c r="C275" s="13" t="s">
        <v>0</v>
      </c>
      <c r="D275" s="13" t="s">
        <v>0</v>
      </c>
      <c r="E275" s="13" t="s">
        <v>0</v>
      </c>
      <c r="F275" s="13" t="s">
        <v>0</v>
      </c>
      <c r="G275" s="84" t="s">
        <v>0</v>
      </c>
      <c r="H275" s="7" t="s">
        <v>0</v>
      </c>
      <c r="I275" s="30"/>
      <c r="J275" s="30"/>
      <c r="K275" s="30"/>
      <c r="L275" s="30"/>
      <c r="M275" s="30"/>
      <c r="N275" s="30"/>
      <c r="O275" s="30"/>
      <c r="P275" s="30"/>
      <c r="Q275" s="30" t="str">
        <f t="shared" si="238"/>
        <v>-</v>
      </c>
    </row>
    <row r="276" spans="1:17" ht="15.75" thickBot="1">
      <c r="A276" s="17" t="s">
        <v>156</v>
      </c>
      <c r="B276" s="17" t="s">
        <v>208</v>
      </c>
      <c r="C276" s="12" t="s">
        <v>0</v>
      </c>
      <c r="D276" s="12" t="s">
        <v>0</v>
      </c>
      <c r="E276" s="18" t="s">
        <v>0</v>
      </c>
      <c r="F276" s="18" t="s">
        <v>0</v>
      </c>
      <c r="G276" s="81" t="s">
        <v>0</v>
      </c>
      <c r="H276" s="18" t="s">
        <v>0</v>
      </c>
      <c r="I276" s="11"/>
      <c r="J276" s="11"/>
      <c r="K276" s="11"/>
      <c r="L276" s="11"/>
      <c r="M276" s="11"/>
      <c r="N276" s="11"/>
      <c r="O276" s="11"/>
      <c r="P276" s="11"/>
      <c r="Q276" s="11" t="str">
        <f t="shared" si="238"/>
        <v>-</v>
      </c>
    </row>
    <row r="277" spans="1:17" ht="45.75" thickBot="1">
      <c r="A277" s="1" t="s">
        <v>82</v>
      </c>
      <c r="B277" s="1" t="s">
        <v>83</v>
      </c>
      <c r="C277" s="1" t="s">
        <v>84</v>
      </c>
      <c r="D277" s="19" t="s">
        <v>0</v>
      </c>
      <c r="E277" s="1" t="s">
        <v>85</v>
      </c>
      <c r="F277" s="1" t="s">
        <v>86</v>
      </c>
      <c r="G277" s="82" t="s">
        <v>87</v>
      </c>
      <c r="H277" s="1" t="s">
        <v>1</v>
      </c>
      <c r="I277" s="1" t="s">
        <v>3016</v>
      </c>
      <c r="J277" s="1" t="s">
        <v>3199</v>
      </c>
      <c r="K277" s="1" t="s">
        <v>3198</v>
      </c>
      <c r="L277" s="1" t="s">
        <v>3191</v>
      </c>
      <c r="M277" s="1" t="s">
        <v>3193</v>
      </c>
      <c r="N277" s="1" t="s">
        <v>3194</v>
      </c>
      <c r="O277" s="1" t="s">
        <v>3195</v>
      </c>
      <c r="P277" s="1" t="s">
        <v>3192</v>
      </c>
      <c r="Q277" s="1" t="s">
        <v>3185</v>
      </c>
    </row>
    <row r="278" spans="1:17">
      <c r="A278" s="20" t="s">
        <v>0</v>
      </c>
      <c r="B278" s="20" t="s">
        <v>0</v>
      </c>
      <c r="C278" s="20" t="s">
        <v>0</v>
      </c>
      <c r="D278" s="21" t="s">
        <v>0</v>
      </c>
      <c r="E278" s="21" t="s">
        <v>0</v>
      </c>
      <c r="F278" s="22" t="s">
        <v>0</v>
      </c>
      <c r="G278" s="83" t="s">
        <v>0</v>
      </c>
      <c r="H278" s="23" t="s">
        <v>0</v>
      </c>
      <c r="I278" s="28">
        <v>1</v>
      </c>
      <c r="J278" s="28">
        <v>2</v>
      </c>
      <c r="K278" s="28">
        <v>3</v>
      </c>
      <c r="L278" s="28" t="s">
        <v>3186</v>
      </c>
      <c r="M278" s="28">
        <v>5</v>
      </c>
      <c r="N278" s="28">
        <v>6</v>
      </c>
      <c r="O278" s="28">
        <v>7</v>
      </c>
      <c r="P278" s="28" t="s">
        <v>3187</v>
      </c>
      <c r="Q278" s="28">
        <v>9</v>
      </c>
    </row>
    <row r="279" spans="1:17" ht="22.5">
      <c r="A279" s="17" t="s">
        <v>156</v>
      </c>
      <c r="B279" s="17" t="s">
        <v>208</v>
      </c>
      <c r="C279" s="12" t="s">
        <v>88</v>
      </c>
      <c r="D279" s="12" t="s">
        <v>209</v>
      </c>
      <c r="E279" s="18" t="s">
        <v>0</v>
      </c>
      <c r="F279" s="18" t="s">
        <v>0</v>
      </c>
      <c r="G279" s="81" t="s">
        <v>0</v>
      </c>
      <c r="H279" s="18" t="s">
        <v>210</v>
      </c>
      <c r="I279" s="11"/>
      <c r="J279" s="11"/>
      <c r="K279" s="11"/>
      <c r="L279" s="11"/>
      <c r="M279" s="11"/>
      <c r="N279" s="11"/>
      <c r="O279" s="11"/>
      <c r="P279" s="11"/>
      <c r="Q279" s="11" t="str">
        <f t="shared" si="238"/>
        <v>-</v>
      </c>
    </row>
    <row r="280" spans="1:17" ht="22.5">
      <c r="A280" s="17" t="s">
        <v>0</v>
      </c>
      <c r="B280" s="17" t="s">
        <v>0</v>
      </c>
      <c r="C280" s="17" t="s">
        <v>0</v>
      </c>
      <c r="D280" s="18" t="s">
        <v>0</v>
      </c>
      <c r="E280" s="18" t="s">
        <v>0</v>
      </c>
      <c r="F280" s="18" t="s">
        <v>0</v>
      </c>
      <c r="G280" s="81" t="s">
        <v>0</v>
      </c>
      <c r="H280" s="24" t="s">
        <v>27</v>
      </c>
      <c r="I280" s="29">
        <v>1054906</v>
      </c>
      <c r="J280" s="29">
        <f t="shared" ref="J280" si="248">SUM(J281,J288,J290)</f>
        <v>1055182</v>
      </c>
      <c r="K280" s="29">
        <f t="shared" ref="K280" si="249">SUM(K281,K288,K290)</f>
        <v>524021</v>
      </c>
      <c r="L280" s="29">
        <f t="shared" ref="L280:L307" si="250">M280+N280+O280</f>
        <v>272470</v>
      </c>
      <c r="M280" s="29">
        <f t="shared" ref="M280:O280" si="251">SUM(M281,M288,M290)</f>
        <v>86490</v>
      </c>
      <c r="N280" s="29">
        <f t="shared" si="251"/>
        <v>92490</v>
      </c>
      <c r="O280" s="29">
        <f t="shared" si="251"/>
        <v>93490</v>
      </c>
      <c r="P280" s="29">
        <f t="shared" ref="P280:P307" si="252">SUM(K280+L280)</f>
        <v>796491</v>
      </c>
      <c r="Q280" s="29">
        <f t="shared" si="238"/>
        <v>75.48375540901948</v>
      </c>
    </row>
    <row r="281" spans="1:17">
      <c r="A281" s="12" t="s">
        <v>156</v>
      </c>
      <c r="B281" s="12" t="s">
        <v>208</v>
      </c>
      <c r="C281" s="12" t="s">
        <v>88</v>
      </c>
      <c r="D281" s="12" t="s">
        <v>209</v>
      </c>
      <c r="E281" s="18" t="s">
        <v>2</v>
      </c>
      <c r="F281" s="18" t="s">
        <v>0</v>
      </c>
      <c r="G281" s="81" t="s">
        <v>0</v>
      </c>
      <c r="H281" s="18" t="s">
        <v>3</v>
      </c>
      <c r="I281" s="3">
        <v>788965</v>
      </c>
      <c r="J281" s="3">
        <f t="shared" ref="J281" si="253">SUM(J282:J283)</f>
        <v>794241</v>
      </c>
      <c r="K281" s="3">
        <f t="shared" ref="K281" si="254">SUM(K282:K283)</f>
        <v>398340</v>
      </c>
      <c r="L281" s="3">
        <f t="shared" si="250"/>
        <v>205000</v>
      </c>
      <c r="M281" s="3">
        <f t="shared" ref="M281:O281" si="255">SUM(M282:M283)</f>
        <v>64000</v>
      </c>
      <c r="N281" s="3">
        <f t="shared" si="255"/>
        <v>70000</v>
      </c>
      <c r="O281" s="3">
        <f t="shared" si="255"/>
        <v>71000</v>
      </c>
      <c r="P281" s="3">
        <f t="shared" si="252"/>
        <v>603340</v>
      </c>
      <c r="Q281" s="3">
        <f t="shared" si="238"/>
        <v>75.964348352704022</v>
      </c>
    </row>
    <row r="282" spans="1:17">
      <c r="A282" s="12" t="s">
        <v>156</v>
      </c>
      <c r="B282" s="12" t="s">
        <v>208</v>
      </c>
      <c r="C282" s="12" t="s">
        <v>88</v>
      </c>
      <c r="D282" s="12" t="s">
        <v>209</v>
      </c>
      <c r="E282" s="11">
        <v>6111</v>
      </c>
      <c r="F282" s="12"/>
      <c r="G282" s="84" t="s">
        <v>3078</v>
      </c>
      <c r="H282" s="13" t="s">
        <v>4</v>
      </c>
      <c r="I282" s="2">
        <v>705105</v>
      </c>
      <c r="J282" s="2">
        <v>705105</v>
      </c>
      <c r="K282" s="2">
        <v>345849</v>
      </c>
      <c r="L282" s="2">
        <f t="shared" si="250"/>
        <v>190000</v>
      </c>
      <c r="M282" s="2">
        <v>60000</v>
      </c>
      <c r="N282" s="2">
        <v>65000</v>
      </c>
      <c r="O282" s="2">
        <v>65000</v>
      </c>
      <c r="P282" s="2">
        <f t="shared" si="252"/>
        <v>535849</v>
      </c>
      <c r="Q282" s="2">
        <f t="shared" si="238"/>
        <v>75.995631856248352</v>
      </c>
    </row>
    <row r="283" spans="1:17">
      <c r="A283" s="17" t="s">
        <v>156</v>
      </c>
      <c r="B283" s="17" t="s">
        <v>208</v>
      </c>
      <c r="C283" s="17" t="s">
        <v>88</v>
      </c>
      <c r="D283" s="17" t="s">
        <v>209</v>
      </c>
      <c r="E283" s="17" t="s">
        <v>91</v>
      </c>
      <c r="F283" s="12" t="s">
        <v>0</v>
      </c>
      <c r="G283" s="84" t="s">
        <v>0</v>
      </c>
      <c r="H283" s="18" t="s">
        <v>5</v>
      </c>
      <c r="I283" s="3">
        <v>83860</v>
      </c>
      <c r="J283" s="3">
        <f t="shared" ref="J283:K283" si="256">SUM(J284:J287)</f>
        <v>89136</v>
      </c>
      <c r="K283" s="3">
        <f t="shared" si="256"/>
        <v>52491</v>
      </c>
      <c r="L283" s="3">
        <f t="shared" si="250"/>
        <v>15000</v>
      </c>
      <c r="M283" s="3">
        <f t="shared" ref="M283:O283" si="257">SUM(M284:M287)</f>
        <v>4000</v>
      </c>
      <c r="N283" s="3">
        <f t="shared" si="257"/>
        <v>5000</v>
      </c>
      <c r="O283" s="3">
        <f t="shared" si="257"/>
        <v>6000</v>
      </c>
      <c r="P283" s="3">
        <f t="shared" si="252"/>
        <v>67491</v>
      </c>
      <c r="Q283" s="3">
        <f t="shared" si="238"/>
        <v>75.716882067851373</v>
      </c>
    </row>
    <row r="284" spans="1:17">
      <c r="A284" s="12" t="s">
        <v>156</v>
      </c>
      <c r="B284" s="12" t="s">
        <v>208</v>
      </c>
      <c r="C284" s="12" t="s">
        <v>88</v>
      </c>
      <c r="D284" s="12" t="s">
        <v>209</v>
      </c>
      <c r="E284" s="11">
        <v>6112</v>
      </c>
      <c r="F284" s="12" t="s">
        <v>211</v>
      </c>
      <c r="G284" s="84" t="s">
        <v>3078</v>
      </c>
      <c r="H284" s="13" t="s">
        <v>9</v>
      </c>
      <c r="I284" s="2">
        <v>15900</v>
      </c>
      <c r="J284" s="2">
        <v>15900</v>
      </c>
      <c r="K284" s="2">
        <v>6681</v>
      </c>
      <c r="L284" s="2">
        <f t="shared" si="250"/>
        <v>0</v>
      </c>
      <c r="M284" s="2"/>
      <c r="N284" s="2"/>
      <c r="O284" s="2"/>
      <c r="P284" s="2">
        <f t="shared" si="252"/>
        <v>6681</v>
      </c>
      <c r="Q284" s="2">
        <f t="shared" si="238"/>
        <v>42.018867924528301</v>
      </c>
    </row>
    <row r="285" spans="1:17">
      <c r="A285" s="12" t="s">
        <v>156</v>
      </c>
      <c r="B285" s="12" t="s">
        <v>208</v>
      </c>
      <c r="C285" s="12" t="s">
        <v>88</v>
      </c>
      <c r="D285" s="12" t="s">
        <v>209</v>
      </c>
      <c r="E285" s="11">
        <v>6112</v>
      </c>
      <c r="F285" s="12" t="s">
        <v>212</v>
      </c>
      <c r="G285" s="84" t="s">
        <v>3078</v>
      </c>
      <c r="H285" s="13" t="s">
        <v>10</v>
      </c>
      <c r="I285" s="2">
        <v>55400</v>
      </c>
      <c r="J285" s="2">
        <v>55400</v>
      </c>
      <c r="K285" s="2">
        <v>27974</v>
      </c>
      <c r="L285" s="2">
        <f t="shared" si="250"/>
        <v>15000</v>
      </c>
      <c r="M285" s="2">
        <v>4000</v>
      </c>
      <c r="N285" s="2">
        <v>5000</v>
      </c>
      <c r="O285" s="2">
        <v>6000</v>
      </c>
      <c r="P285" s="2">
        <f t="shared" si="252"/>
        <v>42974</v>
      </c>
      <c r="Q285" s="2">
        <f t="shared" si="238"/>
        <v>77.570397111913366</v>
      </c>
    </row>
    <row r="286" spans="1:17">
      <c r="A286" s="12" t="s">
        <v>156</v>
      </c>
      <c r="B286" s="12" t="s">
        <v>208</v>
      </c>
      <c r="C286" s="12" t="s">
        <v>88</v>
      </c>
      <c r="D286" s="12" t="s">
        <v>209</v>
      </c>
      <c r="E286" s="11">
        <v>6112</v>
      </c>
      <c r="F286" s="12" t="s">
        <v>213</v>
      </c>
      <c r="G286" s="84" t="s">
        <v>3078</v>
      </c>
      <c r="H286" s="13" t="s">
        <v>7</v>
      </c>
      <c r="I286" s="2">
        <v>9500</v>
      </c>
      <c r="J286" s="2">
        <v>9776</v>
      </c>
      <c r="K286" s="2">
        <v>9776</v>
      </c>
      <c r="L286" s="2">
        <f t="shared" si="250"/>
        <v>0</v>
      </c>
      <c r="M286" s="2"/>
      <c r="N286" s="2"/>
      <c r="O286" s="2"/>
      <c r="P286" s="2">
        <f t="shared" si="252"/>
        <v>9776</v>
      </c>
      <c r="Q286" s="2">
        <f t="shared" si="238"/>
        <v>100</v>
      </c>
    </row>
    <row r="287" spans="1:17">
      <c r="A287" s="12" t="s">
        <v>156</v>
      </c>
      <c r="B287" s="12" t="s">
        <v>208</v>
      </c>
      <c r="C287" s="12" t="s">
        <v>88</v>
      </c>
      <c r="D287" s="12" t="s">
        <v>209</v>
      </c>
      <c r="E287" s="11">
        <v>6112</v>
      </c>
      <c r="F287" s="12" t="s">
        <v>214</v>
      </c>
      <c r="G287" s="84" t="s">
        <v>3078</v>
      </c>
      <c r="H287" s="13" t="s">
        <v>6</v>
      </c>
      <c r="I287" s="2">
        <v>3060</v>
      </c>
      <c r="J287" s="2">
        <v>8060</v>
      </c>
      <c r="K287" s="2">
        <v>8060</v>
      </c>
      <c r="L287" s="2">
        <f t="shared" si="250"/>
        <v>0</v>
      </c>
      <c r="M287" s="2"/>
      <c r="N287" s="2"/>
      <c r="O287" s="2"/>
      <c r="P287" s="2">
        <f t="shared" si="252"/>
        <v>8060</v>
      </c>
      <c r="Q287" s="2">
        <f t="shared" si="238"/>
        <v>100</v>
      </c>
    </row>
    <row r="288" spans="1:17">
      <c r="A288" s="12" t="s">
        <v>156</v>
      </c>
      <c r="B288" s="12" t="s">
        <v>208</v>
      </c>
      <c r="C288" s="12" t="s">
        <v>88</v>
      </c>
      <c r="D288" s="12" t="s">
        <v>209</v>
      </c>
      <c r="E288" s="18" t="s">
        <v>13</v>
      </c>
      <c r="F288" s="18" t="s">
        <v>0</v>
      </c>
      <c r="G288" s="81" t="s">
        <v>0</v>
      </c>
      <c r="H288" s="18" t="s">
        <v>14</v>
      </c>
      <c r="I288" s="3">
        <v>74036</v>
      </c>
      <c r="J288" s="3">
        <f t="shared" ref="J288:K288" si="258">SUM(J289)</f>
        <v>74036</v>
      </c>
      <c r="K288" s="3">
        <f t="shared" si="258"/>
        <v>36565</v>
      </c>
      <c r="L288" s="3">
        <f t="shared" si="250"/>
        <v>21000</v>
      </c>
      <c r="M288" s="3">
        <f t="shared" ref="M288:O288" si="259">SUM(M289)</f>
        <v>7000</v>
      </c>
      <c r="N288" s="3">
        <f t="shared" si="259"/>
        <v>7000</v>
      </c>
      <c r="O288" s="3">
        <f t="shared" si="259"/>
        <v>7000</v>
      </c>
      <c r="P288" s="3">
        <f t="shared" si="252"/>
        <v>57565</v>
      </c>
      <c r="Q288" s="3">
        <f t="shared" si="238"/>
        <v>77.752714895456265</v>
      </c>
    </row>
    <row r="289" spans="1:17">
      <c r="A289" s="12" t="s">
        <v>156</v>
      </c>
      <c r="B289" s="12" t="s">
        <v>208</v>
      </c>
      <c r="C289" s="12" t="s">
        <v>88</v>
      </c>
      <c r="D289" s="12" t="s">
        <v>209</v>
      </c>
      <c r="E289" s="11">
        <v>6121</v>
      </c>
      <c r="F289" s="12"/>
      <c r="G289" s="84" t="s">
        <v>3078</v>
      </c>
      <c r="H289" s="13" t="s">
        <v>15</v>
      </c>
      <c r="I289" s="2">
        <v>74036</v>
      </c>
      <c r="J289" s="2">
        <v>74036</v>
      </c>
      <c r="K289" s="2">
        <v>36565</v>
      </c>
      <c r="L289" s="2">
        <f t="shared" si="250"/>
        <v>21000</v>
      </c>
      <c r="M289" s="2">
        <v>7000</v>
      </c>
      <c r="N289" s="2">
        <v>7000</v>
      </c>
      <c r="O289" s="2">
        <v>7000</v>
      </c>
      <c r="P289" s="2">
        <f t="shared" si="252"/>
        <v>57565</v>
      </c>
      <c r="Q289" s="2">
        <f t="shared" si="238"/>
        <v>77.752714895456265</v>
      </c>
    </row>
    <row r="290" spans="1:17">
      <c r="A290" s="12" t="s">
        <v>156</v>
      </c>
      <c r="B290" s="12" t="s">
        <v>208</v>
      </c>
      <c r="C290" s="12" t="s">
        <v>88</v>
      </c>
      <c r="D290" s="12" t="s">
        <v>209</v>
      </c>
      <c r="E290" s="18" t="s">
        <v>16</v>
      </c>
      <c r="F290" s="18" t="s">
        <v>0</v>
      </c>
      <c r="G290" s="81" t="s">
        <v>0</v>
      </c>
      <c r="H290" s="18" t="s">
        <v>17</v>
      </c>
      <c r="I290" s="3">
        <v>191905</v>
      </c>
      <c r="J290" s="3">
        <f t="shared" ref="J290:K290" si="260">SUM(J291:J292)</f>
        <v>186905</v>
      </c>
      <c r="K290" s="3">
        <f t="shared" si="260"/>
        <v>89116</v>
      </c>
      <c r="L290" s="3">
        <f t="shared" si="250"/>
        <v>46470</v>
      </c>
      <c r="M290" s="3">
        <f t="shared" ref="M290:O290" si="261">SUM(M291:M292)</f>
        <v>15490</v>
      </c>
      <c r="N290" s="3">
        <f t="shared" si="261"/>
        <v>15490</v>
      </c>
      <c r="O290" s="3">
        <f t="shared" si="261"/>
        <v>15490</v>
      </c>
      <c r="P290" s="3">
        <f t="shared" si="252"/>
        <v>135586</v>
      </c>
      <c r="Q290" s="3">
        <f t="shared" si="238"/>
        <v>72.542735614349539</v>
      </c>
    </row>
    <row r="291" spans="1:17">
      <c r="A291" s="12" t="s">
        <v>156</v>
      </c>
      <c r="B291" s="12" t="s">
        <v>208</v>
      </c>
      <c r="C291" s="12" t="s">
        <v>88</v>
      </c>
      <c r="D291" s="12" t="s">
        <v>209</v>
      </c>
      <c r="E291" s="11">
        <v>6131</v>
      </c>
      <c r="F291" s="12"/>
      <c r="G291" s="84" t="s">
        <v>3078</v>
      </c>
      <c r="H291" s="13" t="s">
        <v>18</v>
      </c>
      <c r="I291" s="2">
        <v>2500</v>
      </c>
      <c r="J291" s="2">
        <v>2500</v>
      </c>
      <c r="K291" s="2">
        <v>2500</v>
      </c>
      <c r="L291" s="2">
        <f t="shared" si="250"/>
        <v>0</v>
      </c>
      <c r="M291" s="2"/>
      <c r="N291" s="2"/>
      <c r="O291" s="2"/>
      <c r="P291" s="2">
        <f t="shared" si="252"/>
        <v>2500</v>
      </c>
      <c r="Q291" s="2">
        <f t="shared" si="238"/>
        <v>100</v>
      </c>
    </row>
    <row r="292" spans="1:17">
      <c r="A292" s="17" t="s">
        <v>156</v>
      </c>
      <c r="B292" s="17" t="s">
        <v>208</v>
      </c>
      <c r="C292" s="17" t="s">
        <v>88</v>
      </c>
      <c r="D292" s="17" t="s">
        <v>209</v>
      </c>
      <c r="E292" s="17" t="s">
        <v>99</v>
      </c>
      <c r="F292" s="12" t="s">
        <v>0</v>
      </c>
      <c r="G292" s="84" t="s">
        <v>0</v>
      </c>
      <c r="H292" s="18" t="s">
        <v>26</v>
      </c>
      <c r="I292" s="3">
        <v>189405</v>
      </c>
      <c r="J292" s="3">
        <f t="shared" ref="J292:K292" si="262">SUM(J293:J295)</f>
        <v>184405</v>
      </c>
      <c r="K292" s="3">
        <f t="shared" si="262"/>
        <v>86616</v>
      </c>
      <c r="L292" s="3">
        <f t="shared" si="250"/>
        <v>46470</v>
      </c>
      <c r="M292" s="3">
        <f t="shared" ref="M292:O292" si="263">SUM(M293:M295)</f>
        <v>15490</v>
      </c>
      <c r="N292" s="3">
        <f t="shared" si="263"/>
        <v>15490</v>
      </c>
      <c r="O292" s="3">
        <f t="shared" si="263"/>
        <v>15490</v>
      </c>
      <c r="P292" s="3">
        <f t="shared" si="252"/>
        <v>133086</v>
      </c>
      <c r="Q292" s="3">
        <f t="shared" si="238"/>
        <v>72.170494292454109</v>
      </c>
    </row>
    <row r="293" spans="1:17">
      <c r="A293" s="12" t="s">
        <v>156</v>
      </c>
      <c r="B293" s="12" t="s">
        <v>208</v>
      </c>
      <c r="C293" s="12" t="s">
        <v>88</v>
      </c>
      <c r="D293" s="12" t="s">
        <v>209</v>
      </c>
      <c r="E293" s="11">
        <v>6139</v>
      </c>
      <c r="F293" s="12"/>
      <c r="G293" s="84" t="s">
        <v>3078</v>
      </c>
      <c r="H293" s="13" t="s">
        <v>26</v>
      </c>
      <c r="I293" s="2">
        <v>184440</v>
      </c>
      <c r="J293" s="2">
        <v>179440</v>
      </c>
      <c r="K293" s="2">
        <v>84000</v>
      </c>
      <c r="L293" s="2">
        <f t="shared" si="250"/>
        <v>45000</v>
      </c>
      <c r="M293" s="2">
        <v>15000</v>
      </c>
      <c r="N293" s="2">
        <v>15000</v>
      </c>
      <c r="O293" s="2">
        <v>15000</v>
      </c>
      <c r="P293" s="2">
        <f t="shared" si="252"/>
        <v>129000</v>
      </c>
      <c r="Q293" s="2">
        <f t="shared" si="238"/>
        <v>71.890325456977266</v>
      </c>
    </row>
    <row r="294" spans="1:17">
      <c r="A294" s="12" t="s">
        <v>156</v>
      </c>
      <c r="B294" s="12" t="s">
        <v>208</v>
      </c>
      <c r="C294" s="12" t="s">
        <v>88</v>
      </c>
      <c r="D294" s="12" t="s">
        <v>209</v>
      </c>
      <c r="E294" s="11">
        <v>6139</v>
      </c>
      <c r="F294" s="12" t="s">
        <v>215</v>
      </c>
      <c r="G294" s="84" t="s">
        <v>3078</v>
      </c>
      <c r="H294" s="13" t="s">
        <v>108</v>
      </c>
      <c r="I294" s="2">
        <v>2165</v>
      </c>
      <c r="J294" s="2">
        <v>2165</v>
      </c>
      <c r="K294" s="2">
        <v>1066</v>
      </c>
      <c r="L294" s="2">
        <f t="shared" si="250"/>
        <v>570</v>
      </c>
      <c r="M294" s="2">
        <v>190</v>
      </c>
      <c r="N294" s="2">
        <v>190</v>
      </c>
      <c r="O294" s="2">
        <v>190</v>
      </c>
      <c r="P294" s="2">
        <f t="shared" si="252"/>
        <v>1636</v>
      </c>
      <c r="Q294" s="2">
        <f t="shared" si="238"/>
        <v>75.565819861431876</v>
      </c>
    </row>
    <row r="295" spans="1:17" ht="22.5">
      <c r="A295" s="12" t="s">
        <v>156</v>
      </c>
      <c r="B295" s="12" t="s">
        <v>208</v>
      </c>
      <c r="C295" s="12" t="s">
        <v>88</v>
      </c>
      <c r="D295" s="12" t="s">
        <v>209</v>
      </c>
      <c r="E295" s="11">
        <v>6139</v>
      </c>
      <c r="F295" s="12" t="s">
        <v>216</v>
      </c>
      <c r="G295" s="84" t="s">
        <v>3078</v>
      </c>
      <c r="H295" s="13" t="s">
        <v>114</v>
      </c>
      <c r="I295" s="2">
        <v>2800</v>
      </c>
      <c r="J295" s="2">
        <v>2800</v>
      </c>
      <c r="K295" s="2">
        <v>1550</v>
      </c>
      <c r="L295" s="2">
        <f t="shared" si="250"/>
        <v>900</v>
      </c>
      <c r="M295" s="2">
        <v>300</v>
      </c>
      <c r="N295" s="2">
        <v>300</v>
      </c>
      <c r="O295" s="2">
        <v>300</v>
      </c>
      <c r="P295" s="2">
        <f t="shared" si="252"/>
        <v>2450</v>
      </c>
      <c r="Q295" s="2">
        <f t="shared" si="238"/>
        <v>87.5</v>
      </c>
    </row>
    <row r="296" spans="1:17" ht="22.5">
      <c r="A296" s="17" t="s">
        <v>0</v>
      </c>
      <c r="B296" s="17" t="s">
        <v>0</v>
      </c>
      <c r="C296" s="17" t="s">
        <v>0</v>
      </c>
      <c r="D296" s="18" t="s">
        <v>0</v>
      </c>
      <c r="E296" s="18" t="s">
        <v>0</v>
      </c>
      <c r="F296" s="18" t="s">
        <v>0</v>
      </c>
      <c r="G296" s="81" t="s">
        <v>0</v>
      </c>
      <c r="H296" s="24" t="s">
        <v>36</v>
      </c>
      <c r="I296" s="29">
        <v>100</v>
      </c>
      <c r="J296" s="29">
        <f t="shared" ref="J296:K298" si="264">SUM(J297)</f>
        <v>100</v>
      </c>
      <c r="K296" s="29">
        <f t="shared" si="264"/>
        <v>0</v>
      </c>
      <c r="L296" s="29">
        <f t="shared" si="250"/>
        <v>0</v>
      </c>
      <c r="M296" s="29">
        <f t="shared" ref="M296:O298" si="265">SUM(M297)</f>
        <v>0</v>
      </c>
      <c r="N296" s="29">
        <f t="shared" si="265"/>
        <v>0</v>
      </c>
      <c r="O296" s="29">
        <f t="shared" si="265"/>
        <v>0</v>
      </c>
      <c r="P296" s="29">
        <f t="shared" si="252"/>
        <v>0</v>
      </c>
      <c r="Q296" s="29">
        <f t="shared" si="238"/>
        <v>0</v>
      </c>
    </row>
    <row r="297" spans="1:17">
      <c r="A297" s="12" t="s">
        <v>156</v>
      </c>
      <c r="B297" s="12" t="s">
        <v>208</v>
      </c>
      <c r="C297" s="12" t="s">
        <v>88</v>
      </c>
      <c r="D297" s="12" t="s">
        <v>209</v>
      </c>
      <c r="E297" s="18" t="s">
        <v>28</v>
      </c>
      <c r="F297" s="18" t="s">
        <v>0</v>
      </c>
      <c r="G297" s="81" t="s">
        <v>0</v>
      </c>
      <c r="H297" s="18" t="s">
        <v>29</v>
      </c>
      <c r="I297" s="3">
        <v>100</v>
      </c>
      <c r="J297" s="3">
        <f t="shared" si="264"/>
        <v>100</v>
      </c>
      <c r="K297" s="3">
        <f t="shared" si="264"/>
        <v>0</v>
      </c>
      <c r="L297" s="3">
        <f t="shared" si="250"/>
        <v>0</v>
      </c>
      <c r="M297" s="3">
        <f t="shared" si="265"/>
        <v>0</v>
      </c>
      <c r="N297" s="3">
        <f t="shared" si="265"/>
        <v>0</v>
      </c>
      <c r="O297" s="3">
        <f t="shared" si="265"/>
        <v>0</v>
      </c>
      <c r="P297" s="3">
        <f t="shared" si="252"/>
        <v>0</v>
      </c>
      <c r="Q297" s="3">
        <f t="shared" si="238"/>
        <v>0</v>
      </c>
    </row>
    <row r="298" spans="1:17">
      <c r="A298" s="17" t="s">
        <v>156</v>
      </c>
      <c r="B298" s="17" t="s">
        <v>208</v>
      </c>
      <c r="C298" s="17" t="s">
        <v>88</v>
      </c>
      <c r="D298" s="17" t="s">
        <v>209</v>
      </c>
      <c r="E298" s="17" t="s">
        <v>120</v>
      </c>
      <c r="F298" s="12" t="s">
        <v>0</v>
      </c>
      <c r="G298" s="84" t="s">
        <v>0</v>
      </c>
      <c r="H298" s="18" t="s">
        <v>35</v>
      </c>
      <c r="I298" s="3">
        <v>100</v>
      </c>
      <c r="J298" s="3">
        <f t="shared" si="264"/>
        <v>100</v>
      </c>
      <c r="K298" s="3">
        <f t="shared" si="264"/>
        <v>0</v>
      </c>
      <c r="L298" s="3">
        <f t="shared" si="250"/>
        <v>0</v>
      </c>
      <c r="M298" s="3">
        <f t="shared" si="265"/>
        <v>0</v>
      </c>
      <c r="N298" s="3">
        <f t="shared" si="265"/>
        <v>0</v>
      </c>
      <c r="O298" s="3">
        <f t="shared" si="265"/>
        <v>0</v>
      </c>
      <c r="P298" s="3">
        <f t="shared" si="252"/>
        <v>0</v>
      </c>
      <c r="Q298" s="3">
        <f t="shared" si="238"/>
        <v>0</v>
      </c>
    </row>
    <row r="299" spans="1:17">
      <c r="A299" s="12" t="s">
        <v>156</v>
      </c>
      <c r="B299" s="12" t="s">
        <v>208</v>
      </c>
      <c r="C299" s="12" t="s">
        <v>88</v>
      </c>
      <c r="D299" s="12" t="s">
        <v>209</v>
      </c>
      <c r="E299" s="11">
        <v>6148</v>
      </c>
      <c r="F299" s="12"/>
      <c r="G299" s="84" t="s">
        <v>3078</v>
      </c>
      <c r="H299" s="13" t="s">
        <v>35</v>
      </c>
      <c r="I299" s="2">
        <v>100</v>
      </c>
      <c r="J299" s="2">
        <v>100</v>
      </c>
      <c r="K299" s="2">
        <v>0</v>
      </c>
      <c r="L299" s="2">
        <f t="shared" si="250"/>
        <v>0</v>
      </c>
      <c r="M299" s="2"/>
      <c r="N299" s="2"/>
      <c r="O299" s="2"/>
      <c r="P299" s="2">
        <f t="shared" si="252"/>
        <v>0</v>
      </c>
      <c r="Q299" s="2">
        <f t="shared" si="238"/>
        <v>0</v>
      </c>
    </row>
    <row r="300" spans="1:17" ht="22.5">
      <c r="A300" s="17" t="s">
        <v>0</v>
      </c>
      <c r="B300" s="17" t="s">
        <v>0</v>
      </c>
      <c r="C300" s="17" t="s">
        <v>0</v>
      </c>
      <c r="D300" s="18" t="s">
        <v>0</v>
      </c>
      <c r="E300" s="18" t="s">
        <v>0</v>
      </c>
      <c r="F300" s="18" t="s">
        <v>0</v>
      </c>
      <c r="G300" s="81" t="s">
        <v>0</v>
      </c>
      <c r="H300" s="24" t="s">
        <v>58</v>
      </c>
      <c r="I300" s="29">
        <v>30000</v>
      </c>
      <c r="J300" s="29">
        <f t="shared" ref="J300:K300" si="266">SUM(J301)</f>
        <v>30000</v>
      </c>
      <c r="K300" s="29">
        <f t="shared" si="266"/>
        <v>30000</v>
      </c>
      <c r="L300" s="29">
        <f t="shared" si="250"/>
        <v>0</v>
      </c>
      <c r="M300" s="29">
        <f t="shared" ref="M300:O300" si="267">SUM(M301)</f>
        <v>0</v>
      </c>
      <c r="N300" s="29">
        <f t="shared" si="267"/>
        <v>0</v>
      </c>
      <c r="O300" s="29">
        <f t="shared" si="267"/>
        <v>0</v>
      </c>
      <c r="P300" s="29">
        <f t="shared" si="252"/>
        <v>30000</v>
      </c>
      <c r="Q300" s="29">
        <f t="shared" si="238"/>
        <v>100</v>
      </c>
    </row>
    <row r="301" spans="1:17">
      <c r="A301" s="12" t="s">
        <v>156</v>
      </c>
      <c r="B301" s="12" t="s">
        <v>208</v>
      </c>
      <c r="C301" s="12" t="s">
        <v>88</v>
      </c>
      <c r="D301" s="12" t="s">
        <v>209</v>
      </c>
      <c r="E301" s="18" t="s">
        <v>50</v>
      </c>
      <c r="F301" s="18" t="s">
        <v>0</v>
      </c>
      <c r="G301" s="81" t="s">
        <v>0</v>
      </c>
      <c r="H301" s="18" t="s">
        <v>51</v>
      </c>
      <c r="I301" s="3">
        <v>30000</v>
      </c>
      <c r="J301" s="3">
        <f t="shared" ref="J301" si="268">SUM(J302,J304)</f>
        <v>30000</v>
      </c>
      <c r="K301" s="3">
        <f t="shared" ref="K301" si="269">SUM(K302,K304)</f>
        <v>30000</v>
      </c>
      <c r="L301" s="3">
        <f t="shared" si="250"/>
        <v>0</v>
      </c>
      <c r="M301" s="3">
        <f t="shared" ref="M301:O301" si="270">SUM(M302,M304)</f>
        <v>0</v>
      </c>
      <c r="N301" s="3">
        <f t="shared" si="270"/>
        <v>0</v>
      </c>
      <c r="O301" s="3">
        <f t="shared" si="270"/>
        <v>0</v>
      </c>
      <c r="P301" s="3">
        <f t="shared" si="252"/>
        <v>30000</v>
      </c>
      <c r="Q301" s="3">
        <f t="shared" si="238"/>
        <v>100</v>
      </c>
    </row>
    <row r="302" spans="1:17">
      <c r="A302" s="17" t="s">
        <v>156</v>
      </c>
      <c r="B302" s="17" t="s">
        <v>208</v>
      </c>
      <c r="C302" s="17" t="s">
        <v>88</v>
      </c>
      <c r="D302" s="17" t="s">
        <v>209</v>
      </c>
      <c r="E302" s="17" t="s">
        <v>122</v>
      </c>
      <c r="F302" s="12" t="s">
        <v>0</v>
      </c>
      <c r="G302" s="84" t="s">
        <v>0</v>
      </c>
      <c r="H302" s="18" t="s">
        <v>54</v>
      </c>
      <c r="I302" s="3">
        <v>25000</v>
      </c>
      <c r="J302" s="3">
        <f t="shared" ref="J302:K302" si="271">SUM(J303)</f>
        <v>25000</v>
      </c>
      <c r="K302" s="3">
        <f t="shared" si="271"/>
        <v>25000</v>
      </c>
      <c r="L302" s="3">
        <f t="shared" si="250"/>
        <v>0</v>
      </c>
      <c r="M302" s="3">
        <f t="shared" ref="M302:O302" si="272">SUM(M303)</f>
        <v>0</v>
      </c>
      <c r="N302" s="3">
        <f t="shared" si="272"/>
        <v>0</v>
      </c>
      <c r="O302" s="3">
        <f t="shared" si="272"/>
        <v>0</v>
      </c>
      <c r="P302" s="3">
        <f t="shared" si="252"/>
        <v>25000</v>
      </c>
      <c r="Q302" s="3">
        <f t="shared" si="238"/>
        <v>100</v>
      </c>
    </row>
    <row r="303" spans="1:17">
      <c r="A303" s="12" t="s">
        <v>156</v>
      </c>
      <c r="B303" s="12" t="s">
        <v>208</v>
      </c>
      <c r="C303" s="12" t="s">
        <v>88</v>
      </c>
      <c r="D303" s="12" t="s">
        <v>209</v>
      </c>
      <c r="E303" s="11">
        <v>8213</v>
      </c>
      <c r="F303" s="12"/>
      <c r="G303" s="84" t="s">
        <v>3078</v>
      </c>
      <c r="H303" s="13" t="s">
        <v>54</v>
      </c>
      <c r="I303" s="2">
        <v>25000</v>
      </c>
      <c r="J303" s="2">
        <v>25000</v>
      </c>
      <c r="K303" s="2">
        <v>25000</v>
      </c>
      <c r="L303" s="2">
        <f t="shared" si="250"/>
        <v>0</v>
      </c>
      <c r="M303" s="2"/>
      <c r="N303" s="2"/>
      <c r="O303" s="2"/>
      <c r="P303" s="2">
        <f t="shared" si="252"/>
        <v>25000</v>
      </c>
      <c r="Q303" s="2">
        <f t="shared" si="238"/>
        <v>100</v>
      </c>
    </row>
    <row r="304" spans="1:17">
      <c r="A304" s="17" t="s">
        <v>156</v>
      </c>
      <c r="B304" s="17" t="s">
        <v>208</v>
      </c>
      <c r="C304" s="17" t="s">
        <v>88</v>
      </c>
      <c r="D304" s="17" t="s">
        <v>209</v>
      </c>
      <c r="E304" s="17" t="s">
        <v>217</v>
      </c>
      <c r="F304" s="12" t="s">
        <v>0</v>
      </c>
      <c r="G304" s="84" t="s">
        <v>0</v>
      </c>
      <c r="H304" s="18" t="s">
        <v>56</v>
      </c>
      <c r="I304" s="3">
        <v>5000</v>
      </c>
      <c r="J304" s="3">
        <f t="shared" ref="J304:K304" si="273">SUM(J305)</f>
        <v>5000</v>
      </c>
      <c r="K304" s="3">
        <f t="shared" si="273"/>
        <v>5000</v>
      </c>
      <c r="L304" s="3">
        <f t="shared" si="250"/>
        <v>0</v>
      </c>
      <c r="M304" s="3">
        <f t="shared" ref="M304:O304" si="274">SUM(M305)</f>
        <v>0</v>
      </c>
      <c r="N304" s="3">
        <f t="shared" si="274"/>
        <v>0</v>
      </c>
      <c r="O304" s="3">
        <f t="shared" si="274"/>
        <v>0</v>
      </c>
      <c r="P304" s="3">
        <f t="shared" si="252"/>
        <v>5000</v>
      </c>
      <c r="Q304" s="3">
        <f t="shared" si="238"/>
        <v>100</v>
      </c>
    </row>
    <row r="305" spans="1:17">
      <c r="A305" s="12" t="s">
        <v>156</v>
      </c>
      <c r="B305" s="12" t="s">
        <v>208</v>
      </c>
      <c r="C305" s="12" t="s">
        <v>88</v>
      </c>
      <c r="D305" s="12" t="s">
        <v>209</v>
      </c>
      <c r="E305" s="11">
        <v>8215</v>
      </c>
      <c r="F305" s="12"/>
      <c r="G305" s="84" t="s">
        <v>3078</v>
      </c>
      <c r="H305" s="13" t="s">
        <v>56</v>
      </c>
      <c r="I305" s="2">
        <v>5000</v>
      </c>
      <c r="J305" s="2">
        <v>5000</v>
      </c>
      <c r="K305" s="2">
        <v>5000</v>
      </c>
      <c r="L305" s="2">
        <f t="shared" si="250"/>
        <v>0</v>
      </c>
      <c r="M305" s="2"/>
      <c r="N305" s="2"/>
      <c r="O305" s="2"/>
      <c r="P305" s="2">
        <f t="shared" si="252"/>
        <v>5000</v>
      </c>
      <c r="Q305" s="2">
        <f t="shared" si="238"/>
        <v>100</v>
      </c>
    </row>
    <row r="306" spans="1:17" ht="22.5">
      <c r="A306" s="13" t="s">
        <v>0</v>
      </c>
      <c r="B306" s="13" t="s">
        <v>0</v>
      </c>
      <c r="C306" s="13" t="s">
        <v>0</v>
      </c>
      <c r="D306" s="13" t="s">
        <v>0</v>
      </c>
      <c r="E306" s="13" t="s">
        <v>0</v>
      </c>
      <c r="F306" s="13" t="s">
        <v>0</v>
      </c>
      <c r="G306" s="84" t="s">
        <v>0</v>
      </c>
      <c r="H306" s="24" t="s">
        <v>219</v>
      </c>
      <c r="I306" s="29">
        <v>1085006</v>
      </c>
      <c r="J306" s="29">
        <f t="shared" ref="J306:K306" si="275">SUM(J280,J296,J300)</f>
        <v>1085282</v>
      </c>
      <c r="K306" s="29">
        <f t="shared" si="275"/>
        <v>554021</v>
      </c>
      <c r="L306" s="29">
        <f t="shared" si="250"/>
        <v>272470</v>
      </c>
      <c r="M306" s="29">
        <f t="shared" ref="M306:O306" si="276">SUM(M280,M296,M300)</f>
        <v>86490</v>
      </c>
      <c r="N306" s="29">
        <f t="shared" si="276"/>
        <v>92490</v>
      </c>
      <c r="O306" s="29">
        <f t="shared" si="276"/>
        <v>93490</v>
      </c>
      <c r="P306" s="29">
        <f t="shared" si="252"/>
        <v>826491</v>
      </c>
      <c r="Q306" s="29">
        <f t="shared" si="238"/>
        <v>76.154492565066036</v>
      </c>
    </row>
    <row r="307" spans="1:17" ht="15.75" thickBot="1">
      <c r="A307" s="13" t="s">
        <v>0</v>
      </c>
      <c r="B307" s="13" t="s">
        <v>0</v>
      </c>
      <c r="C307" s="13" t="s">
        <v>0</v>
      </c>
      <c r="D307" s="13" t="s">
        <v>0</v>
      </c>
      <c r="E307" s="13" t="s">
        <v>0</v>
      </c>
      <c r="F307" s="13" t="s">
        <v>0</v>
      </c>
      <c r="G307" s="84" t="s">
        <v>0</v>
      </c>
      <c r="H307" s="18" t="s">
        <v>125</v>
      </c>
      <c r="I307" s="3">
        <v>28</v>
      </c>
      <c r="J307" s="3">
        <v>28</v>
      </c>
      <c r="K307" s="3">
        <v>0</v>
      </c>
      <c r="L307" s="3">
        <f t="shared" si="250"/>
        <v>0</v>
      </c>
      <c r="M307" s="3"/>
      <c r="N307" s="3"/>
      <c r="O307" s="3"/>
      <c r="P307" s="3">
        <f t="shared" si="252"/>
        <v>0</v>
      </c>
      <c r="Q307" s="3">
        <f t="shared" si="238"/>
        <v>0</v>
      </c>
    </row>
    <row r="308" spans="1:17" ht="45.75" thickBot="1">
      <c r="A308" s="109" t="s">
        <v>0</v>
      </c>
      <c r="B308" s="109" t="s">
        <v>0</v>
      </c>
      <c r="C308" s="109" t="s">
        <v>0</v>
      </c>
      <c r="D308" s="109" t="s">
        <v>0</v>
      </c>
      <c r="E308" s="109" t="s">
        <v>0</v>
      </c>
      <c r="F308" s="109" t="s">
        <v>0</v>
      </c>
      <c r="G308" s="121" t="s">
        <v>0</v>
      </c>
      <c r="H308" s="1" t="s">
        <v>126</v>
      </c>
      <c r="I308" s="1" t="s">
        <v>3016</v>
      </c>
      <c r="J308" s="1" t="s">
        <v>3199</v>
      </c>
      <c r="K308" s="1" t="s">
        <v>3198</v>
      </c>
      <c r="L308" s="1" t="s">
        <v>3191</v>
      </c>
      <c r="M308" s="1" t="s">
        <v>3193</v>
      </c>
      <c r="N308" s="1" t="s">
        <v>3194</v>
      </c>
      <c r="O308" s="1" t="s">
        <v>3195</v>
      </c>
      <c r="P308" s="1" t="s">
        <v>3192</v>
      </c>
      <c r="Q308" s="1" t="s">
        <v>3185</v>
      </c>
    </row>
    <row r="309" spans="1:17">
      <c r="A309" s="110"/>
      <c r="B309" s="110"/>
      <c r="C309" s="110"/>
      <c r="D309" s="110"/>
      <c r="E309" s="110"/>
      <c r="F309" s="110"/>
      <c r="G309" s="122"/>
      <c r="H309" s="26" t="s">
        <v>0</v>
      </c>
      <c r="I309" s="28">
        <v>1</v>
      </c>
      <c r="J309" s="28">
        <v>2</v>
      </c>
      <c r="K309" s="28">
        <v>3</v>
      </c>
      <c r="L309" s="28" t="s">
        <v>3186</v>
      </c>
      <c r="M309" s="28">
        <v>5</v>
      </c>
      <c r="N309" s="28">
        <v>6</v>
      </c>
      <c r="O309" s="28">
        <v>7</v>
      </c>
      <c r="P309" s="28" t="s">
        <v>3187</v>
      </c>
      <c r="Q309" s="28">
        <v>9</v>
      </c>
    </row>
    <row r="310" spans="1:17">
      <c r="A310" s="110"/>
      <c r="B310" s="110"/>
      <c r="C310" s="110"/>
      <c r="D310" s="110"/>
      <c r="E310" s="110"/>
      <c r="F310" s="110"/>
      <c r="G310" s="122"/>
      <c r="H310" s="8" t="s">
        <v>220</v>
      </c>
      <c r="I310" s="9">
        <v>1085006</v>
      </c>
      <c r="J310" s="9">
        <f t="shared" ref="J310" si="277">SUM(J306)</f>
        <v>1085282</v>
      </c>
      <c r="K310" s="9">
        <f t="shared" ref="K310" si="278">SUM(K306)</f>
        <v>554021</v>
      </c>
      <c r="L310" s="9">
        <f t="shared" ref="L310:L311" si="279">M310+N310+O310</f>
        <v>272470</v>
      </c>
      <c r="M310" s="9">
        <f t="shared" ref="M310:O310" si="280">SUM(M306)</f>
        <v>86490</v>
      </c>
      <c r="N310" s="9">
        <f t="shared" si="280"/>
        <v>92490</v>
      </c>
      <c r="O310" s="9">
        <f t="shared" si="280"/>
        <v>93490</v>
      </c>
      <c r="P310" s="9">
        <f t="shared" ref="P310:P311" si="281">SUM(K310+L310)</f>
        <v>826491</v>
      </c>
      <c r="Q310" s="9">
        <f t="shared" si="238"/>
        <v>76.154492565066036</v>
      </c>
    </row>
    <row r="311" spans="1:17">
      <c r="A311" s="110"/>
      <c r="B311" s="110"/>
      <c r="C311" s="110"/>
      <c r="D311" s="110"/>
      <c r="E311" s="110"/>
      <c r="F311" s="110"/>
      <c r="G311" s="122"/>
      <c r="H311" s="10" t="s">
        <v>68</v>
      </c>
      <c r="I311" s="9">
        <v>1085006</v>
      </c>
      <c r="J311" s="9">
        <f t="shared" ref="J311" si="282">SUM(J310)</f>
        <v>1085282</v>
      </c>
      <c r="K311" s="9">
        <f t="shared" ref="K311" si="283">SUM(K310)</f>
        <v>554021</v>
      </c>
      <c r="L311" s="9">
        <f t="shared" si="279"/>
        <v>272470</v>
      </c>
      <c r="M311" s="9">
        <f t="shared" ref="M311:O311" si="284">SUM(M310)</f>
        <v>86490</v>
      </c>
      <c r="N311" s="9">
        <f t="shared" si="284"/>
        <v>92490</v>
      </c>
      <c r="O311" s="9">
        <f t="shared" si="284"/>
        <v>93490</v>
      </c>
      <c r="P311" s="9">
        <f t="shared" si="281"/>
        <v>826491</v>
      </c>
      <c r="Q311" s="9">
        <f t="shared" si="238"/>
        <v>76.154492565066036</v>
      </c>
    </row>
    <row r="312" spans="1:17">
      <c r="A312" s="111"/>
      <c r="B312" s="111"/>
      <c r="C312" s="111"/>
      <c r="D312" s="111"/>
      <c r="E312" s="111"/>
      <c r="F312" s="111"/>
      <c r="G312" s="123"/>
      <c r="Q312" t="str">
        <f t="shared" si="238"/>
        <v>-</v>
      </c>
    </row>
    <row r="313" spans="1:17">
      <c r="A313" s="13" t="s">
        <v>0</v>
      </c>
      <c r="B313" s="13" t="s">
        <v>0</v>
      </c>
      <c r="C313" s="13" t="s">
        <v>0</v>
      </c>
      <c r="D313" s="13" t="s">
        <v>0</v>
      </c>
      <c r="E313" s="13" t="s">
        <v>0</v>
      </c>
      <c r="F313" s="13" t="s">
        <v>0</v>
      </c>
      <c r="G313" s="84" t="s">
        <v>0</v>
      </c>
      <c r="H313" s="27" t="s">
        <v>0</v>
      </c>
      <c r="I313" s="27"/>
      <c r="J313" s="27"/>
      <c r="K313" s="27"/>
      <c r="L313" s="27"/>
      <c r="M313" s="27"/>
      <c r="N313" s="27"/>
      <c r="O313" s="27"/>
      <c r="P313" s="27"/>
      <c r="Q313" s="27" t="str">
        <f t="shared" si="238"/>
        <v>-</v>
      </c>
    </row>
    <row r="314" spans="1:17">
      <c r="A314" s="13" t="s">
        <v>0</v>
      </c>
      <c r="B314" s="13" t="s">
        <v>0</v>
      </c>
      <c r="C314" s="13" t="s">
        <v>0</v>
      </c>
      <c r="D314" s="13" t="s">
        <v>0</v>
      </c>
      <c r="E314" s="13" t="s">
        <v>0</v>
      </c>
      <c r="F314" s="13" t="s">
        <v>0</v>
      </c>
      <c r="G314" s="84" t="s">
        <v>0</v>
      </c>
      <c r="H314" s="24" t="s">
        <v>221</v>
      </c>
      <c r="I314" s="29">
        <v>1085006</v>
      </c>
      <c r="J314" s="29">
        <f t="shared" ref="J314" si="285">SUM(J306)</f>
        <v>1085282</v>
      </c>
      <c r="K314" s="29">
        <f t="shared" ref="K314" si="286">SUM(K306)</f>
        <v>554021</v>
      </c>
      <c r="L314" s="29">
        <f t="shared" ref="L314:L315" si="287">M314+N314+O314</f>
        <v>272470</v>
      </c>
      <c r="M314" s="29">
        <f t="shared" ref="M314:O314" si="288">SUM(M306)</f>
        <v>86490</v>
      </c>
      <c r="N314" s="29">
        <f t="shared" si="288"/>
        <v>92490</v>
      </c>
      <c r="O314" s="29">
        <f t="shared" si="288"/>
        <v>93490</v>
      </c>
      <c r="P314" s="29">
        <f t="shared" ref="P314:P315" si="289">SUM(K314+L314)</f>
        <v>826491</v>
      </c>
      <c r="Q314" s="29">
        <f t="shared" si="238"/>
        <v>76.154492565066036</v>
      </c>
    </row>
    <row r="315" spans="1:17">
      <c r="A315" s="13" t="s">
        <v>0</v>
      </c>
      <c r="B315" s="13" t="s">
        <v>0</v>
      </c>
      <c r="C315" s="13" t="s">
        <v>0</v>
      </c>
      <c r="D315" s="13" t="s">
        <v>0</v>
      </c>
      <c r="E315" s="13" t="s">
        <v>0</v>
      </c>
      <c r="F315" s="13" t="s">
        <v>0</v>
      </c>
      <c r="G315" s="84" t="s">
        <v>0</v>
      </c>
      <c r="H315" s="18" t="s">
        <v>125</v>
      </c>
      <c r="I315" s="3">
        <v>28</v>
      </c>
      <c r="J315" s="3">
        <f>J307</f>
        <v>28</v>
      </c>
      <c r="K315" s="3">
        <f>K307</f>
        <v>0</v>
      </c>
      <c r="L315" s="3">
        <f t="shared" si="287"/>
        <v>0</v>
      </c>
      <c r="M315" s="3">
        <f>M307</f>
        <v>0</v>
      </c>
      <c r="N315" s="3">
        <f t="shared" ref="N315:O315" si="290">N307</f>
        <v>0</v>
      </c>
      <c r="O315" s="3">
        <f t="shared" si="290"/>
        <v>0</v>
      </c>
      <c r="P315" s="3">
        <f t="shared" si="289"/>
        <v>0</v>
      </c>
      <c r="Q315" s="3">
        <f t="shared" si="238"/>
        <v>0</v>
      </c>
    </row>
    <row r="316" spans="1:17">
      <c r="A316" s="13" t="s">
        <v>0</v>
      </c>
      <c r="B316" s="13" t="s">
        <v>0</v>
      </c>
      <c r="C316" s="13" t="s">
        <v>0</v>
      </c>
      <c r="D316" s="13" t="s">
        <v>0</v>
      </c>
      <c r="E316" s="13" t="s">
        <v>0</v>
      </c>
      <c r="F316" s="13" t="s">
        <v>0</v>
      </c>
      <c r="G316" s="84" t="s">
        <v>0</v>
      </c>
      <c r="H316" s="7" t="s">
        <v>0</v>
      </c>
      <c r="I316" s="30"/>
      <c r="J316" s="30"/>
      <c r="K316" s="30"/>
      <c r="L316" s="30"/>
      <c r="M316" s="30"/>
      <c r="N316" s="30"/>
      <c r="O316" s="30"/>
      <c r="P316" s="30"/>
      <c r="Q316" s="30" t="str">
        <f t="shared" si="238"/>
        <v>-</v>
      </c>
    </row>
    <row r="317" spans="1:17" ht="15.75" thickBot="1">
      <c r="A317" s="17" t="s">
        <v>156</v>
      </c>
      <c r="B317" s="17" t="s">
        <v>222</v>
      </c>
      <c r="C317" s="12" t="s">
        <v>0</v>
      </c>
      <c r="D317" s="12" t="s">
        <v>0</v>
      </c>
      <c r="E317" s="18" t="s">
        <v>0</v>
      </c>
      <c r="F317" s="18" t="s">
        <v>0</v>
      </c>
      <c r="G317" s="81" t="s">
        <v>0</v>
      </c>
      <c r="H317" s="18" t="s">
        <v>0</v>
      </c>
      <c r="I317" s="11"/>
      <c r="J317" s="11"/>
      <c r="K317" s="11"/>
      <c r="L317" s="11"/>
      <c r="M317" s="11"/>
      <c r="N317" s="11"/>
      <c r="O317" s="11"/>
      <c r="P317" s="11"/>
      <c r="Q317" s="11" t="str">
        <f t="shared" si="238"/>
        <v>-</v>
      </c>
    </row>
    <row r="318" spans="1:17" ht="45.75" thickBot="1">
      <c r="A318" s="1" t="s">
        <v>82</v>
      </c>
      <c r="B318" s="1" t="s">
        <v>83</v>
      </c>
      <c r="C318" s="1" t="s">
        <v>84</v>
      </c>
      <c r="D318" s="19" t="s">
        <v>0</v>
      </c>
      <c r="E318" s="1" t="s">
        <v>85</v>
      </c>
      <c r="F318" s="1" t="s">
        <v>86</v>
      </c>
      <c r="G318" s="82" t="s">
        <v>87</v>
      </c>
      <c r="H318" s="1" t="s">
        <v>1</v>
      </c>
      <c r="I318" s="1" t="s">
        <v>3016</v>
      </c>
      <c r="J318" s="1" t="s">
        <v>3199</v>
      </c>
      <c r="K318" s="1" t="s">
        <v>3198</v>
      </c>
      <c r="L318" s="1" t="s">
        <v>3191</v>
      </c>
      <c r="M318" s="1" t="s">
        <v>3193</v>
      </c>
      <c r="N318" s="1" t="s">
        <v>3194</v>
      </c>
      <c r="O318" s="1" t="s">
        <v>3195</v>
      </c>
      <c r="P318" s="1" t="s">
        <v>3192</v>
      </c>
      <c r="Q318" s="1" t="s">
        <v>3185</v>
      </c>
    </row>
    <row r="319" spans="1:17">
      <c r="A319" s="20" t="s">
        <v>0</v>
      </c>
      <c r="B319" s="20" t="s">
        <v>0</v>
      </c>
      <c r="C319" s="20" t="s">
        <v>0</v>
      </c>
      <c r="D319" s="21" t="s">
        <v>0</v>
      </c>
      <c r="E319" s="21" t="s">
        <v>0</v>
      </c>
      <c r="F319" s="22" t="s">
        <v>0</v>
      </c>
      <c r="G319" s="83" t="s">
        <v>0</v>
      </c>
      <c r="H319" s="23" t="s">
        <v>0</v>
      </c>
      <c r="I319" s="28">
        <v>1</v>
      </c>
      <c r="J319" s="28">
        <v>2</v>
      </c>
      <c r="K319" s="28">
        <v>3</v>
      </c>
      <c r="L319" s="28" t="s">
        <v>3186</v>
      </c>
      <c r="M319" s="28">
        <v>5</v>
      </c>
      <c r="N319" s="28">
        <v>6</v>
      </c>
      <c r="O319" s="28">
        <v>7</v>
      </c>
      <c r="P319" s="28" t="s">
        <v>3187</v>
      </c>
      <c r="Q319" s="28">
        <v>9</v>
      </c>
    </row>
    <row r="320" spans="1:17">
      <c r="A320" s="17" t="s">
        <v>156</v>
      </c>
      <c r="B320" s="17" t="s">
        <v>222</v>
      </c>
      <c r="C320" s="12" t="s">
        <v>88</v>
      </c>
      <c r="D320" s="12">
        <v>11090001</v>
      </c>
      <c r="E320" s="18" t="s">
        <v>0</v>
      </c>
      <c r="F320" s="18" t="s">
        <v>0</v>
      </c>
      <c r="G320" s="81" t="s">
        <v>0</v>
      </c>
      <c r="H320" s="18" t="s">
        <v>224</v>
      </c>
      <c r="I320" s="11"/>
      <c r="J320" s="11"/>
      <c r="K320" s="11"/>
      <c r="L320" s="11"/>
      <c r="M320" s="11"/>
      <c r="N320" s="11"/>
      <c r="O320" s="11"/>
      <c r="P320" s="11"/>
      <c r="Q320" s="11" t="str">
        <f t="shared" si="238"/>
        <v>-</v>
      </c>
    </row>
    <row r="321" spans="1:17" ht="22.5">
      <c r="A321" s="17" t="s">
        <v>0</v>
      </c>
      <c r="B321" s="17" t="s">
        <v>0</v>
      </c>
      <c r="C321" s="17" t="s">
        <v>0</v>
      </c>
      <c r="D321" s="18" t="s">
        <v>0</v>
      </c>
      <c r="E321" s="18" t="s">
        <v>0</v>
      </c>
      <c r="F321" s="18" t="s">
        <v>0</v>
      </c>
      <c r="G321" s="81" t="s">
        <v>0</v>
      </c>
      <c r="H321" s="24" t="s">
        <v>27</v>
      </c>
      <c r="I321" s="29">
        <v>6919982</v>
      </c>
      <c r="J321" s="29">
        <f t="shared" ref="J321" si="291">SUM(J322,J330,J332)</f>
        <v>6919423</v>
      </c>
      <c r="K321" s="29">
        <f t="shared" ref="K321" si="292">SUM(K322,K330,K332)</f>
        <v>3531546</v>
      </c>
      <c r="L321" s="29">
        <f t="shared" ref="L321:L357" si="293">M321+N321+O321</f>
        <v>1731000</v>
      </c>
      <c r="M321" s="29">
        <f t="shared" ref="M321:O321" si="294">SUM(M322,M330,M332)</f>
        <v>585000</v>
      </c>
      <c r="N321" s="29">
        <f t="shared" si="294"/>
        <v>573000</v>
      </c>
      <c r="O321" s="29">
        <f t="shared" si="294"/>
        <v>573000</v>
      </c>
      <c r="P321" s="29">
        <f t="shared" ref="P321:P357" si="295">SUM(K321+L321)</f>
        <v>5262546</v>
      </c>
      <c r="Q321" s="29">
        <f t="shared" si="238"/>
        <v>76.054694155856637</v>
      </c>
    </row>
    <row r="322" spans="1:17">
      <c r="A322" s="12" t="s">
        <v>156</v>
      </c>
      <c r="B322" s="12" t="s">
        <v>222</v>
      </c>
      <c r="C322" s="12" t="s">
        <v>88</v>
      </c>
      <c r="D322" s="12" t="s">
        <v>223</v>
      </c>
      <c r="E322" s="18" t="s">
        <v>2</v>
      </c>
      <c r="F322" s="18" t="s">
        <v>0</v>
      </c>
      <c r="G322" s="81" t="s">
        <v>0</v>
      </c>
      <c r="H322" s="18" t="s">
        <v>3</v>
      </c>
      <c r="I322" s="3">
        <v>6220046</v>
      </c>
      <c r="J322" s="3">
        <f t="shared" ref="J322" si="296">SUM(J323:J324)</f>
        <v>6219487</v>
      </c>
      <c r="K322" s="3">
        <f t="shared" ref="K322" si="297">SUM(K323:K324)</f>
        <v>3158667</v>
      </c>
      <c r="L322" s="3">
        <f t="shared" si="293"/>
        <v>1573500</v>
      </c>
      <c r="M322" s="3">
        <f t="shared" ref="M322:O322" si="298">SUM(M323:M324)</f>
        <v>532500</v>
      </c>
      <c r="N322" s="3">
        <f t="shared" si="298"/>
        <v>520500</v>
      </c>
      <c r="O322" s="3">
        <f t="shared" si="298"/>
        <v>520500</v>
      </c>
      <c r="P322" s="3">
        <f t="shared" si="295"/>
        <v>4732167</v>
      </c>
      <c r="Q322" s="3">
        <f t="shared" si="238"/>
        <v>76.086130576364255</v>
      </c>
    </row>
    <row r="323" spans="1:17">
      <c r="A323" s="12" t="s">
        <v>156</v>
      </c>
      <c r="B323" s="12" t="s">
        <v>222</v>
      </c>
      <c r="C323" s="12" t="s">
        <v>88</v>
      </c>
      <c r="D323" s="12" t="s">
        <v>223</v>
      </c>
      <c r="E323" s="11">
        <v>6111</v>
      </c>
      <c r="F323" s="12"/>
      <c r="G323" s="84" t="s">
        <v>3078</v>
      </c>
      <c r="H323" s="13" t="s">
        <v>4</v>
      </c>
      <c r="I323" s="2">
        <v>5482846</v>
      </c>
      <c r="J323" s="2">
        <v>5482846</v>
      </c>
      <c r="K323" s="2">
        <v>2813999</v>
      </c>
      <c r="L323" s="2">
        <f t="shared" si="293"/>
        <v>1431000</v>
      </c>
      <c r="M323" s="2">
        <v>477000</v>
      </c>
      <c r="N323" s="2">
        <v>477000</v>
      </c>
      <c r="O323" s="2">
        <v>477000</v>
      </c>
      <c r="P323" s="2">
        <f t="shared" si="295"/>
        <v>4244999</v>
      </c>
      <c r="Q323" s="2">
        <f t="shared" si="238"/>
        <v>77.423276159862965</v>
      </c>
    </row>
    <row r="324" spans="1:17">
      <c r="A324" s="17" t="s">
        <v>156</v>
      </c>
      <c r="B324" s="17" t="s">
        <v>222</v>
      </c>
      <c r="C324" s="17" t="s">
        <v>88</v>
      </c>
      <c r="D324" s="17" t="s">
        <v>223</v>
      </c>
      <c r="E324" s="17" t="s">
        <v>91</v>
      </c>
      <c r="F324" s="12" t="s">
        <v>0</v>
      </c>
      <c r="G324" s="84" t="s">
        <v>0</v>
      </c>
      <c r="H324" s="18" t="s">
        <v>5</v>
      </c>
      <c r="I324" s="3">
        <v>737200</v>
      </c>
      <c r="J324" s="3">
        <f t="shared" ref="J324:K324" si="299">SUM(J325:J329)</f>
        <v>736641</v>
      </c>
      <c r="K324" s="3">
        <f t="shared" si="299"/>
        <v>344668</v>
      </c>
      <c r="L324" s="3">
        <f t="shared" si="293"/>
        <v>142500</v>
      </c>
      <c r="M324" s="3">
        <f t="shared" ref="M324:O324" si="300">SUM(M325:M329)</f>
        <v>55500</v>
      </c>
      <c r="N324" s="3">
        <f t="shared" si="300"/>
        <v>43500</v>
      </c>
      <c r="O324" s="3">
        <f t="shared" si="300"/>
        <v>43500</v>
      </c>
      <c r="P324" s="3">
        <f t="shared" si="295"/>
        <v>487168</v>
      </c>
      <c r="Q324" s="3">
        <f t="shared" si="238"/>
        <v>66.133706921010372</v>
      </c>
    </row>
    <row r="325" spans="1:17">
      <c r="A325" s="12" t="s">
        <v>156</v>
      </c>
      <c r="B325" s="12" t="s">
        <v>222</v>
      </c>
      <c r="C325" s="12" t="s">
        <v>88</v>
      </c>
      <c r="D325" s="12" t="s">
        <v>223</v>
      </c>
      <c r="E325" s="11">
        <v>6112</v>
      </c>
      <c r="F325" s="12" t="s">
        <v>225</v>
      </c>
      <c r="G325" s="84" t="s">
        <v>3078</v>
      </c>
      <c r="H325" s="13" t="s">
        <v>9</v>
      </c>
      <c r="I325" s="2">
        <v>104600</v>
      </c>
      <c r="J325" s="2">
        <v>104600</v>
      </c>
      <c r="K325" s="2">
        <v>49874</v>
      </c>
      <c r="L325" s="2">
        <f t="shared" si="293"/>
        <v>25500</v>
      </c>
      <c r="M325" s="2">
        <v>8500</v>
      </c>
      <c r="N325" s="2">
        <v>8500</v>
      </c>
      <c r="O325" s="2">
        <v>8500</v>
      </c>
      <c r="P325" s="2">
        <f t="shared" si="295"/>
        <v>75374</v>
      </c>
      <c r="Q325" s="2">
        <f t="shared" si="238"/>
        <v>72.059273422562143</v>
      </c>
    </row>
    <row r="326" spans="1:17">
      <c r="A326" s="12" t="s">
        <v>156</v>
      </c>
      <c r="B326" s="12" t="s">
        <v>222</v>
      </c>
      <c r="C326" s="12" t="s">
        <v>88</v>
      </c>
      <c r="D326" s="12" t="s">
        <v>223</v>
      </c>
      <c r="E326" s="11">
        <v>6112</v>
      </c>
      <c r="F326" s="12" t="s">
        <v>226</v>
      </c>
      <c r="G326" s="84" t="s">
        <v>3078</v>
      </c>
      <c r="H326" s="13" t="s">
        <v>10</v>
      </c>
      <c r="I326" s="2">
        <v>377000</v>
      </c>
      <c r="J326" s="2">
        <v>377000</v>
      </c>
      <c r="K326" s="2">
        <v>172802</v>
      </c>
      <c r="L326" s="2">
        <f t="shared" si="293"/>
        <v>105000</v>
      </c>
      <c r="M326" s="2">
        <v>35000</v>
      </c>
      <c r="N326" s="2">
        <v>35000</v>
      </c>
      <c r="O326" s="2">
        <v>35000</v>
      </c>
      <c r="P326" s="2">
        <f t="shared" si="295"/>
        <v>277802</v>
      </c>
      <c r="Q326" s="2">
        <f t="shared" si="238"/>
        <v>73.687533156498674</v>
      </c>
    </row>
    <row r="327" spans="1:17">
      <c r="A327" s="12" t="s">
        <v>156</v>
      </c>
      <c r="B327" s="12" t="s">
        <v>222</v>
      </c>
      <c r="C327" s="12" t="s">
        <v>88</v>
      </c>
      <c r="D327" s="12" t="s">
        <v>223</v>
      </c>
      <c r="E327" s="11">
        <v>6112</v>
      </c>
      <c r="F327" s="12" t="s">
        <v>227</v>
      </c>
      <c r="G327" s="84" t="s">
        <v>3078</v>
      </c>
      <c r="H327" s="13" t="s">
        <v>7</v>
      </c>
      <c r="I327" s="2">
        <v>80600</v>
      </c>
      <c r="J327" s="2">
        <v>80041</v>
      </c>
      <c r="K327" s="2">
        <v>80041</v>
      </c>
      <c r="L327" s="2">
        <f t="shared" si="293"/>
        <v>0</v>
      </c>
      <c r="M327" s="2"/>
      <c r="N327" s="2">
        <v>0</v>
      </c>
      <c r="O327" s="2">
        <v>0</v>
      </c>
      <c r="P327" s="2">
        <f t="shared" si="295"/>
        <v>80041</v>
      </c>
      <c r="Q327" s="2">
        <f t="shared" si="238"/>
        <v>100</v>
      </c>
    </row>
    <row r="328" spans="1:17">
      <c r="A328" s="12" t="s">
        <v>156</v>
      </c>
      <c r="B328" s="12" t="s">
        <v>222</v>
      </c>
      <c r="C328" s="12" t="s">
        <v>88</v>
      </c>
      <c r="D328" s="12" t="s">
        <v>223</v>
      </c>
      <c r="E328" s="11">
        <v>6112</v>
      </c>
      <c r="F328" s="12" t="s">
        <v>228</v>
      </c>
      <c r="G328" s="84" t="s">
        <v>3078</v>
      </c>
      <c r="H328" s="13" t="s">
        <v>8</v>
      </c>
      <c r="I328" s="2">
        <v>100000</v>
      </c>
      <c r="J328" s="2">
        <v>100000</v>
      </c>
      <c r="K328" s="2">
        <v>11785</v>
      </c>
      <c r="L328" s="2">
        <f t="shared" si="293"/>
        <v>12000</v>
      </c>
      <c r="M328" s="2">
        <v>12000</v>
      </c>
      <c r="N328" s="2">
        <v>0</v>
      </c>
      <c r="O328" s="2">
        <v>0</v>
      </c>
      <c r="P328" s="2">
        <f t="shared" si="295"/>
        <v>23785</v>
      </c>
      <c r="Q328" s="2">
        <f t="shared" si="238"/>
        <v>23.785</v>
      </c>
    </row>
    <row r="329" spans="1:17">
      <c r="A329" s="12" t="s">
        <v>156</v>
      </c>
      <c r="B329" s="12" t="s">
        <v>222</v>
      </c>
      <c r="C329" s="12" t="s">
        <v>88</v>
      </c>
      <c r="D329" s="12" t="s">
        <v>223</v>
      </c>
      <c r="E329" s="11">
        <v>6112</v>
      </c>
      <c r="F329" s="12" t="s">
        <v>229</v>
      </c>
      <c r="G329" s="84" t="s">
        <v>3078</v>
      </c>
      <c r="H329" s="13" t="s">
        <v>6</v>
      </c>
      <c r="I329" s="2">
        <v>75000</v>
      </c>
      <c r="J329" s="2">
        <v>75000</v>
      </c>
      <c r="K329" s="2">
        <v>30166</v>
      </c>
      <c r="L329" s="2">
        <f t="shared" si="293"/>
        <v>0</v>
      </c>
      <c r="M329" s="2">
        <v>0</v>
      </c>
      <c r="N329" s="2">
        <v>0</v>
      </c>
      <c r="O329" s="2">
        <v>0</v>
      </c>
      <c r="P329" s="2">
        <f t="shared" si="295"/>
        <v>30166</v>
      </c>
      <c r="Q329" s="2">
        <f t="shared" si="238"/>
        <v>40.221333333333334</v>
      </c>
    </row>
    <row r="330" spans="1:17">
      <c r="A330" s="12" t="s">
        <v>156</v>
      </c>
      <c r="B330" s="12" t="s">
        <v>222</v>
      </c>
      <c r="C330" s="12" t="s">
        <v>88</v>
      </c>
      <c r="D330" s="12" t="s">
        <v>223</v>
      </c>
      <c r="E330" s="18" t="s">
        <v>13</v>
      </c>
      <c r="F330" s="18" t="s">
        <v>0</v>
      </c>
      <c r="G330" s="81" t="s">
        <v>0</v>
      </c>
      <c r="H330" s="18" t="s">
        <v>14</v>
      </c>
      <c r="I330" s="3">
        <v>594836</v>
      </c>
      <c r="J330" s="3">
        <f t="shared" ref="J330:K330" si="301">SUM(J331)</f>
        <v>594836</v>
      </c>
      <c r="K330" s="3">
        <f t="shared" si="301"/>
        <v>310215</v>
      </c>
      <c r="L330" s="3">
        <f t="shared" si="293"/>
        <v>150000</v>
      </c>
      <c r="M330" s="3">
        <f t="shared" ref="M330:O330" si="302">SUM(M331)</f>
        <v>50000</v>
      </c>
      <c r="N330" s="3">
        <f t="shared" si="302"/>
        <v>50000</v>
      </c>
      <c r="O330" s="3">
        <f t="shared" si="302"/>
        <v>50000</v>
      </c>
      <c r="P330" s="3">
        <f t="shared" si="295"/>
        <v>460215</v>
      </c>
      <c r="Q330" s="3">
        <f t="shared" si="238"/>
        <v>77.368383890685834</v>
      </c>
    </row>
    <row r="331" spans="1:17">
      <c r="A331" s="12" t="s">
        <v>156</v>
      </c>
      <c r="B331" s="12" t="s">
        <v>222</v>
      </c>
      <c r="C331" s="12" t="s">
        <v>88</v>
      </c>
      <c r="D331" s="12" t="s">
        <v>223</v>
      </c>
      <c r="E331" s="11">
        <v>6121</v>
      </c>
      <c r="F331" s="12"/>
      <c r="G331" s="84" t="s">
        <v>3078</v>
      </c>
      <c r="H331" s="13" t="s">
        <v>15</v>
      </c>
      <c r="I331" s="2">
        <v>594836</v>
      </c>
      <c r="J331" s="2">
        <v>594836</v>
      </c>
      <c r="K331" s="2">
        <v>310215</v>
      </c>
      <c r="L331" s="2">
        <f t="shared" si="293"/>
        <v>150000</v>
      </c>
      <c r="M331" s="2">
        <v>50000</v>
      </c>
      <c r="N331" s="2">
        <v>50000</v>
      </c>
      <c r="O331" s="2">
        <v>50000</v>
      </c>
      <c r="P331" s="2">
        <f t="shared" si="295"/>
        <v>460215</v>
      </c>
      <c r="Q331" s="2">
        <f t="shared" si="238"/>
        <v>77.368383890685834</v>
      </c>
    </row>
    <row r="332" spans="1:17">
      <c r="A332" s="12" t="s">
        <v>156</v>
      </c>
      <c r="B332" s="12" t="s">
        <v>222</v>
      </c>
      <c r="C332" s="12" t="s">
        <v>88</v>
      </c>
      <c r="D332" s="12" t="s">
        <v>223</v>
      </c>
      <c r="E332" s="18" t="s">
        <v>16</v>
      </c>
      <c r="F332" s="18" t="s">
        <v>0</v>
      </c>
      <c r="G332" s="81" t="s">
        <v>0</v>
      </c>
      <c r="H332" s="18" t="s">
        <v>17</v>
      </c>
      <c r="I332" s="3">
        <v>105100</v>
      </c>
      <c r="J332" s="3">
        <f t="shared" ref="J332:K332" si="303">SUM(J333,J334,J335)</f>
        <v>105100</v>
      </c>
      <c r="K332" s="3">
        <f t="shared" si="303"/>
        <v>62664</v>
      </c>
      <c r="L332" s="3">
        <f t="shared" si="293"/>
        <v>7500</v>
      </c>
      <c r="M332" s="3">
        <f t="shared" ref="M332:O332" si="304">SUM(M333,M334,M335)</f>
        <v>2500</v>
      </c>
      <c r="N332" s="3">
        <f t="shared" si="304"/>
        <v>2500</v>
      </c>
      <c r="O332" s="3">
        <f t="shared" si="304"/>
        <v>2500</v>
      </c>
      <c r="P332" s="3">
        <f t="shared" si="295"/>
        <v>70164</v>
      </c>
      <c r="Q332" s="3">
        <f t="shared" ref="Q332:Q395" si="305">IF(J332=0,"-",P332/J332*100)</f>
        <v>66.759276879162698</v>
      </c>
    </row>
    <row r="333" spans="1:17">
      <c r="A333" s="12" t="s">
        <v>156</v>
      </c>
      <c r="B333" s="12" t="s">
        <v>222</v>
      </c>
      <c r="C333" s="12" t="s">
        <v>88</v>
      </c>
      <c r="D333" s="12" t="s">
        <v>223</v>
      </c>
      <c r="E333" s="11">
        <v>6131</v>
      </c>
      <c r="F333" s="12"/>
      <c r="G333" s="84" t="s">
        <v>3078</v>
      </c>
      <c r="H333" s="13" t="s">
        <v>18</v>
      </c>
      <c r="I333" s="2">
        <v>10000</v>
      </c>
      <c r="J333" s="2">
        <v>10000</v>
      </c>
      <c r="K333" s="2">
        <v>5500</v>
      </c>
      <c r="L333" s="2">
        <f t="shared" si="293"/>
        <v>0</v>
      </c>
      <c r="M333" s="2">
        <v>0</v>
      </c>
      <c r="N333" s="2">
        <v>0</v>
      </c>
      <c r="O333" s="2">
        <v>0</v>
      </c>
      <c r="P333" s="2">
        <f t="shared" si="295"/>
        <v>5500</v>
      </c>
      <c r="Q333" s="2">
        <f t="shared" si="305"/>
        <v>55.000000000000007</v>
      </c>
    </row>
    <row r="334" spans="1:17">
      <c r="A334" s="12" t="s">
        <v>156</v>
      </c>
      <c r="B334" s="12" t="s">
        <v>222</v>
      </c>
      <c r="C334" s="12" t="s">
        <v>88</v>
      </c>
      <c r="D334" s="12" t="s">
        <v>223</v>
      </c>
      <c r="E334" s="11">
        <v>6134</v>
      </c>
      <c r="F334" s="12"/>
      <c r="G334" s="84" t="s">
        <v>3078</v>
      </c>
      <c r="H334" s="13" t="s">
        <v>21</v>
      </c>
      <c r="I334" s="2">
        <v>20000</v>
      </c>
      <c r="J334" s="2">
        <v>20000</v>
      </c>
      <c r="K334" s="2">
        <v>16500</v>
      </c>
      <c r="L334" s="2">
        <f t="shared" si="293"/>
        <v>0</v>
      </c>
      <c r="M334" s="2">
        <v>0</v>
      </c>
      <c r="N334" s="2">
        <v>0</v>
      </c>
      <c r="O334" s="2">
        <v>0</v>
      </c>
      <c r="P334" s="2">
        <f t="shared" si="295"/>
        <v>16500</v>
      </c>
      <c r="Q334" s="2">
        <f t="shared" si="305"/>
        <v>82.5</v>
      </c>
    </row>
    <row r="335" spans="1:17">
      <c r="A335" s="17" t="s">
        <v>156</v>
      </c>
      <c r="B335" s="17" t="s">
        <v>222</v>
      </c>
      <c r="C335" s="17" t="s">
        <v>88</v>
      </c>
      <c r="D335" s="17" t="s">
        <v>223</v>
      </c>
      <c r="E335" s="17" t="s">
        <v>99</v>
      </c>
      <c r="F335" s="12" t="s">
        <v>0</v>
      </c>
      <c r="G335" s="84" t="s">
        <v>0</v>
      </c>
      <c r="H335" s="18" t="s">
        <v>26</v>
      </c>
      <c r="I335" s="3">
        <v>75100</v>
      </c>
      <c r="J335" s="3">
        <f t="shared" ref="J335:K335" si="306">SUM(J336:J338)</f>
        <v>75100</v>
      </c>
      <c r="K335" s="3">
        <f t="shared" si="306"/>
        <v>40664</v>
      </c>
      <c r="L335" s="3">
        <f t="shared" si="293"/>
        <v>7500</v>
      </c>
      <c r="M335" s="3">
        <f t="shared" ref="M335:O335" si="307">SUM(M336:M338)</f>
        <v>2500</v>
      </c>
      <c r="N335" s="3">
        <f t="shared" si="307"/>
        <v>2500</v>
      </c>
      <c r="O335" s="3">
        <f t="shared" si="307"/>
        <v>2500</v>
      </c>
      <c r="P335" s="3">
        <f t="shared" si="295"/>
        <v>48164</v>
      </c>
      <c r="Q335" s="3">
        <f t="shared" si="305"/>
        <v>64.133155792276966</v>
      </c>
    </row>
    <row r="336" spans="1:17">
      <c r="A336" s="12" t="s">
        <v>156</v>
      </c>
      <c r="B336" s="12" t="s">
        <v>222</v>
      </c>
      <c r="C336" s="12" t="s">
        <v>88</v>
      </c>
      <c r="D336" s="12" t="s">
        <v>223</v>
      </c>
      <c r="E336" s="11">
        <v>6139</v>
      </c>
      <c r="F336" s="12"/>
      <c r="G336" s="84" t="s">
        <v>3078</v>
      </c>
      <c r="H336" s="13" t="s">
        <v>26</v>
      </c>
      <c r="I336" s="2">
        <v>46000</v>
      </c>
      <c r="J336" s="2">
        <v>46000</v>
      </c>
      <c r="K336" s="2">
        <v>24000</v>
      </c>
      <c r="L336" s="2">
        <f t="shared" si="293"/>
        <v>0</v>
      </c>
      <c r="M336" s="2">
        <v>0</v>
      </c>
      <c r="N336" s="2">
        <v>0</v>
      </c>
      <c r="O336" s="2">
        <v>0</v>
      </c>
      <c r="P336" s="2">
        <f t="shared" si="295"/>
        <v>24000</v>
      </c>
      <c r="Q336" s="2">
        <f t="shared" si="305"/>
        <v>52.173913043478258</v>
      </c>
    </row>
    <row r="337" spans="1:17">
      <c r="A337" s="12" t="s">
        <v>156</v>
      </c>
      <c r="B337" s="12" t="s">
        <v>222</v>
      </c>
      <c r="C337" s="12" t="s">
        <v>88</v>
      </c>
      <c r="D337" s="12" t="s">
        <v>223</v>
      </c>
      <c r="E337" s="11">
        <v>6139</v>
      </c>
      <c r="F337" s="12" t="s">
        <v>231</v>
      </c>
      <c r="G337" s="84" t="s">
        <v>3078</v>
      </c>
      <c r="H337" s="13" t="s">
        <v>108</v>
      </c>
      <c r="I337" s="2">
        <v>19100</v>
      </c>
      <c r="J337" s="2">
        <v>19100</v>
      </c>
      <c r="K337" s="2">
        <v>10664</v>
      </c>
      <c r="L337" s="2">
        <f t="shared" si="293"/>
        <v>4500</v>
      </c>
      <c r="M337" s="2">
        <v>1500</v>
      </c>
      <c r="N337" s="2">
        <v>1500</v>
      </c>
      <c r="O337" s="2">
        <v>1500</v>
      </c>
      <c r="P337" s="2">
        <f t="shared" si="295"/>
        <v>15164</v>
      </c>
      <c r="Q337" s="2">
        <f t="shared" si="305"/>
        <v>79.392670157068068</v>
      </c>
    </row>
    <row r="338" spans="1:17" ht="22.5">
      <c r="A338" s="12" t="s">
        <v>156</v>
      </c>
      <c r="B338" s="12" t="s">
        <v>222</v>
      </c>
      <c r="C338" s="12" t="s">
        <v>88</v>
      </c>
      <c r="D338" s="12" t="s">
        <v>223</v>
      </c>
      <c r="E338" s="11">
        <v>6139</v>
      </c>
      <c r="F338" s="12" t="s">
        <v>232</v>
      </c>
      <c r="G338" s="84" t="s">
        <v>3078</v>
      </c>
      <c r="H338" s="13" t="s">
        <v>114</v>
      </c>
      <c r="I338" s="2">
        <v>10000</v>
      </c>
      <c r="J338" s="2">
        <v>10000</v>
      </c>
      <c r="K338" s="2">
        <v>6000</v>
      </c>
      <c r="L338" s="2">
        <f t="shared" si="293"/>
        <v>3000</v>
      </c>
      <c r="M338" s="2">
        <v>1000</v>
      </c>
      <c r="N338" s="2">
        <v>1000</v>
      </c>
      <c r="O338" s="2">
        <v>1000</v>
      </c>
      <c r="P338" s="2">
        <f t="shared" si="295"/>
        <v>9000</v>
      </c>
      <c r="Q338" s="2">
        <f t="shared" si="305"/>
        <v>90</v>
      </c>
    </row>
    <row r="339" spans="1:17" ht="22.5">
      <c r="A339" s="17" t="s">
        <v>0</v>
      </c>
      <c r="B339" s="17" t="s">
        <v>0</v>
      </c>
      <c r="C339" s="17" t="s">
        <v>0</v>
      </c>
      <c r="D339" s="18" t="s">
        <v>0</v>
      </c>
      <c r="E339" s="18" t="s">
        <v>0</v>
      </c>
      <c r="F339" s="18" t="s">
        <v>0</v>
      </c>
      <c r="G339" s="81" t="s">
        <v>0</v>
      </c>
      <c r="H339" s="24" t="s">
        <v>36</v>
      </c>
      <c r="I339" s="29">
        <v>110100</v>
      </c>
      <c r="J339" s="29">
        <f t="shared" ref="J339:K339" si="308">SUM(J340)</f>
        <v>113520</v>
      </c>
      <c r="K339" s="29">
        <f t="shared" si="308"/>
        <v>3420</v>
      </c>
      <c r="L339" s="29">
        <f t="shared" si="293"/>
        <v>0</v>
      </c>
      <c r="M339" s="29">
        <f t="shared" ref="M339:O339" si="309">SUM(M340)</f>
        <v>0</v>
      </c>
      <c r="N339" s="29">
        <f t="shared" si="309"/>
        <v>0</v>
      </c>
      <c r="O339" s="29">
        <f t="shared" si="309"/>
        <v>0</v>
      </c>
      <c r="P339" s="29">
        <f t="shared" si="295"/>
        <v>3420</v>
      </c>
      <c r="Q339" s="29">
        <f t="shared" si="305"/>
        <v>3.0126849894291756</v>
      </c>
    </row>
    <row r="340" spans="1:17">
      <c r="A340" s="12" t="s">
        <v>156</v>
      </c>
      <c r="B340" s="12" t="s">
        <v>222</v>
      </c>
      <c r="C340" s="12" t="s">
        <v>88</v>
      </c>
      <c r="D340" s="12" t="s">
        <v>223</v>
      </c>
      <c r="E340" s="18" t="s">
        <v>28</v>
      </c>
      <c r="F340" s="18" t="s">
        <v>0</v>
      </c>
      <c r="G340" s="81" t="s">
        <v>0</v>
      </c>
      <c r="H340" s="18" t="s">
        <v>29</v>
      </c>
      <c r="I340" s="3">
        <v>110100</v>
      </c>
      <c r="J340" s="3">
        <f t="shared" ref="J340" si="310">SUM(J341,J343)</f>
        <v>113520</v>
      </c>
      <c r="K340" s="3">
        <f t="shared" ref="K340" si="311">SUM(K341,K343)</f>
        <v>3420</v>
      </c>
      <c r="L340" s="3">
        <f t="shared" si="293"/>
        <v>0</v>
      </c>
      <c r="M340" s="3">
        <f t="shared" ref="M340:O340" si="312">SUM(M341,M343)</f>
        <v>0</v>
      </c>
      <c r="N340" s="3">
        <f t="shared" si="312"/>
        <v>0</v>
      </c>
      <c r="O340" s="3">
        <f t="shared" si="312"/>
        <v>0</v>
      </c>
      <c r="P340" s="3">
        <f t="shared" si="295"/>
        <v>3420</v>
      </c>
      <c r="Q340" s="3">
        <f t="shared" si="305"/>
        <v>3.0126849894291756</v>
      </c>
    </row>
    <row r="341" spans="1:17">
      <c r="A341" s="17" t="s">
        <v>156</v>
      </c>
      <c r="B341" s="17" t="s">
        <v>222</v>
      </c>
      <c r="C341" s="17" t="s">
        <v>88</v>
      </c>
      <c r="D341" s="17" t="s">
        <v>223</v>
      </c>
      <c r="E341" s="17" t="s">
        <v>115</v>
      </c>
      <c r="F341" s="12" t="s">
        <v>0</v>
      </c>
      <c r="G341" s="84" t="s">
        <v>0</v>
      </c>
      <c r="H341" s="18" t="s">
        <v>32</v>
      </c>
      <c r="I341" s="3">
        <v>100000</v>
      </c>
      <c r="J341" s="3">
        <f t="shared" ref="J341:K341" si="313">SUM(J342)</f>
        <v>100000</v>
      </c>
      <c r="K341" s="3">
        <f t="shared" si="313"/>
        <v>0</v>
      </c>
      <c r="L341" s="3">
        <f t="shared" si="293"/>
        <v>0</v>
      </c>
      <c r="M341" s="3">
        <f t="shared" ref="M341:O341" si="314">SUM(M342)</f>
        <v>0</v>
      </c>
      <c r="N341" s="3">
        <f t="shared" si="314"/>
        <v>0</v>
      </c>
      <c r="O341" s="3">
        <f t="shared" si="314"/>
        <v>0</v>
      </c>
      <c r="P341" s="3">
        <f t="shared" si="295"/>
        <v>0</v>
      </c>
      <c r="Q341" s="3">
        <f t="shared" si="305"/>
        <v>0</v>
      </c>
    </row>
    <row r="342" spans="1:17">
      <c r="A342" s="12" t="s">
        <v>156</v>
      </c>
      <c r="B342" s="12" t="s">
        <v>222</v>
      </c>
      <c r="C342" s="12" t="s">
        <v>88</v>
      </c>
      <c r="D342" s="12" t="s">
        <v>223</v>
      </c>
      <c r="E342" s="11">
        <v>6143</v>
      </c>
      <c r="F342" s="12" t="s">
        <v>233</v>
      </c>
      <c r="G342" s="84" t="s">
        <v>3078</v>
      </c>
      <c r="H342" s="13" t="s">
        <v>234</v>
      </c>
      <c r="I342" s="2">
        <v>100000</v>
      </c>
      <c r="J342" s="2">
        <v>100000</v>
      </c>
      <c r="K342" s="2">
        <v>0</v>
      </c>
      <c r="L342" s="2">
        <f t="shared" si="293"/>
        <v>0</v>
      </c>
      <c r="M342" s="2"/>
      <c r="N342" s="2"/>
      <c r="O342" s="2"/>
      <c r="P342" s="2">
        <f t="shared" si="295"/>
        <v>0</v>
      </c>
      <c r="Q342" s="2">
        <f t="shared" si="305"/>
        <v>0</v>
      </c>
    </row>
    <row r="343" spans="1:17">
      <c r="A343" s="17" t="s">
        <v>156</v>
      </c>
      <c r="B343" s="17" t="s">
        <v>222</v>
      </c>
      <c r="C343" s="17" t="s">
        <v>88</v>
      </c>
      <c r="D343" s="17" t="s">
        <v>223</v>
      </c>
      <c r="E343" s="17" t="s">
        <v>120</v>
      </c>
      <c r="F343" s="12" t="s">
        <v>0</v>
      </c>
      <c r="G343" s="84" t="s">
        <v>0</v>
      </c>
      <c r="H343" s="18" t="s">
        <v>35</v>
      </c>
      <c r="I343" s="3">
        <v>10100</v>
      </c>
      <c r="J343" s="3">
        <f t="shared" ref="J343:K343" si="315">SUM(J344)</f>
        <v>13520</v>
      </c>
      <c r="K343" s="3">
        <f t="shared" si="315"/>
        <v>3420</v>
      </c>
      <c r="L343" s="3">
        <f t="shared" si="293"/>
        <v>0</v>
      </c>
      <c r="M343" s="3">
        <f t="shared" ref="M343:O343" si="316">SUM(M344)</f>
        <v>0</v>
      </c>
      <c r="N343" s="3">
        <f t="shared" si="316"/>
        <v>0</v>
      </c>
      <c r="O343" s="3">
        <f t="shared" si="316"/>
        <v>0</v>
      </c>
      <c r="P343" s="3">
        <f t="shared" si="295"/>
        <v>3420</v>
      </c>
      <c r="Q343" s="3">
        <f t="shared" si="305"/>
        <v>25.295857988165682</v>
      </c>
    </row>
    <row r="344" spans="1:17">
      <c r="A344" s="12" t="s">
        <v>156</v>
      </c>
      <c r="B344" s="12" t="s">
        <v>222</v>
      </c>
      <c r="C344" s="12" t="s">
        <v>88</v>
      </c>
      <c r="D344" s="12" t="s">
        <v>223</v>
      </c>
      <c r="E344" s="11">
        <v>6148</v>
      </c>
      <c r="F344" s="12"/>
      <c r="G344" s="84" t="s">
        <v>3078</v>
      </c>
      <c r="H344" s="13" t="s">
        <v>35</v>
      </c>
      <c r="I344" s="2">
        <v>10100</v>
      </c>
      <c r="J344" s="2">
        <v>13520</v>
      </c>
      <c r="K344" s="2">
        <v>3420</v>
      </c>
      <c r="L344" s="2">
        <f t="shared" si="293"/>
        <v>0</v>
      </c>
      <c r="M344" s="2"/>
      <c r="N344" s="2"/>
      <c r="O344" s="2"/>
      <c r="P344" s="2">
        <f t="shared" si="295"/>
        <v>3420</v>
      </c>
      <c r="Q344" s="2">
        <f t="shared" si="305"/>
        <v>25.295857988165682</v>
      </c>
    </row>
    <row r="345" spans="1:17" ht="22.5">
      <c r="A345" s="17" t="s">
        <v>0</v>
      </c>
      <c r="B345" s="17" t="s">
        <v>0</v>
      </c>
      <c r="C345" s="17" t="s">
        <v>0</v>
      </c>
      <c r="D345" s="18" t="s">
        <v>0</v>
      </c>
      <c r="E345" s="18" t="s">
        <v>0</v>
      </c>
      <c r="F345" s="18" t="s">
        <v>0</v>
      </c>
      <c r="G345" s="81" t="s">
        <v>0</v>
      </c>
      <c r="H345" s="24" t="s">
        <v>58</v>
      </c>
      <c r="I345" s="29">
        <v>150432</v>
      </c>
      <c r="J345" s="29">
        <f t="shared" ref="J345:K345" si="317">SUM(J346)</f>
        <v>150432</v>
      </c>
      <c r="K345" s="29">
        <f t="shared" si="317"/>
        <v>11253</v>
      </c>
      <c r="L345" s="29">
        <f t="shared" si="293"/>
        <v>0</v>
      </c>
      <c r="M345" s="29">
        <f t="shared" ref="M345:O345" si="318">SUM(M346)</f>
        <v>0</v>
      </c>
      <c r="N345" s="29">
        <f t="shared" si="318"/>
        <v>0</v>
      </c>
      <c r="O345" s="29">
        <f t="shared" si="318"/>
        <v>0</v>
      </c>
      <c r="P345" s="29">
        <f t="shared" si="295"/>
        <v>11253</v>
      </c>
      <c r="Q345" s="29">
        <f t="shared" si="305"/>
        <v>7.4804562858966177</v>
      </c>
    </row>
    <row r="346" spans="1:17">
      <c r="A346" s="12" t="s">
        <v>156</v>
      </c>
      <c r="B346" s="12" t="s">
        <v>222</v>
      </c>
      <c r="C346" s="12" t="s">
        <v>88</v>
      </c>
      <c r="D346" s="12" t="s">
        <v>223</v>
      </c>
      <c r="E346" s="18" t="s">
        <v>50</v>
      </c>
      <c r="F346" s="18" t="s">
        <v>0</v>
      </c>
      <c r="G346" s="81" t="s">
        <v>0</v>
      </c>
      <c r="H346" s="18" t="s">
        <v>51</v>
      </c>
      <c r="I346" s="3">
        <v>150432</v>
      </c>
      <c r="J346" s="3">
        <f t="shared" ref="J346" si="319">SUM(J347,J354)</f>
        <v>150432</v>
      </c>
      <c r="K346" s="3">
        <f t="shared" ref="K346" si="320">SUM(K347,K354)</f>
        <v>11253</v>
      </c>
      <c r="L346" s="3">
        <f t="shared" si="293"/>
        <v>0</v>
      </c>
      <c r="M346" s="3">
        <f t="shared" ref="M346:O346" si="321">SUM(M347,M354)</f>
        <v>0</v>
      </c>
      <c r="N346" s="3">
        <f t="shared" si="321"/>
        <v>0</v>
      </c>
      <c r="O346" s="3">
        <f t="shared" si="321"/>
        <v>0</v>
      </c>
      <c r="P346" s="3">
        <f t="shared" si="295"/>
        <v>11253</v>
      </c>
      <c r="Q346" s="3">
        <f t="shared" si="305"/>
        <v>7.4804562858966177</v>
      </c>
    </row>
    <row r="347" spans="1:17">
      <c r="A347" s="17" t="s">
        <v>156</v>
      </c>
      <c r="B347" s="17" t="s">
        <v>222</v>
      </c>
      <c r="C347" s="17" t="s">
        <v>88</v>
      </c>
      <c r="D347" s="17" t="s">
        <v>223</v>
      </c>
      <c r="E347" s="17" t="s">
        <v>122</v>
      </c>
      <c r="F347" s="12" t="s">
        <v>0</v>
      </c>
      <c r="G347" s="84" t="s">
        <v>0</v>
      </c>
      <c r="H347" s="18" t="s">
        <v>54</v>
      </c>
      <c r="I347" s="3">
        <v>150432</v>
      </c>
      <c r="J347" s="3">
        <f>SUM(J348:J353)</f>
        <v>150432</v>
      </c>
      <c r="K347" s="3">
        <f>SUM(K348:K353)</f>
        <v>11253</v>
      </c>
      <c r="L347" s="3">
        <f t="shared" si="293"/>
        <v>0</v>
      </c>
      <c r="M347" s="3">
        <f t="shared" ref="M347:O347" si="322">SUM(M348:M353)</f>
        <v>0</v>
      </c>
      <c r="N347" s="3">
        <f t="shared" si="322"/>
        <v>0</v>
      </c>
      <c r="O347" s="3">
        <f t="shared" si="322"/>
        <v>0</v>
      </c>
      <c r="P347" s="3">
        <f t="shared" si="295"/>
        <v>11253</v>
      </c>
      <c r="Q347" s="3">
        <f t="shared" si="305"/>
        <v>7.4804562858966177</v>
      </c>
    </row>
    <row r="348" spans="1:17">
      <c r="A348" s="12" t="s">
        <v>156</v>
      </c>
      <c r="B348" s="12" t="s">
        <v>222</v>
      </c>
      <c r="C348" s="12" t="s">
        <v>88</v>
      </c>
      <c r="D348" s="12" t="s">
        <v>223</v>
      </c>
      <c r="E348" s="11">
        <v>8213</v>
      </c>
      <c r="F348" s="12" t="s">
        <v>235</v>
      </c>
      <c r="G348" s="84" t="s">
        <v>3078</v>
      </c>
      <c r="H348" s="13" t="s">
        <v>236</v>
      </c>
      <c r="I348" s="2">
        <v>8000</v>
      </c>
      <c r="J348" s="2">
        <v>8000</v>
      </c>
      <c r="K348" s="2">
        <v>557</v>
      </c>
      <c r="L348" s="2">
        <f t="shared" si="293"/>
        <v>0</v>
      </c>
      <c r="M348" s="2"/>
      <c r="N348" s="2"/>
      <c r="O348" s="2"/>
      <c r="P348" s="2">
        <f t="shared" si="295"/>
        <v>557</v>
      </c>
      <c r="Q348" s="2">
        <f t="shared" si="305"/>
        <v>6.9625000000000004</v>
      </c>
    </row>
    <row r="349" spans="1:17">
      <c r="A349" s="12" t="s">
        <v>156</v>
      </c>
      <c r="B349" s="12" t="s">
        <v>222</v>
      </c>
      <c r="C349" s="12" t="s">
        <v>88</v>
      </c>
      <c r="D349" s="12" t="s">
        <v>223</v>
      </c>
      <c r="E349" s="11">
        <v>8213</v>
      </c>
      <c r="F349" s="12" t="s">
        <v>237</v>
      </c>
      <c r="G349" s="84" t="s">
        <v>3078</v>
      </c>
      <c r="H349" s="13" t="s">
        <v>238</v>
      </c>
      <c r="I349" s="2">
        <v>65532</v>
      </c>
      <c r="J349" s="2">
        <v>65532</v>
      </c>
      <c r="K349" s="2">
        <v>10296</v>
      </c>
      <c r="L349" s="2">
        <f t="shared" si="293"/>
        <v>0</v>
      </c>
      <c r="M349" s="2"/>
      <c r="N349" s="2"/>
      <c r="O349" s="2"/>
      <c r="P349" s="2">
        <f t="shared" si="295"/>
        <v>10296</v>
      </c>
      <c r="Q349" s="2">
        <f t="shared" si="305"/>
        <v>15.71140816700238</v>
      </c>
    </row>
    <row r="350" spans="1:17">
      <c r="A350" s="12" t="s">
        <v>156</v>
      </c>
      <c r="B350" s="12" t="s">
        <v>222</v>
      </c>
      <c r="C350" s="12" t="s">
        <v>88</v>
      </c>
      <c r="D350" s="12" t="s">
        <v>223</v>
      </c>
      <c r="E350" s="11">
        <v>8213</v>
      </c>
      <c r="F350" s="12" t="s">
        <v>239</v>
      </c>
      <c r="G350" s="84" t="s">
        <v>3078</v>
      </c>
      <c r="H350" s="13" t="s">
        <v>240</v>
      </c>
      <c r="I350" s="2">
        <v>67000</v>
      </c>
      <c r="J350" s="2">
        <v>67000</v>
      </c>
      <c r="K350" s="2">
        <v>0</v>
      </c>
      <c r="L350" s="2">
        <f t="shared" si="293"/>
        <v>0</v>
      </c>
      <c r="M350" s="2"/>
      <c r="N350" s="2"/>
      <c r="O350" s="2"/>
      <c r="P350" s="2">
        <f t="shared" si="295"/>
        <v>0</v>
      </c>
      <c r="Q350" s="2">
        <f t="shared" si="305"/>
        <v>0</v>
      </c>
    </row>
    <row r="351" spans="1:17">
      <c r="A351" s="12" t="s">
        <v>156</v>
      </c>
      <c r="B351" s="12" t="s">
        <v>222</v>
      </c>
      <c r="C351" s="12" t="s">
        <v>88</v>
      </c>
      <c r="D351" s="12" t="s">
        <v>223</v>
      </c>
      <c r="E351" s="11">
        <v>8213</v>
      </c>
      <c r="F351" s="12" t="s">
        <v>241</v>
      </c>
      <c r="G351" s="84" t="s">
        <v>3078</v>
      </c>
      <c r="H351" s="13" t="s">
        <v>242</v>
      </c>
      <c r="I351" s="2">
        <v>6500</v>
      </c>
      <c r="J351" s="2">
        <v>6500</v>
      </c>
      <c r="K351" s="2">
        <v>0</v>
      </c>
      <c r="L351" s="2">
        <f t="shared" si="293"/>
        <v>0</v>
      </c>
      <c r="M351" s="2"/>
      <c r="N351" s="2"/>
      <c r="O351" s="2"/>
      <c r="P351" s="2">
        <f t="shared" si="295"/>
        <v>0</v>
      </c>
      <c r="Q351" s="2">
        <f t="shared" si="305"/>
        <v>0</v>
      </c>
    </row>
    <row r="352" spans="1:17">
      <c r="A352" s="12" t="s">
        <v>156</v>
      </c>
      <c r="B352" s="12" t="s">
        <v>222</v>
      </c>
      <c r="C352" s="12" t="s">
        <v>88</v>
      </c>
      <c r="D352" s="12" t="s">
        <v>223</v>
      </c>
      <c r="E352" s="11">
        <v>8213</v>
      </c>
      <c r="F352" s="12" t="s">
        <v>243</v>
      </c>
      <c r="G352" s="84" t="s">
        <v>3078</v>
      </c>
      <c r="H352" s="13" t="s">
        <v>244</v>
      </c>
      <c r="I352" s="2">
        <v>3000</v>
      </c>
      <c r="J352" s="2">
        <v>3000</v>
      </c>
      <c r="K352" s="2">
        <v>0</v>
      </c>
      <c r="L352" s="2">
        <f t="shared" si="293"/>
        <v>0</v>
      </c>
      <c r="M352" s="2"/>
      <c r="N352" s="2"/>
      <c r="O352" s="2"/>
      <c r="P352" s="2">
        <f t="shared" si="295"/>
        <v>0</v>
      </c>
      <c r="Q352" s="2">
        <f t="shared" si="305"/>
        <v>0</v>
      </c>
    </row>
    <row r="353" spans="1:17">
      <c r="A353" s="12" t="s">
        <v>156</v>
      </c>
      <c r="B353" s="12" t="s">
        <v>222</v>
      </c>
      <c r="C353" s="12" t="s">
        <v>88</v>
      </c>
      <c r="D353" s="12" t="s">
        <v>223</v>
      </c>
      <c r="E353" s="11">
        <v>8213</v>
      </c>
      <c r="F353" s="12" t="s">
        <v>3020</v>
      </c>
      <c r="G353" s="84" t="s">
        <v>3078</v>
      </c>
      <c r="H353" s="13" t="s">
        <v>245</v>
      </c>
      <c r="I353" s="2">
        <v>400</v>
      </c>
      <c r="J353" s="2">
        <v>400</v>
      </c>
      <c r="K353" s="2">
        <v>400</v>
      </c>
      <c r="L353" s="2">
        <f t="shared" si="293"/>
        <v>0</v>
      </c>
      <c r="M353" s="2"/>
      <c r="N353" s="2"/>
      <c r="O353" s="2"/>
      <c r="P353" s="2">
        <f t="shared" si="295"/>
        <v>400</v>
      </c>
      <c r="Q353" s="2">
        <f t="shared" si="305"/>
        <v>100</v>
      </c>
    </row>
    <row r="354" spans="1:17">
      <c r="A354" s="17" t="s">
        <v>156</v>
      </c>
      <c r="B354" s="17" t="s">
        <v>222</v>
      </c>
      <c r="C354" s="17" t="s">
        <v>88</v>
      </c>
      <c r="D354" s="17" t="s">
        <v>223</v>
      </c>
      <c r="E354" s="17" t="s">
        <v>217</v>
      </c>
      <c r="F354" s="12" t="s">
        <v>0</v>
      </c>
      <c r="G354" s="84" t="s">
        <v>0</v>
      </c>
      <c r="H354" s="18" t="s">
        <v>56</v>
      </c>
      <c r="I354" s="3">
        <v>0</v>
      </c>
      <c r="J354" s="3">
        <f t="shared" ref="J354:K354" si="323">SUM(J355)</f>
        <v>0</v>
      </c>
      <c r="K354" s="3">
        <f t="shared" si="323"/>
        <v>0</v>
      </c>
      <c r="L354" s="3">
        <f t="shared" si="293"/>
        <v>0</v>
      </c>
      <c r="M354" s="3">
        <f t="shared" ref="M354:O354" si="324">SUM(M355)</f>
        <v>0</v>
      </c>
      <c r="N354" s="3">
        <f t="shared" si="324"/>
        <v>0</v>
      </c>
      <c r="O354" s="3">
        <f t="shared" si="324"/>
        <v>0</v>
      </c>
      <c r="P354" s="3">
        <f t="shared" si="295"/>
        <v>0</v>
      </c>
      <c r="Q354" s="3" t="str">
        <f t="shared" si="305"/>
        <v>-</v>
      </c>
    </row>
    <row r="355" spans="1:17">
      <c r="A355" s="12" t="s">
        <v>156</v>
      </c>
      <c r="B355" s="12" t="s">
        <v>222</v>
      </c>
      <c r="C355" s="12" t="s">
        <v>88</v>
      </c>
      <c r="D355" s="12" t="s">
        <v>223</v>
      </c>
      <c r="E355" s="11">
        <v>8215</v>
      </c>
      <c r="F355" s="12"/>
      <c r="G355" s="84" t="s">
        <v>3078</v>
      </c>
      <c r="H355" s="13" t="s">
        <v>56</v>
      </c>
      <c r="I355" s="2">
        <v>0</v>
      </c>
      <c r="J355" s="2">
        <v>0</v>
      </c>
      <c r="K355" s="2">
        <v>0</v>
      </c>
      <c r="L355" s="2">
        <f t="shared" si="293"/>
        <v>0</v>
      </c>
      <c r="M355" s="2"/>
      <c r="N355" s="2"/>
      <c r="O355" s="2"/>
      <c r="P355" s="2">
        <f t="shared" si="295"/>
        <v>0</v>
      </c>
      <c r="Q355" s="2" t="str">
        <f t="shared" si="305"/>
        <v>-</v>
      </c>
    </row>
    <row r="356" spans="1:17" ht="22.5">
      <c r="A356" s="13" t="s">
        <v>0</v>
      </c>
      <c r="B356" s="13" t="s">
        <v>0</v>
      </c>
      <c r="C356" s="13" t="s">
        <v>0</v>
      </c>
      <c r="D356" s="13" t="s">
        <v>0</v>
      </c>
      <c r="E356" s="13" t="s">
        <v>0</v>
      </c>
      <c r="F356" s="13" t="s">
        <v>0</v>
      </c>
      <c r="G356" s="84" t="s">
        <v>0</v>
      </c>
      <c r="H356" s="24" t="s">
        <v>246</v>
      </c>
      <c r="I356" s="29">
        <v>7180514</v>
      </c>
      <c r="J356" s="29">
        <f t="shared" ref="J356:K356" si="325">SUM(J321,J339,J345)</f>
        <v>7183375</v>
      </c>
      <c r="K356" s="29">
        <f t="shared" si="325"/>
        <v>3546219</v>
      </c>
      <c r="L356" s="29">
        <f t="shared" si="293"/>
        <v>1731000</v>
      </c>
      <c r="M356" s="29">
        <f t="shared" ref="M356:O356" si="326">SUM(M321,M339,M345)</f>
        <v>585000</v>
      </c>
      <c r="N356" s="29">
        <f t="shared" si="326"/>
        <v>573000</v>
      </c>
      <c r="O356" s="29">
        <f t="shared" si="326"/>
        <v>573000</v>
      </c>
      <c r="P356" s="29">
        <f t="shared" si="295"/>
        <v>5277219</v>
      </c>
      <c r="Q356" s="29">
        <f t="shared" si="305"/>
        <v>73.46433953399341</v>
      </c>
    </row>
    <row r="357" spans="1:17" ht="15.75" thickBot="1">
      <c r="A357" s="13" t="s">
        <v>0</v>
      </c>
      <c r="B357" s="13" t="s">
        <v>0</v>
      </c>
      <c r="C357" s="13" t="s">
        <v>0</v>
      </c>
      <c r="D357" s="13" t="s">
        <v>0</v>
      </c>
      <c r="E357" s="13" t="s">
        <v>0</v>
      </c>
      <c r="F357" s="13" t="s">
        <v>0</v>
      </c>
      <c r="G357" s="84" t="s">
        <v>0</v>
      </c>
      <c r="H357" s="18" t="s">
        <v>125</v>
      </c>
      <c r="I357" s="3">
        <v>143</v>
      </c>
      <c r="J357" s="3">
        <v>143</v>
      </c>
      <c r="K357" s="3">
        <v>0</v>
      </c>
      <c r="L357" s="3">
        <f t="shared" si="293"/>
        <v>0</v>
      </c>
      <c r="M357" s="3"/>
      <c r="N357" s="3"/>
      <c r="O357" s="3"/>
      <c r="P357" s="3">
        <f t="shared" si="295"/>
        <v>0</v>
      </c>
      <c r="Q357" s="3">
        <f t="shared" si="305"/>
        <v>0</v>
      </c>
    </row>
    <row r="358" spans="1:17" ht="45.75" thickBot="1">
      <c r="A358" s="109" t="s">
        <v>0</v>
      </c>
      <c r="B358" s="109" t="s">
        <v>0</v>
      </c>
      <c r="C358" s="109" t="s">
        <v>0</v>
      </c>
      <c r="D358" s="109" t="s">
        <v>0</v>
      </c>
      <c r="E358" s="109" t="s">
        <v>0</v>
      </c>
      <c r="F358" s="109" t="s">
        <v>0</v>
      </c>
      <c r="G358" s="121" t="s">
        <v>0</v>
      </c>
      <c r="H358" s="1" t="s">
        <v>126</v>
      </c>
      <c r="I358" s="1" t="s">
        <v>3016</v>
      </c>
      <c r="J358" s="1" t="s">
        <v>3199</v>
      </c>
      <c r="K358" s="1" t="s">
        <v>3198</v>
      </c>
      <c r="L358" s="1" t="s">
        <v>3191</v>
      </c>
      <c r="M358" s="1" t="s">
        <v>3193</v>
      </c>
      <c r="N358" s="1" t="s">
        <v>3194</v>
      </c>
      <c r="O358" s="1" t="s">
        <v>3195</v>
      </c>
      <c r="P358" s="1" t="s">
        <v>3192</v>
      </c>
      <c r="Q358" s="1" t="s">
        <v>3185</v>
      </c>
    </row>
    <row r="359" spans="1:17">
      <c r="A359" s="110"/>
      <c r="B359" s="110"/>
      <c r="C359" s="110"/>
      <c r="D359" s="110"/>
      <c r="E359" s="110"/>
      <c r="F359" s="110"/>
      <c r="G359" s="122"/>
      <c r="H359" s="26" t="s">
        <v>0</v>
      </c>
      <c r="I359" s="28">
        <v>1</v>
      </c>
      <c r="J359" s="28">
        <v>2</v>
      </c>
      <c r="K359" s="28">
        <v>3</v>
      </c>
      <c r="L359" s="28" t="s">
        <v>3186</v>
      </c>
      <c r="M359" s="28">
        <v>5</v>
      </c>
      <c r="N359" s="28">
        <v>6</v>
      </c>
      <c r="O359" s="28">
        <v>7</v>
      </c>
      <c r="P359" s="28" t="s">
        <v>3187</v>
      </c>
      <c r="Q359" s="28">
        <v>9</v>
      </c>
    </row>
    <row r="360" spans="1:17">
      <c r="A360" s="110"/>
      <c r="B360" s="110"/>
      <c r="C360" s="110"/>
      <c r="D360" s="110"/>
      <c r="E360" s="110"/>
      <c r="F360" s="110"/>
      <c r="G360" s="122"/>
      <c r="H360" s="8" t="s">
        <v>220</v>
      </c>
      <c r="I360" s="9">
        <v>7180514</v>
      </c>
      <c r="J360" s="9">
        <f t="shared" ref="J360" si="327">SUM(J356)</f>
        <v>7183375</v>
      </c>
      <c r="K360" s="9">
        <f t="shared" ref="K360" si="328">SUM(K356)</f>
        <v>3546219</v>
      </c>
      <c r="L360" s="9">
        <f t="shared" ref="L360:L361" si="329">M360+N360+O360</f>
        <v>1731000</v>
      </c>
      <c r="M360" s="9">
        <f t="shared" ref="M360:O360" si="330">SUM(M356)</f>
        <v>585000</v>
      </c>
      <c r="N360" s="9">
        <f t="shared" si="330"/>
        <v>573000</v>
      </c>
      <c r="O360" s="9">
        <f t="shared" si="330"/>
        <v>573000</v>
      </c>
      <c r="P360" s="9">
        <f t="shared" ref="P360:P361" si="331">SUM(K360+L360)</f>
        <v>5277219</v>
      </c>
      <c r="Q360" s="9">
        <f t="shared" si="305"/>
        <v>73.46433953399341</v>
      </c>
    </row>
    <row r="361" spans="1:17">
      <c r="A361" s="110"/>
      <c r="B361" s="110"/>
      <c r="C361" s="110"/>
      <c r="D361" s="110"/>
      <c r="E361" s="110"/>
      <c r="F361" s="110"/>
      <c r="G361" s="122"/>
      <c r="H361" s="10" t="s">
        <v>68</v>
      </c>
      <c r="I361" s="9">
        <v>7180514</v>
      </c>
      <c r="J361" s="9">
        <f t="shared" ref="J361" si="332">SUM(J360)</f>
        <v>7183375</v>
      </c>
      <c r="K361" s="9">
        <f t="shared" ref="K361" si="333">SUM(K360)</f>
        <v>3546219</v>
      </c>
      <c r="L361" s="9">
        <f t="shared" si="329"/>
        <v>1731000</v>
      </c>
      <c r="M361" s="9">
        <f t="shared" ref="M361:O361" si="334">SUM(M360)</f>
        <v>585000</v>
      </c>
      <c r="N361" s="9">
        <f t="shared" si="334"/>
        <v>573000</v>
      </c>
      <c r="O361" s="9">
        <f t="shared" si="334"/>
        <v>573000</v>
      </c>
      <c r="P361" s="9">
        <f t="shared" si="331"/>
        <v>5277219</v>
      </c>
      <c r="Q361" s="9">
        <f t="shared" si="305"/>
        <v>73.46433953399341</v>
      </c>
    </row>
    <row r="362" spans="1:17">
      <c r="A362" s="111"/>
      <c r="B362" s="111"/>
      <c r="C362" s="111"/>
      <c r="D362" s="111"/>
      <c r="E362" s="111"/>
      <c r="F362" s="111"/>
      <c r="G362" s="123"/>
      <c r="Q362" t="str">
        <f t="shared" si="305"/>
        <v>-</v>
      </c>
    </row>
    <row r="363" spans="1:17">
      <c r="A363" s="13" t="s">
        <v>0</v>
      </c>
      <c r="B363" s="13" t="s">
        <v>0</v>
      </c>
      <c r="C363" s="13" t="s">
        <v>0</v>
      </c>
      <c r="D363" s="13" t="s">
        <v>0</v>
      </c>
      <c r="E363" s="13" t="s">
        <v>0</v>
      </c>
      <c r="F363" s="13" t="s">
        <v>0</v>
      </c>
      <c r="G363" s="84" t="s">
        <v>0</v>
      </c>
      <c r="H363" s="27" t="s">
        <v>0</v>
      </c>
      <c r="I363" s="27"/>
      <c r="J363" s="27"/>
      <c r="K363" s="27"/>
      <c r="L363" s="27"/>
      <c r="M363" s="27"/>
      <c r="N363" s="27"/>
      <c r="O363" s="27"/>
      <c r="P363" s="27"/>
      <c r="Q363" s="27" t="str">
        <f t="shared" si="305"/>
        <v>-</v>
      </c>
    </row>
    <row r="364" spans="1:17">
      <c r="A364" s="13" t="s">
        <v>0</v>
      </c>
      <c r="B364" s="13" t="s">
        <v>0</v>
      </c>
      <c r="C364" s="13" t="s">
        <v>0</v>
      </c>
      <c r="D364" s="13" t="s">
        <v>0</v>
      </c>
      <c r="E364" s="13" t="s">
        <v>0</v>
      </c>
      <c r="F364" s="13" t="s">
        <v>0</v>
      </c>
      <c r="G364" s="84" t="s">
        <v>0</v>
      </c>
      <c r="H364" s="24" t="s">
        <v>247</v>
      </c>
      <c r="I364" s="29">
        <v>7180514</v>
      </c>
      <c r="J364" s="29">
        <f t="shared" ref="J364" si="335">SUM(J356)</f>
        <v>7183375</v>
      </c>
      <c r="K364" s="29">
        <f t="shared" ref="K364" si="336">SUM(K356)</f>
        <v>3546219</v>
      </c>
      <c r="L364" s="29">
        <f t="shared" ref="L364:L365" si="337">M364+N364+O364</f>
        <v>1731000</v>
      </c>
      <c r="M364" s="29">
        <f t="shared" ref="M364:O364" si="338">SUM(M356)</f>
        <v>585000</v>
      </c>
      <c r="N364" s="29">
        <f t="shared" si="338"/>
        <v>573000</v>
      </c>
      <c r="O364" s="29">
        <f t="shared" si="338"/>
        <v>573000</v>
      </c>
      <c r="P364" s="29">
        <f t="shared" ref="P364:P365" si="339">SUM(K364+L364)</f>
        <v>5277219</v>
      </c>
      <c r="Q364" s="29">
        <f t="shared" si="305"/>
        <v>73.46433953399341</v>
      </c>
    </row>
    <row r="365" spans="1:17">
      <c r="A365" s="13" t="s">
        <v>0</v>
      </c>
      <c r="B365" s="13" t="s">
        <v>0</v>
      </c>
      <c r="C365" s="13" t="s">
        <v>0</v>
      </c>
      <c r="D365" s="13" t="s">
        <v>0</v>
      </c>
      <c r="E365" s="13" t="s">
        <v>0</v>
      </c>
      <c r="F365" s="13" t="s">
        <v>0</v>
      </c>
      <c r="G365" s="84" t="s">
        <v>0</v>
      </c>
      <c r="H365" s="18" t="s">
        <v>125</v>
      </c>
      <c r="I365" s="3">
        <v>143</v>
      </c>
      <c r="J365" s="3">
        <f>J357</f>
        <v>143</v>
      </c>
      <c r="K365" s="3">
        <f>K357</f>
        <v>0</v>
      </c>
      <c r="L365" s="3">
        <f t="shared" si="337"/>
        <v>0</v>
      </c>
      <c r="M365" s="3">
        <f>M357</f>
        <v>0</v>
      </c>
      <c r="N365" s="3">
        <f t="shared" ref="N365:O365" si="340">N357</f>
        <v>0</v>
      </c>
      <c r="O365" s="3">
        <f t="shared" si="340"/>
        <v>0</v>
      </c>
      <c r="P365" s="3">
        <f t="shared" si="339"/>
        <v>0</v>
      </c>
      <c r="Q365" s="3">
        <f t="shared" si="305"/>
        <v>0</v>
      </c>
    </row>
    <row r="366" spans="1:17">
      <c r="A366" s="13" t="s">
        <v>0</v>
      </c>
      <c r="B366" s="13" t="s">
        <v>0</v>
      </c>
      <c r="C366" s="13" t="s">
        <v>0</v>
      </c>
      <c r="D366" s="13" t="s">
        <v>0</v>
      </c>
      <c r="E366" s="13" t="s">
        <v>0</v>
      </c>
      <c r="F366" s="13" t="s">
        <v>0</v>
      </c>
      <c r="G366" s="84" t="s">
        <v>0</v>
      </c>
      <c r="H366" s="7" t="s">
        <v>0</v>
      </c>
      <c r="I366" s="30"/>
      <c r="J366" s="30"/>
      <c r="K366" s="30"/>
      <c r="L366" s="30"/>
      <c r="M366" s="30"/>
      <c r="N366" s="30"/>
      <c r="O366" s="30"/>
      <c r="P366" s="30"/>
      <c r="Q366" s="30" t="str">
        <f t="shared" si="305"/>
        <v>-</v>
      </c>
    </row>
    <row r="367" spans="1:17" ht="15.75" thickBot="1">
      <c r="A367" s="17" t="s">
        <v>156</v>
      </c>
      <c r="B367" s="17" t="s">
        <v>156</v>
      </c>
      <c r="C367" s="12" t="s">
        <v>0</v>
      </c>
      <c r="D367" s="12" t="s">
        <v>0</v>
      </c>
      <c r="E367" s="18" t="s">
        <v>0</v>
      </c>
      <c r="F367" s="18" t="s">
        <v>0</v>
      </c>
      <c r="G367" s="81" t="s">
        <v>0</v>
      </c>
      <c r="H367" s="18" t="s">
        <v>0</v>
      </c>
      <c r="I367" s="11"/>
      <c r="J367" s="11"/>
      <c r="K367" s="11"/>
      <c r="L367" s="11"/>
      <c r="M367" s="11"/>
      <c r="N367" s="11"/>
      <c r="O367" s="11"/>
      <c r="P367" s="11"/>
      <c r="Q367" s="11" t="str">
        <f t="shared" si="305"/>
        <v>-</v>
      </c>
    </row>
    <row r="368" spans="1:17" ht="45.75" thickBot="1">
      <c r="A368" s="1" t="s">
        <v>82</v>
      </c>
      <c r="B368" s="1" t="s">
        <v>83</v>
      </c>
      <c r="C368" s="1" t="s">
        <v>84</v>
      </c>
      <c r="D368" s="19" t="s">
        <v>0</v>
      </c>
      <c r="E368" s="1" t="s">
        <v>85</v>
      </c>
      <c r="F368" s="1" t="s">
        <v>86</v>
      </c>
      <c r="G368" s="82" t="s">
        <v>87</v>
      </c>
      <c r="H368" s="1" t="s">
        <v>1</v>
      </c>
      <c r="I368" s="1" t="s">
        <v>3016</v>
      </c>
      <c r="J368" s="1" t="s">
        <v>3199</v>
      </c>
      <c r="K368" s="1" t="s">
        <v>3198</v>
      </c>
      <c r="L368" s="1" t="s">
        <v>3191</v>
      </c>
      <c r="M368" s="1" t="s">
        <v>3193</v>
      </c>
      <c r="N368" s="1" t="s">
        <v>3194</v>
      </c>
      <c r="O368" s="1" t="s">
        <v>3195</v>
      </c>
      <c r="P368" s="1" t="s">
        <v>3192</v>
      </c>
      <c r="Q368" s="1" t="s">
        <v>3185</v>
      </c>
    </row>
    <row r="369" spans="1:17">
      <c r="A369" s="20" t="s">
        <v>0</v>
      </c>
      <c r="B369" s="20" t="s">
        <v>0</v>
      </c>
      <c r="C369" s="20" t="s">
        <v>0</v>
      </c>
      <c r="D369" s="21" t="s">
        <v>0</v>
      </c>
      <c r="E369" s="21" t="s">
        <v>0</v>
      </c>
      <c r="F369" s="22" t="s">
        <v>0</v>
      </c>
      <c r="G369" s="83" t="s">
        <v>0</v>
      </c>
      <c r="H369" s="23" t="s">
        <v>0</v>
      </c>
      <c r="I369" s="28">
        <v>1</v>
      </c>
      <c r="J369" s="28">
        <v>2</v>
      </c>
      <c r="K369" s="28">
        <v>3</v>
      </c>
      <c r="L369" s="28" t="s">
        <v>3186</v>
      </c>
      <c r="M369" s="28">
        <v>5</v>
      </c>
      <c r="N369" s="28">
        <v>6</v>
      </c>
      <c r="O369" s="28">
        <v>7</v>
      </c>
      <c r="P369" s="28" t="s">
        <v>3187</v>
      </c>
      <c r="Q369" s="28">
        <v>9</v>
      </c>
    </row>
    <row r="370" spans="1:17">
      <c r="A370" s="17" t="s">
        <v>156</v>
      </c>
      <c r="B370" s="17" t="s">
        <v>156</v>
      </c>
      <c r="C370" s="12" t="s">
        <v>88</v>
      </c>
      <c r="D370" s="12" t="s">
        <v>248</v>
      </c>
      <c r="E370" s="18" t="s">
        <v>0</v>
      </c>
      <c r="F370" s="18" t="s">
        <v>0</v>
      </c>
      <c r="G370" s="81" t="s">
        <v>0</v>
      </c>
      <c r="H370" s="18" t="s">
        <v>71</v>
      </c>
      <c r="I370" s="11"/>
      <c r="J370" s="11"/>
      <c r="K370" s="11"/>
      <c r="L370" s="11"/>
      <c r="M370" s="11"/>
      <c r="N370" s="11"/>
      <c r="O370" s="11"/>
      <c r="P370" s="11"/>
      <c r="Q370" s="11" t="str">
        <f t="shared" si="305"/>
        <v>-</v>
      </c>
    </row>
    <row r="371" spans="1:17" ht="22.5">
      <c r="A371" s="17" t="s">
        <v>0</v>
      </c>
      <c r="B371" s="17" t="s">
        <v>0</v>
      </c>
      <c r="C371" s="17" t="s">
        <v>0</v>
      </c>
      <c r="D371" s="18" t="s">
        <v>0</v>
      </c>
      <c r="E371" s="18" t="s">
        <v>0</v>
      </c>
      <c r="F371" s="18" t="s">
        <v>0</v>
      </c>
      <c r="G371" s="81" t="s">
        <v>0</v>
      </c>
      <c r="H371" s="24" t="s">
        <v>27</v>
      </c>
      <c r="I371" s="29">
        <v>763676</v>
      </c>
      <c r="J371" s="29">
        <f t="shared" ref="J371" si="341">SUM(J372,J379,J381)</f>
        <v>609926</v>
      </c>
      <c r="K371" s="29">
        <f t="shared" ref="K371" si="342">SUM(K372,K379,K381)</f>
        <v>277708</v>
      </c>
      <c r="L371" s="29">
        <f t="shared" ref="L371:L397" si="343">M371+N371+O371</f>
        <v>122310</v>
      </c>
      <c r="M371" s="29">
        <f t="shared" ref="M371:O371" si="344">SUM(M372,M379,M381)</f>
        <v>40770</v>
      </c>
      <c r="N371" s="29">
        <f t="shared" si="344"/>
        <v>40770</v>
      </c>
      <c r="O371" s="29">
        <f t="shared" si="344"/>
        <v>40770</v>
      </c>
      <c r="P371" s="29">
        <f t="shared" ref="P371:P397" si="345">SUM(K371+L371)</f>
        <v>400018</v>
      </c>
      <c r="Q371" s="29">
        <f t="shared" si="305"/>
        <v>65.584677485465448</v>
      </c>
    </row>
    <row r="372" spans="1:17">
      <c r="A372" s="12" t="s">
        <v>156</v>
      </c>
      <c r="B372" s="12" t="s">
        <v>156</v>
      </c>
      <c r="C372" s="12" t="s">
        <v>88</v>
      </c>
      <c r="D372" s="12" t="s">
        <v>248</v>
      </c>
      <c r="E372" s="18" t="s">
        <v>2</v>
      </c>
      <c r="F372" s="18" t="s">
        <v>0</v>
      </c>
      <c r="G372" s="81" t="s">
        <v>0</v>
      </c>
      <c r="H372" s="18" t="s">
        <v>3</v>
      </c>
      <c r="I372" s="3">
        <v>374776</v>
      </c>
      <c r="J372" s="3">
        <f t="shared" ref="J372" si="346">SUM(J373:J374)</f>
        <v>374776</v>
      </c>
      <c r="K372" s="3">
        <f t="shared" ref="K372" si="347">SUM(K373:K374)</f>
        <v>184293</v>
      </c>
      <c r="L372" s="3">
        <f t="shared" si="343"/>
        <v>98040</v>
      </c>
      <c r="M372" s="3">
        <f t="shared" ref="M372:O372" si="348">SUM(M373:M374)</f>
        <v>32680</v>
      </c>
      <c r="N372" s="3">
        <f t="shared" si="348"/>
        <v>32680</v>
      </c>
      <c r="O372" s="3">
        <f t="shared" si="348"/>
        <v>32680</v>
      </c>
      <c r="P372" s="3">
        <f t="shared" si="345"/>
        <v>282333</v>
      </c>
      <c r="Q372" s="3">
        <f t="shared" si="305"/>
        <v>75.333799389502005</v>
      </c>
    </row>
    <row r="373" spans="1:17">
      <c r="A373" s="12" t="s">
        <v>156</v>
      </c>
      <c r="B373" s="12" t="s">
        <v>156</v>
      </c>
      <c r="C373" s="12" t="s">
        <v>88</v>
      </c>
      <c r="D373" s="12" t="s">
        <v>248</v>
      </c>
      <c r="E373" s="11">
        <v>6111</v>
      </c>
      <c r="F373" s="12"/>
      <c r="G373" s="84" t="s">
        <v>3077</v>
      </c>
      <c r="H373" s="13" t="s">
        <v>4</v>
      </c>
      <c r="I373" s="2">
        <v>327776</v>
      </c>
      <c r="J373" s="2">
        <v>327776</v>
      </c>
      <c r="K373" s="2">
        <v>160676</v>
      </c>
      <c r="L373" s="2">
        <f t="shared" si="343"/>
        <v>90000</v>
      </c>
      <c r="M373" s="2">
        <v>30000</v>
      </c>
      <c r="N373" s="2">
        <v>30000</v>
      </c>
      <c r="O373" s="2">
        <v>30000</v>
      </c>
      <c r="P373" s="2">
        <f t="shared" si="345"/>
        <v>250676</v>
      </c>
      <c r="Q373" s="2">
        <f t="shared" si="305"/>
        <v>76.477838523869963</v>
      </c>
    </row>
    <row r="374" spans="1:17">
      <c r="A374" s="17" t="s">
        <v>156</v>
      </c>
      <c r="B374" s="17" t="s">
        <v>156</v>
      </c>
      <c r="C374" s="17" t="s">
        <v>88</v>
      </c>
      <c r="D374" s="17" t="s">
        <v>248</v>
      </c>
      <c r="E374" s="17" t="s">
        <v>91</v>
      </c>
      <c r="F374" s="12" t="s">
        <v>0</v>
      </c>
      <c r="G374" s="84" t="s">
        <v>0</v>
      </c>
      <c r="H374" s="18" t="s">
        <v>5</v>
      </c>
      <c r="I374" s="3">
        <v>47000</v>
      </c>
      <c r="J374" s="3">
        <f t="shared" ref="J374:K374" si="349">SUM(J375:J378)</f>
        <v>47000</v>
      </c>
      <c r="K374" s="3">
        <f t="shared" si="349"/>
        <v>23617</v>
      </c>
      <c r="L374" s="3">
        <f t="shared" si="343"/>
        <v>8040</v>
      </c>
      <c r="M374" s="3">
        <f t="shared" ref="M374:O374" si="350">SUM(M375:M378)</f>
        <v>2680</v>
      </c>
      <c r="N374" s="3">
        <f t="shared" si="350"/>
        <v>2680</v>
      </c>
      <c r="O374" s="3">
        <f t="shared" si="350"/>
        <v>2680</v>
      </c>
      <c r="P374" s="3">
        <f t="shared" si="345"/>
        <v>31657</v>
      </c>
      <c r="Q374" s="3">
        <f t="shared" si="305"/>
        <v>67.355319148936161</v>
      </c>
    </row>
    <row r="375" spans="1:17">
      <c r="A375" s="12" t="s">
        <v>156</v>
      </c>
      <c r="B375" s="12" t="s">
        <v>156</v>
      </c>
      <c r="C375" s="12" t="s">
        <v>88</v>
      </c>
      <c r="D375" s="12" t="s">
        <v>248</v>
      </c>
      <c r="E375" s="11">
        <v>6112</v>
      </c>
      <c r="F375" s="12" t="s">
        <v>249</v>
      </c>
      <c r="G375" s="84" t="s">
        <v>3077</v>
      </c>
      <c r="H375" s="13" t="s">
        <v>9</v>
      </c>
      <c r="I375" s="2">
        <v>6500</v>
      </c>
      <c r="J375" s="2">
        <v>6500</v>
      </c>
      <c r="K375" s="2">
        <v>2712</v>
      </c>
      <c r="L375" s="2">
        <f t="shared" si="343"/>
        <v>1440</v>
      </c>
      <c r="M375" s="2">
        <v>480</v>
      </c>
      <c r="N375" s="2">
        <v>480</v>
      </c>
      <c r="O375" s="2">
        <v>480</v>
      </c>
      <c r="P375" s="2">
        <f t="shared" si="345"/>
        <v>4152</v>
      </c>
      <c r="Q375" s="2">
        <f t="shared" si="305"/>
        <v>63.876923076923077</v>
      </c>
    </row>
    <row r="376" spans="1:17">
      <c r="A376" s="12" t="s">
        <v>156</v>
      </c>
      <c r="B376" s="12" t="s">
        <v>156</v>
      </c>
      <c r="C376" s="12" t="s">
        <v>88</v>
      </c>
      <c r="D376" s="12" t="s">
        <v>248</v>
      </c>
      <c r="E376" s="11">
        <v>6112</v>
      </c>
      <c r="F376" s="12" t="s">
        <v>250</v>
      </c>
      <c r="G376" s="84" t="s">
        <v>3077</v>
      </c>
      <c r="H376" s="13" t="s">
        <v>10</v>
      </c>
      <c r="I376" s="2">
        <v>27000</v>
      </c>
      <c r="J376" s="2">
        <v>27000</v>
      </c>
      <c r="K376" s="2">
        <v>12017</v>
      </c>
      <c r="L376" s="2">
        <f t="shared" si="343"/>
        <v>6600</v>
      </c>
      <c r="M376" s="2">
        <v>2200</v>
      </c>
      <c r="N376" s="2">
        <v>2200</v>
      </c>
      <c r="O376" s="2">
        <v>2200</v>
      </c>
      <c r="P376" s="2">
        <f t="shared" si="345"/>
        <v>18617</v>
      </c>
      <c r="Q376" s="2">
        <f t="shared" si="305"/>
        <v>68.951851851851856</v>
      </c>
    </row>
    <row r="377" spans="1:17">
      <c r="A377" s="12" t="s">
        <v>156</v>
      </c>
      <c r="B377" s="12" t="s">
        <v>156</v>
      </c>
      <c r="C377" s="12" t="s">
        <v>88</v>
      </c>
      <c r="D377" s="12" t="s">
        <v>248</v>
      </c>
      <c r="E377" s="11">
        <v>6112</v>
      </c>
      <c r="F377" s="12" t="s">
        <v>251</v>
      </c>
      <c r="G377" s="84" t="s">
        <v>3077</v>
      </c>
      <c r="H377" s="13" t="s">
        <v>7</v>
      </c>
      <c r="I377" s="2">
        <v>5500</v>
      </c>
      <c r="J377" s="2">
        <v>5500</v>
      </c>
      <c r="K377" s="2">
        <v>4888</v>
      </c>
      <c r="L377" s="2">
        <f t="shared" si="343"/>
        <v>0</v>
      </c>
      <c r="M377" s="2"/>
      <c r="N377" s="2"/>
      <c r="O377" s="2"/>
      <c r="P377" s="2">
        <f t="shared" si="345"/>
        <v>4888</v>
      </c>
      <c r="Q377" s="2">
        <f t="shared" si="305"/>
        <v>88.872727272727275</v>
      </c>
    </row>
    <row r="378" spans="1:17">
      <c r="A378" s="12" t="s">
        <v>156</v>
      </c>
      <c r="B378" s="12" t="s">
        <v>156</v>
      </c>
      <c r="C378" s="12" t="s">
        <v>88</v>
      </c>
      <c r="D378" s="12" t="s">
        <v>248</v>
      </c>
      <c r="E378" s="11">
        <v>6112</v>
      </c>
      <c r="F378" s="12" t="s">
        <v>252</v>
      </c>
      <c r="G378" s="84" t="s">
        <v>3077</v>
      </c>
      <c r="H378" s="13" t="s">
        <v>6</v>
      </c>
      <c r="I378" s="2">
        <v>8000</v>
      </c>
      <c r="J378" s="2">
        <v>8000</v>
      </c>
      <c r="K378" s="2">
        <v>4000</v>
      </c>
      <c r="L378" s="2">
        <f t="shared" si="343"/>
        <v>0</v>
      </c>
      <c r="M378" s="2"/>
      <c r="N378" s="2"/>
      <c r="O378" s="2"/>
      <c r="P378" s="2">
        <f t="shared" si="345"/>
        <v>4000</v>
      </c>
      <c r="Q378" s="2">
        <f t="shared" si="305"/>
        <v>50</v>
      </c>
    </row>
    <row r="379" spans="1:17">
      <c r="A379" s="12" t="s">
        <v>156</v>
      </c>
      <c r="B379" s="12" t="s">
        <v>156</v>
      </c>
      <c r="C379" s="12" t="s">
        <v>88</v>
      </c>
      <c r="D379" s="12" t="s">
        <v>248</v>
      </c>
      <c r="E379" s="18" t="s">
        <v>13</v>
      </c>
      <c r="F379" s="18" t="s">
        <v>0</v>
      </c>
      <c r="G379" s="81" t="s">
        <v>0</v>
      </c>
      <c r="H379" s="18" t="s">
        <v>14</v>
      </c>
      <c r="I379" s="3">
        <v>35000</v>
      </c>
      <c r="J379" s="3">
        <f t="shared" ref="J379:K379" si="351">SUM(J380)</f>
        <v>35000</v>
      </c>
      <c r="K379" s="3">
        <f t="shared" si="351"/>
        <v>16421</v>
      </c>
      <c r="L379" s="3">
        <f t="shared" si="343"/>
        <v>9000</v>
      </c>
      <c r="M379" s="3">
        <f t="shared" ref="M379:O379" si="352">SUM(M380)</f>
        <v>3000</v>
      </c>
      <c r="N379" s="3">
        <f t="shared" si="352"/>
        <v>3000</v>
      </c>
      <c r="O379" s="3">
        <f t="shared" si="352"/>
        <v>3000</v>
      </c>
      <c r="P379" s="3">
        <f t="shared" si="345"/>
        <v>25421</v>
      </c>
      <c r="Q379" s="3">
        <f t="shared" si="305"/>
        <v>72.631428571428572</v>
      </c>
    </row>
    <row r="380" spans="1:17">
      <c r="A380" s="12" t="s">
        <v>156</v>
      </c>
      <c r="B380" s="12" t="s">
        <v>156</v>
      </c>
      <c r="C380" s="12" t="s">
        <v>88</v>
      </c>
      <c r="D380" s="12" t="s">
        <v>248</v>
      </c>
      <c r="E380" s="11">
        <v>6121</v>
      </c>
      <c r="F380" s="12"/>
      <c r="G380" s="84" t="s">
        <v>3077</v>
      </c>
      <c r="H380" s="13" t="s">
        <v>15</v>
      </c>
      <c r="I380" s="2">
        <v>35000</v>
      </c>
      <c r="J380" s="2">
        <v>35000</v>
      </c>
      <c r="K380" s="2">
        <v>16421</v>
      </c>
      <c r="L380" s="2">
        <f t="shared" si="343"/>
        <v>9000</v>
      </c>
      <c r="M380" s="2">
        <v>3000</v>
      </c>
      <c r="N380" s="2">
        <v>3000</v>
      </c>
      <c r="O380" s="2">
        <v>3000</v>
      </c>
      <c r="P380" s="2">
        <f t="shared" si="345"/>
        <v>25421</v>
      </c>
      <c r="Q380" s="2">
        <f t="shared" si="305"/>
        <v>72.631428571428572</v>
      </c>
    </row>
    <row r="381" spans="1:17">
      <c r="A381" s="12" t="s">
        <v>156</v>
      </c>
      <c r="B381" s="12" t="s">
        <v>156</v>
      </c>
      <c r="C381" s="12" t="s">
        <v>88</v>
      </c>
      <c r="D381" s="12" t="s">
        <v>248</v>
      </c>
      <c r="E381" s="18" t="s">
        <v>16</v>
      </c>
      <c r="F381" s="18" t="s">
        <v>0</v>
      </c>
      <c r="G381" s="81" t="s">
        <v>0</v>
      </c>
      <c r="H381" s="18" t="s">
        <v>17</v>
      </c>
      <c r="I381" s="3">
        <v>353900</v>
      </c>
      <c r="J381" s="3">
        <f t="shared" ref="J381:K381" si="353">SUM(J382:J383)</f>
        <v>200150</v>
      </c>
      <c r="K381" s="3">
        <f t="shared" si="353"/>
        <v>76994</v>
      </c>
      <c r="L381" s="3">
        <f t="shared" si="343"/>
        <v>15270</v>
      </c>
      <c r="M381" s="3">
        <f t="shared" ref="M381:O381" si="354">SUM(M382:M383)</f>
        <v>5090</v>
      </c>
      <c r="N381" s="3">
        <f t="shared" si="354"/>
        <v>5090</v>
      </c>
      <c r="O381" s="3">
        <f t="shared" si="354"/>
        <v>5090</v>
      </c>
      <c r="P381" s="3">
        <f t="shared" si="345"/>
        <v>92264</v>
      </c>
      <c r="Q381" s="3">
        <f t="shared" si="305"/>
        <v>46.097426929802651</v>
      </c>
    </row>
    <row r="382" spans="1:17">
      <c r="A382" s="12" t="s">
        <v>156</v>
      </c>
      <c r="B382" s="12" t="s">
        <v>156</v>
      </c>
      <c r="C382" s="12" t="s">
        <v>88</v>
      </c>
      <c r="D382" s="12" t="s">
        <v>248</v>
      </c>
      <c r="E382" s="11">
        <v>6131</v>
      </c>
      <c r="F382" s="12"/>
      <c r="G382" s="84" t="s">
        <v>3077</v>
      </c>
      <c r="H382" s="13" t="s">
        <v>18</v>
      </c>
      <c r="I382" s="2">
        <v>2500</v>
      </c>
      <c r="J382" s="2">
        <v>2500</v>
      </c>
      <c r="K382" s="2">
        <v>2500</v>
      </c>
      <c r="L382" s="2">
        <f t="shared" si="343"/>
        <v>0</v>
      </c>
      <c r="M382" s="2">
        <v>0</v>
      </c>
      <c r="N382" s="2">
        <v>0</v>
      </c>
      <c r="O382" s="2">
        <v>0</v>
      </c>
      <c r="P382" s="2">
        <f t="shared" si="345"/>
        <v>2500</v>
      </c>
      <c r="Q382" s="2">
        <f t="shared" si="305"/>
        <v>100</v>
      </c>
    </row>
    <row r="383" spans="1:17">
      <c r="A383" s="17" t="s">
        <v>156</v>
      </c>
      <c r="B383" s="17" t="s">
        <v>156</v>
      </c>
      <c r="C383" s="17" t="s">
        <v>88</v>
      </c>
      <c r="D383" s="17" t="s">
        <v>248</v>
      </c>
      <c r="E383" s="17" t="s">
        <v>99</v>
      </c>
      <c r="F383" s="12" t="s">
        <v>0</v>
      </c>
      <c r="G383" s="84" t="s">
        <v>0</v>
      </c>
      <c r="H383" s="18" t="s">
        <v>26</v>
      </c>
      <c r="I383" s="3">
        <v>351400</v>
      </c>
      <c r="J383" s="3">
        <f>SUM(J384:J387)</f>
        <v>197650</v>
      </c>
      <c r="K383" s="3">
        <f>SUM(K384:K387)</f>
        <v>74494</v>
      </c>
      <c r="L383" s="3">
        <f t="shared" si="343"/>
        <v>15270</v>
      </c>
      <c r="M383" s="3">
        <f>SUM(M384:M387)</f>
        <v>5090</v>
      </c>
      <c r="N383" s="3">
        <f t="shared" ref="N383:O383" si="355">SUM(N384:N387)</f>
        <v>5090</v>
      </c>
      <c r="O383" s="3">
        <f t="shared" si="355"/>
        <v>5090</v>
      </c>
      <c r="P383" s="3">
        <f t="shared" si="345"/>
        <v>89764</v>
      </c>
      <c r="Q383" s="3">
        <f t="shared" si="305"/>
        <v>45.415633695927141</v>
      </c>
    </row>
    <row r="384" spans="1:17">
      <c r="A384" s="12" t="s">
        <v>156</v>
      </c>
      <c r="B384" s="12" t="s">
        <v>156</v>
      </c>
      <c r="C384" s="12" t="s">
        <v>88</v>
      </c>
      <c r="D384" s="12" t="s">
        <v>248</v>
      </c>
      <c r="E384" s="11">
        <v>6139</v>
      </c>
      <c r="F384" s="12"/>
      <c r="G384" s="84" t="s">
        <v>3077</v>
      </c>
      <c r="H384" s="13" t="s">
        <v>26</v>
      </c>
      <c r="I384" s="2">
        <v>48900</v>
      </c>
      <c r="J384" s="2">
        <v>48900</v>
      </c>
      <c r="K384" s="2">
        <v>33000</v>
      </c>
      <c r="L384" s="2">
        <f t="shared" si="343"/>
        <v>15000</v>
      </c>
      <c r="M384" s="2">
        <v>5000</v>
      </c>
      <c r="N384" s="2">
        <v>5000</v>
      </c>
      <c r="O384" s="2">
        <v>5000</v>
      </c>
      <c r="P384" s="2">
        <f t="shared" si="345"/>
        <v>48000</v>
      </c>
      <c r="Q384" s="2">
        <f t="shared" si="305"/>
        <v>98.159509202453989</v>
      </c>
    </row>
    <row r="385" spans="1:17">
      <c r="A385" s="12" t="s">
        <v>156</v>
      </c>
      <c r="B385" s="12" t="s">
        <v>156</v>
      </c>
      <c r="C385" s="12" t="s">
        <v>88</v>
      </c>
      <c r="D385" s="12" t="s">
        <v>248</v>
      </c>
      <c r="E385" s="11">
        <v>6139</v>
      </c>
      <c r="F385" s="12" t="s">
        <v>253</v>
      </c>
      <c r="G385" s="84" t="s">
        <v>3077</v>
      </c>
      <c r="H385" s="13" t="s">
        <v>108</v>
      </c>
      <c r="I385" s="2">
        <v>1000</v>
      </c>
      <c r="J385" s="2">
        <v>1000</v>
      </c>
      <c r="K385" s="2">
        <v>494</v>
      </c>
      <c r="L385" s="2">
        <f t="shared" si="343"/>
        <v>270</v>
      </c>
      <c r="M385" s="2">
        <v>90</v>
      </c>
      <c r="N385" s="2">
        <v>90</v>
      </c>
      <c r="O385" s="2">
        <v>90</v>
      </c>
      <c r="P385" s="2">
        <f t="shared" si="345"/>
        <v>764</v>
      </c>
      <c r="Q385" s="2">
        <f t="shared" si="305"/>
        <v>76.400000000000006</v>
      </c>
    </row>
    <row r="386" spans="1:17" ht="22.5">
      <c r="A386" s="12" t="s">
        <v>156</v>
      </c>
      <c r="B386" s="12" t="s">
        <v>156</v>
      </c>
      <c r="C386" s="12" t="s">
        <v>88</v>
      </c>
      <c r="D386" s="12" t="s">
        <v>248</v>
      </c>
      <c r="E386" s="11">
        <v>6139</v>
      </c>
      <c r="F386" s="12" t="s">
        <v>254</v>
      </c>
      <c r="G386" s="84" t="s">
        <v>3077</v>
      </c>
      <c r="H386" s="13" t="s">
        <v>114</v>
      </c>
      <c r="I386" s="2">
        <v>1500</v>
      </c>
      <c r="J386" s="2">
        <v>1500</v>
      </c>
      <c r="K386" s="2">
        <v>0</v>
      </c>
      <c r="L386" s="2">
        <f t="shared" si="343"/>
        <v>0</v>
      </c>
      <c r="M386" s="2">
        <v>0</v>
      </c>
      <c r="N386" s="2">
        <v>0</v>
      </c>
      <c r="O386" s="2">
        <v>0</v>
      </c>
      <c r="P386" s="2">
        <f t="shared" si="345"/>
        <v>0</v>
      </c>
      <c r="Q386" s="2">
        <f t="shared" si="305"/>
        <v>0</v>
      </c>
    </row>
    <row r="387" spans="1:17">
      <c r="A387" s="12" t="s">
        <v>156</v>
      </c>
      <c r="B387" s="12" t="s">
        <v>156</v>
      </c>
      <c r="C387" s="12" t="s">
        <v>88</v>
      </c>
      <c r="D387" s="12" t="s">
        <v>248</v>
      </c>
      <c r="E387" s="11">
        <v>6139</v>
      </c>
      <c r="F387" s="12" t="s">
        <v>255</v>
      </c>
      <c r="G387" s="84" t="s">
        <v>3077</v>
      </c>
      <c r="H387" s="13" t="s">
        <v>256</v>
      </c>
      <c r="I387" s="2">
        <v>300000</v>
      </c>
      <c r="J387" s="2">
        <v>146250</v>
      </c>
      <c r="K387" s="2">
        <v>41000</v>
      </c>
      <c r="L387" s="2">
        <f t="shared" si="343"/>
        <v>0</v>
      </c>
      <c r="M387" s="2"/>
      <c r="N387" s="2"/>
      <c r="O387" s="2"/>
      <c r="P387" s="2">
        <f t="shared" si="345"/>
        <v>41000</v>
      </c>
      <c r="Q387" s="2">
        <f t="shared" si="305"/>
        <v>28.034188034188034</v>
      </c>
    </row>
    <row r="388" spans="1:17" ht="22.5">
      <c r="A388" s="17" t="s">
        <v>0</v>
      </c>
      <c r="B388" s="17" t="s">
        <v>0</v>
      </c>
      <c r="C388" s="17" t="s">
        <v>0</v>
      </c>
      <c r="D388" s="18" t="s">
        <v>0</v>
      </c>
      <c r="E388" s="18" t="s">
        <v>0</v>
      </c>
      <c r="F388" s="18" t="s">
        <v>0</v>
      </c>
      <c r="G388" s="81" t="s">
        <v>0</v>
      </c>
      <c r="H388" s="24" t="s">
        <v>36</v>
      </c>
      <c r="I388" s="29">
        <v>200</v>
      </c>
      <c r="J388" s="29">
        <f t="shared" ref="J388:K390" si="356">SUM(J389)</f>
        <v>200</v>
      </c>
      <c r="K388" s="29">
        <f t="shared" si="356"/>
        <v>0</v>
      </c>
      <c r="L388" s="29">
        <f t="shared" si="343"/>
        <v>0</v>
      </c>
      <c r="M388" s="29">
        <f t="shared" ref="M388:O390" si="357">SUM(M389)</f>
        <v>0</v>
      </c>
      <c r="N388" s="29">
        <f t="shared" si="357"/>
        <v>0</v>
      </c>
      <c r="O388" s="29">
        <f t="shared" si="357"/>
        <v>0</v>
      </c>
      <c r="P388" s="29">
        <f t="shared" si="345"/>
        <v>0</v>
      </c>
      <c r="Q388" s="29">
        <f t="shared" si="305"/>
        <v>0</v>
      </c>
    </row>
    <row r="389" spans="1:17">
      <c r="A389" s="12" t="s">
        <v>156</v>
      </c>
      <c r="B389" s="12" t="s">
        <v>156</v>
      </c>
      <c r="C389" s="12" t="s">
        <v>88</v>
      </c>
      <c r="D389" s="12" t="s">
        <v>248</v>
      </c>
      <c r="E389" s="18" t="s">
        <v>28</v>
      </c>
      <c r="F389" s="18" t="s">
        <v>0</v>
      </c>
      <c r="G389" s="81" t="s">
        <v>0</v>
      </c>
      <c r="H389" s="18" t="s">
        <v>29</v>
      </c>
      <c r="I389" s="3">
        <v>200</v>
      </c>
      <c r="J389" s="3">
        <f t="shared" si="356"/>
        <v>200</v>
      </c>
      <c r="K389" s="3">
        <f t="shared" si="356"/>
        <v>0</v>
      </c>
      <c r="L389" s="3">
        <f t="shared" si="343"/>
        <v>0</v>
      </c>
      <c r="M389" s="3">
        <f t="shared" si="357"/>
        <v>0</v>
      </c>
      <c r="N389" s="3">
        <f t="shared" si="357"/>
        <v>0</v>
      </c>
      <c r="O389" s="3">
        <f t="shared" si="357"/>
        <v>0</v>
      </c>
      <c r="P389" s="3">
        <f t="shared" si="345"/>
        <v>0</v>
      </c>
      <c r="Q389" s="3">
        <f t="shared" si="305"/>
        <v>0</v>
      </c>
    </row>
    <row r="390" spans="1:17">
      <c r="A390" s="17" t="s">
        <v>156</v>
      </c>
      <c r="B390" s="17" t="s">
        <v>156</v>
      </c>
      <c r="C390" s="17" t="s">
        <v>88</v>
      </c>
      <c r="D390" s="17" t="s">
        <v>248</v>
      </c>
      <c r="E390" s="17" t="s">
        <v>120</v>
      </c>
      <c r="F390" s="12" t="s">
        <v>0</v>
      </c>
      <c r="G390" s="84" t="s">
        <v>0</v>
      </c>
      <c r="H390" s="18" t="s">
        <v>35</v>
      </c>
      <c r="I390" s="3">
        <v>200</v>
      </c>
      <c r="J390" s="3">
        <f t="shared" si="356"/>
        <v>200</v>
      </c>
      <c r="K390" s="3">
        <f t="shared" si="356"/>
        <v>0</v>
      </c>
      <c r="L390" s="3">
        <f t="shared" si="343"/>
        <v>0</v>
      </c>
      <c r="M390" s="3">
        <f t="shared" si="357"/>
        <v>0</v>
      </c>
      <c r="N390" s="3">
        <f t="shared" si="357"/>
        <v>0</v>
      </c>
      <c r="O390" s="3">
        <f t="shared" si="357"/>
        <v>0</v>
      </c>
      <c r="P390" s="3">
        <f t="shared" si="345"/>
        <v>0</v>
      </c>
      <c r="Q390" s="3">
        <f t="shared" si="305"/>
        <v>0</v>
      </c>
    </row>
    <row r="391" spans="1:17">
      <c r="A391" s="12" t="s">
        <v>156</v>
      </c>
      <c r="B391" s="12" t="s">
        <v>156</v>
      </c>
      <c r="C391" s="12" t="s">
        <v>88</v>
      </c>
      <c r="D391" s="12" t="s">
        <v>248</v>
      </c>
      <c r="E391" s="11">
        <v>6148</v>
      </c>
      <c r="F391" s="12"/>
      <c r="G391" s="84" t="s">
        <v>3077</v>
      </c>
      <c r="H391" s="13" t="s">
        <v>35</v>
      </c>
      <c r="I391" s="2">
        <v>200</v>
      </c>
      <c r="J391" s="2">
        <v>200</v>
      </c>
      <c r="K391" s="2">
        <v>0</v>
      </c>
      <c r="L391" s="2">
        <f t="shared" si="343"/>
        <v>0</v>
      </c>
      <c r="M391" s="2"/>
      <c r="N391" s="2"/>
      <c r="O391" s="2"/>
      <c r="P391" s="2">
        <f t="shared" si="345"/>
        <v>0</v>
      </c>
      <c r="Q391" s="2">
        <f t="shared" si="305"/>
        <v>0</v>
      </c>
    </row>
    <row r="392" spans="1:17" ht="22.5">
      <c r="A392" s="17" t="s">
        <v>0</v>
      </c>
      <c r="B392" s="17" t="s">
        <v>0</v>
      </c>
      <c r="C392" s="17" t="s">
        <v>0</v>
      </c>
      <c r="D392" s="18" t="s">
        <v>0</v>
      </c>
      <c r="E392" s="18" t="s">
        <v>0</v>
      </c>
      <c r="F392" s="18" t="s">
        <v>0</v>
      </c>
      <c r="G392" s="81" t="s">
        <v>0</v>
      </c>
      <c r="H392" s="24" t="s">
        <v>58</v>
      </c>
      <c r="I392" s="29">
        <v>10000</v>
      </c>
      <c r="J392" s="29">
        <f t="shared" ref="J392:K394" si="358">SUM(J393)</f>
        <v>10000</v>
      </c>
      <c r="K392" s="29">
        <f t="shared" si="358"/>
        <v>10000</v>
      </c>
      <c r="L392" s="29">
        <f t="shared" si="343"/>
        <v>0</v>
      </c>
      <c r="M392" s="29">
        <f t="shared" ref="M392:O394" si="359">SUM(M393)</f>
        <v>0</v>
      </c>
      <c r="N392" s="29">
        <f t="shared" si="359"/>
        <v>0</v>
      </c>
      <c r="O392" s="29">
        <f t="shared" si="359"/>
        <v>0</v>
      </c>
      <c r="P392" s="29">
        <f t="shared" si="345"/>
        <v>10000</v>
      </c>
      <c r="Q392" s="29">
        <f t="shared" si="305"/>
        <v>100</v>
      </c>
    </row>
    <row r="393" spans="1:17">
      <c r="A393" s="12" t="s">
        <v>156</v>
      </c>
      <c r="B393" s="12" t="s">
        <v>156</v>
      </c>
      <c r="C393" s="12" t="s">
        <v>88</v>
      </c>
      <c r="D393" s="12" t="s">
        <v>248</v>
      </c>
      <c r="E393" s="18" t="s">
        <v>50</v>
      </c>
      <c r="F393" s="18" t="s">
        <v>0</v>
      </c>
      <c r="G393" s="81" t="s">
        <v>0</v>
      </c>
      <c r="H393" s="18" t="s">
        <v>51</v>
      </c>
      <c r="I393" s="3">
        <v>10000</v>
      </c>
      <c r="J393" s="3">
        <f t="shared" si="358"/>
        <v>10000</v>
      </c>
      <c r="K393" s="3">
        <f t="shared" si="358"/>
        <v>10000</v>
      </c>
      <c r="L393" s="3">
        <f t="shared" si="343"/>
        <v>0</v>
      </c>
      <c r="M393" s="3">
        <f t="shared" si="359"/>
        <v>0</v>
      </c>
      <c r="N393" s="3">
        <f t="shared" si="359"/>
        <v>0</v>
      </c>
      <c r="O393" s="3">
        <f t="shared" si="359"/>
        <v>0</v>
      </c>
      <c r="P393" s="3">
        <f t="shared" si="345"/>
        <v>10000</v>
      </c>
      <c r="Q393" s="3">
        <f t="shared" si="305"/>
        <v>100</v>
      </c>
    </row>
    <row r="394" spans="1:17">
      <c r="A394" s="17" t="s">
        <v>156</v>
      </c>
      <c r="B394" s="17" t="s">
        <v>156</v>
      </c>
      <c r="C394" s="17" t="s">
        <v>88</v>
      </c>
      <c r="D394" s="17" t="s">
        <v>248</v>
      </c>
      <c r="E394" s="17" t="s">
        <v>122</v>
      </c>
      <c r="F394" s="12" t="s">
        <v>0</v>
      </c>
      <c r="G394" s="84" t="s">
        <v>0</v>
      </c>
      <c r="H394" s="18" t="s">
        <v>54</v>
      </c>
      <c r="I394" s="3">
        <v>10000</v>
      </c>
      <c r="J394" s="3">
        <f t="shared" si="358"/>
        <v>10000</v>
      </c>
      <c r="K394" s="3">
        <f t="shared" si="358"/>
        <v>10000</v>
      </c>
      <c r="L394" s="3">
        <f t="shared" si="343"/>
        <v>0</v>
      </c>
      <c r="M394" s="3">
        <f t="shared" si="359"/>
        <v>0</v>
      </c>
      <c r="N394" s="3">
        <f t="shared" si="359"/>
        <v>0</v>
      </c>
      <c r="O394" s="3">
        <f t="shared" si="359"/>
        <v>0</v>
      </c>
      <c r="P394" s="3">
        <f t="shared" si="345"/>
        <v>10000</v>
      </c>
      <c r="Q394" s="3">
        <f t="shared" si="305"/>
        <v>100</v>
      </c>
    </row>
    <row r="395" spans="1:17">
      <c r="A395" s="12" t="s">
        <v>156</v>
      </c>
      <c r="B395" s="12" t="s">
        <v>156</v>
      </c>
      <c r="C395" s="12" t="s">
        <v>88</v>
      </c>
      <c r="D395" s="12" t="s">
        <v>248</v>
      </c>
      <c r="E395" s="11">
        <v>8213</v>
      </c>
      <c r="F395" s="12"/>
      <c r="G395" s="84" t="s">
        <v>3077</v>
      </c>
      <c r="H395" s="13" t="s">
        <v>54</v>
      </c>
      <c r="I395" s="2">
        <v>10000</v>
      </c>
      <c r="J395" s="2">
        <v>10000</v>
      </c>
      <c r="K395" s="2">
        <v>10000</v>
      </c>
      <c r="L395" s="2">
        <f t="shared" si="343"/>
        <v>0</v>
      </c>
      <c r="M395" s="2"/>
      <c r="N395" s="2"/>
      <c r="O395" s="2"/>
      <c r="P395" s="2">
        <f t="shared" si="345"/>
        <v>10000</v>
      </c>
      <c r="Q395" s="2">
        <f t="shared" si="305"/>
        <v>100</v>
      </c>
    </row>
    <row r="396" spans="1:17">
      <c r="A396" s="13" t="s">
        <v>0</v>
      </c>
      <c r="B396" s="13" t="s">
        <v>0</v>
      </c>
      <c r="C396" s="13" t="s">
        <v>0</v>
      </c>
      <c r="D396" s="13" t="s">
        <v>0</v>
      </c>
      <c r="E396" s="13" t="s">
        <v>0</v>
      </c>
      <c r="F396" s="13" t="s">
        <v>0</v>
      </c>
      <c r="G396" s="84" t="s">
        <v>0</v>
      </c>
      <c r="H396" s="24" t="s">
        <v>257</v>
      </c>
      <c r="I396" s="29">
        <v>773876</v>
      </c>
      <c r="J396" s="29">
        <f>SUM(J392,J388,J371)</f>
        <v>620126</v>
      </c>
      <c r="K396" s="29">
        <f>SUM(K392,K388,K371)</f>
        <v>287708</v>
      </c>
      <c r="L396" s="29">
        <f t="shared" si="343"/>
        <v>122310</v>
      </c>
      <c r="M396" s="29">
        <f>SUM(M392,M388,M371)</f>
        <v>40770</v>
      </c>
      <c r="N396" s="29">
        <f t="shared" ref="N396:O396" si="360">SUM(N392,N388,N371)</f>
        <v>40770</v>
      </c>
      <c r="O396" s="29">
        <f t="shared" si="360"/>
        <v>40770</v>
      </c>
      <c r="P396" s="29">
        <f t="shared" si="345"/>
        <v>410018</v>
      </c>
      <c r="Q396" s="29">
        <f t="shared" ref="Q396:Q459" si="361">IF(J396=0,"-",P396/J396*100)</f>
        <v>66.118498498692205</v>
      </c>
    </row>
    <row r="397" spans="1:17" ht="15.75" thickBot="1">
      <c r="A397" s="13" t="s">
        <v>0</v>
      </c>
      <c r="B397" s="13" t="s">
        <v>0</v>
      </c>
      <c r="C397" s="13" t="s">
        <v>0</v>
      </c>
      <c r="D397" s="13" t="s">
        <v>0</v>
      </c>
      <c r="E397" s="13" t="s">
        <v>0</v>
      </c>
      <c r="F397" s="13" t="s">
        <v>0</v>
      </c>
      <c r="G397" s="84" t="s">
        <v>0</v>
      </c>
      <c r="H397" s="18" t="s">
        <v>125</v>
      </c>
      <c r="I397" s="3">
        <v>9</v>
      </c>
      <c r="J397" s="3">
        <v>9</v>
      </c>
      <c r="K397" s="3">
        <v>0</v>
      </c>
      <c r="L397" s="3">
        <f t="shared" si="343"/>
        <v>0</v>
      </c>
      <c r="M397" s="3"/>
      <c r="N397" s="3"/>
      <c r="O397" s="3"/>
      <c r="P397" s="3">
        <f t="shared" si="345"/>
        <v>0</v>
      </c>
      <c r="Q397" s="3">
        <f t="shared" si="361"/>
        <v>0</v>
      </c>
    </row>
    <row r="398" spans="1:17" ht="45.75" thickBot="1">
      <c r="A398" s="109" t="s">
        <v>0</v>
      </c>
      <c r="B398" s="109" t="s">
        <v>0</v>
      </c>
      <c r="C398" s="109" t="s">
        <v>0</v>
      </c>
      <c r="D398" s="109" t="s">
        <v>0</v>
      </c>
      <c r="E398" s="109" t="s">
        <v>0</v>
      </c>
      <c r="F398" s="109" t="s">
        <v>0</v>
      </c>
      <c r="G398" s="121" t="s">
        <v>0</v>
      </c>
      <c r="H398" s="1" t="s">
        <v>126</v>
      </c>
      <c r="I398" s="1" t="s">
        <v>3016</v>
      </c>
      <c r="J398" s="1" t="s">
        <v>3199</v>
      </c>
      <c r="K398" s="1" t="s">
        <v>3198</v>
      </c>
      <c r="L398" s="1" t="s">
        <v>3191</v>
      </c>
      <c r="M398" s="1" t="s">
        <v>3193</v>
      </c>
      <c r="N398" s="1" t="s">
        <v>3194</v>
      </c>
      <c r="O398" s="1" t="s">
        <v>3195</v>
      </c>
      <c r="P398" s="1" t="s">
        <v>3192</v>
      </c>
      <c r="Q398" s="1" t="s">
        <v>3185</v>
      </c>
    </row>
    <row r="399" spans="1:17">
      <c r="A399" s="110"/>
      <c r="B399" s="110"/>
      <c r="C399" s="110"/>
      <c r="D399" s="110"/>
      <c r="E399" s="110"/>
      <c r="F399" s="110"/>
      <c r="G399" s="122"/>
      <c r="H399" s="26" t="s">
        <v>0</v>
      </c>
      <c r="I399" s="28">
        <v>1</v>
      </c>
      <c r="J399" s="28">
        <v>2</v>
      </c>
      <c r="K399" s="28">
        <v>3</v>
      </c>
      <c r="L399" s="28" t="s">
        <v>3186</v>
      </c>
      <c r="M399" s="28">
        <v>5</v>
      </c>
      <c r="N399" s="28">
        <v>6</v>
      </c>
      <c r="O399" s="28">
        <v>7</v>
      </c>
      <c r="P399" s="28" t="s">
        <v>3187</v>
      </c>
      <c r="Q399" s="28">
        <v>9</v>
      </c>
    </row>
    <row r="400" spans="1:17">
      <c r="A400" s="110"/>
      <c r="B400" s="110"/>
      <c r="C400" s="110"/>
      <c r="D400" s="110"/>
      <c r="E400" s="110"/>
      <c r="F400" s="110"/>
      <c r="G400" s="122"/>
      <c r="H400" s="8" t="s">
        <v>127</v>
      </c>
      <c r="I400" s="9">
        <v>773876</v>
      </c>
      <c r="J400" s="9">
        <f t="shared" ref="J400" si="362">SUM(J396)</f>
        <v>620126</v>
      </c>
      <c r="K400" s="9">
        <f t="shared" ref="K400" si="363">SUM(K396)</f>
        <v>287708</v>
      </c>
      <c r="L400" s="9">
        <f t="shared" ref="L400:L401" si="364">M400+N400+O400</f>
        <v>122310</v>
      </c>
      <c r="M400" s="9">
        <f t="shared" ref="M400:O400" si="365">SUM(M396)</f>
        <v>40770</v>
      </c>
      <c r="N400" s="9">
        <f t="shared" si="365"/>
        <v>40770</v>
      </c>
      <c r="O400" s="9">
        <f t="shared" si="365"/>
        <v>40770</v>
      </c>
      <c r="P400" s="9">
        <f t="shared" ref="P400:P401" si="366">SUM(K400+L400)</f>
        <v>410018</v>
      </c>
      <c r="Q400" s="9">
        <f t="shared" si="361"/>
        <v>66.118498498692205</v>
      </c>
    </row>
    <row r="401" spans="1:17">
      <c r="A401" s="110"/>
      <c r="B401" s="110"/>
      <c r="C401" s="110"/>
      <c r="D401" s="110"/>
      <c r="E401" s="110"/>
      <c r="F401" s="110"/>
      <c r="G401" s="122"/>
      <c r="H401" s="10" t="s">
        <v>68</v>
      </c>
      <c r="I401" s="9">
        <v>773876</v>
      </c>
      <c r="J401" s="9">
        <f t="shared" ref="J401" si="367">SUM(J400)</f>
        <v>620126</v>
      </c>
      <c r="K401" s="9">
        <f t="shared" ref="K401" si="368">SUM(K400)</f>
        <v>287708</v>
      </c>
      <c r="L401" s="9">
        <f t="shared" si="364"/>
        <v>122310</v>
      </c>
      <c r="M401" s="9">
        <f t="shared" ref="M401:O401" si="369">SUM(M400)</f>
        <v>40770</v>
      </c>
      <c r="N401" s="9">
        <f t="shared" si="369"/>
        <v>40770</v>
      </c>
      <c r="O401" s="9">
        <f t="shared" si="369"/>
        <v>40770</v>
      </c>
      <c r="P401" s="9">
        <f t="shared" si="366"/>
        <v>410018</v>
      </c>
      <c r="Q401" s="9">
        <f t="shared" si="361"/>
        <v>66.118498498692205</v>
      </c>
    </row>
    <row r="402" spans="1:17">
      <c r="A402" s="111"/>
      <c r="B402" s="111"/>
      <c r="C402" s="111"/>
      <c r="D402" s="111"/>
      <c r="E402" s="111"/>
      <c r="F402" s="111"/>
      <c r="G402" s="123"/>
      <c r="Q402" t="str">
        <f t="shared" si="361"/>
        <v>-</v>
      </c>
    </row>
    <row r="403" spans="1:17">
      <c r="A403" s="13" t="s">
        <v>0</v>
      </c>
      <c r="B403" s="13" t="s">
        <v>0</v>
      </c>
      <c r="C403" s="13" t="s">
        <v>0</v>
      </c>
      <c r="D403" s="13" t="s">
        <v>0</v>
      </c>
      <c r="E403" s="13" t="s">
        <v>0</v>
      </c>
      <c r="F403" s="13" t="s">
        <v>0</v>
      </c>
      <c r="G403" s="84" t="s">
        <v>0</v>
      </c>
      <c r="H403" s="27" t="s">
        <v>0</v>
      </c>
      <c r="I403" s="27"/>
      <c r="J403" s="27"/>
      <c r="K403" s="27"/>
      <c r="L403" s="27"/>
      <c r="M403" s="27"/>
      <c r="N403" s="27"/>
      <c r="O403" s="27"/>
      <c r="P403" s="27"/>
      <c r="Q403" s="27" t="str">
        <f t="shared" si="361"/>
        <v>-</v>
      </c>
    </row>
    <row r="404" spans="1:17">
      <c r="A404" s="13" t="s">
        <v>0</v>
      </c>
      <c r="B404" s="13" t="s">
        <v>0</v>
      </c>
      <c r="C404" s="13" t="s">
        <v>0</v>
      </c>
      <c r="D404" s="13" t="s">
        <v>0</v>
      </c>
      <c r="E404" s="13" t="s">
        <v>0</v>
      </c>
      <c r="F404" s="13" t="s">
        <v>0</v>
      </c>
      <c r="G404" s="84" t="s">
        <v>0</v>
      </c>
      <c r="H404" s="24" t="s">
        <v>258</v>
      </c>
      <c r="I404" s="29">
        <v>773876</v>
      </c>
      <c r="J404" s="29">
        <f t="shared" ref="J404" si="370">SUM(J396)</f>
        <v>620126</v>
      </c>
      <c r="K404" s="29">
        <f t="shared" ref="K404" si="371">SUM(K396)</f>
        <v>287708</v>
      </c>
      <c r="L404" s="29">
        <f t="shared" ref="L404:L405" si="372">M404+N404+O404</f>
        <v>122310</v>
      </c>
      <c r="M404" s="29">
        <f t="shared" ref="M404:O404" si="373">SUM(M396)</f>
        <v>40770</v>
      </c>
      <c r="N404" s="29">
        <f t="shared" si="373"/>
        <v>40770</v>
      </c>
      <c r="O404" s="29">
        <f t="shared" si="373"/>
        <v>40770</v>
      </c>
      <c r="P404" s="29">
        <f t="shared" ref="P404:P405" si="374">SUM(K404+L404)</f>
        <v>410018</v>
      </c>
      <c r="Q404" s="29">
        <f t="shared" si="361"/>
        <v>66.118498498692205</v>
      </c>
    </row>
    <row r="405" spans="1:17">
      <c r="A405" s="13" t="s">
        <v>0</v>
      </c>
      <c r="B405" s="13" t="s">
        <v>0</v>
      </c>
      <c r="C405" s="13" t="s">
        <v>0</v>
      </c>
      <c r="D405" s="13" t="s">
        <v>0</v>
      </c>
      <c r="E405" s="13" t="s">
        <v>0</v>
      </c>
      <c r="F405" s="13" t="s">
        <v>0</v>
      </c>
      <c r="G405" s="84" t="s">
        <v>0</v>
      </c>
      <c r="H405" s="18" t="s">
        <v>125</v>
      </c>
      <c r="I405" s="3">
        <v>9</v>
      </c>
      <c r="J405" s="3">
        <f>J397</f>
        <v>9</v>
      </c>
      <c r="K405" s="3">
        <f>K397</f>
        <v>0</v>
      </c>
      <c r="L405" s="3">
        <f t="shared" si="372"/>
        <v>0</v>
      </c>
      <c r="M405" s="3">
        <f>M397</f>
        <v>0</v>
      </c>
      <c r="N405" s="3">
        <f t="shared" ref="N405:O405" si="375">N397</f>
        <v>0</v>
      </c>
      <c r="O405" s="3">
        <f t="shared" si="375"/>
        <v>0</v>
      </c>
      <c r="P405" s="3">
        <f t="shared" si="374"/>
        <v>0</v>
      </c>
      <c r="Q405" s="3">
        <f t="shared" si="361"/>
        <v>0</v>
      </c>
    </row>
    <row r="406" spans="1:17" ht="15.75" thickBot="1">
      <c r="A406" s="17" t="s">
        <v>156</v>
      </c>
      <c r="B406" s="17">
        <v>12</v>
      </c>
      <c r="C406" s="12" t="s">
        <v>0</v>
      </c>
      <c r="D406" s="12" t="s">
        <v>0</v>
      </c>
      <c r="E406" s="18" t="s">
        <v>0</v>
      </c>
      <c r="F406" s="18" t="s">
        <v>0</v>
      </c>
      <c r="G406" s="81" t="s">
        <v>0</v>
      </c>
      <c r="H406" s="18"/>
      <c r="Q406" t="str">
        <f t="shared" si="361"/>
        <v>-</v>
      </c>
    </row>
    <row r="407" spans="1:17" ht="45.75" thickBot="1">
      <c r="A407" s="1" t="s">
        <v>82</v>
      </c>
      <c r="B407" s="1" t="s">
        <v>83</v>
      </c>
      <c r="C407" s="1" t="s">
        <v>84</v>
      </c>
      <c r="D407" s="19" t="s">
        <v>0</v>
      </c>
      <c r="E407" s="1" t="s">
        <v>85</v>
      </c>
      <c r="F407" s="1" t="s">
        <v>86</v>
      </c>
      <c r="G407" s="82" t="s">
        <v>87</v>
      </c>
      <c r="H407" s="1" t="s">
        <v>1</v>
      </c>
      <c r="I407" s="1" t="s">
        <v>3016</v>
      </c>
      <c r="J407" s="1" t="s">
        <v>3199</v>
      </c>
      <c r="K407" s="1" t="s">
        <v>3198</v>
      </c>
      <c r="L407" s="1" t="s">
        <v>3191</v>
      </c>
      <c r="M407" s="1" t="s">
        <v>3193</v>
      </c>
      <c r="N407" s="1" t="s">
        <v>3194</v>
      </c>
      <c r="O407" s="1" t="s">
        <v>3195</v>
      </c>
      <c r="P407" s="1" t="s">
        <v>3192</v>
      </c>
      <c r="Q407" s="1" t="s">
        <v>3185</v>
      </c>
    </row>
    <row r="408" spans="1:17">
      <c r="A408" s="20" t="s">
        <v>0</v>
      </c>
      <c r="B408" s="20" t="s">
        <v>0</v>
      </c>
      <c r="C408" s="20" t="s">
        <v>0</v>
      </c>
      <c r="D408" s="21" t="s">
        <v>0</v>
      </c>
      <c r="E408" s="21" t="s">
        <v>0</v>
      </c>
      <c r="F408" s="22" t="s">
        <v>0</v>
      </c>
      <c r="G408" s="83" t="s">
        <v>0</v>
      </c>
      <c r="H408" s="23" t="s">
        <v>0</v>
      </c>
      <c r="I408" s="28">
        <v>1</v>
      </c>
      <c r="J408" s="28">
        <v>2</v>
      </c>
      <c r="K408" s="28">
        <v>3</v>
      </c>
      <c r="L408" s="28" t="s">
        <v>3186</v>
      </c>
      <c r="M408" s="28">
        <v>5</v>
      </c>
      <c r="N408" s="28">
        <v>6</v>
      </c>
      <c r="O408" s="28">
        <v>7</v>
      </c>
      <c r="P408" s="28" t="s">
        <v>3187</v>
      </c>
      <c r="Q408" s="28">
        <v>9</v>
      </c>
    </row>
    <row r="409" spans="1:17">
      <c r="A409" s="17" t="s">
        <v>156</v>
      </c>
      <c r="B409" s="17">
        <v>12</v>
      </c>
      <c r="C409" s="12" t="s">
        <v>88</v>
      </c>
      <c r="D409" s="12">
        <v>11120001</v>
      </c>
      <c r="E409" s="18" t="s">
        <v>0</v>
      </c>
      <c r="F409" s="18" t="s">
        <v>0</v>
      </c>
      <c r="G409" s="81" t="s">
        <v>0</v>
      </c>
      <c r="H409" s="18" t="s">
        <v>259</v>
      </c>
      <c r="Q409" t="str">
        <f t="shared" si="361"/>
        <v>-</v>
      </c>
    </row>
    <row r="410" spans="1:17" ht="22.5">
      <c r="A410" s="17" t="s">
        <v>0</v>
      </c>
      <c r="B410" s="17" t="s">
        <v>0</v>
      </c>
      <c r="C410" s="17" t="s">
        <v>0</v>
      </c>
      <c r="D410" s="18" t="s">
        <v>0</v>
      </c>
      <c r="E410" s="18" t="s">
        <v>0</v>
      </c>
      <c r="F410" s="18" t="s">
        <v>0</v>
      </c>
      <c r="G410" s="81" t="s">
        <v>0</v>
      </c>
      <c r="H410" s="24" t="s">
        <v>27</v>
      </c>
      <c r="I410" s="29">
        <v>114141</v>
      </c>
      <c r="J410" s="29">
        <f t="shared" ref="J410" si="376">SUM(J411,J418,J420)</f>
        <v>113440</v>
      </c>
      <c r="K410" s="29">
        <f t="shared" ref="K410" si="377">SUM(K411,K418,K420)</f>
        <v>29252</v>
      </c>
      <c r="L410" s="29">
        <f t="shared" ref="L410:L437" si="378">M410+N410+O410</f>
        <v>25593</v>
      </c>
      <c r="M410" s="29">
        <f t="shared" ref="M410:O410" si="379">SUM(M411,M418,M420)</f>
        <v>8531</v>
      </c>
      <c r="N410" s="29">
        <f t="shared" si="379"/>
        <v>8531</v>
      </c>
      <c r="O410" s="29">
        <f t="shared" si="379"/>
        <v>8531</v>
      </c>
      <c r="P410" s="29">
        <f t="shared" ref="P410:P437" si="380">SUM(K410+L410)</f>
        <v>54845</v>
      </c>
      <c r="Q410" s="29">
        <f t="shared" si="361"/>
        <v>48.347143864598024</v>
      </c>
    </row>
    <row r="411" spans="1:17">
      <c r="A411" s="12" t="s">
        <v>156</v>
      </c>
      <c r="B411" s="12">
        <v>12</v>
      </c>
      <c r="C411" s="12" t="s">
        <v>88</v>
      </c>
      <c r="D411" s="12">
        <v>11120001</v>
      </c>
      <c r="E411" s="18" t="s">
        <v>2</v>
      </c>
      <c r="F411" s="18" t="s">
        <v>0</v>
      </c>
      <c r="G411" s="81" t="s">
        <v>0</v>
      </c>
      <c r="H411" s="18" t="s">
        <v>3</v>
      </c>
      <c r="I411" s="3">
        <v>95587</v>
      </c>
      <c r="J411" s="3">
        <f t="shared" ref="J411" si="381">SUM(J412:J413)</f>
        <v>94886</v>
      </c>
      <c r="K411" s="3">
        <f t="shared" ref="K411" si="382">SUM(K412:K413)</f>
        <v>23716</v>
      </c>
      <c r="L411" s="3">
        <f t="shared" si="378"/>
        <v>23481</v>
      </c>
      <c r="M411" s="3">
        <f t="shared" ref="M411:O411" si="383">SUM(M412:M413)</f>
        <v>7827</v>
      </c>
      <c r="N411" s="3">
        <f t="shared" si="383"/>
        <v>7827</v>
      </c>
      <c r="O411" s="3">
        <f t="shared" si="383"/>
        <v>7827</v>
      </c>
      <c r="P411" s="3">
        <f t="shared" si="380"/>
        <v>47197</v>
      </c>
      <c r="Q411" s="3">
        <f t="shared" si="361"/>
        <v>49.740741521404637</v>
      </c>
    </row>
    <row r="412" spans="1:17">
      <c r="A412" s="12" t="s">
        <v>156</v>
      </c>
      <c r="B412" s="12">
        <v>12</v>
      </c>
      <c r="C412" s="12" t="s">
        <v>88</v>
      </c>
      <c r="D412" s="12">
        <v>11120001</v>
      </c>
      <c r="E412" s="11">
        <v>6111</v>
      </c>
      <c r="F412" s="12"/>
      <c r="G412" s="84" t="s">
        <v>3077</v>
      </c>
      <c r="H412" s="13" t="s">
        <v>4</v>
      </c>
      <c r="I412" s="2">
        <v>88432</v>
      </c>
      <c r="J412" s="2">
        <v>88432</v>
      </c>
      <c r="K412" s="2">
        <v>22107</v>
      </c>
      <c r="L412" s="2">
        <f t="shared" si="378"/>
        <v>22107</v>
      </c>
      <c r="M412" s="2">
        <v>7369</v>
      </c>
      <c r="N412" s="2">
        <v>7369</v>
      </c>
      <c r="O412" s="2">
        <v>7369</v>
      </c>
      <c r="P412" s="2">
        <f t="shared" si="380"/>
        <v>44214</v>
      </c>
      <c r="Q412" s="2">
        <f t="shared" si="361"/>
        <v>49.99773837524878</v>
      </c>
    </row>
    <row r="413" spans="1:17">
      <c r="A413" s="17" t="s">
        <v>156</v>
      </c>
      <c r="B413" s="17">
        <v>12</v>
      </c>
      <c r="C413" s="17" t="s">
        <v>88</v>
      </c>
      <c r="D413" s="17">
        <v>11120001</v>
      </c>
      <c r="E413" s="17" t="s">
        <v>91</v>
      </c>
      <c r="F413" s="12" t="s">
        <v>0</v>
      </c>
      <c r="G413" s="84" t="s">
        <v>0</v>
      </c>
      <c r="H413" s="18" t="s">
        <v>5</v>
      </c>
      <c r="I413" s="3">
        <v>7155</v>
      </c>
      <c r="J413" s="3">
        <f t="shared" ref="J413:K413" si="384">SUM(J414:J417)</f>
        <v>6454</v>
      </c>
      <c r="K413" s="3">
        <f t="shared" si="384"/>
        <v>1609</v>
      </c>
      <c r="L413" s="3">
        <f t="shared" si="378"/>
        <v>1374</v>
      </c>
      <c r="M413" s="3">
        <f t="shared" ref="M413:O413" si="385">SUM(M414:M417)</f>
        <v>458</v>
      </c>
      <c r="N413" s="3">
        <f t="shared" si="385"/>
        <v>458</v>
      </c>
      <c r="O413" s="3">
        <f t="shared" si="385"/>
        <v>458</v>
      </c>
      <c r="P413" s="3">
        <f t="shared" si="380"/>
        <v>2983</v>
      </c>
      <c r="Q413" s="3">
        <f t="shared" si="361"/>
        <v>46.2193988224357</v>
      </c>
    </row>
    <row r="414" spans="1:17">
      <c r="A414" s="12" t="s">
        <v>156</v>
      </c>
      <c r="B414" s="12">
        <v>12</v>
      </c>
      <c r="C414" s="12" t="s">
        <v>88</v>
      </c>
      <c r="D414" s="12">
        <v>11120001</v>
      </c>
      <c r="E414" s="11">
        <v>6112</v>
      </c>
      <c r="F414" s="12" t="s">
        <v>211</v>
      </c>
      <c r="G414" s="84" t="s">
        <v>3077</v>
      </c>
      <c r="H414" s="13" t="s">
        <v>9</v>
      </c>
      <c r="I414" s="2">
        <v>1200</v>
      </c>
      <c r="J414" s="2">
        <v>1200</v>
      </c>
      <c r="K414" s="2">
        <v>300</v>
      </c>
      <c r="L414" s="2">
        <f t="shared" si="378"/>
        <v>300</v>
      </c>
      <c r="M414" s="2">
        <v>100</v>
      </c>
      <c r="N414" s="2">
        <v>100</v>
      </c>
      <c r="O414" s="2">
        <v>100</v>
      </c>
      <c r="P414" s="2">
        <f t="shared" si="380"/>
        <v>600</v>
      </c>
      <c r="Q414" s="2">
        <f t="shared" si="361"/>
        <v>50</v>
      </c>
    </row>
    <row r="415" spans="1:17">
      <c r="A415" s="12" t="s">
        <v>156</v>
      </c>
      <c r="B415" s="12">
        <v>12</v>
      </c>
      <c r="C415" s="12" t="s">
        <v>88</v>
      </c>
      <c r="D415" s="12">
        <v>11120001</v>
      </c>
      <c r="E415" s="11">
        <v>6112</v>
      </c>
      <c r="F415" s="12" t="s">
        <v>212</v>
      </c>
      <c r="G415" s="84" t="s">
        <v>3077</v>
      </c>
      <c r="H415" s="13" t="s">
        <v>10</v>
      </c>
      <c r="I415" s="2">
        <v>4300</v>
      </c>
      <c r="J415" s="2">
        <v>4300</v>
      </c>
      <c r="K415" s="2">
        <v>1075</v>
      </c>
      <c r="L415" s="2">
        <f t="shared" si="378"/>
        <v>1074</v>
      </c>
      <c r="M415" s="2">
        <v>358</v>
      </c>
      <c r="N415" s="2">
        <v>358</v>
      </c>
      <c r="O415" s="2">
        <v>358</v>
      </c>
      <c r="P415" s="2">
        <f t="shared" si="380"/>
        <v>2149</v>
      </c>
      <c r="Q415" s="2">
        <f t="shared" si="361"/>
        <v>49.97674418604651</v>
      </c>
    </row>
    <row r="416" spans="1:17">
      <c r="A416" s="12" t="s">
        <v>156</v>
      </c>
      <c r="B416" s="12">
        <v>12</v>
      </c>
      <c r="C416" s="12" t="s">
        <v>88</v>
      </c>
      <c r="D416" s="12">
        <v>11120001</v>
      </c>
      <c r="E416" s="11">
        <v>6112</v>
      </c>
      <c r="F416" s="12" t="s">
        <v>213</v>
      </c>
      <c r="G416" s="84" t="s">
        <v>3077</v>
      </c>
      <c r="H416" s="13" t="s">
        <v>7</v>
      </c>
      <c r="I416" s="2">
        <v>935</v>
      </c>
      <c r="J416" s="2">
        <v>234</v>
      </c>
      <c r="K416" s="2">
        <v>234</v>
      </c>
      <c r="L416" s="2">
        <f t="shared" si="378"/>
        <v>0</v>
      </c>
      <c r="M416" s="2"/>
      <c r="N416" s="2"/>
      <c r="O416" s="2"/>
      <c r="P416" s="2">
        <f t="shared" si="380"/>
        <v>234</v>
      </c>
      <c r="Q416" s="2">
        <f t="shared" si="361"/>
        <v>100</v>
      </c>
    </row>
    <row r="417" spans="1:17">
      <c r="A417" s="12" t="s">
        <v>156</v>
      </c>
      <c r="B417" s="12">
        <v>12</v>
      </c>
      <c r="C417" s="12" t="s">
        <v>88</v>
      </c>
      <c r="D417" s="12">
        <v>11120001</v>
      </c>
      <c r="E417" s="11">
        <v>6112</v>
      </c>
      <c r="F417" s="12" t="s">
        <v>3021</v>
      </c>
      <c r="G417" s="84" t="s">
        <v>3077</v>
      </c>
      <c r="H417" s="13" t="s">
        <v>6</v>
      </c>
      <c r="I417" s="2">
        <v>720</v>
      </c>
      <c r="J417" s="2">
        <v>720</v>
      </c>
      <c r="K417" s="2">
        <v>0</v>
      </c>
      <c r="L417" s="2">
        <f t="shared" si="378"/>
        <v>0</v>
      </c>
      <c r="M417" s="2"/>
      <c r="N417" s="2"/>
      <c r="O417" s="2"/>
      <c r="P417" s="2">
        <f t="shared" si="380"/>
        <v>0</v>
      </c>
      <c r="Q417" s="2">
        <f t="shared" si="361"/>
        <v>0</v>
      </c>
    </row>
    <row r="418" spans="1:17">
      <c r="A418" s="12" t="s">
        <v>156</v>
      </c>
      <c r="B418" s="12">
        <v>12</v>
      </c>
      <c r="C418" s="12" t="s">
        <v>88</v>
      </c>
      <c r="D418" s="12">
        <v>11120001</v>
      </c>
      <c r="E418" s="18" t="s">
        <v>13</v>
      </c>
      <c r="F418" s="18" t="s">
        <v>0</v>
      </c>
      <c r="G418" s="81" t="s">
        <v>0</v>
      </c>
      <c r="H418" s="18" t="s">
        <v>14</v>
      </c>
      <c r="I418" s="3">
        <v>4854</v>
      </c>
      <c r="J418" s="3">
        <f t="shared" ref="J418:K418" si="386">SUM(J419)</f>
        <v>4854</v>
      </c>
      <c r="K418" s="3">
        <f t="shared" si="386"/>
        <v>1212</v>
      </c>
      <c r="L418" s="3">
        <f t="shared" si="378"/>
        <v>1215</v>
      </c>
      <c r="M418" s="3">
        <f t="shared" ref="M418:O418" si="387">SUM(M419)</f>
        <v>405</v>
      </c>
      <c r="N418" s="3">
        <f t="shared" si="387"/>
        <v>405</v>
      </c>
      <c r="O418" s="3">
        <f t="shared" si="387"/>
        <v>405</v>
      </c>
      <c r="P418" s="3">
        <f t="shared" si="380"/>
        <v>2427</v>
      </c>
      <c r="Q418" s="3">
        <f t="shared" si="361"/>
        <v>50</v>
      </c>
    </row>
    <row r="419" spans="1:17">
      <c r="A419" s="12" t="s">
        <v>156</v>
      </c>
      <c r="B419" s="12">
        <v>12</v>
      </c>
      <c r="C419" s="12" t="s">
        <v>88</v>
      </c>
      <c r="D419" s="12">
        <v>11120001</v>
      </c>
      <c r="E419" s="11">
        <v>6121</v>
      </c>
      <c r="F419" s="12"/>
      <c r="G419" s="84" t="s">
        <v>3077</v>
      </c>
      <c r="H419" s="13" t="s">
        <v>15</v>
      </c>
      <c r="I419" s="2">
        <v>4854</v>
      </c>
      <c r="J419" s="2">
        <v>4854</v>
      </c>
      <c r="K419" s="2">
        <v>1212</v>
      </c>
      <c r="L419" s="2">
        <f t="shared" si="378"/>
        <v>1215</v>
      </c>
      <c r="M419" s="2">
        <v>405</v>
      </c>
      <c r="N419" s="2">
        <v>405</v>
      </c>
      <c r="O419" s="2">
        <v>405</v>
      </c>
      <c r="P419" s="2">
        <f t="shared" si="380"/>
        <v>2427</v>
      </c>
      <c r="Q419" s="2">
        <f t="shared" si="361"/>
        <v>50</v>
      </c>
    </row>
    <row r="420" spans="1:17">
      <c r="A420" s="12" t="s">
        <v>156</v>
      </c>
      <c r="B420" s="12">
        <v>12</v>
      </c>
      <c r="C420" s="12" t="s">
        <v>88</v>
      </c>
      <c r="D420" s="12">
        <v>11120001</v>
      </c>
      <c r="E420" s="18" t="s">
        <v>16</v>
      </c>
      <c r="F420" s="18" t="s">
        <v>0</v>
      </c>
      <c r="G420" s="81" t="s">
        <v>0</v>
      </c>
      <c r="H420" s="18" t="s">
        <v>17</v>
      </c>
      <c r="I420" s="3">
        <v>13700</v>
      </c>
      <c r="J420" s="3">
        <f>SUM(J421:J424)</f>
        <v>13700</v>
      </c>
      <c r="K420" s="3">
        <f>SUM(K421:K424)</f>
        <v>4324</v>
      </c>
      <c r="L420" s="3">
        <f t="shared" si="378"/>
        <v>897</v>
      </c>
      <c r="M420" s="3">
        <f>SUM(M421:M424)</f>
        <v>299</v>
      </c>
      <c r="N420" s="3">
        <f t="shared" ref="N420:O420" si="388">SUM(N421:N424)</f>
        <v>299</v>
      </c>
      <c r="O420" s="3">
        <f t="shared" si="388"/>
        <v>299</v>
      </c>
      <c r="P420" s="3">
        <f t="shared" si="380"/>
        <v>5221</v>
      </c>
      <c r="Q420" s="3">
        <f t="shared" si="361"/>
        <v>38.10948905109489</v>
      </c>
    </row>
    <row r="421" spans="1:17">
      <c r="A421" s="12" t="s">
        <v>156</v>
      </c>
      <c r="B421" s="12">
        <v>12</v>
      </c>
      <c r="C421" s="12" t="s">
        <v>88</v>
      </c>
      <c r="D421" s="12">
        <v>11120001</v>
      </c>
      <c r="E421" s="11">
        <v>6131</v>
      </c>
      <c r="F421" s="12"/>
      <c r="G421" s="84" t="s">
        <v>3077</v>
      </c>
      <c r="H421" s="13" t="s">
        <v>18</v>
      </c>
      <c r="I421" s="2">
        <v>1000</v>
      </c>
      <c r="J421" s="2">
        <v>1000</v>
      </c>
      <c r="K421" s="2">
        <v>500</v>
      </c>
      <c r="L421" s="2">
        <f t="shared" si="378"/>
        <v>249</v>
      </c>
      <c r="M421" s="2">
        <v>83</v>
      </c>
      <c r="N421" s="2">
        <v>83</v>
      </c>
      <c r="O421" s="2">
        <v>83</v>
      </c>
      <c r="P421" s="2">
        <f t="shared" si="380"/>
        <v>749</v>
      </c>
      <c r="Q421" s="2">
        <f t="shared" si="361"/>
        <v>74.900000000000006</v>
      </c>
    </row>
    <row r="422" spans="1:17">
      <c r="A422" s="12" t="s">
        <v>156</v>
      </c>
      <c r="B422" s="12">
        <v>12</v>
      </c>
      <c r="C422" s="12" t="s">
        <v>88</v>
      </c>
      <c r="D422" s="12">
        <v>11120001</v>
      </c>
      <c r="E422" s="11">
        <v>6134</v>
      </c>
      <c r="F422" s="12"/>
      <c r="G422" s="84" t="s">
        <v>3077</v>
      </c>
      <c r="H422" s="13" t="s">
        <v>21</v>
      </c>
      <c r="I422" s="2">
        <v>1500</v>
      </c>
      <c r="J422" s="2">
        <v>1500</v>
      </c>
      <c r="K422" s="2">
        <v>750</v>
      </c>
      <c r="L422" s="2">
        <f t="shared" si="378"/>
        <v>375</v>
      </c>
      <c r="M422" s="2">
        <v>125</v>
      </c>
      <c r="N422" s="2">
        <v>125</v>
      </c>
      <c r="O422" s="2">
        <v>125</v>
      </c>
      <c r="P422" s="2">
        <f t="shared" si="380"/>
        <v>1125</v>
      </c>
      <c r="Q422" s="2">
        <f t="shared" si="361"/>
        <v>75</v>
      </c>
    </row>
    <row r="423" spans="1:17">
      <c r="A423" s="12" t="s">
        <v>156</v>
      </c>
      <c r="B423" s="12">
        <v>12</v>
      </c>
      <c r="C423" s="12" t="s">
        <v>88</v>
      </c>
      <c r="D423" s="12">
        <v>11120001</v>
      </c>
      <c r="E423" s="11">
        <v>6136</v>
      </c>
      <c r="F423" s="12"/>
      <c r="G423" s="84" t="s">
        <v>3077</v>
      </c>
      <c r="H423" s="13" t="s">
        <v>23</v>
      </c>
      <c r="I423" s="2">
        <v>10000</v>
      </c>
      <c r="J423" s="2">
        <v>10000</v>
      </c>
      <c r="K423" s="2">
        <v>2500</v>
      </c>
      <c r="L423" s="2">
        <f t="shared" si="378"/>
        <v>0</v>
      </c>
      <c r="M423" s="2"/>
      <c r="N423" s="2"/>
      <c r="O423" s="2"/>
      <c r="P423" s="2">
        <f t="shared" si="380"/>
        <v>2500</v>
      </c>
      <c r="Q423" s="2">
        <f t="shared" si="361"/>
        <v>25</v>
      </c>
    </row>
    <row r="424" spans="1:17">
      <c r="A424" s="17" t="s">
        <v>156</v>
      </c>
      <c r="B424" s="17">
        <v>12</v>
      </c>
      <c r="C424" s="17" t="s">
        <v>88</v>
      </c>
      <c r="D424" s="17">
        <v>11120001</v>
      </c>
      <c r="E424" s="17" t="s">
        <v>99</v>
      </c>
      <c r="F424" s="12" t="s">
        <v>0</v>
      </c>
      <c r="G424" s="84" t="s">
        <v>0</v>
      </c>
      <c r="H424" s="18" t="s">
        <v>26</v>
      </c>
      <c r="I424" s="3">
        <v>1200</v>
      </c>
      <c r="J424" s="3">
        <f>SUM(J425:J427)</f>
        <v>1200</v>
      </c>
      <c r="K424" s="3">
        <f>SUM(K425:K427)</f>
        <v>574</v>
      </c>
      <c r="L424" s="3">
        <f t="shared" si="378"/>
        <v>273</v>
      </c>
      <c r="M424" s="3">
        <f>SUM(M425:M427)</f>
        <v>91</v>
      </c>
      <c r="N424" s="3">
        <f t="shared" ref="N424:O424" si="389">SUM(N425:N427)</f>
        <v>91</v>
      </c>
      <c r="O424" s="3">
        <f t="shared" si="389"/>
        <v>91</v>
      </c>
      <c r="P424" s="3">
        <f t="shared" si="380"/>
        <v>847</v>
      </c>
      <c r="Q424" s="3">
        <f t="shared" si="361"/>
        <v>70.583333333333329</v>
      </c>
    </row>
    <row r="425" spans="1:17">
      <c r="A425" s="12" t="s">
        <v>156</v>
      </c>
      <c r="B425" s="12">
        <v>12</v>
      </c>
      <c r="C425" s="12" t="s">
        <v>88</v>
      </c>
      <c r="D425" s="12">
        <v>11120001</v>
      </c>
      <c r="E425" s="11">
        <v>6139</v>
      </c>
      <c r="F425" s="12"/>
      <c r="G425" s="84" t="s">
        <v>3077</v>
      </c>
      <c r="H425" s="13" t="s">
        <v>26</v>
      </c>
      <c r="I425" s="2">
        <v>1000</v>
      </c>
      <c r="J425" s="2">
        <v>1000</v>
      </c>
      <c r="K425" s="2">
        <v>499</v>
      </c>
      <c r="L425" s="2">
        <f t="shared" si="378"/>
        <v>249</v>
      </c>
      <c r="M425" s="2">
        <v>83</v>
      </c>
      <c r="N425" s="2">
        <v>83</v>
      </c>
      <c r="O425" s="2">
        <v>83</v>
      </c>
      <c r="P425" s="2">
        <f t="shared" si="380"/>
        <v>748</v>
      </c>
      <c r="Q425" s="2">
        <f t="shared" si="361"/>
        <v>74.8</v>
      </c>
    </row>
    <row r="426" spans="1:17">
      <c r="A426" s="12" t="s">
        <v>156</v>
      </c>
      <c r="B426" s="12">
        <v>12</v>
      </c>
      <c r="C426" s="12" t="s">
        <v>88</v>
      </c>
      <c r="D426" s="12">
        <v>11120001</v>
      </c>
      <c r="E426" s="11">
        <v>6139</v>
      </c>
      <c r="F426" s="12" t="s">
        <v>215</v>
      </c>
      <c r="G426" s="84" t="s">
        <v>3077</v>
      </c>
      <c r="H426" s="13" t="s">
        <v>108</v>
      </c>
      <c r="I426" s="2">
        <v>100</v>
      </c>
      <c r="J426" s="2">
        <v>100</v>
      </c>
      <c r="K426" s="2">
        <v>25</v>
      </c>
      <c r="L426" s="2">
        <f t="shared" si="378"/>
        <v>24</v>
      </c>
      <c r="M426" s="2">
        <v>8</v>
      </c>
      <c r="N426" s="2">
        <v>8</v>
      </c>
      <c r="O426" s="2">
        <v>8</v>
      </c>
      <c r="P426" s="2">
        <f t="shared" si="380"/>
        <v>49</v>
      </c>
      <c r="Q426" s="2">
        <f t="shared" si="361"/>
        <v>49</v>
      </c>
    </row>
    <row r="427" spans="1:17" ht="22.5">
      <c r="A427" s="12" t="s">
        <v>156</v>
      </c>
      <c r="B427" s="12">
        <v>12</v>
      </c>
      <c r="C427" s="12" t="s">
        <v>88</v>
      </c>
      <c r="D427" s="12">
        <v>11120001</v>
      </c>
      <c r="E427" s="11">
        <v>6139</v>
      </c>
      <c r="F427" s="12" t="s">
        <v>216</v>
      </c>
      <c r="G427" s="84" t="s">
        <v>3077</v>
      </c>
      <c r="H427" s="13" t="s">
        <v>114</v>
      </c>
      <c r="I427" s="2">
        <v>100</v>
      </c>
      <c r="J427" s="2">
        <v>100</v>
      </c>
      <c r="K427" s="2">
        <v>50</v>
      </c>
      <c r="L427" s="2">
        <f t="shared" si="378"/>
        <v>0</v>
      </c>
      <c r="M427" s="2"/>
      <c r="N427" s="2"/>
      <c r="O427" s="2"/>
      <c r="P427" s="2">
        <f t="shared" si="380"/>
        <v>50</v>
      </c>
      <c r="Q427" s="2">
        <f t="shared" si="361"/>
        <v>50</v>
      </c>
    </row>
    <row r="428" spans="1:17" ht="22.5">
      <c r="A428" s="17" t="s">
        <v>0</v>
      </c>
      <c r="B428" s="17" t="s">
        <v>0</v>
      </c>
      <c r="C428" s="17" t="s">
        <v>0</v>
      </c>
      <c r="D428" s="18" t="s">
        <v>0</v>
      </c>
      <c r="E428" s="18" t="s">
        <v>0</v>
      </c>
      <c r="F428" s="18" t="s">
        <v>0</v>
      </c>
      <c r="G428" s="81" t="s">
        <v>0</v>
      </c>
      <c r="H428" s="24" t="s">
        <v>36</v>
      </c>
      <c r="I428" s="29">
        <v>100</v>
      </c>
      <c r="J428" s="29">
        <f t="shared" ref="J428:K430" si="390">SUM(J429)</f>
        <v>100</v>
      </c>
      <c r="K428" s="29">
        <f t="shared" si="390"/>
        <v>0</v>
      </c>
      <c r="L428" s="29">
        <f t="shared" si="378"/>
        <v>0</v>
      </c>
      <c r="M428" s="29">
        <f t="shared" ref="M428:O430" si="391">SUM(M429)</f>
        <v>0</v>
      </c>
      <c r="N428" s="29">
        <f t="shared" si="391"/>
        <v>0</v>
      </c>
      <c r="O428" s="29">
        <f t="shared" si="391"/>
        <v>0</v>
      </c>
      <c r="P428" s="29">
        <f t="shared" si="380"/>
        <v>0</v>
      </c>
      <c r="Q428" s="29">
        <f t="shared" si="361"/>
        <v>0</v>
      </c>
    </row>
    <row r="429" spans="1:17">
      <c r="A429" s="12" t="s">
        <v>156</v>
      </c>
      <c r="B429" s="12">
        <v>12</v>
      </c>
      <c r="C429" s="12" t="s">
        <v>88</v>
      </c>
      <c r="D429" s="12">
        <v>11120001</v>
      </c>
      <c r="E429" s="18" t="s">
        <v>28</v>
      </c>
      <c r="F429" s="18" t="s">
        <v>0</v>
      </c>
      <c r="G429" s="81" t="s">
        <v>0</v>
      </c>
      <c r="H429" s="18" t="s">
        <v>29</v>
      </c>
      <c r="I429" s="3">
        <v>100</v>
      </c>
      <c r="J429" s="3">
        <f t="shared" si="390"/>
        <v>100</v>
      </c>
      <c r="K429" s="3">
        <f t="shared" si="390"/>
        <v>0</v>
      </c>
      <c r="L429" s="3">
        <f t="shared" si="378"/>
        <v>0</v>
      </c>
      <c r="M429" s="3">
        <f t="shared" si="391"/>
        <v>0</v>
      </c>
      <c r="N429" s="3">
        <f t="shared" si="391"/>
        <v>0</v>
      </c>
      <c r="O429" s="3">
        <f t="shared" si="391"/>
        <v>0</v>
      </c>
      <c r="P429" s="3">
        <f t="shared" si="380"/>
        <v>0</v>
      </c>
      <c r="Q429" s="3">
        <f t="shared" si="361"/>
        <v>0</v>
      </c>
    </row>
    <row r="430" spans="1:17">
      <c r="A430" s="17" t="s">
        <v>156</v>
      </c>
      <c r="B430" s="17">
        <v>12</v>
      </c>
      <c r="C430" s="17" t="s">
        <v>88</v>
      </c>
      <c r="D430" s="17">
        <v>11120001</v>
      </c>
      <c r="E430" s="17" t="s">
        <v>120</v>
      </c>
      <c r="F430" s="12" t="s">
        <v>0</v>
      </c>
      <c r="G430" s="84" t="s">
        <v>0</v>
      </c>
      <c r="H430" s="18" t="s">
        <v>35</v>
      </c>
      <c r="I430" s="3">
        <v>100</v>
      </c>
      <c r="J430" s="3">
        <f t="shared" si="390"/>
        <v>100</v>
      </c>
      <c r="K430" s="3">
        <f t="shared" si="390"/>
        <v>0</v>
      </c>
      <c r="L430" s="3">
        <f t="shared" si="378"/>
        <v>0</v>
      </c>
      <c r="M430" s="3">
        <f t="shared" si="391"/>
        <v>0</v>
      </c>
      <c r="N430" s="3">
        <f t="shared" si="391"/>
        <v>0</v>
      </c>
      <c r="O430" s="3">
        <f t="shared" si="391"/>
        <v>0</v>
      </c>
      <c r="P430" s="3">
        <f t="shared" si="380"/>
        <v>0</v>
      </c>
      <c r="Q430" s="3">
        <f t="shared" si="361"/>
        <v>0</v>
      </c>
    </row>
    <row r="431" spans="1:17">
      <c r="A431" s="12" t="s">
        <v>156</v>
      </c>
      <c r="B431" s="12">
        <v>12</v>
      </c>
      <c r="C431" s="12" t="s">
        <v>88</v>
      </c>
      <c r="D431" s="12">
        <v>11120001</v>
      </c>
      <c r="E431" s="11">
        <v>6148</v>
      </c>
      <c r="F431" s="12"/>
      <c r="G431" s="84" t="s">
        <v>3077</v>
      </c>
      <c r="H431" s="13" t="s">
        <v>35</v>
      </c>
      <c r="I431" s="2">
        <v>100</v>
      </c>
      <c r="J431" s="2">
        <v>100</v>
      </c>
      <c r="K431" s="2">
        <v>0</v>
      </c>
      <c r="L431" s="2">
        <f t="shared" si="378"/>
        <v>0</v>
      </c>
      <c r="M431" s="2"/>
      <c r="N431" s="2"/>
      <c r="O431" s="2"/>
      <c r="P431" s="2">
        <f t="shared" si="380"/>
        <v>0</v>
      </c>
      <c r="Q431" s="2">
        <f t="shared" si="361"/>
        <v>0</v>
      </c>
    </row>
    <row r="432" spans="1:17" ht="22.5">
      <c r="A432" s="17" t="s">
        <v>0</v>
      </c>
      <c r="B432" s="17" t="s">
        <v>0</v>
      </c>
      <c r="C432" s="17" t="s">
        <v>0</v>
      </c>
      <c r="D432" s="18" t="s">
        <v>0</v>
      </c>
      <c r="E432" s="18" t="s">
        <v>0</v>
      </c>
      <c r="F432" s="18" t="s">
        <v>0</v>
      </c>
      <c r="G432" s="81" t="s">
        <v>0</v>
      </c>
      <c r="H432" s="24" t="s">
        <v>58</v>
      </c>
      <c r="I432" s="29">
        <v>10000</v>
      </c>
      <c r="J432" s="29">
        <f t="shared" ref="J432:K434" si="392">SUM(J433)</f>
        <v>10000</v>
      </c>
      <c r="K432" s="29">
        <f t="shared" si="392"/>
        <v>0</v>
      </c>
      <c r="L432" s="29">
        <f t="shared" si="378"/>
        <v>0</v>
      </c>
      <c r="M432" s="29">
        <f t="shared" ref="M432:O434" si="393">SUM(M433)</f>
        <v>0</v>
      </c>
      <c r="N432" s="29">
        <f t="shared" si="393"/>
        <v>0</v>
      </c>
      <c r="O432" s="29">
        <f t="shared" si="393"/>
        <v>0</v>
      </c>
      <c r="P432" s="29">
        <f t="shared" si="380"/>
        <v>0</v>
      </c>
      <c r="Q432" s="29">
        <f t="shared" si="361"/>
        <v>0</v>
      </c>
    </row>
    <row r="433" spans="1:17">
      <c r="A433" s="12" t="s">
        <v>156</v>
      </c>
      <c r="B433" s="12">
        <v>12</v>
      </c>
      <c r="C433" s="12" t="s">
        <v>88</v>
      </c>
      <c r="D433" s="12">
        <v>11120001</v>
      </c>
      <c r="E433" s="18" t="s">
        <v>50</v>
      </c>
      <c r="F433" s="18" t="s">
        <v>0</v>
      </c>
      <c r="G433" s="81" t="s">
        <v>0</v>
      </c>
      <c r="H433" s="18" t="s">
        <v>51</v>
      </c>
      <c r="I433" s="3">
        <v>10000</v>
      </c>
      <c r="J433" s="3">
        <f t="shared" si="392"/>
        <v>10000</v>
      </c>
      <c r="K433" s="3">
        <f t="shared" si="392"/>
        <v>0</v>
      </c>
      <c r="L433" s="3">
        <f t="shared" si="378"/>
        <v>0</v>
      </c>
      <c r="M433" s="3">
        <f t="shared" si="393"/>
        <v>0</v>
      </c>
      <c r="N433" s="3">
        <f t="shared" si="393"/>
        <v>0</v>
      </c>
      <c r="O433" s="3">
        <f t="shared" si="393"/>
        <v>0</v>
      </c>
      <c r="P433" s="3">
        <f t="shared" si="380"/>
        <v>0</v>
      </c>
      <c r="Q433" s="3">
        <f t="shared" si="361"/>
        <v>0</v>
      </c>
    </row>
    <row r="434" spans="1:17">
      <c r="A434" s="17" t="s">
        <v>156</v>
      </c>
      <c r="B434" s="17">
        <v>12</v>
      </c>
      <c r="C434" s="17" t="s">
        <v>88</v>
      </c>
      <c r="D434" s="17">
        <v>11120001</v>
      </c>
      <c r="E434" s="17" t="s">
        <v>122</v>
      </c>
      <c r="F434" s="12" t="s">
        <v>0</v>
      </c>
      <c r="G434" s="84" t="s">
        <v>0</v>
      </c>
      <c r="H434" s="18" t="s">
        <v>54</v>
      </c>
      <c r="I434" s="3">
        <v>10000</v>
      </c>
      <c r="J434" s="3">
        <f t="shared" si="392"/>
        <v>10000</v>
      </c>
      <c r="K434" s="3">
        <f t="shared" si="392"/>
        <v>0</v>
      </c>
      <c r="L434" s="3">
        <f t="shared" si="378"/>
        <v>0</v>
      </c>
      <c r="M434" s="3">
        <f t="shared" si="393"/>
        <v>0</v>
      </c>
      <c r="N434" s="3">
        <f t="shared" si="393"/>
        <v>0</v>
      </c>
      <c r="O434" s="3">
        <f t="shared" si="393"/>
        <v>0</v>
      </c>
      <c r="P434" s="3">
        <f t="shared" si="380"/>
        <v>0</v>
      </c>
      <c r="Q434" s="3">
        <f t="shared" si="361"/>
        <v>0</v>
      </c>
    </row>
    <row r="435" spans="1:17">
      <c r="A435" s="12" t="s">
        <v>156</v>
      </c>
      <c r="B435" s="12">
        <v>12</v>
      </c>
      <c r="C435" s="12" t="s">
        <v>88</v>
      </c>
      <c r="D435" s="12">
        <v>11120001</v>
      </c>
      <c r="E435" s="11">
        <v>8213</v>
      </c>
      <c r="F435" s="12"/>
      <c r="G435" s="84" t="s">
        <v>3077</v>
      </c>
      <c r="H435" s="13" t="s">
        <v>54</v>
      </c>
      <c r="I435" s="2">
        <v>10000</v>
      </c>
      <c r="J435" s="2">
        <v>10000</v>
      </c>
      <c r="K435" s="2">
        <v>0</v>
      </c>
      <c r="L435" s="2">
        <f t="shared" si="378"/>
        <v>0</v>
      </c>
      <c r="M435" s="2"/>
      <c r="N435" s="2"/>
      <c r="O435" s="2"/>
      <c r="P435" s="2">
        <f t="shared" si="380"/>
        <v>0</v>
      </c>
      <c r="Q435" s="2">
        <f t="shared" si="361"/>
        <v>0</v>
      </c>
    </row>
    <row r="436" spans="1:17">
      <c r="A436" s="13" t="s">
        <v>0</v>
      </c>
      <c r="B436" s="13" t="s">
        <v>0</v>
      </c>
      <c r="C436" s="13" t="s">
        <v>0</v>
      </c>
      <c r="D436" s="13" t="s">
        <v>0</v>
      </c>
      <c r="E436" s="13" t="s">
        <v>0</v>
      </c>
      <c r="F436" s="13" t="s">
        <v>0</v>
      </c>
      <c r="G436" s="84" t="s">
        <v>0</v>
      </c>
      <c r="H436" s="24" t="s">
        <v>260</v>
      </c>
      <c r="I436" s="29">
        <v>124241</v>
      </c>
      <c r="J436" s="29">
        <f>SUM(J432,J428,J410)</f>
        <v>123540</v>
      </c>
      <c r="K436" s="29">
        <f>SUM(K432,K428,K410)</f>
        <v>29252</v>
      </c>
      <c r="L436" s="29">
        <f t="shared" si="378"/>
        <v>25593</v>
      </c>
      <c r="M436" s="29">
        <f>SUM(M432,M428,M410)</f>
        <v>8531</v>
      </c>
      <c r="N436" s="29">
        <f t="shared" ref="N436:O436" si="394">SUM(N432,N428,N410)</f>
        <v>8531</v>
      </c>
      <c r="O436" s="29">
        <f t="shared" si="394"/>
        <v>8531</v>
      </c>
      <c r="P436" s="29">
        <f t="shared" si="380"/>
        <v>54845</v>
      </c>
      <c r="Q436" s="29">
        <f t="shared" si="361"/>
        <v>44.39452808806864</v>
      </c>
    </row>
    <row r="437" spans="1:17" ht="15.75" thickBot="1">
      <c r="A437" s="13" t="s">
        <v>0</v>
      </c>
      <c r="B437" s="13" t="s">
        <v>0</v>
      </c>
      <c r="C437" s="13" t="s">
        <v>0</v>
      </c>
      <c r="D437" s="13" t="s">
        <v>0</v>
      </c>
      <c r="E437" s="13" t="s">
        <v>0</v>
      </c>
      <c r="F437" s="13" t="s">
        <v>0</v>
      </c>
      <c r="G437" s="84" t="s">
        <v>0</v>
      </c>
      <c r="H437" s="18" t="s">
        <v>125</v>
      </c>
      <c r="I437" s="3">
        <v>4</v>
      </c>
      <c r="J437" s="3">
        <v>4</v>
      </c>
      <c r="K437" s="3">
        <v>0</v>
      </c>
      <c r="L437" s="3">
        <f t="shared" si="378"/>
        <v>0</v>
      </c>
      <c r="M437" s="3"/>
      <c r="N437" s="3"/>
      <c r="O437" s="3"/>
      <c r="P437" s="3">
        <f t="shared" si="380"/>
        <v>0</v>
      </c>
      <c r="Q437" s="3">
        <f t="shared" si="361"/>
        <v>0</v>
      </c>
    </row>
    <row r="438" spans="1:17" ht="45.75" thickBot="1">
      <c r="A438" s="109" t="s">
        <v>0</v>
      </c>
      <c r="B438" s="109" t="s">
        <v>0</v>
      </c>
      <c r="C438" s="109" t="s">
        <v>0</v>
      </c>
      <c r="D438" s="109" t="s">
        <v>0</v>
      </c>
      <c r="E438" s="109" t="s">
        <v>0</v>
      </c>
      <c r="F438" s="109" t="s">
        <v>0</v>
      </c>
      <c r="G438" s="121" t="s">
        <v>0</v>
      </c>
      <c r="H438" s="1" t="s">
        <v>126</v>
      </c>
      <c r="I438" s="1" t="s">
        <v>3016</v>
      </c>
      <c r="J438" s="1" t="s">
        <v>3199</v>
      </c>
      <c r="K438" s="1" t="s">
        <v>3198</v>
      </c>
      <c r="L438" s="1" t="s">
        <v>3191</v>
      </c>
      <c r="M438" s="1" t="s">
        <v>3193</v>
      </c>
      <c r="N438" s="1" t="s">
        <v>3194</v>
      </c>
      <c r="O438" s="1" t="s">
        <v>3195</v>
      </c>
      <c r="P438" s="1" t="s">
        <v>3192</v>
      </c>
      <c r="Q438" s="1" t="s">
        <v>3185</v>
      </c>
    </row>
    <row r="439" spans="1:17">
      <c r="A439" s="110"/>
      <c r="B439" s="110"/>
      <c r="C439" s="110"/>
      <c r="D439" s="110"/>
      <c r="E439" s="110"/>
      <c r="F439" s="110"/>
      <c r="G439" s="122"/>
      <c r="H439" s="26" t="s">
        <v>0</v>
      </c>
      <c r="I439" s="28">
        <v>1</v>
      </c>
      <c r="J439" s="28">
        <v>2</v>
      </c>
      <c r="K439" s="28">
        <v>3</v>
      </c>
      <c r="L439" s="28" t="s">
        <v>3186</v>
      </c>
      <c r="M439" s="28">
        <v>5</v>
      </c>
      <c r="N439" s="28">
        <v>6</v>
      </c>
      <c r="O439" s="28">
        <v>7</v>
      </c>
      <c r="P439" s="28" t="s">
        <v>3187</v>
      </c>
      <c r="Q439" s="28">
        <v>9</v>
      </c>
    </row>
    <row r="440" spans="1:17">
      <c r="A440" s="110"/>
      <c r="B440" s="110"/>
      <c r="C440" s="110"/>
      <c r="D440" s="110"/>
      <c r="E440" s="110"/>
      <c r="F440" s="110"/>
      <c r="G440" s="122"/>
      <c r="H440" s="8" t="s">
        <v>127</v>
      </c>
      <c r="I440" s="9">
        <v>124241</v>
      </c>
      <c r="J440" s="9">
        <f t="shared" ref="J440" si="395">SUM(J436)</f>
        <v>123540</v>
      </c>
      <c r="K440" s="9">
        <f t="shared" ref="K440" si="396">SUM(K436)</f>
        <v>29252</v>
      </c>
      <c r="L440" s="9">
        <f t="shared" ref="L440:L441" si="397">M440+N440+O440</f>
        <v>25593</v>
      </c>
      <c r="M440" s="9">
        <f t="shared" ref="M440:O440" si="398">SUM(M436)</f>
        <v>8531</v>
      </c>
      <c r="N440" s="9">
        <f t="shared" si="398"/>
        <v>8531</v>
      </c>
      <c r="O440" s="9">
        <f t="shared" si="398"/>
        <v>8531</v>
      </c>
      <c r="P440" s="9">
        <f t="shared" ref="P440:P441" si="399">SUM(K440+L440)</f>
        <v>54845</v>
      </c>
      <c r="Q440" s="9">
        <f t="shared" si="361"/>
        <v>44.39452808806864</v>
      </c>
    </row>
    <row r="441" spans="1:17">
      <c r="A441" s="110"/>
      <c r="B441" s="110"/>
      <c r="C441" s="110"/>
      <c r="D441" s="110"/>
      <c r="E441" s="110"/>
      <c r="F441" s="110"/>
      <c r="G441" s="122"/>
      <c r="H441" s="10" t="s">
        <v>68</v>
      </c>
      <c r="I441" s="9">
        <v>124241</v>
      </c>
      <c r="J441" s="9">
        <f t="shared" ref="J441" si="400">SUM(J440)</f>
        <v>123540</v>
      </c>
      <c r="K441" s="9">
        <f t="shared" ref="K441" si="401">SUM(K440)</f>
        <v>29252</v>
      </c>
      <c r="L441" s="9">
        <f t="shared" si="397"/>
        <v>25593</v>
      </c>
      <c r="M441" s="9">
        <f t="shared" ref="M441:O441" si="402">SUM(M440)</f>
        <v>8531</v>
      </c>
      <c r="N441" s="9">
        <f t="shared" si="402"/>
        <v>8531</v>
      </c>
      <c r="O441" s="9">
        <f t="shared" si="402"/>
        <v>8531</v>
      </c>
      <c r="P441" s="9">
        <f t="shared" si="399"/>
        <v>54845</v>
      </c>
      <c r="Q441" s="9">
        <f t="shared" si="361"/>
        <v>44.39452808806864</v>
      </c>
    </row>
    <row r="442" spans="1:17">
      <c r="A442" s="111"/>
      <c r="B442" s="111"/>
      <c r="C442" s="111"/>
      <c r="D442" s="111"/>
      <c r="E442" s="111"/>
      <c r="F442" s="111"/>
      <c r="G442" s="123"/>
      <c r="Q442" t="str">
        <f t="shared" si="361"/>
        <v>-</v>
      </c>
    </row>
    <row r="443" spans="1:17">
      <c r="A443" s="13" t="s">
        <v>0</v>
      </c>
      <c r="B443" s="13" t="s">
        <v>0</v>
      </c>
      <c r="C443" s="13" t="s">
        <v>0</v>
      </c>
      <c r="D443" s="13" t="s">
        <v>0</v>
      </c>
      <c r="E443" s="13" t="s">
        <v>0</v>
      </c>
      <c r="F443" s="13" t="s">
        <v>0</v>
      </c>
      <c r="G443" s="84" t="s">
        <v>0</v>
      </c>
      <c r="H443" s="27" t="s">
        <v>0</v>
      </c>
      <c r="I443" s="27"/>
      <c r="J443" s="27"/>
      <c r="K443" s="27"/>
      <c r="L443" s="27"/>
      <c r="M443" s="27"/>
      <c r="N443" s="27"/>
      <c r="O443" s="27"/>
      <c r="P443" s="27"/>
      <c r="Q443" s="27" t="str">
        <f t="shared" si="361"/>
        <v>-</v>
      </c>
    </row>
    <row r="444" spans="1:17">
      <c r="A444" s="13" t="s">
        <v>0</v>
      </c>
      <c r="B444" s="13" t="s">
        <v>0</v>
      </c>
      <c r="C444" s="13" t="s">
        <v>0</v>
      </c>
      <c r="D444" s="13" t="s">
        <v>0</v>
      </c>
      <c r="E444" s="13" t="s">
        <v>0</v>
      </c>
      <c r="F444" s="13" t="s">
        <v>0</v>
      </c>
      <c r="G444" s="84" t="s">
        <v>0</v>
      </c>
      <c r="H444" s="24" t="s">
        <v>261</v>
      </c>
      <c r="I444" s="29">
        <v>124241</v>
      </c>
      <c r="J444" s="29">
        <f>SUM(J436)</f>
        <v>123540</v>
      </c>
      <c r="K444" s="29">
        <f>SUM(K436)</f>
        <v>29252</v>
      </c>
      <c r="L444" s="29">
        <f t="shared" ref="L444:L445" si="403">M444+N444+O444</f>
        <v>25593</v>
      </c>
      <c r="M444" s="29">
        <f>SUM(M436)</f>
        <v>8531</v>
      </c>
      <c r="N444" s="29">
        <f t="shared" ref="N444:O444" si="404">SUM(N436)</f>
        <v>8531</v>
      </c>
      <c r="O444" s="29">
        <f t="shared" si="404"/>
        <v>8531</v>
      </c>
      <c r="P444" s="29">
        <f t="shared" ref="P444:P445" si="405">SUM(K444+L444)</f>
        <v>54845</v>
      </c>
      <c r="Q444" s="29">
        <f t="shared" si="361"/>
        <v>44.39452808806864</v>
      </c>
    </row>
    <row r="445" spans="1:17">
      <c r="A445" s="13" t="s">
        <v>0</v>
      </c>
      <c r="B445" s="13" t="s">
        <v>0</v>
      </c>
      <c r="C445" s="13" t="s">
        <v>0</v>
      </c>
      <c r="D445" s="13" t="s">
        <v>0</v>
      </c>
      <c r="E445" s="13" t="s">
        <v>0</v>
      </c>
      <c r="F445" s="13" t="s">
        <v>0</v>
      </c>
      <c r="G445" s="84" t="s">
        <v>0</v>
      </c>
      <c r="H445" s="18" t="s">
        <v>125</v>
      </c>
      <c r="I445" s="3">
        <v>4</v>
      </c>
      <c r="J445" s="3">
        <f>SUM(J437)</f>
        <v>4</v>
      </c>
      <c r="K445" s="3">
        <f>SUM(K437)</f>
        <v>0</v>
      </c>
      <c r="L445" s="3">
        <f t="shared" si="403"/>
        <v>0</v>
      </c>
      <c r="M445" s="3">
        <f>SUM(M437)</f>
        <v>0</v>
      </c>
      <c r="N445" s="3">
        <f t="shared" ref="N445:O445" si="406">SUM(N437)</f>
        <v>0</v>
      </c>
      <c r="O445" s="3">
        <f t="shared" si="406"/>
        <v>0</v>
      </c>
      <c r="P445" s="3">
        <f t="shared" si="405"/>
        <v>0</v>
      </c>
      <c r="Q445" s="3">
        <f t="shared" si="361"/>
        <v>0</v>
      </c>
    </row>
    <row r="446" spans="1:17" ht="15.75" thickBot="1">
      <c r="A446" s="17" t="s">
        <v>156</v>
      </c>
      <c r="B446" s="17">
        <v>13</v>
      </c>
      <c r="C446" s="12" t="s">
        <v>0</v>
      </c>
      <c r="D446" s="12" t="s">
        <v>0</v>
      </c>
      <c r="E446" s="18" t="s">
        <v>0</v>
      </c>
      <c r="F446" s="18" t="s">
        <v>0</v>
      </c>
      <c r="G446" s="81" t="s">
        <v>0</v>
      </c>
      <c r="H446" s="18"/>
      <c r="Q446" t="str">
        <f t="shared" si="361"/>
        <v>-</v>
      </c>
    </row>
    <row r="447" spans="1:17" ht="45.75" thickBot="1">
      <c r="A447" s="1" t="s">
        <v>82</v>
      </c>
      <c r="B447" s="1" t="s">
        <v>83</v>
      </c>
      <c r="C447" s="1" t="s">
        <v>84</v>
      </c>
      <c r="D447" s="19" t="s">
        <v>0</v>
      </c>
      <c r="E447" s="1" t="s">
        <v>85</v>
      </c>
      <c r="F447" s="1" t="s">
        <v>86</v>
      </c>
      <c r="G447" s="82" t="s">
        <v>87</v>
      </c>
      <c r="H447" s="1" t="s">
        <v>1</v>
      </c>
      <c r="I447" s="1" t="s">
        <v>3016</v>
      </c>
      <c r="J447" s="1" t="s">
        <v>3199</v>
      </c>
      <c r="K447" s="1" t="s">
        <v>3198</v>
      </c>
      <c r="L447" s="1" t="s">
        <v>3191</v>
      </c>
      <c r="M447" s="1" t="s">
        <v>3193</v>
      </c>
      <c r="N447" s="1" t="s">
        <v>3194</v>
      </c>
      <c r="O447" s="1" t="s">
        <v>3195</v>
      </c>
      <c r="P447" s="1" t="s">
        <v>3192</v>
      </c>
      <c r="Q447" s="1" t="s">
        <v>3185</v>
      </c>
    </row>
    <row r="448" spans="1:17">
      <c r="A448" s="20" t="s">
        <v>0</v>
      </c>
      <c r="B448" s="20" t="s">
        <v>0</v>
      </c>
      <c r="C448" s="20" t="s">
        <v>0</v>
      </c>
      <c r="D448" s="21" t="s">
        <v>0</v>
      </c>
      <c r="E448" s="21" t="s">
        <v>0</v>
      </c>
      <c r="F448" s="22" t="s">
        <v>0</v>
      </c>
      <c r="G448" s="83" t="s">
        <v>0</v>
      </c>
      <c r="H448" s="23" t="s">
        <v>0</v>
      </c>
      <c r="I448" s="28">
        <v>1</v>
      </c>
      <c r="J448" s="28">
        <v>2</v>
      </c>
      <c r="K448" s="28">
        <v>3</v>
      </c>
      <c r="L448" s="28" t="s">
        <v>3186</v>
      </c>
      <c r="M448" s="28">
        <v>5</v>
      </c>
      <c r="N448" s="28">
        <v>6</v>
      </c>
      <c r="O448" s="28">
        <v>7</v>
      </c>
      <c r="P448" s="28" t="s">
        <v>3187</v>
      </c>
      <c r="Q448" s="28">
        <v>9</v>
      </c>
    </row>
    <row r="449" spans="1:17">
      <c r="A449" s="17" t="s">
        <v>156</v>
      </c>
      <c r="B449" s="17">
        <v>13</v>
      </c>
      <c r="C449" s="12" t="s">
        <v>88</v>
      </c>
      <c r="D449" s="12">
        <v>11130001</v>
      </c>
      <c r="E449" s="18" t="s">
        <v>0</v>
      </c>
      <c r="F449" s="18" t="s">
        <v>0</v>
      </c>
      <c r="G449" s="81" t="s">
        <v>0</v>
      </c>
      <c r="H449" s="18" t="s">
        <v>262</v>
      </c>
      <c r="Q449" t="str">
        <f t="shared" si="361"/>
        <v>-</v>
      </c>
    </row>
    <row r="450" spans="1:17" ht="22.5">
      <c r="A450" s="17" t="s">
        <v>0</v>
      </c>
      <c r="B450" s="17" t="s">
        <v>0</v>
      </c>
      <c r="C450" s="17" t="s">
        <v>0</v>
      </c>
      <c r="D450" s="18" t="s">
        <v>0</v>
      </c>
      <c r="E450" s="18" t="s">
        <v>0</v>
      </c>
      <c r="F450" s="18" t="s">
        <v>0</v>
      </c>
      <c r="G450" s="81" t="s">
        <v>0</v>
      </c>
      <c r="H450" s="24" t="s">
        <v>27</v>
      </c>
      <c r="I450" s="29">
        <v>99588</v>
      </c>
      <c r="J450" s="29">
        <f t="shared" ref="J450" si="407">SUM(J451,J458,J460)</f>
        <v>98088</v>
      </c>
      <c r="K450" s="29">
        <f t="shared" ref="K450" si="408">SUM(K451,K458,K460)</f>
        <v>25421</v>
      </c>
      <c r="L450" s="29">
        <f t="shared" ref="L450:L479" si="409">M450+N450+O450</f>
        <v>24120</v>
      </c>
      <c r="M450" s="29">
        <f t="shared" ref="M450:O450" si="410">SUM(M451,M458,M460)</f>
        <v>8040</v>
      </c>
      <c r="N450" s="29">
        <f t="shared" si="410"/>
        <v>8040</v>
      </c>
      <c r="O450" s="29">
        <f t="shared" si="410"/>
        <v>8040</v>
      </c>
      <c r="P450" s="29">
        <f t="shared" ref="P450:P479" si="411">SUM(K450+L450)</f>
        <v>49541</v>
      </c>
      <c r="Q450" s="29">
        <f t="shared" si="361"/>
        <v>50.506687872114831</v>
      </c>
    </row>
    <row r="451" spans="1:17">
      <c r="A451" s="12" t="s">
        <v>156</v>
      </c>
      <c r="B451" s="12">
        <v>13</v>
      </c>
      <c r="C451" s="12" t="s">
        <v>88</v>
      </c>
      <c r="D451" s="12">
        <v>11130001</v>
      </c>
      <c r="E451" s="18" t="s">
        <v>2</v>
      </c>
      <c r="F451" s="18" t="s">
        <v>0</v>
      </c>
      <c r="G451" s="81" t="s">
        <v>0</v>
      </c>
      <c r="H451" s="18" t="s">
        <v>3</v>
      </c>
      <c r="I451" s="3">
        <v>88888</v>
      </c>
      <c r="J451" s="3">
        <f t="shared" ref="J451" si="412">SUM(J452:J453)</f>
        <v>87388</v>
      </c>
      <c r="K451" s="3">
        <f t="shared" ref="K451" si="413">SUM(K452:K453)</f>
        <v>21971</v>
      </c>
      <c r="L451" s="3">
        <f t="shared" si="409"/>
        <v>21471</v>
      </c>
      <c r="M451" s="3">
        <f t="shared" ref="M451:O451" si="414">SUM(M452:M453)</f>
        <v>7157</v>
      </c>
      <c r="N451" s="3">
        <f t="shared" si="414"/>
        <v>7157</v>
      </c>
      <c r="O451" s="3">
        <f t="shared" si="414"/>
        <v>7157</v>
      </c>
      <c r="P451" s="3">
        <f t="shared" si="411"/>
        <v>43442</v>
      </c>
      <c r="Q451" s="3">
        <f t="shared" si="361"/>
        <v>49.711630887536046</v>
      </c>
    </row>
    <row r="452" spans="1:17">
      <c r="A452" s="12" t="s">
        <v>156</v>
      </c>
      <c r="B452" s="12">
        <v>13</v>
      </c>
      <c r="C452" s="12" t="s">
        <v>88</v>
      </c>
      <c r="D452" s="12">
        <v>11130001</v>
      </c>
      <c r="E452" s="11">
        <v>6111</v>
      </c>
      <c r="F452" s="12"/>
      <c r="G452" s="84" t="s">
        <v>3077</v>
      </c>
      <c r="H452" s="13" t="s">
        <v>4</v>
      </c>
      <c r="I452" s="2">
        <v>77500</v>
      </c>
      <c r="J452" s="2">
        <v>77500</v>
      </c>
      <c r="K452" s="2">
        <v>19374</v>
      </c>
      <c r="L452" s="2">
        <f t="shared" si="409"/>
        <v>19374</v>
      </c>
      <c r="M452" s="2">
        <v>6458</v>
      </c>
      <c r="N452" s="2">
        <v>6458</v>
      </c>
      <c r="O452" s="2">
        <v>6458</v>
      </c>
      <c r="P452" s="2">
        <f t="shared" si="411"/>
        <v>38748</v>
      </c>
      <c r="Q452" s="2">
        <f t="shared" si="361"/>
        <v>49.997419354838705</v>
      </c>
    </row>
    <row r="453" spans="1:17">
      <c r="A453" s="17" t="s">
        <v>156</v>
      </c>
      <c r="B453" s="17">
        <v>13</v>
      </c>
      <c r="C453" s="17" t="s">
        <v>88</v>
      </c>
      <c r="D453" s="17">
        <v>11130001</v>
      </c>
      <c r="E453" s="17" t="s">
        <v>91</v>
      </c>
      <c r="F453" s="12" t="s">
        <v>0</v>
      </c>
      <c r="G453" s="84" t="s">
        <v>0</v>
      </c>
      <c r="H453" s="18" t="s">
        <v>5</v>
      </c>
      <c r="I453" s="3">
        <v>11388</v>
      </c>
      <c r="J453" s="3">
        <f t="shared" ref="J453:K453" si="415">SUM(J454:J457)</f>
        <v>9888</v>
      </c>
      <c r="K453" s="3">
        <f t="shared" si="415"/>
        <v>2597</v>
      </c>
      <c r="L453" s="3">
        <f t="shared" si="409"/>
        <v>2097</v>
      </c>
      <c r="M453" s="3">
        <f t="shared" ref="M453:O453" si="416">SUM(M454:M457)</f>
        <v>699</v>
      </c>
      <c r="N453" s="3">
        <f t="shared" si="416"/>
        <v>699</v>
      </c>
      <c r="O453" s="3">
        <f t="shared" si="416"/>
        <v>699</v>
      </c>
      <c r="P453" s="3">
        <f t="shared" si="411"/>
        <v>4694</v>
      </c>
      <c r="Q453" s="3">
        <f t="shared" si="361"/>
        <v>47.471682847896439</v>
      </c>
    </row>
    <row r="454" spans="1:17">
      <c r="A454" s="12" t="s">
        <v>156</v>
      </c>
      <c r="B454" s="12">
        <v>13</v>
      </c>
      <c r="C454" s="12" t="s">
        <v>88</v>
      </c>
      <c r="D454" s="12">
        <v>11130001</v>
      </c>
      <c r="E454" s="11">
        <v>6112</v>
      </c>
      <c r="F454" s="12" t="s">
        <v>225</v>
      </c>
      <c r="G454" s="84" t="s">
        <v>3077</v>
      </c>
      <c r="H454" s="13" t="s">
        <v>9</v>
      </c>
      <c r="I454" s="2">
        <v>1908</v>
      </c>
      <c r="J454" s="2">
        <v>1908</v>
      </c>
      <c r="K454" s="2">
        <v>477</v>
      </c>
      <c r="L454" s="2">
        <f t="shared" si="409"/>
        <v>477</v>
      </c>
      <c r="M454" s="2">
        <v>159</v>
      </c>
      <c r="N454" s="2">
        <v>159</v>
      </c>
      <c r="O454" s="2">
        <v>159</v>
      </c>
      <c r="P454" s="2">
        <f t="shared" si="411"/>
        <v>954</v>
      </c>
      <c r="Q454" s="2">
        <f t="shared" si="361"/>
        <v>50</v>
      </c>
    </row>
    <row r="455" spans="1:17">
      <c r="A455" s="12" t="s">
        <v>156</v>
      </c>
      <c r="B455" s="12">
        <v>13</v>
      </c>
      <c r="C455" s="12" t="s">
        <v>88</v>
      </c>
      <c r="D455" s="12">
        <v>11130001</v>
      </c>
      <c r="E455" s="11">
        <v>6112</v>
      </c>
      <c r="F455" s="12" t="s">
        <v>226</v>
      </c>
      <c r="G455" s="84" t="s">
        <v>3077</v>
      </c>
      <c r="H455" s="13" t="s">
        <v>10</v>
      </c>
      <c r="I455" s="2">
        <v>6480</v>
      </c>
      <c r="J455" s="2">
        <v>6480</v>
      </c>
      <c r="K455" s="2">
        <v>1620</v>
      </c>
      <c r="L455" s="2">
        <f t="shared" si="409"/>
        <v>1620</v>
      </c>
      <c r="M455" s="2">
        <v>540</v>
      </c>
      <c r="N455" s="2">
        <v>540</v>
      </c>
      <c r="O455" s="2">
        <v>540</v>
      </c>
      <c r="P455" s="2">
        <f t="shared" si="411"/>
        <v>3240</v>
      </c>
      <c r="Q455" s="2">
        <f t="shared" si="361"/>
        <v>50</v>
      </c>
    </row>
    <row r="456" spans="1:17">
      <c r="A456" s="12" t="s">
        <v>156</v>
      </c>
      <c r="B456" s="12">
        <v>13</v>
      </c>
      <c r="C456" s="12" t="s">
        <v>88</v>
      </c>
      <c r="D456" s="12">
        <v>11130001</v>
      </c>
      <c r="E456" s="11">
        <v>6112</v>
      </c>
      <c r="F456" s="12" t="s">
        <v>227</v>
      </c>
      <c r="G456" s="84" t="s">
        <v>3077</v>
      </c>
      <c r="H456" s="13" t="s">
        <v>7</v>
      </c>
      <c r="I456" s="2">
        <v>2000</v>
      </c>
      <c r="J456" s="2">
        <v>500</v>
      </c>
      <c r="K456" s="2">
        <v>500</v>
      </c>
      <c r="L456" s="2">
        <f t="shared" si="409"/>
        <v>0</v>
      </c>
      <c r="M456" s="2"/>
      <c r="N456" s="2"/>
      <c r="O456" s="2"/>
      <c r="P456" s="2">
        <f t="shared" si="411"/>
        <v>500</v>
      </c>
      <c r="Q456" s="2">
        <f t="shared" si="361"/>
        <v>100</v>
      </c>
    </row>
    <row r="457" spans="1:17">
      <c r="A457" s="12" t="s">
        <v>156</v>
      </c>
      <c r="B457" s="12">
        <v>13</v>
      </c>
      <c r="C457" s="12" t="s">
        <v>88</v>
      </c>
      <c r="D457" s="12">
        <v>11130001</v>
      </c>
      <c r="E457" s="11">
        <v>6112</v>
      </c>
      <c r="F457" s="12" t="s">
        <v>228</v>
      </c>
      <c r="G457" s="84" t="s">
        <v>3077</v>
      </c>
      <c r="H457" s="13" t="s">
        <v>6</v>
      </c>
      <c r="I457" s="2">
        <v>1000</v>
      </c>
      <c r="J457" s="2">
        <v>1000</v>
      </c>
      <c r="K457" s="2">
        <v>0</v>
      </c>
      <c r="L457" s="2">
        <f t="shared" si="409"/>
        <v>0</v>
      </c>
      <c r="M457" s="2"/>
      <c r="N457" s="2"/>
      <c r="O457" s="2"/>
      <c r="P457" s="2">
        <f t="shared" si="411"/>
        <v>0</v>
      </c>
      <c r="Q457" s="2">
        <f t="shared" si="361"/>
        <v>0</v>
      </c>
    </row>
    <row r="458" spans="1:17">
      <c r="A458" s="12" t="s">
        <v>156</v>
      </c>
      <c r="B458" s="12">
        <v>13</v>
      </c>
      <c r="C458" s="12" t="s">
        <v>88</v>
      </c>
      <c r="D458" s="12">
        <v>11130001</v>
      </c>
      <c r="E458" s="18" t="s">
        <v>13</v>
      </c>
      <c r="F458" s="18" t="s">
        <v>0</v>
      </c>
      <c r="G458" s="81" t="s">
        <v>0</v>
      </c>
      <c r="H458" s="18" t="s">
        <v>14</v>
      </c>
      <c r="I458" s="3">
        <v>7500</v>
      </c>
      <c r="J458" s="3">
        <f t="shared" ref="J458:K458" si="417">SUM(J459)</f>
        <v>7500</v>
      </c>
      <c r="K458" s="3">
        <f t="shared" si="417"/>
        <v>1875</v>
      </c>
      <c r="L458" s="3">
        <f t="shared" si="409"/>
        <v>1875</v>
      </c>
      <c r="M458" s="3">
        <f t="shared" ref="M458:O458" si="418">SUM(M459)</f>
        <v>625</v>
      </c>
      <c r="N458" s="3">
        <f t="shared" si="418"/>
        <v>625</v>
      </c>
      <c r="O458" s="3">
        <f t="shared" si="418"/>
        <v>625</v>
      </c>
      <c r="P458" s="3">
        <f t="shared" si="411"/>
        <v>3750</v>
      </c>
      <c r="Q458" s="3">
        <f t="shared" si="361"/>
        <v>50</v>
      </c>
    </row>
    <row r="459" spans="1:17">
      <c r="A459" s="12" t="s">
        <v>156</v>
      </c>
      <c r="B459" s="12">
        <v>13</v>
      </c>
      <c r="C459" s="12" t="s">
        <v>88</v>
      </c>
      <c r="D459" s="12">
        <v>11130001</v>
      </c>
      <c r="E459" s="11">
        <v>6121</v>
      </c>
      <c r="F459" s="12"/>
      <c r="G459" s="84" t="s">
        <v>3077</v>
      </c>
      <c r="H459" s="13" t="s">
        <v>15</v>
      </c>
      <c r="I459" s="2">
        <v>7500</v>
      </c>
      <c r="J459" s="2">
        <v>7500</v>
      </c>
      <c r="K459" s="2">
        <v>1875</v>
      </c>
      <c r="L459" s="2">
        <f t="shared" si="409"/>
        <v>1875</v>
      </c>
      <c r="M459" s="2">
        <v>625</v>
      </c>
      <c r="N459" s="2">
        <v>625</v>
      </c>
      <c r="O459" s="2">
        <v>625</v>
      </c>
      <c r="P459" s="2">
        <f t="shared" si="411"/>
        <v>3750</v>
      </c>
      <c r="Q459" s="2">
        <f t="shared" si="361"/>
        <v>50</v>
      </c>
    </row>
    <row r="460" spans="1:17">
      <c r="A460" s="12" t="s">
        <v>156</v>
      </c>
      <c r="B460" s="12">
        <v>13</v>
      </c>
      <c r="C460" s="12" t="s">
        <v>88</v>
      </c>
      <c r="D460" s="12">
        <v>11130001</v>
      </c>
      <c r="E460" s="18" t="s">
        <v>16</v>
      </c>
      <c r="F460" s="18" t="s">
        <v>0</v>
      </c>
      <c r="G460" s="81" t="s">
        <v>0</v>
      </c>
      <c r="H460" s="18" t="s">
        <v>17</v>
      </c>
      <c r="I460" s="3">
        <v>3200</v>
      </c>
      <c r="J460" s="3">
        <f t="shared" ref="J460:K460" si="419">SUM(J461:J464)</f>
        <v>3200</v>
      </c>
      <c r="K460" s="3">
        <f t="shared" si="419"/>
        <v>1575</v>
      </c>
      <c r="L460" s="3">
        <f t="shared" si="409"/>
        <v>774</v>
      </c>
      <c r="M460" s="3">
        <f t="shared" ref="M460:O460" si="420">SUM(M461:M464)</f>
        <v>258</v>
      </c>
      <c r="N460" s="3">
        <f t="shared" si="420"/>
        <v>258</v>
      </c>
      <c r="O460" s="3">
        <f t="shared" si="420"/>
        <v>258</v>
      </c>
      <c r="P460" s="3">
        <f t="shared" si="411"/>
        <v>2349</v>
      </c>
      <c r="Q460" s="3">
        <f t="shared" ref="Q460:Q523" si="421">IF(J460=0,"-",P460/J460*100)</f>
        <v>73.40625</v>
      </c>
    </row>
    <row r="461" spans="1:17">
      <c r="A461" s="12" t="s">
        <v>156</v>
      </c>
      <c r="B461" s="12">
        <v>13</v>
      </c>
      <c r="C461" s="12" t="s">
        <v>88</v>
      </c>
      <c r="D461" s="12">
        <v>11130001</v>
      </c>
      <c r="E461" s="11">
        <v>6131</v>
      </c>
      <c r="F461" s="12"/>
      <c r="G461" s="84" t="s">
        <v>3077</v>
      </c>
      <c r="H461" s="13" t="s">
        <v>18</v>
      </c>
      <c r="I461" s="2">
        <v>500</v>
      </c>
      <c r="J461" s="2">
        <v>500</v>
      </c>
      <c r="K461" s="2">
        <v>250</v>
      </c>
      <c r="L461" s="2">
        <f t="shared" si="409"/>
        <v>126</v>
      </c>
      <c r="M461" s="2">
        <v>42</v>
      </c>
      <c r="N461" s="2">
        <v>42</v>
      </c>
      <c r="O461" s="2">
        <v>42</v>
      </c>
      <c r="P461" s="2">
        <f t="shared" si="411"/>
        <v>376</v>
      </c>
      <c r="Q461" s="2">
        <f t="shared" si="421"/>
        <v>75.2</v>
      </c>
    </row>
    <row r="462" spans="1:17">
      <c r="A462" s="12" t="s">
        <v>156</v>
      </c>
      <c r="B462" s="12">
        <v>13</v>
      </c>
      <c r="C462" s="12" t="s">
        <v>88</v>
      </c>
      <c r="D462" s="12">
        <v>11130001</v>
      </c>
      <c r="E462" s="11">
        <v>6134</v>
      </c>
      <c r="F462" s="12"/>
      <c r="G462" s="84" t="s">
        <v>3077</v>
      </c>
      <c r="H462" s="13" t="s">
        <v>21</v>
      </c>
      <c r="I462" s="2">
        <v>1500</v>
      </c>
      <c r="J462" s="2">
        <v>1500</v>
      </c>
      <c r="K462" s="2">
        <v>750</v>
      </c>
      <c r="L462" s="2">
        <f t="shared" si="409"/>
        <v>375</v>
      </c>
      <c r="M462" s="2">
        <v>125</v>
      </c>
      <c r="N462" s="2">
        <v>125</v>
      </c>
      <c r="O462" s="2">
        <v>125</v>
      </c>
      <c r="P462" s="2">
        <f t="shared" si="411"/>
        <v>1125</v>
      </c>
      <c r="Q462" s="2">
        <f t="shared" si="421"/>
        <v>75</v>
      </c>
    </row>
    <row r="463" spans="1:17">
      <c r="A463" s="12" t="s">
        <v>156</v>
      </c>
      <c r="B463" s="12">
        <v>13</v>
      </c>
      <c r="C463" s="12" t="s">
        <v>88</v>
      </c>
      <c r="D463" s="12">
        <v>11130001</v>
      </c>
      <c r="E463" s="11">
        <v>6136</v>
      </c>
      <c r="F463" s="12"/>
      <c r="G463" s="84" t="s">
        <v>3077</v>
      </c>
      <c r="H463" s="13" t="s">
        <v>23</v>
      </c>
      <c r="I463" s="2">
        <v>0</v>
      </c>
      <c r="J463" s="2">
        <v>0</v>
      </c>
      <c r="K463" s="2">
        <v>0</v>
      </c>
      <c r="L463" s="2">
        <f t="shared" si="409"/>
        <v>0</v>
      </c>
      <c r="M463" s="2"/>
      <c r="N463" s="2"/>
      <c r="O463" s="2"/>
      <c r="P463" s="2">
        <f t="shared" si="411"/>
        <v>0</v>
      </c>
      <c r="Q463" s="2" t="str">
        <f t="shared" si="421"/>
        <v>-</v>
      </c>
    </row>
    <row r="464" spans="1:17">
      <c r="A464" s="17" t="s">
        <v>156</v>
      </c>
      <c r="B464" s="17">
        <v>13</v>
      </c>
      <c r="C464" s="17" t="s">
        <v>88</v>
      </c>
      <c r="D464" s="17">
        <v>11130001</v>
      </c>
      <c r="E464" s="17" t="s">
        <v>99</v>
      </c>
      <c r="F464" s="12" t="s">
        <v>0</v>
      </c>
      <c r="G464" s="84" t="s">
        <v>0</v>
      </c>
      <c r="H464" s="18" t="s">
        <v>26</v>
      </c>
      <c r="I464" s="3">
        <v>1200</v>
      </c>
      <c r="J464" s="3">
        <f>SUM(J465:J467)</f>
        <v>1200</v>
      </c>
      <c r="K464" s="3">
        <f>SUM(K465:K467)</f>
        <v>575</v>
      </c>
      <c r="L464" s="3">
        <f t="shared" si="409"/>
        <v>273</v>
      </c>
      <c r="M464" s="3">
        <f>SUM(M465:M467)</f>
        <v>91</v>
      </c>
      <c r="N464" s="3">
        <f t="shared" ref="N464:O464" si="422">SUM(N465:N467)</f>
        <v>91</v>
      </c>
      <c r="O464" s="3">
        <f t="shared" si="422"/>
        <v>91</v>
      </c>
      <c r="P464" s="3">
        <f t="shared" si="411"/>
        <v>848</v>
      </c>
      <c r="Q464" s="3">
        <f t="shared" si="421"/>
        <v>70.666666666666671</v>
      </c>
    </row>
    <row r="465" spans="1:17">
      <c r="A465" s="12" t="s">
        <v>156</v>
      </c>
      <c r="B465" s="12">
        <v>13</v>
      </c>
      <c r="C465" s="12" t="s">
        <v>88</v>
      </c>
      <c r="D465" s="12">
        <v>11130001</v>
      </c>
      <c r="E465" s="11">
        <v>6139</v>
      </c>
      <c r="F465" s="12"/>
      <c r="G465" s="84" t="s">
        <v>3077</v>
      </c>
      <c r="H465" s="13" t="s">
        <v>26</v>
      </c>
      <c r="I465" s="2">
        <v>1000</v>
      </c>
      <c r="J465" s="2">
        <v>1000</v>
      </c>
      <c r="K465" s="2">
        <v>500</v>
      </c>
      <c r="L465" s="2">
        <f t="shared" si="409"/>
        <v>249</v>
      </c>
      <c r="M465" s="2">
        <v>83</v>
      </c>
      <c r="N465" s="2">
        <v>83</v>
      </c>
      <c r="O465" s="2">
        <v>83</v>
      </c>
      <c r="P465" s="2">
        <f t="shared" si="411"/>
        <v>749</v>
      </c>
      <c r="Q465" s="2">
        <f t="shared" si="421"/>
        <v>74.900000000000006</v>
      </c>
    </row>
    <row r="466" spans="1:17">
      <c r="A466" s="12" t="s">
        <v>156</v>
      </c>
      <c r="B466" s="12">
        <v>13</v>
      </c>
      <c r="C466" s="12" t="s">
        <v>88</v>
      </c>
      <c r="D466" s="12">
        <v>11130001</v>
      </c>
      <c r="E466" s="11">
        <v>6139</v>
      </c>
      <c r="F466" s="12" t="s">
        <v>231</v>
      </c>
      <c r="G466" s="84" t="s">
        <v>3077</v>
      </c>
      <c r="H466" s="13" t="s">
        <v>108</v>
      </c>
      <c r="I466" s="2">
        <v>100</v>
      </c>
      <c r="J466" s="2">
        <v>100</v>
      </c>
      <c r="K466" s="2">
        <v>25</v>
      </c>
      <c r="L466" s="2">
        <f t="shared" si="409"/>
        <v>24</v>
      </c>
      <c r="M466" s="2">
        <v>8</v>
      </c>
      <c r="N466" s="2">
        <v>8</v>
      </c>
      <c r="O466" s="2">
        <v>8</v>
      </c>
      <c r="P466" s="2">
        <f t="shared" si="411"/>
        <v>49</v>
      </c>
      <c r="Q466" s="2">
        <f t="shared" si="421"/>
        <v>49</v>
      </c>
    </row>
    <row r="467" spans="1:17" ht="22.5">
      <c r="A467" s="12" t="s">
        <v>156</v>
      </c>
      <c r="B467" s="12">
        <v>13</v>
      </c>
      <c r="C467" s="12" t="s">
        <v>88</v>
      </c>
      <c r="D467" s="12">
        <v>11130001</v>
      </c>
      <c r="E467" s="11">
        <v>6139</v>
      </c>
      <c r="F467" s="12" t="s">
        <v>232</v>
      </c>
      <c r="G467" s="84" t="s">
        <v>3077</v>
      </c>
      <c r="H467" s="13" t="s">
        <v>114</v>
      </c>
      <c r="I467" s="2">
        <v>100</v>
      </c>
      <c r="J467" s="2">
        <v>100</v>
      </c>
      <c r="K467" s="2">
        <v>50</v>
      </c>
      <c r="L467" s="2">
        <f t="shared" si="409"/>
        <v>0</v>
      </c>
      <c r="M467" s="2"/>
      <c r="N467" s="2"/>
      <c r="O467" s="2"/>
      <c r="P467" s="2">
        <f t="shared" si="411"/>
        <v>50</v>
      </c>
      <c r="Q467" s="2">
        <f t="shared" si="421"/>
        <v>50</v>
      </c>
    </row>
    <row r="468" spans="1:17" ht="22.5">
      <c r="A468" s="17" t="s">
        <v>0</v>
      </c>
      <c r="B468" s="17" t="s">
        <v>0</v>
      </c>
      <c r="C468" s="17" t="s">
        <v>0</v>
      </c>
      <c r="D468" s="18" t="s">
        <v>0</v>
      </c>
      <c r="E468" s="18" t="s">
        <v>0</v>
      </c>
      <c r="F468" s="18" t="s">
        <v>0</v>
      </c>
      <c r="G468" s="81" t="s">
        <v>0</v>
      </c>
      <c r="H468" s="24" t="s">
        <v>36</v>
      </c>
      <c r="I468" s="29">
        <v>2000100</v>
      </c>
      <c r="J468" s="29">
        <f t="shared" ref="J468:K472" si="423">SUM(J469)</f>
        <v>2000100</v>
      </c>
      <c r="K468" s="29">
        <f t="shared" si="423"/>
        <v>0</v>
      </c>
      <c r="L468" s="29">
        <f t="shared" si="409"/>
        <v>0</v>
      </c>
      <c r="M468" s="29">
        <f t="shared" ref="M468:O470" si="424">SUM(M469)</f>
        <v>0</v>
      </c>
      <c r="N468" s="29">
        <f t="shared" si="424"/>
        <v>0</v>
      </c>
      <c r="O468" s="29">
        <f t="shared" si="424"/>
        <v>0</v>
      </c>
      <c r="P468" s="29">
        <f t="shared" si="411"/>
        <v>0</v>
      </c>
      <c r="Q468" s="29">
        <f t="shared" si="421"/>
        <v>0</v>
      </c>
    </row>
    <row r="469" spans="1:17">
      <c r="A469" s="12" t="s">
        <v>156</v>
      </c>
      <c r="B469" s="12">
        <v>13</v>
      </c>
      <c r="C469" s="12" t="s">
        <v>88</v>
      </c>
      <c r="D469" s="12">
        <v>11130001</v>
      </c>
      <c r="E469" s="18" t="s">
        <v>28</v>
      </c>
      <c r="F469" s="18" t="s">
        <v>0</v>
      </c>
      <c r="G469" s="81" t="s">
        <v>0</v>
      </c>
      <c r="H469" s="18" t="s">
        <v>29</v>
      </c>
      <c r="I469" s="3">
        <v>2000100</v>
      </c>
      <c r="J469" s="3">
        <f>SUM(J472,J470)</f>
        <v>2000100</v>
      </c>
      <c r="K469" s="3">
        <f>SUM(K472,K470)</f>
        <v>0</v>
      </c>
      <c r="L469" s="3">
        <f t="shared" si="409"/>
        <v>0</v>
      </c>
      <c r="M469" s="3">
        <f>SUM(M472,M470)</f>
        <v>0</v>
      </c>
      <c r="N469" s="3">
        <f t="shared" ref="N469:O469" si="425">SUM(N472,N470)</f>
        <v>0</v>
      </c>
      <c r="O469" s="3">
        <f t="shared" si="425"/>
        <v>0</v>
      </c>
      <c r="P469" s="3">
        <f t="shared" si="411"/>
        <v>0</v>
      </c>
      <c r="Q469" s="3">
        <f t="shared" si="421"/>
        <v>0</v>
      </c>
    </row>
    <row r="470" spans="1:17">
      <c r="A470" s="17" t="s">
        <v>156</v>
      </c>
      <c r="B470" s="17">
        <v>13</v>
      </c>
      <c r="C470" s="17" t="s">
        <v>88</v>
      </c>
      <c r="D470" s="17">
        <v>11130001</v>
      </c>
      <c r="E470" s="17" t="s">
        <v>149</v>
      </c>
      <c r="F470" s="12" t="s">
        <v>0</v>
      </c>
      <c r="G470" s="84" t="s">
        <v>0</v>
      </c>
      <c r="H470" s="18" t="s">
        <v>31</v>
      </c>
      <c r="I470" s="3">
        <v>2000000</v>
      </c>
      <c r="J470" s="3">
        <f t="shared" si="423"/>
        <v>2000000</v>
      </c>
      <c r="K470" s="3">
        <f t="shared" si="423"/>
        <v>0</v>
      </c>
      <c r="L470" s="3">
        <f t="shared" si="409"/>
        <v>0</v>
      </c>
      <c r="M470" s="3">
        <f t="shared" si="424"/>
        <v>0</v>
      </c>
      <c r="N470" s="3">
        <f t="shared" si="424"/>
        <v>0</v>
      </c>
      <c r="O470" s="3">
        <f t="shared" si="424"/>
        <v>0</v>
      </c>
      <c r="P470" s="3">
        <f t="shared" si="411"/>
        <v>0</v>
      </c>
      <c r="Q470" s="3">
        <f t="shared" si="421"/>
        <v>0</v>
      </c>
    </row>
    <row r="471" spans="1:17">
      <c r="A471" s="12" t="s">
        <v>156</v>
      </c>
      <c r="B471" s="12">
        <v>13</v>
      </c>
      <c r="C471" s="12" t="s">
        <v>88</v>
      </c>
      <c r="D471" s="12">
        <v>11130001</v>
      </c>
      <c r="E471" s="11">
        <v>6142</v>
      </c>
      <c r="F471" s="12" t="s">
        <v>3022</v>
      </c>
      <c r="G471" s="84" t="s">
        <v>3077</v>
      </c>
      <c r="H471" s="13" t="s">
        <v>263</v>
      </c>
      <c r="I471" s="2">
        <v>2000000</v>
      </c>
      <c r="J471" s="2">
        <v>2000000</v>
      </c>
      <c r="K471" s="2">
        <v>0</v>
      </c>
      <c r="L471" s="2">
        <f t="shared" si="409"/>
        <v>0</v>
      </c>
      <c r="M471" s="2"/>
      <c r="N471" s="2"/>
      <c r="O471" s="2"/>
      <c r="P471" s="2">
        <f t="shared" si="411"/>
        <v>0</v>
      </c>
      <c r="Q471" s="2">
        <f t="shared" si="421"/>
        <v>0</v>
      </c>
    </row>
    <row r="472" spans="1:17">
      <c r="A472" s="17" t="s">
        <v>156</v>
      </c>
      <c r="B472" s="17">
        <v>13</v>
      </c>
      <c r="C472" s="17" t="s">
        <v>88</v>
      </c>
      <c r="D472" s="17">
        <v>11130001</v>
      </c>
      <c r="E472" s="17" t="s">
        <v>120</v>
      </c>
      <c r="F472" s="12" t="s">
        <v>0</v>
      </c>
      <c r="G472" s="84" t="s">
        <v>0</v>
      </c>
      <c r="H472" s="18" t="s">
        <v>35</v>
      </c>
      <c r="I472" s="3">
        <v>100</v>
      </c>
      <c r="J472" s="3">
        <f t="shared" si="423"/>
        <v>100</v>
      </c>
      <c r="K472" s="3">
        <f t="shared" si="423"/>
        <v>0</v>
      </c>
      <c r="L472" s="3">
        <f t="shared" si="409"/>
        <v>0</v>
      </c>
      <c r="M472" s="3">
        <f t="shared" ref="M472:O472" si="426">SUM(M473)</f>
        <v>0</v>
      </c>
      <c r="N472" s="3">
        <f t="shared" si="426"/>
        <v>0</v>
      </c>
      <c r="O472" s="3">
        <f t="shared" si="426"/>
        <v>0</v>
      </c>
      <c r="P472" s="3">
        <f t="shared" si="411"/>
        <v>0</v>
      </c>
      <c r="Q472" s="3">
        <f t="shared" si="421"/>
        <v>0</v>
      </c>
    </row>
    <row r="473" spans="1:17">
      <c r="A473" s="12" t="s">
        <v>156</v>
      </c>
      <c r="B473" s="12">
        <v>13</v>
      </c>
      <c r="C473" s="12" t="s">
        <v>88</v>
      </c>
      <c r="D473" s="12">
        <v>11130001</v>
      </c>
      <c r="E473" s="11">
        <v>6148</v>
      </c>
      <c r="F473" s="12"/>
      <c r="G473" s="84" t="s">
        <v>3077</v>
      </c>
      <c r="H473" s="13" t="s">
        <v>35</v>
      </c>
      <c r="I473" s="2">
        <v>100</v>
      </c>
      <c r="J473" s="2">
        <v>100</v>
      </c>
      <c r="K473" s="2">
        <v>0</v>
      </c>
      <c r="L473" s="2">
        <f t="shared" si="409"/>
        <v>0</v>
      </c>
      <c r="M473" s="2"/>
      <c r="N473" s="2"/>
      <c r="O473" s="2"/>
      <c r="P473" s="2">
        <f t="shared" si="411"/>
        <v>0</v>
      </c>
      <c r="Q473" s="2">
        <f t="shared" si="421"/>
        <v>0</v>
      </c>
    </row>
    <row r="474" spans="1:17" ht="22.5">
      <c r="A474" s="17" t="s">
        <v>0</v>
      </c>
      <c r="B474" s="17" t="s">
        <v>0</v>
      </c>
      <c r="C474" s="17" t="s">
        <v>0</v>
      </c>
      <c r="D474" s="18" t="s">
        <v>0</v>
      </c>
      <c r="E474" s="18" t="s">
        <v>0</v>
      </c>
      <c r="F474" s="18" t="s">
        <v>0</v>
      </c>
      <c r="G474" s="81" t="s">
        <v>0</v>
      </c>
      <c r="H474" s="24" t="s">
        <v>58</v>
      </c>
      <c r="I474" s="29">
        <v>5000</v>
      </c>
      <c r="J474" s="29">
        <f t="shared" ref="J474:K476" si="427">SUM(J475)</f>
        <v>5000</v>
      </c>
      <c r="K474" s="29">
        <f t="shared" si="427"/>
        <v>0</v>
      </c>
      <c r="L474" s="29">
        <f t="shared" si="409"/>
        <v>0</v>
      </c>
      <c r="M474" s="29">
        <f t="shared" ref="M474:O476" si="428">SUM(M475)</f>
        <v>0</v>
      </c>
      <c r="N474" s="29">
        <f t="shared" si="428"/>
        <v>0</v>
      </c>
      <c r="O474" s="29">
        <f t="shared" si="428"/>
        <v>0</v>
      </c>
      <c r="P474" s="29">
        <f t="shared" si="411"/>
        <v>0</v>
      </c>
      <c r="Q474" s="29">
        <f t="shared" si="421"/>
        <v>0</v>
      </c>
    </row>
    <row r="475" spans="1:17">
      <c r="A475" s="12" t="s">
        <v>156</v>
      </c>
      <c r="B475" s="12">
        <v>13</v>
      </c>
      <c r="C475" s="12" t="s">
        <v>88</v>
      </c>
      <c r="D475" s="12">
        <v>11130001</v>
      </c>
      <c r="E475" s="18" t="s">
        <v>50</v>
      </c>
      <c r="F475" s="18" t="s">
        <v>0</v>
      </c>
      <c r="G475" s="81" t="s">
        <v>0</v>
      </c>
      <c r="H475" s="18" t="s">
        <v>51</v>
      </c>
      <c r="I475" s="3">
        <v>5000</v>
      </c>
      <c r="J475" s="3">
        <f t="shared" si="427"/>
        <v>5000</v>
      </c>
      <c r="K475" s="3">
        <f t="shared" si="427"/>
        <v>0</v>
      </c>
      <c r="L475" s="3">
        <f t="shared" si="409"/>
        <v>0</v>
      </c>
      <c r="M475" s="3">
        <f t="shared" si="428"/>
        <v>0</v>
      </c>
      <c r="N475" s="3">
        <f t="shared" si="428"/>
        <v>0</v>
      </c>
      <c r="O475" s="3">
        <f t="shared" si="428"/>
        <v>0</v>
      </c>
      <c r="P475" s="3">
        <f t="shared" si="411"/>
        <v>0</v>
      </c>
      <c r="Q475" s="3">
        <f t="shared" si="421"/>
        <v>0</v>
      </c>
    </row>
    <row r="476" spans="1:17">
      <c r="A476" s="17" t="s">
        <v>156</v>
      </c>
      <c r="B476" s="17">
        <v>13</v>
      </c>
      <c r="C476" s="17" t="s">
        <v>88</v>
      </c>
      <c r="D476" s="17">
        <v>11130001</v>
      </c>
      <c r="E476" s="17" t="s">
        <v>122</v>
      </c>
      <c r="F476" s="12" t="s">
        <v>0</v>
      </c>
      <c r="G476" s="84" t="s">
        <v>0</v>
      </c>
      <c r="H476" s="18" t="s">
        <v>54</v>
      </c>
      <c r="I476" s="3">
        <v>5000</v>
      </c>
      <c r="J476" s="3">
        <f t="shared" si="427"/>
        <v>5000</v>
      </c>
      <c r="K476" s="3">
        <f t="shared" si="427"/>
        <v>0</v>
      </c>
      <c r="L476" s="3">
        <f t="shared" si="409"/>
        <v>0</v>
      </c>
      <c r="M476" s="3">
        <f t="shared" si="428"/>
        <v>0</v>
      </c>
      <c r="N476" s="3">
        <f t="shared" si="428"/>
        <v>0</v>
      </c>
      <c r="O476" s="3">
        <f t="shared" si="428"/>
        <v>0</v>
      </c>
      <c r="P476" s="3">
        <f t="shared" si="411"/>
        <v>0</v>
      </c>
      <c r="Q476" s="3">
        <f t="shared" si="421"/>
        <v>0</v>
      </c>
    </row>
    <row r="477" spans="1:17">
      <c r="A477" s="12" t="s">
        <v>156</v>
      </c>
      <c r="B477" s="12">
        <v>13</v>
      </c>
      <c r="C477" s="12" t="s">
        <v>88</v>
      </c>
      <c r="D477" s="12">
        <v>11130001</v>
      </c>
      <c r="E477" s="11">
        <v>8213</v>
      </c>
      <c r="F477" s="12"/>
      <c r="G477" s="84" t="s">
        <v>3077</v>
      </c>
      <c r="H477" s="13" t="s">
        <v>54</v>
      </c>
      <c r="I477" s="2">
        <v>5000</v>
      </c>
      <c r="J477" s="2">
        <v>5000</v>
      </c>
      <c r="K477" s="2">
        <v>0</v>
      </c>
      <c r="L477" s="2">
        <f t="shared" si="409"/>
        <v>0</v>
      </c>
      <c r="M477" s="2"/>
      <c r="N477" s="2"/>
      <c r="O477" s="2"/>
      <c r="P477" s="2">
        <f t="shared" si="411"/>
        <v>0</v>
      </c>
      <c r="Q477" s="2">
        <f t="shared" si="421"/>
        <v>0</v>
      </c>
    </row>
    <row r="478" spans="1:17">
      <c r="A478" s="13" t="s">
        <v>0</v>
      </c>
      <c r="B478" s="13" t="s">
        <v>0</v>
      </c>
      <c r="C478" s="13" t="s">
        <v>0</v>
      </c>
      <c r="D478" s="13" t="s">
        <v>0</v>
      </c>
      <c r="E478" s="13" t="s">
        <v>0</v>
      </c>
      <c r="F478" s="13" t="s">
        <v>0</v>
      </c>
      <c r="G478" s="84" t="s">
        <v>0</v>
      </c>
      <c r="H478" s="24" t="s">
        <v>264</v>
      </c>
      <c r="I478" s="29">
        <v>2104688</v>
      </c>
      <c r="J478" s="29">
        <f>SUM(J474,J468,J450)</f>
        <v>2103188</v>
      </c>
      <c r="K478" s="29">
        <f>SUM(K474,K468,K450)</f>
        <v>25421</v>
      </c>
      <c r="L478" s="29">
        <f t="shared" si="409"/>
        <v>24120</v>
      </c>
      <c r="M478" s="29">
        <f>SUM(M474,M468,M450)</f>
        <v>8040</v>
      </c>
      <c r="N478" s="29">
        <f t="shared" ref="N478:O478" si="429">SUM(N474,N468,N450)</f>
        <v>8040</v>
      </c>
      <c r="O478" s="29">
        <f t="shared" si="429"/>
        <v>8040</v>
      </c>
      <c r="P478" s="29">
        <f t="shared" si="411"/>
        <v>49541</v>
      </c>
      <c r="Q478" s="29">
        <f t="shared" si="421"/>
        <v>2.3555193354089123</v>
      </c>
    </row>
    <row r="479" spans="1:17" ht="15.75" thickBot="1">
      <c r="A479" s="13" t="s">
        <v>0</v>
      </c>
      <c r="B479" s="13" t="s">
        <v>0</v>
      </c>
      <c r="C479" s="13" t="s">
        <v>0</v>
      </c>
      <c r="D479" s="13" t="s">
        <v>0</v>
      </c>
      <c r="E479" s="13" t="s">
        <v>0</v>
      </c>
      <c r="F479" s="13" t="s">
        <v>0</v>
      </c>
      <c r="G479" s="84" t="s">
        <v>0</v>
      </c>
      <c r="H479" s="18" t="s">
        <v>125</v>
      </c>
      <c r="I479" s="3">
        <v>6</v>
      </c>
      <c r="J479" s="3">
        <v>6</v>
      </c>
      <c r="K479" s="3">
        <v>0</v>
      </c>
      <c r="L479" s="3">
        <f t="shared" si="409"/>
        <v>0</v>
      </c>
      <c r="M479" s="3"/>
      <c r="N479" s="3"/>
      <c r="O479" s="3"/>
      <c r="P479" s="3">
        <f t="shared" si="411"/>
        <v>0</v>
      </c>
      <c r="Q479" s="3">
        <f t="shared" si="421"/>
        <v>0</v>
      </c>
    </row>
    <row r="480" spans="1:17" ht="45.75" thickBot="1">
      <c r="A480" s="109" t="s">
        <v>0</v>
      </c>
      <c r="B480" s="109" t="s">
        <v>0</v>
      </c>
      <c r="C480" s="109" t="s">
        <v>0</v>
      </c>
      <c r="D480" s="109" t="s">
        <v>0</v>
      </c>
      <c r="E480" s="109" t="s">
        <v>0</v>
      </c>
      <c r="F480" s="109" t="s">
        <v>0</v>
      </c>
      <c r="G480" s="121" t="s">
        <v>0</v>
      </c>
      <c r="H480" s="1" t="s">
        <v>126</v>
      </c>
      <c r="I480" s="1" t="s">
        <v>3016</v>
      </c>
      <c r="J480" s="1" t="s">
        <v>3199</v>
      </c>
      <c r="K480" s="1" t="s">
        <v>3198</v>
      </c>
      <c r="L480" s="1" t="s">
        <v>3191</v>
      </c>
      <c r="M480" s="1" t="s">
        <v>3193</v>
      </c>
      <c r="N480" s="1" t="s">
        <v>3194</v>
      </c>
      <c r="O480" s="1" t="s">
        <v>3195</v>
      </c>
      <c r="P480" s="1" t="s">
        <v>3192</v>
      </c>
      <c r="Q480" s="1" t="s">
        <v>3185</v>
      </c>
    </row>
    <row r="481" spans="1:17">
      <c r="A481" s="110"/>
      <c r="B481" s="110"/>
      <c r="C481" s="110"/>
      <c r="D481" s="110"/>
      <c r="E481" s="110"/>
      <c r="F481" s="110"/>
      <c r="G481" s="122"/>
      <c r="H481" s="26" t="s">
        <v>0</v>
      </c>
      <c r="I481" s="28">
        <v>1</v>
      </c>
      <c r="J481" s="28">
        <v>2</v>
      </c>
      <c r="K481" s="28">
        <v>3</v>
      </c>
      <c r="L481" s="28" t="s">
        <v>3186</v>
      </c>
      <c r="M481" s="28">
        <v>5</v>
      </c>
      <c r="N481" s="28">
        <v>6</v>
      </c>
      <c r="O481" s="28">
        <v>7</v>
      </c>
      <c r="P481" s="28" t="s">
        <v>3187</v>
      </c>
      <c r="Q481" s="28">
        <v>9</v>
      </c>
    </row>
    <row r="482" spans="1:17">
      <c r="A482" s="110"/>
      <c r="B482" s="110"/>
      <c r="C482" s="110"/>
      <c r="D482" s="110"/>
      <c r="E482" s="110"/>
      <c r="F482" s="110"/>
      <c r="G482" s="122"/>
      <c r="H482" s="8" t="s">
        <v>127</v>
      </c>
      <c r="I482" s="9">
        <v>2104688</v>
      </c>
      <c r="J482" s="9">
        <f t="shared" ref="J482" si="430">SUM(J478)</f>
        <v>2103188</v>
      </c>
      <c r="K482" s="9">
        <f t="shared" ref="K482" si="431">SUM(K478)</f>
        <v>25421</v>
      </c>
      <c r="L482" s="9">
        <f t="shared" ref="L482:L483" si="432">M482+N482+O482</f>
        <v>24120</v>
      </c>
      <c r="M482" s="9">
        <f t="shared" ref="M482:O482" si="433">SUM(M478)</f>
        <v>8040</v>
      </c>
      <c r="N482" s="9">
        <f t="shared" si="433"/>
        <v>8040</v>
      </c>
      <c r="O482" s="9">
        <f t="shared" si="433"/>
        <v>8040</v>
      </c>
      <c r="P482" s="9">
        <f t="shared" ref="P482:P483" si="434">SUM(K482+L482)</f>
        <v>49541</v>
      </c>
      <c r="Q482" s="9">
        <f t="shared" si="421"/>
        <v>2.3555193354089123</v>
      </c>
    </row>
    <row r="483" spans="1:17">
      <c r="A483" s="110"/>
      <c r="B483" s="110"/>
      <c r="C483" s="110"/>
      <c r="D483" s="110"/>
      <c r="E483" s="110"/>
      <c r="F483" s="110"/>
      <c r="G483" s="122"/>
      <c r="H483" s="10" t="s">
        <v>68</v>
      </c>
      <c r="I483" s="9">
        <v>2104688</v>
      </c>
      <c r="J483" s="9">
        <f t="shared" ref="J483" si="435">SUM(J482)</f>
        <v>2103188</v>
      </c>
      <c r="K483" s="9">
        <f t="shared" ref="K483" si="436">SUM(K482)</f>
        <v>25421</v>
      </c>
      <c r="L483" s="9">
        <f t="shared" si="432"/>
        <v>24120</v>
      </c>
      <c r="M483" s="9">
        <f t="shared" ref="M483:O483" si="437">SUM(M482)</f>
        <v>8040</v>
      </c>
      <c r="N483" s="9">
        <f t="shared" si="437"/>
        <v>8040</v>
      </c>
      <c r="O483" s="9">
        <f t="shared" si="437"/>
        <v>8040</v>
      </c>
      <c r="P483" s="9">
        <f t="shared" si="434"/>
        <v>49541</v>
      </c>
      <c r="Q483" s="9">
        <f t="shared" si="421"/>
        <v>2.3555193354089123</v>
      </c>
    </row>
    <row r="484" spans="1:17">
      <c r="A484" s="111"/>
      <c r="B484" s="111"/>
      <c r="C484" s="111"/>
      <c r="D484" s="111"/>
      <c r="E484" s="111"/>
      <c r="F484" s="111"/>
      <c r="G484" s="123"/>
      <c r="Q484" t="str">
        <f t="shared" si="421"/>
        <v>-</v>
      </c>
    </row>
    <row r="485" spans="1:17">
      <c r="A485" s="13" t="s">
        <v>0</v>
      </c>
      <c r="B485" s="13" t="s">
        <v>0</v>
      </c>
      <c r="C485" s="13" t="s">
        <v>0</v>
      </c>
      <c r="D485" s="13" t="s">
        <v>0</v>
      </c>
      <c r="E485" s="13" t="s">
        <v>0</v>
      </c>
      <c r="F485" s="13" t="s">
        <v>0</v>
      </c>
      <c r="G485" s="84" t="s">
        <v>0</v>
      </c>
      <c r="H485" s="27" t="s">
        <v>0</v>
      </c>
      <c r="I485" s="27"/>
      <c r="J485" s="27"/>
      <c r="K485" s="27"/>
      <c r="L485" s="27"/>
      <c r="M485" s="27"/>
      <c r="N485" s="27"/>
      <c r="O485" s="27"/>
      <c r="P485" s="27"/>
      <c r="Q485" s="27" t="str">
        <f t="shared" si="421"/>
        <v>-</v>
      </c>
    </row>
    <row r="486" spans="1:17">
      <c r="A486" s="13" t="s">
        <v>0</v>
      </c>
      <c r="B486" s="13" t="s">
        <v>0</v>
      </c>
      <c r="C486" s="13" t="s">
        <v>0</v>
      </c>
      <c r="D486" s="13" t="s">
        <v>0</v>
      </c>
      <c r="E486" s="13" t="s">
        <v>0</v>
      </c>
      <c r="F486" s="13" t="s">
        <v>0</v>
      </c>
      <c r="G486" s="84" t="s">
        <v>0</v>
      </c>
      <c r="H486" s="24" t="s">
        <v>265</v>
      </c>
      <c r="I486" s="29">
        <v>2104688</v>
      </c>
      <c r="J486" s="29">
        <f t="shared" ref="J486" si="438">SUM(J478)</f>
        <v>2103188</v>
      </c>
      <c r="K486" s="29">
        <f t="shared" ref="K486:K487" si="439">SUM(K478)</f>
        <v>25421</v>
      </c>
      <c r="L486" s="29">
        <f t="shared" ref="L486:L487" si="440">M486+N486+O486</f>
        <v>24120</v>
      </c>
      <c r="M486" s="29">
        <f t="shared" ref="M486:O487" si="441">SUM(M478)</f>
        <v>8040</v>
      </c>
      <c r="N486" s="29">
        <f t="shared" si="441"/>
        <v>8040</v>
      </c>
      <c r="O486" s="29">
        <f t="shared" si="441"/>
        <v>8040</v>
      </c>
      <c r="P486" s="29">
        <f t="shared" ref="P486:P487" si="442">SUM(K486+L486)</f>
        <v>49541</v>
      </c>
      <c r="Q486" s="29">
        <f t="shared" si="421"/>
        <v>2.3555193354089123</v>
      </c>
    </row>
    <row r="487" spans="1:17">
      <c r="A487" s="13" t="s">
        <v>0</v>
      </c>
      <c r="B487" s="13" t="s">
        <v>0</v>
      </c>
      <c r="C487" s="13" t="s">
        <v>0</v>
      </c>
      <c r="D487" s="13" t="s">
        <v>0</v>
      </c>
      <c r="E487" s="13" t="s">
        <v>0</v>
      </c>
      <c r="F487" s="13" t="s">
        <v>0</v>
      </c>
      <c r="G487" s="84" t="s">
        <v>0</v>
      </c>
      <c r="H487" s="18" t="s">
        <v>125</v>
      </c>
      <c r="I487" s="3">
        <v>6</v>
      </c>
      <c r="J487" s="3">
        <f t="shared" ref="J487" si="443">SUM(J479)</f>
        <v>6</v>
      </c>
      <c r="K487" s="3">
        <f t="shared" si="439"/>
        <v>0</v>
      </c>
      <c r="L487" s="3">
        <f t="shared" si="440"/>
        <v>0</v>
      </c>
      <c r="M487" s="3">
        <f t="shared" si="441"/>
        <v>0</v>
      </c>
      <c r="N487" s="3">
        <f t="shared" si="441"/>
        <v>0</v>
      </c>
      <c r="O487" s="3">
        <f t="shared" si="441"/>
        <v>0</v>
      </c>
      <c r="P487" s="3">
        <f t="shared" si="442"/>
        <v>0</v>
      </c>
      <c r="Q487" s="3">
        <f t="shared" si="421"/>
        <v>0</v>
      </c>
    </row>
    <row r="488" spans="1:17">
      <c r="A488" s="13" t="s">
        <v>0</v>
      </c>
      <c r="B488" s="13" t="s">
        <v>0</v>
      </c>
      <c r="C488" s="13" t="s">
        <v>0</v>
      </c>
      <c r="D488" s="13" t="s">
        <v>0</v>
      </c>
      <c r="E488" s="13" t="s">
        <v>0</v>
      </c>
      <c r="F488" s="13" t="s">
        <v>0</v>
      </c>
      <c r="G488" s="84" t="s">
        <v>0</v>
      </c>
      <c r="H488" s="7" t="s">
        <v>0</v>
      </c>
      <c r="I488" s="30"/>
      <c r="J488" s="30"/>
      <c r="K488" s="30"/>
      <c r="L488" s="30"/>
      <c r="M488" s="30"/>
      <c r="N488" s="30"/>
      <c r="O488" s="30"/>
      <c r="P488" s="30"/>
      <c r="Q488" s="30" t="str">
        <f t="shared" si="421"/>
        <v>-</v>
      </c>
    </row>
    <row r="489" spans="1:17">
      <c r="A489" s="13" t="s">
        <v>0</v>
      </c>
      <c r="B489" s="13" t="s">
        <v>0</v>
      </c>
      <c r="C489" s="13" t="s">
        <v>0</v>
      </c>
      <c r="D489" s="13" t="s">
        <v>0</v>
      </c>
      <c r="E489" s="13" t="s">
        <v>0</v>
      </c>
      <c r="F489" s="13" t="s">
        <v>0</v>
      </c>
      <c r="G489" s="84" t="s">
        <v>0</v>
      </c>
      <c r="H489" s="24" t="s">
        <v>266</v>
      </c>
      <c r="I489" s="31">
        <v>13568051</v>
      </c>
      <c r="J489" s="31">
        <f>SUM(J404,J364,J314,J273,J239,J217,J177,J444,J486)</f>
        <v>13496191</v>
      </c>
      <c r="K489" s="31">
        <f>SUM(K404,K364,K314,K273,K239,K217,K177,K444,K486)</f>
        <v>5330432</v>
      </c>
      <c r="L489" s="31">
        <f t="shared" ref="L489:L490" si="444">M489+N489+O489</f>
        <v>3101029</v>
      </c>
      <c r="M489" s="31">
        <f>SUM(M404,M364,M314,M273,M239,M217,M177,M444,M486)</f>
        <v>1448268</v>
      </c>
      <c r="N489" s="31">
        <f t="shared" ref="N489:O489" si="445">SUM(N404,N364,N314,N273,N239,N217,N177,N444,N486)</f>
        <v>826518</v>
      </c>
      <c r="O489" s="31">
        <f t="shared" si="445"/>
        <v>826243</v>
      </c>
      <c r="P489" s="31">
        <f t="shared" ref="P489:P490" si="446">SUM(K489+L489)</f>
        <v>8431461</v>
      </c>
      <c r="Q489" s="31">
        <f t="shared" si="421"/>
        <v>62.472893277814457</v>
      </c>
    </row>
    <row r="490" spans="1:17">
      <c r="A490" s="13" t="s">
        <v>0</v>
      </c>
      <c r="B490" s="13" t="s">
        <v>0</v>
      </c>
      <c r="C490" s="13" t="s">
        <v>0</v>
      </c>
      <c r="D490" s="13" t="s">
        <v>0</v>
      </c>
      <c r="E490" s="13" t="s">
        <v>0</v>
      </c>
      <c r="F490" s="13" t="s">
        <v>0</v>
      </c>
      <c r="G490" s="84" t="s">
        <v>0</v>
      </c>
      <c r="H490" s="18" t="s">
        <v>155</v>
      </c>
      <c r="I490" s="3">
        <v>215</v>
      </c>
      <c r="J490" s="3">
        <f>SUM(J178,J218,J274,J315,J365,J405,J437,J487)</f>
        <v>215</v>
      </c>
      <c r="K490" s="3">
        <f>SUM(K178,K218,K274,K315,K365,K405,K437,K487)</f>
        <v>0</v>
      </c>
      <c r="L490" s="3">
        <f t="shared" si="444"/>
        <v>0</v>
      </c>
      <c r="M490" s="3">
        <f>SUM(M178,M218,M274,M315,M365,M405,M437,M487)</f>
        <v>0</v>
      </c>
      <c r="N490" s="3">
        <f t="shared" ref="N490:O490" si="447">SUM(N178,N218,N274,N315,N365,N405,N437,N487)</f>
        <v>0</v>
      </c>
      <c r="O490" s="3">
        <f t="shared" si="447"/>
        <v>0</v>
      </c>
      <c r="P490" s="3">
        <f t="shared" si="446"/>
        <v>0</v>
      </c>
      <c r="Q490" s="3">
        <f t="shared" si="421"/>
        <v>0</v>
      </c>
    </row>
    <row r="491" spans="1:17">
      <c r="A491" s="17" t="s">
        <v>267</v>
      </c>
      <c r="B491" s="18" t="s">
        <v>0</v>
      </c>
      <c r="C491" s="18" t="s">
        <v>0</v>
      </c>
      <c r="D491" s="18" t="s">
        <v>0</v>
      </c>
      <c r="E491" s="18" t="s">
        <v>0</v>
      </c>
      <c r="F491" s="18" t="s">
        <v>0</v>
      </c>
      <c r="G491" s="81" t="s">
        <v>0</v>
      </c>
      <c r="H491" s="18" t="s">
        <v>268</v>
      </c>
      <c r="I491" s="11"/>
      <c r="J491" s="11"/>
      <c r="K491" s="11"/>
      <c r="L491" s="11"/>
      <c r="M491" s="11"/>
      <c r="N491" s="11"/>
      <c r="O491" s="11"/>
      <c r="P491" s="11"/>
      <c r="Q491" s="11" t="str">
        <f t="shared" si="421"/>
        <v>-</v>
      </c>
    </row>
    <row r="492" spans="1:17" ht="15.75" thickBot="1">
      <c r="A492" s="17" t="s">
        <v>267</v>
      </c>
      <c r="B492" s="17" t="s">
        <v>81</v>
      </c>
      <c r="C492" s="12" t="s">
        <v>0</v>
      </c>
      <c r="D492" s="12" t="s">
        <v>0</v>
      </c>
      <c r="E492" s="18" t="s">
        <v>0</v>
      </c>
      <c r="F492" s="18" t="s">
        <v>0</v>
      </c>
      <c r="G492" s="81" t="s">
        <v>0</v>
      </c>
      <c r="H492" s="18" t="s">
        <v>0</v>
      </c>
      <c r="I492" s="11"/>
      <c r="J492" s="11"/>
      <c r="K492" s="11"/>
      <c r="L492" s="11"/>
      <c r="M492" s="11"/>
      <c r="N492" s="11"/>
      <c r="O492" s="11"/>
      <c r="P492" s="11"/>
      <c r="Q492" s="11" t="str">
        <f t="shared" si="421"/>
        <v>-</v>
      </c>
    </row>
    <row r="493" spans="1:17" ht="45.75" thickBot="1">
      <c r="A493" s="1" t="s">
        <v>82</v>
      </c>
      <c r="B493" s="1" t="s">
        <v>83</v>
      </c>
      <c r="C493" s="1" t="s">
        <v>84</v>
      </c>
      <c r="D493" s="19" t="s">
        <v>0</v>
      </c>
      <c r="E493" s="1" t="s">
        <v>85</v>
      </c>
      <c r="F493" s="1" t="s">
        <v>86</v>
      </c>
      <c r="G493" s="82" t="s">
        <v>87</v>
      </c>
      <c r="H493" s="1" t="s">
        <v>1</v>
      </c>
      <c r="I493" s="1" t="s">
        <v>3016</v>
      </c>
      <c r="J493" s="1" t="s">
        <v>3199</v>
      </c>
      <c r="K493" s="1" t="s">
        <v>3198</v>
      </c>
      <c r="L493" s="1" t="s">
        <v>3191</v>
      </c>
      <c r="M493" s="1" t="s">
        <v>3193</v>
      </c>
      <c r="N493" s="1" t="s">
        <v>3194</v>
      </c>
      <c r="O493" s="1" t="s">
        <v>3195</v>
      </c>
      <c r="P493" s="1" t="s">
        <v>3192</v>
      </c>
      <c r="Q493" s="1" t="s">
        <v>3185</v>
      </c>
    </row>
    <row r="494" spans="1:17">
      <c r="A494" s="20" t="s">
        <v>0</v>
      </c>
      <c r="B494" s="20" t="s">
        <v>0</v>
      </c>
      <c r="C494" s="20" t="s">
        <v>0</v>
      </c>
      <c r="D494" s="21" t="s">
        <v>0</v>
      </c>
      <c r="E494" s="21" t="s">
        <v>0</v>
      </c>
      <c r="F494" s="22" t="s">
        <v>0</v>
      </c>
      <c r="G494" s="83" t="s">
        <v>0</v>
      </c>
      <c r="H494" s="23" t="s">
        <v>0</v>
      </c>
      <c r="I494" s="28">
        <v>1</v>
      </c>
      <c r="J494" s="28">
        <v>2</v>
      </c>
      <c r="K494" s="28">
        <v>3</v>
      </c>
      <c r="L494" s="28" t="s">
        <v>3186</v>
      </c>
      <c r="M494" s="28">
        <v>5</v>
      </c>
      <c r="N494" s="28">
        <v>6</v>
      </c>
      <c r="O494" s="28">
        <v>7</v>
      </c>
      <c r="P494" s="28" t="s">
        <v>3187</v>
      </c>
      <c r="Q494" s="28">
        <v>9</v>
      </c>
    </row>
    <row r="495" spans="1:17">
      <c r="A495" s="17" t="s">
        <v>267</v>
      </c>
      <c r="B495" s="17" t="s">
        <v>81</v>
      </c>
      <c r="C495" s="12" t="s">
        <v>88</v>
      </c>
      <c r="D495" s="12" t="s">
        <v>269</v>
      </c>
      <c r="E495" s="18" t="s">
        <v>0</v>
      </c>
      <c r="F495" s="18" t="s">
        <v>0</v>
      </c>
      <c r="G495" s="81" t="s">
        <v>0</v>
      </c>
      <c r="H495" s="18" t="s">
        <v>268</v>
      </c>
      <c r="I495" s="11"/>
      <c r="J495" s="11"/>
      <c r="K495" s="11"/>
      <c r="L495" s="11"/>
      <c r="M495" s="11"/>
      <c r="N495" s="11"/>
      <c r="O495" s="11"/>
      <c r="P495" s="11"/>
      <c r="Q495" s="11" t="str">
        <f t="shared" si="421"/>
        <v>-</v>
      </c>
    </row>
    <row r="496" spans="1:17" ht="22.5">
      <c r="A496" s="17" t="s">
        <v>0</v>
      </c>
      <c r="B496" s="17" t="s">
        <v>0</v>
      </c>
      <c r="C496" s="17" t="s">
        <v>0</v>
      </c>
      <c r="D496" s="18" t="s">
        <v>0</v>
      </c>
      <c r="E496" s="18" t="s">
        <v>0</v>
      </c>
      <c r="F496" s="18" t="s">
        <v>0</v>
      </c>
      <c r="G496" s="81" t="s">
        <v>0</v>
      </c>
      <c r="H496" s="24" t="s">
        <v>27</v>
      </c>
      <c r="I496" s="29">
        <v>3916243</v>
      </c>
      <c r="J496" s="29">
        <f t="shared" ref="J496" si="448">SUM(J497,J505,J507)</f>
        <v>3914543</v>
      </c>
      <c r="K496" s="29">
        <f t="shared" ref="K496" si="449">SUM(K497,K505,K507)</f>
        <v>1938817</v>
      </c>
      <c r="L496" s="29">
        <f t="shared" ref="L496:L539" si="450">M496+N496+O496</f>
        <v>905510</v>
      </c>
      <c r="M496" s="29">
        <f t="shared" ref="M496:O496" si="451">SUM(M497,M505,M507)</f>
        <v>275492</v>
      </c>
      <c r="N496" s="29">
        <f t="shared" si="451"/>
        <v>340695</v>
      </c>
      <c r="O496" s="29">
        <f t="shared" si="451"/>
        <v>289323</v>
      </c>
      <c r="P496" s="29">
        <f t="shared" ref="P496:P539" si="452">SUM(K496+L496)</f>
        <v>2844327</v>
      </c>
      <c r="Q496" s="29">
        <f t="shared" si="421"/>
        <v>72.66051235099475</v>
      </c>
    </row>
    <row r="497" spans="1:17">
      <c r="A497" s="12" t="s">
        <v>267</v>
      </c>
      <c r="B497" s="12" t="s">
        <v>81</v>
      </c>
      <c r="C497" s="12" t="s">
        <v>88</v>
      </c>
      <c r="D497" s="12" t="s">
        <v>269</v>
      </c>
      <c r="E497" s="18" t="s">
        <v>2</v>
      </c>
      <c r="F497" s="18" t="s">
        <v>0</v>
      </c>
      <c r="G497" s="81" t="s">
        <v>0</v>
      </c>
      <c r="H497" s="18" t="s">
        <v>3</v>
      </c>
      <c r="I497" s="3">
        <v>962296</v>
      </c>
      <c r="J497" s="3">
        <f t="shared" ref="J497" si="453">SUM(J498:J499)</f>
        <v>960596</v>
      </c>
      <c r="K497" s="3">
        <f t="shared" ref="K497" si="454">SUM(K498:K499)</f>
        <v>483086</v>
      </c>
      <c r="L497" s="3">
        <f t="shared" si="450"/>
        <v>224970</v>
      </c>
      <c r="M497" s="3">
        <f t="shared" ref="M497:O497" si="455">SUM(M498:M499)</f>
        <v>70234</v>
      </c>
      <c r="N497" s="3">
        <f t="shared" si="455"/>
        <v>75450</v>
      </c>
      <c r="O497" s="3">
        <f t="shared" si="455"/>
        <v>79286</v>
      </c>
      <c r="P497" s="3">
        <f t="shared" si="452"/>
        <v>708056</v>
      </c>
      <c r="Q497" s="3">
        <f t="shared" si="421"/>
        <v>73.710071663842029</v>
      </c>
    </row>
    <row r="498" spans="1:17">
      <c r="A498" s="12" t="s">
        <v>267</v>
      </c>
      <c r="B498" s="12" t="s">
        <v>81</v>
      </c>
      <c r="C498" s="12" t="s">
        <v>88</v>
      </c>
      <c r="D498" s="12" t="s">
        <v>269</v>
      </c>
      <c r="E498" s="11">
        <v>6111</v>
      </c>
      <c r="F498" s="12"/>
      <c r="G498" s="84" t="s">
        <v>3084</v>
      </c>
      <c r="H498" s="13" t="s">
        <v>4</v>
      </c>
      <c r="I498" s="2">
        <v>852168</v>
      </c>
      <c r="J498" s="2">
        <v>852168</v>
      </c>
      <c r="K498" s="2">
        <v>420760</v>
      </c>
      <c r="L498" s="2">
        <f t="shared" si="450"/>
        <v>205451</v>
      </c>
      <c r="M498" s="2">
        <v>64850</v>
      </c>
      <c r="N498" s="2">
        <v>68700</v>
      </c>
      <c r="O498" s="2">
        <v>71901</v>
      </c>
      <c r="P498" s="2">
        <f t="shared" si="452"/>
        <v>626211</v>
      </c>
      <c r="Q498" s="2">
        <f t="shared" si="421"/>
        <v>73.48445376967922</v>
      </c>
    </row>
    <row r="499" spans="1:17">
      <c r="A499" s="17" t="s">
        <v>267</v>
      </c>
      <c r="B499" s="17" t="s">
        <v>81</v>
      </c>
      <c r="C499" s="17" t="s">
        <v>88</v>
      </c>
      <c r="D499" s="17" t="s">
        <v>269</v>
      </c>
      <c r="E499" s="17" t="s">
        <v>91</v>
      </c>
      <c r="F499" s="12" t="s">
        <v>0</v>
      </c>
      <c r="G499" s="84" t="s">
        <v>0</v>
      </c>
      <c r="H499" s="18" t="s">
        <v>5</v>
      </c>
      <c r="I499" s="3">
        <v>110128</v>
      </c>
      <c r="J499" s="3">
        <f t="shared" ref="J499:K499" si="456">SUM(J500:J504)</f>
        <v>108428</v>
      </c>
      <c r="K499" s="3">
        <f t="shared" si="456"/>
        <v>62326</v>
      </c>
      <c r="L499" s="3">
        <f t="shared" si="450"/>
        <v>19519</v>
      </c>
      <c r="M499" s="3">
        <f t="shared" ref="M499:O499" si="457">SUM(M500:M504)</f>
        <v>5384</v>
      </c>
      <c r="N499" s="3">
        <f t="shared" si="457"/>
        <v>6750</v>
      </c>
      <c r="O499" s="3">
        <f t="shared" si="457"/>
        <v>7385</v>
      </c>
      <c r="P499" s="3">
        <f t="shared" si="452"/>
        <v>81845</v>
      </c>
      <c r="Q499" s="3">
        <f t="shared" si="421"/>
        <v>75.483270004057985</v>
      </c>
    </row>
    <row r="500" spans="1:17">
      <c r="A500" s="12" t="s">
        <v>267</v>
      </c>
      <c r="B500" s="12" t="s">
        <v>81</v>
      </c>
      <c r="C500" s="12" t="s">
        <v>88</v>
      </c>
      <c r="D500" s="12" t="s">
        <v>269</v>
      </c>
      <c r="E500" s="11">
        <v>6112</v>
      </c>
      <c r="F500" s="12" t="s">
        <v>270</v>
      </c>
      <c r="G500" s="84" t="s">
        <v>3084</v>
      </c>
      <c r="H500" s="13" t="s">
        <v>9</v>
      </c>
      <c r="I500" s="2">
        <v>14628</v>
      </c>
      <c r="J500" s="2">
        <v>14628</v>
      </c>
      <c r="K500" s="2">
        <v>5830</v>
      </c>
      <c r="L500" s="2">
        <f t="shared" si="450"/>
        <v>2862</v>
      </c>
      <c r="M500" s="2">
        <v>848</v>
      </c>
      <c r="N500" s="2">
        <v>954</v>
      </c>
      <c r="O500" s="2">
        <v>1060</v>
      </c>
      <c r="P500" s="2">
        <f t="shared" si="452"/>
        <v>8692</v>
      </c>
      <c r="Q500" s="2">
        <f t="shared" si="421"/>
        <v>59.420289855072461</v>
      </c>
    </row>
    <row r="501" spans="1:17">
      <c r="A501" s="12" t="s">
        <v>267</v>
      </c>
      <c r="B501" s="12" t="s">
        <v>81</v>
      </c>
      <c r="C501" s="12" t="s">
        <v>88</v>
      </c>
      <c r="D501" s="12" t="s">
        <v>269</v>
      </c>
      <c r="E501" s="11">
        <v>6112</v>
      </c>
      <c r="F501" s="12" t="s">
        <v>271</v>
      </c>
      <c r="G501" s="84" t="s">
        <v>3084</v>
      </c>
      <c r="H501" s="13" t="s">
        <v>10</v>
      </c>
      <c r="I501" s="2">
        <v>64680</v>
      </c>
      <c r="J501" s="2">
        <v>64680</v>
      </c>
      <c r="K501" s="2">
        <v>29016</v>
      </c>
      <c r="L501" s="2">
        <f t="shared" si="450"/>
        <v>16657</v>
      </c>
      <c r="M501" s="2">
        <v>4536</v>
      </c>
      <c r="N501" s="2">
        <v>5796</v>
      </c>
      <c r="O501" s="2">
        <v>6325</v>
      </c>
      <c r="P501" s="2">
        <f t="shared" si="452"/>
        <v>45673</v>
      </c>
      <c r="Q501" s="2">
        <f t="shared" si="421"/>
        <v>70.613790970933835</v>
      </c>
    </row>
    <row r="502" spans="1:17">
      <c r="A502" s="12" t="s">
        <v>267</v>
      </c>
      <c r="B502" s="12" t="s">
        <v>81</v>
      </c>
      <c r="C502" s="12" t="s">
        <v>88</v>
      </c>
      <c r="D502" s="12" t="s">
        <v>269</v>
      </c>
      <c r="E502" s="11">
        <v>6112</v>
      </c>
      <c r="F502" s="12" t="s">
        <v>272</v>
      </c>
      <c r="G502" s="84" t="s">
        <v>3084</v>
      </c>
      <c r="H502" s="13" t="s">
        <v>7</v>
      </c>
      <c r="I502" s="2">
        <v>13920</v>
      </c>
      <c r="J502" s="2">
        <v>12220</v>
      </c>
      <c r="K502" s="2">
        <v>12220</v>
      </c>
      <c r="L502" s="2">
        <f t="shared" si="450"/>
        <v>0</v>
      </c>
      <c r="M502" s="2">
        <v>0</v>
      </c>
      <c r="N502" s="2">
        <v>0</v>
      </c>
      <c r="O502" s="2">
        <v>0</v>
      </c>
      <c r="P502" s="2">
        <f t="shared" si="452"/>
        <v>12220</v>
      </c>
      <c r="Q502" s="2">
        <f t="shared" si="421"/>
        <v>100</v>
      </c>
    </row>
    <row r="503" spans="1:17">
      <c r="A503" s="12" t="s">
        <v>267</v>
      </c>
      <c r="B503" s="12" t="s">
        <v>81</v>
      </c>
      <c r="C503" s="12" t="s">
        <v>88</v>
      </c>
      <c r="D503" s="12" t="s">
        <v>269</v>
      </c>
      <c r="E503" s="11">
        <v>6112</v>
      </c>
      <c r="F503" s="12" t="s">
        <v>273</v>
      </c>
      <c r="G503" s="84" t="s">
        <v>3084</v>
      </c>
      <c r="H503" s="13" t="s">
        <v>8</v>
      </c>
      <c r="I503" s="2">
        <v>7000</v>
      </c>
      <c r="J503" s="2">
        <v>7000</v>
      </c>
      <c r="K503" s="2">
        <v>7000</v>
      </c>
      <c r="L503" s="2">
        <f t="shared" si="450"/>
        <v>0</v>
      </c>
      <c r="M503" s="2">
        <v>0</v>
      </c>
      <c r="N503" s="2">
        <v>0</v>
      </c>
      <c r="O503" s="2">
        <v>0</v>
      </c>
      <c r="P503" s="2">
        <f t="shared" si="452"/>
        <v>7000</v>
      </c>
      <c r="Q503" s="2">
        <f t="shared" si="421"/>
        <v>100</v>
      </c>
    </row>
    <row r="504" spans="1:17">
      <c r="A504" s="12" t="s">
        <v>267</v>
      </c>
      <c r="B504" s="12" t="s">
        <v>81</v>
      </c>
      <c r="C504" s="12" t="s">
        <v>88</v>
      </c>
      <c r="D504" s="12" t="s">
        <v>269</v>
      </c>
      <c r="E504" s="11">
        <v>6112</v>
      </c>
      <c r="F504" s="12" t="s">
        <v>274</v>
      </c>
      <c r="G504" s="84" t="s">
        <v>3084</v>
      </c>
      <c r="H504" s="13" t="s">
        <v>6</v>
      </c>
      <c r="I504" s="2">
        <v>9900</v>
      </c>
      <c r="J504" s="2">
        <v>9900</v>
      </c>
      <c r="K504" s="2">
        <v>8260</v>
      </c>
      <c r="L504" s="2">
        <f t="shared" si="450"/>
        <v>0</v>
      </c>
      <c r="M504" s="2">
        <v>0</v>
      </c>
      <c r="N504" s="2">
        <v>0</v>
      </c>
      <c r="O504" s="2">
        <v>0</v>
      </c>
      <c r="P504" s="2">
        <f t="shared" si="452"/>
        <v>8260</v>
      </c>
      <c r="Q504" s="2">
        <f t="shared" si="421"/>
        <v>83.434343434343432</v>
      </c>
    </row>
    <row r="505" spans="1:17">
      <c r="A505" s="12" t="s">
        <v>267</v>
      </c>
      <c r="B505" s="12" t="s">
        <v>81</v>
      </c>
      <c r="C505" s="12" t="s">
        <v>88</v>
      </c>
      <c r="D505" s="12" t="s">
        <v>269</v>
      </c>
      <c r="E505" s="18" t="s">
        <v>13</v>
      </c>
      <c r="F505" s="18" t="s">
        <v>0</v>
      </c>
      <c r="G505" s="81" t="s">
        <v>0</v>
      </c>
      <c r="H505" s="18" t="s">
        <v>14</v>
      </c>
      <c r="I505" s="3">
        <v>91557</v>
      </c>
      <c r="J505" s="3">
        <f t="shared" ref="J505:K505" si="458">SUM(J506)</f>
        <v>91557</v>
      </c>
      <c r="K505" s="3">
        <f t="shared" si="458"/>
        <v>44646</v>
      </c>
      <c r="L505" s="3">
        <f t="shared" si="450"/>
        <v>21830</v>
      </c>
      <c r="M505" s="3">
        <f t="shared" ref="M505:O505" si="459">SUM(M506)</f>
        <v>7000</v>
      </c>
      <c r="N505" s="3">
        <f t="shared" si="459"/>
        <v>7280</v>
      </c>
      <c r="O505" s="3">
        <f t="shared" si="459"/>
        <v>7550</v>
      </c>
      <c r="P505" s="3">
        <f t="shared" si="452"/>
        <v>66476</v>
      </c>
      <c r="Q505" s="3">
        <f t="shared" si="421"/>
        <v>72.606136068241639</v>
      </c>
    </row>
    <row r="506" spans="1:17">
      <c r="A506" s="12" t="s">
        <v>267</v>
      </c>
      <c r="B506" s="12" t="s">
        <v>81</v>
      </c>
      <c r="C506" s="12" t="s">
        <v>88</v>
      </c>
      <c r="D506" s="12" t="s">
        <v>269</v>
      </c>
      <c r="E506" s="11">
        <v>6121</v>
      </c>
      <c r="F506" s="12"/>
      <c r="G506" s="84" t="s">
        <v>3084</v>
      </c>
      <c r="H506" s="13" t="s">
        <v>15</v>
      </c>
      <c r="I506" s="2">
        <v>91557</v>
      </c>
      <c r="J506" s="2">
        <v>91557</v>
      </c>
      <c r="K506" s="2">
        <v>44646</v>
      </c>
      <c r="L506" s="2">
        <f t="shared" si="450"/>
        <v>21830</v>
      </c>
      <c r="M506" s="2">
        <v>7000</v>
      </c>
      <c r="N506" s="2">
        <v>7280</v>
      </c>
      <c r="O506" s="2">
        <v>7550</v>
      </c>
      <c r="P506" s="2">
        <f t="shared" si="452"/>
        <v>66476</v>
      </c>
      <c r="Q506" s="2">
        <f t="shared" si="421"/>
        <v>72.606136068241639</v>
      </c>
    </row>
    <row r="507" spans="1:17">
      <c r="A507" s="12" t="s">
        <v>267</v>
      </c>
      <c r="B507" s="12" t="s">
        <v>81</v>
      </c>
      <c r="C507" s="12" t="s">
        <v>88</v>
      </c>
      <c r="D507" s="12" t="s">
        <v>269</v>
      </c>
      <c r="E507" s="18" t="s">
        <v>16</v>
      </c>
      <c r="F507" s="18" t="s">
        <v>0</v>
      </c>
      <c r="G507" s="81" t="s">
        <v>0</v>
      </c>
      <c r="H507" s="18" t="s">
        <v>17</v>
      </c>
      <c r="I507" s="3">
        <v>2862390</v>
      </c>
      <c r="J507" s="3">
        <f t="shared" ref="J507:K507" si="460">SUM(J508:J509)</f>
        <v>2862390</v>
      </c>
      <c r="K507" s="3">
        <f t="shared" si="460"/>
        <v>1411085</v>
      </c>
      <c r="L507" s="3">
        <f t="shared" si="450"/>
        <v>658710</v>
      </c>
      <c r="M507" s="3">
        <f t="shared" ref="M507:O507" si="461">SUM(M508:M509)</f>
        <v>198258</v>
      </c>
      <c r="N507" s="3">
        <f t="shared" si="461"/>
        <v>257965</v>
      </c>
      <c r="O507" s="3">
        <f t="shared" si="461"/>
        <v>202487</v>
      </c>
      <c r="P507" s="3">
        <f t="shared" si="452"/>
        <v>2069795</v>
      </c>
      <c r="Q507" s="3">
        <f t="shared" si="421"/>
        <v>72.310027634249693</v>
      </c>
    </row>
    <row r="508" spans="1:17">
      <c r="A508" s="12" t="s">
        <v>267</v>
      </c>
      <c r="B508" s="12" t="s">
        <v>81</v>
      </c>
      <c r="C508" s="12" t="s">
        <v>88</v>
      </c>
      <c r="D508" s="12" t="s">
        <v>269</v>
      </c>
      <c r="E508" s="11">
        <v>6131</v>
      </c>
      <c r="F508" s="12"/>
      <c r="G508" s="84" t="s">
        <v>3084</v>
      </c>
      <c r="H508" s="13" t="s">
        <v>18</v>
      </c>
      <c r="I508" s="2">
        <v>3850</v>
      </c>
      <c r="J508" s="2">
        <v>3850</v>
      </c>
      <c r="K508" s="2">
        <v>2260</v>
      </c>
      <c r="L508" s="2">
        <f t="shared" si="450"/>
        <v>1590</v>
      </c>
      <c r="M508" s="2">
        <v>1200</v>
      </c>
      <c r="N508" s="2">
        <v>390</v>
      </c>
      <c r="O508" s="2">
        <v>0</v>
      </c>
      <c r="P508" s="2">
        <f t="shared" si="452"/>
        <v>3850</v>
      </c>
      <c r="Q508" s="2">
        <f t="shared" si="421"/>
        <v>100</v>
      </c>
    </row>
    <row r="509" spans="1:17">
      <c r="A509" s="17" t="s">
        <v>267</v>
      </c>
      <c r="B509" s="17" t="s">
        <v>81</v>
      </c>
      <c r="C509" s="17" t="s">
        <v>88</v>
      </c>
      <c r="D509" s="17" t="s">
        <v>269</v>
      </c>
      <c r="E509" s="17" t="s">
        <v>99</v>
      </c>
      <c r="F509" s="12" t="s">
        <v>0</v>
      </c>
      <c r="G509" s="84" t="s">
        <v>0</v>
      </c>
      <c r="H509" s="18" t="s">
        <v>26</v>
      </c>
      <c r="I509" s="3">
        <v>2858540</v>
      </c>
      <c r="J509" s="3">
        <f>SUM(J510:J514)</f>
        <v>2858540</v>
      </c>
      <c r="K509" s="3">
        <f>SUM(K510:K514)</f>
        <v>1408825</v>
      </c>
      <c r="L509" s="3">
        <f t="shared" si="450"/>
        <v>657120</v>
      </c>
      <c r="M509" s="3">
        <f>SUM(M510:M514)</f>
        <v>197058</v>
      </c>
      <c r="N509" s="3">
        <f t="shared" ref="N509:O509" si="462">SUM(N510:N514)</f>
        <v>257575</v>
      </c>
      <c r="O509" s="3">
        <f t="shared" si="462"/>
        <v>202487</v>
      </c>
      <c r="P509" s="3">
        <f t="shared" si="452"/>
        <v>2065945</v>
      </c>
      <c r="Q509" s="3">
        <f t="shared" si="421"/>
        <v>72.272733633253338</v>
      </c>
    </row>
    <row r="510" spans="1:17">
      <c r="A510" s="12" t="s">
        <v>267</v>
      </c>
      <c r="B510" s="12" t="s">
        <v>81</v>
      </c>
      <c r="C510" s="12" t="s">
        <v>88</v>
      </c>
      <c r="D510" s="12" t="s">
        <v>269</v>
      </c>
      <c r="E510" s="11">
        <v>6139</v>
      </c>
      <c r="F510" s="12" t="s">
        <v>275</v>
      </c>
      <c r="G510" s="84" t="s">
        <v>3084</v>
      </c>
      <c r="H510" s="13" t="s">
        <v>108</v>
      </c>
      <c r="I510" s="2">
        <v>2930</v>
      </c>
      <c r="J510" s="2">
        <v>2930</v>
      </c>
      <c r="K510" s="2">
        <v>1395</v>
      </c>
      <c r="L510" s="2">
        <f t="shared" si="450"/>
        <v>760</v>
      </c>
      <c r="M510" s="2">
        <v>240</v>
      </c>
      <c r="N510" s="2">
        <v>255</v>
      </c>
      <c r="O510" s="2">
        <v>265</v>
      </c>
      <c r="P510" s="2">
        <f t="shared" si="452"/>
        <v>2155</v>
      </c>
      <c r="Q510" s="2">
        <f t="shared" si="421"/>
        <v>73.549488054607508</v>
      </c>
    </row>
    <row r="511" spans="1:17">
      <c r="A511" s="12" t="s">
        <v>267</v>
      </c>
      <c r="B511" s="12" t="s">
        <v>81</v>
      </c>
      <c r="C511" s="12" t="s">
        <v>88</v>
      </c>
      <c r="D511" s="12" t="s">
        <v>269</v>
      </c>
      <c r="E511" s="11">
        <v>6139</v>
      </c>
      <c r="F511" s="12" t="s">
        <v>276</v>
      </c>
      <c r="G511" s="84" t="s">
        <v>3083</v>
      </c>
      <c r="H511" s="13" t="s">
        <v>277</v>
      </c>
      <c r="I511" s="2">
        <v>2290830</v>
      </c>
      <c r="J511" s="2">
        <v>2290830</v>
      </c>
      <c r="K511" s="2">
        <v>1137144</v>
      </c>
      <c r="L511" s="2">
        <f t="shared" si="450"/>
        <v>524000</v>
      </c>
      <c r="M511" s="2">
        <v>169000</v>
      </c>
      <c r="N511" s="2">
        <v>180000</v>
      </c>
      <c r="O511" s="2">
        <v>175000</v>
      </c>
      <c r="P511" s="2">
        <f t="shared" si="452"/>
        <v>1661144</v>
      </c>
      <c r="Q511" s="2">
        <f t="shared" si="421"/>
        <v>72.512757384877972</v>
      </c>
    </row>
    <row r="512" spans="1:17">
      <c r="A512" s="12" t="s">
        <v>267</v>
      </c>
      <c r="B512" s="12" t="s">
        <v>81</v>
      </c>
      <c r="C512" s="12" t="s">
        <v>88</v>
      </c>
      <c r="D512" s="12" t="s">
        <v>269</v>
      </c>
      <c r="E512" s="11">
        <v>6139</v>
      </c>
      <c r="F512" s="12" t="s">
        <v>278</v>
      </c>
      <c r="G512" s="84" t="s">
        <v>3084</v>
      </c>
      <c r="H512" s="13" t="s">
        <v>279</v>
      </c>
      <c r="I512" s="2">
        <v>311330</v>
      </c>
      <c r="J512" s="2">
        <v>311330</v>
      </c>
      <c r="K512" s="2">
        <v>168402</v>
      </c>
      <c r="L512" s="2">
        <f t="shared" si="450"/>
        <v>81402</v>
      </c>
      <c r="M512" s="2">
        <v>27500</v>
      </c>
      <c r="N512" s="2">
        <v>27000</v>
      </c>
      <c r="O512" s="2">
        <v>26902</v>
      </c>
      <c r="P512" s="2">
        <f t="shared" si="452"/>
        <v>249804</v>
      </c>
      <c r="Q512" s="2">
        <f t="shared" si="421"/>
        <v>80.237689911026891</v>
      </c>
    </row>
    <row r="513" spans="1:17">
      <c r="A513" s="12" t="s">
        <v>267</v>
      </c>
      <c r="B513" s="12" t="s">
        <v>81</v>
      </c>
      <c r="C513" s="12" t="s">
        <v>88</v>
      </c>
      <c r="D513" s="12" t="s">
        <v>269</v>
      </c>
      <c r="E513" s="11">
        <v>6139</v>
      </c>
      <c r="F513" s="12" t="s">
        <v>3023</v>
      </c>
      <c r="G513" s="84" t="s">
        <v>3084</v>
      </c>
      <c r="H513" s="13" t="s">
        <v>280</v>
      </c>
      <c r="I513" s="2">
        <v>250000</v>
      </c>
      <c r="J513" s="2">
        <v>250000</v>
      </c>
      <c r="K513" s="2">
        <v>100000</v>
      </c>
      <c r="L513" s="2">
        <f t="shared" si="450"/>
        <v>50000</v>
      </c>
      <c r="M513" s="2">
        <v>0</v>
      </c>
      <c r="N513" s="2">
        <v>50000</v>
      </c>
      <c r="O513" s="2">
        <v>0</v>
      </c>
      <c r="P513" s="2">
        <f t="shared" si="452"/>
        <v>150000</v>
      </c>
      <c r="Q513" s="2">
        <f t="shared" si="421"/>
        <v>60</v>
      </c>
    </row>
    <row r="514" spans="1:17" ht="22.5">
      <c r="A514" s="12" t="s">
        <v>267</v>
      </c>
      <c r="B514" s="12" t="s">
        <v>81</v>
      </c>
      <c r="C514" s="12" t="s">
        <v>88</v>
      </c>
      <c r="D514" s="12" t="s">
        <v>269</v>
      </c>
      <c r="E514" s="11">
        <v>6139</v>
      </c>
      <c r="F514" s="12" t="s">
        <v>281</v>
      </c>
      <c r="G514" s="84" t="s">
        <v>3084</v>
      </c>
      <c r="H514" s="13" t="s">
        <v>282</v>
      </c>
      <c r="I514" s="2">
        <v>3450</v>
      </c>
      <c r="J514" s="2">
        <v>3450</v>
      </c>
      <c r="K514" s="2">
        <v>1884</v>
      </c>
      <c r="L514" s="2">
        <f t="shared" si="450"/>
        <v>958</v>
      </c>
      <c r="M514" s="2">
        <v>318</v>
      </c>
      <c r="N514" s="2">
        <v>320</v>
      </c>
      <c r="O514" s="2">
        <v>320</v>
      </c>
      <c r="P514" s="2">
        <f t="shared" si="452"/>
        <v>2842</v>
      </c>
      <c r="Q514" s="2">
        <f t="shared" si="421"/>
        <v>82.376811594202906</v>
      </c>
    </row>
    <row r="515" spans="1:17" ht="22.5">
      <c r="A515" s="17" t="s">
        <v>0</v>
      </c>
      <c r="B515" s="17" t="s">
        <v>0</v>
      </c>
      <c r="C515" s="17" t="s">
        <v>0</v>
      </c>
      <c r="D515" s="18" t="s">
        <v>0</v>
      </c>
      <c r="E515" s="18" t="s">
        <v>0</v>
      </c>
      <c r="F515" s="18" t="s">
        <v>0</v>
      </c>
      <c r="G515" s="81" t="s">
        <v>0</v>
      </c>
      <c r="H515" s="24" t="s">
        <v>36</v>
      </c>
      <c r="I515" s="29">
        <v>4795185</v>
      </c>
      <c r="J515" s="29">
        <f t="shared" ref="J515:K515" si="463">SUM(J516)</f>
        <v>4795185</v>
      </c>
      <c r="K515" s="29">
        <f t="shared" si="463"/>
        <v>2401098</v>
      </c>
      <c r="L515" s="29">
        <f t="shared" si="450"/>
        <v>1186679</v>
      </c>
      <c r="M515" s="29">
        <f t="shared" ref="M515:O515" si="464">SUM(M516)</f>
        <v>404013</v>
      </c>
      <c r="N515" s="29">
        <f t="shared" si="464"/>
        <v>396333</v>
      </c>
      <c r="O515" s="29">
        <f t="shared" si="464"/>
        <v>386333</v>
      </c>
      <c r="P515" s="29">
        <f t="shared" si="452"/>
        <v>3587777</v>
      </c>
      <c r="Q515" s="29">
        <f t="shared" si="421"/>
        <v>74.820408388831723</v>
      </c>
    </row>
    <row r="516" spans="1:17">
      <c r="A516" s="12" t="s">
        <v>267</v>
      </c>
      <c r="B516" s="12" t="s">
        <v>81</v>
      </c>
      <c r="C516" s="12" t="s">
        <v>88</v>
      </c>
      <c r="D516" s="12" t="s">
        <v>269</v>
      </c>
      <c r="E516" s="18" t="s">
        <v>28</v>
      </c>
      <c r="F516" s="18" t="s">
        <v>0</v>
      </c>
      <c r="G516" s="81" t="s">
        <v>0</v>
      </c>
      <c r="H516" s="18" t="s">
        <v>29</v>
      </c>
      <c r="I516" s="3">
        <v>4795185</v>
      </c>
      <c r="J516" s="3">
        <f t="shared" ref="J516" si="465">SUM(J517,J519,J522,J524)</f>
        <v>4795185</v>
      </c>
      <c r="K516" s="3">
        <f t="shared" ref="K516" si="466">SUM(K517,K519,K522,K524)</f>
        <v>2401098</v>
      </c>
      <c r="L516" s="3">
        <f t="shared" si="450"/>
        <v>1186679</v>
      </c>
      <c r="M516" s="3">
        <f t="shared" ref="M516:O516" si="467">SUM(M517,M519,M522,M524)</f>
        <v>404013</v>
      </c>
      <c r="N516" s="3">
        <f t="shared" si="467"/>
        <v>396333</v>
      </c>
      <c r="O516" s="3">
        <f t="shared" si="467"/>
        <v>386333</v>
      </c>
      <c r="P516" s="3">
        <f t="shared" si="452"/>
        <v>3587777</v>
      </c>
      <c r="Q516" s="3">
        <f t="shared" si="421"/>
        <v>74.820408388831723</v>
      </c>
    </row>
    <row r="517" spans="1:17">
      <c r="A517" s="17" t="s">
        <v>267</v>
      </c>
      <c r="B517" s="17" t="s">
        <v>81</v>
      </c>
      <c r="C517" s="17" t="s">
        <v>88</v>
      </c>
      <c r="D517" s="17" t="s">
        <v>269</v>
      </c>
      <c r="E517" s="17" t="s">
        <v>283</v>
      </c>
      <c r="F517" s="12" t="s">
        <v>0</v>
      </c>
      <c r="G517" s="84" t="s">
        <v>0</v>
      </c>
      <c r="H517" s="18" t="s">
        <v>30</v>
      </c>
      <c r="I517" s="3">
        <v>60000</v>
      </c>
      <c r="J517" s="3">
        <f t="shared" ref="J517:K517" si="468">SUM(J518)</f>
        <v>60000</v>
      </c>
      <c r="K517" s="3">
        <f t="shared" si="468"/>
        <v>60000</v>
      </c>
      <c r="L517" s="3">
        <f t="shared" si="450"/>
        <v>0</v>
      </c>
      <c r="M517" s="3">
        <f t="shared" ref="M517:O517" si="469">SUM(M518)</f>
        <v>0</v>
      </c>
      <c r="N517" s="3">
        <f t="shared" si="469"/>
        <v>0</v>
      </c>
      <c r="O517" s="3">
        <f t="shared" si="469"/>
        <v>0</v>
      </c>
      <c r="P517" s="3">
        <f t="shared" si="452"/>
        <v>60000</v>
      </c>
      <c r="Q517" s="3">
        <f t="shared" si="421"/>
        <v>100</v>
      </c>
    </row>
    <row r="518" spans="1:17">
      <c r="A518" s="12" t="s">
        <v>267</v>
      </c>
      <c r="B518" s="12" t="s">
        <v>81</v>
      </c>
      <c r="C518" s="12" t="s">
        <v>88</v>
      </c>
      <c r="D518" s="12" t="s">
        <v>269</v>
      </c>
      <c r="E518" s="11">
        <v>6141</v>
      </c>
      <c r="F518" s="12" t="s">
        <v>284</v>
      </c>
      <c r="G518" s="84" t="s">
        <v>3084</v>
      </c>
      <c r="H518" s="13" t="s">
        <v>30</v>
      </c>
      <c r="I518" s="2">
        <v>60000</v>
      </c>
      <c r="J518" s="2">
        <v>60000</v>
      </c>
      <c r="K518" s="2">
        <v>60000</v>
      </c>
      <c r="L518" s="2">
        <f t="shared" si="450"/>
        <v>0</v>
      </c>
      <c r="M518" s="2">
        <v>0</v>
      </c>
      <c r="N518" s="2">
        <v>0</v>
      </c>
      <c r="O518" s="2">
        <v>0</v>
      </c>
      <c r="P518" s="2">
        <f t="shared" si="452"/>
        <v>60000</v>
      </c>
      <c r="Q518" s="2">
        <f t="shared" si="421"/>
        <v>100</v>
      </c>
    </row>
    <row r="519" spans="1:17">
      <c r="A519" s="17" t="s">
        <v>267</v>
      </c>
      <c r="B519" s="17" t="s">
        <v>81</v>
      </c>
      <c r="C519" s="17" t="s">
        <v>88</v>
      </c>
      <c r="D519" s="17" t="s">
        <v>269</v>
      </c>
      <c r="E519" s="17" t="s">
        <v>115</v>
      </c>
      <c r="F519" s="12" t="s">
        <v>0</v>
      </c>
      <c r="G519" s="84" t="s">
        <v>0</v>
      </c>
      <c r="H519" s="18" t="s">
        <v>32</v>
      </c>
      <c r="I519" s="3">
        <v>10100</v>
      </c>
      <c r="J519" s="3">
        <f t="shared" ref="J519:K519" si="470">SUM(J520:J521)</f>
        <v>10100</v>
      </c>
      <c r="K519" s="3">
        <f t="shared" si="470"/>
        <v>10100</v>
      </c>
      <c r="L519" s="3">
        <f t="shared" si="450"/>
        <v>0</v>
      </c>
      <c r="M519" s="3">
        <f t="shared" ref="M519:O519" si="471">SUM(M520:M521)</f>
        <v>0</v>
      </c>
      <c r="N519" s="3">
        <f t="shared" si="471"/>
        <v>0</v>
      </c>
      <c r="O519" s="3">
        <f t="shared" si="471"/>
        <v>0</v>
      </c>
      <c r="P519" s="3">
        <f t="shared" si="452"/>
        <v>10100</v>
      </c>
      <c r="Q519" s="3">
        <f t="shared" si="421"/>
        <v>100</v>
      </c>
    </row>
    <row r="520" spans="1:17">
      <c r="A520" s="12" t="s">
        <v>267</v>
      </c>
      <c r="B520" s="12" t="s">
        <v>81</v>
      </c>
      <c r="C520" s="12" t="s">
        <v>88</v>
      </c>
      <c r="D520" s="12" t="s">
        <v>269</v>
      </c>
      <c r="E520" s="11">
        <v>6143</v>
      </c>
      <c r="F520" s="12" t="s">
        <v>285</v>
      </c>
      <c r="G520" s="84" t="s">
        <v>3084</v>
      </c>
      <c r="H520" s="13" t="s">
        <v>286</v>
      </c>
      <c r="I520" s="2">
        <v>100</v>
      </c>
      <c r="J520" s="2">
        <v>100</v>
      </c>
      <c r="K520" s="2">
        <v>100</v>
      </c>
      <c r="L520" s="2">
        <f t="shared" si="450"/>
        <v>0</v>
      </c>
      <c r="M520" s="2">
        <v>0</v>
      </c>
      <c r="N520" s="2">
        <v>0</v>
      </c>
      <c r="O520" s="2">
        <v>0</v>
      </c>
      <c r="P520" s="2">
        <f t="shared" si="452"/>
        <v>100</v>
      </c>
      <c r="Q520" s="2">
        <f t="shared" si="421"/>
        <v>100</v>
      </c>
    </row>
    <row r="521" spans="1:17">
      <c r="A521" s="12" t="s">
        <v>267</v>
      </c>
      <c r="B521" s="12" t="s">
        <v>81</v>
      </c>
      <c r="C521" s="12" t="s">
        <v>88</v>
      </c>
      <c r="D521" s="12" t="s">
        <v>269</v>
      </c>
      <c r="E521" s="11">
        <v>6143</v>
      </c>
      <c r="F521" s="12" t="s">
        <v>287</v>
      </c>
      <c r="G521" s="84" t="s">
        <v>3084</v>
      </c>
      <c r="H521" s="13" t="s">
        <v>288</v>
      </c>
      <c r="I521" s="2">
        <v>10000</v>
      </c>
      <c r="J521" s="2">
        <v>10000</v>
      </c>
      <c r="K521" s="2">
        <v>10000</v>
      </c>
      <c r="L521" s="2">
        <f t="shared" si="450"/>
        <v>0</v>
      </c>
      <c r="M521" s="2">
        <v>0</v>
      </c>
      <c r="N521" s="2">
        <v>0</v>
      </c>
      <c r="O521" s="2">
        <v>0</v>
      </c>
      <c r="P521" s="2">
        <f t="shared" si="452"/>
        <v>10000</v>
      </c>
      <c r="Q521" s="2">
        <f t="shared" si="421"/>
        <v>100</v>
      </c>
    </row>
    <row r="522" spans="1:17">
      <c r="A522" s="17" t="s">
        <v>267</v>
      </c>
      <c r="B522" s="17" t="s">
        <v>81</v>
      </c>
      <c r="C522" s="17" t="s">
        <v>88</v>
      </c>
      <c r="D522" s="17" t="s">
        <v>269</v>
      </c>
      <c r="E522" s="17" t="s">
        <v>289</v>
      </c>
      <c r="F522" s="12" t="s">
        <v>0</v>
      </c>
      <c r="G522" s="84" t="s">
        <v>0</v>
      </c>
      <c r="H522" s="18" t="s">
        <v>33</v>
      </c>
      <c r="I522" s="3">
        <v>4300000</v>
      </c>
      <c r="J522" s="3">
        <f t="shared" ref="J522:K522" si="472">SUM(J523)</f>
        <v>4300000</v>
      </c>
      <c r="K522" s="3">
        <f t="shared" si="472"/>
        <v>2149998</v>
      </c>
      <c r="L522" s="3">
        <f t="shared" si="450"/>
        <v>1074999</v>
      </c>
      <c r="M522" s="3">
        <f t="shared" ref="M522:O522" si="473">SUM(M523)</f>
        <v>358333</v>
      </c>
      <c r="N522" s="3">
        <f t="shared" si="473"/>
        <v>358333</v>
      </c>
      <c r="O522" s="3">
        <f t="shared" si="473"/>
        <v>358333</v>
      </c>
      <c r="P522" s="3">
        <f t="shared" si="452"/>
        <v>3224997</v>
      </c>
      <c r="Q522" s="3">
        <f t="shared" si="421"/>
        <v>74.999930232558143</v>
      </c>
    </row>
    <row r="523" spans="1:17">
      <c r="A523" s="12" t="s">
        <v>267</v>
      </c>
      <c r="B523" s="12" t="s">
        <v>81</v>
      </c>
      <c r="C523" s="12" t="s">
        <v>88</v>
      </c>
      <c r="D523" s="12" t="s">
        <v>269</v>
      </c>
      <c r="E523" s="11">
        <v>6144</v>
      </c>
      <c r="F523" s="12" t="s">
        <v>290</v>
      </c>
      <c r="G523" s="84" t="s">
        <v>3106</v>
      </c>
      <c r="H523" s="13" t="s">
        <v>291</v>
      </c>
      <c r="I523" s="2">
        <v>4300000</v>
      </c>
      <c r="J523" s="2">
        <v>4300000</v>
      </c>
      <c r="K523" s="2">
        <v>2149998</v>
      </c>
      <c r="L523" s="2">
        <f t="shared" si="450"/>
        <v>1074999</v>
      </c>
      <c r="M523" s="2">
        <v>358333</v>
      </c>
      <c r="N523" s="2">
        <v>358333</v>
      </c>
      <c r="O523" s="2">
        <v>358333</v>
      </c>
      <c r="P523" s="2">
        <f t="shared" si="452"/>
        <v>3224997</v>
      </c>
      <c r="Q523" s="2">
        <f t="shared" si="421"/>
        <v>74.999930232558143</v>
      </c>
    </row>
    <row r="524" spans="1:17">
      <c r="A524" s="17" t="s">
        <v>267</v>
      </c>
      <c r="B524" s="17" t="s">
        <v>81</v>
      </c>
      <c r="C524" s="17" t="s">
        <v>88</v>
      </c>
      <c r="D524" s="17" t="s">
        <v>269</v>
      </c>
      <c r="E524" s="17" t="s">
        <v>120</v>
      </c>
      <c r="F524" s="12" t="s">
        <v>0</v>
      </c>
      <c r="G524" s="84" t="s">
        <v>0</v>
      </c>
      <c r="H524" s="18" t="s">
        <v>35</v>
      </c>
      <c r="I524" s="3">
        <v>425085</v>
      </c>
      <c r="J524" s="3">
        <f t="shared" ref="J524:K524" si="474">SUM(J525)</f>
        <v>425085</v>
      </c>
      <c r="K524" s="3">
        <f t="shared" si="474"/>
        <v>181000</v>
      </c>
      <c r="L524" s="3">
        <f t="shared" si="450"/>
        <v>111680</v>
      </c>
      <c r="M524" s="3">
        <f t="shared" ref="M524:O524" si="475">SUM(M525)</f>
        <v>45680</v>
      </c>
      <c r="N524" s="3">
        <f t="shared" si="475"/>
        <v>38000</v>
      </c>
      <c r="O524" s="3">
        <f t="shared" si="475"/>
        <v>28000</v>
      </c>
      <c r="P524" s="3">
        <f t="shared" si="452"/>
        <v>292680</v>
      </c>
      <c r="Q524" s="3">
        <f t="shared" ref="Q524:Q587" si="476">IF(J524=0,"-",P524/J524*100)</f>
        <v>68.852111930555054</v>
      </c>
    </row>
    <row r="525" spans="1:17">
      <c r="A525" s="12" t="s">
        <v>267</v>
      </c>
      <c r="B525" s="12" t="s">
        <v>81</v>
      </c>
      <c r="C525" s="12" t="s">
        <v>88</v>
      </c>
      <c r="D525" s="12" t="s">
        <v>269</v>
      </c>
      <c r="E525" s="11">
        <v>6148</v>
      </c>
      <c r="F525" s="12" t="s">
        <v>292</v>
      </c>
      <c r="G525" s="84" t="s">
        <v>3084</v>
      </c>
      <c r="H525" s="13" t="s">
        <v>35</v>
      </c>
      <c r="I525" s="2">
        <v>425085</v>
      </c>
      <c r="J525" s="2">
        <v>425085</v>
      </c>
      <c r="K525" s="2">
        <v>181000</v>
      </c>
      <c r="L525" s="2">
        <f t="shared" si="450"/>
        <v>111680</v>
      </c>
      <c r="M525" s="2">
        <v>45680</v>
      </c>
      <c r="N525" s="2">
        <v>38000</v>
      </c>
      <c r="O525" s="2">
        <v>28000</v>
      </c>
      <c r="P525" s="2">
        <f t="shared" si="452"/>
        <v>292680</v>
      </c>
      <c r="Q525" s="2">
        <f t="shared" si="476"/>
        <v>68.852111930555054</v>
      </c>
    </row>
    <row r="526" spans="1:17" ht="22.5">
      <c r="A526" s="17" t="s">
        <v>0</v>
      </c>
      <c r="B526" s="17" t="s">
        <v>0</v>
      </c>
      <c r="C526" s="17" t="s">
        <v>0</v>
      </c>
      <c r="D526" s="18" t="s">
        <v>0</v>
      </c>
      <c r="E526" s="18" t="s">
        <v>0</v>
      </c>
      <c r="F526" s="18" t="s">
        <v>0</v>
      </c>
      <c r="G526" s="81" t="s">
        <v>0</v>
      </c>
      <c r="H526" s="24" t="s">
        <v>43</v>
      </c>
      <c r="I526" s="29">
        <v>300</v>
      </c>
      <c r="J526" s="29">
        <f t="shared" ref="J526:K526" si="477">SUM(J527)</f>
        <v>300</v>
      </c>
      <c r="K526" s="29">
        <f t="shared" si="477"/>
        <v>0</v>
      </c>
      <c r="L526" s="29">
        <f t="shared" si="450"/>
        <v>0</v>
      </c>
      <c r="M526" s="29">
        <f t="shared" ref="M526:O526" si="478">SUM(M527)</f>
        <v>0</v>
      </c>
      <c r="N526" s="29">
        <f t="shared" si="478"/>
        <v>0</v>
      </c>
      <c r="O526" s="29">
        <f t="shared" si="478"/>
        <v>0</v>
      </c>
      <c r="P526" s="29">
        <f t="shared" si="452"/>
        <v>0</v>
      </c>
      <c r="Q526" s="29">
        <f t="shared" si="476"/>
        <v>0</v>
      </c>
    </row>
    <row r="527" spans="1:17">
      <c r="A527" s="12" t="s">
        <v>267</v>
      </c>
      <c r="B527" s="12" t="s">
        <v>81</v>
      </c>
      <c r="C527" s="12" t="s">
        <v>88</v>
      </c>
      <c r="D527" s="12" t="s">
        <v>269</v>
      </c>
      <c r="E527" s="18" t="s">
        <v>37</v>
      </c>
      <c r="F527" s="18" t="s">
        <v>0</v>
      </c>
      <c r="G527" s="81" t="s">
        <v>0</v>
      </c>
      <c r="H527" s="18" t="s">
        <v>38</v>
      </c>
      <c r="I527" s="3">
        <v>300</v>
      </c>
      <c r="J527" s="3">
        <f t="shared" ref="J527" si="479">SUM(J528,J530,J532)</f>
        <v>300</v>
      </c>
      <c r="K527" s="3">
        <f t="shared" ref="K527" si="480">SUM(K528,K530,K532)</f>
        <v>0</v>
      </c>
      <c r="L527" s="3">
        <f t="shared" si="450"/>
        <v>0</v>
      </c>
      <c r="M527" s="3">
        <f t="shared" ref="M527:O527" si="481">SUM(M528,M530,M532)</f>
        <v>0</v>
      </c>
      <c r="N527" s="3">
        <f t="shared" si="481"/>
        <v>0</v>
      </c>
      <c r="O527" s="3">
        <f t="shared" si="481"/>
        <v>0</v>
      </c>
      <c r="P527" s="3">
        <f t="shared" si="452"/>
        <v>0</v>
      </c>
      <c r="Q527" s="3">
        <f t="shared" si="476"/>
        <v>0</v>
      </c>
    </row>
    <row r="528" spans="1:17">
      <c r="A528" s="17" t="s">
        <v>267</v>
      </c>
      <c r="B528" s="17" t="s">
        <v>81</v>
      </c>
      <c r="C528" s="17" t="s">
        <v>88</v>
      </c>
      <c r="D528" s="17" t="s">
        <v>269</v>
      </c>
      <c r="E528" s="17" t="s">
        <v>293</v>
      </c>
      <c r="F528" s="12" t="s">
        <v>0</v>
      </c>
      <c r="G528" s="84" t="s">
        <v>0</v>
      </c>
      <c r="H528" s="18" t="s">
        <v>39</v>
      </c>
      <c r="I528" s="3">
        <v>100</v>
      </c>
      <c r="J528" s="3">
        <f t="shared" ref="J528:K528" si="482">SUM(J529)</f>
        <v>100</v>
      </c>
      <c r="K528" s="3">
        <f t="shared" si="482"/>
        <v>0</v>
      </c>
      <c r="L528" s="3">
        <f t="shared" si="450"/>
        <v>0</v>
      </c>
      <c r="M528" s="3">
        <f t="shared" ref="M528:O528" si="483">SUM(M529)</f>
        <v>0</v>
      </c>
      <c r="N528" s="3">
        <f t="shared" si="483"/>
        <v>0</v>
      </c>
      <c r="O528" s="3">
        <f t="shared" si="483"/>
        <v>0</v>
      </c>
      <c r="P528" s="3">
        <f t="shared" si="452"/>
        <v>0</v>
      </c>
      <c r="Q528" s="3">
        <f t="shared" si="476"/>
        <v>0</v>
      </c>
    </row>
    <row r="529" spans="1:17">
      <c r="A529" s="12" t="s">
        <v>267</v>
      </c>
      <c r="B529" s="12" t="s">
        <v>81</v>
      </c>
      <c r="C529" s="12" t="s">
        <v>88</v>
      </c>
      <c r="D529" s="12" t="s">
        <v>269</v>
      </c>
      <c r="E529" s="11">
        <v>6151</v>
      </c>
      <c r="F529" s="12" t="s">
        <v>294</v>
      </c>
      <c r="G529" s="84" t="s">
        <v>3084</v>
      </c>
      <c r="H529" s="13" t="s">
        <v>295</v>
      </c>
      <c r="I529" s="2">
        <v>100</v>
      </c>
      <c r="J529" s="2">
        <v>100</v>
      </c>
      <c r="K529" s="2">
        <v>0</v>
      </c>
      <c r="L529" s="2">
        <f t="shared" si="450"/>
        <v>0</v>
      </c>
      <c r="M529" s="2">
        <v>0</v>
      </c>
      <c r="N529" s="2">
        <v>0</v>
      </c>
      <c r="O529" s="2">
        <v>0</v>
      </c>
      <c r="P529" s="2">
        <f t="shared" si="452"/>
        <v>0</v>
      </c>
      <c r="Q529" s="2">
        <f t="shared" si="476"/>
        <v>0</v>
      </c>
    </row>
    <row r="530" spans="1:17">
      <c r="A530" s="17" t="s">
        <v>267</v>
      </c>
      <c r="B530" s="17" t="s">
        <v>81</v>
      </c>
      <c r="C530" s="17" t="s">
        <v>88</v>
      </c>
      <c r="D530" s="17" t="s">
        <v>269</v>
      </c>
      <c r="E530" s="17" t="s">
        <v>296</v>
      </c>
      <c r="F530" s="12" t="s">
        <v>0</v>
      </c>
      <c r="G530" s="84" t="s">
        <v>0</v>
      </c>
      <c r="H530" s="18" t="s">
        <v>41</v>
      </c>
      <c r="I530" s="3">
        <v>100</v>
      </c>
      <c r="J530" s="3">
        <f t="shared" ref="J530:K530" si="484">SUM(J531)</f>
        <v>100</v>
      </c>
      <c r="K530" s="3">
        <f t="shared" si="484"/>
        <v>0</v>
      </c>
      <c r="L530" s="3">
        <f t="shared" si="450"/>
        <v>0</v>
      </c>
      <c r="M530" s="3">
        <f t="shared" ref="M530:O530" si="485">SUM(M531)</f>
        <v>0</v>
      </c>
      <c r="N530" s="3">
        <f t="shared" si="485"/>
        <v>0</v>
      </c>
      <c r="O530" s="3">
        <f t="shared" si="485"/>
        <v>0</v>
      </c>
      <c r="P530" s="3">
        <f t="shared" si="452"/>
        <v>0</v>
      </c>
      <c r="Q530" s="3">
        <f t="shared" si="476"/>
        <v>0</v>
      </c>
    </row>
    <row r="531" spans="1:17">
      <c r="A531" s="12" t="s">
        <v>267</v>
      </c>
      <c r="B531" s="12" t="s">
        <v>81</v>
      </c>
      <c r="C531" s="12" t="s">
        <v>88</v>
      </c>
      <c r="D531" s="12" t="s">
        <v>269</v>
      </c>
      <c r="E531" s="11">
        <v>6153</v>
      </c>
      <c r="F531" s="12" t="s">
        <v>297</v>
      </c>
      <c r="G531" s="84" t="s">
        <v>3084</v>
      </c>
      <c r="H531" s="13" t="s">
        <v>298</v>
      </c>
      <c r="I531" s="2">
        <v>100</v>
      </c>
      <c r="J531" s="2">
        <v>100</v>
      </c>
      <c r="K531" s="2">
        <v>0</v>
      </c>
      <c r="L531" s="2">
        <f t="shared" si="450"/>
        <v>0</v>
      </c>
      <c r="M531" s="2">
        <v>0</v>
      </c>
      <c r="N531" s="2">
        <v>0</v>
      </c>
      <c r="O531" s="2">
        <v>0</v>
      </c>
      <c r="P531" s="2">
        <f t="shared" si="452"/>
        <v>0</v>
      </c>
      <c r="Q531" s="2">
        <f t="shared" si="476"/>
        <v>0</v>
      </c>
    </row>
    <row r="532" spans="1:17">
      <c r="A532" s="17" t="s">
        <v>267</v>
      </c>
      <c r="B532" s="17" t="s">
        <v>81</v>
      </c>
      <c r="C532" s="17" t="s">
        <v>88</v>
      </c>
      <c r="D532" s="17" t="s">
        <v>269</v>
      </c>
      <c r="E532" s="17" t="s">
        <v>299</v>
      </c>
      <c r="F532" s="12" t="s">
        <v>0</v>
      </c>
      <c r="G532" s="84" t="s">
        <v>0</v>
      </c>
      <c r="H532" s="18" t="s">
        <v>42</v>
      </c>
      <c r="I532" s="3">
        <v>100</v>
      </c>
      <c r="J532" s="3">
        <f t="shared" ref="J532:K532" si="486">SUM(J533)</f>
        <v>100</v>
      </c>
      <c r="K532" s="3">
        <f t="shared" si="486"/>
        <v>0</v>
      </c>
      <c r="L532" s="3">
        <f t="shared" si="450"/>
        <v>0</v>
      </c>
      <c r="M532" s="3">
        <f t="shared" ref="M532:O532" si="487">SUM(M533)</f>
        <v>0</v>
      </c>
      <c r="N532" s="3">
        <f t="shared" si="487"/>
        <v>0</v>
      </c>
      <c r="O532" s="3">
        <f t="shared" si="487"/>
        <v>0</v>
      </c>
      <c r="P532" s="3">
        <f t="shared" si="452"/>
        <v>0</v>
      </c>
      <c r="Q532" s="3">
        <f t="shared" si="476"/>
        <v>0</v>
      </c>
    </row>
    <row r="533" spans="1:17">
      <c r="A533" s="12" t="s">
        <v>267</v>
      </c>
      <c r="B533" s="12" t="s">
        <v>81</v>
      </c>
      <c r="C533" s="12" t="s">
        <v>88</v>
      </c>
      <c r="D533" s="12" t="s">
        <v>269</v>
      </c>
      <c r="E533" s="11">
        <v>6154</v>
      </c>
      <c r="F533" s="12" t="s">
        <v>300</v>
      </c>
      <c r="G533" s="84" t="s">
        <v>3106</v>
      </c>
      <c r="H533" s="13" t="s">
        <v>301</v>
      </c>
      <c r="I533" s="2">
        <v>100</v>
      </c>
      <c r="J533" s="2">
        <v>100</v>
      </c>
      <c r="K533" s="2">
        <v>0</v>
      </c>
      <c r="L533" s="2">
        <f t="shared" si="450"/>
        <v>0</v>
      </c>
      <c r="M533" s="2">
        <v>0</v>
      </c>
      <c r="N533" s="2">
        <v>0</v>
      </c>
      <c r="O533" s="2">
        <v>0</v>
      </c>
      <c r="P533" s="2">
        <f t="shared" si="452"/>
        <v>0</v>
      </c>
      <c r="Q533" s="2">
        <f t="shared" si="476"/>
        <v>0</v>
      </c>
    </row>
    <row r="534" spans="1:17" ht="22.5">
      <c r="A534" s="17" t="s">
        <v>0</v>
      </c>
      <c r="B534" s="17" t="s">
        <v>0</v>
      </c>
      <c r="C534" s="17" t="s">
        <v>0</v>
      </c>
      <c r="D534" s="18" t="s">
        <v>0</v>
      </c>
      <c r="E534" s="18" t="s">
        <v>0</v>
      </c>
      <c r="F534" s="18" t="s">
        <v>0</v>
      </c>
      <c r="G534" s="81" t="s">
        <v>0</v>
      </c>
      <c r="H534" s="24" t="s">
        <v>58</v>
      </c>
      <c r="I534" s="29">
        <v>3500</v>
      </c>
      <c r="J534" s="29">
        <f t="shared" ref="J534:K536" si="488">SUM(J535)</f>
        <v>3500</v>
      </c>
      <c r="K534" s="29">
        <f t="shared" si="488"/>
        <v>3500</v>
      </c>
      <c r="L534" s="29">
        <f t="shared" si="450"/>
        <v>0</v>
      </c>
      <c r="M534" s="29">
        <f t="shared" ref="M534:O536" si="489">SUM(M535)</f>
        <v>0</v>
      </c>
      <c r="N534" s="29">
        <f t="shared" si="489"/>
        <v>0</v>
      </c>
      <c r="O534" s="29">
        <f t="shared" si="489"/>
        <v>0</v>
      </c>
      <c r="P534" s="29">
        <f t="shared" si="452"/>
        <v>3500</v>
      </c>
      <c r="Q534" s="29">
        <f t="shared" si="476"/>
        <v>100</v>
      </c>
    </row>
    <row r="535" spans="1:17">
      <c r="A535" s="12" t="s">
        <v>267</v>
      </c>
      <c r="B535" s="12" t="s">
        <v>81</v>
      </c>
      <c r="C535" s="12" t="s">
        <v>88</v>
      </c>
      <c r="D535" s="12" t="s">
        <v>269</v>
      </c>
      <c r="E535" s="18" t="s">
        <v>50</v>
      </c>
      <c r="F535" s="18" t="s">
        <v>0</v>
      </c>
      <c r="G535" s="81" t="s">
        <v>0</v>
      </c>
      <c r="H535" s="18" t="s">
        <v>51</v>
      </c>
      <c r="I535" s="3">
        <v>3500</v>
      </c>
      <c r="J535" s="3">
        <f t="shared" si="488"/>
        <v>3500</v>
      </c>
      <c r="K535" s="3">
        <f t="shared" si="488"/>
        <v>3500</v>
      </c>
      <c r="L535" s="3">
        <f t="shared" si="450"/>
        <v>0</v>
      </c>
      <c r="M535" s="3">
        <f t="shared" si="489"/>
        <v>0</v>
      </c>
      <c r="N535" s="3">
        <f t="shared" si="489"/>
        <v>0</v>
      </c>
      <c r="O535" s="3">
        <f t="shared" si="489"/>
        <v>0</v>
      </c>
      <c r="P535" s="3">
        <f t="shared" si="452"/>
        <v>3500</v>
      </c>
      <c r="Q535" s="3">
        <f t="shared" si="476"/>
        <v>100</v>
      </c>
    </row>
    <row r="536" spans="1:17">
      <c r="A536" s="17" t="s">
        <v>267</v>
      </c>
      <c r="B536" s="17" t="s">
        <v>81</v>
      </c>
      <c r="C536" s="17" t="s">
        <v>88</v>
      </c>
      <c r="D536" s="17" t="s">
        <v>269</v>
      </c>
      <c r="E536" s="17" t="s">
        <v>122</v>
      </c>
      <c r="F536" s="12" t="s">
        <v>0</v>
      </c>
      <c r="G536" s="84" t="s">
        <v>0</v>
      </c>
      <c r="H536" s="18" t="s">
        <v>54</v>
      </c>
      <c r="I536" s="3">
        <v>3500</v>
      </c>
      <c r="J536" s="3">
        <f t="shared" si="488"/>
        <v>3500</v>
      </c>
      <c r="K536" s="3">
        <f t="shared" si="488"/>
        <v>3500</v>
      </c>
      <c r="L536" s="3">
        <f t="shared" si="450"/>
        <v>0</v>
      </c>
      <c r="M536" s="3">
        <f t="shared" si="489"/>
        <v>0</v>
      </c>
      <c r="N536" s="3">
        <f t="shared" si="489"/>
        <v>0</v>
      </c>
      <c r="O536" s="3">
        <f t="shared" si="489"/>
        <v>0</v>
      </c>
      <c r="P536" s="3">
        <f t="shared" si="452"/>
        <v>3500</v>
      </c>
      <c r="Q536" s="3">
        <f t="shared" si="476"/>
        <v>100</v>
      </c>
    </row>
    <row r="537" spans="1:17">
      <c r="A537" s="12" t="s">
        <v>267</v>
      </c>
      <c r="B537" s="12" t="s">
        <v>81</v>
      </c>
      <c r="C537" s="12" t="s">
        <v>88</v>
      </c>
      <c r="D537" s="12" t="s">
        <v>269</v>
      </c>
      <c r="E537" s="11">
        <v>8213</v>
      </c>
      <c r="F537" s="12"/>
      <c r="G537" s="84" t="s">
        <v>3084</v>
      </c>
      <c r="H537" s="13" t="s">
        <v>54</v>
      </c>
      <c r="I537" s="2">
        <v>3500</v>
      </c>
      <c r="J537" s="2">
        <v>3500</v>
      </c>
      <c r="K537" s="2">
        <v>3500</v>
      </c>
      <c r="L537" s="2">
        <f t="shared" si="450"/>
        <v>0</v>
      </c>
      <c r="M537" s="2">
        <v>0</v>
      </c>
      <c r="N537" s="2">
        <v>0</v>
      </c>
      <c r="O537" s="2">
        <v>0</v>
      </c>
      <c r="P537" s="2">
        <f t="shared" si="452"/>
        <v>3500</v>
      </c>
      <c r="Q537" s="2">
        <f t="shared" si="476"/>
        <v>100</v>
      </c>
    </row>
    <row r="538" spans="1:17">
      <c r="A538" s="13" t="s">
        <v>0</v>
      </c>
      <c r="B538" s="13" t="s">
        <v>0</v>
      </c>
      <c r="C538" s="13" t="s">
        <v>0</v>
      </c>
      <c r="D538" s="13" t="s">
        <v>0</v>
      </c>
      <c r="E538" s="13" t="s">
        <v>0</v>
      </c>
      <c r="F538" s="13" t="s">
        <v>0</v>
      </c>
      <c r="G538" s="84" t="s">
        <v>0</v>
      </c>
      <c r="H538" s="24" t="s">
        <v>302</v>
      </c>
      <c r="I538" s="29">
        <v>8715228</v>
      </c>
      <c r="J538" s="29">
        <f>SUM(J496,J515,J526,J534)</f>
        <v>8713528</v>
      </c>
      <c r="K538" s="29">
        <f>SUM(K496,K515,K526,K534)</f>
        <v>4343415</v>
      </c>
      <c r="L538" s="29">
        <f t="shared" si="450"/>
        <v>2092189</v>
      </c>
      <c r="M538" s="29">
        <f>SUM(M496,M515,M526,M534)</f>
        <v>679505</v>
      </c>
      <c r="N538" s="29">
        <f t="shared" ref="N538:O538" si="490">SUM(N496,N515,N526,N534)</f>
        <v>737028</v>
      </c>
      <c r="O538" s="29">
        <f t="shared" si="490"/>
        <v>675656</v>
      </c>
      <c r="P538" s="29">
        <f t="shared" si="452"/>
        <v>6435604</v>
      </c>
      <c r="Q538" s="29">
        <f t="shared" si="476"/>
        <v>73.857615422823002</v>
      </c>
    </row>
    <row r="539" spans="1:17" ht="15.75" thickBot="1">
      <c r="A539" s="13" t="s">
        <v>0</v>
      </c>
      <c r="B539" s="13" t="s">
        <v>0</v>
      </c>
      <c r="C539" s="13" t="s">
        <v>0</v>
      </c>
      <c r="D539" s="13" t="s">
        <v>0</v>
      </c>
      <c r="E539" s="13" t="s">
        <v>0</v>
      </c>
      <c r="F539" s="13" t="s">
        <v>0</v>
      </c>
      <c r="G539" s="84" t="s">
        <v>0</v>
      </c>
      <c r="H539" s="18" t="s">
        <v>125</v>
      </c>
      <c r="I539" s="3">
        <v>24</v>
      </c>
      <c r="J539" s="3">
        <v>24</v>
      </c>
      <c r="K539" s="3">
        <v>0</v>
      </c>
      <c r="L539" s="3">
        <f t="shared" si="450"/>
        <v>0</v>
      </c>
      <c r="M539" s="3"/>
      <c r="N539" s="3"/>
      <c r="O539" s="3"/>
      <c r="P539" s="3">
        <f t="shared" si="452"/>
        <v>0</v>
      </c>
      <c r="Q539" s="3">
        <f t="shared" si="476"/>
        <v>0</v>
      </c>
    </row>
    <row r="540" spans="1:17" ht="45.75" thickBot="1">
      <c r="A540" s="109" t="s">
        <v>0</v>
      </c>
      <c r="B540" s="109" t="s">
        <v>0</v>
      </c>
      <c r="C540" s="109" t="s">
        <v>0</v>
      </c>
      <c r="D540" s="109" t="s">
        <v>0</v>
      </c>
      <c r="E540" s="109" t="s">
        <v>0</v>
      </c>
      <c r="F540" s="109" t="s">
        <v>0</v>
      </c>
      <c r="G540" s="121" t="s">
        <v>0</v>
      </c>
      <c r="H540" s="1" t="s">
        <v>126</v>
      </c>
      <c r="I540" s="1" t="s">
        <v>3016</v>
      </c>
      <c r="J540" s="1" t="s">
        <v>3199</v>
      </c>
      <c r="K540" s="1" t="s">
        <v>3198</v>
      </c>
      <c r="L540" s="1" t="s">
        <v>3191</v>
      </c>
      <c r="M540" s="1" t="s">
        <v>3193</v>
      </c>
      <c r="N540" s="1" t="s">
        <v>3194</v>
      </c>
      <c r="O540" s="1" t="s">
        <v>3195</v>
      </c>
      <c r="P540" s="1" t="s">
        <v>3192</v>
      </c>
      <c r="Q540" s="1" t="s">
        <v>3185</v>
      </c>
    </row>
    <row r="541" spans="1:17">
      <c r="A541" s="110"/>
      <c r="B541" s="110"/>
      <c r="C541" s="110"/>
      <c r="D541" s="110"/>
      <c r="E541" s="110"/>
      <c r="F541" s="110"/>
      <c r="G541" s="122"/>
      <c r="H541" s="26" t="s">
        <v>0</v>
      </c>
      <c r="I541" s="28">
        <v>1</v>
      </c>
      <c r="J541" s="28">
        <v>2</v>
      </c>
      <c r="K541" s="28">
        <v>3</v>
      </c>
      <c r="L541" s="28" t="s">
        <v>3186</v>
      </c>
      <c r="M541" s="28">
        <v>5</v>
      </c>
      <c r="N541" s="28">
        <v>6</v>
      </c>
      <c r="O541" s="28">
        <v>7</v>
      </c>
      <c r="P541" s="28" t="s">
        <v>3187</v>
      </c>
      <c r="Q541" s="28">
        <v>9</v>
      </c>
    </row>
    <row r="542" spans="1:17">
      <c r="A542" s="110"/>
      <c r="B542" s="110"/>
      <c r="C542" s="110"/>
      <c r="D542" s="110"/>
      <c r="E542" s="110"/>
      <c r="F542" s="110"/>
      <c r="G542" s="122"/>
      <c r="H542" s="8" t="s">
        <v>303</v>
      </c>
      <c r="I542" s="9">
        <v>2290830</v>
      </c>
      <c r="J542" s="9">
        <f>SUM(J511)</f>
        <v>2290830</v>
      </c>
      <c r="K542" s="9">
        <f>SUM(K511)</f>
        <v>1137144</v>
      </c>
      <c r="L542" s="9">
        <f t="shared" ref="L542:L545" si="491">M542+N542+O542</f>
        <v>524000</v>
      </c>
      <c r="M542" s="9">
        <f>SUM(M511)</f>
        <v>169000</v>
      </c>
      <c r="N542" s="9">
        <f t="shared" ref="N542:O542" si="492">SUM(N511)</f>
        <v>180000</v>
      </c>
      <c r="O542" s="9">
        <f t="shared" si="492"/>
        <v>175000</v>
      </c>
      <c r="P542" s="9">
        <f t="shared" ref="P542:P545" si="493">SUM(K542+L542)</f>
        <v>1661144</v>
      </c>
      <c r="Q542" s="9">
        <f t="shared" si="476"/>
        <v>72.512757384877972</v>
      </c>
    </row>
    <row r="543" spans="1:17">
      <c r="A543" s="110"/>
      <c r="B543" s="110"/>
      <c r="C543" s="110"/>
      <c r="D543" s="110"/>
      <c r="E543" s="110"/>
      <c r="F543" s="110"/>
      <c r="G543" s="122"/>
      <c r="H543" s="8" t="s">
        <v>304</v>
      </c>
      <c r="I543" s="9">
        <v>2124298</v>
      </c>
      <c r="J543" s="9">
        <f t="shared" ref="J543" si="494">SUM(J498,J500,J501,J502,J503,J504,J506,J508,J510,J512,J514,J518,J520,J521,J525,J529,J531,J537,J513)</f>
        <v>2122598</v>
      </c>
      <c r="K543" s="9">
        <f t="shared" ref="K543" si="495">SUM(K498,K500,K501,K502,K503,K504,K506,K508,K510,K512,K514,K518,K520,K521,K525,K529,K531,K537,K513)</f>
        <v>1056273</v>
      </c>
      <c r="L543" s="9">
        <f t="shared" si="491"/>
        <v>493190</v>
      </c>
      <c r="M543" s="9">
        <f t="shared" ref="M543:O543" si="496">SUM(M498,M500,M501,M502,M503,M504,M506,M508,M510,M512,M514,M518,M520,M521,M525,M529,M531,M537,M513)</f>
        <v>152172</v>
      </c>
      <c r="N543" s="9">
        <f t="shared" si="496"/>
        <v>198695</v>
      </c>
      <c r="O543" s="9">
        <f t="shared" si="496"/>
        <v>142323</v>
      </c>
      <c r="P543" s="9">
        <f t="shared" si="493"/>
        <v>1549463</v>
      </c>
      <c r="Q543" s="9">
        <f t="shared" si="476"/>
        <v>72.998419860943997</v>
      </c>
    </row>
    <row r="544" spans="1:17">
      <c r="A544" s="110"/>
      <c r="B544" s="110"/>
      <c r="C544" s="110"/>
      <c r="D544" s="110"/>
      <c r="E544" s="110"/>
      <c r="F544" s="110"/>
      <c r="G544" s="122"/>
      <c r="H544" s="8" t="s">
        <v>305</v>
      </c>
      <c r="I544" s="9">
        <v>4300100</v>
      </c>
      <c r="J544" s="9">
        <f t="shared" ref="J544" si="497">SUM(J523,J533)</f>
        <v>4300100</v>
      </c>
      <c r="K544" s="9">
        <f t="shared" ref="K544" si="498">SUM(K523,K533)</f>
        <v>2149998</v>
      </c>
      <c r="L544" s="9">
        <f t="shared" si="491"/>
        <v>1074999</v>
      </c>
      <c r="M544" s="9">
        <f t="shared" ref="M544:O544" si="499">SUM(M523,M533)</f>
        <v>358333</v>
      </c>
      <c r="N544" s="9">
        <f t="shared" si="499"/>
        <v>358333</v>
      </c>
      <c r="O544" s="9">
        <f t="shared" si="499"/>
        <v>358333</v>
      </c>
      <c r="P544" s="9">
        <f t="shared" si="493"/>
        <v>3224997</v>
      </c>
      <c r="Q544" s="9">
        <f t="shared" si="476"/>
        <v>74.998186088695604</v>
      </c>
    </row>
    <row r="545" spans="1:17">
      <c r="A545" s="111"/>
      <c r="B545" s="111"/>
      <c r="C545" s="111"/>
      <c r="D545" s="111"/>
      <c r="E545" s="111"/>
      <c r="F545" s="111"/>
      <c r="G545" s="123"/>
      <c r="H545" s="10" t="s">
        <v>68</v>
      </c>
      <c r="I545" s="9">
        <v>8715228</v>
      </c>
      <c r="J545" s="9">
        <f t="shared" ref="J545" si="500">SUM(J542:J544)</f>
        <v>8713528</v>
      </c>
      <c r="K545" s="9">
        <f t="shared" ref="K545" si="501">SUM(K542:K544)</f>
        <v>4343415</v>
      </c>
      <c r="L545" s="9">
        <f t="shared" si="491"/>
        <v>2092189</v>
      </c>
      <c r="M545" s="9">
        <f t="shared" ref="M545:O545" si="502">SUM(M542:M544)</f>
        <v>679505</v>
      </c>
      <c r="N545" s="9">
        <f t="shared" si="502"/>
        <v>737028</v>
      </c>
      <c r="O545" s="9">
        <f t="shared" si="502"/>
        <v>675656</v>
      </c>
      <c r="P545" s="9">
        <f t="shared" si="493"/>
        <v>6435604</v>
      </c>
      <c r="Q545" s="9">
        <f t="shared" si="476"/>
        <v>73.857615422823002</v>
      </c>
    </row>
    <row r="546" spans="1:17">
      <c r="A546" s="13" t="s">
        <v>0</v>
      </c>
      <c r="B546" s="13" t="s">
        <v>0</v>
      </c>
      <c r="C546" s="13" t="s">
        <v>0</v>
      </c>
      <c r="D546" s="13" t="s">
        <v>0</v>
      </c>
      <c r="E546" s="13" t="s">
        <v>0</v>
      </c>
      <c r="F546" s="13" t="s">
        <v>0</v>
      </c>
      <c r="G546" s="84" t="s">
        <v>0</v>
      </c>
      <c r="H546" s="27" t="s">
        <v>0</v>
      </c>
      <c r="I546" s="27"/>
      <c r="J546" s="27"/>
      <c r="K546" s="27"/>
      <c r="L546" s="27"/>
      <c r="M546" s="27"/>
      <c r="N546" s="27"/>
      <c r="O546" s="27"/>
      <c r="P546" s="27"/>
      <c r="Q546" s="27" t="str">
        <f t="shared" si="476"/>
        <v>-</v>
      </c>
    </row>
    <row r="547" spans="1:17">
      <c r="A547" s="13" t="s">
        <v>0</v>
      </c>
      <c r="B547" s="13" t="s">
        <v>0</v>
      </c>
      <c r="C547" s="13" t="s">
        <v>0</v>
      </c>
      <c r="D547" s="13" t="s">
        <v>0</v>
      </c>
      <c r="E547" s="13" t="s">
        <v>0</v>
      </c>
      <c r="F547" s="13" t="s">
        <v>0</v>
      </c>
      <c r="G547" s="84" t="s">
        <v>0</v>
      </c>
      <c r="H547" s="24" t="s">
        <v>306</v>
      </c>
      <c r="I547" s="29">
        <v>8715228</v>
      </c>
      <c r="J547" s="29">
        <f t="shared" ref="J547" si="503">SUM(J538)</f>
        <v>8713528</v>
      </c>
      <c r="K547" s="29">
        <f t="shared" ref="K547" si="504">SUM(K538)</f>
        <v>4343415</v>
      </c>
      <c r="L547" s="29">
        <f t="shared" ref="L547:L548" si="505">M547+N547+O547</f>
        <v>2092189</v>
      </c>
      <c r="M547" s="29">
        <f t="shared" ref="M547:O547" si="506">SUM(M538)</f>
        <v>679505</v>
      </c>
      <c r="N547" s="29">
        <f t="shared" si="506"/>
        <v>737028</v>
      </c>
      <c r="O547" s="29">
        <f t="shared" si="506"/>
        <v>675656</v>
      </c>
      <c r="P547" s="29">
        <f t="shared" ref="P547:P548" si="507">SUM(K547+L547)</f>
        <v>6435604</v>
      </c>
      <c r="Q547" s="29">
        <f t="shared" si="476"/>
        <v>73.857615422823002</v>
      </c>
    </row>
    <row r="548" spans="1:17">
      <c r="A548" s="13" t="s">
        <v>0</v>
      </c>
      <c r="B548" s="13" t="s">
        <v>0</v>
      </c>
      <c r="C548" s="13" t="s">
        <v>0</v>
      </c>
      <c r="D548" s="13" t="s">
        <v>0</v>
      </c>
      <c r="E548" s="13" t="s">
        <v>0</v>
      </c>
      <c r="F548" s="13" t="s">
        <v>0</v>
      </c>
      <c r="G548" s="84" t="s">
        <v>0</v>
      </c>
      <c r="H548" s="18" t="s">
        <v>125</v>
      </c>
      <c r="I548" s="3">
        <v>24</v>
      </c>
      <c r="J548" s="3">
        <f>J539</f>
        <v>24</v>
      </c>
      <c r="K548" s="3">
        <f>K539</f>
        <v>0</v>
      </c>
      <c r="L548" s="3">
        <f t="shared" si="505"/>
        <v>0</v>
      </c>
      <c r="M548" s="3">
        <f>M539</f>
        <v>0</v>
      </c>
      <c r="N548" s="3">
        <f t="shared" ref="N548:O548" si="508">N539</f>
        <v>0</v>
      </c>
      <c r="O548" s="3">
        <f t="shared" si="508"/>
        <v>0</v>
      </c>
      <c r="P548" s="3">
        <f t="shared" si="507"/>
        <v>0</v>
      </c>
      <c r="Q548" s="3">
        <f t="shared" si="476"/>
        <v>0</v>
      </c>
    </row>
    <row r="549" spans="1:17">
      <c r="A549" s="13" t="s">
        <v>0</v>
      </c>
      <c r="B549" s="13" t="s">
        <v>0</v>
      </c>
      <c r="C549" s="13" t="s">
        <v>0</v>
      </c>
      <c r="D549" s="13" t="s">
        <v>0</v>
      </c>
      <c r="E549" s="13" t="s">
        <v>0</v>
      </c>
      <c r="F549" s="13" t="s">
        <v>0</v>
      </c>
      <c r="G549" s="84" t="s">
        <v>0</v>
      </c>
      <c r="H549" s="7" t="s">
        <v>0</v>
      </c>
      <c r="I549" s="30"/>
      <c r="J549" s="30"/>
      <c r="K549" s="30"/>
      <c r="L549" s="30"/>
      <c r="M549" s="30"/>
      <c r="N549" s="30"/>
      <c r="O549" s="30"/>
      <c r="P549" s="30"/>
      <c r="Q549" s="30" t="str">
        <f t="shared" si="476"/>
        <v>-</v>
      </c>
    </row>
    <row r="550" spans="1:17" ht="15.75" thickBot="1">
      <c r="A550" s="17" t="s">
        <v>267</v>
      </c>
      <c r="B550" s="17" t="s">
        <v>129</v>
      </c>
      <c r="C550" s="12" t="s">
        <v>0</v>
      </c>
      <c r="D550" s="12" t="s">
        <v>0</v>
      </c>
      <c r="E550" s="18" t="s">
        <v>0</v>
      </c>
      <c r="F550" s="18" t="s">
        <v>0</v>
      </c>
      <c r="G550" s="81" t="s">
        <v>0</v>
      </c>
      <c r="H550" s="18" t="s">
        <v>0</v>
      </c>
      <c r="I550" s="11"/>
      <c r="J550" s="11"/>
      <c r="K550" s="11"/>
      <c r="L550" s="11"/>
      <c r="M550" s="11"/>
      <c r="N550" s="11"/>
      <c r="O550" s="11"/>
      <c r="P550" s="11"/>
      <c r="Q550" s="11" t="str">
        <f t="shared" si="476"/>
        <v>-</v>
      </c>
    </row>
    <row r="551" spans="1:17" ht="45.75" thickBot="1">
      <c r="A551" s="1" t="s">
        <v>82</v>
      </c>
      <c r="B551" s="1" t="s">
        <v>83</v>
      </c>
      <c r="C551" s="1" t="s">
        <v>84</v>
      </c>
      <c r="D551" s="19" t="s">
        <v>0</v>
      </c>
      <c r="E551" s="1" t="s">
        <v>85</v>
      </c>
      <c r="F551" s="1" t="s">
        <v>86</v>
      </c>
      <c r="G551" s="82" t="s">
        <v>87</v>
      </c>
      <c r="H551" s="1" t="s">
        <v>1</v>
      </c>
      <c r="I551" s="1" t="s">
        <v>3016</v>
      </c>
      <c r="J551" s="1" t="s">
        <v>3199</v>
      </c>
      <c r="K551" s="1" t="s">
        <v>3198</v>
      </c>
      <c r="L551" s="1" t="s">
        <v>3191</v>
      </c>
      <c r="M551" s="1" t="s">
        <v>3193</v>
      </c>
      <c r="N551" s="1" t="s">
        <v>3194</v>
      </c>
      <c r="O551" s="1" t="s">
        <v>3195</v>
      </c>
      <c r="P551" s="1" t="s">
        <v>3192</v>
      </c>
      <c r="Q551" s="1" t="s">
        <v>3185</v>
      </c>
    </row>
    <row r="552" spans="1:17">
      <c r="A552" s="20" t="s">
        <v>0</v>
      </c>
      <c r="B552" s="20" t="s">
        <v>0</v>
      </c>
      <c r="C552" s="20" t="s">
        <v>0</v>
      </c>
      <c r="D552" s="21" t="s">
        <v>0</v>
      </c>
      <c r="E552" s="21" t="s">
        <v>0</v>
      </c>
      <c r="F552" s="22" t="s">
        <v>0</v>
      </c>
      <c r="G552" s="83" t="s">
        <v>0</v>
      </c>
      <c r="H552" s="23" t="s">
        <v>0</v>
      </c>
      <c r="I552" s="28">
        <v>1</v>
      </c>
      <c r="J552" s="28">
        <v>2</v>
      </c>
      <c r="K552" s="28">
        <v>3</v>
      </c>
      <c r="L552" s="28" t="s">
        <v>3186</v>
      </c>
      <c r="M552" s="28">
        <v>5</v>
      </c>
      <c r="N552" s="28">
        <v>6</v>
      </c>
      <c r="O552" s="28">
        <v>7</v>
      </c>
      <c r="P552" s="28" t="s">
        <v>3187</v>
      </c>
      <c r="Q552" s="28">
        <v>9</v>
      </c>
    </row>
    <row r="553" spans="1:17">
      <c r="A553" s="17" t="s">
        <v>267</v>
      </c>
      <c r="B553" s="17" t="s">
        <v>129</v>
      </c>
      <c r="C553" s="12" t="s">
        <v>88</v>
      </c>
      <c r="D553" s="12" t="s">
        <v>307</v>
      </c>
      <c r="E553" s="18" t="s">
        <v>0</v>
      </c>
      <c r="F553" s="18" t="s">
        <v>0</v>
      </c>
      <c r="G553" s="81" t="s">
        <v>0</v>
      </c>
      <c r="H553" s="18" t="s">
        <v>308</v>
      </c>
      <c r="I553" s="11"/>
      <c r="J553" s="11"/>
      <c r="K553" s="11"/>
      <c r="L553" s="11"/>
      <c r="M553" s="11"/>
      <c r="N553" s="11"/>
      <c r="O553" s="11"/>
      <c r="P553" s="11"/>
      <c r="Q553" s="11" t="str">
        <f t="shared" si="476"/>
        <v>-</v>
      </c>
    </row>
    <row r="554" spans="1:17" ht="22.5">
      <c r="A554" s="17" t="s">
        <v>0</v>
      </c>
      <c r="B554" s="17" t="s">
        <v>0</v>
      </c>
      <c r="C554" s="17" t="s">
        <v>0</v>
      </c>
      <c r="D554" s="18" t="s">
        <v>0</v>
      </c>
      <c r="E554" s="18" t="s">
        <v>0</v>
      </c>
      <c r="F554" s="18" t="s">
        <v>0</v>
      </c>
      <c r="G554" s="81" t="s">
        <v>0</v>
      </c>
      <c r="H554" s="24" t="s">
        <v>27</v>
      </c>
      <c r="I554" s="29">
        <v>11250433</v>
      </c>
      <c r="J554" s="29">
        <f>SUM(J555,J564,J566)</f>
        <v>11161227</v>
      </c>
      <c r="K554" s="29">
        <f>SUM(K555,K564,K566)</f>
        <v>6071908</v>
      </c>
      <c r="L554" s="29">
        <f t="shared" ref="L554:L590" si="509">M554+N554+O554</f>
        <v>2880100</v>
      </c>
      <c r="M554" s="29">
        <f>SUM(M555,M564,M566)</f>
        <v>962300</v>
      </c>
      <c r="N554" s="29">
        <f t="shared" ref="N554:O554" si="510">SUM(N555,N564,N566)</f>
        <v>957300</v>
      </c>
      <c r="O554" s="29">
        <f t="shared" si="510"/>
        <v>960500</v>
      </c>
      <c r="P554" s="29">
        <f t="shared" ref="P554:P590" si="511">SUM(K554+L554)</f>
        <v>8952008</v>
      </c>
      <c r="Q554" s="29">
        <f t="shared" si="476"/>
        <v>80.206307066418418</v>
      </c>
    </row>
    <row r="555" spans="1:17">
      <c r="A555" s="12" t="s">
        <v>267</v>
      </c>
      <c r="B555" s="12" t="s">
        <v>129</v>
      </c>
      <c r="C555" s="12" t="s">
        <v>88</v>
      </c>
      <c r="D555" s="12" t="s">
        <v>307</v>
      </c>
      <c r="E555" s="18" t="s">
        <v>2</v>
      </c>
      <c r="F555" s="18" t="s">
        <v>0</v>
      </c>
      <c r="G555" s="81" t="s">
        <v>0</v>
      </c>
      <c r="H555" s="18" t="s">
        <v>3</v>
      </c>
      <c r="I555" s="3">
        <v>7658248</v>
      </c>
      <c r="J555" s="3">
        <f t="shared" ref="J555" si="512">SUM(J556:J557)</f>
        <v>7582142</v>
      </c>
      <c r="K555" s="3">
        <f t="shared" ref="K555" si="513">SUM(K556:K557)</f>
        <v>4180356</v>
      </c>
      <c r="L555" s="3">
        <f t="shared" si="509"/>
        <v>2020700</v>
      </c>
      <c r="M555" s="3">
        <f t="shared" ref="M555:O555" si="514">SUM(M556:M557)</f>
        <v>676100</v>
      </c>
      <c r="N555" s="3">
        <f t="shared" si="514"/>
        <v>672300</v>
      </c>
      <c r="O555" s="3">
        <f t="shared" si="514"/>
        <v>672300</v>
      </c>
      <c r="P555" s="3">
        <f t="shared" si="511"/>
        <v>6201056</v>
      </c>
      <c r="Q555" s="3">
        <f t="shared" si="476"/>
        <v>81.785015369007866</v>
      </c>
    </row>
    <row r="556" spans="1:17">
      <c r="A556" s="12" t="s">
        <v>267</v>
      </c>
      <c r="B556" s="12" t="s">
        <v>129</v>
      </c>
      <c r="C556" s="12" t="s">
        <v>88</v>
      </c>
      <c r="D556" s="12" t="s">
        <v>307</v>
      </c>
      <c r="E556" s="11">
        <v>6111</v>
      </c>
      <c r="F556" s="12"/>
      <c r="G556" s="84" t="s">
        <v>3082</v>
      </c>
      <c r="H556" s="13" t="s">
        <v>4</v>
      </c>
      <c r="I556" s="2">
        <v>6895098</v>
      </c>
      <c r="J556" s="2">
        <v>6829098</v>
      </c>
      <c r="K556" s="2">
        <v>3731204</v>
      </c>
      <c r="L556" s="2">
        <f t="shared" si="509"/>
        <v>1860000</v>
      </c>
      <c r="M556" s="2">
        <v>620000</v>
      </c>
      <c r="N556" s="2">
        <v>620000</v>
      </c>
      <c r="O556" s="2">
        <v>620000</v>
      </c>
      <c r="P556" s="2">
        <f t="shared" si="511"/>
        <v>5591204</v>
      </c>
      <c r="Q556" s="2">
        <f t="shared" si="476"/>
        <v>81.873242996366429</v>
      </c>
    </row>
    <row r="557" spans="1:17">
      <c r="A557" s="17" t="s">
        <v>267</v>
      </c>
      <c r="B557" s="17" t="s">
        <v>129</v>
      </c>
      <c r="C557" s="17" t="s">
        <v>88</v>
      </c>
      <c r="D557" s="17" t="s">
        <v>307</v>
      </c>
      <c r="E557" s="17" t="s">
        <v>91</v>
      </c>
      <c r="F557" s="12" t="s">
        <v>0</v>
      </c>
      <c r="G557" s="84" t="s">
        <v>0</v>
      </c>
      <c r="H557" s="18" t="s">
        <v>5</v>
      </c>
      <c r="I557" s="3">
        <v>763150</v>
      </c>
      <c r="J557" s="3">
        <f t="shared" ref="J557:K557" si="515">SUM(J558:J563)</f>
        <v>753044</v>
      </c>
      <c r="K557" s="3">
        <f t="shared" si="515"/>
        <v>449152</v>
      </c>
      <c r="L557" s="3">
        <f t="shared" si="509"/>
        <v>160700</v>
      </c>
      <c r="M557" s="3">
        <f t="shared" ref="M557:O557" si="516">SUM(M558:M563)</f>
        <v>56100</v>
      </c>
      <c r="N557" s="3">
        <f t="shared" si="516"/>
        <v>52300</v>
      </c>
      <c r="O557" s="3">
        <f t="shared" si="516"/>
        <v>52300</v>
      </c>
      <c r="P557" s="3">
        <f t="shared" si="511"/>
        <v>609852</v>
      </c>
      <c r="Q557" s="3">
        <f t="shared" si="476"/>
        <v>80.984909248330766</v>
      </c>
    </row>
    <row r="558" spans="1:17">
      <c r="A558" s="12" t="s">
        <v>267</v>
      </c>
      <c r="B558" s="12" t="s">
        <v>129</v>
      </c>
      <c r="C558" s="12" t="s">
        <v>88</v>
      </c>
      <c r="D558" s="12" t="s">
        <v>307</v>
      </c>
      <c r="E558" s="11">
        <v>6112</v>
      </c>
      <c r="F558" s="12" t="s">
        <v>309</v>
      </c>
      <c r="G558" s="84" t="s">
        <v>3082</v>
      </c>
      <c r="H558" s="13" t="s">
        <v>9</v>
      </c>
      <c r="I558" s="2">
        <v>142400</v>
      </c>
      <c r="J558" s="2">
        <v>140400</v>
      </c>
      <c r="K558" s="2">
        <v>70051</v>
      </c>
      <c r="L558" s="2">
        <f t="shared" si="509"/>
        <v>36000</v>
      </c>
      <c r="M558" s="2">
        <v>12000</v>
      </c>
      <c r="N558" s="2">
        <v>12000</v>
      </c>
      <c r="O558" s="2">
        <v>12000</v>
      </c>
      <c r="P558" s="2">
        <f t="shared" si="511"/>
        <v>106051</v>
      </c>
      <c r="Q558" s="2">
        <f t="shared" si="476"/>
        <v>75.534900284900289</v>
      </c>
    </row>
    <row r="559" spans="1:17">
      <c r="A559" s="12" t="s">
        <v>267</v>
      </c>
      <c r="B559" s="12" t="s">
        <v>129</v>
      </c>
      <c r="C559" s="12" t="s">
        <v>88</v>
      </c>
      <c r="D559" s="12" t="s">
        <v>307</v>
      </c>
      <c r="E559" s="11">
        <v>6112</v>
      </c>
      <c r="F559" s="12" t="s">
        <v>310</v>
      </c>
      <c r="G559" s="84" t="s">
        <v>3082</v>
      </c>
      <c r="H559" s="13" t="s">
        <v>10</v>
      </c>
      <c r="I559" s="2">
        <v>416550</v>
      </c>
      <c r="J559" s="2">
        <v>407550</v>
      </c>
      <c r="K559" s="2">
        <v>205207</v>
      </c>
      <c r="L559" s="2">
        <f t="shared" si="509"/>
        <v>108000</v>
      </c>
      <c r="M559" s="2">
        <v>36000</v>
      </c>
      <c r="N559" s="2">
        <v>36000</v>
      </c>
      <c r="O559" s="2">
        <v>36000</v>
      </c>
      <c r="P559" s="2">
        <f t="shared" si="511"/>
        <v>313207</v>
      </c>
      <c r="Q559" s="2">
        <f t="shared" si="476"/>
        <v>76.851183903815482</v>
      </c>
    </row>
    <row r="560" spans="1:17">
      <c r="A560" s="12" t="s">
        <v>267</v>
      </c>
      <c r="B560" s="12" t="s">
        <v>129</v>
      </c>
      <c r="C560" s="12" t="s">
        <v>88</v>
      </c>
      <c r="D560" s="12" t="s">
        <v>307</v>
      </c>
      <c r="E560" s="11">
        <v>6112</v>
      </c>
      <c r="F560" s="12" t="s">
        <v>311</v>
      </c>
      <c r="G560" s="84" t="s">
        <v>3082</v>
      </c>
      <c r="H560" s="13" t="s">
        <v>7</v>
      </c>
      <c r="I560" s="2">
        <v>93200</v>
      </c>
      <c r="J560" s="2">
        <v>94094</v>
      </c>
      <c r="K560" s="2">
        <v>94094</v>
      </c>
      <c r="L560" s="2">
        <f t="shared" si="509"/>
        <v>0</v>
      </c>
      <c r="M560" s="2">
        <v>0</v>
      </c>
      <c r="N560" s="2">
        <v>0</v>
      </c>
      <c r="O560" s="2">
        <v>0</v>
      </c>
      <c r="P560" s="2">
        <f t="shared" si="511"/>
        <v>94094</v>
      </c>
      <c r="Q560" s="2">
        <f t="shared" si="476"/>
        <v>100</v>
      </c>
    </row>
    <row r="561" spans="1:17">
      <c r="A561" s="12" t="s">
        <v>267</v>
      </c>
      <c r="B561" s="12" t="s">
        <v>129</v>
      </c>
      <c r="C561" s="12" t="s">
        <v>88</v>
      </c>
      <c r="D561" s="12" t="s">
        <v>307</v>
      </c>
      <c r="E561" s="11">
        <v>6112</v>
      </c>
      <c r="F561" s="12" t="s">
        <v>312</v>
      </c>
      <c r="G561" s="84" t="s">
        <v>3082</v>
      </c>
      <c r="H561" s="13" t="s">
        <v>8</v>
      </c>
      <c r="I561" s="2">
        <v>46000</v>
      </c>
      <c r="J561" s="2">
        <v>46000</v>
      </c>
      <c r="K561" s="2">
        <v>46000</v>
      </c>
      <c r="L561" s="2">
        <f t="shared" si="509"/>
        <v>0</v>
      </c>
      <c r="M561" s="2">
        <v>0</v>
      </c>
      <c r="N561" s="2">
        <v>0</v>
      </c>
      <c r="O561" s="2">
        <v>0</v>
      </c>
      <c r="P561" s="2">
        <f t="shared" si="511"/>
        <v>46000</v>
      </c>
      <c r="Q561" s="2">
        <f t="shared" si="476"/>
        <v>100</v>
      </c>
    </row>
    <row r="562" spans="1:17">
      <c r="A562" s="12" t="s">
        <v>267</v>
      </c>
      <c r="B562" s="12" t="s">
        <v>129</v>
      </c>
      <c r="C562" s="12" t="s">
        <v>88</v>
      </c>
      <c r="D562" s="12" t="s">
        <v>307</v>
      </c>
      <c r="E562" s="11">
        <v>6112</v>
      </c>
      <c r="F562" s="12" t="s">
        <v>313</v>
      </c>
      <c r="G562" s="84" t="s">
        <v>3082</v>
      </c>
      <c r="H562" s="13" t="s">
        <v>6</v>
      </c>
      <c r="I562" s="2">
        <v>50000</v>
      </c>
      <c r="J562" s="2">
        <v>50000</v>
      </c>
      <c r="K562" s="2">
        <v>28800</v>
      </c>
      <c r="L562" s="2">
        <f t="shared" si="509"/>
        <v>15200</v>
      </c>
      <c r="M562" s="2">
        <v>7600</v>
      </c>
      <c r="N562" s="2">
        <v>3800</v>
      </c>
      <c r="O562" s="2">
        <v>3800</v>
      </c>
      <c r="P562" s="2">
        <f t="shared" si="511"/>
        <v>44000</v>
      </c>
      <c r="Q562" s="2">
        <f t="shared" si="476"/>
        <v>88</v>
      </c>
    </row>
    <row r="563" spans="1:17">
      <c r="A563" s="12" t="s">
        <v>267</v>
      </c>
      <c r="B563" s="12" t="s">
        <v>129</v>
      </c>
      <c r="C563" s="12" t="s">
        <v>88</v>
      </c>
      <c r="D563" s="12" t="s">
        <v>307</v>
      </c>
      <c r="E563" s="11">
        <v>6112</v>
      </c>
      <c r="F563" s="12" t="s">
        <v>3024</v>
      </c>
      <c r="G563" s="84" t="s">
        <v>3082</v>
      </c>
      <c r="H563" s="13" t="s">
        <v>12</v>
      </c>
      <c r="I563" s="2">
        <v>15000</v>
      </c>
      <c r="J563" s="2">
        <v>15000</v>
      </c>
      <c r="K563" s="2">
        <v>5000</v>
      </c>
      <c r="L563" s="2">
        <f t="shared" si="509"/>
        <v>1500</v>
      </c>
      <c r="M563" s="2">
        <v>500</v>
      </c>
      <c r="N563" s="2">
        <v>500</v>
      </c>
      <c r="O563" s="2">
        <v>500</v>
      </c>
      <c r="P563" s="2">
        <f t="shared" si="511"/>
        <v>6500</v>
      </c>
      <c r="Q563" s="2">
        <f t="shared" si="476"/>
        <v>43.333333333333336</v>
      </c>
    </row>
    <row r="564" spans="1:17">
      <c r="A564" s="12" t="s">
        <v>267</v>
      </c>
      <c r="B564" s="12" t="s">
        <v>129</v>
      </c>
      <c r="C564" s="12" t="s">
        <v>88</v>
      </c>
      <c r="D564" s="12" t="s">
        <v>307</v>
      </c>
      <c r="E564" s="18" t="s">
        <v>13</v>
      </c>
      <c r="F564" s="18" t="s">
        <v>0</v>
      </c>
      <c r="G564" s="81" t="s">
        <v>0</v>
      </c>
      <c r="H564" s="18" t="s">
        <v>14</v>
      </c>
      <c r="I564" s="3">
        <v>702985</v>
      </c>
      <c r="J564" s="3">
        <f t="shared" ref="J564:K564" si="517">SUM(J565)</f>
        <v>696085</v>
      </c>
      <c r="K564" s="3">
        <f t="shared" si="517"/>
        <v>393977</v>
      </c>
      <c r="L564" s="3">
        <f t="shared" si="509"/>
        <v>207000</v>
      </c>
      <c r="M564" s="3">
        <f t="shared" ref="M564:O564" si="518">SUM(M565)</f>
        <v>69000</v>
      </c>
      <c r="N564" s="3">
        <f t="shared" si="518"/>
        <v>69000</v>
      </c>
      <c r="O564" s="3">
        <f t="shared" si="518"/>
        <v>69000</v>
      </c>
      <c r="P564" s="3">
        <f t="shared" si="511"/>
        <v>600977</v>
      </c>
      <c r="Q564" s="3">
        <f t="shared" si="476"/>
        <v>86.336726118218323</v>
      </c>
    </row>
    <row r="565" spans="1:17">
      <c r="A565" s="12" t="s">
        <v>267</v>
      </c>
      <c r="B565" s="12" t="s">
        <v>129</v>
      </c>
      <c r="C565" s="12" t="s">
        <v>88</v>
      </c>
      <c r="D565" s="12" t="s">
        <v>307</v>
      </c>
      <c r="E565" s="11">
        <v>6121</v>
      </c>
      <c r="F565" s="12"/>
      <c r="G565" s="84" t="s">
        <v>3082</v>
      </c>
      <c r="H565" s="13" t="s">
        <v>15</v>
      </c>
      <c r="I565" s="2">
        <v>702985</v>
      </c>
      <c r="J565" s="2">
        <v>696085</v>
      </c>
      <c r="K565" s="2">
        <v>393977</v>
      </c>
      <c r="L565" s="2">
        <f t="shared" si="509"/>
        <v>207000</v>
      </c>
      <c r="M565" s="2">
        <v>69000</v>
      </c>
      <c r="N565" s="2">
        <v>69000</v>
      </c>
      <c r="O565" s="2">
        <v>69000</v>
      </c>
      <c r="P565" s="2">
        <f t="shared" si="511"/>
        <v>600977</v>
      </c>
      <c r="Q565" s="2">
        <f t="shared" si="476"/>
        <v>86.336726118218323</v>
      </c>
    </row>
    <row r="566" spans="1:17">
      <c r="A566" s="12" t="s">
        <v>267</v>
      </c>
      <c r="B566" s="12" t="s">
        <v>129</v>
      </c>
      <c r="C566" s="12" t="s">
        <v>88</v>
      </c>
      <c r="D566" s="12" t="s">
        <v>307</v>
      </c>
      <c r="E566" s="18" t="s">
        <v>16</v>
      </c>
      <c r="F566" s="18" t="s">
        <v>0</v>
      </c>
      <c r="G566" s="81" t="s">
        <v>0</v>
      </c>
      <c r="H566" s="18" t="s">
        <v>17</v>
      </c>
      <c r="I566" s="3">
        <v>2889200</v>
      </c>
      <c r="J566" s="3">
        <f t="shared" ref="J566:K566" si="519">SUM(J567:J575)</f>
        <v>2883000</v>
      </c>
      <c r="K566" s="3">
        <f t="shared" si="519"/>
        <v>1497575</v>
      </c>
      <c r="L566" s="3">
        <f t="shared" si="509"/>
        <v>652400</v>
      </c>
      <c r="M566" s="3">
        <f t="shared" ref="M566:O566" si="520">SUM(M567:M575)</f>
        <v>217200</v>
      </c>
      <c r="N566" s="3">
        <f t="shared" si="520"/>
        <v>216000</v>
      </c>
      <c r="O566" s="3">
        <f t="shared" si="520"/>
        <v>219200</v>
      </c>
      <c r="P566" s="3">
        <f t="shared" si="511"/>
        <v>2149975</v>
      </c>
      <c r="Q566" s="3">
        <f t="shared" si="476"/>
        <v>74.574228234477985</v>
      </c>
    </row>
    <row r="567" spans="1:17">
      <c r="A567" s="12" t="s">
        <v>267</v>
      </c>
      <c r="B567" s="12" t="s">
        <v>129</v>
      </c>
      <c r="C567" s="12" t="s">
        <v>88</v>
      </c>
      <c r="D567" s="12" t="s">
        <v>307</v>
      </c>
      <c r="E567" s="11">
        <v>6131</v>
      </c>
      <c r="F567" s="12"/>
      <c r="G567" s="84" t="s">
        <v>3082</v>
      </c>
      <c r="H567" s="13" t="s">
        <v>18</v>
      </c>
      <c r="I567" s="2">
        <v>7000</v>
      </c>
      <c r="J567" s="2">
        <v>7000</v>
      </c>
      <c r="K567" s="2">
        <v>3500</v>
      </c>
      <c r="L567" s="2">
        <f t="shared" si="509"/>
        <v>1800</v>
      </c>
      <c r="M567" s="2">
        <v>600</v>
      </c>
      <c r="N567" s="2">
        <v>600</v>
      </c>
      <c r="O567" s="2">
        <v>600</v>
      </c>
      <c r="P567" s="2">
        <f t="shared" si="511"/>
        <v>5300</v>
      </c>
      <c r="Q567" s="2">
        <f t="shared" si="476"/>
        <v>75.714285714285708</v>
      </c>
    </row>
    <row r="568" spans="1:17">
      <c r="A568" s="12" t="s">
        <v>267</v>
      </c>
      <c r="B568" s="12" t="s">
        <v>129</v>
      </c>
      <c r="C568" s="12" t="s">
        <v>88</v>
      </c>
      <c r="D568" s="12" t="s">
        <v>307</v>
      </c>
      <c r="E568" s="11">
        <v>6132</v>
      </c>
      <c r="F568" s="12"/>
      <c r="G568" s="84" t="s">
        <v>3082</v>
      </c>
      <c r="H568" s="13" t="s">
        <v>19</v>
      </c>
      <c r="I568" s="2">
        <v>280000</v>
      </c>
      <c r="J568" s="2">
        <v>280000</v>
      </c>
      <c r="K568" s="2">
        <v>179000</v>
      </c>
      <c r="L568" s="2">
        <f t="shared" si="509"/>
        <v>30000</v>
      </c>
      <c r="M568" s="2">
        <v>10000</v>
      </c>
      <c r="N568" s="2">
        <v>10000</v>
      </c>
      <c r="O568" s="2">
        <v>10000</v>
      </c>
      <c r="P568" s="2">
        <f t="shared" si="511"/>
        <v>209000</v>
      </c>
      <c r="Q568" s="2">
        <f t="shared" si="476"/>
        <v>74.642857142857139</v>
      </c>
    </row>
    <row r="569" spans="1:17">
      <c r="A569" s="12" t="s">
        <v>267</v>
      </c>
      <c r="B569" s="12" t="s">
        <v>129</v>
      </c>
      <c r="C569" s="12" t="s">
        <v>88</v>
      </c>
      <c r="D569" s="12" t="s">
        <v>307</v>
      </c>
      <c r="E569" s="11">
        <v>6133</v>
      </c>
      <c r="F569" s="12"/>
      <c r="G569" s="84" t="s">
        <v>3082</v>
      </c>
      <c r="H569" s="13" t="s">
        <v>20</v>
      </c>
      <c r="I569" s="2">
        <v>180000</v>
      </c>
      <c r="J569" s="2">
        <v>180000</v>
      </c>
      <c r="K569" s="2">
        <v>90000</v>
      </c>
      <c r="L569" s="2">
        <f t="shared" si="509"/>
        <v>43000</v>
      </c>
      <c r="M569" s="2">
        <v>14000</v>
      </c>
      <c r="N569" s="2">
        <v>14000</v>
      </c>
      <c r="O569" s="2">
        <v>15000</v>
      </c>
      <c r="P569" s="2">
        <f t="shared" si="511"/>
        <v>133000</v>
      </c>
      <c r="Q569" s="2">
        <f t="shared" si="476"/>
        <v>73.888888888888886</v>
      </c>
    </row>
    <row r="570" spans="1:17">
      <c r="A570" s="12" t="s">
        <v>267</v>
      </c>
      <c r="B570" s="12" t="s">
        <v>129</v>
      </c>
      <c r="C570" s="12" t="s">
        <v>88</v>
      </c>
      <c r="D570" s="12" t="s">
        <v>307</v>
      </c>
      <c r="E570" s="11">
        <v>6134</v>
      </c>
      <c r="F570" s="12"/>
      <c r="G570" s="84" t="s">
        <v>3082</v>
      </c>
      <c r="H570" s="13" t="s">
        <v>21</v>
      </c>
      <c r="I570" s="2">
        <v>123000</v>
      </c>
      <c r="J570" s="2">
        <v>120000</v>
      </c>
      <c r="K570" s="2">
        <v>69000</v>
      </c>
      <c r="L570" s="2">
        <f t="shared" si="509"/>
        <v>30000</v>
      </c>
      <c r="M570" s="2">
        <v>10000</v>
      </c>
      <c r="N570" s="2">
        <v>10000</v>
      </c>
      <c r="O570" s="2">
        <v>10000</v>
      </c>
      <c r="P570" s="2">
        <f t="shared" si="511"/>
        <v>99000</v>
      </c>
      <c r="Q570" s="2">
        <f t="shared" si="476"/>
        <v>82.5</v>
      </c>
    </row>
    <row r="571" spans="1:17">
      <c r="A571" s="12" t="s">
        <v>267</v>
      </c>
      <c r="B571" s="12" t="s">
        <v>129</v>
      </c>
      <c r="C571" s="12" t="s">
        <v>88</v>
      </c>
      <c r="D571" s="12" t="s">
        <v>307</v>
      </c>
      <c r="E571" s="11">
        <v>6135</v>
      </c>
      <c r="F571" s="12"/>
      <c r="G571" s="84" t="s">
        <v>3082</v>
      </c>
      <c r="H571" s="13" t="s">
        <v>22</v>
      </c>
      <c r="I571" s="2">
        <v>10000</v>
      </c>
      <c r="J571" s="2">
        <v>10000</v>
      </c>
      <c r="K571" s="2">
        <v>5000</v>
      </c>
      <c r="L571" s="2">
        <f t="shared" si="509"/>
        <v>1800</v>
      </c>
      <c r="M571" s="2">
        <v>600</v>
      </c>
      <c r="N571" s="2">
        <v>600</v>
      </c>
      <c r="O571" s="2">
        <v>600</v>
      </c>
      <c r="P571" s="2">
        <f t="shared" si="511"/>
        <v>6800</v>
      </c>
      <c r="Q571" s="2">
        <f t="shared" si="476"/>
        <v>68</v>
      </c>
    </row>
    <row r="572" spans="1:17">
      <c r="A572" s="12" t="s">
        <v>267</v>
      </c>
      <c r="B572" s="12" t="s">
        <v>129</v>
      </c>
      <c r="C572" s="12" t="s">
        <v>88</v>
      </c>
      <c r="D572" s="12" t="s">
        <v>307</v>
      </c>
      <c r="E572" s="11">
        <v>6136</v>
      </c>
      <c r="F572" s="12"/>
      <c r="G572" s="84" t="s">
        <v>3082</v>
      </c>
      <c r="H572" s="13" t="s">
        <v>23</v>
      </c>
      <c r="I572" s="2">
        <v>180000</v>
      </c>
      <c r="J572" s="2">
        <v>180000</v>
      </c>
      <c r="K572" s="2">
        <v>60000</v>
      </c>
      <c r="L572" s="2">
        <f t="shared" si="509"/>
        <v>20400</v>
      </c>
      <c r="M572" s="2">
        <v>6800</v>
      </c>
      <c r="N572" s="2">
        <v>6800</v>
      </c>
      <c r="O572" s="2">
        <v>6800</v>
      </c>
      <c r="P572" s="2">
        <f t="shared" si="511"/>
        <v>80400</v>
      </c>
      <c r="Q572" s="2">
        <f t="shared" si="476"/>
        <v>44.666666666666664</v>
      </c>
    </row>
    <row r="573" spans="1:17">
      <c r="A573" s="12" t="s">
        <v>267</v>
      </c>
      <c r="B573" s="12" t="s">
        <v>129</v>
      </c>
      <c r="C573" s="12" t="s">
        <v>88</v>
      </c>
      <c r="D573" s="12" t="s">
        <v>307</v>
      </c>
      <c r="E573" s="11">
        <v>6137</v>
      </c>
      <c r="F573" s="12"/>
      <c r="G573" s="84" t="s">
        <v>3082</v>
      </c>
      <c r="H573" s="13" t="s">
        <v>24</v>
      </c>
      <c r="I573" s="2">
        <v>40000</v>
      </c>
      <c r="J573" s="2">
        <v>40000</v>
      </c>
      <c r="K573" s="2">
        <v>19579</v>
      </c>
      <c r="L573" s="2">
        <f t="shared" si="509"/>
        <v>9000</v>
      </c>
      <c r="M573" s="2">
        <v>3000</v>
      </c>
      <c r="N573" s="2">
        <v>3000</v>
      </c>
      <c r="O573" s="2">
        <v>3000</v>
      </c>
      <c r="P573" s="2">
        <f t="shared" si="511"/>
        <v>28579</v>
      </c>
      <c r="Q573" s="2">
        <f t="shared" si="476"/>
        <v>71.447499999999991</v>
      </c>
    </row>
    <row r="574" spans="1:17">
      <c r="A574" s="12" t="s">
        <v>267</v>
      </c>
      <c r="B574" s="12" t="s">
        <v>129</v>
      </c>
      <c r="C574" s="12" t="s">
        <v>88</v>
      </c>
      <c r="D574" s="12" t="s">
        <v>307</v>
      </c>
      <c r="E574" s="11">
        <v>6138</v>
      </c>
      <c r="F574" s="12"/>
      <c r="G574" s="84" t="s">
        <v>3082</v>
      </c>
      <c r="H574" s="13" t="s">
        <v>25</v>
      </c>
      <c r="I574" s="2">
        <v>16000</v>
      </c>
      <c r="J574" s="2">
        <v>16000</v>
      </c>
      <c r="K574" s="2">
        <v>13800</v>
      </c>
      <c r="L574" s="2">
        <f t="shared" si="509"/>
        <v>2200</v>
      </c>
      <c r="M574" s="2">
        <v>0</v>
      </c>
      <c r="N574" s="2">
        <v>0</v>
      </c>
      <c r="O574" s="2">
        <v>2200</v>
      </c>
      <c r="P574" s="2">
        <f t="shared" si="511"/>
        <v>16000</v>
      </c>
      <c r="Q574" s="2">
        <f t="shared" si="476"/>
        <v>100</v>
      </c>
    </row>
    <row r="575" spans="1:17">
      <c r="A575" s="17" t="s">
        <v>267</v>
      </c>
      <c r="B575" s="17" t="s">
        <v>129</v>
      </c>
      <c r="C575" s="17" t="s">
        <v>88</v>
      </c>
      <c r="D575" s="17" t="s">
        <v>307</v>
      </c>
      <c r="E575" s="17" t="s">
        <v>99</v>
      </c>
      <c r="F575" s="12" t="s">
        <v>0</v>
      </c>
      <c r="G575" s="84" t="s">
        <v>0</v>
      </c>
      <c r="H575" s="18" t="s">
        <v>26</v>
      </c>
      <c r="I575" s="3">
        <v>2053200</v>
      </c>
      <c r="J575" s="3">
        <f t="shared" ref="J575:K575" si="521">SUM(J576:J580)</f>
        <v>2050000</v>
      </c>
      <c r="K575" s="3">
        <f t="shared" si="521"/>
        <v>1057696</v>
      </c>
      <c r="L575" s="3">
        <f t="shared" si="509"/>
        <v>514200</v>
      </c>
      <c r="M575" s="3">
        <f t="shared" ref="M575:O575" si="522">SUM(M576:M580)</f>
        <v>172200</v>
      </c>
      <c r="N575" s="3">
        <f t="shared" si="522"/>
        <v>171000</v>
      </c>
      <c r="O575" s="3">
        <f t="shared" si="522"/>
        <v>171000</v>
      </c>
      <c r="P575" s="3">
        <f t="shared" si="511"/>
        <v>1571896</v>
      </c>
      <c r="Q575" s="3">
        <f t="shared" si="476"/>
        <v>76.677853658536591</v>
      </c>
    </row>
    <row r="576" spans="1:17">
      <c r="A576" s="12" t="s">
        <v>267</v>
      </c>
      <c r="B576" s="12" t="s">
        <v>129</v>
      </c>
      <c r="C576" s="12" t="s">
        <v>88</v>
      </c>
      <c r="D576" s="12" t="s">
        <v>307</v>
      </c>
      <c r="E576" s="11">
        <v>6139</v>
      </c>
      <c r="F576" s="12" t="s">
        <v>320</v>
      </c>
      <c r="G576" s="84" t="s">
        <v>3082</v>
      </c>
      <c r="H576" s="13" t="s">
        <v>321</v>
      </c>
      <c r="I576" s="2">
        <v>1750000</v>
      </c>
      <c r="J576" s="2">
        <v>1750000</v>
      </c>
      <c r="K576" s="2">
        <v>900000</v>
      </c>
      <c r="L576" s="2">
        <f t="shared" si="509"/>
        <v>450000</v>
      </c>
      <c r="M576" s="2">
        <v>150000</v>
      </c>
      <c r="N576" s="2">
        <v>150000</v>
      </c>
      <c r="O576" s="2">
        <v>150000</v>
      </c>
      <c r="P576" s="2">
        <f t="shared" si="511"/>
        <v>1350000</v>
      </c>
      <c r="Q576" s="2">
        <f t="shared" si="476"/>
        <v>77.142857142857153</v>
      </c>
    </row>
    <row r="577" spans="1:17">
      <c r="A577" s="12" t="s">
        <v>267</v>
      </c>
      <c r="B577" s="12" t="s">
        <v>129</v>
      </c>
      <c r="C577" s="12" t="s">
        <v>88</v>
      </c>
      <c r="D577" s="12" t="s">
        <v>307</v>
      </c>
      <c r="E577" s="11">
        <v>6139</v>
      </c>
      <c r="F577" s="12" t="s">
        <v>322</v>
      </c>
      <c r="G577" s="84" t="s">
        <v>3082</v>
      </c>
      <c r="H577" s="13" t="s">
        <v>323</v>
      </c>
      <c r="I577" s="2">
        <v>100000</v>
      </c>
      <c r="J577" s="2">
        <v>100000</v>
      </c>
      <c r="K577" s="2">
        <v>58000</v>
      </c>
      <c r="L577" s="2">
        <f t="shared" si="509"/>
        <v>15000</v>
      </c>
      <c r="M577" s="2">
        <v>5000</v>
      </c>
      <c r="N577" s="2">
        <v>5000</v>
      </c>
      <c r="O577" s="2">
        <v>5000</v>
      </c>
      <c r="P577" s="2">
        <f t="shared" si="511"/>
        <v>73000</v>
      </c>
      <c r="Q577" s="2">
        <f t="shared" si="476"/>
        <v>73</v>
      </c>
    </row>
    <row r="578" spans="1:17">
      <c r="A578" s="12" t="s">
        <v>267</v>
      </c>
      <c r="B578" s="12" t="s">
        <v>129</v>
      </c>
      <c r="C578" s="12" t="s">
        <v>88</v>
      </c>
      <c r="D578" s="12" t="s">
        <v>307</v>
      </c>
      <c r="E578" s="11">
        <v>6139</v>
      </c>
      <c r="F578" s="12" t="s">
        <v>324</v>
      </c>
      <c r="G578" s="84" t="s">
        <v>3082</v>
      </c>
      <c r="H578" s="13" t="s">
        <v>325</v>
      </c>
      <c r="I578" s="2">
        <v>153000</v>
      </c>
      <c r="J578" s="2">
        <v>150000</v>
      </c>
      <c r="K578" s="2">
        <v>74000</v>
      </c>
      <c r="L578" s="2">
        <f t="shared" si="509"/>
        <v>36000</v>
      </c>
      <c r="M578" s="2">
        <v>12000</v>
      </c>
      <c r="N578" s="2">
        <v>12000</v>
      </c>
      <c r="O578" s="2">
        <v>12000</v>
      </c>
      <c r="P578" s="2">
        <f t="shared" si="511"/>
        <v>110000</v>
      </c>
      <c r="Q578" s="2">
        <f t="shared" si="476"/>
        <v>73.333333333333329</v>
      </c>
    </row>
    <row r="579" spans="1:17">
      <c r="A579" s="12" t="s">
        <v>267</v>
      </c>
      <c r="B579" s="12" t="s">
        <v>129</v>
      </c>
      <c r="C579" s="12" t="s">
        <v>88</v>
      </c>
      <c r="D579" s="12" t="s">
        <v>307</v>
      </c>
      <c r="E579" s="11">
        <v>6139</v>
      </c>
      <c r="F579" s="12" t="s">
        <v>326</v>
      </c>
      <c r="G579" s="84" t="s">
        <v>3082</v>
      </c>
      <c r="H579" s="13" t="s">
        <v>327</v>
      </c>
      <c r="I579" s="2">
        <v>22200</v>
      </c>
      <c r="J579" s="2">
        <v>22000</v>
      </c>
      <c r="K579" s="2">
        <v>11696</v>
      </c>
      <c r="L579" s="2">
        <f t="shared" si="509"/>
        <v>6200</v>
      </c>
      <c r="M579" s="2">
        <v>2200</v>
      </c>
      <c r="N579" s="2">
        <v>2000</v>
      </c>
      <c r="O579" s="2">
        <v>2000</v>
      </c>
      <c r="P579" s="2">
        <f t="shared" si="511"/>
        <v>17896</v>
      </c>
      <c r="Q579" s="2">
        <f t="shared" si="476"/>
        <v>81.345454545454544</v>
      </c>
    </row>
    <row r="580" spans="1:17" ht="22.5">
      <c r="A580" s="12" t="s">
        <v>267</v>
      </c>
      <c r="B580" s="12" t="s">
        <v>129</v>
      </c>
      <c r="C580" s="12" t="s">
        <v>88</v>
      </c>
      <c r="D580" s="12" t="s">
        <v>307</v>
      </c>
      <c r="E580" s="11">
        <v>6139</v>
      </c>
      <c r="F580" s="12" t="s">
        <v>328</v>
      </c>
      <c r="G580" s="84" t="s">
        <v>3082</v>
      </c>
      <c r="H580" s="13" t="s">
        <v>114</v>
      </c>
      <c r="I580" s="2">
        <v>28000</v>
      </c>
      <c r="J580" s="2">
        <v>28000</v>
      </c>
      <c r="K580" s="2">
        <v>14000</v>
      </c>
      <c r="L580" s="2">
        <f t="shared" si="509"/>
        <v>7000</v>
      </c>
      <c r="M580" s="2">
        <v>3000</v>
      </c>
      <c r="N580" s="2">
        <v>2000</v>
      </c>
      <c r="O580" s="2">
        <v>2000</v>
      </c>
      <c r="P580" s="2">
        <f t="shared" si="511"/>
        <v>21000</v>
      </c>
      <c r="Q580" s="2">
        <f t="shared" si="476"/>
        <v>75</v>
      </c>
    </row>
    <row r="581" spans="1:17" ht="22.5">
      <c r="A581" s="17" t="s">
        <v>0</v>
      </c>
      <c r="B581" s="17" t="s">
        <v>0</v>
      </c>
      <c r="C581" s="17" t="s">
        <v>0</v>
      </c>
      <c r="D581" s="18" t="s">
        <v>0</v>
      </c>
      <c r="E581" s="18" t="s">
        <v>0</v>
      </c>
      <c r="F581" s="18" t="s">
        <v>0</v>
      </c>
      <c r="G581" s="81" t="s">
        <v>0</v>
      </c>
      <c r="H581" s="24" t="s">
        <v>36</v>
      </c>
      <c r="I581" s="29">
        <v>0</v>
      </c>
      <c r="J581" s="29">
        <f t="shared" ref="J581:K582" si="523">SUM(J582)</f>
        <v>110</v>
      </c>
      <c r="K581" s="29">
        <f t="shared" si="523"/>
        <v>110</v>
      </c>
      <c r="L581" s="29">
        <f t="shared" si="509"/>
        <v>0</v>
      </c>
      <c r="M581" s="29">
        <f t="shared" ref="M581:O582" si="524">SUM(M582)</f>
        <v>0</v>
      </c>
      <c r="N581" s="29">
        <f t="shared" si="524"/>
        <v>0</v>
      </c>
      <c r="O581" s="29">
        <f t="shared" si="524"/>
        <v>0</v>
      </c>
      <c r="P581" s="29">
        <f t="shared" si="511"/>
        <v>110</v>
      </c>
      <c r="Q581" s="29">
        <f t="shared" si="476"/>
        <v>100</v>
      </c>
    </row>
    <row r="582" spans="1:17">
      <c r="A582" s="12" t="s">
        <v>267</v>
      </c>
      <c r="B582" s="12" t="s">
        <v>129</v>
      </c>
      <c r="C582" s="12" t="s">
        <v>88</v>
      </c>
      <c r="D582" s="12" t="s">
        <v>307</v>
      </c>
      <c r="E582" s="18" t="s">
        <v>28</v>
      </c>
      <c r="F582" s="18" t="s">
        <v>0</v>
      </c>
      <c r="G582" s="81" t="s">
        <v>0</v>
      </c>
      <c r="H582" s="18" t="s">
        <v>29</v>
      </c>
      <c r="I582" s="3">
        <v>0</v>
      </c>
      <c r="J582" s="3">
        <f t="shared" si="523"/>
        <v>110</v>
      </c>
      <c r="K582" s="3">
        <f t="shared" si="523"/>
        <v>110</v>
      </c>
      <c r="L582" s="3">
        <f t="shared" si="509"/>
        <v>0</v>
      </c>
      <c r="M582" s="3">
        <f t="shared" si="524"/>
        <v>0</v>
      </c>
      <c r="N582" s="3">
        <f t="shared" si="524"/>
        <v>0</v>
      </c>
      <c r="O582" s="3">
        <f t="shared" si="524"/>
        <v>0</v>
      </c>
      <c r="P582" s="3">
        <f t="shared" si="511"/>
        <v>110</v>
      </c>
      <c r="Q582" s="3">
        <f t="shared" si="476"/>
        <v>100</v>
      </c>
    </row>
    <row r="583" spans="1:17">
      <c r="A583" s="12" t="s">
        <v>267</v>
      </c>
      <c r="B583" s="12" t="s">
        <v>129</v>
      </c>
      <c r="C583" s="12" t="s">
        <v>88</v>
      </c>
      <c r="D583" s="12" t="s">
        <v>307</v>
      </c>
      <c r="E583" s="11">
        <v>6148</v>
      </c>
      <c r="F583" s="12"/>
      <c r="G583" s="84" t="s">
        <v>3082</v>
      </c>
      <c r="H583" s="13" t="s">
        <v>35</v>
      </c>
      <c r="I583" s="2">
        <v>0</v>
      </c>
      <c r="J583" s="2">
        <v>110</v>
      </c>
      <c r="K583" s="2">
        <v>110</v>
      </c>
      <c r="L583" s="2">
        <f t="shared" si="509"/>
        <v>0</v>
      </c>
      <c r="M583" s="2">
        <v>0</v>
      </c>
      <c r="N583" s="2">
        <v>0</v>
      </c>
      <c r="O583" s="2">
        <v>0</v>
      </c>
      <c r="P583" s="2">
        <f t="shared" si="511"/>
        <v>110</v>
      </c>
      <c r="Q583" s="2">
        <f t="shared" si="476"/>
        <v>100</v>
      </c>
    </row>
    <row r="584" spans="1:17" ht="22.5">
      <c r="A584" s="17" t="s">
        <v>0</v>
      </c>
      <c r="B584" s="17" t="s">
        <v>0</v>
      </c>
      <c r="C584" s="17" t="s">
        <v>0</v>
      </c>
      <c r="D584" s="18" t="s">
        <v>0</v>
      </c>
      <c r="E584" s="18" t="s">
        <v>0</v>
      </c>
      <c r="F584" s="18" t="s">
        <v>0</v>
      </c>
      <c r="G584" s="81" t="s">
        <v>0</v>
      </c>
      <c r="H584" s="24" t="s">
        <v>58</v>
      </c>
      <c r="I584" s="29">
        <v>132000</v>
      </c>
      <c r="J584" s="29">
        <f t="shared" ref="J584:K584" si="525">SUM(J585)</f>
        <v>132000</v>
      </c>
      <c r="K584" s="29">
        <f t="shared" si="525"/>
        <v>50000</v>
      </c>
      <c r="L584" s="29">
        <f t="shared" si="509"/>
        <v>80000</v>
      </c>
      <c r="M584" s="29">
        <f t="shared" ref="M584:O584" si="526">SUM(M585)</f>
        <v>70000</v>
      </c>
      <c r="N584" s="29">
        <f t="shared" si="526"/>
        <v>10000</v>
      </c>
      <c r="O584" s="29">
        <f t="shared" si="526"/>
        <v>0</v>
      </c>
      <c r="P584" s="29">
        <f t="shared" si="511"/>
        <v>130000</v>
      </c>
      <c r="Q584" s="29">
        <f t="shared" si="476"/>
        <v>98.484848484848484</v>
      </c>
    </row>
    <row r="585" spans="1:17">
      <c r="A585" s="12" t="s">
        <v>267</v>
      </c>
      <c r="B585" s="12" t="s">
        <v>129</v>
      </c>
      <c r="C585" s="12" t="s">
        <v>88</v>
      </c>
      <c r="D585" s="12" t="s">
        <v>307</v>
      </c>
      <c r="E585" s="18" t="s">
        <v>50</v>
      </c>
      <c r="F585" s="18" t="s">
        <v>0</v>
      </c>
      <c r="G585" s="81" t="s">
        <v>0</v>
      </c>
      <c r="H585" s="18" t="s">
        <v>51</v>
      </c>
      <c r="I585" s="3">
        <v>132000</v>
      </c>
      <c r="J585" s="3">
        <f t="shared" ref="J585" si="527">SUM(J586:J588)</f>
        <v>132000</v>
      </c>
      <c r="K585" s="3">
        <f t="shared" ref="K585" si="528">SUM(K586:K588)</f>
        <v>50000</v>
      </c>
      <c r="L585" s="3">
        <f t="shared" si="509"/>
        <v>80000</v>
      </c>
      <c r="M585" s="3">
        <f t="shared" ref="M585:O585" si="529">SUM(M586:M588)</f>
        <v>70000</v>
      </c>
      <c r="N585" s="3">
        <f t="shared" si="529"/>
        <v>10000</v>
      </c>
      <c r="O585" s="3">
        <f t="shared" si="529"/>
        <v>0</v>
      </c>
      <c r="P585" s="3">
        <f t="shared" si="511"/>
        <v>130000</v>
      </c>
      <c r="Q585" s="3">
        <f t="shared" si="476"/>
        <v>98.484848484848484</v>
      </c>
    </row>
    <row r="586" spans="1:17">
      <c r="A586" s="12" t="s">
        <v>267</v>
      </c>
      <c r="B586" s="12" t="s">
        <v>129</v>
      </c>
      <c r="C586" s="12" t="s">
        <v>88</v>
      </c>
      <c r="D586" s="12" t="s">
        <v>307</v>
      </c>
      <c r="E586" s="11">
        <v>8213</v>
      </c>
      <c r="F586" s="12"/>
      <c r="G586" s="84" t="s">
        <v>3082</v>
      </c>
      <c r="H586" s="13" t="s">
        <v>54</v>
      </c>
      <c r="I586" s="2">
        <v>130000</v>
      </c>
      <c r="J586" s="2">
        <v>130000</v>
      </c>
      <c r="K586" s="2">
        <v>50000</v>
      </c>
      <c r="L586" s="2">
        <f t="shared" si="509"/>
        <v>80000</v>
      </c>
      <c r="M586" s="2">
        <v>70000</v>
      </c>
      <c r="N586" s="2">
        <v>10000</v>
      </c>
      <c r="O586" s="2">
        <v>0</v>
      </c>
      <c r="P586" s="2">
        <f t="shared" si="511"/>
        <v>130000</v>
      </c>
      <c r="Q586" s="2">
        <f t="shared" si="476"/>
        <v>100</v>
      </c>
    </row>
    <row r="587" spans="1:17">
      <c r="A587" s="12" t="s">
        <v>267</v>
      </c>
      <c r="B587" s="12" t="s">
        <v>129</v>
      </c>
      <c r="C587" s="12" t="s">
        <v>88</v>
      </c>
      <c r="D587" s="12" t="s">
        <v>307</v>
      </c>
      <c r="E587" s="11">
        <v>8215</v>
      </c>
      <c r="F587" s="12"/>
      <c r="G587" s="84" t="s">
        <v>3082</v>
      </c>
      <c r="H587" s="13" t="s">
        <v>56</v>
      </c>
      <c r="I587" s="2">
        <v>1000</v>
      </c>
      <c r="J587" s="2">
        <v>1000</v>
      </c>
      <c r="K587" s="2">
        <v>0</v>
      </c>
      <c r="L587" s="2">
        <f t="shared" si="509"/>
        <v>0</v>
      </c>
      <c r="M587" s="2">
        <v>0</v>
      </c>
      <c r="N587" s="2">
        <v>0</v>
      </c>
      <c r="O587" s="2">
        <v>0</v>
      </c>
      <c r="P587" s="2">
        <f t="shared" si="511"/>
        <v>0</v>
      </c>
      <c r="Q587" s="2">
        <f t="shared" si="476"/>
        <v>0</v>
      </c>
    </row>
    <row r="588" spans="1:17">
      <c r="A588" s="12" t="s">
        <v>267</v>
      </c>
      <c r="B588" s="12" t="s">
        <v>129</v>
      </c>
      <c r="C588" s="12" t="s">
        <v>88</v>
      </c>
      <c r="D588" s="12" t="s">
        <v>307</v>
      </c>
      <c r="E588" s="11">
        <v>8216</v>
      </c>
      <c r="F588" s="12"/>
      <c r="G588" s="84" t="s">
        <v>3082</v>
      </c>
      <c r="H588" s="13" t="s">
        <v>57</v>
      </c>
      <c r="I588" s="2">
        <v>1000</v>
      </c>
      <c r="J588" s="2">
        <v>1000</v>
      </c>
      <c r="K588" s="2">
        <v>0</v>
      </c>
      <c r="L588" s="2">
        <f t="shared" si="509"/>
        <v>0</v>
      </c>
      <c r="M588" s="2">
        <v>0</v>
      </c>
      <c r="N588" s="2">
        <v>0</v>
      </c>
      <c r="O588" s="2">
        <v>0</v>
      </c>
      <c r="P588" s="2">
        <f t="shared" si="511"/>
        <v>0</v>
      </c>
      <c r="Q588" s="2">
        <f t="shared" ref="Q588:Q651" si="530">IF(J588=0,"-",P588/J588*100)</f>
        <v>0</v>
      </c>
    </row>
    <row r="589" spans="1:17">
      <c r="A589" s="13" t="s">
        <v>0</v>
      </c>
      <c r="B589" s="13" t="s">
        <v>0</v>
      </c>
      <c r="C589" s="13" t="s">
        <v>0</v>
      </c>
      <c r="D589" s="13" t="s">
        <v>0</v>
      </c>
      <c r="E589" s="13" t="s">
        <v>0</v>
      </c>
      <c r="F589" s="13" t="s">
        <v>0</v>
      </c>
      <c r="G589" s="84" t="s">
        <v>0</v>
      </c>
      <c r="H589" s="24" t="s">
        <v>330</v>
      </c>
      <c r="I589" s="29">
        <v>11382433</v>
      </c>
      <c r="J589" s="29">
        <f>SUM(J584,J581,J554)</f>
        <v>11293337</v>
      </c>
      <c r="K589" s="29">
        <f>SUM(K584,K581,K554)</f>
        <v>6122018</v>
      </c>
      <c r="L589" s="29">
        <f t="shared" si="509"/>
        <v>2960100</v>
      </c>
      <c r="M589" s="29">
        <f>SUM(M584,M581,M554)</f>
        <v>1032300</v>
      </c>
      <c r="N589" s="29">
        <f t="shared" ref="N589:O589" si="531">SUM(N584,N581,N554)</f>
        <v>967300</v>
      </c>
      <c r="O589" s="29">
        <f t="shared" si="531"/>
        <v>960500</v>
      </c>
      <c r="P589" s="29">
        <f t="shared" si="511"/>
        <v>9082118</v>
      </c>
      <c r="Q589" s="29">
        <f t="shared" si="530"/>
        <v>80.420145082007195</v>
      </c>
    </row>
    <row r="590" spans="1:17" ht="15.75" thickBot="1">
      <c r="A590" s="13" t="s">
        <v>0</v>
      </c>
      <c r="B590" s="13" t="s">
        <v>0</v>
      </c>
      <c r="C590" s="13" t="s">
        <v>0</v>
      </c>
      <c r="D590" s="13" t="s">
        <v>0</v>
      </c>
      <c r="E590" s="13" t="s">
        <v>0</v>
      </c>
      <c r="F590" s="13" t="s">
        <v>0</v>
      </c>
      <c r="G590" s="84" t="s">
        <v>0</v>
      </c>
      <c r="H590" s="18" t="s">
        <v>125</v>
      </c>
      <c r="I590" s="3">
        <v>167</v>
      </c>
      <c r="J590" s="3">
        <v>167</v>
      </c>
      <c r="K590" s="3">
        <v>0</v>
      </c>
      <c r="L590" s="3">
        <f t="shared" si="509"/>
        <v>0</v>
      </c>
      <c r="M590" s="3"/>
      <c r="N590" s="3"/>
      <c r="O590" s="3"/>
      <c r="P590" s="3">
        <f t="shared" si="511"/>
        <v>0</v>
      </c>
      <c r="Q590" s="3">
        <f t="shared" si="530"/>
        <v>0</v>
      </c>
    </row>
    <row r="591" spans="1:17" ht="45.75" thickBot="1">
      <c r="A591" s="109" t="s">
        <v>0</v>
      </c>
      <c r="B591" s="109" t="s">
        <v>0</v>
      </c>
      <c r="C591" s="109" t="s">
        <v>0</v>
      </c>
      <c r="D591" s="109" t="s">
        <v>0</v>
      </c>
      <c r="E591" s="109" t="s">
        <v>0</v>
      </c>
      <c r="F591" s="109" t="s">
        <v>0</v>
      </c>
      <c r="G591" s="121" t="s">
        <v>0</v>
      </c>
      <c r="H591" s="1" t="s">
        <v>126</v>
      </c>
      <c r="I591" s="1" t="s">
        <v>3016</v>
      </c>
      <c r="J591" s="1" t="s">
        <v>3199</v>
      </c>
      <c r="K591" s="1" t="s">
        <v>3198</v>
      </c>
      <c r="L591" s="1" t="s">
        <v>3191</v>
      </c>
      <c r="M591" s="1" t="s">
        <v>3193</v>
      </c>
      <c r="N591" s="1" t="s">
        <v>3194</v>
      </c>
      <c r="O591" s="1" t="s">
        <v>3195</v>
      </c>
      <c r="P591" s="1" t="s">
        <v>3192</v>
      </c>
      <c r="Q591" s="1" t="s">
        <v>3185</v>
      </c>
    </row>
    <row r="592" spans="1:17">
      <c r="A592" s="110"/>
      <c r="B592" s="110"/>
      <c r="C592" s="110"/>
      <c r="D592" s="110"/>
      <c r="E592" s="110"/>
      <c r="F592" s="110"/>
      <c r="G592" s="122"/>
      <c r="H592" s="26" t="s">
        <v>0</v>
      </c>
      <c r="I592" s="28">
        <v>1</v>
      </c>
      <c r="J592" s="28">
        <v>2</v>
      </c>
      <c r="K592" s="28">
        <v>3</v>
      </c>
      <c r="L592" s="28" t="s">
        <v>3186</v>
      </c>
      <c r="M592" s="28">
        <v>5</v>
      </c>
      <c r="N592" s="28">
        <v>6</v>
      </c>
      <c r="O592" s="28">
        <v>7</v>
      </c>
      <c r="P592" s="28" t="s">
        <v>3187</v>
      </c>
      <c r="Q592" s="28">
        <v>9</v>
      </c>
    </row>
    <row r="593" spans="1:17">
      <c r="A593" s="110"/>
      <c r="B593" s="110"/>
      <c r="C593" s="110"/>
      <c r="D593" s="110"/>
      <c r="E593" s="110"/>
      <c r="F593" s="110"/>
      <c r="G593" s="122"/>
      <c r="H593" s="8" t="s">
        <v>331</v>
      </c>
      <c r="I593" s="9">
        <v>11382433</v>
      </c>
      <c r="J593" s="9">
        <f t="shared" ref="J593" si="532">SUM(J589)</f>
        <v>11293337</v>
      </c>
      <c r="K593" s="9">
        <f t="shared" ref="K593" si="533">SUM(K589)</f>
        <v>6122018</v>
      </c>
      <c r="L593" s="9">
        <f t="shared" ref="L593:L594" si="534">M593+N593+O593</f>
        <v>2960100</v>
      </c>
      <c r="M593" s="9">
        <f t="shared" ref="M593:O593" si="535">SUM(M589)</f>
        <v>1032300</v>
      </c>
      <c r="N593" s="9">
        <f t="shared" si="535"/>
        <v>967300</v>
      </c>
      <c r="O593" s="9">
        <f t="shared" si="535"/>
        <v>960500</v>
      </c>
      <c r="P593" s="9">
        <f t="shared" ref="P593:P594" si="536">SUM(K593+L593)</f>
        <v>9082118</v>
      </c>
      <c r="Q593" s="9">
        <f t="shared" si="530"/>
        <v>80.420145082007195</v>
      </c>
    </row>
    <row r="594" spans="1:17">
      <c r="A594" s="110"/>
      <c r="B594" s="110"/>
      <c r="C594" s="110"/>
      <c r="D594" s="110"/>
      <c r="E594" s="110"/>
      <c r="F594" s="110"/>
      <c r="G594" s="122"/>
      <c r="H594" s="10" t="s">
        <v>68</v>
      </c>
      <c r="I594" s="9">
        <v>11382433</v>
      </c>
      <c r="J594" s="9">
        <f t="shared" ref="J594" si="537">SUM(J593)</f>
        <v>11293337</v>
      </c>
      <c r="K594" s="9">
        <f t="shared" ref="K594" si="538">SUM(K593)</f>
        <v>6122018</v>
      </c>
      <c r="L594" s="9">
        <f t="shared" si="534"/>
        <v>2960100</v>
      </c>
      <c r="M594" s="9">
        <f t="shared" ref="M594:O594" si="539">SUM(M593)</f>
        <v>1032300</v>
      </c>
      <c r="N594" s="9">
        <f t="shared" si="539"/>
        <v>967300</v>
      </c>
      <c r="O594" s="9">
        <f t="shared" si="539"/>
        <v>960500</v>
      </c>
      <c r="P594" s="9">
        <f t="shared" si="536"/>
        <v>9082118</v>
      </c>
      <c r="Q594" s="9">
        <f t="shared" si="530"/>
        <v>80.420145082007195</v>
      </c>
    </row>
    <row r="595" spans="1:17">
      <c r="A595" s="111"/>
      <c r="B595" s="111"/>
      <c r="C595" s="111"/>
      <c r="D595" s="111"/>
      <c r="E595" s="111"/>
      <c r="F595" s="111"/>
      <c r="G595" s="123"/>
      <c r="Q595" t="str">
        <f t="shared" si="530"/>
        <v>-</v>
      </c>
    </row>
    <row r="596" spans="1:17" ht="15.75" thickBot="1">
      <c r="A596" s="13" t="s">
        <v>0</v>
      </c>
      <c r="B596" s="13" t="s">
        <v>0</v>
      </c>
      <c r="C596" s="13" t="s">
        <v>0</v>
      </c>
      <c r="D596" s="13" t="s">
        <v>0</v>
      </c>
      <c r="E596" s="13" t="s">
        <v>0</v>
      </c>
      <c r="F596" s="13" t="s">
        <v>0</v>
      </c>
      <c r="G596" s="84" t="s">
        <v>0</v>
      </c>
      <c r="H596" s="27" t="s">
        <v>0</v>
      </c>
      <c r="I596" s="27"/>
      <c r="J596" s="27"/>
      <c r="K596" s="27"/>
      <c r="L596" s="27"/>
      <c r="M596" s="27"/>
      <c r="N596" s="27"/>
      <c r="O596" s="27"/>
      <c r="P596" s="27"/>
      <c r="Q596" s="27" t="str">
        <f t="shared" si="530"/>
        <v>-</v>
      </c>
    </row>
    <row r="597" spans="1:17" ht="45.75" thickBot="1">
      <c r="A597" s="1" t="s">
        <v>82</v>
      </c>
      <c r="B597" s="1" t="s">
        <v>83</v>
      </c>
      <c r="C597" s="1" t="s">
        <v>84</v>
      </c>
      <c r="D597" s="19" t="s">
        <v>0</v>
      </c>
      <c r="E597" s="1" t="s">
        <v>85</v>
      </c>
      <c r="F597" s="1" t="s">
        <v>86</v>
      </c>
      <c r="G597" s="82" t="s">
        <v>87</v>
      </c>
      <c r="H597" s="1" t="s">
        <v>1</v>
      </c>
      <c r="I597" s="1" t="s">
        <v>3016</v>
      </c>
      <c r="J597" s="1" t="s">
        <v>3199</v>
      </c>
      <c r="K597" s="1" t="s">
        <v>3198</v>
      </c>
      <c r="L597" s="1" t="s">
        <v>3191</v>
      </c>
      <c r="M597" s="1" t="s">
        <v>3193</v>
      </c>
      <c r="N597" s="1" t="s">
        <v>3194</v>
      </c>
      <c r="O597" s="1" t="s">
        <v>3195</v>
      </c>
      <c r="P597" s="1" t="s">
        <v>3192</v>
      </c>
      <c r="Q597" s="1" t="s">
        <v>3185</v>
      </c>
    </row>
    <row r="598" spans="1:17">
      <c r="A598" s="20" t="s">
        <v>0</v>
      </c>
      <c r="B598" s="20" t="s">
        <v>0</v>
      </c>
      <c r="C598" s="20" t="s">
        <v>0</v>
      </c>
      <c r="D598" s="21" t="s">
        <v>0</v>
      </c>
      <c r="E598" s="21" t="s">
        <v>0</v>
      </c>
      <c r="F598" s="22" t="s">
        <v>0</v>
      </c>
      <c r="G598" s="83" t="s">
        <v>0</v>
      </c>
      <c r="H598" s="23" t="s">
        <v>0</v>
      </c>
      <c r="I598" s="28">
        <v>1</v>
      </c>
      <c r="J598" s="28">
        <v>2</v>
      </c>
      <c r="K598" s="28">
        <v>3</v>
      </c>
      <c r="L598" s="28" t="s">
        <v>3186</v>
      </c>
      <c r="M598" s="28">
        <v>5</v>
      </c>
      <c r="N598" s="28">
        <v>6</v>
      </c>
      <c r="O598" s="28">
        <v>7</v>
      </c>
      <c r="P598" s="28" t="s">
        <v>3187</v>
      </c>
      <c r="Q598" s="28">
        <v>9</v>
      </c>
    </row>
    <row r="599" spans="1:17">
      <c r="A599" s="17" t="s">
        <v>267</v>
      </c>
      <c r="B599" s="17" t="s">
        <v>129</v>
      </c>
      <c r="C599" s="12" t="s">
        <v>332</v>
      </c>
      <c r="D599" s="12" t="s">
        <v>333</v>
      </c>
      <c r="E599" s="18" t="s">
        <v>0</v>
      </c>
      <c r="F599" s="18" t="s">
        <v>0</v>
      </c>
      <c r="G599" s="81" t="s">
        <v>0</v>
      </c>
      <c r="H599" s="18" t="s">
        <v>334</v>
      </c>
      <c r="I599" s="11"/>
      <c r="J599" s="11"/>
      <c r="K599" s="11"/>
      <c r="L599" s="11"/>
      <c r="M599" s="11"/>
      <c r="N599" s="11"/>
      <c r="O599" s="11"/>
      <c r="P599" s="11"/>
      <c r="Q599" s="11" t="str">
        <f t="shared" si="530"/>
        <v>-</v>
      </c>
    </row>
    <row r="600" spans="1:17" ht="22.5">
      <c r="A600" s="17" t="s">
        <v>0</v>
      </c>
      <c r="B600" s="17" t="s">
        <v>0</v>
      </c>
      <c r="C600" s="17" t="s">
        <v>0</v>
      </c>
      <c r="D600" s="18" t="s">
        <v>0</v>
      </c>
      <c r="E600" s="18" t="s">
        <v>0</v>
      </c>
      <c r="F600" s="18" t="s">
        <v>0</v>
      </c>
      <c r="G600" s="81" t="s">
        <v>0</v>
      </c>
      <c r="H600" s="24" t="s">
        <v>27</v>
      </c>
      <c r="I600" s="29">
        <v>26153075</v>
      </c>
      <c r="J600" s="29">
        <f t="shared" ref="J600" si="540">SUM(J601,J610,J612)</f>
        <v>26159792</v>
      </c>
      <c r="K600" s="29">
        <f t="shared" ref="K600" si="541">SUM(K601,K610,K612)</f>
        <v>14473206</v>
      </c>
      <c r="L600" s="29">
        <f t="shared" ref="L600:L635" si="542">M600+N600+O600</f>
        <v>6465460</v>
      </c>
      <c r="M600" s="29">
        <f t="shared" ref="M600:O600" si="543">SUM(M601,M610,M612)</f>
        <v>2229470</v>
      </c>
      <c r="N600" s="29">
        <f t="shared" si="543"/>
        <v>2132970</v>
      </c>
      <c r="O600" s="29">
        <f t="shared" si="543"/>
        <v>2103020</v>
      </c>
      <c r="P600" s="29">
        <f t="shared" ref="P600:P635" si="544">SUM(K600+L600)</f>
        <v>20938666</v>
      </c>
      <c r="Q600" s="29">
        <f t="shared" si="530"/>
        <v>80.041408586123325</v>
      </c>
    </row>
    <row r="601" spans="1:17">
      <c r="A601" s="12" t="s">
        <v>267</v>
      </c>
      <c r="B601" s="12" t="s">
        <v>129</v>
      </c>
      <c r="C601" s="12" t="s">
        <v>332</v>
      </c>
      <c r="D601" s="12" t="s">
        <v>333</v>
      </c>
      <c r="E601" s="18" t="s">
        <v>2</v>
      </c>
      <c r="F601" s="18" t="s">
        <v>0</v>
      </c>
      <c r="G601" s="81" t="s">
        <v>0</v>
      </c>
      <c r="H601" s="18" t="s">
        <v>3</v>
      </c>
      <c r="I601" s="3">
        <v>19441843</v>
      </c>
      <c r="J601" s="3">
        <f t="shared" ref="J601" si="545">SUM(J602:J603)</f>
        <v>19456350</v>
      </c>
      <c r="K601" s="3">
        <f t="shared" ref="K601" si="546">SUM(K602:K603)</f>
        <v>10425852</v>
      </c>
      <c r="L601" s="3">
        <f t="shared" si="542"/>
        <v>4763750</v>
      </c>
      <c r="M601" s="3">
        <f t="shared" ref="M601:O601" si="547">SUM(M602:M603)</f>
        <v>1575000</v>
      </c>
      <c r="N601" s="3">
        <f t="shared" si="547"/>
        <v>1577500</v>
      </c>
      <c r="O601" s="3">
        <f t="shared" si="547"/>
        <v>1611250</v>
      </c>
      <c r="P601" s="3">
        <f t="shared" si="544"/>
        <v>15189602</v>
      </c>
      <c r="Q601" s="3">
        <f t="shared" si="530"/>
        <v>78.070151904134121</v>
      </c>
    </row>
    <row r="602" spans="1:17">
      <c r="A602" s="12" t="s">
        <v>267</v>
      </c>
      <c r="B602" s="12" t="s">
        <v>129</v>
      </c>
      <c r="C602" s="12" t="s">
        <v>332</v>
      </c>
      <c r="D602" s="12" t="s">
        <v>333</v>
      </c>
      <c r="E602" s="11">
        <v>6111</v>
      </c>
      <c r="F602" s="12"/>
      <c r="G602" s="84" t="s">
        <v>3082</v>
      </c>
      <c r="H602" s="13" t="s">
        <v>4</v>
      </c>
      <c r="I602" s="2">
        <v>17172443</v>
      </c>
      <c r="J602" s="2">
        <v>17172443</v>
      </c>
      <c r="K602" s="2">
        <v>9083406</v>
      </c>
      <c r="L602" s="2">
        <f t="shared" si="542"/>
        <v>4425000</v>
      </c>
      <c r="M602" s="2">
        <v>1475000</v>
      </c>
      <c r="N602" s="2">
        <v>1475000</v>
      </c>
      <c r="O602" s="2">
        <v>1475000</v>
      </c>
      <c r="P602" s="2">
        <f t="shared" si="544"/>
        <v>13508406</v>
      </c>
      <c r="Q602" s="2">
        <f t="shared" si="530"/>
        <v>78.663274642984689</v>
      </c>
    </row>
    <row r="603" spans="1:17">
      <c r="A603" s="17" t="s">
        <v>267</v>
      </c>
      <c r="B603" s="17" t="s">
        <v>129</v>
      </c>
      <c r="C603" s="17" t="s">
        <v>332</v>
      </c>
      <c r="D603" s="17" t="s">
        <v>333</v>
      </c>
      <c r="E603" s="17" t="s">
        <v>91</v>
      </c>
      <c r="F603" s="12" t="s">
        <v>0</v>
      </c>
      <c r="G603" s="84" t="s">
        <v>0</v>
      </c>
      <c r="H603" s="18" t="s">
        <v>5</v>
      </c>
      <c r="I603" s="3">
        <v>2269400</v>
      </c>
      <c r="J603" s="3">
        <f t="shared" ref="J603:K603" si="548">SUM(J604:J609)</f>
        <v>2283907</v>
      </c>
      <c r="K603" s="3">
        <f t="shared" si="548"/>
        <v>1342446</v>
      </c>
      <c r="L603" s="3">
        <f t="shared" si="542"/>
        <v>338750</v>
      </c>
      <c r="M603" s="3">
        <f t="shared" ref="M603:O603" si="549">SUM(M604:M609)</f>
        <v>100000</v>
      </c>
      <c r="N603" s="3">
        <f t="shared" si="549"/>
        <v>102500</v>
      </c>
      <c r="O603" s="3">
        <f t="shared" si="549"/>
        <v>136250</v>
      </c>
      <c r="P603" s="3">
        <f t="shared" si="544"/>
        <v>1681196</v>
      </c>
      <c r="Q603" s="3">
        <f t="shared" si="530"/>
        <v>73.61052792429814</v>
      </c>
    </row>
    <row r="604" spans="1:17">
      <c r="A604" s="12" t="s">
        <v>267</v>
      </c>
      <c r="B604" s="12" t="s">
        <v>129</v>
      </c>
      <c r="C604" s="12" t="s">
        <v>332</v>
      </c>
      <c r="D604" s="12" t="s">
        <v>333</v>
      </c>
      <c r="E604" s="11">
        <v>6112</v>
      </c>
      <c r="F604" s="12" t="s">
        <v>335</v>
      </c>
      <c r="G604" s="84" t="s">
        <v>3082</v>
      </c>
      <c r="H604" s="13" t="s">
        <v>9</v>
      </c>
      <c r="I604" s="2">
        <v>438000</v>
      </c>
      <c r="J604" s="2">
        <v>429250</v>
      </c>
      <c r="K604" s="2">
        <v>212723</v>
      </c>
      <c r="L604" s="2">
        <f t="shared" si="542"/>
        <v>90000</v>
      </c>
      <c r="M604" s="2">
        <v>30000</v>
      </c>
      <c r="N604" s="2">
        <v>30000</v>
      </c>
      <c r="O604" s="2">
        <v>30000</v>
      </c>
      <c r="P604" s="2">
        <f t="shared" si="544"/>
        <v>302723</v>
      </c>
      <c r="Q604" s="2">
        <f t="shared" si="530"/>
        <v>70.523704135119388</v>
      </c>
    </row>
    <row r="605" spans="1:17">
      <c r="A605" s="12" t="s">
        <v>267</v>
      </c>
      <c r="B605" s="12" t="s">
        <v>129</v>
      </c>
      <c r="C605" s="12" t="s">
        <v>332</v>
      </c>
      <c r="D605" s="12" t="s">
        <v>333</v>
      </c>
      <c r="E605" s="11">
        <v>6112</v>
      </c>
      <c r="F605" s="12" t="s">
        <v>336</v>
      </c>
      <c r="G605" s="84" t="s">
        <v>3082</v>
      </c>
      <c r="H605" s="13" t="s">
        <v>10</v>
      </c>
      <c r="I605" s="2">
        <v>1116920</v>
      </c>
      <c r="J605" s="2">
        <v>1116920</v>
      </c>
      <c r="K605" s="2">
        <v>632445</v>
      </c>
      <c r="L605" s="2">
        <f t="shared" si="542"/>
        <v>245000</v>
      </c>
      <c r="M605" s="2">
        <v>70000</v>
      </c>
      <c r="N605" s="2">
        <v>70000</v>
      </c>
      <c r="O605" s="2">
        <v>105000</v>
      </c>
      <c r="P605" s="2">
        <f t="shared" si="544"/>
        <v>877445</v>
      </c>
      <c r="Q605" s="2">
        <f t="shared" si="530"/>
        <v>78.559341761272066</v>
      </c>
    </row>
    <row r="606" spans="1:17">
      <c r="A606" s="12" t="s">
        <v>267</v>
      </c>
      <c r="B606" s="12" t="s">
        <v>129</v>
      </c>
      <c r="C606" s="12" t="s">
        <v>332</v>
      </c>
      <c r="D606" s="12" t="s">
        <v>333</v>
      </c>
      <c r="E606" s="11">
        <v>6112</v>
      </c>
      <c r="F606" s="12" t="s">
        <v>337</v>
      </c>
      <c r="G606" s="84" t="s">
        <v>3082</v>
      </c>
      <c r="H606" s="13" t="s">
        <v>7</v>
      </c>
      <c r="I606" s="2">
        <v>289160</v>
      </c>
      <c r="J606" s="2">
        <v>303667</v>
      </c>
      <c r="K606" s="2">
        <v>304278</v>
      </c>
      <c r="L606" s="2">
        <f t="shared" si="542"/>
        <v>0</v>
      </c>
      <c r="M606" s="2"/>
      <c r="N606" s="2"/>
      <c r="O606" s="2"/>
      <c r="P606" s="2">
        <f t="shared" si="544"/>
        <v>304278</v>
      </c>
      <c r="Q606" s="2">
        <f t="shared" si="530"/>
        <v>100.20120724346076</v>
      </c>
    </row>
    <row r="607" spans="1:17">
      <c r="A607" s="12" t="s">
        <v>267</v>
      </c>
      <c r="B607" s="12" t="s">
        <v>129</v>
      </c>
      <c r="C607" s="12" t="s">
        <v>332</v>
      </c>
      <c r="D607" s="12" t="s">
        <v>333</v>
      </c>
      <c r="E607" s="11">
        <v>6112</v>
      </c>
      <c r="F607" s="12" t="s">
        <v>338</v>
      </c>
      <c r="G607" s="84" t="s">
        <v>3082</v>
      </c>
      <c r="H607" s="13" t="s">
        <v>8</v>
      </c>
      <c r="I607" s="2">
        <v>209320</v>
      </c>
      <c r="J607" s="2">
        <v>209320</v>
      </c>
      <c r="K607" s="2">
        <v>77300</v>
      </c>
      <c r="L607" s="2">
        <f t="shared" si="542"/>
        <v>0</v>
      </c>
      <c r="M607" s="2"/>
      <c r="N607" s="2"/>
      <c r="O607" s="2"/>
      <c r="P607" s="2">
        <f t="shared" si="544"/>
        <v>77300</v>
      </c>
      <c r="Q607" s="2">
        <f t="shared" si="530"/>
        <v>36.929103764570989</v>
      </c>
    </row>
    <row r="608" spans="1:17">
      <c r="A608" s="12" t="s">
        <v>267</v>
      </c>
      <c r="B608" s="12" t="s">
        <v>129</v>
      </c>
      <c r="C608" s="12" t="s">
        <v>332</v>
      </c>
      <c r="D608" s="12" t="s">
        <v>333</v>
      </c>
      <c r="E608" s="11">
        <v>6112</v>
      </c>
      <c r="F608" s="12" t="s">
        <v>339</v>
      </c>
      <c r="G608" s="84" t="s">
        <v>3082</v>
      </c>
      <c r="H608" s="13" t="s">
        <v>6</v>
      </c>
      <c r="I608" s="2">
        <v>198000</v>
      </c>
      <c r="J608" s="2">
        <v>198000</v>
      </c>
      <c r="K608" s="2">
        <v>92700</v>
      </c>
      <c r="L608" s="2">
        <f t="shared" si="542"/>
        <v>0</v>
      </c>
      <c r="M608" s="2"/>
      <c r="N608" s="2"/>
      <c r="O608" s="2"/>
      <c r="P608" s="2">
        <f t="shared" si="544"/>
        <v>92700</v>
      </c>
      <c r="Q608" s="2">
        <f t="shared" si="530"/>
        <v>46.81818181818182</v>
      </c>
    </row>
    <row r="609" spans="1:17">
      <c r="A609" s="12" t="s">
        <v>267</v>
      </c>
      <c r="B609" s="12" t="s">
        <v>129</v>
      </c>
      <c r="C609" s="12" t="s">
        <v>332</v>
      </c>
      <c r="D609" s="12" t="s">
        <v>333</v>
      </c>
      <c r="E609" s="11">
        <v>6112</v>
      </c>
      <c r="F609" s="12" t="s">
        <v>3025</v>
      </c>
      <c r="G609" s="84" t="s">
        <v>3082</v>
      </c>
      <c r="H609" s="13" t="s">
        <v>12</v>
      </c>
      <c r="I609" s="2">
        <v>18000</v>
      </c>
      <c r="J609" s="2">
        <v>26750</v>
      </c>
      <c r="K609" s="2">
        <v>23000</v>
      </c>
      <c r="L609" s="2">
        <f t="shared" si="542"/>
        <v>3750</v>
      </c>
      <c r="M609" s="2"/>
      <c r="N609" s="2">
        <v>2500</v>
      </c>
      <c r="O609" s="2">
        <v>1250</v>
      </c>
      <c r="P609" s="2">
        <f t="shared" si="544"/>
        <v>26750</v>
      </c>
      <c r="Q609" s="2">
        <f t="shared" si="530"/>
        <v>100</v>
      </c>
    </row>
    <row r="610" spans="1:17">
      <c r="A610" s="12" t="s">
        <v>267</v>
      </c>
      <c r="B610" s="12" t="s">
        <v>129</v>
      </c>
      <c r="C610" s="12" t="s">
        <v>332</v>
      </c>
      <c r="D610" s="12" t="s">
        <v>333</v>
      </c>
      <c r="E610" s="18" t="s">
        <v>13</v>
      </c>
      <c r="F610" s="18" t="s">
        <v>0</v>
      </c>
      <c r="G610" s="81" t="s">
        <v>0</v>
      </c>
      <c r="H610" s="18" t="s">
        <v>14</v>
      </c>
      <c r="I610" s="3">
        <v>1811106</v>
      </c>
      <c r="J610" s="3">
        <f t="shared" ref="J610:K610" si="550">SUM(J611)</f>
        <v>1811106</v>
      </c>
      <c r="K610" s="3">
        <f t="shared" si="550"/>
        <v>954212</v>
      </c>
      <c r="L610" s="3">
        <f t="shared" si="542"/>
        <v>465000</v>
      </c>
      <c r="M610" s="3">
        <f t="shared" ref="M610:O610" si="551">SUM(M611)</f>
        <v>155000</v>
      </c>
      <c r="N610" s="3">
        <f t="shared" si="551"/>
        <v>155000</v>
      </c>
      <c r="O610" s="3">
        <f t="shared" si="551"/>
        <v>155000</v>
      </c>
      <c r="P610" s="3">
        <f t="shared" si="544"/>
        <v>1419212</v>
      </c>
      <c r="Q610" s="3">
        <f t="shared" si="530"/>
        <v>78.361619916227994</v>
      </c>
    </row>
    <row r="611" spans="1:17">
      <c r="A611" s="12" t="s">
        <v>267</v>
      </c>
      <c r="B611" s="12" t="s">
        <v>129</v>
      </c>
      <c r="C611" s="12" t="s">
        <v>332</v>
      </c>
      <c r="D611" s="12" t="s">
        <v>333</v>
      </c>
      <c r="E611" s="11">
        <v>6121</v>
      </c>
      <c r="F611" s="12"/>
      <c r="G611" s="84" t="s">
        <v>3082</v>
      </c>
      <c r="H611" s="13" t="s">
        <v>15</v>
      </c>
      <c r="I611" s="2">
        <v>1811106</v>
      </c>
      <c r="J611" s="2">
        <v>1811106</v>
      </c>
      <c r="K611" s="2">
        <v>954212</v>
      </c>
      <c r="L611" s="2">
        <f t="shared" si="542"/>
        <v>465000</v>
      </c>
      <c r="M611" s="2">
        <v>155000</v>
      </c>
      <c r="N611" s="2">
        <v>155000</v>
      </c>
      <c r="O611" s="2">
        <v>155000</v>
      </c>
      <c r="P611" s="2">
        <f t="shared" si="544"/>
        <v>1419212</v>
      </c>
      <c r="Q611" s="2">
        <f t="shared" si="530"/>
        <v>78.361619916227994</v>
      </c>
    </row>
    <row r="612" spans="1:17">
      <c r="A612" s="12" t="s">
        <v>267</v>
      </c>
      <c r="B612" s="12" t="s">
        <v>129</v>
      </c>
      <c r="C612" s="12" t="s">
        <v>332</v>
      </c>
      <c r="D612" s="12" t="s">
        <v>333</v>
      </c>
      <c r="E612" s="18" t="s">
        <v>16</v>
      </c>
      <c r="F612" s="18" t="s">
        <v>0</v>
      </c>
      <c r="G612" s="81" t="s">
        <v>0</v>
      </c>
      <c r="H612" s="18" t="s">
        <v>17</v>
      </c>
      <c r="I612" s="3">
        <v>4900126</v>
      </c>
      <c r="J612" s="3">
        <f t="shared" ref="J612:K612" si="552">SUM(J613:J621)</f>
        <v>4892336</v>
      </c>
      <c r="K612" s="3">
        <f t="shared" si="552"/>
        <v>3093142</v>
      </c>
      <c r="L612" s="3">
        <f t="shared" si="542"/>
        <v>1236710</v>
      </c>
      <c r="M612" s="3">
        <f t="shared" ref="M612:O612" si="553">SUM(M613:M621)</f>
        <v>499470</v>
      </c>
      <c r="N612" s="3">
        <f t="shared" si="553"/>
        <v>400470</v>
      </c>
      <c r="O612" s="3">
        <f t="shared" si="553"/>
        <v>336770</v>
      </c>
      <c r="P612" s="3">
        <f t="shared" si="544"/>
        <v>4329852</v>
      </c>
      <c r="Q612" s="3">
        <f t="shared" si="530"/>
        <v>88.502752059547831</v>
      </c>
    </row>
    <row r="613" spans="1:17">
      <c r="A613" s="12" t="s">
        <v>267</v>
      </c>
      <c r="B613" s="12" t="s">
        <v>129</v>
      </c>
      <c r="C613" s="12" t="s">
        <v>332</v>
      </c>
      <c r="D613" s="12" t="s">
        <v>333</v>
      </c>
      <c r="E613" s="11">
        <v>6131</v>
      </c>
      <c r="F613" s="12"/>
      <c r="G613" s="84" t="s">
        <v>3082</v>
      </c>
      <c r="H613" s="13" t="s">
        <v>18</v>
      </c>
      <c r="I613" s="2">
        <v>4960</v>
      </c>
      <c r="J613" s="2">
        <v>1000</v>
      </c>
      <c r="K613" s="2">
        <v>1000</v>
      </c>
      <c r="L613" s="2">
        <f t="shared" si="542"/>
        <v>0</v>
      </c>
      <c r="M613" s="2"/>
      <c r="N613" s="2"/>
      <c r="O613" s="2"/>
      <c r="P613" s="2">
        <f t="shared" si="544"/>
        <v>1000</v>
      </c>
      <c r="Q613" s="2">
        <f t="shared" si="530"/>
        <v>100</v>
      </c>
    </row>
    <row r="614" spans="1:17">
      <c r="A614" s="12" t="s">
        <v>267</v>
      </c>
      <c r="B614" s="12" t="s">
        <v>129</v>
      </c>
      <c r="C614" s="12" t="s">
        <v>332</v>
      </c>
      <c r="D614" s="12" t="s">
        <v>333</v>
      </c>
      <c r="E614" s="11">
        <v>6132</v>
      </c>
      <c r="F614" s="12"/>
      <c r="G614" s="84" t="s">
        <v>3082</v>
      </c>
      <c r="H614" s="13" t="s">
        <v>19</v>
      </c>
      <c r="I614" s="2">
        <v>424500</v>
      </c>
      <c r="J614" s="2">
        <v>424500</v>
      </c>
      <c r="K614" s="2">
        <v>266000</v>
      </c>
      <c r="L614" s="2">
        <f t="shared" si="542"/>
        <v>10000</v>
      </c>
      <c r="M614" s="2"/>
      <c r="N614" s="2"/>
      <c r="O614" s="2">
        <v>10000</v>
      </c>
      <c r="P614" s="2">
        <f t="shared" si="544"/>
        <v>276000</v>
      </c>
      <c r="Q614" s="2">
        <f t="shared" si="530"/>
        <v>65.017667844522961</v>
      </c>
    </row>
    <row r="615" spans="1:17">
      <c r="A615" s="12" t="s">
        <v>267</v>
      </c>
      <c r="B615" s="12" t="s">
        <v>129</v>
      </c>
      <c r="C615" s="12" t="s">
        <v>332</v>
      </c>
      <c r="D615" s="12" t="s">
        <v>333</v>
      </c>
      <c r="E615" s="11">
        <v>6133</v>
      </c>
      <c r="F615" s="12"/>
      <c r="G615" s="84" t="s">
        <v>3082</v>
      </c>
      <c r="H615" s="13" t="s">
        <v>20</v>
      </c>
      <c r="I615" s="2">
        <v>1776000</v>
      </c>
      <c r="J615" s="2">
        <v>1776000</v>
      </c>
      <c r="K615" s="2">
        <v>1350000</v>
      </c>
      <c r="L615" s="2">
        <f t="shared" si="542"/>
        <v>426000</v>
      </c>
      <c r="M615" s="2">
        <v>170000</v>
      </c>
      <c r="N615" s="2">
        <v>170000</v>
      </c>
      <c r="O615" s="2">
        <v>86000</v>
      </c>
      <c r="P615" s="2">
        <f t="shared" si="544"/>
        <v>1776000</v>
      </c>
      <c r="Q615" s="2">
        <f t="shared" si="530"/>
        <v>100</v>
      </c>
    </row>
    <row r="616" spans="1:17">
      <c r="A616" s="12" t="s">
        <v>267</v>
      </c>
      <c r="B616" s="12" t="s">
        <v>129</v>
      </c>
      <c r="C616" s="12" t="s">
        <v>332</v>
      </c>
      <c r="D616" s="12" t="s">
        <v>333</v>
      </c>
      <c r="E616" s="11">
        <v>6134</v>
      </c>
      <c r="F616" s="12"/>
      <c r="G616" s="84" t="s">
        <v>3082</v>
      </c>
      <c r="H616" s="13" t="s">
        <v>21</v>
      </c>
      <c r="I616" s="2">
        <v>630000</v>
      </c>
      <c r="J616" s="2">
        <v>630000</v>
      </c>
      <c r="K616" s="2">
        <v>372100</v>
      </c>
      <c r="L616" s="2">
        <f t="shared" si="542"/>
        <v>132000</v>
      </c>
      <c r="M616" s="2">
        <v>40000</v>
      </c>
      <c r="N616" s="2">
        <v>40000</v>
      </c>
      <c r="O616" s="2">
        <v>52000</v>
      </c>
      <c r="P616" s="2">
        <f t="shared" si="544"/>
        <v>504100</v>
      </c>
      <c r="Q616" s="2">
        <f t="shared" si="530"/>
        <v>80.015873015873012</v>
      </c>
    </row>
    <row r="617" spans="1:17">
      <c r="A617" s="12" t="s">
        <v>267</v>
      </c>
      <c r="B617" s="12" t="s">
        <v>129</v>
      </c>
      <c r="C617" s="12" t="s">
        <v>332</v>
      </c>
      <c r="D617" s="12" t="s">
        <v>333</v>
      </c>
      <c r="E617" s="11">
        <v>6135</v>
      </c>
      <c r="F617" s="12"/>
      <c r="G617" s="84" t="s">
        <v>3082</v>
      </c>
      <c r="H617" s="13" t="s">
        <v>22</v>
      </c>
      <c r="I617" s="2">
        <v>17000</v>
      </c>
      <c r="J617" s="2">
        <v>17000</v>
      </c>
      <c r="K617" s="2">
        <v>8900</v>
      </c>
      <c r="L617" s="2">
        <f t="shared" si="542"/>
        <v>5000</v>
      </c>
      <c r="M617" s="2">
        <v>1500</v>
      </c>
      <c r="N617" s="2">
        <v>1500</v>
      </c>
      <c r="O617" s="2">
        <v>2000</v>
      </c>
      <c r="P617" s="2">
        <f t="shared" si="544"/>
        <v>13900</v>
      </c>
      <c r="Q617" s="2">
        <f t="shared" si="530"/>
        <v>81.764705882352942</v>
      </c>
    </row>
    <row r="618" spans="1:17">
      <c r="A618" s="12" t="s">
        <v>267</v>
      </c>
      <c r="B618" s="12" t="s">
        <v>129</v>
      </c>
      <c r="C618" s="12" t="s">
        <v>332</v>
      </c>
      <c r="D618" s="12" t="s">
        <v>333</v>
      </c>
      <c r="E618" s="11">
        <v>6136</v>
      </c>
      <c r="F618" s="12"/>
      <c r="G618" s="84" t="s">
        <v>3082</v>
      </c>
      <c r="H618" s="13" t="s">
        <v>23</v>
      </c>
      <c r="I618" s="2">
        <v>76160</v>
      </c>
      <c r="J618" s="2">
        <v>76160</v>
      </c>
      <c r="K618" s="2">
        <v>34610</v>
      </c>
      <c r="L618" s="2">
        <f t="shared" si="542"/>
        <v>14610</v>
      </c>
      <c r="M618" s="2">
        <v>4170</v>
      </c>
      <c r="N618" s="2">
        <v>5420</v>
      </c>
      <c r="O618" s="2">
        <v>5020</v>
      </c>
      <c r="P618" s="2">
        <f t="shared" si="544"/>
        <v>49220</v>
      </c>
      <c r="Q618" s="2">
        <f t="shared" si="530"/>
        <v>64.627100840336141</v>
      </c>
    </row>
    <row r="619" spans="1:17">
      <c r="A619" s="12" t="s">
        <v>267</v>
      </c>
      <c r="B619" s="12" t="s">
        <v>129</v>
      </c>
      <c r="C619" s="12" t="s">
        <v>332</v>
      </c>
      <c r="D619" s="12" t="s">
        <v>333</v>
      </c>
      <c r="E619" s="11">
        <v>6137</v>
      </c>
      <c r="F619" s="12"/>
      <c r="G619" s="84" t="s">
        <v>3082</v>
      </c>
      <c r="H619" s="13" t="s">
        <v>24</v>
      </c>
      <c r="I619" s="2">
        <v>80050</v>
      </c>
      <c r="J619" s="2">
        <v>80050</v>
      </c>
      <c r="K619" s="2">
        <v>34200</v>
      </c>
      <c r="L619" s="2">
        <f t="shared" si="542"/>
        <v>22700</v>
      </c>
      <c r="M619" s="2">
        <v>5000</v>
      </c>
      <c r="N619" s="2">
        <v>10000</v>
      </c>
      <c r="O619" s="2">
        <v>7700</v>
      </c>
      <c r="P619" s="2">
        <f t="shared" si="544"/>
        <v>56900</v>
      </c>
      <c r="Q619" s="2">
        <f t="shared" si="530"/>
        <v>71.080574640849477</v>
      </c>
    </row>
    <row r="620" spans="1:17">
      <c r="A620" s="12" t="s">
        <v>267</v>
      </c>
      <c r="B620" s="12" t="s">
        <v>129</v>
      </c>
      <c r="C620" s="12" t="s">
        <v>332</v>
      </c>
      <c r="D620" s="12" t="s">
        <v>333</v>
      </c>
      <c r="E620" s="11">
        <v>6138</v>
      </c>
      <c r="F620" s="12"/>
      <c r="G620" s="84" t="s">
        <v>3082</v>
      </c>
      <c r="H620" s="13" t="s">
        <v>25</v>
      </c>
      <c r="I620" s="2">
        <v>26000</v>
      </c>
      <c r="J620" s="2">
        <v>26000</v>
      </c>
      <c r="K620" s="2">
        <v>14100</v>
      </c>
      <c r="L620" s="2">
        <f t="shared" si="542"/>
        <v>3700</v>
      </c>
      <c r="M620" s="2"/>
      <c r="N620" s="2">
        <v>1600</v>
      </c>
      <c r="O620" s="2">
        <v>2100</v>
      </c>
      <c r="P620" s="2">
        <f t="shared" si="544"/>
        <v>17800</v>
      </c>
      <c r="Q620" s="2">
        <f t="shared" si="530"/>
        <v>68.461538461538467</v>
      </c>
    </row>
    <row r="621" spans="1:17">
      <c r="A621" s="17" t="s">
        <v>267</v>
      </c>
      <c r="B621" s="17" t="s">
        <v>129</v>
      </c>
      <c r="C621" s="17" t="s">
        <v>332</v>
      </c>
      <c r="D621" s="17" t="s">
        <v>333</v>
      </c>
      <c r="E621" s="17" t="s">
        <v>99</v>
      </c>
      <c r="F621" s="12" t="s">
        <v>0</v>
      </c>
      <c r="G621" s="84" t="s">
        <v>0</v>
      </c>
      <c r="H621" s="18" t="s">
        <v>26</v>
      </c>
      <c r="I621" s="3">
        <v>1865456</v>
      </c>
      <c r="J621" s="3">
        <f t="shared" ref="J621:K621" si="554">SUM(J622:J626)</f>
        <v>1861626</v>
      </c>
      <c r="K621" s="3">
        <f t="shared" si="554"/>
        <v>1012232</v>
      </c>
      <c r="L621" s="3">
        <f t="shared" si="542"/>
        <v>622700</v>
      </c>
      <c r="M621" s="3">
        <f t="shared" ref="M621:O621" si="555">SUM(M622:M626)</f>
        <v>278800</v>
      </c>
      <c r="N621" s="3">
        <f t="shared" si="555"/>
        <v>171950</v>
      </c>
      <c r="O621" s="3">
        <f t="shared" si="555"/>
        <v>171950</v>
      </c>
      <c r="P621" s="3">
        <f t="shared" si="544"/>
        <v>1634932</v>
      </c>
      <c r="Q621" s="3">
        <f t="shared" si="530"/>
        <v>87.822795771008785</v>
      </c>
    </row>
    <row r="622" spans="1:17">
      <c r="A622" s="12" t="s">
        <v>267</v>
      </c>
      <c r="B622" s="12" t="s">
        <v>129</v>
      </c>
      <c r="C622" s="12" t="s">
        <v>332</v>
      </c>
      <c r="D622" s="12" t="s">
        <v>333</v>
      </c>
      <c r="E622" s="11">
        <v>6139</v>
      </c>
      <c r="F622" s="12" t="s">
        <v>340</v>
      </c>
      <c r="G622" s="84" t="s">
        <v>3082</v>
      </c>
      <c r="H622" s="13" t="s">
        <v>321</v>
      </c>
      <c r="I622" s="2">
        <v>1516456</v>
      </c>
      <c r="J622" s="2">
        <v>1516456</v>
      </c>
      <c r="K622" s="2">
        <v>845000</v>
      </c>
      <c r="L622" s="2">
        <f t="shared" si="542"/>
        <v>533000</v>
      </c>
      <c r="M622" s="2">
        <v>253000</v>
      </c>
      <c r="N622" s="2">
        <v>140000</v>
      </c>
      <c r="O622" s="2">
        <v>140000</v>
      </c>
      <c r="P622" s="2">
        <f t="shared" si="544"/>
        <v>1378000</v>
      </c>
      <c r="Q622" s="2">
        <f t="shared" si="530"/>
        <v>90.869764767325918</v>
      </c>
    </row>
    <row r="623" spans="1:17">
      <c r="A623" s="12" t="s">
        <v>267</v>
      </c>
      <c r="B623" s="12" t="s">
        <v>129</v>
      </c>
      <c r="C623" s="12" t="s">
        <v>332</v>
      </c>
      <c r="D623" s="12" t="s">
        <v>333</v>
      </c>
      <c r="E623" s="11">
        <v>6139</v>
      </c>
      <c r="F623" s="12" t="s">
        <v>341</v>
      </c>
      <c r="G623" s="84" t="s">
        <v>3082</v>
      </c>
      <c r="H623" s="13" t="s">
        <v>323</v>
      </c>
      <c r="I623" s="2">
        <v>102700</v>
      </c>
      <c r="J623" s="2">
        <v>98870</v>
      </c>
      <c r="K623" s="2">
        <v>46300</v>
      </c>
      <c r="L623" s="2">
        <f t="shared" si="542"/>
        <v>17000</v>
      </c>
      <c r="M623" s="2"/>
      <c r="N623" s="2">
        <v>8500</v>
      </c>
      <c r="O623" s="2">
        <v>8500</v>
      </c>
      <c r="P623" s="2">
        <f t="shared" si="544"/>
        <v>63300</v>
      </c>
      <c r="Q623" s="2">
        <f t="shared" si="530"/>
        <v>64.0234651562658</v>
      </c>
    </row>
    <row r="624" spans="1:17">
      <c r="A624" s="12" t="s">
        <v>267</v>
      </c>
      <c r="B624" s="12" t="s">
        <v>129</v>
      </c>
      <c r="C624" s="12" t="s">
        <v>332</v>
      </c>
      <c r="D624" s="12" t="s">
        <v>333</v>
      </c>
      <c r="E624" s="11">
        <v>6139</v>
      </c>
      <c r="F624" s="12" t="s">
        <v>342</v>
      </c>
      <c r="G624" s="84" t="s">
        <v>3082</v>
      </c>
      <c r="H624" s="13" t="s">
        <v>325</v>
      </c>
      <c r="I624" s="2">
        <v>152300</v>
      </c>
      <c r="J624" s="2">
        <v>152300</v>
      </c>
      <c r="K624" s="2">
        <v>71000</v>
      </c>
      <c r="L624" s="2">
        <f t="shared" si="542"/>
        <v>42000</v>
      </c>
      <c r="M624" s="2">
        <v>14000</v>
      </c>
      <c r="N624" s="2">
        <v>14000</v>
      </c>
      <c r="O624" s="2">
        <v>14000</v>
      </c>
      <c r="P624" s="2">
        <f t="shared" si="544"/>
        <v>113000</v>
      </c>
      <c r="Q624" s="2">
        <f t="shared" si="530"/>
        <v>74.195666447800392</v>
      </c>
    </row>
    <row r="625" spans="1:17">
      <c r="A625" s="12" t="s">
        <v>267</v>
      </c>
      <c r="B625" s="12" t="s">
        <v>129</v>
      </c>
      <c r="C625" s="12" t="s">
        <v>332</v>
      </c>
      <c r="D625" s="12" t="s">
        <v>333</v>
      </c>
      <c r="E625" s="11">
        <v>6139</v>
      </c>
      <c r="F625" s="12" t="s">
        <v>343</v>
      </c>
      <c r="G625" s="84" t="s">
        <v>3082</v>
      </c>
      <c r="H625" s="13" t="s">
        <v>108</v>
      </c>
      <c r="I625" s="2">
        <v>53000</v>
      </c>
      <c r="J625" s="2">
        <v>53000</v>
      </c>
      <c r="K625" s="2">
        <v>28832</v>
      </c>
      <c r="L625" s="2">
        <f t="shared" si="542"/>
        <v>14100</v>
      </c>
      <c r="M625" s="2">
        <v>4700</v>
      </c>
      <c r="N625" s="2">
        <v>4700</v>
      </c>
      <c r="O625" s="2">
        <v>4700</v>
      </c>
      <c r="P625" s="2">
        <f t="shared" si="544"/>
        <v>42932</v>
      </c>
      <c r="Q625" s="2">
        <f t="shared" si="530"/>
        <v>81.003773584905659</v>
      </c>
    </row>
    <row r="626" spans="1:17" ht="22.5">
      <c r="A626" s="12" t="s">
        <v>267</v>
      </c>
      <c r="B626" s="12" t="s">
        <v>129</v>
      </c>
      <c r="C626" s="12" t="s">
        <v>332</v>
      </c>
      <c r="D626" s="12" t="s">
        <v>333</v>
      </c>
      <c r="E626" s="11">
        <v>6139</v>
      </c>
      <c r="F626" s="12" t="s">
        <v>344</v>
      </c>
      <c r="G626" s="84" t="s">
        <v>3082</v>
      </c>
      <c r="H626" s="13" t="s">
        <v>114</v>
      </c>
      <c r="I626" s="2">
        <v>41000</v>
      </c>
      <c r="J626" s="2">
        <v>41000</v>
      </c>
      <c r="K626" s="2">
        <v>21100</v>
      </c>
      <c r="L626" s="2">
        <f t="shared" si="542"/>
        <v>16600</v>
      </c>
      <c r="M626" s="2">
        <v>7100</v>
      </c>
      <c r="N626" s="2">
        <v>4750</v>
      </c>
      <c r="O626" s="2">
        <v>4750</v>
      </c>
      <c r="P626" s="2">
        <f t="shared" si="544"/>
        <v>37700</v>
      </c>
      <c r="Q626" s="2">
        <f t="shared" si="530"/>
        <v>91.951219512195124</v>
      </c>
    </row>
    <row r="627" spans="1:17" ht="22.5">
      <c r="A627" s="17" t="s">
        <v>0</v>
      </c>
      <c r="B627" s="17" t="s">
        <v>0</v>
      </c>
      <c r="C627" s="17" t="s">
        <v>0</v>
      </c>
      <c r="D627" s="18" t="s">
        <v>0</v>
      </c>
      <c r="E627" s="18" t="s">
        <v>0</v>
      </c>
      <c r="F627" s="18" t="s">
        <v>0</v>
      </c>
      <c r="G627" s="81" t="s">
        <v>0</v>
      </c>
      <c r="H627" s="24" t="s">
        <v>36</v>
      </c>
      <c r="I627" s="29">
        <v>100</v>
      </c>
      <c r="J627" s="29">
        <f t="shared" ref="J627:K628" si="556">SUM(J628)</f>
        <v>9530</v>
      </c>
      <c r="K627" s="29">
        <f t="shared" si="556"/>
        <v>9530</v>
      </c>
      <c r="L627" s="29">
        <f t="shared" si="542"/>
        <v>0</v>
      </c>
      <c r="M627" s="29">
        <f t="shared" ref="M627:O628" si="557">SUM(M628)</f>
        <v>0</v>
      </c>
      <c r="N627" s="29">
        <f t="shared" si="557"/>
        <v>0</v>
      </c>
      <c r="O627" s="29">
        <f t="shared" si="557"/>
        <v>0</v>
      </c>
      <c r="P627" s="29">
        <f t="shared" si="544"/>
        <v>9530</v>
      </c>
      <c r="Q627" s="29">
        <f t="shared" si="530"/>
        <v>100</v>
      </c>
    </row>
    <row r="628" spans="1:17">
      <c r="A628" s="12" t="s">
        <v>267</v>
      </c>
      <c r="B628" s="12" t="s">
        <v>129</v>
      </c>
      <c r="C628" s="12" t="s">
        <v>332</v>
      </c>
      <c r="D628" s="12" t="s">
        <v>333</v>
      </c>
      <c r="E628" s="18" t="s">
        <v>28</v>
      </c>
      <c r="F628" s="18" t="s">
        <v>0</v>
      </c>
      <c r="G628" s="81" t="s">
        <v>0</v>
      </c>
      <c r="H628" s="18" t="s">
        <v>29</v>
      </c>
      <c r="I628" s="3">
        <v>100</v>
      </c>
      <c r="J628" s="3">
        <f t="shared" si="556"/>
        <v>9530</v>
      </c>
      <c r="K628" s="3">
        <f t="shared" si="556"/>
        <v>9530</v>
      </c>
      <c r="L628" s="3">
        <f t="shared" si="542"/>
        <v>0</v>
      </c>
      <c r="M628" s="3">
        <f t="shared" si="557"/>
        <v>0</v>
      </c>
      <c r="N628" s="3">
        <f t="shared" si="557"/>
        <v>0</v>
      </c>
      <c r="O628" s="3">
        <f t="shared" si="557"/>
        <v>0</v>
      </c>
      <c r="P628" s="3">
        <f t="shared" si="544"/>
        <v>9530</v>
      </c>
      <c r="Q628" s="3">
        <f t="shared" si="530"/>
        <v>100</v>
      </c>
    </row>
    <row r="629" spans="1:17">
      <c r="A629" s="12" t="s">
        <v>267</v>
      </c>
      <c r="B629" s="12" t="s">
        <v>129</v>
      </c>
      <c r="C629" s="12" t="s">
        <v>332</v>
      </c>
      <c r="D629" s="12" t="s">
        <v>333</v>
      </c>
      <c r="E629" s="11">
        <v>6148</v>
      </c>
      <c r="F629" s="12"/>
      <c r="G629" s="84" t="s">
        <v>3082</v>
      </c>
      <c r="H629" s="13" t="s">
        <v>35</v>
      </c>
      <c r="I629" s="2">
        <v>100</v>
      </c>
      <c r="J629" s="2">
        <v>9530</v>
      </c>
      <c r="K629" s="2">
        <v>9530</v>
      </c>
      <c r="L629" s="2">
        <f t="shared" si="542"/>
        <v>0</v>
      </c>
      <c r="M629" s="2"/>
      <c r="N629" s="2"/>
      <c r="O629" s="2"/>
      <c r="P629" s="2">
        <f t="shared" si="544"/>
        <v>9530</v>
      </c>
      <c r="Q629" s="2">
        <f t="shared" si="530"/>
        <v>100</v>
      </c>
    </row>
    <row r="630" spans="1:17" ht="22.5">
      <c r="A630" s="17" t="s">
        <v>0</v>
      </c>
      <c r="B630" s="17" t="s">
        <v>0</v>
      </c>
      <c r="C630" s="17" t="s">
        <v>0</v>
      </c>
      <c r="D630" s="18" t="s">
        <v>0</v>
      </c>
      <c r="E630" s="18" t="s">
        <v>0</v>
      </c>
      <c r="F630" s="18" t="s">
        <v>0</v>
      </c>
      <c r="G630" s="81" t="s">
        <v>0</v>
      </c>
      <c r="H630" s="24" t="s">
        <v>58</v>
      </c>
      <c r="I630" s="29">
        <v>105000</v>
      </c>
      <c r="J630" s="29">
        <f t="shared" ref="J630:K630" si="558">SUM(J631)</f>
        <v>105000</v>
      </c>
      <c r="K630" s="29">
        <f t="shared" si="558"/>
        <v>32500</v>
      </c>
      <c r="L630" s="29">
        <f t="shared" si="542"/>
        <v>0</v>
      </c>
      <c r="M630" s="29">
        <f t="shared" ref="M630:O630" si="559">SUM(M631)</f>
        <v>0</v>
      </c>
      <c r="N630" s="29">
        <f t="shared" si="559"/>
        <v>0</v>
      </c>
      <c r="O630" s="29">
        <f t="shared" si="559"/>
        <v>0</v>
      </c>
      <c r="P630" s="29">
        <f t="shared" si="544"/>
        <v>32500</v>
      </c>
      <c r="Q630" s="29">
        <f t="shared" si="530"/>
        <v>30.952380952380953</v>
      </c>
    </row>
    <row r="631" spans="1:17">
      <c r="A631" s="12" t="s">
        <v>267</v>
      </c>
      <c r="B631" s="12" t="s">
        <v>129</v>
      </c>
      <c r="C631" s="12" t="s">
        <v>332</v>
      </c>
      <c r="D631" s="12" t="s">
        <v>333</v>
      </c>
      <c r="E631" s="18" t="s">
        <v>50</v>
      </c>
      <c r="F631" s="18" t="s">
        <v>0</v>
      </c>
      <c r="G631" s="81" t="s">
        <v>0</v>
      </c>
      <c r="H631" s="18" t="s">
        <v>51</v>
      </c>
      <c r="I631" s="3">
        <v>105000</v>
      </c>
      <c r="J631" s="3">
        <f t="shared" ref="J631" si="560">SUM(J632:J633)</f>
        <v>105000</v>
      </c>
      <c r="K631" s="3">
        <f t="shared" ref="K631" si="561">SUM(K632:K633)</f>
        <v>32500</v>
      </c>
      <c r="L631" s="3">
        <f t="shared" si="542"/>
        <v>0</v>
      </c>
      <c r="M631" s="3">
        <f t="shared" ref="M631:O631" si="562">SUM(M632:M633)</f>
        <v>0</v>
      </c>
      <c r="N631" s="3">
        <f t="shared" si="562"/>
        <v>0</v>
      </c>
      <c r="O631" s="3">
        <f t="shared" si="562"/>
        <v>0</v>
      </c>
      <c r="P631" s="3">
        <f t="shared" si="544"/>
        <v>32500</v>
      </c>
      <c r="Q631" s="3">
        <f t="shared" si="530"/>
        <v>30.952380952380953</v>
      </c>
    </row>
    <row r="632" spans="1:17">
      <c r="A632" s="12" t="s">
        <v>267</v>
      </c>
      <c r="B632" s="12" t="s">
        <v>129</v>
      </c>
      <c r="C632" s="12" t="s">
        <v>332</v>
      </c>
      <c r="D632" s="12" t="s">
        <v>333</v>
      </c>
      <c r="E632" s="11">
        <v>8213</v>
      </c>
      <c r="F632" s="12"/>
      <c r="G632" s="84" t="s">
        <v>3082</v>
      </c>
      <c r="H632" s="13" t="s">
        <v>54</v>
      </c>
      <c r="I632" s="2">
        <v>100000</v>
      </c>
      <c r="J632" s="2">
        <v>100000</v>
      </c>
      <c r="K632" s="2">
        <v>32500</v>
      </c>
      <c r="L632" s="2">
        <f t="shared" si="542"/>
        <v>0</v>
      </c>
      <c r="M632" s="2"/>
      <c r="N632" s="2"/>
      <c r="O632" s="2"/>
      <c r="P632" s="2">
        <f t="shared" si="544"/>
        <v>32500</v>
      </c>
      <c r="Q632" s="2">
        <f t="shared" si="530"/>
        <v>32.5</v>
      </c>
    </row>
    <row r="633" spans="1:17">
      <c r="A633" s="12" t="s">
        <v>267</v>
      </c>
      <c r="B633" s="12" t="s">
        <v>129</v>
      </c>
      <c r="C633" s="12" t="s">
        <v>332</v>
      </c>
      <c r="D633" s="12" t="s">
        <v>333</v>
      </c>
      <c r="E633" s="11">
        <v>8215</v>
      </c>
      <c r="F633" s="12"/>
      <c r="G633" s="84" t="s">
        <v>3082</v>
      </c>
      <c r="H633" s="13" t="s">
        <v>56</v>
      </c>
      <c r="I633" s="2">
        <v>5000</v>
      </c>
      <c r="J633" s="2">
        <v>5000</v>
      </c>
      <c r="K633" s="2">
        <v>0</v>
      </c>
      <c r="L633" s="2">
        <f t="shared" si="542"/>
        <v>0</v>
      </c>
      <c r="M633" s="2"/>
      <c r="N633" s="2"/>
      <c r="O633" s="2"/>
      <c r="P633" s="2">
        <f t="shared" si="544"/>
        <v>0</v>
      </c>
      <c r="Q633" s="2">
        <f t="shared" si="530"/>
        <v>0</v>
      </c>
    </row>
    <row r="634" spans="1:17">
      <c r="A634" s="13" t="s">
        <v>0</v>
      </c>
      <c r="B634" s="13" t="s">
        <v>0</v>
      </c>
      <c r="C634" s="13" t="s">
        <v>0</v>
      </c>
      <c r="D634" s="13" t="s">
        <v>0</v>
      </c>
      <c r="E634" s="13" t="s">
        <v>0</v>
      </c>
      <c r="F634" s="13" t="s">
        <v>0</v>
      </c>
      <c r="G634" s="84" t="s">
        <v>0</v>
      </c>
      <c r="H634" s="24" t="s">
        <v>345</v>
      </c>
      <c r="I634" s="29">
        <v>26258175</v>
      </c>
      <c r="J634" s="29">
        <f t="shared" ref="J634:K634" si="563">SUM(J630,J627,J600)</f>
        <v>26274322</v>
      </c>
      <c r="K634" s="29">
        <f t="shared" si="563"/>
        <v>14515236</v>
      </c>
      <c r="L634" s="29">
        <f t="shared" si="542"/>
        <v>6465460</v>
      </c>
      <c r="M634" s="29">
        <f t="shared" ref="M634:O634" si="564">SUM(M630,M627,M600)</f>
        <v>2229470</v>
      </c>
      <c r="N634" s="29">
        <f t="shared" si="564"/>
        <v>2132970</v>
      </c>
      <c r="O634" s="29">
        <f t="shared" si="564"/>
        <v>2103020</v>
      </c>
      <c r="P634" s="29">
        <f t="shared" si="544"/>
        <v>20980696</v>
      </c>
      <c r="Q634" s="29">
        <f t="shared" si="530"/>
        <v>79.85247345297816</v>
      </c>
    </row>
    <row r="635" spans="1:17" ht="15.75" thickBot="1">
      <c r="A635" s="13" t="s">
        <v>0</v>
      </c>
      <c r="B635" s="13" t="s">
        <v>0</v>
      </c>
      <c r="C635" s="13" t="s">
        <v>0</v>
      </c>
      <c r="D635" s="13" t="s">
        <v>0</v>
      </c>
      <c r="E635" s="13" t="s">
        <v>0</v>
      </c>
      <c r="F635" s="13" t="s">
        <v>0</v>
      </c>
      <c r="G635" s="84" t="s">
        <v>0</v>
      </c>
      <c r="H635" s="18" t="s">
        <v>125</v>
      </c>
      <c r="I635" s="3">
        <v>541</v>
      </c>
      <c r="J635" s="3">
        <v>541</v>
      </c>
      <c r="K635" s="3">
        <v>0</v>
      </c>
      <c r="L635" s="3">
        <f t="shared" si="542"/>
        <v>0</v>
      </c>
      <c r="M635" s="3"/>
      <c r="N635" s="3"/>
      <c r="O635" s="3"/>
      <c r="P635" s="3">
        <f t="shared" si="544"/>
        <v>0</v>
      </c>
      <c r="Q635" s="3">
        <f t="shared" si="530"/>
        <v>0</v>
      </c>
    </row>
    <row r="636" spans="1:17" ht="45.75" thickBot="1">
      <c r="A636" s="109" t="s">
        <v>0</v>
      </c>
      <c r="B636" s="109" t="s">
        <v>0</v>
      </c>
      <c r="C636" s="109" t="s">
        <v>0</v>
      </c>
      <c r="D636" s="109" t="s">
        <v>0</v>
      </c>
      <c r="E636" s="109" t="s">
        <v>0</v>
      </c>
      <c r="F636" s="109" t="s">
        <v>0</v>
      </c>
      <c r="G636" s="121" t="s">
        <v>0</v>
      </c>
      <c r="H636" s="1" t="s">
        <v>126</v>
      </c>
      <c r="I636" s="1" t="s">
        <v>3016</v>
      </c>
      <c r="J636" s="1" t="s">
        <v>3199</v>
      </c>
      <c r="K636" s="1" t="s">
        <v>3198</v>
      </c>
      <c r="L636" s="1" t="s">
        <v>3191</v>
      </c>
      <c r="M636" s="1" t="s">
        <v>3193</v>
      </c>
      <c r="N636" s="1" t="s">
        <v>3194</v>
      </c>
      <c r="O636" s="1" t="s">
        <v>3195</v>
      </c>
      <c r="P636" s="1" t="s">
        <v>3192</v>
      </c>
      <c r="Q636" s="1" t="s">
        <v>3185</v>
      </c>
    </row>
    <row r="637" spans="1:17">
      <c r="A637" s="110"/>
      <c r="B637" s="110"/>
      <c r="C637" s="110"/>
      <c r="D637" s="110"/>
      <c r="E637" s="110"/>
      <c r="F637" s="110"/>
      <c r="G637" s="122"/>
      <c r="H637" s="26" t="s">
        <v>0</v>
      </c>
      <c r="I637" s="28">
        <v>1</v>
      </c>
      <c r="J637" s="28">
        <v>2</v>
      </c>
      <c r="K637" s="28">
        <v>3</v>
      </c>
      <c r="L637" s="28" t="s">
        <v>3186</v>
      </c>
      <c r="M637" s="28">
        <v>5</v>
      </c>
      <c r="N637" s="28">
        <v>6</v>
      </c>
      <c r="O637" s="28">
        <v>7</v>
      </c>
      <c r="P637" s="28" t="s">
        <v>3187</v>
      </c>
      <c r="Q637" s="28">
        <v>9</v>
      </c>
    </row>
    <row r="638" spans="1:17">
      <c r="A638" s="110"/>
      <c r="B638" s="110"/>
      <c r="C638" s="110"/>
      <c r="D638" s="110"/>
      <c r="E638" s="110"/>
      <c r="F638" s="110"/>
      <c r="G638" s="122"/>
      <c r="H638" s="8" t="s">
        <v>331</v>
      </c>
      <c r="I638" s="9">
        <v>26258175</v>
      </c>
      <c r="J638" s="9">
        <f t="shared" ref="J638" si="565">SUM(J634)</f>
        <v>26274322</v>
      </c>
      <c r="K638" s="9">
        <f t="shared" ref="K638" si="566">SUM(K634)</f>
        <v>14515236</v>
      </c>
      <c r="L638" s="9">
        <f t="shared" ref="L638:L639" si="567">M638+N638+O638</f>
        <v>6465460</v>
      </c>
      <c r="M638" s="9">
        <f t="shared" ref="M638:O638" si="568">SUM(M634)</f>
        <v>2229470</v>
      </c>
      <c r="N638" s="9">
        <f t="shared" si="568"/>
        <v>2132970</v>
      </c>
      <c r="O638" s="9">
        <f t="shared" si="568"/>
        <v>2103020</v>
      </c>
      <c r="P638" s="9">
        <f t="shared" ref="P638:P639" si="569">SUM(K638+L638)</f>
        <v>20980696</v>
      </c>
      <c r="Q638" s="9">
        <f t="shared" si="530"/>
        <v>79.85247345297816</v>
      </c>
    </row>
    <row r="639" spans="1:17">
      <c r="A639" s="110"/>
      <c r="B639" s="110"/>
      <c r="C639" s="110"/>
      <c r="D639" s="110"/>
      <c r="E639" s="110"/>
      <c r="F639" s="110"/>
      <c r="G639" s="122"/>
      <c r="H639" s="10" t="s">
        <v>68</v>
      </c>
      <c r="I639" s="9">
        <v>26258175</v>
      </c>
      <c r="J639" s="9">
        <f t="shared" ref="J639" si="570">SUM(J638)</f>
        <v>26274322</v>
      </c>
      <c r="K639" s="9">
        <f t="shared" ref="K639" si="571">SUM(K638)</f>
        <v>14515236</v>
      </c>
      <c r="L639" s="9">
        <f t="shared" si="567"/>
        <v>6465460</v>
      </c>
      <c r="M639" s="9">
        <f t="shared" ref="M639:O639" si="572">SUM(M638)</f>
        <v>2229470</v>
      </c>
      <c r="N639" s="9">
        <f t="shared" si="572"/>
        <v>2132970</v>
      </c>
      <c r="O639" s="9">
        <f t="shared" si="572"/>
        <v>2103020</v>
      </c>
      <c r="P639" s="9">
        <f t="shared" si="569"/>
        <v>20980696</v>
      </c>
      <c r="Q639" s="9">
        <f t="shared" si="530"/>
        <v>79.85247345297816</v>
      </c>
    </row>
    <row r="640" spans="1:17">
      <c r="A640" s="25"/>
      <c r="B640" s="25"/>
      <c r="C640" s="25"/>
      <c r="D640" s="25"/>
      <c r="E640" s="25"/>
      <c r="F640" s="25"/>
      <c r="G640" s="85"/>
      <c r="H640" s="7"/>
      <c r="I640" s="4"/>
      <c r="J640" s="4"/>
      <c r="K640" s="4"/>
      <c r="L640" s="4"/>
      <c r="M640" s="4"/>
      <c r="N640" s="4"/>
      <c r="O640" s="4"/>
      <c r="P640" s="4"/>
      <c r="Q640" s="4" t="str">
        <f t="shared" si="530"/>
        <v>-</v>
      </c>
    </row>
    <row r="641" spans="1:17">
      <c r="A641" s="25"/>
      <c r="B641" s="25"/>
      <c r="C641" s="25"/>
      <c r="D641" s="25"/>
      <c r="E641" s="25"/>
      <c r="F641" s="25"/>
      <c r="G641" s="85"/>
      <c r="H641" s="7"/>
      <c r="I641" s="4"/>
      <c r="J641" s="4"/>
      <c r="K641" s="4"/>
      <c r="L641" s="4"/>
      <c r="M641" s="4"/>
      <c r="N641" s="4"/>
      <c r="O641" s="4"/>
      <c r="P641" s="4"/>
      <c r="Q641" s="4" t="str">
        <f t="shared" si="530"/>
        <v>-</v>
      </c>
    </row>
    <row r="642" spans="1:17">
      <c r="A642" s="13" t="s">
        <v>0</v>
      </c>
      <c r="B642" s="13" t="s">
        <v>0</v>
      </c>
      <c r="C642" s="13" t="s">
        <v>0</v>
      </c>
      <c r="D642" s="13" t="s">
        <v>0</v>
      </c>
      <c r="E642" s="13" t="s">
        <v>0</v>
      </c>
      <c r="F642" s="13" t="s">
        <v>0</v>
      </c>
      <c r="G642" s="84" t="s">
        <v>0</v>
      </c>
      <c r="H642" s="24" t="s">
        <v>346</v>
      </c>
      <c r="I642" s="29">
        <v>37640608</v>
      </c>
      <c r="J642" s="29">
        <f t="shared" ref="J642" si="573">SUM(J634,J589)</f>
        <v>37567659</v>
      </c>
      <c r="K642" s="29">
        <f t="shared" ref="K642" si="574">SUM(K634,K589)</f>
        <v>20637254</v>
      </c>
      <c r="L642" s="29">
        <f t="shared" ref="L642:L643" si="575">M642+N642+O642</f>
        <v>9425560</v>
      </c>
      <c r="M642" s="29">
        <f t="shared" ref="M642:O642" si="576">SUM(M634,M589)</f>
        <v>3261770</v>
      </c>
      <c r="N642" s="29">
        <f t="shared" si="576"/>
        <v>3100270</v>
      </c>
      <c r="O642" s="29">
        <f t="shared" si="576"/>
        <v>3063520</v>
      </c>
      <c r="P642" s="29">
        <f t="shared" ref="P642:P643" si="577">SUM(K642+L642)</f>
        <v>30062814</v>
      </c>
      <c r="Q642" s="29">
        <f t="shared" si="530"/>
        <v>80.023123080413399</v>
      </c>
    </row>
    <row r="643" spans="1:17">
      <c r="A643" s="13" t="s">
        <v>0</v>
      </c>
      <c r="B643" s="13" t="s">
        <v>0</v>
      </c>
      <c r="C643" s="13" t="s">
        <v>0</v>
      </c>
      <c r="D643" s="13" t="s">
        <v>0</v>
      </c>
      <c r="E643" s="13" t="s">
        <v>0</v>
      </c>
      <c r="F643" s="13" t="s">
        <v>0</v>
      </c>
      <c r="G643" s="84" t="s">
        <v>0</v>
      </c>
      <c r="H643" s="18" t="s">
        <v>125</v>
      </c>
      <c r="I643" s="3">
        <v>708</v>
      </c>
      <c r="J643" s="3">
        <f>J590+J635</f>
        <v>708</v>
      </c>
      <c r="K643" s="3">
        <f>K590+K635</f>
        <v>0</v>
      </c>
      <c r="L643" s="3">
        <f t="shared" si="575"/>
        <v>0</v>
      </c>
      <c r="M643" s="3">
        <f>M590+M635</f>
        <v>0</v>
      </c>
      <c r="N643" s="3">
        <f t="shared" ref="N643:O643" si="578">N590+N635</f>
        <v>0</v>
      </c>
      <c r="O643" s="3">
        <f t="shared" si="578"/>
        <v>0</v>
      </c>
      <c r="P643" s="3">
        <f t="shared" si="577"/>
        <v>0</v>
      </c>
      <c r="Q643" s="3">
        <f t="shared" si="530"/>
        <v>0</v>
      </c>
    </row>
    <row r="644" spans="1:17">
      <c r="A644" s="13"/>
      <c r="B644" s="13"/>
      <c r="C644" s="13"/>
      <c r="D644" s="13"/>
      <c r="E644" s="13"/>
      <c r="F644" s="13"/>
      <c r="G644" s="84"/>
      <c r="H644" s="18"/>
      <c r="I644" s="3"/>
      <c r="J644" s="3"/>
      <c r="K644" s="3"/>
      <c r="L644" s="3"/>
      <c r="M644" s="3"/>
      <c r="N644" s="3"/>
      <c r="O644" s="3"/>
      <c r="P644" s="3"/>
      <c r="Q644" s="3" t="str">
        <f t="shared" si="530"/>
        <v>-</v>
      </c>
    </row>
    <row r="645" spans="1:17" ht="15.75" thickBot="1">
      <c r="A645" s="17" t="s">
        <v>267</v>
      </c>
      <c r="B645" s="17" t="s">
        <v>140</v>
      </c>
      <c r="C645" s="12" t="s">
        <v>0</v>
      </c>
      <c r="D645" s="12" t="s">
        <v>0</v>
      </c>
      <c r="E645" s="18" t="s">
        <v>0</v>
      </c>
      <c r="F645" s="18" t="s">
        <v>0</v>
      </c>
      <c r="G645" s="81" t="s">
        <v>0</v>
      </c>
      <c r="H645" s="18" t="s">
        <v>0</v>
      </c>
      <c r="I645" s="11"/>
      <c r="J645" s="11"/>
      <c r="K645" s="11"/>
      <c r="L645" s="11"/>
      <c r="M645" s="11"/>
      <c r="N645" s="11"/>
      <c r="O645" s="11"/>
      <c r="P645" s="11"/>
      <c r="Q645" s="11" t="str">
        <f t="shared" si="530"/>
        <v>-</v>
      </c>
    </row>
    <row r="646" spans="1:17" ht="45.75" thickBot="1">
      <c r="A646" s="1" t="s">
        <v>82</v>
      </c>
      <c r="B646" s="1" t="s">
        <v>83</v>
      </c>
      <c r="C646" s="1" t="s">
        <v>84</v>
      </c>
      <c r="D646" s="19" t="s">
        <v>0</v>
      </c>
      <c r="E646" s="1" t="s">
        <v>85</v>
      </c>
      <c r="F646" s="1" t="s">
        <v>86</v>
      </c>
      <c r="G646" s="82" t="s">
        <v>87</v>
      </c>
      <c r="H646" s="1" t="s">
        <v>1</v>
      </c>
      <c r="I646" s="1" t="s">
        <v>3016</v>
      </c>
      <c r="J646" s="1" t="s">
        <v>3199</v>
      </c>
      <c r="K646" s="1" t="s">
        <v>3198</v>
      </c>
      <c r="L646" s="1" t="s">
        <v>3191</v>
      </c>
      <c r="M646" s="1" t="s">
        <v>3193</v>
      </c>
      <c r="N646" s="1" t="s">
        <v>3194</v>
      </c>
      <c r="O646" s="1" t="s">
        <v>3195</v>
      </c>
      <c r="P646" s="1" t="s">
        <v>3192</v>
      </c>
      <c r="Q646" s="1" t="s">
        <v>3185</v>
      </c>
    </row>
    <row r="647" spans="1:17">
      <c r="A647" s="20" t="s">
        <v>0</v>
      </c>
      <c r="B647" s="20" t="s">
        <v>0</v>
      </c>
      <c r="C647" s="20" t="s">
        <v>0</v>
      </c>
      <c r="D647" s="21" t="s">
        <v>0</v>
      </c>
      <c r="E647" s="21" t="s">
        <v>0</v>
      </c>
      <c r="F647" s="22" t="s">
        <v>0</v>
      </c>
      <c r="G647" s="83" t="s">
        <v>0</v>
      </c>
      <c r="H647" s="23" t="s">
        <v>0</v>
      </c>
      <c r="I647" s="28">
        <v>1</v>
      </c>
      <c r="J647" s="28">
        <v>2</v>
      </c>
      <c r="K647" s="28">
        <v>3</v>
      </c>
      <c r="L647" s="28" t="s">
        <v>3186</v>
      </c>
      <c r="M647" s="28">
        <v>5</v>
      </c>
      <c r="N647" s="28">
        <v>6</v>
      </c>
      <c r="O647" s="28">
        <v>7</v>
      </c>
      <c r="P647" s="28" t="s">
        <v>3187</v>
      </c>
      <c r="Q647" s="28">
        <v>9</v>
      </c>
    </row>
    <row r="648" spans="1:17">
      <c r="A648" s="17" t="s">
        <v>267</v>
      </c>
      <c r="B648" s="17" t="s">
        <v>140</v>
      </c>
      <c r="C648" s="12" t="s">
        <v>88</v>
      </c>
      <c r="D648" s="12" t="s">
        <v>347</v>
      </c>
      <c r="E648" s="18" t="s">
        <v>0</v>
      </c>
      <c r="F648" s="18" t="s">
        <v>0</v>
      </c>
      <c r="G648" s="81" t="s">
        <v>0</v>
      </c>
      <c r="H648" s="18" t="s">
        <v>348</v>
      </c>
      <c r="I648" s="11"/>
      <c r="J648" s="11"/>
      <c r="K648" s="11"/>
      <c r="L648" s="11"/>
      <c r="M648" s="11"/>
      <c r="N648" s="11"/>
      <c r="O648" s="11"/>
      <c r="P648" s="11"/>
      <c r="Q648" s="11" t="str">
        <f t="shared" si="530"/>
        <v>-</v>
      </c>
    </row>
    <row r="649" spans="1:17" ht="22.5">
      <c r="A649" s="17" t="s">
        <v>0</v>
      </c>
      <c r="B649" s="17" t="s">
        <v>0</v>
      </c>
      <c r="C649" s="17" t="s">
        <v>0</v>
      </c>
      <c r="D649" s="18" t="s">
        <v>0</v>
      </c>
      <c r="E649" s="18" t="s">
        <v>0</v>
      </c>
      <c r="F649" s="18" t="s">
        <v>0</v>
      </c>
      <c r="G649" s="81" t="s">
        <v>0</v>
      </c>
      <c r="H649" s="24" t="s">
        <v>27</v>
      </c>
      <c r="I649" s="29">
        <v>9097072</v>
      </c>
      <c r="J649" s="29">
        <f t="shared" ref="J649" si="579">SUM(J650,J659,J661)</f>
        <v>9009931</v>
      </c>
      <c r="K649" s="29">
        <f t="shared" ref="K649" si="580">SUM(K650,K659,K661)</f>
        <v>5055437</v>
      </c>
      <c r="L649" s="29">
        <f t="shared" ref="L649:L682" si="581">M649+N649+O649</f>
        <v>2166100</v>
      </c>
      <c r="M649" s="29">
        <f t="shared" ref="M649:O649" si="582">SUM(M650,M659,M661)</f>
        <v>732800</v>
      </c>
      <c r="N649" s="29">
        <f t="shared" si="582"/>
        <v>716500</v>
      </c>
      <c r="O649" s="29">
        <f t="shared" si="582"/>
        <v>716800</v>
      </c>
      <c r="P649" s="29">
        <f t="shared" ref="P649:P682" si="583">SUM(K649+L649)</f>
        <v>7221537</v>
      </c>
      <c r="Q649" s="29">
        <f t="shared" si="530"/>
        <v>80.150857981043373</v>
      </c>
    </row>
    <row r="650" spans="1:17">
      <c r="A650" s="12" t="s">
        <v>267</v>
      </c>
      <c r="B650" s="12" t="s">
        <v>140</v>
      </c>
      <c r="C650" s="12" t="s">
        <v>88</v>
      </c>
      <c r="D650" s="12" t="s">
        <v>347</v>
      </c>
      <c r="E650" s="18" t="s">
        <v>2</v>
      </c>
      <c r="F650" s="18" t="s">
        <v>0</v>
      </c>
      <c r="G650" s="81" t="s">
        <v>0</v>
      </c>
      <c r="H650" s="18" t="s">
        <v>3</v>
      </c>
      <c r="I650" s="3">
        <v>7202170</v>
      </c>
      <c r="J650" s="3">
        <f t="shared" ref="J650" si="584">SUM(J651:J652)</f>
        <v>7137329</v>
      </c>
      <c r="K650" s="3">
        <f t="shared" ref="K650" si="585">SUM(K651:K652)</f>
        <v>3974903</v>
      </c>
      <c r="L650" s="3">
        <f t="shared" si="581"/>
        <v>1897200</v>
      </c>
      <c r="M650" s="3">
        <f t="shared" ref="M650:O650" si="586">SUM(M651:M652)</f>
        <v>642600</v>
      </c>
      <c r="N650" s="3">
        <f t="shared" si="586"/>
        <v>627300</v>
      </c>
      <c r="O650" s="3">
        <f t="shared" si="586"/>
        <v>627300</v>
      </c>
      <c r="P650" s="3">
        <f t="shared" si="583"/>
        <v>5872103</v>
      </c>
      <c r="Q650" s="3">
        <f t="shared" si="530"/>
        <v>82.273116455749758</v>
      </c>
    </row>
    <row r="651" spans="1:17">
      <c r="A651" s="12" t="s">
        <v>267</v>
      </c>
      <c r="B651" s="12" t="s">
        <v>140</v>
      </c>
      <c r="C651" s="12" t="s">
        <v>88</v>
      </c>
      <c r="D651" s="12" t="s">
        <v>347</v>
      </c>
      <c r="E651" s="11">
        <v>6111</v>
      </c>
      <c r="F651" s="12"/>
      <c r="G651" s="84" t="s">
        <v>3082</v>
      </c>
      <c r="H651" s="13" t="s">
        <v>4</v>
      </c>
      <c r="I651" s="2">
        <v>6514250</v>
      </c>
      <c r="J651" s="2">
        <v>6455250</v>
      </c>
      <c r="K651" s="2">
        <v>3597862</v>
      </c>
      <c r="L651" s="2">
        <f t="shared" si="581"/>
        <v>1740000</v>
      </c>
      <c r="M651" s="2">
        <v>580000</v>
      </c>
      <c r="N651" s="2">
        <v>580000</v>
      </c>
      <c r="O651" s="2">
        <v>580000</v>
      </c>
      <c r="P651" s="2">
        <f t="shared" si="583"/>
        <v>5337862</v>
      </c>
      <c r="Q651" s="2">
        <f t="shared" si="530"/>
        <v>82.690244374733751</v>
      </c>
    </row>
    <row r="652" spans="1:17">
      <c r="A652" s="17" t="s">
        <v>267</v>
      </c>
      <c r="B652" s="17" t="s">
        <v>140</v>
      </c>
      <c r="C652" s="17" t="s">
        <v>88</v>
      </c>
      <c r="D652" s="17" t="s">
        <v>347</v>
      </c>
      <c r="E652" s="17" t="s">
        <v>91</v>
      </c>
      <c r="F652" s="12" t="s">
        <v>0</v>
      </c>
      <c r="G652" s="84" t="s">
        <v>0</v>
      </c>
      <c r="H652" s="18" t="s">
        <v>5</v>
      </c>
      <c r="I652" s="3">
        <v>687920</v>
      </c>
      <c r="J652" s="3">
        <f t="shared" ref="J652:K652" si="587">SUM(J653:J658)</f>
        <v>682079</v>
      </c>
      <c r="K652" s="3">
        <f t="shared" si="587"/>
        <v>377041</v>
      </c>
      <c r="L652" s="3">
        <f t="shared" si="581"/>
        <v>157200</v>
      </c>
      <c r="M652" s="3">
        <f t="shared" ref="M652:O652" si="588">SUM(M653:M658)</f>
        <v>62600</v>
      </c>
      <c r="N652" s="3">
        <f t="shared" si="588"/>
        <v>47300</v>
      </c>
      <c r="O652" s="3">
        <f t="shared" si="588"/>
        <v>47300</v>
      </c>
      <c r="P652" s="3">
        <f t="shared" si="583"/>
        <v>534241</v>
      </c>
      <c r="Q652" s="3">
        <f t="shared" ref="Q652:Q715" si="589">IF(J652=0,"-",P652/J652*100)</f>
        <v>78.325384596212473</v>
      </c>
    </row>
    <row r="653" spans="1:17">
      <c r="A653" s="12" t="s">
        <v>267</v>
      </c>
      <c r="B653" s="12" t="s">
        <v>140</v>
      </c>
      <c r="C653" s="12" t="s">
        <v>88</v>
      </c>
      <c r="D653" s="12" t="s">
        <v>347</v>
      </c>
      <c r="E653" s="11">
        <v>6112</v>
      </c>
      <c r="F653" s="12" t="s">
        <v>349</v>
      </c>
      <c r="G653" s="84" t="s">
        <v>3082</v>
      </c>
      <c r="H653" s="13" t="s">
        <v>9</v>
      </c>
      <c r="I653" s="2">
        <v>128940</v>
      </c>
      <c r="J653" s="2">
        <v>127440</v>
      </c>
      <c r="K653" s="2">
        <v>57790</v>
      </c>
      <c r="L653" s="2">
        <f t="shared" si="581"/>
        <v>31500</v>
      </c>
      <c r="M653" s="2">
        <v>10500</v>
      </c>
      <c r="N653" s="2">
        <v>10500</v>
      </c>
      <c r="O653" s="2">
        <v>10500</v>
      </c>
      <c r="P653" s="2">
        <f t="shared" si="583"/>
        <v>89290</v>
      </c>
      <c r="Q653" s="2">
        <f t="shared" si="589"/>
        <v>70.064344005021979</v>
      </c>
    </row>
    <row r="654" spans="1:17">
      <c r="A654" s="12" t="s">
        <v>267</v>
      </c>
      <c r="B654" s="12" t="s">
        <v>140</v>
      </c>
      <c r="C654" s="12" t="s">
        <v>88</v>
      </c>
      <c r="D654" s="12" t="s">
        <v>347</v>
      </c>
      <c r="E654" s="11">
        <v>6112</v>
      </c>
      <c r="F654" s="12" t="s">
        <v>350</v>
      </c>
      <c r="G654" s="84" t="s">
        <v>3082</v>
      </c>
      <c r="H654" s="13" t="s">
        <v>10</v>
      </c>
      <c r="I654" s="2">
        <v>364600</v>
      </c>
      <c r="J654" s="2">
        <v>358600</v>
      </c>
      <c r="K654" s="2">
        <v>187722</v>
      </c>
      <c r="L654" s="2">
        <f t="shared" si="581"/>
        <v>99000</v>
      </c>
      <c r="M654" s="2">
        <v>33000</v>
      </c>
      <c r="N654" s="2">
        <v>33000</v>
      </c>
      <c r="O654" s="2">
        <v>33000</v>
      </c>
      <c r="P654" s="2">
        <f t="shared" si="583"/>
        <v>286722</v>
      </c>
      <c r="Q654" s="2">
        <f t="shared" si="589"/>
        <v>79.955939765755716</v>
      </c>
    </row>
    <row r="655" spans="1:17">
      <c r="A655" s="12" t="s">
        <v>267</v>
      </c>
      <c r="B655" s="12" t="s">
        <v>140</v>
      </c>
      <c r="C655" s="12" t="s">
        <v>88</v>
      </c>
      <c r="D655" s="12" t="s">
        <v>347</v>
      </c>
      <c r="E655" s="11">
        <v>6112</v>
      </c>
      <c r="F655" s="12" t="s">
        <v>351</v>
      </c>
      <c r="G655" s="84" t="s">
        <v>3082</v>
      </c>
      <c r="H655" s="13" t="s">
        <v>7</v>
      </c>
      <c r="I655" s="2">
        <v>89380</v>
      </c>
      <c r="J655" s="2">
        <v>91039</v>
      </c>
      <c r="K655" s="2">
        <v>91039</v>
      </c>
      <c r="L655" s="2">
        <f t="shared" si="581"/>
        <v>0</v>
      </c>
      <c r="M655" s="2">
        <v>0</v>
      </c>
      <c r="N655" s="2">
        <v>0</v>
      </c>
      <c r="O655" s="2">
        <v>0</v>
      </c>
      <c r="P655" s="2">
        <f t="shared" si="583"/>
        <v>91039</v>
      </c>
      <c r="Q655" s="2">
        <f t="shared" si="589"/>
        <v>100</v>
      </c>
    </row>
    <row r="656" spans="1:17">
      <c r="A656" s="12" t="s">
        <v>267</v>
      </c>
      <c r="B656" s="12" t="s">
        <v>140</v>
      </c>
      <c r="C656" s="12" t="s">
        <v>88</v>
      </c>
      <c r="D656" s="12" t="s">
        <v>347</v>
      </c>
      <c r="E656" s="11">
        <v>6112</v>
      </c>
      <c r="F656" s="12" t="s">
        <v>352</v>
      </c>
      <c r="G656" s="84" t="s">
        <v>3082</v>
      </c>
      <c r="H656" s="13" t="s">
        <v>8</v>
      </c>
      <c r="I656" s="2">
        <v>22000</v>
      </c>
      <c r="J656" s="2">
        <v>22000</v>
      </c>
      <c r="K656" s="2">
        <v>0</v>
      </c>
      <c r="L656" s="2">
        <f t="shared" si="581"/>
        <v>14000</v>
      </c>
      <c r="M656" s="2">
        <v>14000</v>
      </c>
      <c r="N656" s="2"/>
      <c r="O656" s="2"/>
      <c r="P656" s="2">
        <f t="shared" si="583"/>
        <v>14000</v>
      </c>
      <c r="Q656" s="2">
        <f t="shared" si="589"/>
        <v>63.636363636363633</v>
      </c>
    </row>
    <row r="657" spans="1:17">
      <c r="A657" s="12" t="s">
        <v>267</v>
      </c>
      <c r="B657" s="12" t="s">
        <v>140</v>
      </c>
      <c r="C657" s="12" t="s">
        <v>88</v>
      </c>
      <c r="D657" s="12" t="s">
        <v>347</v>
      </c>
      <c r="E657" s="11">
        <v>6112</v>
      </c>
      <c r="F657" s="12" t="s">
        <v>353</v>
      </c>
      <c r="G657" s="84" t="s">
        <v>3082</v>
      </c>
      <c r="H657" s="13" t="s">
        <v>6</v>
      </c>
      <c r="I657" s="2">
        <v>65000</v>
      </c>
      <c r="J657" s="2">
        <v>65000</v>
      </c>
      <c r="K657" s="2">
        <v>35490</v>
      </c>
      <c r="L657" s="2">
        <f t="shared" si="581"/>
        <v>12700</v>
      </c>
      <c r="M657" s="2">
        <v>5100</v>
      </c>
      <c r="N657" s="2">
        <v>3800</v>
      </c>
      <c r="O657" s="2">
        <v>3800</v>
      </c>
      <c r="P657" s="2">
        <f t="shared" si="583"/>
        <v>48190</v>
      </c>
      <c r="Q657" s="2">
        <f t="shared" si="589"/>
        <v>74.138461538461542</v>
      </c>
    </row>
    <row r="658" spans="1:17">
      <c r="A658" s="12" t="s">
        <v>267</v>
      </c>
      <c r="B658" s="12" t="s">
        <v>140</v>
      </c>
      <c r="C658" s="12" t="s">
        <v>88</v>
      </c>
      <c r="D658" s="12" t="s">
        <v>347</v>
      </c>
      <c r="E658" s="11">
        <v>6112</v>
      </c>
      <c r="F658" s="12" t="s">
        <v>3026</v>
      </c>
      <c r="G658" s="84" t="s">
        <v>3082</v>
      </c>
      <c r="H658" s="13" t="s">
        <v>12</v>
      </c>
      <c r="I658" s="2">
        <v>18000</v>
      </c>
      <c r="J658" s="2">
        <v>18000</v>
      </c>
      <c r="K658" s="2">
        <v>5000</v>
      </c>
      <c r="L658" s="2">
        <f t="shared" si="581"/>
        <v>0</v>
      </c>
      <c r="M658" s="2"/>
      <c r="N658" s="2"/>
      <c r="O658" s="2"/>
      <c r="P658" s="2">
        <f t="shared" si="583"/>
        <v>5000</v>
      </c>
      <c r="Q658" s="2">
        <f t="shared" si="589"/>
        <v>27.777777777777779</v>
      </c>
    </row>
    <row r="659" spans="1:17">
      <c r="A659" s="12" t="s">
        <v>267</v>
      </c>
      <c r="B659" s="12" t="s">
        <v>140</v>
      </c>
      <c r="C659" s="12" t="s">
        <v>88</v>
      </c>
      <c r="D659" s="12" t="s">
        <v>347</v>
      </c>
      <c r="E659" s="18" t="s">
        <v>13</v>
      </c>
      <c r="F659" s="18" t="s">
        <v>0</v>
      </c>
      <c r="G659" s="81" t="s">
        <v>0</v>
      </c>
      <c r="H659" s="18" t="s">
        <v>14</v>
      </c>
      <c r="I659" s="3">
        <v>692000</v>
      </c>
      <c r="J659" s="3">
        <f t="shared" ref="J659:K659" si="590">SUM(J660)</f>
        <v>670000</v>
      </c>
      <c r="K659" s="3">
        <f t="shared" si="590"/>
        <v>380121</v>
      </c>
      <c r="L659" s="3">
        <f t="shared" si="581"/>
        <v>183000</v>
      </c>
      <c r="M659" s="3">
        <f t="shared" ref="M659:O659" si="591">SUM(M660)</f>
        <v>61000</v>
      </c>
      <c r="N659" s="3">
        <f t="shared" si="591"/>
        <v>61000</v>
      </c>
      <c r="O659" s="3">
        <f t="shared" si="591"/>
        <v>61000</v>
      </c>
      <c r="P659" s="3">
        <f t="shared" si="583"/>
        <v>563121</v>
      </c>
      <c r="Q659" s="3">
        <f t="shared" si="589"/>
        <v>84.047910447761197</v>
      </c>
    </row>
    <row r="660" spans="1:17">
      <c r="A660" s="12" t="s">
        <v>267</v>
      </c>
      <c r="B660" s="12" t="s">
        <v>140</v>
      </c>
      <c r="C660" s="12" t="s">
        <v>88</v>
      </c>
      <c r="D660" s="12" t="s">
        <v>347</v>
      </c>
      <c r="E660" s="11">
        <v>6121</v>
      </c>
      <c r="F660" s="12"/>
      <c r="G660" s="84" t="s">
        <v>3082</v>
      </c>
      <c r="H660" s="13" t="s">
        <v>15</v>
      </c>
      <c r="I660" s="2">
        <v>692000</v>
      </c>
      <c r="J660" s="2">
        <v>670000</v>
      </c>
      <c r="K660" s="2">
        <v>380121</v>
      </c>
      <c r="L660" s="2">
        <f t="shared" si="581"/>
        <v>183000</v>
      </c>
      <c r="M660" s="2">
        <v>61000</v>
      </c>
      <c r="N660" s="2">
        <v>61000</v>
      </c>
      <c r="O660" s="2">
        <v>61000</v>
      </c>
      <c r="P660" s="2">
        <f t="shared" si="583"/>
        <v>563121</v>
      </c>
      <c r="Q660" s="2">
        <f t="shared" si="589"/>
        <v>84.047910447761197</v>
      </c>
    </row>
    <row r="661" spans="1:17">
      <c r="A661" s="12" t="s">
        <v>267</v>
      </c>
      <c r="B661" s="12" t="s">
        <v>140</v>
      </c>
      <c r="C661" s="12" t="s">
        <v>88</v>
      </c>
      <c r="D661" s="12" t="s">
        <v>347</v>
      </c>
      <c r="E661" s="18" t="s">
        <v>16</v>
      </c>
      <c r="F661" s="18" t="s">
        <v>0</v>
      </c>
      <c r="G661" s="81" t="s">
        <v>0</v>
      </c>
      <c r="H661" s="18" t="s">
        <v>17</v>
      </c>
      <c r="I661" s="3">
        <v>1202902</v>
      </c>
      <c r="J661" s="3">
        <f t="shared" ref="J661:K661" si="592">SUM(J662:J669)</f>
        <v>1202602</v>
      </c>
      <c r="K661" s="3">
        <f t="shared" si="592"/>
        <v>700413</v>
      </c>
      <c r="L661" s="3">
        <f t="shared" si="581"/>
        <v>85900</v>
      </c>
      <c r="M661" s="3">
        <f t="shared" ref="M661:O661" si="593">SUM(M662:M669)</f>
        <v>29200</v>
      </c>
      <c r="N661" s="3">
        <f t="shared" si="593"/>
        <v>28200</v>
      </c>
      <c r="O661" s="3">
        <f t="shared" si="593"/>
        <v>28500</v>
      </c>
      <c r="P661" s="3">
        <f t="shared" si="583"/>
        <v>786313</v>
      </c>
      <c r="Q661" s="3">
        <f t="shared" si="589"/>
        <v>65.38430835804364</v>
      </c>
    </row>
    <row r="662" spans="1:17">
      <c r="A662" s="12" t="s">
        <v>267</v>
      </c>
      <c r="B662" s="12" t="s">
        <v>140</v>
      </c>
      <c r="C662" s="12" t="s">
        <v>88</v>
      </c>
      <c r="D662" s="12" t="s">
        <v>347</v>
      </c>
      <c r="E662" s="11">
        <v>6131</v>
      </c>
      <c r="F662" s="12"/>
      <c r="G662" s="84" t="s">
        <v>3082</v>
      </c>
      <c r="H662" s="13" t="s">
        <v>18</v>
      </c>
      <c r="I662" s="2">
        <v>10000</v>
      </c>
      <c r="J662" s="2">
        <v>10000</v>
      </c>
      <c r="K662" s="2">
        <v>8700</v>
      </c>
      <c r="L662" s="2">
        <f t="shared" si="581"/>
        <v>1300</v>
      </c>
      <c r="M662" s="2">
        <v>1000</v>
      </c>
      <c r="N662" s="2">
        <v>0</v>
      </c>
      <c r="O662" s="2">
        <v>300</v>
      </c>
      <c r="P662" s="2">
        <f t="shared" si="583"/>
        <v>10000</v>
      </c>
      <c r="Q662" s="2">
        <f t="shared" si="589"/>
        <v>100</v>
      </c>
    </row>
    <row r="663" spans="1:17">
      <c r="A663" s="12" t="s">
        <v>267</v>
      </c>
      <c r="B663" s="12" t="s">
        <v>140</v>
      </c>
      <c r="C663" s="12" t="s">
        <v>88</v>
      </c>
      <c r="D663" s="12" t="s">
        <v>347</v>
      </c>
      <c r="E663" s="11">
        <v>6132</v>
      </c>
      <c r="F663" s="12"/>
      <c r="G663" s="84" t="s">
        <v>3082</v>
      </c>
      <c r="H663" s="13" t="s">
        <v>19</v>
      </c>
      <c r="I663" s="2">
        <v>120000</v>
      </c>
      <c r="J663" s="2">
        <v>120000</v>
      </c>
      <c r="K663" s="2">
        <v>80600</v>
      </c>
      <c r="L663" s="2">
        <f t="shared" si="581"/>
        <v>15000</v>
      </c>
      <c r="M663" s="2">
        <v>5000</v>
      </c>
      <c r="N663" s="2">
        <v>5000</v>
      </c>
      <c r="O663" s="2">
        <v>5000</v>
      </c>
      <c r="P663" s="2">
        <f t="shared" si="583"/>
        <v>95600</v>
      </c>
      <c r="Q663" s="2">
        <f t="shared" si="589"/>
        <v>79.666666666666657</v>
      </c>
    </row>
    <row r="664" spans="1:17">
      <c r="A664" s="12" t="s">
        <v>267</v>
      </c>
      <c r="B664" s="12" t="s">
        <v>140</v>
      </c>
      <c r="C664" s="12" t="s">
        <v>88</v>
      </c>
      <c r="D664" s="12" t="s">
        <v>347</v>
      </c>
      <c r="E664" s="11">
        <v>6133</v>
      </c>
      <c r="F664" s="12"/>
      <c r="G664" s="84" t="s">
        <v>3082</v>
      </c>
      <c r="H664" s="13" t="s">
        <v>20</v>
      </c>
      <c r="I664" s="2">
        <v>180000</v>
      </c>
      <c r="J664" s="2">
        <v>180000</v>
      </c>
      <c r="K664" s="2">
        <v>87500</v>
      </c>
      <c r="L664" s="2">
        <f t="shared" si="581"/>
        <v>40500</v>
      </c>
      <c r="M664" s="2">
        <v>13500</v>
      </c>
      <c r="N664" s="2">
        <v>13500</v>
      </c>
      <c r="O664" s="2">
        <v>13500</v>
      </c>
      <c r="P664" s="2">
        <f t="shared" si="583"/>
        <v>128000</v>
      </c>
      <c r="Q664" s="2">
        <f t="shared" si="589"/>
        <v>71.111111111111114</v>
      </c>
    </row>
    <row r="665" spans="1:17">
      <c r="A665" s="12" t="s">
        <v>267</v>
      </c>
      <c r="B665" s="12" t="s">
        <v>140</v>
      </c>
      <c r="C665" s="12" t="s">
        <v>88</v>
      </c>
      <c r="D665" s="12" t="s">
        <v>347</v>
      </c>
      <c r="E665" s="11">
        <v>6134</v>
      </c>
      <c r="F665" s="12"/>
      <c r="G665" s="84" t="s">
        <v>3082</v>
      </c>
      <c r="H665" s="13" t="s">
        <v>21</v>
      </c>
      <c r="I665" s="2">
        <v>70000</v>
      </c>
      <c r="J665" s="2">
        <v>70000</v>
      </c>
      <c r="K665" s="2">
        <v>40500</v>
      </c>
      <c r="L665" s="2">
        <f t="shared" si="581"/>
        <v>15000</v>
      </c>
      <c r="M665" s="2">
        <v>5000</v>
      </c>
      <c r="N665" s="2">
        <v>5000</v>
      </c>
      <c r="O665" s="2">
        <v>5000</v>
      </c>
      <c r="P665" s="2">
        <f t="shared" si="583"/>
        <v>55500</v>
      </c>
      <c r="Q665" s="2">
        <f t="shared" si="589"/>
        <v>79.285714285714278</v>
      </c>
    </row>
    <row r="666" spans="1:17">
      <c r="A666" s="12" t="s">
        <v>267</v>
      </c>
      <c r="B666" s="12" t="s">
        <v>140</v>
      </c>
      <c r="C666" s="12" t="s">
        <v>88</v>
      </c>
      <c r="D666" s="12" t="s">
        <v>347</v>
      </c>
      <c r="E666" s="11">
        <v>6135</v>
      </c>
      <c r="F666" s="12"/>
      <c r="G666" s="84" t="s">
        <v>3082</v>
      </c>
      <c r="H666" s="13" t="s">
        <v>22</v>
      </c>
      <c r="I666" s="2">
        <v>10000</v>
      </c>
      <c r="J666" s="2">
        <v>10000</v>
      </c>
      <c r="K666" s="2">
        <v>3650</v>
      </c>
      <c r="L666" s="2">
        <f t="shared" si="581"/>
        <v>3000</v>
      </c>
      <c r="M666" s="2">
        <v>1000</v>
      </c>
      <c r="N666" s="2">
        <v>1000</v>
      </c>
      <c r="O666" s="2">
        <v>1000</v>
      </c>
      <c r="P666" s="2">
        <f t="shared" si="583"/>
        <v>6650</v>
      </c>
      <c r="Q666" s="2">
        <f t="shared" si="589"/>
        <v>66.5</v>
      </c>
    </row>
    <row r="667" spans="1:17">
      <c r="A667" s="12" t="s">
        <v>267</v>
      </c>
      <c r="B667" s="12" t="s">
        <v>140</v>
      </c>
      <c r="C667" s="12" t="s">
        <v>88</v>
      </c>
      <c r="D667" s="12" t="s">
        <v>347</v>
      </c>
      <c r="E667" s="11">
        <v>6137</v>
      </c>
      <c r="F667" s="12"/>
      <c r="G667" s="84" t="s">
        <v>3082</v>
      </c>
      <c r="H667" s="13" t="s">
        <v>24</v>
      </c>
      <c r="I667" s="2">
        <v>28000</v>
      </c>
      <c r="J667" s="2">
        <v>28000</v>
      </c>
      <c r="K667" s="2">
        <v>17000</v>
      </c>
      <c r="L667" s="2">
        <f t="shared" si="581"/>
        <v>4500</v>
      </c>
      <c r="M667" s="2">
        <v>1500</v>
      </c>
      <c r="N667" s="2">
        <v>1500</v>
      </c>
      <c r="O667" s="2">
        <v>1500</v>
      </c>
      <c r="P667" s="2">
        <f t="shared" si="583"/>
        <v>21500</v>
      </c>
      <c r="Q667" s="2">
        <f t="shared" si="589"/>
        <v>76.785714285714292</v>
      </c>
    </row>
    <row r="668" spans="1:17">
      <c r="A668" s="12" t="s">
        <v>267</v>
      </c>
      <c r="B668" s="12" t="s">
        <v>140</v>
      </c>
      <c r="C668" s="12" t="s">
        <v>88</v>
      </c>
      <c r="D668" s="12" t="s">
        <v>347</v>
      </c>
      <c r="E668" s="11">
        <v>6138</v>
      </c>
      <c r="F668" s="12"/>
      <c r="G668" s="84" t="s">
        <v>3082</v>
      </c>
      <c r="H668" s="13" t="s">
        <v>25</v>
      </c>
      <c r="I668" s="2">
        <v>15000</v>
      </c>
      <c r="J668" s="2">
        <v>15000</v>
      </c>
      <c r="K668" s="2">
        <v>15000</v>
      </c>
      <c r="L668" s="2">
        <f t="shared" si="581"/>
        <v>0</v>
      </c>
      <c r="M668" s="2">
        <v>0</v>
      </c>
      <c r="N668" s="2">
        <v>0</v>
      </c>
      <c r="O668" s="2">
        <v>0</v>
      </c>
      <c r="P668" s="2">
        <f t="shared" si="583"/>
        <v>15000</v>
      </c>
      <c r="Q668" s="2">
        <f t="shared" si="589"/>
        <v>100</v>
      </c>
    </row>
    <row r="669" spans="1:17">
      <c r="A669" s="17" t="s">
        <v>267</v>
      </c>
      <c r="B669" s="17" t="s">
        <v>140</v>
      </c>
      <c r="C669" s="17" t="s">
        <v>88</v>
      </c>
      <c r="D669" s="17" t="s">
        <v>347</v>
      </c>
      <c r="E669" s="17" t="s">
        <v>99</v>
      </c>
      <c r="F669" s="12" t="s">
        <v>0</v>
      </c>
      <c r="G669" s="84" t="s">
        <v>0</v>
      </c>
      <c r="H669" s="18" t="s">
        <v>26</v>
      </c>
      <c r="I669" s="3">
        <v>769902</v>
      </c>
      <c r="J669" s="3">
        <f t="shared" ref="J669:K669" si="594">SUM(J670:J672)</f>
        <v>769602</v>
      </c>
      <c r="K669" s="3">
        <f t="shared" si="594"/>
        <v>447463</v>
      </c>
      <c r="L669" s="3">
        <f t="shared" si="581"/>
        <v>6600</v>
      </c>
      <c r="M669" s="3">
        <f t="shared" ref="M669:O669" si="595">SUM(M670:M672)</f>
        <v>2200</v>
      </c>
      <c r="N669" s="3">
        <f t="shared" si="595"/>
        <v>2200</v>
      </c>
      <c r="O669" s="3">
        <f t="shared" si="595"/>
        <v>2200</v>
      </c>
      <c r="P669" s="3">
        <f t="shared" si="583"/>
        <v>454063</v>
      </c>
      <c r="Q669" s="3">
        <f t="shared" si="589"/>
        <v>58.999716736702865</v>
      </c>
    </row>
    <row r="670" spans="1:17">
      <c r="A670" s="12" t="s">
        <v>267</v>
      </c>
      <c r="B670" s="12" t="s">
        <v>140</v>
      </c>
      <c r="C670" s="12" t="s">
        <v>88</v>
      </c>
      <c r="D670" s="12" t="s">
        <v>347</v>
      </c>
      <c r="E670" s="11">
        <v>6139</v>
      </c>
      <c r="F670" s="12"/>
      <c r="G670" s="84" t="s">
        <v>3082</v>
      </c>
      <c r="H670" s="13" t="s">
        <v>26</v>
      </c>
      <c r="I670" s="2">
        <v>723602</v>
      </c>
      <c r="J670" s="2">
        <v>723602</v>
      </c>
      <c r="K670" s="2">
        <v>425000</v>
      </c>
      <c r="L670" s="2">
        <f t="shared" si="581"/>
        <v>0</v>
      </c>
      <c r="M670" s="2"/>
      <c r="N670" s="2"/>
      <c r="O670" s="2"/>
      <c r="P670" s="2">
        <f t="shared" si="583"/>
        <v>425000</v>
      </c>
      <c r="Q670" s="2">
        <f t="shared" si="589"/>
        <v>58.733944903413757</v>
      </c>
    </row>
    <row r="671" spans="1:17">
      <c r="A671" s="12" t="s">
        <v>267</v>
      </c>
      <c r="B671" s="12" t="s">
        <v>140</v>
      </c>
      <c r="C671" s="12" t="s">
        <v>88</v>
      </c>
      <c r="D671" s="12" t="s">
        <v>347</v>
      </c>
      <c r="E671" s="11">
        <v>6139</v>
      </c>
      <c r="F671" s="12" t="s">
        <v>354</v>
      </c>
      <c r="G671" s="84" t="s">
        <v>3082</v>
      </c>
      <c r="H671" s="13" t="s">
        <v>327</v>
      </c>
      <c r="I671" s="2">
        <v>24800</v>
      </c>
      <c r="J671" s="2">
        <v>24500</v>
      </c>
      <c r="K671" s="2">
        <v>12113</v>
      </c>
      <c r="L671" s="2">
        <f t="shared" si="581"/>
        <v>0</v>
      </c>
      <c r="M671" s="2"/>
      <c r="N671" s="2"/>
      <c r="O671" s="2"/>
      <c r="P671" s="2">
        <f t="shared" si="583"/>
        <v>12113</v>
      </c>
      <c r="Q671" s="2">
        <f t="shared" si="589"/>
        <v>49.440816326530609</v>
      </c>
    </row>
    <row r="672" spans="1:17" ht="22.5">
      <c r="A672" s="12" t="s">
        <v>267</v>
      </c>
      <c r="B672" s="12" t="s">
        <v>140</v>
      </c>
      <c r="C672" s="12" t="s">
        <v>88</v>
      </c>
      <c r="D672" s="12" t="s">
        <v>347</v>
      </c>
      <c r="E672" s="11">
        <v>6139</v>
      </c>
      <c r="F672" s="12" t="s">
        <v>355</v>
      </c>
      <c r="G672" s="84" t="s">
        <v>3082</v>
      </c>
      <c r="H672" s="13" t="s">
        <v>114</v>
      </c>
      <c r="I672" s="2">
        <v>21500</v>
      </c>
      <c r="J672" s="2">
        <v>21500</v>
      </c>
      <c r="K672" s="2">
        <v>10350</v>
      </c>
      <c r="L672" s="2">
        <f t="shared" si="581"/>
        <v>6600</v>
      </c>
      <c r="M672" s="2">
        <v>2200</v>
      </c>
      <c r="N672" s="2">
        <v>2200</v>
      </c>
      <c r="O672" s="2">
        <v>2200</v>
      </c>
      <c r="P672" s="2">
        <f t="shared" si="583"/>
        <v>16950</v>
      </c>
      <c r="Q672" s="2">
        <f t="shared" si="589"/>
        <v>78.83720930232559</v>
      </c>
    </row>
    <row r="673" spans="1:17" ht="22.5">
      <c r="A673" s="17" t="s">
        <v>0</v>
      </c>
      <c r="B673" s="17" t="s">
        <v>0</v>
      </c>
      <c r="C673" s="17" t="s">
        <v>0</v>
      </c>
      <c r="D673" s="18" t="s">
        <v>0</v>
      </c>
      <c r="E673" s="18" t="s">
        <v>0</v>
      </c>
      <c r="F673" s="18" t="s">
        <v>0</v>
      </c>
      <c r="G673" s="81" t="s">
        <v>0</v>
      </c>
      <c r="H673" s="24" t="s">
        <v>36</v>
      </c>
      <c r="I673" s="29">
        <v>0</v>
      </c>
      <c r="J673" s="29">
        <f t="shared" ref="J673:K674" si="596">SUM(J674)</f>
        <v>3020</v>
      </c>
      <c r="K673" s="29">
        <f t="shared" si="596"/>
        <v>3020</v>
      </c>
      <c r="L673" s="29">
        <f t="shared" si="581"/>
        <v>0</v>
      </c>
      <c r="M673" s="29">
        <f t="shared" ref="M673:O674" si="597">SUM(M674)</f>
        <v>0</v>
      </c>
      <c r="N673" s="29">
        <f t="shared" si="597"/>
        <v>0</v>
      </c>
      <c r="O673" s="29">
        <f t="shared" si="597"/>
        <v>0</v>
      </c>
      <c r="P673" s="29">
        <f t="shared" si="583"/>
        <v>3020</v>
      </c>
      <c r="Q673" s="29">
        <f t="shared" si="589"/>
        <v>100</v>
      </c>
    </row>
    <row r="674" spans="1:17">
      <c r="A674" s="12" t="s">
        <v>267</v>
      </c>
      <c r="B674" s="12" t="s">
        <v>140</v>
      </c>
      <c r="C674" s="12" t="s">
        <v>88</v>
      </c>
      <c r="D674" s="12" t="s">
        <v>347</v>
      </c>
      <c r="E674" s="18" t="s">
        <v>28</v>
      </c>
      <c r="F674" s="18" t="s">
        <v>0</v>
      </c>
      <c r="G674" s="81" t="s">
        <v>0</v>
      </c>
      <c r="H674" s="18" t="s">
        <v>29</v>
      </c>
      <c r="I674" s="3">
        <v>0</v>
      </c>
      <c r="J674" s="3">
        <f t="shared" si="596"/>
        <v>3020</v>
      </c>
      <c r="K674" s="3">
        <f t="shared" si="596"/>
        <v>3020</v>
      </c>
      <c r="L674" s="3">
        <f t="shared" si="581"/>
        <v>0</v>
      </c>
      <c r="M674" s="3">
        <f t="shared" si="597"/>
        <v>0</v>
      </c>
      <c r="N674" s="3">
        <f t="shared" si="597"/>
        <v>0</v>
      </c>
      <c r="O674" s="3">
        <f t="shared" si="597"/>
        <v>0</v>
      </c>
      <c r="P674" s="3">
        <f t="shared" si="583"/>
        <v>3020</v>
      </c>
      <c r="Q674" s="3">
        <f t="shared" si="589"/>
        <v>100</v>
      </c>
    </row>
    <row r="675" spans="1:17">
      <c r="A675" s="12" t="s">
        <v>267</v>
      </c>
      <c r="B675" s="12" t="s">
        <v>140</v>
      </c>
      <c r="C675" s="12" t="s">
        <v>88</v>
      </c>
      <c r="D675" s="12" t="s">
        <v>347</v>
      </c>
      <c r="E675" s="11">
        <v>6148</v>
      </c>
      <c r="F675" s="12"/>
      <c r="G675" s="84" t="s">
        <v>3082</v>
      </c>
      <c r="H675" s="13" t="s">
        <v>35</v>
      </c>
      <c r="I675" s="2">
        <v>0</v>
      </c>
      <c r="J675" s="2">
        <v>3020</v>
      </c>
      <c r="K675" s="2">
        <v>3020</v>
      </c>
      <c r="L675" s="2">
        <f t="shared" si="581"/>
        <v>0</v>
      </c>
      <c r="M675" s="2"/>
      <c r="N675" s="2"/>
      <c r="O675" s="2"/>
      <c r="P675" s="2">
        <f t="shared" si="583"/>
        <v>3020</v>
      </c>
      <c r="Q675" s="2">
        <f t="shared" si="589"/>
        <v>100</v>
      </c>
    </row>
    <row r="676" spans="1:17" ht="22.5">
      <c r="A676" s="17" t="s">
        <v>0</v>
      </c>
      <c r="B676" s="17" t="s">
        <v>0</v>
      </c>
      <c r="C676" s="17" t="s">
        <v>0</v>
      </c>
      <c r="D676" s="18" t="s">
        <v>0</v>
      </c>
      <c r="E676" s="18" t="s">
        <v>0</v>
      </c>
      <c r="F676" s="18" t="s">
        <v>0</v>
      </c>
      <c r="G676" s="81" t="s">
        <v>0</v>
      </c>
      <c r="H676" s="24" t="s">
        <v>58</v>
      </c>
      <c r="I676" s="29">
        <v>125000</v>
      </c>
      <c r="J676" s="29">
        <f t="shared" ref="J676:K676" si="598">SUM(J677)</f>
        <v>125000</v>
      </c>
      <c r="K676" s="29">
        <f t="shared" si="598"/>
        <v>107000</v>
      </c>
      <c r="L676" s="29">
        <f t="shared" si="581"/>
        <v>13000</v>
      </c>
      <c r="M676" s="29">
        <f t="shared" ref="M676:O676" si="599">SUM(M677)</f>
        <v>13000</v>
      </c>
      <c r="N676" s="29">
        <f t="shared" si="599"/>
        <v>0</v>
      </c>
      <c r="O676" s="29">
        <f t="shared" si="599"/>
        <v>0</v>
      </c>
      <c r="P676" s="29">
        <f t="shared" si="583"/>
        <v>120000</v>
      </c>
      <c r="Q676" s="29">
        <f t="shared" si="589"/>
        <v>96</v>
      </c>
    </row>
    <row r="677" spans="1:17">
      <c r="A677" s="12" t="s">
        <v>267</v>
      </c>
      <c r="B677" s="12" t="s">
        <v>140</v>
      </c>
      <c r="C677" s="12" t="s">
        <v>88</v>
      </c>
      <c r="D677" s="12" t="s">
        <v>347</v>
      </c>
      <c r="E677" s="18" t="s">
        <v>50</v>
      </c>
      <c r="F677" s="18" t="s">
        <v>0</v>
      </c>
      <c r="G677" s="81" t="s">
        <v>0</v>
      </c>
      <c r="H677" s="18" t="s">
        <v>51</v>
      </c>
      <c r="I677" s="3">
        <v>125000</v>
      </c>
      <c r="J677" s="3">
        <f t="shared" ref="J677" si="600">SUM(J678:J680)</f>
        <v>125000</v>
      </c>
      <c r="K677" s="3">
        <f t="shared" ref="K677" si="601">SUM(K678:K680)</f>
        <v>107000</v>
      </c>
      <c r="L677" s="3">
        <f t="shared" si="581"/>
        <v>13000</v>
      </c>
      <c r="M677" s="3">
        <f t="shared" ref="M677:O677" si="602">SUM(M678:M680)</f>
        <v>13000</v>
      </c>
      <c r="N677" s="3">
        <f t="shared" si="602"/>
        <v>0</v>
      </c>
      <c r="O677" s="3">
        <f t="shared" si="602"/>
        <v>0</v>
      </c>
      <c r="P677" s="3">
        <f t="shared" si="583"/>
        <v>120000</v>
      </c>
      <c r="Q677" s="3">
        <f t="shared" si="589"/>
        <v>96</v>
      </c>
    </row>
    <row r="678" spans="1:17">
      <c r="A678" s="12" t="s">
        <v>267</v>
      </c>
      <c r="B678" s="12" t="s">
        <v>140</v>
      </c>
      <c r="C678" s="12" t="s">
        <v>88</v>
      </c>
      <c r="D678" s="12" t="s">
        <v>347</v>
      </c>
      <c r="E678" s="11">
        <v>8213</v>
      </c>
      <c r="F678" s="12"/>
      <c r="G678" s="84" t="s">
        <v>3082</v>
      </c>
      <c r="H678" s="13" t="s">
        <v>54</v>
      </c>
      <c r="I678" s="2">
        <v>120000</v>
      </c>
      <c r="J678" s="2">
        <v>120000</v>
      </c>
      <c r="K678" s="2">
        <v>107000</v>
      </c>
      <c r="L678" s="2">
        <f t="shared" si="581"/>
        <v>13000</v>
      </c>
      <c r="M678" s="2">
        <v>13000</v>
      </c>
      <c r="N678" s="2">
        <v>0</v>
      </c>
      <c r="O678" s="2">
        <v>0</v>
      </c>
      <c r="P678" s="2">
        <f t="shared" si="583"/>
        <v>120000</v>
      </c>
      <c r="Q678" s="2">
        <f t="shared" si="589"/>
        <v>100</v>
      </c>
    </row>
    <row r="679" spans="1:17">
      <c r="A679" s="12" t="s">
        <v>267</v>
      </c>
      <c r="B679" s="12" t="s">
        <v>140</v>
      </c>
      <c r="C679" s="12" t="s">
        <v>88</v>
      </c>
      <c r="D679" s="12" t="s">
        <v>347</v>
      </c>
      <c r="E679" s="11">
        <v>8215</v>
      </c>
      <c r="F679" s="12"/>
      <c r="G679" s="84" t="s">
        <v>3082</v>
      </c>
      <c r="H679" s="13" t="s">
        <v>56</v>
      </c>
      <c r="I679" s="2">
        <v>5000</v>
      </c>
      <c r="J679" s="2">
        <v>5000</v>
      </c>
      <c r="K679" s="2">
        <v>0</v>
      </c>
      <c r="L679" s="2">
        <f t="shared" si="581"/>
        <v>0</v>
      </c>
      <c r="M679" s="2">
        <v>0</v>
      </c>
      <c r="N679" s="2">
        <v>0</v>
      </c>
      <c r="O679" s="2">
        <v>0</v>
      </c>
      <c r="P679" s="2">
        <f t="shared" si="583"/>
        <v>0</v>
      </c>
      <c r="Q679" s="2">
        <f t="shared" si="589"/>
        <v>0</v>
      </c>
    </row>
    <row r="680" spans="1:17">
      <c r="A680" s="12" t="s">
        <v>267</v>
      </c>
      <c r="B680" s="12" t="s">
        <v>140</v>
      </c>
      <c r="C680" s="12" t="s">
        <v>88</v>
      </c>
      <c r="D680" s="12" t="s">
        <v>347</v>
      </c>
      <c r="E680" s="11">
        <v>8216</v>
      </c>
      <c r="F680" s="12"/>
      <c r="G680" s="84" t="s">
        <v>3082</v>
      </c>
      <c r="H680" s="13" t="s">
        <v>57</v>
      </c>
      <c r="I680" s="2">
        <v>0</v>
      </c>
      <c r="J680" s="2">
        <v>0</v>
      </c>
      <c r="K680" s="2">
        <v>0</v>
      </c>
      <c r="L680" s="2">
        <f t="shared" si="581"/>
        <v>0</v>
      </c>
      <c r="M680" s="2"/>
      <c r="N680" s="2"/>
      <c r="O680" s="2"/>
      <c r="P680" s="2">
        <f t="shared" si="583"/>
        <v>0</v>
      </c>
      <c r="Q680" s="2" t="str">
        <f t="shared" si="589"/>
        <v>-</v>
      </c>
    </row>
    <row r="681" spans="1:17">
      <c r="A681" s="13" t="s">
        <v>0</v>
      </c>
      <c r="B681" s="13" t="s">
        <v>0</v>
      </c>
      <c r="C681" s="13" t="s">
        <v>0</v>
      </c>
      <c r="D681" s="13" t="s">
        <v>0</v>
      </c>
      <c r="E681" s="13" t="s">
        <v>0</v>
      </c>
      <c r="F681" s="13" t="s">
        <v>0</v>
      </c>
      <c r="G681" s="84" t="s">
        <v>0</v>
      </c>
      <c r="H681" s="24" t="s">
        <v>356</v>
      </c>
      <c r="I681" s="29">
        <v>9222072</v>
      </c>
      <c r="J681" s="29">
        <f t="shared" ref="J681:K681" si="603">SUM(J649,J673,J676)</f>
        <v>9137951</v>
      </c>
      <c r="K681" s="29">
        <f t="shared" si="603"/>
        <v>5165457</v>
      </c>
      <c r="L681" s="29">
        <f t="shared" si="581"/>
        <v>2179100</v>
      </c>
      <c r="M681" s="29">
        <f t="shared" ref="M681:O681" si="604">SUM(M649,M673,M676)</f>
        <v>745800</v>
      </c>
      <c r="N681" s="29">
        <f t="shared" si="604"/>
        <v>716500</v>
      </c>
      <c r="O681" s="29">
        <f t="shared" si="604"/>
        <v>716800</v>
      </c>
      <c r="P681" s="29">
        <f t="shared" si="583"/>
        <v>7344557</v>
      </c>
      <c r="Q681" s="29">
        <f t="shared" si="589"/>
        <v>80.374221748398526</v>
      </c>
    </row>
    <row r="682" spans="1:17" ht="15.75" thickBot="1">
      <c r="A682" s="13" t="s">
        <v>0</v>
      </c>
      <c r="B682" s="13" t="s">
        <v>0</v>
      </c>
      <c r="C682" s="13" t="s">
        <v>0</v>
      </c>
      <c r="D682" s="13" t="s">
        <v>0</v>
      </c>
      <c r="E682" s="13" t="s">
        <v>0</v>
      </c>
      <c r="F682" s="13" t="s">
        <v>0</v>
      </c>
      <c r="G682" s="84" t="s">
        <v>0</v>
      </c>
      <c r="H682" s="18" t="s">
        <v>125</v>
      </c>
      <c r="I682" s="3">
        <v>181</v>
      </c>
      <c r="J682" s="3">
        <v>181</v>
      </c>
      <c r="K682" s="3">
        <v>0</v>
      </c>
      <c r="L682" s="3">
        <f t="shared" si="581"/>
        <v>0</v>
      </c>
      <c r="M682" s="3"/>
      <c r="N682" s="3"/>
      <c r="O682" s="3"/>
      <c r="P682" s="3">
        <f t="shared" si="583"/>
        <v>0</v>
      </c>
      <c r="Q682" s="3">
        <f t="shared" si="589"/>
        <v>0</v>
      </c>
    </row>
    <row r="683" spans="1:17" ht="45.75" thickBot="1">
      <c r="A683" s="109" t="s">
        <v>0</v>
      </c>
      <c r="B683" s="109" t="s">
        <v>0</v>
      </c>
      <c r="C683" s="109" t="s">
        <v>0</v>
      </c>
      <c r="D683" s="109" t="s">
        <v>0</v>
      </c>
      <c r="E683" s="109" t="s">
        <v>0</v>
      </c>
      <c r="F683" s="109" t="s">
        <v>0</v>
      </c>
      <c r="G683" s="121" t="s">
        <v>0</v>
      </c>
      <c r="H683" s="1" t="s">
        <v>126</v>
      </c>
      <c r="I683" s="1" t="s">
        <v>3016</v>
      </c>
      <c r="J683" s="1" t="s">
        <v>3199</v>
      </c>
      <c r="K683" s="1" t="s">
        <v>3198</v>
      </c>
      <c r="L683" s="1" t="s">
        <v>3191</v>
      </c>
      <c r="M683" s="1" t="s">
        <v>3193</v>
      </c>
      <c r="N683" s="1" t="s">
        <v>3194</v>
      </c>
      <c r="O683" s="1" t="s">
        <v>3195</v>
      </c>
      <c r="P683" s="1" t="s">
        <v>3192</v>
      </c>
      <c r="Q683" s="1" t="s">
        <v>3185</v>
      </c>
    </row>
    <row r="684" spans="1:17">
      <c r="A684" s="110"/>
      <c r="B684" s="110"/>
      <c r="C684" s="110"/>
      <c r="D684" s="110"/>
      <c r="E684" s="110"/>
      <c r="F684" s="110"/>
      <c r="G684" s="122"/>
      <c r="H684" s="26" t="s">
        <v>0</v>
      </c>
      <c r="I684" s="28">
        <v>1</v>
      </c>
      <c r="J684" s="28">
        <v>2</v>
      </c>
      <c r="K684" s="28">
        <v>3</v>
      </c>
      <c r="L684" s="28" t="s">
        <v>3186</v>
      </c>
      <c r="M684" s="28">
        <v>5</v>
      </c>
      <c r="N684" s="28">
        <v>6</v>
      </c>
      <c r="O684" s="28">
        <v>7</v>
      </c>
      <c r="P684" s="28" t="s">
        <v>3187</v>
      </c>
      <c r="Q684" s="28">
        <v>9</v>
      </c>
    </row>
    <row r="685" spans="1:17">
      <c r="A685" s="110"/>
      <c r="B685" s="110"/>
      <c r="C685" s="110"/>
      <c r="D685" s="110"/>
      <c r="E685" s="110"/>
      <c r="F685" s="110"/>
      <c r="G685" s="122"/>
      <c r="H685" s="8" t="s">
        <v>331</v>
      </c>
      <c r="I685" s="9">
        <v>9222072</v>
      </c>
      <c r="J685" s="9">
        <f t="shared" ref="J685" si="605">SUM(J681)</f>
        <v>9137951</v>
      </c>
      <c r="K685" s="9">
        <f t="shared" ref="K685" si="606">SUM(K681)</f>
        <v>5165457</v>
      </c>
      <c r="L685" s="9">
        <f t="shared" ref="L685:L686" si="607">M685+N685+O685</f>
        <v>2179100</v>
      </c>
      <c r="M685" s="9">
        <f t="shared" ref="M685:O685" si="608">SUM(M681)</f>
        <v>745800</v>
      </c>
      <c r="N685" s="9">
        <f t="shared" si="608"/>
        <v>716500</v>
      </c>
      <c r="O685" s="9">
        <f t="shared" si="608"/>
        <v>716800</v>
      </c>
      <c r="P685" s="9">
        <f t="shared" ref="P685:P686" si="609">SUM(K685+L685)</f>
        <v>7344557</v>
      </c>
      <c r="Q685" s="9">
        <f t="shared" si="589"/>
        <v>80.374221748398526</v>
      </c>
    </row>
    <row r="686" spans="1:17">
      <c r="A686" s="110"/>
      <c r="B686" s="110"/>
      <c r="C686" s="110"/>
      <c r="D686" s="110"/>
      <c r="E686" s="110"/>
      <c r="F686" s="110"/>
      <c r="G686" s="122"/>
      <c r="H686" s="10" t="s">
        <v>68</v>
      </c>
      <c r="I686" s="9">
        <v>9222072</v>
      </c>
      <c r="J686" s="9">
        <f t="shared" ref="J686" si="610">SUM(J685)</f>
        <v>9137951</v>
      </c>
      <c r="K686" s="9">
        <f t="shared" ref="K686" si="611">SUM(K685)</f>
        <v>5165457</v>
      </c>
      <c r="L686" s="9">
        <f t="shared" si="607"/>
        <v>2179100</v>
      </c>
      <c r="M686" s="9">
        <f t="shared" ref="M686:O686" si="612">SUM(M685)</f>
        <v>745800</v>
      </c>
      <c r="N686" s="9">
        <f t="shared" si="612"/>
        <v>716500</v>
      </c>
      <c r="O686" s="9">
        <f t="shared" si="612"/>
        <v>716800</v>
      </c>
      <c r="P686" s="9">
        <f t="shared" si="609"/>
        <v>7344557</v>
      </c>
      <c r="Q686" s="9">
        <f t="shared" si="589"/>
        <v>80.374221748398526</v>
      </c>
    </row>
    <row r="687" spans="1:17">
      <c r="A687" s="25"/>
      <c r="B687" s="25"/>
      <c r="C687" s="25"/>
      <c r="D687" s="25"/>
      <c r="E687" s="25"/>
      <c r="F687" s="25"/>
      <c r="G687" s="85"/>
      <c r="H687" s="7"/>
      <c r="I687" s="4"/>
      <c r="J687" s="4"/>
      <c r="K687" s="4"/>
      <c r="L687" s="4"/>
      <c r="M687" s="4"/>
      <c r="N687" s="4"/>
      <c r="O687" s="4"/>
      <c r="P687" s="4"/>
      <c r="Q687" s="4" t="str">
        <f t="shared" si="589"/>
        <v>-</v>
      </c>
    </row>
    <row r="688" spans="1:17">
      <c r="A688" s="25"/>
      <c r="B688" s="25"/>
      <c r="C688" s="25"/>
      <c r="D688" s="25"/>
      <c r="E688" s="25"/>
      <c r="F688" s="25"/>
      <c r="G688" s="85"/>
      <c r="H688" s="7"/>
      <c r="I688" s="4"/>
      <c r="J688" s="4"/>
      <c r="K688" s="4"/>
      <c r="L688" s="4"/>
      <c r="M688" s="4"/>
      <c r="N688" s="4"/>
      <c r="O688" s="4"/>
      <c r="P688" s="4"/>
      <c r="Q688" s="4" t="str">
        <f t="shared" si="589"/>
        <v>-</v>
      </c>
    </row>
    <row r="689" spans="1:17">
      <c r="A689" s="13" t="s">
        <v>0</v>
      </c>
      <c r="B689" s="13" t="s">
        <v>0</v>
      </c>
      <c r="C689" s="13" t="s">
        <v>0</v>
      </c>
      <c r="D689" s="13" t="s">
        <v>0</v>
      </c>
      <c r="E689" s="13" t="s">
        <v>0</v>
      </c>
      <c r="F689" s="13" t="s">
        <v>0</v>
      </c>
      <c r="G689" s="84" t="s">
        <v>0</v>
      </c>
      <c r="H689" s="24" t="s">
        <v>357</v>
      </c>
      <c r="I689" s="29">
        <v>9222072</v>
      </c>
      <c r="J689" s="29">
        <f t="shared" ref="J689" si="613">SUM(J681)</f>
        <v>9137951</v>
      </c>
      <c r="K689" s="29">
        <f t="shared" ref="K689" si="614">SUM(K681)</f>
        <v>5165457</v>
      </c>
      <c r="L689" s="29">
        <f t="shared" ref="L689:L690" si="615">M689+N689+O689</f>
        <v>2179100</v>
      </c>
      <c r="M689" s="29">
        <f t="shared" ref="M689:O689" si="616">SUM(M681)</f>
        <v>745800</v>
      </c>
      <c r="N689" s="29">
        <f t="shared" si="616"/>
        <v>716500</v>
      </c>
      <c r="O689" s="29">
        <f t="shared" si="616"/>
        <v>716800</v>
      </c>
      <c r="P689" s="29">
        <f t="shared" ref="P689:P690" si="617">SUM(K689+L689)</f>
        <v>7344557</v>
      </c>
      <c r="Q689" s="29">
        <f t="shared" si="589"/>
        <v>80.374221748398526</v>
      </c>
    </row>
    <row r="690" spans="1:17">
      <c r="A690" s="13" t="s">
        <v>0</v>
      </c>
      <c r="B690" s="13" t="s">
        <v>0</v>
      </c>
      <c r="C690" s="13" t="s">
        <v>0</v>
      </c>
      <c r="D690" s="13" t="s">
        <v>0</v>
      </c>
      <c r="E690" s="13" t="s">
        <v>0</v>
      </c>
      <c r="F690" s="13" t="s">
        <v>0</v>
      </c>
      <c r="G690" s="84" t="s">
        <v>0</v>
      </c>
      <c r="H690" s="18" t="s">
        <v>125</v>
      </c>
      <c r="I690" s="3">
        <v>181</v>
      </c>
      <c r="J690" s="3">
        <f>J682</f>
        <v>181</v>
      </c>
      <c r="K690" s="3">
        <f>K682</f>
        <v>0</v>
      </c>
      <c r="L690" s="3">
        <f t="shared" si="615"/>
        <v>0</v>
      </c>
      <c r="M690" s="3">
        <f>M682</f>
        <v>0</v>
      </c>
      <c r="N690" s="3">
        <f t="shared" ref="N690:O690" si="618">N682</f>
        <v>0</v>
      </c>
      <c r="O690" s="3">
        <f t="shared" si="618"/>
        <v>0</v>
      </c>
      <c r="P690" s="3">
        <f t="shared" si="617"/>
        <v>0</v>
      </c>
      <c r="Q690" s="3">
        <f t="shared" si="589"/>
        <v>0</v>
      </c>
    </row>
    <row r="691" spans="1:17" ht="15.75" thickBot="1">
      <c r="A691" s="17" t="s">
        <v>267</v>
      </c>
      <c r="B691" s="17" t="s">
        <v>197</v>
      </c>
      <c r="C691" s="12" t="s">
        <v>0</v>
      </c>
      <c r="D691" s="12" t="s">
        <v>0</v>
      </c>
      <c r="E691" s="18" t="s">
        <v>0</v>
      </c>
      <c r="F691" s="18" t="s">
        <v>0</v>
      </c>
      <c r="G691" s="81" t="s">
        <v>0</v>
      </c>
      <c r="H691" s="18" t="s">
        <v>0</v>
      </c>
      <c r="I691" s="11"/>
      <c r="J691" s="11"/>
      <c r="K691" s="11"/>
      <c r="L691" s="11"/>
      <c r="M691" s="11"/>
      <c r="N691" s="11"/>
      <c r="O691" s="11"/>
      <c r="P691" s="11"/>
      <c r="Q691" s="11" t="str">
        <f t="shared" si="589"/>
        <v>-</v>
      </c>
    </row>
    <row r="692" spans="1:17" ht="45.75" thickBot="1">
      <c r="A692" s="1" t="s">
        <v>82</v>
      </c>
      <c r="B692" s="1" t="s">
        <v>83</v>
      </c>
      <c r="C692" s="1" t="s">
        <v>84</v>
      </c>
      <c r="D692" s="19" t="s">
        <v>0</v>
      </c>
      <c r="E692" s="1" t="s">
        <v>85</v>
      </c>
      <c r="F692" s="1" t="s">
        <v>86</v>
      </c>
      <c r="G692" s="82" t="s">
        <v>87</v>
      </c>
      <c r="H692" s="1" t="s">
        <v>1</v>
      </c>
      <c r="I692" s="1" t="s">
        <v>3016</v>
      </c>
      <c r="J692" s="1" t="s">
        <v>3199</v>
      </c>
      <c r="K692" s="1" t="s">
        <v>3198</v>
      </c>
      <c r="L692" s="1" t="s">
        <v>3191</v>
      </c>
      <c r="M692" s="1" t="s">
        <v>3193</v>
      </c>
      <c r="N692" s="1" t="s">
        <v>3194</v>
      </c>
      <c r="O692" s="1" t="s">
        <v>3195</v>
      </c>
      <c r="P692" s="1" t="s">
        <v>3192</v>
      </c>
      <c r="Q692" s="1" t="s">
        <v>3185</v>
      </c>
    </row>
    <row r="693" spans="1:17">
      <c r="A693" s="20" t="s">
        <v>0</v>
      </c>
      <c r="B693" s="20" t="s">
        <v>0</v>
      </c>
      <c r="C693" s="20" t="s">
        <v>0</v>
      </c>
      <c r="D693" s="21" t="s">
        <v>0</v>
      </c>
      <c r="E693" s="21" t="s">
        <v>0</v>
      </c>
      <c r="F693" s="22" t="s">
        <v>0</v>
      </c>
      <c r="G693" s="83" t="s">
        <v>0</v>
      </c>
      <c r="H693" s="23" t="s">
        <v>0</v>
      </c>
      <c r="I693" s="28">
        <v>1</v>
      </c>
      <c r="J693" s="28">
        <v>2</v>
      </c>
      <c r="K693" s="28">
        <v>3</v>
      </c>
      <c r="L693" s="28" t="s">
        <v>3186</v>
      </c>
      <c r="M693" s="28">
        <v>5</v>
      </c>
      <c r="N693" s="28">
        <v>6</v>
      </c>
      <c r="O693" s="28">
        <v>7</v>
      </c>
      <c r="P693" s="28" t="s">
        <v>3187</v>
      </c>
      <c r="Q693" s="28">
        <v>9</v>
      </c>
    </row>
    <row r="694" spans="1:17">
      <c r="A694" s="17" t="s">
        <v>267</v>
      </c>
      <c r="B694" s="17" t="s">
        <v>197</v>
      </c>
      <c r="C694" s="12" t="s">
        <v>88</v>
      </c>
      <c r="D694" s="12" t="s">
        <v>358</v>
      </c>
      <c r="E694" s="18" t="s">
        <v>0</v>
      </c>
      <c r="F694" s="18" t="s">
        <v>0</v>
      </c>
      <c r="G694" s="81" t="s">
        <v>0</v>
      </c>
      <c r="H694" s="18" t="s">
        <v>359</v>
      </c>
      <c r="I694" s="11"/>
      <c r="J694" s="11"/>
      <c r="K694" s="11"/>
      <c r="L694" s="11"/>
      <c r="M694" s="11"/>
      <c r="N694" s="11"/>
      <c r="O694" s="11"/>
      <c r="P694" s="11"/>
      <c r="Q694" s="11" t="str">
        <f t="shared" si="589"/>
        <v>-</v>
      </c>
    </row>
    <row r="695" spans="1:17" ht="22.5">
      <c r="A695" s="17" t="s">
        <v>0</v>
      </c>
      <c r="B695" s="17" t="s">
        <v>0</v>
      </c>
      <c r="C695" s="17" t="s">
        <v>0</v>
      </c>
      <c r="D695" s="18" t="s">
        <v>0</v>
      </c>
      <c r="E695" s="18" t="s">
        <v>0</v>
      </c>
      <c r="F695" s="18" t="s">
        <v>0</v>
      </c>
      <c r="G695" s="81" t="s">
        <v>0</v>
      </c>
      <c r="H695" s="24" t="s">
        <v>27</v>
      </c>
      <c r="I695" s="29">
        <v>1005203</v>
      </c>
      <c r="J695" s="29">
        <f t="shared" ref="J695" si="619">SUM(J696,J704,J706)</f>
        <v>997812</v>
      </c>
      <c r="K695" s="29">
        <f t="shared" ref="K695" si="620">SUM(K696,K704,K706)</f>
        <v>511750</v>
      </c>
      <c r="L695" s="29">
        <f t="shared" ref="L695:L726" si="621">M695+N695+O695</f>
        <v>241339</v>
      </c>
      <c r="M695" s="29">
        <f t="shared" ref="M695:O695" si="622">SUM(M696,M704,M706)</f>
        <v>80805</v>
      </c>
      <c r="N695" s="29">
        <f t="shared" si="622"/>
        <v>80207</v>
      </c>
      <c r="O695" s="29">
        <f t="shared" si="622"/>
        <v>80327</v>
      </c>
      <c r="P695" s="29">
        <f t="shared" ref="P695:P726" si="623">SUM(K695+L695)</f>
        <v>753089</v>
      </c>
      <c r="Q695" s="29">
        <f t="shared" si="589"/>
        <v>75.474037193379118</v>
      </c>
    </row>
    <row r="696" spans="1:17">
      <c r="A696" s="12" t="s">
        <v>267</v>
      </c>
      <c r="B696" s="12" t="s">
        <v>197</v>
      </c>
      <c r="C696" s="12" t="s">
        <v>88</v>
      </c>
      <c r="D696" s="12" t="s">
        <v>358</v>
      </c>
      <c r="E696" s="18" t="s">
        <v>2</v>
      </c>
      <c r="F696" s="18" t="s">
        <v>0</v>
      </c>
      <c r="G696" s="81" t="s">
        <v>0</v>
      </c>
      <c r="H696" s="18" t="s">
        <v>3</v>
      </c>
      <c r="I696" s="3">
        <v>746973</v>
      </c>
      <c r="J696" s="3">
        <f t="shared" ref="J696" si="624">SUM(J697:J698)</f>
        <v>722582</v>
      </c>
      <c r="K696" s="3">
        <f t="shared" ref="K696" si="625">SUM(K697:K698)</f>
        <v>368191</v>
      </c>
      <c r="L696" s="3">
        <f t="shared" si="621"/>
        <v>176990</v>
      </c>
      <c r="M696" s="3">
        <f t="shared" ref="M696:O696" si="626">SUM(M697:M698)</f>
        <v>58990</v>
      </c>
      <c r="N696" s="3">
        <f t="shared" si="626"/>
        <v>58990</v>
      </c>
      <c r="O696" s="3">
        <f t="shared" si="626"/>
        <v>59010</v>
      </c>
      <c r="P696" s="3">
        <f t="shared" si="623"/>
        <v>545181</v>
      </c>
      <c r="Q696" s="3">
        <f t="shared" si="589"/>
        <v>75.449014783097283</v>
      </c>
    </row>
    <row r="697" spans="1:17">
      <c r="A697" s="12" t="s">
        <v>267</v>
      </c>
      <c r="B697" s="12" t="s">
        <v>197</v>
      </c>
      <c r="C697" s="12" t="s">
        <v>88</v>
      </c>
      <c r="D697" s="12" t="s">
        <v>358</v>
      </c>
      <c r="E697" s="11">
        <v>6111</v>
      </c>
      <c r="F697" s="12"/>
      <c r="G697" s="84" t="s">
        <v>3082</v>
      </c>
      <c r="H697" s="13" t="s">
        <v>4</v>
      </c>
      <c r="I697" s="2">
        <v>665873</v>
      </c>
      <c r="J697" s="2">
        <v>641873</v>
      </c>
      <c r="K697" s="2">
        <v>325078</v>
      </c>
      <c r="L697" s="2">
        <f t="shared" si="621"/>
        <v>160450</v>
      </c>
      <c r="M697" s="2">
        <v>53480</v>
      </c>
      <c r="N697" s="2">
        <v>53480</v>
      </c>
      <c r="O697" s="2">
        <v>53490</v>
      </c>
      <c r="P697" s="2">
        <f t="shared" si="623"/>
        <v>485528</v>
      </c>
      <c r="Q697" s="2">
        <f t="shared" si="589"/>
        <v>75.642377853562934</v>
      </c>
    </row>
    <row r="698" spans="1:17">
      <c r="A698" s="17" t="s">
        <v>267</v>
      </c>
      <c r="B698" s="17" t="s">
        <v>197</v>
      </c>
      <c r="C698" s="17" t="s">
        <v>88</v>
      </c>
      <c r="D698" s="17" t="s">
        <v>358</v>
      </c>
      <c r="E698" s="17" t="s">
        <v>91</v>
      </c>
      <c r="F698" s="12" t="s">
        <v>0</v>
      </c>
      <c r="G698" s="84" t="s">
        <v>0</v>
      </c>
      <c r="H698" s="18" t="s">
        <v>5</v>
      </c>
      <c r="I698" s="3">
        <v>81100</v>
      </c>
      <c r="J698" s="3">
        <f t="shared" ref="J698:K698" si="627">SUM(J699:J703)</f>
        <v>80709</v>
      </c>
      <c r="K698" s="3">
        <f t="shared" si="627"/>
        <v>43113</v>
      </c>
      <c r="L698" s="3">
        <f t="shared" si="621"/>
        <v>16540</v>
      </c>
      <c r="M698" s="3">
        <f t="shared" ref="M698:O698" si="628">SUM(M699:M703)</f>
        <v>5510</v>
      </c>
      <c r="N698" s="3">
        <f t="shared" si="628"/>
        <v>5510</v>
      </c>
      <c r="O698" s="3">
        <f t="shared" si="628"/>
        <v>5520</v>
      </c>
      <c r="P698" s="3">
        <f t="shared" si="623"/>
        <v>59653</v>
      </c>
      <c r="Q698" s="3">
        <f t="shared" si="589"/>
        <v>73.911211884672085</v>
      </c>
    </row>
    <row r="699" spans="1:17">
      <c r="A699" s="12" t="s">
        <v>267</v>
      </c>
      <c r="B699" s="12" t="s">
        <v>197</v>
      </c>
      <c r="C699" s="12" t="s">
        <v>88</v>
      </c>
      <c r="D699" s="12" t="s">
        <v>358</v>
      </c>
      <c r="E699" s="11">
        <v>6112</v>
      </c>
      <c r="F699" s="12" t="s">
        <v>360</v>
      </c>
      <c r="G699" s="84" t="s">
        <v>3082</v>
      </c>
      <c r="H699" s="13" t="s">
        <v>9</v>
      </c>
      <c r="I699" s="2">
        <v>15200</v>
      </c>
      <c r="J699" s="2">
        <v>15200</v>
      </c>
      <c r="K699" s="2">
        <v>7295</v>
      </c>
      <c r="L699" s="2">
        <f t="shared" si="621"/>
        <v>3790</v>
      </c>
      <c r="M699" s="2">
        <v>1260</v>
      </c>
      <c r="N699" s="2">
        <v>1260</v>
      </c>
      <c r="O699" s="2">
        <v>1270</v>
      </c>
      <c r="P699" s="2">
        <f t="shared" si="623"/>
        <v>11085</v>
      </c>
      <c r="Q699" s="2">
        <f t="shared" si="589"/>
        <v>72.92763157894737</v>
      </c>
    </row>
    <row r="700" spans="1:17">
      <c r="A700" s="12" t="s">
        <v>267</v>
      </c>
      <c r="B700" s="12" t="s">
        <v>197</v>
      </c>
      <c r="C700" s="12" t="s">
        <v>88</v>
      </c>
      <c r="D700" s="12" t="s">
        <v>358</v>
      </c>
      <c r="E700" s="11">
        <v>6112</v>
      </c>
      <c r="F700" s="12" t="s">
        <v>361</v>
      </c>
      <c r="G700" s="84" t="s">
        <v>3082</v>
      </c>
      <c r="H700" s="13" t="s">
        <v>10</v>
      </c>
      <c r="I700" s="2">
        <v>51000</v>
      </c>
      <c r="J700" s="2">
        <v>51000</v>
      </c>
      <c r="K700" s="2">
        <v>24209</v>
      </c>
      <c r="L700" s="2">
        <f t="shared" si="621"/>
        <v>12750</v>
      </c>
      <c r="M700" s="2">
        <v>4250</v>
      </c>
      <c r="N700" s="2">
        <v>4250</v>
      </c>
      <c r="O700" s="2">
        <v>4250</v>
      </c>
      <c r="P700" s="2">
        <f t="shared" si="623"/>
        <v>36959</v>
      </c>
      <c r="Q700" s="2">
        <f t="shared" si="589"/>
        <v>72.468627450980392</v>
      </c>
    </row>
    <row r="701" spans="1:17">
      <c r="A701" s="12" t="s">
        <v>267</v>
      </c>
      <c r="B701" s="12" t="s">
        <v>197</v>
      </c>
      <c r="C701" s="12" t="s">
        <v>88</v>
      </c>
      <c r="D701" s="12" t="s">
        <v>358</v>
      </c>
      <c r="E701" s="11">
        <v>6112</v>
      </c>
      <c r="F701" s="12" t="s">
        <v>362</v>
      </c>
      <c r="G701" s="84" t="s">
        <v>3082</v>
      </c>
      <c r="H701" s="13" t="s">
        <v>7</v>
      </c>
      <c r="I701" s="2">
        <v>12000</v>
      </c>
      <c r="J701" s="2">
        <v>11609</v>
      </c>
      <c r="K701" s="2">
        <v>11609</v>
      </c>
      <c r="L701" s="2">
        <f t="shared" si="621"/>
        <v>0</v>
      </c>
      <c r="M701" s="2">
        <v>0</v>
      </c>
      <c r="N701" s="2">
        <v>0</v>
      </c>
      <c r="O701" s="2">
        <v>0</v>
      </c>
      <c r="P701" s="2">
        <f t="shared" si="623"/>
        <v>11609</v>
      </c>
      <c r="Q701" s="2">
        <f t="shared" si="589"/>
        <v>100</v>
      </c>
    </row>
    <row r="702" spans="1:17">
      <c r="A702" s="12" t="s">
        <v>267</v>
      </c>
      <c r="B702" s="12" t="s">
        <v>197</v>
      </c>
      <c r="C702" s="12" t="s">
        <v>88</v>
      </c>
      <c r="D702" s="12" t="s">
        <v>358</v>
      </c>
      <c r="E702" s="11">
        <v>6112</v>
      </c>
      <c r="F702" s="12" t="s">
        <v>363</v>
      </c>
      <c r="G702" s="84" t="s">
        <v>3082</v>
      </c>
      <c r="H702" s="13" t="s">
        <v>8</v>
      </c>
      <c r="I702" s="2">
        <v>0</v>
      </c>
      <c r="J702" s="2">
        <v>0</v>
      </c>
      <c r="K702" s="2">
        <v>0</v>
      </c>
      <c r="L702" s="2">
        <f t="shared" si="621"/>
        <v>0</v>
      </c>
      <c r="M702" s="2">
        <v>0</v>
      </c>
      <c r="N702" s="2">
        <v>0</v>
      </c>
      <c r="O702" s="2">
        <v>0</v>
      </c>
      <c r="P702" s="2">
        <f t="shared" si="623"/>
        <v>0</v>
      </c>
      <c r="Q702" s="2" t="str">
        <f t="shared" si="589"/>
        <v>-</v>
      </c>
    </row>
    <row r="703" spans="1:17">
      <c r="A703" s="12" t="s">
        <v>267</v>
      </c>
      <c r="B703" s="12" t="s">
        <v>197</v>
      </c>
      <c r="C703" s="12" t="s">
        <v>88</v>
      </c>
      <c r="D703" s="12" t="s">
        <v>358</v>
      </c>
      <c r="E703" s="11">
        <v>6112</v>
      </c>
      <c r="F703" s="12" t="s">
        <v>364</v>
      </c>
      <c r="G703" s="84" t="s">
        <v>3082</v>
      </c>
      <c r="H703" s="13" t="s">
        <v>6</v>
      </c>
      <c r="I703" s="2">
        <v>2900</v>
      </c>
      <c r="J703" s="2">
        <v>2900</v>
      </c>
      <c r="K703" s="2">
        <v>0</v>
      </c>
      <c r="L703" s="2">
        <f t="shared" si="621"/>
        <v>0</v>
      </c>
      <c r="M703" s="2">
        <v>0</v>
      </c>
      <c r="N703" s="2">
        <v>0</v>
      </c>
      <c r="O703" s="2">
        <v>0</v>
      </c>
      <c r="P703" s="2">
        <f t="shared" si="623"/>
        <v>0</v>
      </c>
      <c r="Q703" s="2">
        <f t="shared" si="589"/>
        <v>0</v>
      </c>
    </row>
    <row r="704" spans="1:17">
      <c r="A704" s="12" t="s">
        <v>267</v>
      </c>
      <c r="B704" s="12" t="s">
        <v>197</v>
      </c>
      <c r="C704" s="12" t="s">
        <v>88</v>
      </c>
      <c r="D704" s="12" t="s">
        <v>358</v>
      </c>
      <c r="E704" s="18" t="s">
        <v>13</v>
      </c>
      <c r="F704" s="18" t="s">
        <v>0</v>
      </c>
      <c r="G704" s="81" t="s">
        <v>0</v>
      </c>
      <c r="H704" s="18" t="s">
        <v>14</v>
      </c>
      <c r="I704" s="3">
        <v>71580</v>
      </c>
      <c r="J704" s="3">
        <f t="shared" ref="J704:K704" si="629">SUM(J705)</f>
        <v>71580</v>
      </c>
      <c r="K704" s="3">
        <f t="shared" si="629"/>
        <v>36686</v>
      </c>
      <c r="L704" s="3">
        <f t="shared" si="621"/>
        <v>17895</v>
      </c>
      <c r="M704" s="3">
        <f t="shared" ref="M704:O704" si="630">SUM(M705)</f>
        <v>5965</v>
      </c>
      <c r="N704" s="3">
        <f t="shared" si="630"/>
        <v>5965</v>
      </c>
      <c r="O704" s="3">
        <f t="shared" si="630"/>
        <v>5965</v>
      </c>
      <c r="P704" s="3">
        <f t="shared" si="623"/>
        <v>54581</v>
      </c>
      <c r="Q704" s="3">
        <f t="shared" si="589"/>
        <v>76.25174629784857</v>
      </c>
    </row>
    <row r="705" spans="1:17">
      <c r="A705" s="12" t="s">
        <v>267</v>
      </c>
      <c r="B705" s="12" t="s">
        <v>197</v>
      </c>
      <c r="C705" s="12" t="s">
        <v>88</v>
      </c>
      <c r="D705" s="12" t="s">
        <v>358</v>
      </c>
      <c r="E705" s="11">
        <v>6121</v>
      </c>
      <c r="F705" s="12"/>
      <c r="G705" s="84" t="s">
        <v>3082</v>
      </c>
      <c r="H705" s="13" t="s">
        <v>15</v>
      </c>
      <c r="I705" s="2">
        <v>71580</v>
      </c>
      <c r="J705" s="2">
        <v>71580</v>
      </c>
      <c r="K705" s="2">
        <v>36686</v>
      </c>
      <c r="L705" s="2">
        <f t="shared" si="621"/>
        <v>17895</v>
      </c>
      <c r="M705" s="2">
        <v>5965</v>
      </c>
      <c r="N705" s="2">
        <v>5965</v>
      </c>
      <c r="O705" s="2">
        <v>5965</v>
      </c>
      <c r="P705" s="2">
        <f t="shared" si="623"/>
        <v>54581</v>
      </c>
      <c r="Q705" s="2">
        <f t="shared" si="589"/>
        <v>76.25174629784857</v>
      </c>
    </row>
    <row r="706" spans="1:17">
      <c r="A706" s="12" t="s">
        <v>267</v>
      </c>
      <c r="B706" s="12" t="s">
        <v>197</v>
      </c>
      <c r="C706" s="12" t="s">
        <v>88</v>
      </c>
      <c r="D706" s="12" t="s">
        <v>358</v>
      </c>
      <c r="E706" s="18" t="s">
        <v>16</v>
      </c>
      <c r="F706" s="18" t="s">
        <v>0</v>
      </c>
      <c r="G706" s="81" t="s">
        <v>0</v>
      </c>
      <c r="H706" s="18" t="s">
        <v>17</v>
      </c>
      <c r="I706" s="3">
        <v>186650</v>
      </c>
      <c r="J706" s="3">
        <f t="shared" ref="J706:K706" si="631">SUM(J707:J715)</f>
        <v>203650</v>
      </c>
      <c r="K706" s="3">
        <f t="shared" si="631"/>
        <v>106873</v>
      </c>
      <c r="L706" s="3">
        <f t="shared" si="621"/>
        <v>46454</v>
      </c>
      <c r="M706" s="3">
        <f t="shared" ref="M706:O706" si="632">SUM(M707:M715)</f>
        <v>15850</v>
      </c>
      <c r="N706" s="3">
        <f t="shared" si="632"/>
        <v>15252</v>
      </c>
      <c r="O706" s="3">
        <f t="shared" si="632"/>
        <v>15352</v>
      </c>
      <c r="P706" s="3">
        <f t="shared" si="623"/>
        <v>153327</v>
      </c>
      <c r="Q706" s="3">
        <f t="shared" si="589"/>
        <v>75.289467223177013</v>
      </c>
    </row>
    <row r="707" spans="1:17">
      <c r="A707" s="12" t="s">
        <v>267</v>
      </c>
      <c r="B707" s="12" t="s">
        <v>197</v>
      </c>
      <c r="C707" s="12" t="s">
        <v>88</v>
      </c>
      <c r="D707" s="12" t="s">
        <v>358</v>
      </c>
      <c r="E707" s="11">
        <v>6131</v>
      </c>
      <c r="F707" s="12"/>
      <c r="G707" s="84" t="s">
        <v>3082</v>
      </c>
      <c r="H707" s="13" t="s">
        <v>18</v>
      </c>
      <c r="I707" s="2">
        <v>3000</v>
      </c>
      <c r="J707" s="2">
        <v>3000</v>
      </c>
      <c r="K707" s="2">
        <v>160</v>
      </c>
      <c r="L707" s="2">
        <f t="shared" si="621"/>
        <v>750</v>
      </c>
      <c r="M707" s="2">
        <v>250</v>
      </c>
      <c r="N707" s="2">
        <v>250</v>
      </c>
      <c r="O707" s="2">
        <v>250</v>
      </c>
      <c r="P707" s="2">
        <f t="shared" si="623"/>
        <v>910</v>
      </c>
      <c r="Q707" s="2">
        <f t="shared" si="589"/>
        <v>30.333333333333336</v>
      </c>
    </row>
    <row r="708" spans="1:17">
      <c r="A708" s="12" t="s">
        <v>267</v>
      </c>
      <c r="B708" s="12" t="s">
        <v>197</v>
      </c>
      <c r="C708" s="12" t="s">
        <v>88</v>
      </c>
      <c r="D708" s="12" t="s">
        <v>358</v>
      </c>
      <c r="E708" s="11">
        <v>6132</v>
      </c>
      <c r="F708" s="12"/>
      <c r="G708" s="84" t="s">
        <v>3082</v>
      </c>
      <c r="H708" s="13" t="s">
        <v>19</v>
      </c>
      <c r="I708" s="2">
        <v>18300</v>
      </c>
      <c r="J708" s="2">
        <v>18300</v>
      </c>
      <c r="K708" s="2">
        <v>9225</v>
      </c>
      <c r="L708" s="2">
        <f t="shared" si="621"/>
        <v>4575</v>
      </c>
      <c r="M708" s="2">
        <v>1525</v>
      </c>
      <c r="N708" s="2">
        <v>1525</v>
      </c>
      <c r="O708" s="2">
        <v>1525</v>
      </c>
      <c r="P708" s="2">
        <f t="shared" si="623"/>
        <v>13800</v>
      </c>
      <c r="Q708" s="2">
        <f t="shared" si="589"/>
        <v>75.409836065573771</v>
      </c>
    </row>
    <row r="709" spans="1:17">
      <c r="A709" s="12" t="s">
        <v>267</v>
      </c>
      <c r="B709" s="12" t="s">
        <v>197</v>
      </c>
      <c r="C709" s="12" t="s">
        <v>88</v>
      </c>
      <c r="D709" s="12" t="s">
        <v>358</v>
      </c>
      <c r="E709" s="11">
        <v>6133</v>
      </c>
      <c r="F709" s="12"/>
      <c r="G709" s="84" t="s">
        <v>3082</v>
      </c>
      <c r="H709" s="13" t="s">
        <v>20</v>
      </c>
      <c r="I709" s="2">
        <v>24000</v>
      </c>
      <c r="J709" s="2">
        <v>24000</v>
      </c>
      <c r="K709" s="2">
        <v>12500</v>
      </c>
      <c r="L709" s="2">
        <f t="shared" si="621"/>
        <v>6000</v>
      </c>
      <c r="M709" s="2">
        <v>2000</v>
      </c>
      <c r="N709" s="2">
        <v>2000</v>
      </c>
      <c r="O709" s="2">
        <v>2000</v>
      </c>
      <c r="P709" s="2">
        <f t="shared" si="623"/>
        <v>18500</v>
      </c>
      <c r="Q709" s="2">
        <f t="shared" si="589"/>
        <v>77.083333333333343</v>
      </c>
    </row>
    <row r="710" spans="1:17">
      <c r="A710" s="12" t="s">
        <v>267</v>
      </c>
      <c r="B710" s="12" t="s">
        <v>197</v>
      </c>
      <c r="C710" s="12" t="s">
        <v>88</v>
      </c>
      <c r="D710" s="12" t="s">
        <v>358</v>
      </c>
      <c r="E710" s="11">
        <v>6134</v>
      </c>
      <c r="F710" s="12"/>
      <c r="G710" s="84" t="s">
        <v>3082</v>
      </c>
      <c r="H710" s="13" t="s">
        <v>21</v>
      </c>
      <c r="I710" s="2">
        <v>10000</v>
      </c>
      <c r="J710" s="2">
        <v>10000</v>
      </c>
      <c r="K710" s="2">
        <v>5460</v>
      </c>
      <c r="L710" s="2">
        <f t="shared" si="621"/>
        <v>2490</v>
      </c>
      <c r="M710" s="2">
        <v>830</v>
      </c>
      <c r="N710" s="2">
        <v>830</v>
      </c>
      <c r="O710" s="2">
        <v>830</v>
      </c>
      <c r="P710" s="2">
        <f t="shared" si="623"/>
        <v>7950</v>
      </c>
      <c r="Q710" s="2">
        <f t="shared" si="589"/>
        <v>79.5</v>
      </c>
    </row>
    <row r="711" spans="1:17">
      <c r="A711" s="12" t="s">
        <v>267</v>
      </c>
      <c r="B711" s="12" t="s">
        <v>197</v>
      </c>
      <c r="C711" s="12" t="s">
        <v>88</v>
      </c>
      <c r="D711" s="12" t="s">
        <v>358</v>
      </c>
      <c r="E711" s="11">
        <v>6135</v>
      </c>
      <c r="F711" s="12"/>
      <c r="G711" s="84" t="s">
        <v>3082</v>
      </c>
      <c r="H711" s="13" t="s">
        <v>22</v>
      </c>
      <c r="I711" s="2">
        <v>4400</v>
      </c>
      <c r="J711" s="2">
        <v>4400</v>
      </c>
      <c r="K711" s="2">
        <v>2310</v>
      </c>
      <c r="L711" s="2">
        <f t="shared" si="621"/>
        <v>1098</v>
      </c>
      <c r="M711" s="2">
        <v>366</v>
      </c>
      <c r="N711" s="2">
        <v>366</v>
      </c>
      <c r="O711" s="2">
        <v>366</v>
      </c>
      <c r="P711" s="2">
        <f t="shared" si="623"/>
        <v>3408</v>
      </c>
      <c r="Q711" s="2">
        <f t="shared" si="589"/>
        <v>77.454545454545453</v>
      </c>
    </row>
    <row r="712" spans="1:17">
      <c r="A712" s="12" t="s">
        <v>267</v>
      </c>
      <c r="B712" s="12" t="s">
        <v>197</v>
      </c>
      <c r="C712" s="12" t="s">
        <v>88</v>
      </c>
      <c r="D712" s="12" t="s">
        <v>358</v>
      </c>
      <c r="E712" s="11">
        <v>6136</v>
      </c>
      <c r="F712" s="12"/>
      <c r="G712" s="84" t="s">
        <v>3082</v>
      </c>
      <c r="H712" s="13" t="s">
        <v>23</v>
      </c>
      <c r="I712" s="2">
        <v>105821</v>
      </c>
      <c r="J712" s="2">
        <v>105821</v>
      </c>
      <c r="K712" s="2">
        <v>47376</v>
      </c>
      <c r="L712" s="2">
        <f t="shared" si="621"/>
        <v>26460</v>
      </c>
      <c r="M712" s="2">
        <v>8820</v>
      </c>
      <c r="N712" s="2">
        <v>8820</v>
      </c>
      <c r="O712" s="2">
        <v>8820</v>
      </c>
      <c r="P712" s="2">
        <f t="shared" si="623"/>
        <v>73836</v>
      </c>
      <c r="Q712" s="2">
        <f t="shared" si="589"/>
        <v>69.774430406063075</v>
      </c>
    </row>
    <row r="713" spans="1:17">
      <c r="A713" s="12" t="s">
        <v>267</v>
      </c>
      <c r="B713" s="12" t="s">
        <v>197</v>
      </c>
      <c r="C713" s="12" t="s">
        <v>88</v>
      </c>
      <c r="D713" s="12" t="s">
        <v>358</v>
      </c>
      <c r="E713" s="11">
        <v>6137</v>
      </c>
      <c r="F713" s="12"/>
      <c r="G713" s="84" t="s">
        <v>3082</v>
      </c>
      <c r="H713" s="13" t="s">
        <v>24</v>
      </c>
      <c r="I713" s="2">
        <v>5000</v>
      </c>
      <c r="J713" s="2">
        <v>5000</v>
      </c>
      <c r="K713" s="2">
        <v>2570</v>
      </c>
      <c r="L713" s="2">
        <f t="shared" si="621"/>
        <v>1248</v>
      </c>
      <c r="M713" s="2">
        <v>416</v>
      </c>
      <c r="N713" s="2">
        <v>416</v>
      </c>
      <c r="O713" s="2">
        <v>416</v>
      </c>
      <c r="P713" s="2">
        <f t="shared" si="623"/>
        <v>3818</v>
      </c>
      <c r="Q713" s="2">
        <f t="shared" si="589"/>
        <v>76.36</v>
      </c>
    </row>
    <row r="714" spans="1:17">
      <c r="A714" s="12" t="s">
        <v>267</v>
      </c>
      <c r="B714" s="12" t="s">
        <v>197</v>
      </c>
      <c r="C714" s="12" t="s">
        <v>88</v>
      </c>
      <c r="D714" s="12" t="s">
        <v>358</v>
      </c>
      <c r="E714" s="11">
        <v>6138</v>
      </c>
      <c r="F714" s="12"/>
      <c r="G714" s="84" t="s">
        <v>3082</v>
      </c>
      <c r="H714" s="13" t="s">
        <v>25</v>
      </c>
      <c r="I714" s="2">
        <v>1600</v>
      </c>
      <c r="J714" s="2">
        <v>1600</v>
      </c>
      <c r="K714" s="2">
        <v>444</v>
      </c>
      <c r="L714" s="2">
        <f t="shared" si="621"/>
        <v>814</v>
      </c>
      <c r="M714" s="2">
        <v>670</v>
      </c>
      <c r="N714" s="2">
        <v>72</v>
      </c>
      <c r="O714" s="2">
        <v>72</v>
      </c>
      <c r="P714" s="2">
        <f t="shared" si="623"/>
        <v>1258</v>
      </c>
      <c r="Q714" s="2">
        <f t="shared" si="589"/>
        <v>78.625</v>
      </c>
    </row>
    <row r="715" spans="1:17">
      <c r="A715" s="17" t="s">
        <v>267</v>
      </c>
      <c r="B715" s="17" t="s">
        <v>197</v>
      </c>
      <c r="C715" s="17" t="s">
        <v>88</v>
      </c>
      <c r="D715" s="17" t="s">
        <v>358</v>
      </c>
      <c r="E715" s="17" t="s">
        <v>99</v>
      </c>
      <c r="F715" s="12" t="s">
        <v>0</v>
      </c>
      <c r="G715" s="84" t="s">
        <v>0</v>
      </c>
      <c r="H715" s="18" t="s">
        <v>26</v>
      </c>
      <c r="I715" s="3">
        <v>14529</v>
      </c>
      <c r="J715" s="3">
        <f t="shared" ref="J715:K715" si="633">SUM(J716:J718)</f>
        <v>31529</v>
      </c>
      <c r="K715" s="3">
        <f t="shared" si="633"/>
        <v>26828</v>
      </c>
      <c r="L715" s="3">
        <f t="shared" si="621"/>
        <v>3019</v>
      </c>
      <c r="M715" s="3">
        <f t="shared" ref="M715:O715" si="634">SUM(M716:M718)</f>
        <v>973</v>
      </c>
      <c r="N715" s="3">
        <f t="shared" si="634"/>
        <v>973</v>
      </c>
      <c r="O715" s="3">
        <f t="shared" si="634"/>
        <v>1073</v>
      </c>
      <c r="P715" s="3">
        <f t="shared" si="623"/>
        <v>29847</v>
      </c>
      <c r="Q715" s="3">
        <f t="shared" si="589"/>
        <v>94.665228836943768</v>
      </c>
    </row>
    <row r="716" spans="1:17">
      <c r="A716" s="12" t="s">
        <v>267</v>
      </c>
      <c r="B716" s="12" t="s">
        <v>197</v>
      </c>
      <c r="C716" s="12" t="s">
        <v>88</v>
      </c>
      <c r="D716" s="12" t="s">
        <v>358</v>
      </c>
      <c r="E716" s="11">
        <v>6139</v>
      </c>
      <c r="F716" s="12"/>
      <c r="G716" s="84" t="s">
        <v>3082</v>
      </c>
      <c r="H716" s="13" t="s">
        <v>26</v>
      </c>
      <c r="I716" s="2">
        <v>12342</v>
      </c>
      <c r="J716" s="2">
        <v>29342</v>
      </c>
      <c r="K716" s="2">
        <v>25750</v>
      </c>
      <c r="L716" s="2">
        <f t="shared" si="621"/>
        <v>2500</v>
      </c>
      <c r="M716" s="2">
        <v>800</v>
      </c>
      <c r="N716" s="2">
        <v>800</v>
      </c>
      <c r="O716" s="2">
        <v>900</v>
      </c>
      <c r="P716" s="2">
        <f t="shared" si="623"/>
        <v>28250</v>
      </c>
      <c r="Q716" s="2">
        <f t="shared" ref="Q716:Q779" si="635">IF(J716=0,"-",P716/J716*100)</f>
        <v>96.278372299093448</v>
      </c>
    </row>
    <row r="717" spans="1:17">
      <c r="A717" s="12" t="s">
        <v>267</v>
      </c>
      <c r="B717" s="12" t="s">
        <v>197</v>
      </c>
      <c r="C717" s="12" t="s">
        <v>88</v>
      </c>
      <c r="D717" s="12" t="s">
        <v>358</v>
      </c>
      <c r="E717" s="11">
        <v>6139</v>
      </c>
      <c r="F717" s="12" t="s">
        <v>365</v>
      </c>
      <c r="G717" s="84" t="s">
        <v>3082</v>
      </c>
      <c r="H717" s="13" t="s">
        <v>108</v>
      </c>
      <c r="I717" s="2">
        <v>2087</v>
      </c>
      <c r="J717" s="2">
        <v>2087</v>
      </c>
      <c r="K717" s="2">
        <v>1078</v>
      </c>
      <c r="L717" s="2">
        <f t="shared" si="621"/>
        <v>519</v>
      </c>
      <c r="M717" s="2">
        <v>173</v>
      </c>
      <c r="N717" s="2">
        <v>173</v>
      </c>
      <c r="O717" s="2">
        <v>173</v>
      </c>
      <c r="P717" s="2">
        <f t="shared" si="623"/>
        <v>1597</v>
      </c>
      <c r="Q717" s="2">
        <f t="shared" si="635"/>
        <v>76.521322472448489</v>
      </c>
    </row>
    <row r="718" spans="1:17" ht="22.5">
      <c r="A718" s="12" t="s">
        <v>267</v>
      </c>
      <c r="B718" s="12" t="s">
        <v>197</v>
      </c>
      <c r="C718" s="12" t="s">
        <v>88</v>
      </c>
      <c r="D718" s="12" t="s">
        <v>358</v>
      </c>
      <c r="E718" s="11">
        <v>6139</v>
      </c>
      <c r="F718" s="12" t="s">
        <v>366</v>
      </c>
      <c r="G718" s="84" t="s">
        <v>3082</v>
      </c>
      <c r="H718" s="13" t="s">
        <v>114</v>
      </c>
      <c r="I718" s="2">
        <v>100</v>
      </c>
      <c r="J718" s="2">
        <v>100</v>
      </c>
      <c r="K718" s="2">
        <v>0</v>
      </c>
      <c r="L718" s="2">
        <f t="shared" si="621"/>
        <v>0</v>
      </c>
      <c r="M718" s="2">
        <v>0</v>
      </c>
      <c r="N718" s="2">
        <v>0</v>
      </c>
      <c r="O718" s="2">
        <v>0</v>
      </c>
      <c r="P718" s="2">
        <f t="shared" si="623"/>
        <v>0</v>
      </c>
      <c r="Q718" s="2">
        <f t="shared" si="635"/>
        <v>0</v>
      </c>
    </row>
    <row r="719" spans="1:17" ht="22.5">
      <c r="A719" s="17" t="s">
        <v>0</v>
      </c>
      <c r="B719" s="17" t="s">
        <v>0</v>
      </c>
      <c r="C719" s="17" t="s">
        <v>0</v>
      </c>
      <c r="D719" s="18" t="s">
        <v>0</v>
      </c>
      <c r="E719" s="18" t="s">
        <v>0</v>
      </c>
      <c r="F719" s="18" t="s">
        <v>0</v>
      </c>
      <c r="G719" s="81" t="s">
        <v>0</v>
      </c>
      <c r="H719" s="24" t="s">
        <v>36</v>
      </c>
      <c r="I719" s="29">
        <v>100</v>
      </c>
      <c r="J719" s="29">
        <f t="shared" ref="J719:K720" si="636">SUM(J720)</f>
        <v>985</v>
      </c>
      <c r="K719" s="29">
        <f t="shared" si="636"/>
        <v>885</v>
      </c>
      <c r="L719" s="29">
        <f t="shared" si="621"/>
        <v>0</v>
      </c>
      <c r="M719" s="29">
        <f t="shared" ref="M719:O720" si="637">SUM(M720)</f>
        <v>0</v>
      </c>
      <c r="N719" s="29">
        <f t="shared" si="637"/>
        <v>0</v>
      </c>
      <c r="O719" s="29">
        <f t="shared" si="637"/>
        <v>0</v>
      </c>
      <c r="P719" s="29">
        <f t="shared" si="623"/>
        <v>885</v>
      </c>
      <c r="Q719" s="29">
        <f t="shared" si="635"/>
        <v>89.847715736040612</v>
      </c>
    </row>
    <row r="720" spans="1:17">
      <c r="A720" s="12" t="s">
        <v>267</v>
      </c>
      <c r="B720" s="12" t="s">
        <v>197</v>
      </c>
      <c r="C720" s="12" t="s">
        <v>88</v>
      </c>
      <c r="D720" s="12" t="s">
        <v>358</v>
      </c>
      <c r="E720" s="18" t="s">
        <v>28</v>
      </c>
      <c r="F720" s="18" t="s">
        <v>0</v>
      </c>
      <c r="G720" s="81" t="s">
        <v>0</v>
      </c>
      <c r="H720" s="18" t="s">
        <v>29</v>
      </c>
      <c r="I720" s="3">
        <v>100</v>
      </c>
      <c r="J720" s="3">
        <f t="shared" si="636"/>
        <v>985</v>
      </c>
      <c r="K720" s="3">
        <f t="shared" si="636"/>
        <v>885</v>
      </c>
      <c r="L720" s="3">
        <f t="shared" si="621"/>
        <v>0</v>
      </c>
      <c r="M720" s="3">
        <f t="shared" si="637"/>
        <v>0</v>
      </c>
      <c r="N720" s="3">
        <f t="shared" si="637"/>
        <v>0</v>
      </c>
      <c r="O720" s="3">
        <f t="shared" si="637"/>
        <v>0</v>
      </c>
      <c r="P720" s="3">
        <f t="shared" si="623"/>
        <v>885</v>
      </c>
      <c r="Q720" s="3">
        <f t="shared" si="635"/>
        <v>89.847715736040612</v>
      </c>
    </row>
    <row r="721" spans="1:17">
      <c r="A721" s="12" t="s">
        <v>267</v>
      </c>
      <c r="B721" s="12" t="s">
        <v>197</v>
      </c>
      <c r="C721" s="12" t="s">
        <v>88</v>
      </c>
      <c r="D721" s="12" t="s">
        <v>358</v>
      </c>
      <c r="E721" s="11">
        <v>6148</v>
      </c>
      <c r="F721" s="12"/>
      <c r="G721" s="84" t="s">
        <v>3082</v>
      </c>
      <c r="H721" s="13" t="s">
        <v>35</v>
      </c>
      <c r="I721" s="2">
        <v>100</v>
      </c>
      <c r="J721" s="2">
        <v>985</v>
      </c>
      <c r="K721" s="2">
        <v>885</v>
      </c>
      <c r="L721" s="2">
        <f t="shared" si="621"/>
        <v>0</v>
      </c>
      <c r="M721" s="2">
        <v>0</v>
      </c>
      <c r="N721" s="2">
        <v>0</v>
      </c>
      <c r="O721" s="2">
        <v>0</v>
      </c>
      <c r="P721" s="2">
        <f t="shared" si="623"/>
        <v>885</v>
      </c>
      <c r="Q721" s="2">
        <f t="shared" si="635"/>
        <v>89.847715736040612</v>
      </c>
    </row>
    <row r="722" spans="1:17" ht="22.5">
      <c r="A722" s="17" t="s">
        <v>0</v>
      </c>
      <c r="B722" s="17" t="s">
        <v>0</v>
      </c>
      <c r="C722" s="17" t="s">
        <v>0</v>
      </c>
      <c r="D722" s="18" t="s">
        <v>0</v>
      </c>
      <c r="E722" s="18" t="s">
        <v>0</v>
      </c>
      <c r="F722" s="18" t="s">
        <v>0</v>
      </c>
      <c r="G722" s="81" t="s">
        <v>0</v>
      </c>
      <c r="H722" s="24" t="s">
        <v>58</v>
      </c>
      <c r="I722" s="29">
        <v>9100</v>
      </c>
      <c r="J722" s="29">
        <f t="shared" ref="J722:K723" si="638">SUM(J723)</f>
        <v>9100</v>
      </c>
      <c r="K722" s="29">
        <f t="shared" si="638"/>
        <v>6000</v>
      </c>
      <c r="L722" s="29">
        <f t="shared" si="621"/>
        <v>3100</v>
      </c>
      <c r="M722" s="29">
        <f t="shared" ref="M722:O723" si="639">SUM(M723)</f>
        <v>0</v>
      </c>
      <c r="N722" s="29">
        <f t="shared" si="639"/>
        <v>3100</v>
      </c>
      <c r="O722" s="29">
        <f t="shared" si="639"/>
        <v>0</v>
      </c>
      <c r="P722" s="29">
        <f t="shared" si="623"/>
        <v>9100</v>
      </c>
      <c r="Q722" s="29">
        <f t="shared" si="635"/>
        <v>100</v>
      </c>
    </row>
    <row r="723" spans="1:17">
      <c r="A723" s="12" t="s">
        <v>267</v>
      </c>
      <c r="B723" s="12" t="s">
        <v>197</v>
      </c>
      <c r="C723" s="12" t="s">
        <v>88</v>
      </c>
      <c r="D723" s="12" t="s">
        <v>358</v>
      </c>
      <c r="E723" s="18" t="s">
        <v>50</v>
      </c>
      <c r="F723" s="18" t="s">
        <v>0</v>
      </c>
      <c r="G723" s="81" t="s">
        <v>0</v>
      </c>
      <c r="H723" s="18" t="s">
        <v>51</v>
      </c>
      <c r="I723" s="3">
        <v>9100</v>
      </c>
      <c r="J723" s="3">
        <f t="shared" si="638"/>
        <v>9100</v>
      </c>
      <c r="K723" s="3">
        <f t="shared" si="638"/>
        <v>6000</v>
      </c>
      <c r="L723" s="3">
        <f t="shared" si="621"/>
        <v>3100</v>
      </c>
      <c r="M723" s="3">
        <f t="shared" si="639"/>
        <v>0</v>
      </c>
      <c r="N723" s="3">
        <f t="shared" si="639"/>
        <v>3100</v>
      </c>
      <c r="O723" s="3">
        <f t="shared" si="639"/>
        <v>0</v>
      </c>
      <c r="P723" s="3">
        <f t="shared" si="623"/>
        <v>9100</v>
      </c>
      <c r="Q723" s="3">
        <f t="shared" si="635"/>
        <v>100</v>
      </c>
    </row>
    <row r="724" spans="1:17">
      <c r="A724" s="12" t="s">
        <v>267</v>
      </c>
      <c r="B724" s="12" t="s">
        <v>197</v>
      </c>
      <c r="C724" s="12" t="s">
        <v>88</v>
      </c>
      <c r="D724" s="12" t="s">
        <v>358</v>
      </c>
      <c r="E724" s="11">
        <v>8213</v>
      </c>
      <c r="F724" s="12"/>
      <c r="G724" s="84" t="s">
        <v>3082</v>
      </c>
      <c r="H724" s="13" t="s">
        <v>54</v>
      </c>
      <c r="I724" s="2">
        <v>9100</v>
      </c>
      <c r="J724" s="2">
        <v>9100</v>
      </c>
      <c r="K724" s="2">
        <v>6000</v>
      </c>
      <c r="L724" s="2">
        <f t="shared" si="621"/>
        <v>3100</v>
      </c>
      <c r="M724" s="2">
        <v>0</v>
      </c>
      <c r="N724" s="2">
        <v>3100</v>
      </c>
      <c r="O724" s="2">
        <v>0</v>
      </c>
      <c r="P724" s="2">
        <f t="shared" si="623"/>
        <v>9100</v>
      </c>
      <c r="Q724" s="2">
        <f t="shared" si="635"/>
        <v>100</v>
      </c>
    </row>
    <row r="725" spans="1:17">
      <c r="A725" s="13" t="s">
        <v>0</v>
      </c>
      <c r="B725" s="13" t="s">
        <v>0</v>
      </c>
      <c r="C725" s="13" t="s">
        <v>0</v>
      </c>
      <c r="D725" s="13" t="s">
        <v>0</v>
      </c>
      <c r="E725" s="13" t="s">
        <v>0</v>
      </c>
      <c r="F725" s="13" t="s">
        <v>0</v>
      </c>
      <c r="G725" s="84" t="s">
        <v>0</v>
      </c>
      <c r="H725" s="24" t="s">
        <v>367</v>
      </c>
      <c r="I725" s="29">
        <v>1014403</v>
      </c>
      <c r="J725" s="29">
        <f t="shared" ref="J725:K725" si="640">SUM(J695,J719,J722)</f>
        <v>1007897</v>
      </c>
      <c r="K725" s="29">
        <f t="shared" si="640"/>
        <v>518635</v>
      </c>
      <c r="L725" s="29">
        <f t="shared" si="621"/>
        <v>244439</v>
      </c>
      <c r="M725" s="29">
        <f t="shared" ref="M725:O725" si="641">SUM(M695,M719,M722)</f>
        <v>80805</v>
      </c>
      <c r="N725" s="29">
        <f t="shared" si="641"/>
        <v>83307</v>
      </c>
      <c r="O725" s="29">
        <f t="shared" si="641"/>
        <v>80327</v>
      </c>
      <c r="P725" s="29">
        <f t="shared" si="623"/>
        <v>763074</v>
      </c>
      <c r="Q725" s="29">
        <f t="shared" si="635"/>
        <v>75.709521905512162</v>
      </c>
    </row>
    <row r="726" spans="1:17" ht="15.75" thickBot="1">
      <c r="A726" s="13" t="s">
        <v>0</v>
      </c>
      <c r="B726" s="13" t="s">
        <v>0</v>
      </c>
      <c r="C726" s="13" t="s">
        <v>0</v>
      </c>
      <c r="D726" s="13" t="s">
        <v>0</v>
      </c>
      <c r="E726" s="13" t="s">
        <v>0</v>
      </c>
      <c r="F726" s="13" t="s">
        <v>0</v>
      </c>
      <c r="G726" s="84" t="s">
        <v>0</v>
      </c>
      <c r="H726" s="18" t="s">
        <v>125</v>
      </c>
      <c r="I726" s="3">
        <v>23</v>
      </c>
      <c r="J726" s="3">
        <v>23</v>
      </c>
      <c r="K726" s="3">
        <v>0</v>
      </c>
      <c r="L726" s="3">
        <f t="shared" si="621"/>
        <v>0</v>
      </c>
      <c r="M726" s="3"/>
      <c r="N726" s="3"/>
      <c r="O726" s="3"/>
      <c r="P726" s="3">
        <f t="shared" si="623"/>
        <v>0</v>
      </c>
      <c r="Q726" s="3">
        <f t="shared" si="635"/>
        <v>0</v>
      </c>
    </row>
    <row r="727" spans="1:17" ht="45.75" thickBot="1">
      <c r="A727" s="109" t="s">
        <v>0</v>
      </c>
      <c r="B727" s="109" t="s">
        <v>0</v>
      </c>
      <c r="C727" s="109" t="s">
        <v>0</v>
      </c>
      <c r="D727" s="109" t="s">
        <v>0</v>
      </c>
      <c r="E727" s="109" t="s">
        <v>0</v>
      </c>
      <c r="F727" s="109" t="s">
        <v>0</v>
      </c>
      <c r="G727" s="121" t="s">
        <v>0</v>
      </c>
      <c r="H727" s="1" t="s">
        <v>126</v>
      </c>
      <c r="I727" s="1" t="s">
        <v>3016</v>
      </c>
      <c r="J727" s="1" t="s">
        <v>3199</v>
      </c>
      <c r="K727" s="1" t="s">
        <v>3198</v>
      </c>
      <c r="L727" s="1" t="s">
        <v>3191</v>
      </c>
      <c r="M727" s="1" t="s">
        <v>3193</v>
      </c>
      <c r="N727" s="1" t="s">
        <v>3194</v>
      </c>
      <c r="O727" s="1" t="s">
        <v>3195</v>
      </c>
      <c r="P727" s="1" t="s">
        <v>3192</v>
      </c>
      <c r="Q727" s="1" t="s">
        <v>3185</v>
      </c>
    </row>
    <row r="728" spans="1:17">
      <c r="A728" s="110"/>
      <c r="B728" s="110"/>
      <c r="C728" s="110"/>
      <c r="D728" s="110"/>
      <c r="E728" s="110"/>
      <c r="F728" s="110"/>
      <c r="G728" s="122"/>
      <c r="H728" s="26" t="s">
        <v>0</v>
      </c>
      <c r="I728" s="28">
        <v>1</v>
      </c>
      <c r="J728" s="28">
        <v>2</v>
      </c>
      <c r="K728" s="28">
        <v>3</v>
      </c>
      <c r="L728" s="28" t="s">
        <v>3186</v>
      </c>
      <c r="M728" s="28">
        <v>5</v>
      </c>
      <c r="N728" s="28">
        <v>6</v>
      </c>
      <c r="O728" s="28">
        <v>7</v>
      </c>
      <c r="P728" s="28" t="s">
        <v>3187</v>
      </c>
      <c r="Q728" s="28">
        <v>9</v>
      </c>
    </row>
    <row r="729" spans="1:17">
      <c r="A729" s="110"/>
      <c r="B729" s="110"/>
      <c r="C729" s="110"/>
      <c r="D729" s="110"/>
      <c r="E729" s="110"/>
      <c r="F729" s="110"/>
      <c r="G729" s="122"/>
      <c r="H729" s="8" t="s">
        <v>331</v>
      </c>
      <c r="I729" s="9">
        <v>1014403</v>
      </c>
      <c r="J729" s="9">
        <f t="shared" ref="J729" si="642">SUM(J725)</f>
        <v>1007897</v>
      </c>
      <c r="K729" s="9">
        <f t="shared" ref="K729" si="643">SUM(K725)</f>
        <v>518635</v>
      </c>
      <c r="L729" s="9">
        <f t="shared" ref="L729:L730" si="644">M729+N729+O729</f>
        <v>244439</v>
      </c>
      <c r="M729" s="9">
        <f t="shared" ref="M729:O729" si="645">SUM(M725)</f>
        <v>80805</v>
      </c>
      <c r="N729" s="9">
        <f t="shared" si="645"/>
        <v>83307</v>
      </c>
      <c r="O729" s="9">
        <f t="shared" si="645"/>
        <v>80327</v>
      </c>
      <c r="P729" s="9">
        <f t="shared" ref="P729:P730" si="646">SUM(K729+L729)</f>
        <v>763074</v>
      </c>
      <c r="Q729" s="9">
        <f t="shared" si="635"/>
        <v>75.709521905512162</v>
      </c>
    </row>
    <row r="730" spans="1:17">
      <c r="A730" s="110"/>
      <c r="B730" s="110"/>
      <c r="C730" s="110"/>
      <c r="D730" s="110"/>
      <c r="E730" s="110"/>
      <c r="F730" s="110"/>
      <c r="G730" s="122"/>
      <c r="H730" s="10" t="s">
        <v>68</v>
      </c>
      <c r="I730" s="9">
        <v>1014403</v>
      </c>
      <c r="J730" s="9">
        <f t="shared" ref="J730" si="647">SUM(J729)</f>
        <v>1007897</v>
      </c>
      <c r="K730" s="9">
        <f t="shared" ref="K730" si="648">SUM(K729)</f>
        <v>518635</v>
      </c>
      <c r="L730" s="9">
        <f t="shared" si="644"/>
        <v>244439</v>
      </c>
      <c r="M730" s="9">
        <f t="shared" ref="M730:O730" si="649">SUM(M729)</f>
        <v>80805</v>
      </c>
      <c r="N730" s="9">
        <f t="shared" si="649"/>
        <v>83307</v>
      </c>
      <c r="O730" s="9">
        <f t="shared" si="649"/>
        <v>80327</v>
      </c>
      <c r="P730" s="9">
        <f t="shared" si="646"/>
        <v>763074</v>
      </c>
      <c r="Q730" s="9">
        <f t="shared" si="635"/>
        <v>75.709521905512162</v>
      </c>
    </row>
    <row r="731" spans="1:17">
      <c r="A731" s="111"/>
      <c r="B731" s="111"/>
      <c r="C731" s="111"/>
      <c r="D731" s="111"/>
      <c r="E731" s="111"/>
      <c r="F731" s="111"/>
      <c r="G731" s="123"/>
      <c r="Q731" t="str">
        <f t="shared" si="635"/>
        <v>-</v>
      </c>
    </row>
    <row r="732" spans="1:17">
      <c r="A732" s="13" t="s">
        <v>0</v>
      </c>
      <c r="B732" s="13" t="s">
        <v>0</v>
      </c>
      <c r="C732" s="13" t="s">
        <v>0</v>
      </c>
      <c r="D732" s="13" t="s">
        <v>0</v>
      </c>
      <c r="E732" s="13" t="s">
        <v>0</v>
      </c>
      <c r="F732" s="13" t="s">
        <v>0</v>
      </c>
      <c r="G732" s="84" t="s">
        <v>0</v>
      </c>
      <c r="H732" s="27" t="s">
        <v>0</v>
      </c>
      <c r="I732" s="27"/>
      <c r="J732" s="27"/>
      <c r="K732" s="27"/>
      <c r="L732" s="27"/>
      <c r="M732" s="27"/>
      <c r="N732" s="27"/>
      <c r="O732" s="27"/>
      <c r="P732" s="27"/>
      <c r="Q732" s="27" t="str">
        <f t="shared" si="635"/>
        <v>-</v>
      </c>
    </row>
    <row r="733" spans="1:17">
      <c r="A733" s="13" t="s">
        <v>0</v>
      </c>
      <c r="B733" s="13" t="s">
        <v>0</v>
      </c>
      <c r="C733" s="13" t="s">
        <v>0</v>
      </c>
      <c r="D733" s="13" t="s">
        <v>0</v>
      </c>
      <c r="E733" s="13" t="s">
        <v>0</v>
      </c>
      <c r="F733" s="13" t="s">
        <v>0</v>
      </c>
      <c r="G733" s="84" t="s">
        <v>0</v>
      </c>
      <c r="H733" s="24" t="s">
        <v>368</v>
      </c>
      <c r="I733" s="29">
        <v>1014403</v>
      </c>
      <c r="J733" s="29">
        <f t="shared" ref="J733" si="650">SUM(J725)</f>
        <v>1007897</v>
      </c>
      <c r="K733" s="29">
        <f t="shared" ref="K733" si="651">SUM(K725)</f>
        <v>518635</v>
      </c>
      <c r="L733" s="29">
        <f t="shared" ref="L733:L734" si="652">M733+N733+O733</f>
        <v>244439</v>
      </c>
      <c r="M733" s="29">
        <f t="shared" ref="M733:O733" si="653">SUM(M725)</f>
        <v>80805</v>
      </c>
      <c r="N733" s="29">
        <f t="shared" si="653"/>
        <v>83307</v>
      </c>
      <c r="O733" s="29">
        <f t="shared" si="653"/>
        <v>80327</v>
      </c>
      <c r="P733" s="29">
        <f t="shared" ref="P733:P734" si="654">SUM(K733+L733)</f>
        <v>763074</v>
      </c>
      <c r="Q733" s="29">
        <f t="shared" si="635"/>
        <v>75.709521905512162</v>
      </c>
    </row>
    <row r="734" spans="1:17">
      <c r="A734" s="13" t="s">
        <v>0</v>
      </c>
      <c r="B734" s="13" t="s">
        <v>0</v>
      </c>
      <c r="C734" s="13" t="s">
        <v>0</v>
      </c>
      <c r="D734" s="13" t="s">
        <v>0</v>
      </c>
      <c r="E734" s="13" t="s">
        <v>0</v>
      </c>
      <c r="F734" s="13" t="s">
        <v>0</v>
      </c>
      <c r="G734" s="84" t="s">
        <v>0</v>
      </c>
      <c r="H734" s="18" t="s">
        <v>125</v>
      </c>
      <c r="I734" s="3">
        <v>23</v>
      </c>
      <c r="J734" s="3">
        <f>J726</f>
        <v>23</v>
      </c>
      <c r="K734" s="3">
        <f>K726</f>
        <v>0</v>
      </c>
      <c r="L734" s="3">
        <f t="shared" si="652"/>
        <v>0</v>
      </c>
      <c r="M734" s="3">
        <f>M726</f>
        <v>0</v>
      </c>
      <c r="N734" s="3">
        <f t="shared" ref="N734:O734" si="655">N726</f>
        <v>0</v>
      </c>
      <c r="O734" s="3">
        <f t="shared" si="655"/>
        <v>0</v>
      </c>
      <c r="P734" s="3">
        <f t="shared" si="654"/>
        <v>0</v>
      </c>
      <c r="Q734" s="3">
        <f t="shared" si="635"/>
        <v>0</v>
      </c>
    </row>
    <row r="735" spans="1:17">
      <c r="A735" s="13" t="s">
        <v>0</v>
      </c>
      <c r="B735" s="13" t="s">
        <v>0</v>
      </c>
      <c r="C735" s="13" t="s">
        <v>0</v>
      </c>
      <c r="D735" s="13" t="s">
        <v>0</v>
      </c>
      <c r="E735" s="13" t="s">
        <v>0</v>
      </c>
      <c r="F735" s="13" t="s">
        <v>0</v>
      </c>
      <c r="G735" s="84" t="s">
        <v>0</v>
      </c>
      <c r="H735" s="7" t="s">
        <v>0</v>
      </c>
      <c r="I735" s="30"/>
      <c r="J735" s="30"/>
      <c r="K735" s="30"/>
      <c r="L735" s="30"/>
      <c r="M735" s="30"/>
      <c r="N735" s="30"/>
      <c r="O735" s="30"/>
      <c r="P735" s="30"/>
      <c r="Q735" s="30" t="str">
        <f t="shared" si="635"/>
        <v>-</v>
      </c>
    </row>
    <row r="736" spans="1:17">
      <c r="A736" s="13" t="s">
        <v>0</v>
      </c>
      <c r="B736" s="13" t="s">
        <v>0</v>
      </c>
      <c r="C736" s="13" t="s">
        <v>0</v>
      </c>
      <c r="D736" s="13" t="s">
        <v>0</v>
      </c>
      <c r="E736" s="13" t="s">
        <v>0</v>
      </c>
      <c r="F736" s="13" t="s">
        <v>0</v>
      </c>
      <c r="G736" s="84" t="s">
        <v>0</v>
      </c>
      <c r="H736" s="24" t="s">
        <v>369</v>
      </c>
      <c r="I736" s="31">
        <v>56592311</v>
      </c>
      <c r="J736" s="31">
        <f>SUM(J733,J689,J642,J547)</f>
        <v>56427035</v>
      </c>
      <c r="K736" s="31">
        <f>SUM(K733,K689,K642,K547)</f>
        <v>30664761</v>
      </c>
      <c r="L736" s="31">
        <f t="shared" ref="L736:L737" si="656">M736+N736+O736</f>
        <v>13941288</v>
      </c>
      <c r="M736" s="31">
        <f>SUM(M733,M689,M642,M547)</f>
        <v>4767880</v>
      </c>
      <c r="N736" s="31">
        <f t="shared" ref="N736:O736" si="657">SUM(N733,N689,N642,N547)</f>
        <v>4637105</v>
      </c>
      <c r="O736" s="31">
        <f t="shared" si="657"/>
        <v>4536303</v>
      </c>
      <c r="P736" s="31">
        <f t="shared" ref="P736:P737" si="658">SUM(K736+L736)</f>
        <v>44606049</v>
      </c>
      <c r="Q736" s="31">
        <f t="shared" si="635"/>
        <v>79.0508468148291</v>
      </c>
    </row>
    <row r="737" spans="1:17">
      <c r="A737" s="13" t="s">
        <v>0</v>
      </c>
      <c r="B737" s="13" t="s">
        <v>0</v>
      </c>
      <c r="C737" s="13" t="s">
        <v>0</v>
      </c>
      <c r="D737" s="13" t="s">
        <v>0</v>
      </c>
      <c r="E737" s="13" t="s">
        <v>0</v>
      </c>
      <c r="F737" s="13" t="s">
        <v>0</v>
      </c>
      <c r="G737" s="84" t="s">
        <v>0</v>
      </c>
      <c r="H737" s="18" t="s">
        <v>155</v>
      </c>
      <c r="I737" s="3">
        <v>936</v>
      </c>
      <c r="J737" s="3">
        <f>J548+J643+J690+J734</f>
        <v>936</v>
      </c>
      <c r="K737" s="3">
        <f>K548+K643+K690+K734</f>
        <v>0</v>
      </c>
      <c r="L737" s="3">
        <f t="shared" si="656"/>
        <v>0</v>
      </c>
      <c r="M737" s="3">
        <f>M548+M643+M690+M734</f>
        <v>0</v>
      </c>
      <c r="N737" s="3">
        <f t="shared" ref="N737:O737" si="659">N548+N643+N690+N734</f>
        <v>0</v>
      </c>
      <c r="O737" s="3">
        <f t="shared" si="659"/>
        <v>0</v>
      </c>
      <c r="P737" s="3">
        <f t="shared" si="658"/>
        <v>0</v>
      </c>
      <c r="Q737" s="3">
        <f t="shared" si="635"/>
        <v>0</v>
      </c>
    </row>
    <row r="738" spans="1:17">
      <c r="A738" s="17" t="s">
        <v>370</v>
      </c>
      <c r="B738" s="18" t="s">
        <v>0</v>
      </c>
      <c r="C738" s="18" t="s">
        <v>0</v>
      </c>
      <c r="D738" s="18" t="s">
        <v>0</v>
      </c>
      <c r="E738" s="18" t="s">
        <v>0</v>
      </c>
      <c r="F738" s="18" t="s">
        <v>0</v>
      </c>
      <c r="G738" s="81" t="s">
        <v>0</v>
      </c>
      <c r="H738" s="18" t="s">
        <v>371</v>
      </c>
      <c r="I738" s="11"/>
      <c r="J738" s="11"/>
      <c r="K738" s="11"/>
      <c r="L738" s="11"/>
      <c r="M738" s="11"/>
      <c r="N738" s="11"/>
      <c r="O738" s="11"/>
      <c r="P738" s="11"/>
      <c r="Q738" s="11" t="str">
        <f t="shared" si="635"/>
        <v>-</v>
      </c>
    </row>
    <row r="739" spans="1:17" ht="15.75" thickBot="1">
      <c r="A739" s="17" t="s">
        <v>370</v>
      </c>
      <c r="B739" s="17" t="s">
        <v>81</v>
      </c>
      <c r="C739" s="12" t="s">
        <v>0</v>
      </c>
      <c r="D739" s="12" t="s">
        <v>0</v>
      </c>
      <c r="E739" s="18" t="s">
        <v>0</v>
      </c>
      <c r="F739" s="18" t="s">
        <v>0</v>
      </c>
      <c r="G739" s="81" t="s">
        <v>0</v>
      </c>
      <c r="H739" s="18" t="s">
        <v>0</v>
      </c>
      <c r="I739" s="11"/>
      <c r="J739" s="11"/>
      <c r="K739" s="11"/>
      <c r="L739" s="11"/>
      <c r="M739" s="11"/>
      <c r="N739" s="11"/>
      <c r="O739" s="11"/>
      <c r="P739" s="11"/>
      <c r="Q739" s="11" t="str">
        <f t="shared" si="635"/>
        <v>-</v>
      </c>
    </row>
    <row r="740" spans="1:17" ht="45.75" thickBot="1">
      <c r="A740" s="1" t="s">
        <v>82</v>
      </c>
      <c r="B740" s="1" t="s">
        <v>83</v>
      </c>
      <c r="C740" s="1" t="s">
        <v>84</v>
      </c>
      <c r="D740" s="19" t="s">
        <v>0</v>
      </c>
      <c r="E740" s="1" t="s">
        <v>85</v>
      </c>
      <c r="F740" s="1" t="s">
        <v>86</v>
      </c>
      <c r="G740" s="82" t="s">
        <v>87</v>
      </c>
      <c r="H740" s="1" t="s">
        <v>1</v>
      </c>
      <c r="I740" s="1" t="s">
        <v>3016</v>
      </c>
      <c r="J740" s="1" t="s">
        <v>3199</v>
      </c>
      <c r="K740" s="1" t="s">
        <v>3198</v>
      </c>
      <c r="L740" s="1" t="s">
        <v>3191</v>
      </c>
      <c r="M740" s="1" t="s">
        <v>3193</v>
      </c>
      <c r="N740" s="1" t="s">
        <v>3194</v>
      </c>
      <c r="O740" s="1" t="s">
        <v>3195</v>
      </c>
      <c r="P740" s="1" t="s">
        <v>3192</v>
      </c>
      <c r="Q740" s="1" t="s">
        <v>3185</v>
      </c>
    </row>
    <row r="741" spans="1:17">
      <c r="A741" s="20" t="s">
        <v>0</v>
      </c>
      <c r="B741" s="20" t="s">
        <v>0</v>
      </c>
      <c r="C741" s="20" t="s">
        <v>0</v>
      </c>
      <c r="D741" s="21" t="s">
        <v>0</v>
      </c>
      <c r="E741" s="21" t="s">
        <v>0</v>
      </c>
      <c r="F741" s="22" t="s">
        <v>0</v>
      </c>
      <c r="G741" s="83" t="s">
        <v>0</v>
      </c>
      <c r="H741" s="23" t="s">
        <v>0</v>
      </c>
      <c r="I741" s="28">
        <v>1</v>
      </c>
      <c r="J741" s="28">
        <v>2</v>
      </c>
      <c r="K741" s="28">
        <v>3</v>
      </c>
      <c r="L741" s="28" t="s">
        <v>3186</v>
      </c>
      <c r="M741" s="28">
        <v>5</v>
      </c>
      <c r="N741" s="28">
        <v>6</v>
      </c>
      <c r="O741" s="28">
        <v>7</v>
      </c>
      <c r="P741" s="28" t="s">
        <v>3187</v>
      </c>
      <c r="Q741" s="28">
        <v>9</v>
      </c>
    </row>
    <row r="742" spans="1:17">
      <c r="A742" s="17" t="s">
        <v>370</v>
      </c>
      <c r="B742" s="17" t="s">
        <v>81</v>
      </c>
      <c r="C742" s="12" t="s">
        <v>88</v>
      </c>
      <c r="D742" s="12" t="s">
        <v>372</v>
      </c>
      <c r="E742" s="18" t="s">
        <v>0</v>
      </c>
      <c r="F742" s="18" t="s">
        <v>0</v>
      </c>
      <c r="G742" s="81" t="s">
        <v>0</v>
      </c>
      <c r="H742" s="18" t="s">
        <v>371</v>
      </c>
      <c r="I742" s="11"/>
      <c r="J742" s="11"/>
      <c r="K742" s="11"/>
      <c r="L742" s="11"/>
      <c r="M742" s="11"/>
      <c r="N742" s="11"/>
      <c r="O742" s="11"/>
      <c r="P742" s="11"/>
      <c r="Q742" s="11" t="str">
        <f t="shared" si="635"/>
        <v>-</v>
      </c>
    </row>
    <row r="743" spans="1:17" ht="22.5">
      <c r="A743" s="17" t="s">
        <v>0</v>
      </c>
      <c r="B743" s="17" t="s">
        <v>0</v>
      </c>
      <c r="C743" s="17" t="s">
        <v>0</v>
      </c>
      <c r="D743" s="18" t="s">
        <v>0</v>
      </c>
      <c r="E743" s="18" t="s">
        <v>0</v>
      </c>
      <c r="F743" s="18" t="s">
        <v>0</v>
      </c>
      <c r="G743" s="81" t="s">
        <v>0</v>
      </c>
      <c r="H743" s="24" t="s">
        <v>27</v>
      </c>
      <c r="I743" s="29">
        <v>1312681</v>
      </c>
      <c r="J743" s="29">
        <f t="shared" ref="J743" si="660">SUM(J744,J752,J754)</f>
        <v>1313423</v>
      </c>
      <c r="K743" s="29">
        <f t="shared" ref="K743" si="661">SUM(K744,K752,K754)</f>
        <v>584428</v>
      </c>
      <c r="L743" s="29">
        <f t="shared" ref="L743:L804" si="662">M743+N743+O743</f>
        <v>296534</v>
      </c>
      <c r="M743" s="29">
        <f t="shared" ref="M743:O743" si="663">SUM(M744,M752,M754)</f>
        <v>100388</v>
      </c>
      <c r="N743" s="29">
        <f t="shared" si="663"/>
        <v>98073</v>
      </c>
      <c r="O743" s="29">
        <f t="shared" si="663"/>
        <v>98073</v>
      </c>
      <c r="P743" s="29">
        <f t="shared" ref="P743:P804" si="664">SUM(K743+L743)</f>
        <v>880962</v>
      </c>
      <c r="Q743" s="29">
        <f t="shared" si="635"/>
        <v>67.073745472707571</v>
      </c>
    </row>
    <row r="744" spans="1:17">
      <c r="A744" s="12" t="s">
        <v>370</v>
      </c>
      <c r="B744" s="12" t="s">
        <v>81</v>
      </c>
      <c r="C744" s="12" t="s">
        <v>88</v>
      </c>
      <c r="D744" s="12" t="s">
        <v>372</v>
      </c>
      <c r="E744" s="18" t="s">
        <v>2</v>
      </c>
      <c r="F744" s="18" t="s">
        <v>0</v>
      </c>
      <c r="G744" s="81" t="s">
        <v>0</v>
      </c>
      <c r="H744" s="18" t="s">
        <v>3</v>
      </c>
      <c r="I744" s="3">
        <v>937135</v>
      </c>
      <c r="J744" s="3">
        <f t="shared" ref="J744" si="665">SUM(J745:J746)</f>
        <v>937877</v>
      </c>
      <c r="K744" s="3">
        <f t="shared" ref="K744" si="666">SUM(K745:K746)</f>
        <v>448525</v>
      </c>
      <c r="L744" s="3">
        <f t="shared" si="662"/>
        <v>240429</v>
      </c>
      <c r="M744" s="3">
        <f t="shared" ref="M744:O744" si="667">SUM(M745:M746)</f>
        <v>80143</v>
      </c>
      <c r="N744" s="3">
        <f t="shared" si="667"/>
        <v>80143</v>
      </c>
      <c r="O744" s="3">
        <f t="shared" si="667"/>
        <v>80143</v>
      </c>
      <c r="P744" s="3">
        <f t="shared" si="664"/>
        <v>688954</v>
      </c>
      <c r="Q744" s="3">
        <f t="shared" si="635"/>
        <v>73.458886399815754</v>
      </c>
    </row>
    <row r="745" spans="1:17">
      <c r="A745" s="12" t="s">
        <v>370</v>
      </c>
      <c r="B745" s="12" t="s">
        <v>81</v>
      </c>
      <c r="C745" s="12" t="s">
        <v>88</v>
      </c>
      <c r="D745" s="12" t="s">
        <v>372</v>
      </c>
      <c r="E745" s="11">
        <v>6111</v>
      </c>
      <c r="F745" s="12"/>
      <c r="G745" s="84" t="s">
        <v>3077</v>
      </c>
      <c r="H745" s="13" t="s">
        <v>4</v>
      </c>
      <c r="I745" s="2">
        <v>836635</v>
      </c>
      <c r="J745" s="2">
        <v>836635</v>
      </c>
      <c r="K745" s="2">
        <v>394027</v>
      </c>
      <c r="L745" s="2">
        <f t="shared" si="662"/>
        <v>219000</v>
      </c>
      <c r="M745" s="2">
        <v>73000</v>
      </c>
      <c r="N745" s="2">
        <v>73000</v>
      </c>
      <c r="O745" s="2">
        <v>73000</v>
      </c>
      <c r="P745" s="2">
        <f t="shared" si="664"/>
        <v>613027</v>
      </c>
      <c r="Q745" s="2">
        <f t="shared" si="635"/>
        <v>73.272932640876846</v>
      </c>
    </row>
    <row r="746" spans="1:17">
      <c r="A746" s="17" t="s">
        <v>370</v>
      </c>
      <c r="B746" s="17" t="s">
        <v>81</v>
      </c>
      <c r="C746" s="17" t="s">
        <v>88</v>
      </c>
      <c r="D746" s="17" t="s">
        <v>372</v>
      </c>
      <c r="E746" s="17" t="s">
        <v>91</v>
      </c>
      <c r="F746" s="12" t="s">
        <v>0</v>
      </c>
      <c r="G746" s="84" t="s">
        <v>0</v>
      </c>
      <c r="H746" s="18" t="s">
        <v>5</v>
      </c>
      <c r="I746" s="3">
        <v>100500</v>
      </c>
      <c r="J746" s="3">
        <f t="shared" ref="J746:K746" si="668">SUM(J747:J751)</f>
        <v>101242</v>
      </c>
      <c r="K746" s="3">
        <f t="shared" si="668"/>
        <v>54498</v>
      </c>
      <c r="L746" s="3">
        <f t="shared" si="662"/>
        <v>21429</v>
      </c>
      <c r="M746" s="3">
        <f t="shared" ref="M746:O746" si="669">SUM(M747:M751)</f>
        <v>7143</v>
      </c>
      <c r="N746" s="3">
        <f t="shared" si="669"/>
        <v>7143</v>
      </c>
      <c r="O746" s="3">
        <f t="shared" si="669"/>
        <v>7143</v>
      </c>
      <c r="P746" s="3">
        <f t="shared" si="664"/>
        <v>75927</v>
      </c>
      <c r="Q746" s="3">
        <f t="shared" si="635"/>
        <v>74.995555204361835</v>
      </c>
    </row>
    <row r="747" spans="1:17">
      <c r="A747" s="12" t="s">
        <v>370</v>
      </c>
      <c r="B747" s="12" t="s">
        <v>81</v>
      </c>
      <c r="C747" s="12" t="s">
        <v>88</v>
      </c>
      <c r="D747" s="12" t="s">
        <v>372</v>
      </c>
      <c r="E747" s="11">
        <v>6112</v>
      </c>
      <c r="F747" s="12" t="s">
        <v>373</v>
      </c>
      <c r="G747" s="84" t="s">
        <v>3077</v>
      </c>
      <c r="H747" s="13" t="s">
        <v>9</v>
      </c>
      <c r="I747" s="2">
        <v>14000</v>
      </c>
      <c r="J747" s="2">
        <v>14000</v>
      </c>
      <c r="K747" s="2">
        <v>6342</v>
      </c>
      <c r="L747" s="2">
        <f t="shared" si="662"/>
        <v>3429</v>
      </c>
      <c r="M747" s="2">
        <v>1143</v>
      </c>
      <c r="N747" s="2">
        <v>1143</v>
      </c>
      <c r="O747" s="2">
        <v>1143</v>
      </c>
      <c r="P747" s="2">
        <f t="shared" si="664"/>
        <v>9771</v>
      </c>
      <c r="Q747" s="2">
        <f t="shared" si="635"/>
        <v>69.792857142857144</v>
      </c>
    </row>
    <row r="748" spans="1:17">
      <c r="A748" s="12" t="s">
        <v>370</v>
      </c>
      <c r="B748" s="12" t="s">
        <v>81</v>
      </c>
      <c r="C748" s="12" t="s">
        <v>88</v>
      </c>
      <c r="D748" s="12" t="s">
        <v>372</v>
      </c>
      <c r="E748" s="11">
        <v>6112</v>
      </c>
      <c r="F748" s="12" t="s">
        <v>374</v>
      </c>
      <c r="G748" s="84" t="s">
        <v>3077</v>
      </c>
      <c r="H748" s="13" t="s">
        <v>10</v>
      </c>
      <c r="I748" s="2">
        <v>58400</v>
      </c>
      <c r="J748" s="2">
        <v>58400</v>
      </c>
      <c r="K748" s="2">
        <v>25114</v>
      </c>
      <c r="L748" s="2">
        <f t="shared" si="662"/>
        <v>18000</v>
      </c>
      <c r="M748" s="2">
        <v>6000</v>
      </c>
      <c r="N748" s="2">
        <v>6000</v>
      </c>
      <c r="O748" s="2">
        <v>6000</v>
      </c>
      <c r="P748" s="2">
        <f t="shared" si="664"/>
        <v>43114</v>
      </c>
      <c r="Q748" s="2">
        <f t="shared" si="635"/>
        <v>73.825342465753437</v>
      </c>
    </row>
    <row r="749" spans="1:17">
      <c r="A749" s="12" t="s">
        <v>370</v>
      </c>
      <c r="B749" s="12" t="s">
        <v>81</v>
      </c>
      <c r="C749" s="12" t="s">
        <v>88</v>
      </c>
      <c r="D749" s="12" t="s">
        <v>372</v>
      </c>
      <c r="E749" s="11">
        <v>6112</v>
      </c>
      <c r="F749" s="12" t="s">
        <v>375</v>
      </c>
      <c r="G749" s="84" t="s">
        <v>3077</v>
      </c>
      <c r="H749" s="13" t="s">
        <v>7</v>
      </c>
      <c r="I749" s="2">
        <v>12700</v>
      </c>
      <c r="J749" s="2">
        <v>13442</v>
      </c>
      <c r="K749" s="2">
        <v>13442</v>
      </c>
      <c r="L749" s="2">
        <f t="shared" si="662"/>
        <v>0</v>
      </c>
      <c r="M749" s="2">
        <v>0</v>
      </c>
      <c r="N749" s="2">
        <v>0</v>
      </c>
      <c r="O749" s="2">
        <v>0</v>
      </c>
      <c r="P749" s="2">
        <f t="shared" si="664"/>
        <v>13442</v>
      </c>
      <c r="Q749" s="2">
        <f t="shared" si="635"/>
        <v>100</v>
      </c>
    </row>
    <row r="750" spans="1:17">
      <c r="A750" s="12" t="s">
        <v>370</v>
      </c>
      <c r="B750" s="12" t="s">
        <v>81</v>
      </c>
      <c r="C750" s="12" t="s">
        <v>88</v>
      </c>
      <c r="D750" s="12" t="s">
        <v>372</v>
      </c>
      <c r="E750" s="11">
        <v>6112</v>
      </c>
      <c r="F750" s="12" t="s">
        <v>376</v>
      </c>
      <c r="G750" s="84" t="s">
        <v>3077</v>
      </c>
      <c r="H750" s="13" t="s">
        <v>8</v>
      </c>
      <c r="I750" s="2">
        <v>0</v>
      </c>
      <c r="J750" s="2">
        <v>0</v>
      </c>
      <c r="K750" s="2">
        <v>0</v>
      </c>
      <c r="L750" s="2">
        <f t="shared" si="662"/>
        <v>0</v>
      </c>
      <c r="M750" s="2">
        <v>0</v>
      </c>
      <c r="N750" s="2">
        <v>0</v>
      </c>
      <c r="O750" s="2">
        <v>0</v>
      </c>
      <c r="P750" s="2">
        <f t="shared" si="664"/>
        <v>0</v>
      </c>
      <c r="Q750" s="2" t="str">
        <f t="shared" si="635"/>
        <v>-</v>
      </c>
    </row>
    <row r="751" spans="1:17">
      <c r="A751" s="12" t="s">
        <v>370</v>
      </c>
      <c r="B751" s="12" t="s">
        <v>81</v>
      </c>
      <c r="C751" s="12" t="s">
        <v>88</v>
      </c>
      <c r="D751" s="12" t="s">
        <v>372</v>
      </c>
      <c r="E751" s="11">
        <v>6112</v>
      </c>
      <c r="F751" s="12" t="s">
        <v>377</v>
      </c>
      <c r="G751" s="84" t="s">
        <v>3077</v>
      </c>
      <c r="H751" s="13" t="s">
        <v>6</v>
      </c>
      <c r="I751" s="2">
        <v>15400</v>
      </c>
      <c r="J751" s="2">
        <v>15400</v>
      </c>
      <c r="K751" s="2">
        <v>9600</v>
      </c>
      <c r="L751" s="2">
        <f t="shared" si="662"/>
        <v>0</v>
      </c>
      <c r="M751" s="2">
        <v>0</v>
      </c>
      <c r="N751" s="2">
        <v>0</v>
      </c>
      <c r="O751" s="2">
        <v>0</v>
      </c>
      <c r="P751" s="2">
        <f t="shared" si="664"/>
        <v>9600</v>
      </c>
      <c r="Q751" s="2">
        <f t="shared" si="635"/>
        <v>62.337662337662337</v>
      </c>
    </row>
    <row r="752" spans="1:17">
      <c r="A752" s="12" t="s">
        <v>370</v>
      </c>
      <c r="B752" s="12" t="s">
        <v>81</v>
      </c>
      <c r="C752" s="12" t="s">
        <v>88</v>
      </c>
      <c r="D752" s="12" t="s">
        <v>372</v>
      </c>
      <c r="E752" s="18" t="s">
        <v>13</v>
      </c>
      <c r="F752" s="18" t="s">
        <v>0</v>
      </c>
      <c r="G752" s="81" t="s">
        <v>0</v>
      </c>
      <c r="H752" s="18" t="s">
        <v>14</v>
      </c>
      <c r="I752" s="3">
        <v>87846</v>
      </c>
      <c r="J752" s="3">
        <f t="shared" ref="J752:K752" si="670">SUM(J753)</f>
        <v>87846</v>
      </c>
      <c r="K752" s="3">
        <f t="shared" si="670"/>
        <v>41940</v>
      </c>
      <c r="L752" s="3">
        <f t="shared" si="662"/>
        <v>23100</v>
      </c>
      <c r="M752" s="3">
        <f t="shared" ref="M752:O752" si="671">SUM(M753)</f>
        <v>7700</v>
      </c>
      <c r="N752" s="3">
        <f t="shared" si="671"/>
        <v>7700</v>
      </c>
      <c r="O752" s="3">
        <f t="shared" si="671"/>
        <v>7700</v>
      </c>
      <c r="P752" s="3">
        <f t="shared" si="664"/>
        <v>65040</v>
      </c>
      <c r="Q752" s="3">
        <f t="shared" si="635"/>
        <v>74.038658561573669</v>
      </c>
    </row>
    <row r="753" spans="1:17">
      <c r="A753" s="12" t="s">
        <v>370</v>
      </c>
      <c r="B753" s="12" t="s">
        <v>81</v>
      </c>
      <c r="C753" s="12" t="s">
        <v>88</v>
      </c>
      <c r="D753" s="12" t="s">
        <v>372</v>
      </c>
      <c r="E753" s="11">
        <v>6121</v>
      </c>
      <c r="F753" s="12"/>
      <c r="G753" s="84" t="s">
        <v>3077</v>
      </c>
      <c r="H753" s="13" t="s">
        <v>15</v>
      </c>
      <c r="I753" s="2">
        <v>87846</v>
      </c>
      <c r="J753" s="2">
        <v>87846</v>
      </c>
      <c r="K753" s="2">
        <v>41940</v>
      </c>
      <c r="L753" s="2">
        <f t="shared" si="662"/>
        <v>23100</v>
      </c>
      <c r="M753" s="2">
        <v>7700</v>
      </c>
      <c r="N753" s="2">
        <v>7700</v>
      </c>
      <c r="O753" s="2">
        <v>7700</v>
      </c>
      <c r="P753" s="2">
        <f t="shared" si="664"/>
        <v>65040</v>
      </c>
      <c r="Q753" s="2">
        <f t="shared" si="635"/>
        <v>74.038658561573669</v>
      </c>
    </row>
    <row r="754" spans="1:17">
      <c r="A754" s="12" t="s">
        <v>370</v>
      </c>
      <c r="B754" s="12" t="s">
        <v>81</v>
      </c>
      <c r="C754" s="12" t="s">
        <v>88</v>
      </c>
      <c r="D754" s="12" t="s">
        <v>372</v>
      </c>
      <c r="E754" s="18" t="s">
        <v>16</v>
      </c>
      <c r="F754" s="18" t="s">
        <v>0</v>
      </c>
      <c r="G754" s="81" t="s">
        <v>0</v>
      </c>
      <c r="H754" s="18" t="s">
        <v>17</v>
      </c>
      <c r="I754" s="3">
        <v>287700</v>
      </c>
      <c r="J754" s="3">
        <f t="shared" ref="J754:K754" si="672">SUM(J755:J763)</f>
        <v>287700</v>
      </c>
      <c r="K754" s="3">
        <f t="shared" si="672"/>
        <v>93963</v>
      </c>
      <c r="L754" s="3">
        <f t="shared" si="662"/>
        <v>33005</v>
      </c>
      <c r="M754" s="3">
        <f t="shared" ref="M754:O754" si="673">SUM(M755:M763)</f>
        <v>12545</v>
      </c>
      <c r="N754" s="3">
        <f t="shared" si="673"/>
        <v>10230</v>
      </c>
      <c r="O754" s="3">
        <f t="shared" si="673"/>
        <v>10230</v>
      </c>
      <c r="P754" s="3">
        <f t="shared" si="664"/>
        <v>126968</v>
      </c>
      <c r="Q754" s="3">
        <f t="shared" si="635"/>
        <v>44.132082029892253</v>
      </c>
    </row>
    <row r="755" spans="1:17">
      <c r="A755" s="12" t="s">
        <v>370</v>
      </c>
      <c r="B755" s="12" t="s">
        <v>81</v>
      </c>
      <c r="C755" s="12" t="s">
        <v>88</v>
      </c>
      <c r="D755" s="12" t="s">
        <v>372</v>
      </c>
      <c r="E755" s="11">
        <v>6131</v>
      </c>
      <c r="F755" s="12"/>
      <c r="G755" s="84" t="s">
        <v>3077</v>
      </c>
      <c r="H755" s="13" t="s">
        <v>18</v>
      </c>
      <c r="I755" s="2">
        <v>5000</v>
      </c>
      <c r="J755" s="2">
        <v>5000</v>
      </c>
      <c r="K755" s="2">
        <v>2685</v>
      </c>
      <c r="L755" s="2">
        <f t="shared" si="662"/>
        <v>2315</v>
      </c>
      <c r="M755" s="2">
        <v>2315</v>
      </c>
      <c r="N755" s="2">
        <v>0</v>
      </c>
      <c r="O755" s="2">
        <v>0</v>
      </c>
      <c r="P755" s="2">
        <f t="shared" si="664"/>
        <v>5000</v>
      </c>
      <c r="Q755" s="2">
        <f t="shared" si="635"/>
        <v>100</v>
      </c>
    </row>
    <row r="756" spans="1:17">
      <c r="A756" s="12" t="s">
        <v>370</v>
      </c>
      <c r="B756" s="12" t="s">
        <v>81</v>
      </c>
      <c r="C756" s="12" t="s">
        <v>88</v>
      </c>
      <c r="D756" s="12" t="s">
        <v>372</v>
      </c>
      <c r="E756" s="11">
        <v>6132</v>
      </c>
      <c r="F756" s="12"/>
      <c r="G756" s="84" t="s">
        <v>3077</v>
      </c>
      <c r="H756" s="13" t="s">
        <v>19</v>
      </c>
      <c r="I756" s="2">
        <v>0</v>
      </c>
      <c r="J756" s="2">
        <v>0</v>
      </c>
      <c r="K756" s="2">
        <v>0</v>
      </c>
      <c r="L756" s="2">
        <f t="shared" si="662"/>
        <v>0</v>
      </c>
      <c r="M756" s="2">
        <v>0</v>
      </c>
      <c r="N756" s="2">
        <v>0</v>
      </c>
      <c r="O756" s="2">
        <v>0</v>
      </c>
      <c r="P756" s="2">
        <f t="shared" si="664"/>
        <v>0</v>
      </c>
      <c r="Q756" s="2" t="str">
        <f t="shared" si="635"/>
        <v>-</v>
      </c>
    </row>
    <row r="757" spans="1:17">
      <c r="A757" s="12" t="s">
        <v>370</v>
      </c>
      <c r="B757" s="12" t="s">
        <v>81</v>
      </c>
      <c r="C757" s="12" t="s">
        <v>88</v>
      </c>
      <c r="D757" s="12" t="s">
        <v>372</v>
      </c>
      <c r="E757" s="11">
        <v>6133</v>
      </c>
      <c r="F757" s="12"/>
      <c r="G757" s="84" t="s">
        <v>3077</v>
      </c>
      <c r="H757" s="13" t="s">
        <v>20</v>
      </c>
      <c r="I757" s="2">
        <v>0</v>
      </c>
      <c r="J757" s="2">
        <v>0</v>
      </c>
      <c r="K757" s="2">
        <v>0</v>
      </c>
      <c r="L757" s="2">
        <f t="shared" si="662"/>
        <v>0</v>
      </c>
      <c r="M757" s="2">
        <v>0</v>
      </c>
      <c r="N757" s="2">
        <v>0</v>
      </c>
      <c r="O757" s="2">
        <v>0</v>
      </c>
      <c r="P757" s="2">
        <f t="shared" si="664"/>
        <v>0</v>
      </c>
      <c r="Q757" s="2" t="str">
        <f t="shared" si="635"/>
        <v>-</v>
      </c>
    </row>
    <row r="758" spans="1:17">
      <c r="A758" s="12" t="s">
        <v>370</v>
      </c>
      <c r="B758" s="12" t="s">
        <v>81</v>
      </c>
      <c r="C758" s="12" t="s">
        <v>88</v>
      </c>
      <c r="D758" s="12" t="s">
        <v>372</v>
      </c>
      <c r="E758" s="11">
        <v>6134</v>
      </c>
      <c r="F758" s="12"/>
      <c r="G758" s="84" t="s">
        <v>3077</v>
      </c>
      <c r="H758" s="13" t="s">
        <v>21</v>
      </c>
      <c r="I758" s="2">
        <v>0</v>
      </c>
      <c r="J758" s="2">
        <v>0</v>
      </c>
      <c r="K758" s="2">
        <v>0</v>
      </c>
      <c r="L758" s="2">
        <f t="shared" si="662"/>
        <v>0</v>
      </c>
      <c r="M758" s="2">
        <v>0</v>
      </c>
      <c r="N758" s="2">
        <v>0</v>
      </c>
      <c r="O758" s="2">
        <v>0</v>
      </c>
      <c r="P758" s="2">
        <f t="shared" si="664"/>
        <v>0</v>
      </c>
      <c r="Q758" s="2" t="str">
        <f t="shared" si="635"/>
        <v>-</v>
      </c>
    </row>
    <row r="759" spans="1:17">
      <c r="A759" s="12" t="s">
        <v>370</v>
      </c>
      <c r="B759" s="12" t="s">
        <v>81</v>
      </c>
      <c r="C759" s="12" t="s">
        <v>88</v>
      </c>
      <c r="D759" s="12" t="s">
        <v>372</v>
      </c>
      <c r="E759" s="11">
        <v>6135</v>
      </c>
      <c r="F759" s="12"/>
      <c r="G759" s="84" t="s">
        <v>3077</v>
      </c>
      <c r="H759" s="13" t="s">
        <v>22</v>
      </c>
      <c r="I759" s="2">
        <v>0</v>
      </c>
      <c r="J759" s="2">
        <v>0</v>
      </c>
      <c r="K759" s="2">
        <v>0</v>
      </c>
      <c r="L759" s="2">
        <f t="shared" si="662"/>
        <v>0</v>
      </c>
      <c r="M759" s="2">
        <v>0</v>
      </c>
      <c r="N759" s="2">
        <v>0</v>
      </c>
      <c r="O759" s="2">
        <v>0</v>
      </c>
      <c r="P759" s="2">
        <f t="shared" si="664"/>
        <v>0</v>
      </c>
      <c r="Q759" s="2" t="str">
        <f t="shared" si="635"/>
        <v>-</v>
      </c>
    </row>
    <row r="760" spans="1:17">
      <c r="A760" s="12" t="s">
        <v>370</v>
      </c>
      <c r="B760" s="12" t="s">
        <v>81</v>
      </c>
      <c r="C760" s="12" t="s">
        <v>88</v>
      </c>
      <c r="D760" s="12" t="s">
        <v>372</v>
      </c>
      <c r="E760" s="11">
        <v>6136</v>
      </c>
      <c r="F760" s="12"/>
      <c r="G760" s="84" t="s">
        <v>3077</v>
      </c>
      <c r="H760" s="13" t="s">
        <v>23</v>
      </c>
      <c r="I760" s="2">
        <v>0</v>
      </c>
      <c r="J760" s="2">
        <v>0</v>
      </c>
      <c r="K760" s="2">
        <v>0</v>
      </c>
      <c r="L760" s="2">
        <f t="shared" si="662"/>
        <v>0</v>
      </c>
      <c r="M760" s="2">
        <v>0</v>
      </c>
      <c r="N760" s="2">
        <v>0</v>
      </c>
      <c r="O760" s="2">
        <v>0</v>
      </c>
      <c r="P760" s="2">
        <f t="shared" si="664"/>
        <v>0</v>
      </c>
      <c r="Q760" s="2" t="str">
        <f t="shared" si="635"/>
        <v>-</v>
      </c>
    </row>
    <row r="761" spans="1:17">
      <c r="A761" s="12" t="s">
        <v>370</v>
      </c>
      <c r="B761" s="12" t="s">
        <v>81</v>
      </c>
      <c r="C761" s="12" t="s">
        <v>88</v>
      </c>
      <c r="D761" s="12" t="s">
        <v>372</v>
      </c>
      <c r="E761" s="11">
        <v>6137</v>
      </c>
      <c r="F761" s="12"/>
      <c r="G761" s="84" t="s">
        <v>3077</v>
      </c>
      <c r="H761" s="13" t="s">
        <v>24</v>
      </c>
      <c r="I761" s="2">
        <v>0</v>
      </c>
      <c r="J761" s="2">
        <v>0</v>
      </c>
      <c r="K761" s="2">
        <v>0</v>
      </c>
      <c r="L761" s="2">
        <f t="shared" si="662"/>
        <v>0</v>
      </c>
      <c r="M761" s="2">
        <v>0</v>
      </c>
      <c r="N761" s="2">
        <v>0</v>
      </c>
      <c r="O761" s="2">
        <v>0</v>
      </c>
      <c r="P761" s="2">
        <f t="shared" si="664"/>
        <v>0</v>
      </c>
      <c r="Q761" s="2" t="str">
        <f t="shared" si="635"/>
        <v>-</v>
      </c>
    </row>
    <row r="762" spans="1:17">
      <c r="A762" s="12" t="s">
        <v>370</v>
      </c>
      <c r="B762" s="12" t="s">
        <v>81</v>
      </c>
      <c r="C762" s="12" t="s">
        <v>88</v>
      </c>
      <c r="D762" s="12" t="s">
        <v>372</v>
      </c>
      <c r="E762" s="11">
        <v>6138</v>
      </c>
      <c r="F762" s="12"/>
      <c r="G762" s="84" t="s">
        <v>3077</v>
      </c>
      <c r="H762" s="13" t="s">
        <v>25</v>
      </c>
      <c r="I762" s="2">
        <v>50000</v>
      </c>
      <c r="J762" s="2">
        <v>50000</v>
      </c>
      <c r="K762" s="2">
        <v>25000</v>
      </c>
      <c r="L762" s="2">
        <f t="shared" si="662"/>
        <v>0</v>
      </c>
      <c r="M762" s="2">
        <v>0</v>
      </c>
      <c r="N762" s="2">
        <v>0</v>
      </c>
      <c r="O762" s="2">
        <v>0</v>
      </c>
      <c r="P762" s="2">
        <f t="shared" si="664"/>
        <v>25000</v>
      </c>
      <c r="Q762" s="2">
        <f t="shared" si="635"/>
        <v>50</v>
      </c>
    </row>
    <row r="763" spans="1:17">
      <c r="A763" s="17" t="s">
        <v>370</v>
      </c>
      <c r="B763" s="17" t="s">
        <v>81</v>
      </c>
      <c r="C763" s="17" t="s">
        <v>88</v>
      </c>
      <c r="D763" s="17" t="s">
        <v>372</v>
      </c>
      <c r="E763" s="17" t="s">
        <v>99</v>
      </c>
      <c r="F763" s="12" t="s">
        <v>0</v>
      </c>
      <c r="G763" s="84" t="s">
        <v>0</v>
      </c>
      <c r="H763" s="18" t="s">
        <v>26</v>
      </c>
      <c r="I763" s="3">
        <v>232700</v>
      </c>
      <c r="J763" s="3">
        <f t="shared" ref="J763:K763" si="674">SUM(J764:J766)</f>
        <v>232700</v>
      </c>
      <c r="K763" s="3">
        <f t="shared" si="674"/>
        <v>66278</v>
      </c>
      <c r="L763" s="3">
        <f t="shared" si="662"/>
        <v>30690</v>
      </c>
      <c r="M763" s="3">
        <f t="shared" ref="M763:O763" si="675">SUM(M764:M766)</f>
        <v>10230</v>
      </c>
      <c r="N763" s="3">
        <f t="shared" si="675"/>
        <v>10230</v>
      </c>
      <c r="O763" s="3">
        <f t="shared" si="675"/>
        <v>10230</v>
      </c>
      <c r="P763" s="3">
        <f t="shared" si="664"/>
        <v>96968</v>
      </c>
      <c r="Q763" s="3">
        <f t="shared" si="635"/>
        <v>41.670820799312416</v>
      </c>
    </row>
    <row r="764" spans="1:17">
      <c r="A764" s="12" t="s">
        <v>370</v>
      </c>
      <c r="B764" s="12" t="s">
        <v>81</v>
      </c>
      <c r="C764" s="12" t="s">
        <v>88</v>
      </c>
      <c r="D764" s="12" t="s">
        <v>372</v>
      </c>
      <c r="E764" s="11">
        <v>6139</v>
      </c>
      <c r="F764" s="12"/>
      <c r="G764" s="84" t="s">
        <v>3077</v>
      </c>
      <c r="H764" s="13" t="s">
        <v>26</v>
      </c>
      <c r="I764" s="2">
        <v>230000</v>
      </c>
      <c r="J764" s="2">
        <v>230000</v>
      </c>
      <c r="K764" s="2">
        <v>65000</v>
      </c>
      <c r="L764" s="2">
        <f t="shared" si="662"/>
        <v>30000</v>
      </c>
      <c r="M764" s="2">
        <v>10000</v>
      </c>
      <c r="N764" s="2">
        <v>10000</v>
      </c>
      <c r="O764" s="2">
        <v>10000</v>
      </c>
      <c r="P764" s="2">
        <f t="shared" si="664"/>
        <v>95000</v>
      </c>
      <c r="Q764" s="2">
        <f t="shared" si="635"/>
        <v>41.304347826086953</v>
      </c>
    </row>
    <row r="765" spans="1:17">
      <c r="A765" s="12" t="s">
        <v>370</v>
      </c>
      <c r="B765" s="12" t="s">
        <v>81</v>
      </c>
      <c r="C765" s="12" t="s">
        <v>88</v>
      </c>
      <c r="D765" s="12" t="s">
        <v>372</v>
      </c>
      <c r="E765" s="11">
        <v>6139</v>
      </c>
      <c r="F765" s="12" t="s">
        <v>378</v>
      </c>
      <c r="G765" s="84" t="s">
        <v>3077</v>
      </c>
      <c r="H765" s="13" t="s">
        <v>108</v>
      </c>
      <c r="I765" s="2">
        <v>2600</v>
      </c>
      <c r="J765" s="2">
        <v>2600</v>
      </c>
      <c r="K765" s="2">
        <v>1278</v>
      </c>
      <c r="L765" s="2">
        <f t="shared" si="662"/>
        <v>690</v>
      </c>
      <c r="M765" s="2">
        <v>230</v>
      </c>
      <c r="N765" s="2">
        <v>230</v>
      </c>
      <c r="O765" s="2">
        <v>230</v>
      </c>
      <c r="P765" s="2">
        <f t="shared" si="664"/>
        <v>1968</v>
      </c>
      <c r="Q765" s="2">
        <f t="shared" si="635"/>
        <v>75.692307692307693</v>
      </c>
    </row>
    <row r="766" spans="1:17" ht="22.5">
      <c r="A766" s="12" t="s">
        <v>370</v>
      </c>
      <c r="B766" s="12" t="s">
        <v>81</v>
      </c>
      <c r="C766" s="12" t="s">
        <v>88</v>
      </c>
      <c r="D766" s="12" t="s">
        <v>372</v>
      </c>
      <c r="E766" s="11">
        <v>6139</v>
      </c>
      <c r="F766" s="12" t="s">
        <v>379</v>
      </c>
      <c r="G766" s="84" t="s">
        <v>3077</v>
      </c>
      <c r="H766" s="13" t="s">
        <v>114</v>
      </c>
      <c r="I766" s="2">
        <v>100</v>
      </c>
      <c r="J766" s="2">
        <v>100</v>
      </c>
      <c r="K766" s="2">
        <v>0</v>
      </c>
      <c r="L766" s="2">
        <f t="shared" si="662"/>
        <v>0</v>
      </c>
      <c r="M766" s="2">
        <v>0</v>
      </c>
      <c r="N766" s="2">
        <v>0</v>
      </c>
      <c r="O766" s="2">
        <v>0</v>
      </c>
      <c r="P766" s="2">
        <f t="shared" si="664"/>
        <v>0</v>
      </c>
      <c r="Q766" s="2">
        <f t="shared" si="635"/>
        <v>0</v>
      </c>
    </row>
    <row r="767" spans="1:17" ht="22.5">
      <c r="A767" s="17" t="s">
        <v>0</v>
      </c>
      <c r="B767" s="17" t="s">
        <v>0</v>
      </c>
      <c r="C767" s="17" t="s">
        <v>0</v>
      </c>
      <c r="D767" s="18" t="s">
        <v>0</v>
      </c>
      <c r="E767" s="18" t="s">
        <v>0</v>
      </c>
      <c r="F767" s="18" t="s">
        <v>0</v>
      </c>
      <c r="G767" s="81" t="s">
        <v>0</v>
      </c>
      <c r="H767" s="24" t="s">
        <v>36</v>
      </c>
      <c r="I767" s="29">
        <v>31196100</v>
      </c>
      <c r="J767" s="29">
        <f t="shared" ref="J767:K767" si="676">SUM(J768)</f>
        <v>25177530</v>
      </c>
      <c r="K767" s="29">
        <f t="shared" si="676"/>
        <v>12937930</v>
      </c>
      <c r="L767" s="29">
        <f t="shared" si="662"/>
        <v>6079000</v>
      </c>
      <c r="M767" s="29">
        <f t="shared" ref="M767:O767" si="677">SUM(M768)</f>
        <v>2469000</v>
      </c>
      <c r="N767" s="29">
        <f t="shared" si="677"/>
        <v>1805000</v>
      </c>
      <c r="O767" s="29">
        <f t="shared" si="677"/>
        <v>1805000</v>
      </c>
      <c r="P767" s="29">
        <f t="shared" si="664"/>
        <v>19016930</v>
      </c>
      <c r="Q767" s="29">
        <f t="shared" si="635"/>
        <v>75.53135672959182</v>
      </c>
    </row>
    <row r="768" spans="1:17">
      <c r="A768" s="12" t="s">
        <v>370</v>
      </c>
      <c r="B768" s="12" t="s">
        <v>81</v>
      </c>
      <c r="C768" s="12" t="s">
        <v>88</v>
      </c>
      <c r="D768" s="12" t="s">
        <v>372</v>
      </c>
      <c r="E768" s="18" t="s">
        <v>28</v>
      </c>
      <c r="F768" s="18" t="s">
        <v>0</v>
      </c>
      <c r="G768" s="81" t="s">
        <v>0</v>
      </c>
      <c r="H768" s="18" t="s">
        <v>29</v>
      </c>
      <c r="I768" s="3">
        <v>31196100</v>
      </c>
      <c r="J768" s="3">
        <f>SUM(J769,J771,J778,J783)</f>
        <v>25177530</v>
      </c>
      <c r="K768" s="3">
        <f>SUM(K769,K771,K778,K783)</f>
        <v>12937930</v>
      </c>
      <c r="L768" s="3">
        <f t="shared" si="662"/>
        <v>6079000</v>
      </c>
      <c r="M768" s="3">
        <f>SUM(M769,M771,M778,M783)</f>
        <v>2469000</v>
      </c>
      <c r="N768" s="3">
        <f t="shared" ref="N768:O768" si="678">SUM(N769,N771,N778,N783)</f>
        <v>1805000</v>
      </c>
      <c r="O768" s="3">
        <f t="shared" si="678"/>
        <v>1805000</v>
      </c>
      <c r="P768" s="3">
        <f t="shared" si="664"/>
        <v>19016930</v>
      </c>
      <c r="Q768" s="3">
        <f t="shared" si="635"/>
        <v>75.53135672959182</v>
      </c>
    </row>
    <row r="769" spans="1:17">
      <c r="A769" s="75" t="s">
        <v>370</v>
      </c>
      <c r="B769" s="75" t="s">
        <v>81</v>
      </c>
      <c r="C769" s="75" t="s">
        <v>88</v>
      </c>
      <c r="D769" s="75" t="s">
        <v>372</v>
      </c>
      <c r="E769" s="75" t="s">
        <v>3075</v>
      </c>
      <c r="F769" s="76" t="s">
        <v>0</v>
      </c>
      <c r="G769" s="86" t="s">
        <v>0</v>
      </c>
      <c r="H769" s="77" t="s">
        <v>30</v>
      </c>
      <c r="I769" s="3">
        <v>20000</v>
      </c>
      <c r="J769" s="3">
        <f>SUM(J770)</f>
        <v>20000</v>
      </c>
      <c r="K769" s="3">
        <f>SUM(K770)</f>
        <v>0</v>
      </c>
      <c r="L769" s="3">
        <f t="shared" si="662"/>
        <v>0</v>
      </c>
      <c r="M769" s="3">
        <f>SUM(M770)</f>
        <v>0</v>
      </c>
      <c r="N769" s="3">
        <f t="shared" ref="N769:O769" si="679">SUM(N770)</f>
        <v>0</v>
      </c>
      <c r="O769" s="3">
        <f t="shared" si="679"/>
        <v>0</v>
      </c>
      <c r="P769" s="3">
        <f t="shared" si="664"/>
        <v>0</v>
      </c>
      <c r="Q769" s="3">
        <f t="shared" si="635"/>
        <v>0</v>
      </c>
    </row>
    <row r="770" spans="1:17">
      <c r="A770" s="12" t="s">
        <v>370</v>
      </c>
      <c r="B770" s="12" t="s">
        <v>81</v>
      </c>
      <c r="C770" s="12" t="s">
        <v>88</v>
      </c>
      <c r="D770" s="12" t="s">
        <v>372</v>
      </c>
      <c r="E770" s="11">
        <v>6141</v>
      </c>
      <c r="F770" s="12" t="s">
        <v>380</v>
      </c>
      <c r="G770" s="84">
        <v>107</v>
      </c>
      <c r="H770" s="13" t="s">
        <v>381</v>
      </c>
      <c r="I770" s="2">
        <v>20000</v>
      </c>
      <c r="J770" s="2">
        <v>20000</v>
      </c>
      <c r="K770" s="2">
        <v>0</v>
      </c>
      <c r="L770" s="2">
        <f t="shared" si="662"/>
        <v>0</v>
      </c>
      <c r="M770" s="2">
        <v>0</v>
      </c>
      <c r="N770" s="2">
        <v>0</v>
      </c>
      <c r="O770" s="2">
        <v>0</v>
      </c>
      <c r="P770" s="2">
        <f t="shared" si="664"/>
        <v>0</v>
      </c>
      <c r="Q770" s="2">
        <f t="shared" si="635"/>
        <v>0</v>
      </c>
    </row>
    <row r="771" spans="1:17">
      <c r="A771" s="17" t="s">
        <v>370</v>
      </c>
      <c r="B771" s="17" t="s">
        <v>81</v>
      </c>
      <c r="C771" s="17" t="s">
        <v>88</v>
      </c>
      <c r="D771" s="17" t="s">
        <v>372</v>
      </c>
      <c r="E771" s="17" t="s">
        <v>149</v>
      </c>
      <c r="F771" s="12" t="s">
        <v>0</v>
      </c>
      <c r="G771" s="84" t="s">
        <v>0</v>
      </c>
      <c r="H771" s="18" t="s">
        <v>31</v>
      </c>
      <c r="I771" s="3">
        <v>28144000</v>
      </c>
      <c r="J771" s="3">
        <f t="shared" ref="J771:K771" si="680">SUM(J772:J777)</f>
        <v>22244000</v>
      </c>
      <c r="K771" s="3">
        <f t="shared" si="680"/>
        <v>11341000</v>
      </c>
      <c r="L771" s="3">
        <f t="shared" si="662"/>
        <v>5364000</v>
      </c>
      <c r="M771" s="3">
        <f t="shared" ref="M771:O771" si="681">SUM(M772:M777)</f>
        <v>2164000</v>
      </c>
      <c r="N771" s="3">
        <f t="shared" si="681"/>
        <v>1600000</v>
      </c>
      <c r="O771" s="3">
        <f t="shared" si="681"/>
        <v>1600000</v>
      </c>
      <c r="P771" s="3">
        <f t="shared" si="664"/>
        <v>16705000</v>
      </c>
      <c r="Q771" s="3">
        <f t="shared" si="635"/>
        <v>75.098903074986509</v>
      </c>
    </row>
    <row r="772" spans="1:17">
      <c r="A772" s="12" t="s">
        <v>370</v>
      </c>
      <c r="B772" s="12" t="s">
        <v>81</v>
      </c>
      <c r="C772" s="12" t="s">
        <v>88</v>
      </c>
      <c r="D772" s="12" t="s">
        <v>372</v>
      </c>
      <c r="E772" s="11">
        <v>6142</v>
      </c>
      <c r="F772" s="12" t="s">
        <v>382</v>
      </c>
      <c r="G772" s="84">
        <v>107</v>
      </c>
      <c r="H772" s="13" t="s">
        <v>383</v>
      </c>
      <c r="I772" s="2">
        <v>2385000</v>
      </c>
      <c r="J772" s="2">
        <v>2385000</v>
      </c>
      <c r="K772" s="2">
        <v>1325000</v>
      </c>
      <c r="L772" s="2">
        <f t="shared" si="662"/>
        <v>0</v>
      </c>
      <c r="M772" s="2">
        <v>0</v>
      </c>
      <c r="N772" s="2">
        <v>0</v>
      </c>
      <c r="O772" s="2">
        <v>0</v>
      </c>
      <c r="P772" s="2">
        <f t="shared" si="664"/>
        <v>1325000</v>
      </c>
      <c r="Q772" s="2">
        <f t="shared" si="635"/>
        <v>55.555555555555557</v>
      </c>
    </row>
    <row r="773" spans="1:17">
      <c r="A773" s="12" t="s">
        <v>370</v>
      </c>
      <c r="B773" s="12" t="s">
        <v>81</v>
      </c>
      <c r="C773" s="12" t="s">
        <v>88</v>
      </c>
      <c r="D773" s="12" t="s">
        <v>372</v>
      </c>
      <c r="E773" s="11">
        <v>6142</v>
      </c>
      <c r="F773" s="12" t="s">
        <v>384</v>
      </c>
      <c r="G773" s="84">
        <v>107</v>
      </c>
      <c r="H773" s="13" t="s">
        <v>385</v>
      </c>
      <c r="I773" s="2">
        <v>600000</v>
      </c>
      <c r="J773" s="2">
        <v>400000</v>
      </c>
      <c r="K773" s="2">
        <v>200000</v>
      </c>
      <c r="L773" s="2">
        <f t="shared" si="662"/>
        <v>200000</v>
      </c>
      <c r="M773" s="2">
        <v>200000</v>
      </c>
      <c r="N773" s="2">
        <v>0</v>
      </c>
      <c r="O773" s="2">
        <v>0</v>
      </c>
      <c r="P773" s="2">
        <f t="shared" si="664"/>
        <v>400000</v>
      </c>
      <c r="Q773" s="2">
        <f t="shared" si="635"/>
        <v>100</v>
      </c>
    </row>
    <row r="774" spans="1:17">
      <c r="A774" s="12" t="s">
        <v>370</v>
      </c>
      <c r="B774" s="12" t="s">
        <v>81</v>
      </c>
      <c r="C774" s="12" t="s">
        <v>88</v>
      </c>
      <c r="D774" s="12" t="s">
        <v>372</v>
      </c>
      <c r="E774" s="11">
        <v>6142</v>
      </c>
      <c r="F774" s="12" t="s">
        <v>386</v>
      </c>
      <c r="G774" s="84">
        <v>107</v>
      </c>
      <c r="H774" s="13" t="s">
        <v>387</v>
      </c>
      <c r="I774" s="2">
        <v>8268000</v>
      </c>
      <c r="J774" s="2">
        <v>7168000</v>
      </c>
      <c r="K774" s="2">
        <v>3850000</v>
      </c>
      <c r="L774" s="2">
        <f t="shared" si="662"/>
        <v>1950000</v>
      </c>
      <c r="M774" s="2">
        <v>650000</v>
      </c>
      <c r="N774" s="2">
        <v>650000</v>
      </c>
      <c r="O774" s="2">
        <v>650000</v>
      </c>
      <c r="P774" s="2">
        <f t="shared" si="664"/>
        <v>5800000</v>
      </c>
      <c r="Q774" s="2">
        <f t="shared" si="635"/>
        <v>80.915178571428569</v>
      </c>
    </row>
    <row r="775" spans="1:17">
      <c r="A775" s="12" t="s">
        <v>370</v>
      </c>
      <c r="B775" s="12" t="s">
        <v>81</v>
      </c>
      <c r="C775" s="12" t="s">
        <v>88</v>
      </c>
      <c r="D775" s="12" t="s">
        <v>372</v>
      </c>
      <c r="E775" s="11">
        <v>6142</v>
      </c>
      <c r="F775" s="12" t="s">
        <v>388</v>
      </c>
      <c r="G775" s="84">
        <v>107</v>
      </c>
      <c r="H775" s="13" t="s">
        <v>389</v>
      </c>
      <c r="I775" s="2">
        <v>10680000</v>
      </c>
      <c r="J775" s="2">
        <v>7280000</v>
      </c>
      <c r="K775" s="2">
        <v>3500000</v>
      </c>
      <c r="L775" s="2">
        <f t="shared" si="662"/>
        <v>1800000</v>
      </c>
      <c r="M775" s="2">
        <v>600000</v>
      </c>
      <c r="N775" s="2">
        <v>600000</v>
      </c>
      <c r="O775" s="2">
        <v>600000</v>
      </c>
      <c r="P775" s="2">
        <f t="shared" si="664"/>
        <v>5300000</v>
      </c>
      <c r="Q775" s="2">
        <f t="shared" si="635"/>
        <v>72.802197802197796</v>
      </c>
    </row>
    <row r="776" spans="1:17">
      <c r="A776" s="12" t="s">
        <v>370</v>
      </c>
      <c r="B776" s="12" t="s">
        <v>81</v>
      </c>
      <c r="C776" s="12" t="s">
        <v>88</v>
      </c>
      <c r="D776" s="12" t="s">
        <v>372</v>
      </c>
      <c r="E776" s="11">
        <v>6142</v>
      </c>
      <c r="F776" s="12" t="s">
        <v>390</v>
      </c>
      <c r="G776" s="84">
        <v>107</v>
      </c>
      <c r="H776" s="13" t="s">
        <v>391</v>
      </c>
      <c r="I776" s="2">
        <v>4211000</v>
      </c>
      <c r="J776" s="2">
        <v>4211000</v>
      </c>
      <c r="K776" s="2">
        <v>2030000</v>
      </c>
      <c r="L776" s="2">
        <f t="shared" si="662"/>
        <v>1050000</v>
      </c>
      <c r="M776" s="2">
        <v>350000</v>
      </c>
      <c r="N776" s="2">
        <v>350000</v>
      </c>
      <c r="O776" s="2">
        <v>350000</v>
      </c>
      <c r="P776" s="2">
        <f t="shared" si="664"/>
        <v>3080000</v>
      </c>
      <c r="Q776" s="2">
        <f t="shared" si="635"/>
        <v>73.141771550700554</v>
      </c>
    </row>
    <row r="777" spans="1:17">
      <c r="A777" s="12" t="s">
        <v>370</v>
      </c>
      <c r="B777" s="12" t="s">
        <v>81</v>
      </c>
      <c r="C777" s="12" t="s">
        <v>88</v>
      </c>
      <c r="D777" s="12" t="s">
        <v>372</v>
      </c>
      <c r="E777" s="11">
        <v>6142</v>
      </c>
      <c r="F777" s="12" t="s">
        <v>392</v>
      </c>
      <c r="G777" s="84">
        <v>107</v>
      </c>
      <c r="H777" s="13" t="s">
        <v>393</v>
      </c>
      <c r="I777" s="2">
        <v>2000000</v>
      </c>
      <c r="J777" s="2">
        <v>800000</v>
      </c>
      <c r="K777" s="2">
        <v>436000</v>
      </c>
      <c r="L777" s="2">
        <f t="shared" si="662"/>
        <v>364000</v>
      </c>
      <c r="M777" s="2">
        <v>364000</v>
      </c>
      <c r="N777" s="2">
        <v>0</v>
      </c>
      <c r="O777" s="2">
        <v>0</v>
      </c>
      <c r="P777" s="2">
        <f t="shared" si="664"/>
        <v>800000</v>
      </c>
      <c r="Q777" s="2">
        <f t="shared" si="635"/>
        <v>100</v>
      </c>
    </row>
    <row r="778" spans="1:17">
      <c r="A778" s="17" t="s">
        <v>370</v>
      </c>
      <c r="B778" s="17" t="s">
        <v>81</v>
      </c>
      <c r="C778" s="17" t="s">
        <v>88</v>
      </c>
      <c r="D778" s="17" t="s">
        <v>372</v>
      </c>
      <c r="E778" s="17" t="s">
        <v>115</v>
      </c>
      <c r="F778" s="12" t="s">
        <v>0</v>
      </c>
      <c r="G778" s="84" t="s">
        <v>0</v>
      </c>
      <c r="H778" s="18" t="s">
        <v>32</v>
      </c>
      <c r="I778" s="3">
        <v>3030000</v>
      </c>
      <c r="J778" s="3">
        <f>SUM(J779:J782)</f>
        <v>2910000</v>
      </c>
      <c r="K778" s="3">
        <f>SUM(K779:K782)</f>
        <v>1595500</v>
      </c>
      <c r="L778" s="3">
        <f t="shared" si="662"/>
        <v>715000</v>
      </c>
      <c r="M778" s="3">
        <f t="shared" ref="M778:O778" si="682">SUM(M779:M782)</f>
        <v>305000</v>
      </c>
      <c r="N778" s="3">
        <f t="shared" si="682"/>
        <v>205000</v>
      </c>
      <c r="O778" s="3">
        <f t="shared" si="682"/>
        <v>205000</v>
      </c>
      <c r="P778" s="3">
        <f t="shared" si="664"/>
        <v>2310500</v>
      </c>
      <c r="Q778" s="3">
        <f t="shared" si="635"/>
        <v>79.398625429553263</v>
      </c>
    </row>
    <row r="779" spans="1:17">
      <c r="A779" s="12" t="s">
        <v>370</v>
      </c>
      <c r="B779" s="12" t="s">
        <v>81</v>
      </c>
      <c r="C779" s="12" t="s">
        <v>88</v>
      </c>
      <c r="D779" s="12" t="s">
        <v>372</v>
      </c>
      <c r="E779" s="11">
        <v>6143</v>
      </c>
      <c r="F779" s="12" t="s">
        <v>394</v>
      </c>
      <c r="G779" s="84">
        <v>107</v>
      </c>
      <c r="H779" s="13" t="s">
        <v>395</v>
      </c>
      <c r="I779" s="2">
        <v>660000</v>
      </c>
      <c r="J779" s="2">
        <v>660000</v>
      </c>
      <c r="K779" s="2">
        <v>385000</v>
      </c>
      <c r="L779" s="2">
        <f t="shared" si="662"/>
        <v>165000</v>
      </c>
      <c r="M779" s="2">
        <v>55000</v>
      </c>
      <c r="N779" s="2">
        <v>55000</v>
      </c>
      <c r="O779" s="2">
        <v>55000</v>
      </c>
      <c r="P779" s="2">
        <f t="shared" si="664"/>
        <v>550000</v>
      </c>
      <c r="Q779" s="2">
        <f t="shared" si="635"/>
        <v>83.333333333333343</v>
      </c>
    </row>
    <row r="780" spans="1:17">
      <c r="A780" s="12" t="s">
        <v>370</v>
      </c>
      <c r="B780" s="12" t="s">
        <v>81</v>
      </c>
      <c r="C780" s="12" t="s">
        <v>88</v>
      </c>
      <c r="D780" s="12" t="s">
        <v>372</v>
      </c>
      <c r="E780" s="11">
        <v>6143</v>
      </c>
      <c r="F780" s="12" t="s">
        <v>396</v>
      </c>
      <c r="G780" s="84">
        <v>107</v>
      </c>
      <c r="H780" s="13" t="s">
        <v>397</v>
      </c>
      <c r="I780" s="2">
        <v>800000</v>
      </c>
      <c r="J780" s="2">
        <v>700000</v>
      </c>
      <c r="K780" s="2">
        <v>380000</v>
      </c>
      <c r="L780" s="2">
        <f t="shared" si="662"/>
        <v>150000</v>
      </c>
      <c r="M780" s="2">
        <v>50000</v>
      </c>
      <c r="N780" s="2">
        <v>50000</v>
      </c>
      <c r="O780" s="2">
        <v>50000</v>
      </c>
      <c r="P780" s="2">
        <f t="shared" si="664"/>
        <v>530000</v>
      </c>
      <c r="Q780" s="2">
        <f t="shared" ref="Q780:Q843" si="683">IF(J780=0,"-",P780/J780*100)</f>
        <v>75.714285714285708</v>
      </c>
    </row>
    <row r="781" spans="1:17">
      <c r="A781" s="12" t="s">
        <v>370</v>
      </c>
      <c r="B781" s="12" t="s">
        <v>81</v>
      </c>
      <c r="C781" s="12" t="s">
        <v>88</v>
      </c>
      <c r="D781" s="12" t="s">
        <v>372</v>
      </c>
      <c r="E781" s="11">
        <v>6143</v>
      </c>
      <c r="F781" s="12" t="s">
        <v>398</v>
      </c>
      <c r="G781" s="84" t="s">
        <v>3105</v>
      </c>
      <c r="H781" s="13" t="s">
        <v>399</v>
      </c>
      <c r="I781" s="2">
        <v>500000</v>
      </c>
      <c r="J781" s="2">
        <v>480000</v>
      </c>
      <c r="K781" s="2">
        <v>210000</v>
      </c>
      <c r="L781" s="2">
        <f t="shared" si="662"/>
        <v>90000</v>
      </c>
      <c r="M781" s="2">
        <v>30000</v>
      </c>
      <c r="N781" s="2">
        <v>30000</v>
      </c>
      <c r="O781" s="2">
        <v>30000</v>
      </c>
      <c r="P781" s="2">
        <f t="shared" si="664"/>
        <v>300000</v>
      </c>
      <c r="Q781" s="2">
        <f t="shared" si="683"/>
        <v>62.5</v>
      </c>
    </row>
    <row r="782" spans="1:17" ht="22.5">
      <c r="A782" s="12" t="s">
        <v>370</v>
      </c>
      <c r="B782" s="12" t="s">
        <v>81</v>
      </c>
      <c r="C782" s="12" t="s">
        <v>88</v>
      </c>
      <c r="D782" s="12" t="s">
        <v>372</v>
      </c>
      <c r="E782" s="11">
        <v>6143</v>
      </c>
      <c r="F782" s="12" t="s">
        <v>400</v>
      </c>
      <c r="G782" s="84">
        <v>107</v>
      </c>
      <c r="H782" s="13" t="s">
        <v>401</v>
      </c>
      <c r="I782" s="2">
        <v>1070000</v>
      </c>
      <c r="J782" s="2">
        <v>1070000</v>
      </c>
      <c r="K782" s="2">
        <v>620500</v>
      </c>
      <c r="L782" s="2">
        <f t="shared" si="662"/>
        <v>310000</v>
      </c>
      <c r="M782" s="2">
        <v>170000</v>
      </c>
      <c r="N782" s="2">
        <v>70000</v>
      </c>
      <c r="O782" s="2">
        <v>70000</v>
      </c>
      <c r="P782" s="2">
        <f t="shared" si="664"/>
        <v>930500</v>
      </c>
      <c r="Q782" s="2">
        <f t="shared" si="683"/>
        <v>86.962616822429908</v>
      </c>
    </row>
    <row r="783" spans="1:17">
      <c r="A783" s="17" t="s">
        <v>370</v>
      </c>
      <c r="B783" s="17" t="s">
        <v>81</v>
      </c>
      <c r="C783" s="17" t="s">
        <v>88</v>
      </c>
      <c r="D783" s="17" t="s">
        <v>372</v>
      </c>
      <c r="E783" s="17" t="s">
        <v>120</v>
      </c>
      <c r="F783" s="12" t="s">
        <v>0</v>
      </c>
      <c r="G783" s="84" t="s">
        <v>0</v>
      </c>
      <c r="H783" s="18" t="s">
        <v>35</v>
      </c>
      <c r="I783" s="3">
        <v>2100</v>
      </c>
      <c r="J783" s="3">
        <f t="shared" ref="J783:K783" si="684">SUM(J784:J785)</f>
        <v>3530</v>
      </c>
      <c r="K783" s="3">
        <f t="shared" si="684"/>
        <v>1430</v>
      </c>
      <c r="L783" s="3">
        <f t="shared" si="662"/>
        <v>0</v>
      </c>
      <c r="M783" s="3">
        <f t="shared" ref="M783:O783" si="685">SUM(M784:M785)</f>
        <v>0</v>
      </c>
      <c r="N783" s="3">
        <f t="shared" si="685"/>
        <v>0</v>
      </c>
      <c r="O783" s="3">
        <f t="shared" si="685"/>
        <v>0</v>
      </c>
      <c r="P783" s="3">
        <f t="shared" si="664"/>
        <v>1430</v>
      </c>
      <c r="Q783" s="3">
        <f t="shared" si="683"/>
        <v>40.509915014164307</v>
      </c>
    </row>
    <row r="784" spans="1:17">
      <c r="A784" s="12" t="s">
        <v>370</v>
      </c>
      <c r="B784" s="12" t="s">
        <v>81</v>
      </c>
      <c r="C784" s="12" t="s">
        <v>88</v>
      </c>
      <c r="D784" s="12" t="s">
        <v>372</v>
      </c>
      <c r="E784" s="11">
        <v>6148</v>
      </c>
      <c r="F784" s="12"/>
      <c r="G784" s="84" t="s">
        <v>3077</v>
      </c>
      <c r="H784" s="13" t="s">
        <v>35</v>
      </c>
      <c r="I784" s="2">
        <v>2000</v>
      </c>
      <c r="J784" s="2">
        <v>2000</v>
      </c>
      <c r="K784" s="2">
        <v>0</v>
      </c>
      <c r="L784" s="2">
        <f t="shared" si="662"/>
        <v>0</v>
      </c>
      <c r="M784" s="2">
        <v>0</v>
      </c>
      <c r="N784" s="2">
        <v>0</v>
      </c>
      <c r="O784" s="2">
        <v>0</v>
      </c>
      <c r="P784" s="2">
        <f t="shared" si="664"/>
        <v>0</v>
      </c>
      <c r="Q784" s="2">
        <f t="shared" si="683"/>
        <v>0</v>
      </c>
    </row>
    <row r="785" spans="1:17">
      <c r="A785" s="12" t="s">
        <v>370</v>
      </c>
      <c r="B785" s="12" t="s">
        <v>81</v>
      </c>
      <c r="C785" s="12" t="s">
        <v>88</v>
      </c>
      <c r="D785" s="12" t="s">
        <v>372</v>
      </c>
      <c r="E785" s="11">
        <v>6148</v>
      </c>
      <c r="F785" s="12" t="s">
        <v>402</v>
      </c>
      <c r="G785" s="84" t="s">
        <v>3077</v>
      </c>
      <c r="H785" s="13" t="s">
        <v>403</v>
      </c>
      <c r="I785" s="2">
        <v>100</v>
      </c>
      <c r="J785" s="2">
        <v>1530</v>
      </c>
      <c r="K785" s="2">
        <v>1430</v>
      </c>
      <c r="L785" s="2">
        <f t="shared" si="662"/>
        <v>0</v>
      </c>
      <c r="M785" s="2">
        <v>0</v>
      </c>
      <c r="N785" s="2">
        <v>0</v>
      </c>
      <c r="O785" s="2">
        <v>0</v>
      </c>
      <c r="P785" s="2">
        <f t="shared" si="664"/>
        <v>1430</v>
      </c>
      <c r="Q785" s="2">
        <f t="shared" si="683"/>
        <v>93.464052287581694</v>
      </c>
    </row>
    <row r="786" spans="1:17" ht="22.5">
      <c r="A786" s="17" t="s">
        <v>0</v>
      </c>
      <c r="B786" s="17" t="s">
        <v>0</v>
      </c>
      <c r="C786" s="17" t="s">
        <v>0</v>
      </c>
      <c r="D786" s="18" t="s">
        <v>0</v>
      </c>
      <c r="E786" s="18" t="s">
        <v>0</v>
      </c>
      <c r="F786" s="18" t="s">
        <v>0</v>
      </c>
      <c r="G786" s="81" t="s">
        <v>0</v>
      </c>
      <c r="H786" s="24" t="s">
        <v>43</v>
      </c>
      <c r="I786" s="29">
        <v>7400200</v>
      </c>
      <c r="J786" s="29">
        <f t="shared" ref="J786:K786" si="686">SUM(J787)</f>
        <v>1944600</v>
      </c>
      <c r="K786" s="29">
        <f t="shared" si="686"/>
        <v>35300</v>
      </c>
      <c r="L786" s="29">
        <f t="shared" si="662"/>
        <v>800000</v>
      </c>
      <c r="M786" s="29">
        <f t="shared" ref="M786:O786" si="687">SUM(M787)</f>
        <v>200000</v>
      </c>
      <c r="N786" s="29">
        <f t="shared" si="687"/>
        <v>200000</v>
      </c>
      <c r="O786" s="29">
        <f t="shared" si="687"/>
        <v>400000</v>
      </c>
      <c r="P786" s="29">
        <f t="shared" si="664"/>
        <v>835300</v>
      </c>
      <c r="Q786" s="29">
        <f t="shared" si="683"/>
        <v>42.954849326339605</v>
      </c>
    </row>
    <row r="787" spans="1:17">
      <c r="A787" s="12" t="s">
        <v>370</v>
      </c>
      <c r="B787" s="12" t="s">
        <v>81</v>
      </c>
      <c r="C787" s="12" t="s">
        <v>88</v>
      </c>
      <c r="D787" s="12" t="s">
        <v>372</v>
      </c>
      <c r="E787" s="18" t="s">
        <v>37</v>
      </c>
      <c r="F787" s="18" t="s">
        <v>0</v>
      </c>
      <c r="G787" s="81" t="s">
        <v>0</v>
      </c>
      <c r="H787" s="18" t="s">
        <v>38</v>
      </c>
      <c r="I787" s="3">
        <v>7400200</v>
      </c>
      <c r="J787" s="3">
        <f t="shared" ref="J787" si="688">SUM(J788,J791,J794)</f>
        <v>1944600</v>
      </c>
      <c r="K787" s="3">
        <f t="shared" ref="K787" si="689">SUM(K788,K791,K794)</f>
        <v>35300</v>
      </c>
      <c r="L787" s="3">
        <f t="shared" si="662"/>
        <v>800000</v>
      </c>
      <c r="M787" s="3">
        <f t="shared" ref="M787:O787" si="690">SUM(M788,M791,M794)</f>
        <v>200000</v>
      </c>
      <c r="N787" s="3">
        <f t="shared" si="690"/>
        <v>200000</v>
      </c>
      <c r="O787" s="3">
        <f t="shared" si="690"/>
        <v>400000</v>
      </c>
      <c r="P787" s="3">
        <f t="shared" si="664"/>
        <v>835300</v>
      </c>
      <c r="Q787" s="3">
        <f t="shared" si="683"/>
        <v>42.954849326339605</v>
      </c>
    </row>
    <row r="788" spans="1:17">
      <c r="A788" s="17" t="s">
        <v>370</v>
      </c>
      <c r="B788" s="17" t="s">
        <v>81</v>
      </c>
      <c r="C788" s="17" t="s">
        <v>88</v>
      </c>
      <c r="D788" s="17" t="s">
        <v>372</v>
      </c>
      <c r="E788" s="17" t="s">
        <v>293</v>
      </c>
      <c r="F788" s="12" t="s">
        <v>0</v>
      </c>
      <c r="G788" s="84" t="s">
        <v>0</v>
      </c>
      <c r="H788" s="18" t="s">
        <v>39</v>
      </c>
      <c r="I788" s="3">
        <v>1400100</v>
      </c>
      <c r="J788" s="3">
        <f t="shared" ref="J788" si="691">SUM(J789:J790)</f>
        <v>244500</v>
      </c>
      <c r="K788" s="3">
        <f t="shared" ref="K788" si="692">SUM(K789:K790)</f>
        <v>10000</v>
      </c>
      <c r="L788" s="3">
        <f t="shared" si="662"/>
        <v>0</v>
      </c>
      <c r="M788" s="3">
        <f t="shared" ref="M788:O788" si="693">SUM(M789:M790)</f>
        <v>0</v>
      </c>
      <c r="N788" s="3">
        <f t="shared" si="693"/>
        <v>0</v>
      </c>
      <c r="O788" s="3">
        <f t="shared" si="693"/>
        <v>0</v>
      </c>
      <c r="P788" s="3">
        <f t="shared" si="664"/>
        <v>10000</v>
      </c>
      <c r="Q788" s="3">
        <f t="shared" si="683"/>
        <v>4.0899795501022496</v>
      </c>
    </row>
    <row r="789" spans="1:17">
      <c r="A789" s="12" t="s">
        <v>370</v>
      </c>
      <c r="B789" s="12" t="s">
        <v>81</v>
      </c>
      <c r="C789" s="12" t="s">
        <v>88</v>
      </c>
      <c r="D789" s="12" t="s">
        <v>372</v>
      </c>
      <c r="E789" s="11">
        <v>6151</v>
      </c>
      <c r="F789" s="12" t="s">
        <v>404</v>
      </c>
      <c r="G789" s="84">
        <v>107</v>
      </c>
      <c r="H789" s="13" t="s">
        <v>295</v>
      </c>
      <c r="I789" s="2">
        <v>100</v>
      </c>
      <c r="J789" s="2">
        <v>100</v>
      </c>
      <c r="K789" s="2">
        <v>0</v>
      </c>
      <c r="L789" s="2">
        <f t="shared" si="662"/>
        <v>0</v>
      </c>
      <c r="M789" s="2">
        <v>0</v>
      </c>
      <c r="N789" s="2">
        <v>0</v>
      </c>
      <c r="O789" s="2">
        <v>0</v>
      </c>
      <c r="P789" s="2">
        <f t="shared" si="664"/>
        <v>0</v>
      </c>
      <c r="Q789" s="2">
        <f t="shared" si="683"/>
        <v>0</v>
      </c>
    </row>
    <row r="790" spans="1:17">
      <c r="A790" s="12" t="s">
        <v>370</v>
      </c>
      <c r="B790" s="12" t="s">
        <v>81</v>
      </c>
      <c r="C790" s="12" t="s">
        <v>88</v>
      </c>
      <c r="D790" s="12" t="s">
        <v>372</v>
      </c>
      <c r="E790" s="11">
        <v>6151</v>
      </c>
      <c r="F790" s="12" t="s">
        <v>405</v>
      </c>
      <c r="G790" s="84" t="s">
        <v>3105</v>
      </c>
      <c r="H790" s="13" t="s">
        <v>406</v>
      </c>
      <c r="I790" s="2">
        <v>1400000</v>
      </c>
      <c r="J790" s="2">
        <v>244400</v>
      </c>
      <c r="K790" s="2">
        <v>10000</v>
      </c>
      <c r="L790" s="2">
        <f t="shared" si="662"/>
        <v>0</v>
      </c>
      <c r="M790" s="2">
        <v>0</v>
      </c>
      <c r="N790" s="2">
        <v>0</v>
      </c>
      <c r="O790" s="2">
        <v>0</v>
      </c>
      <c r="P790" s="2">
        <f t="shared" si="664"/>
        <v>10000</v>
      </c>
      <c r="Q790" s="2">
        <f t="shared" si="683"/>
        <v>4.0916530278232406</v>
      </c>
    </row>
    <row r="791" spans="1:17">
      <c r="A791" s="17" t="s">
        <v>370</v>
      </c>
      <c r="B791" s="17" t="s">
        <v>81</v>
      </c>
      <c r="C791" s="17" t="s">
        <v>88</v>
      </c>
      <c r="D791" s="17" t="s">
        <v>372</v>
      </c>
      <c r="E791" s="17" t="s">
        <v>407</v>
      </c>
      <c r="F791" s="12" t="s">
        <v>0</v>
      </c>
      <c r="G791" s="84" t="s">
        <v>0</v>
      </c>
      <c r="H791" s="18" t="s">
        <v>40</v>
      </c>
      <c r="I791" s="3">
        <v>4700100</v>
      </c>
      <c r="J791" s="3">
        <f t="shared" ref="J791:K791" si="694">SUM(J792:J793)</f>
        <v>1700100</v>
      </c>
      <c r="K791" s="3">
        <f t="shared" si="694"/>
        <v>25300</v>
      </c>
      <c r="L791" s="3">
        <f t="shared" si="662"/>
        <v>800000</v>
      </c>
      <c r="M791" s="3">
        <f t="shared" ref="M791:O791" si="695">SUM(M792:M793)</f>
        <v>200000</v>
      </c>
      <c r="N791" s="3">
        <f t="shared" si="695"/>
        <v>200000</v>
      </c>
      <c r="O791" s="3">
        <f t="shared" si="695"/>
        <v>400000</v>
      </c>
      <c r="P791" s="3">
        <f t="shared" si="664"/>
        <v>825300</v>
      </c>
      <c r="Q791" s="3">
        <f t="shared" si="683"/>
        <v>48.544203282159877</v>
      </c>
    </row>
    <row r="792" spans="1:17">
      <c r="A792" s="12" t="s">
        <v>370</v>
      </c>
      <c r="B792" s="12" t="s">
        <v>81</v>
      </c>
      <c r="C792" s="12" t="s">
        <v>88</v>
      </c>
      <c r="D792" s="12" t="s">
        <v>372</v>
      </c>
      <c r="E792" s="11">
        <v>6152</v>
      </c>
      <c r="F792" s="12" t="s">
        <v>408</v>
      </c>
      <c r="G792" s="84">
        <v>107</v>
      </c>
      <c r="H792" s="13" t="s">
        <v>409</v>
      </c>
      <c r="I792" s="2">
        <v>2000100</v>
      </c>
      <c r="J792" s="2">
        <v>100</v>
      </c>
      <c r="K792" s="2">
        <v>0</v>
      </c>
      <c r="L792" s="2">
        <f t="shared" si="662"/>
        <v>0</v>
      </c>
      <c r="M792" s="2">
        <v>0</v>
      </c>
      <c r="N792" s="2">
        <v>0</v>
      </c>
      <c r="O792" s="2">
        <v>0</v>
      </c>
      <c r="P792" s="2">
        <f t="shared" si="664"/>
        <v>0</v>
      </c>
      <c r="Q792" s="2">
        <f t="shared" si="683"/>
        <v>0</v>
      </c>
    </row>
    <row r="793" spans="1:17">
      <c r="A793" s="12" t="s">
        <v>370</v>
      </c>
      <c r="B793" s="12" t="s">
        <v>81</v>
      </c>
      <c r="C793" s="12" t="s">
        <v>88</v>
      </c>
      <c r="D793" s="12" t="s">
        <v>372</v>
      </c>
      <c r="E793" s="11">
        <v>6152</v>
      </c>
      <c r="F793" s="12" t="s">
        <v>410</v>
      </c>
      <c r="G793" s="84">
        <v>107</v>
      </c>
      <c r="H793" s="13" t="s">
        <v>411</v>
      </c>
      <c r="I793" s="2">
        <v>2700000</v>
      </c>
      <c r="J793" s="2">
        <v>1700000</v>
      </c>
      <c r="K793" s="2">
        <v>25300</v>
      </c>
      <c r="L793" s="2">
        <f t="shared" si="662"/>
        <v>800000</v>
      </c>
      <c r="M793" s="2">
        <v>200000</v>
      </c>
      <c r="N793" s="2">
        <v>200000</v>
      </c>
      <c r="O793" s="2">
        <v>400000</v>
      </c>
      <c r="P793" s="2">
        <f t="shared" si="664"/>
        <v>825300</v>
      </c>
      <c r="Q793" s="2">
        <f t="shared" si="683"/>
        <v>48.547058823529412</v>
      </c>
    </row>
    <row r="794" spans="1:17">
      <c r="A794" s="17" t="s">
        <v>370</v>
      </c>
      <c r="B794" s="17" t="s">
        <v>81</v>
      </c>
      <c r="C794" s="17" t="s">
        <v>88</v>
      </c>
      <c r="D794" s="17" t="s">
        <v>372</v>
      </c>
      <c r="E794" s="17" t="s">
        <v>299</v>
      </c>
      <c r="F794" s="12" t="s">
        <v>0</v>
      </c>
      <c r="G794" s="84" t="s">
        <v>0</v>
      </c>
      <c r="H794" s="18" t="s">
        <v>42</v>
      </c>
      <c r="I794" s="3">
        <v>1300000</v>
      </c>
      <c r="J794" s="3">
        <f t="shared" ref="J794:K794" si="696">SUM(J795:J796)</f>
        <v>0</v>
      </c>
      <c r="K794" s="3">
        <f t="shared" si="696"/>
        <v>0</v>
      </c>
      <c r="L794" s="3">
        <f t="shared" si="662"/>
        <v>0</v>
      </c>
      <c r="M794" s="3">
        <f t="shared" ref="M794:O794" si="697">SUM(M795:M796)</f>
        <v>0</v>
      </c>
      <c r="N794" s="3">
        <f t="shared" si="697"/>
        <v>0</v>
      </c>
      <c r="O794" s="3">
        <f t="shared" si="697"/>
        <v>0</v>
      </c>
      <c r="P794" s="3">
        <f t="shared" si="664"/>
        <v>0</v>
      </c>
      <c r="Q794" s="3" t="str">
        <f t="shared" si="683"/>
        <v>-</v>
      </c>
    </row>
    <row r="795" spans="1:17">
      <c r="A795" s="12" t="s">
        <v>370</v>
      </c>
      <c r="B795" s="12" t="s">
        <v>81</v>
      </c>
      <c r="C795" s="12" t="s">
        <v>88</v>
      </c>
      <c r="D795" s="12" t="s">
        <v>372</v>
      </c>
      <c r="E795" s="11">
        <v>6154</v>
      </c>
      <c r="F795" s="12" t="s">
        <v>3027</v>
      </c>
      <c r="G795" s="84">
        <v>107</v>
      </c>
      <c r="H795" s="13" t="s">
        <v>412</v>
      </c>
      <c r="I795" s="2">
        <v>1000000</v>
      </c>
      <c r="J795" s="2">
        <v>0</v>
      </c>
      <c r="K795" s="2">
        <v>0</v>
      </c>
      <c r="L795" s="2">
        <f t="shared" si="662"/>
        <v>0</v>
      </c>
      <c r="M795" s="2">
        <v>0</v>
      </c>
      <c r="N795" s="2">
        <v>0</v>
      </c>
      <c r="O795" s="2">
        <v>0</v>
      </c>
      <c r="P795" s="2">
        <f t="shared" si="664"/>
        <v>0</v>
      </c>
      <c r="Q795" s="2" t="str">
        <f t="shared" si="683"/>
        <v>-</v>
      </c>
    </row>
    <row r="796" spans="1:17">
      <c r="A796" s="12" t="s">
        <v>370</v>
      </c>
      <c r="B796" s="12" t="s">
        <v>81</v>
      </c>
      <c r="C796" s="12" t="s">
        <v>88</v>
      </c>
      <c r="D796" s="12" t="s">
        <v>372</v>
      </c>
      <c r="E796" s="11">
        <v>6154</v>
      </c>
      <c r="F796" s="12" t="s">
        <v>3028</v>
      </c>
      <c r="G796" s="84">
        <v>107</v>
      </c>
      <c r="H796" s="13" t="s">
        <v>413</v>
      </c>
      <c r="I796" s="2">
        <v>300000</v>
      </c>
      <c r="J796" s="2">
        <v>0</v>
      </c>
      <c r="K796" s="2">
        <v>0</v>
      </c>
      <c r="L796" s="2">
        <f t="shared" si="662"/>
        <v>0</v>
      </c>
      <c r="M796" s="2">
        <v>0</v>
      </c>
      <c r="N796" s="2">
        <v>0</v>
      </c>
      <c r="O796" s="2">
        <v>0</v>
      </c>
      <c r="P796" s="2">
        <f t="shared" si="664"/>
        <v>0</v>
      </c>
      <c r="Q796" s="2" t="str">
        <f t="shared" si="683"/>
        <v>-</v>
      </c>
    </row>
    <row r="797" spans="1:17" ht="22.5">
      <c r="A797" s="17" t="s">
        <v>0</v>
      </c>
      <c r="B797" s="17" t="s">
        <v>0</v>
      </c>
      <c r="C797" s="17" t="s">
        <v>0</v>
      </c>
      <c r="D797" s="18" t="s">
        <v>0</v>
      </c>
      <c r="E797" s="18" t="s">
        <v>0</v>
      </c>
      <c r="F797" s="18" t="s">
        <v>0</v>
      </c>
      <c r="G797" s="81" t="s">
        <v>0</v>
      </c>
      <c r="H797" s="24" t="s">
        <v>58</v>
      </c>
      <c r="I797" s="29">
        <v>10000</v>
      </c>
      <c r="J797" s="29">
        <f t="shared" ref="J797:K797" si="698">SUM(J798)</f>
        <v>10000</v>
      </c>
      <c r="K797" s="29">
        <f t="shared" si="698"/>
        <v>10000</v>
      </c>
      <c r="L797" s="29">
        <f t="shared" si="662"/>
        <v>0</v>
      </c>
      <c r="M797" s="29">
        <f t="shared" ref="M797:O797" si="699">SUM(M798)</f>
        <v>0</v>
      </c>
      <c r="N797" s="29">
        <f t="shared" si="699"/>
        <v>0</v>
      </c>
      <c r="O797" s="29">
        <f t="shared" si="699"/>
        <v>0</v>
      </c>
      <c r="P797" s="29">
        <f t="shared" si="664"/>
        <v>10000</v>
      </c>
      <c r="Q797" s="29">
        <f t="shared" si="683"/>
        <v>100</v>
      </c>
    </row>
    <row r="798" spans="1:17">
      <c r="A798" s="12" t="s">
        <v>370</v>
      </c>
      <c r="B798" s="12" t="s">
        <v>81</v>
      </c>
      <c r="C798" s="12" t="s">
        <v>88</v>
      </c>
      <c r="D798" s="12" t="s">
        <v>372</v>
      </c>
      <c r="E798" s="18" t="s">
        <v>50</v>
      </c>
      <c r="F798" s="18" t="s">
        <v>0</v>
      </c>
      <c r="G798" s="81" t="s">
        <v>0</v>
      </c>
      <c r="H798" s="18" t="s">
        <v>51</v>
      </c>
      <c r="I798" s="3">
        <v>10000</v>
      </c>
      <c r="J798" s="3">
        <f t="shared" ref="J798" si="700">SUM(J799,J801)</f>
        <v>10000</v>
      </c>
      <c r="K798" s="3">
        <f t="shared" ref="K798" si="701">SUM(K799,K801)</f>
        <v>10000</v>
      </c>
      <c r="L798" s="3">
        <f t="shared" si="662"/>
        <v>0</v>
      </c>
      <c r="M798" s="3">
        <f t="shared" ref="M798:O798" si="702">SUM(M799,M801)</f>
        <v>0</v>
      </c>
      <c r="N798" s="3">
        <f t="shared" si="702"/>
        <v>0</v>
      </c>
      <c r="O798" s="3">
        <f t="shared" si="702"/>
        <v>0</v>
      </c>
      <c r="P798" s="3">
        <f t="shared" si="664"/>
        <v>10000</v>
      </c>
      <c r="Q798" s="3">
        <f t="shared" si="683"/>
        <v>100</v>
      </c>
    </row>
    <row r="799" spans="1:17">
      <c r="A799" s="17" t="s">
        <v>370</v>
      </c>
      <c r="B799" s="17" t="s">
        <v>81</v>
      </c>
      <c r="C799" s="17" t="s">
        <v>88</v>
      </c>
      <c r="D799" s="17" t="s">
        <v>372</v>
      </c>
      <c r="E799" s="17" t="s">
        <v>414</v>
      </c>
      <c r="F799" s="12" t="s">
        <v>0</v>
      </c>
      <c r="G799" s="84" t="s">
        <v>0</v>
      </c>
      <c r="H799" s="18" t="s">
        <v>53</v>
      </c>
      <c r="I799" s="3">
        <v>0</v>
      </c>
      <c r="J799" s="3">
        <f t="shared" ref="J799:K799" si="703">SUM(J800)</f>
        <v>0</v>
      </c>
      <c r="K799" s="3">
        <f t="shared" si="703"/>
        <v>0</v>
      </c>
      <c r="L799" s="3">
        <f t="shared" si="662"/>
        <v>0</v>
      </c>
      <c r="M799" s="3">
        <f t="shared" ref="M799:O799" si="704">SUM(M800)</f>
        <v>0</v>
      </c>
      <c r="N799" s="3">
        <f t="shared" si="704"/>
        <v>0</v>
      </c>
      <c r="O799" s="3">
        <f t="shared" si="704"/>
        <v>0</v>
      </c>
      <c r="P799" s="3">
        <f t="shared" si="664"/>
        <v>0</v>
      </c>
      <c r="Q799" s="3" t="str">
        <f t="shared" si="683"/>
        <v>-</v>
      </c>
    </row>
    <row r="800" spans="1:17">
      <c r="A800" s="12" t="s">
        <v>370</v>
      </c>
      <c r="B800" s="12" t="s">
        <v>81</v>
      </c>
      <c r="C800" s="12" t="s">
        <v>88</v>
      </c>
      <c r="D800" s="12" t="s">
        <v>372</v>
      </c>
      <c r="E800" s="11">
        <v>8212</v>
      </c>
      <c r="F800" s="12"/>
      <c r="G800" s="84">
        <v>107</v>
      </c>
      <c r="H800" s="13" t="s">
        <v>53</v>
      </c>
      <c r="I800" s="2">
        <v>0</v>
      </c>
      <c r="J800" s="2">
        <v>0</v>
      </c>
      <c r="K800" s="2">
        <v>0</v>
      </c>
      <c r="L800" s="2">
        <f t="shared" si="662"/>
        <v>0</v>
      </c>
      <c r="M800" s="2">
        <v>0</v>
      </c>
      <c r="N800" s="2">
        <v>0</v>
      </c>
      <c r="O800" s="2">
        <v>0</v>
      </c>
      <c r="P800" s="2">
        <f t="shared" si="664"/>
        <v>0</v>
      </c>
      <c r="Q800" s="2" t="str">
        <f t="shared" si="683"/>
        <v>-</v>
      </c>
    </row>
    <row r="801" spans="1:17">
      <c r="A801" s="17" t="s">
        <v>370</v>
      </c>
      <c r="B801" s="17" t="s">
        <v>81</v>
      </c>
      <c r="C801" s="17" t="s">
        <v>88</v>
      </c>
      <c r="D801" s="17" t="s">
        <v>372</v>
      </c>
      <c r="E801" s="17" t="s">
        <v>122</v>
      </c>
      <c r="F801" s="12" t="s">
        <v>0</v>
      </c>
      <c r="G801" s="84" t="s">
        <v>0</v>
      </c>
      <c r="H801" s="18" t="s">
        <v>54</v>
      </c>
      <c r="I801" s="3">
        <v>10000</v>
      </c>
      <c r="J801" s="3">
        <f t="shared" ref="J801:K801" si="705">SUM(J802)</f>
        <v>10000</v>
      </c>
      <c r="K801" s="3">
        <f t="shared" si="705"/>
        <v>10000</v>
      </c>
      <c r="L801" s="3">
        <f t="shared" si="662"/>
        <v>0</v>
      </c>
      <c r="M801" s="3">
        <f t="shared" ref="M801:O801" si="706">SUM(M802)</f>
        <v>0</v>
      </c>
      <c r="N801" s="3">
        <f t="shared" si="706"/>
        <v>0</v>
      </c>
      <c r="O801" s="3">
        <f t="shared" si="706"/>
        <v>0</v>
      </c>
      <c r="P801" s="3">
        <f t="shared" si="664"/>
        <v>10000</v>
      </c>
      <c r="Q801" s="3">
        <f t="shared" si="683"/>
        <v>100</v>
      </c>
    </row>
    <row r="802" spans="1:17">
      <c r="A802" s="12" t="s">
        <v>370</v>
      </c>
      <c r="B802" s="12" t="s">
        <v>81</v>
      </c>
      <c r="C802" s="12" t="s">
        <v>88</v>
      </c>
      <c r="D802" s="12" t="s">
        <v>372</v>
      </c>
      <c r="E802" s="11">
        <v>8213</v>
      </c>
      <c r="F802" s="12" t="s">
        <v>415</v>
      </c>
      <c r="G802" s="84" t="s">
        <v>3077</v>
      </c>
      <c r="H802" s="13" t="s">
        <v>416</v>
      </c>
      <c r="I802" s="2">
        <v>10000</v>
      </c>
      <c r="J802" s="2">
        <v>10000</v>
      </c>
      <c r="K802" s="2">
        <v>10000</v>
      </c>
      <c r="L802" s="2">
        <f t="shared" si="662"/>
        <v>0</v>
      </c>
      <c r="M802" s="2">
        <v>0</v>
      </c>
      <c r="N802" s="2">
        <v>0</v>
      </c>
      <c r="O802" s="2">
        <v>0</v>
      </c>
      <c r="P802" s="2">
        <f t="shared" si="664"/>
        <v>10000</v>
      </c>
      <c r="Q802" s="2">
        <f t="shared" si="683"/>
        <v>100</v>
      </c>
    </row>
    <row r="803" spans="1:17">
      <c r="A803" s="13" t="s">
        <v>0</v>
      </c>
      <c r="B803" s="13" t="s">
        <v>0</v>
      </c>
      <c r="C803" s="13" t="s">
        <v>0</v>
      </c>
      <c r="D803" s="13" t="s">
        <v>0</v>
      </c>
      <c r="E803" s="13" t="s">
        <v>0</v>
      </c>
      <c r="F803" s="13" t="s">
        <v>0</v>
      </c>
      <c r="G803" s="84" t="s">
        <v>0</v>
      </c>
      <c r="H803" s="24" t="s">
        <v>417</v>
      </c>
      <c r="I803" s="29">
        <v>39918981</v>
      </c>
      <c r="J803" s="29">
        <f>SUM(J797,J786,J767,J743)</f>
        <v>28445553</v>
      </c>
      <c r="K803" s="29">
        <f>SUM(K797,K786,K767,K743)</f>
        <v>13567658</v>
      </c>
      <c r="L803" s="29">
        <f t="shared" si="662"/>
        <v>7175534</v>
      </c>
      <c r="M803" s="29">
        <f>SUM(M797,M786,M767,M743)</f>
        <v>2769388</v>
      </c>
      <c r="N803" s="29">
        <f t="shared" ref="N803:O803" si="707">SUM(N797,N786,N767,N743)</f>
        <v>2103073</v>
      </c>
      <c r="O803" s="29">
        <f t="shared" si="707"/>
        <v>2303073</v>
      </c>
      <c r="P803" s="29">
        <f t="shared" si="664"/>
        <v>20743192</v>
      </c>
      <c r="Q803" s="29">
        <f t="shared" si="683"/>
        <v>72.922442393719678</v>
      </c>
    </row>
    <row r="804" spans="1:17" ht="15.75" thickBot="1">
      <c r="A804" s="13" t="s">
        <v>0</v>
      </c>
      <c r="B804" s="13" t="s">
        <v>0</v>
      </c>
      <c r="C804" s="13" t="s">
        <v>0</v>
      </c>
      <c r="D804" s="13" t="s">
        <v>0</v>
      </c>
      <c r="E804" s="13" t="s">
        <v>0</v>
      </c>
      <c r="F804" s="13" t="s">
        <v>0</v>
      </c>
      <c r="G804" s="84" t="s">
        <v>0</v>
      </c>
      <c r="H804" s="18" t="s">
        <v>125</v>
      </c>
      <c r="I804" s="3">
        <v>23</v>
      </c>
      <c r="J804" s="3">
        <v>23</v>
      </c>
      <c r="K804" s="3">
        <v>0</v>
      </c>
      <c r="L804" s="3">
        <f t="shared" si="662"/>
        <v>0</v>
      </c>
      <c r="M804" s="3"/>
      <c r="N804" s="3"/>
      <c r="O804" s="3"/>
      <c r="P804" s="3">
        <f t="shared" si="664"/>
        <v>0</v>
      </c>
      <c r="Q804" s="3">
        <f t="shared" si="683"/>
        <v>0</v>
      </c>
    </row>
    <row r="805" spans="1:17" ht="45.75" thickBot="1">
      <c r="A805" s="109" t="s">
        <v>0</v>
      </c>
      <c r="B805" s="109" t="s">
        <v>0</v>
      </c>
      <c r="C805" s="109" t="s">
        <v>0</v>
      </c>
      <c r="D805" s="109" t="s">
        <v>0</v>
      </c>
      <c r="E805" s="109" t="s">
        <v>0</v>
      </c>
      <c r="F805" s="109" t="s">
        <v>0</v>
      </c>
      <c r="G805" s="121" t="s">
        <v>0</v>
      </c>
      <c r="H805" s="1" t="s">
        <v>126</v>
      </c>
      <c r="I805" s="1" t="s">
        <v>3016</v>
      </c>
      <c r="J805" s="1" t="s">
        <v>3199</v>
      </c>
      <c r="K805" s="1" t="s">
        <v>3198</v>
      </c>
      <c r="L805" s="1" t="s">
        <v>3191</v>
      </c>
      <c r="M805" s="1" t="s">
        <v>3193</v>
      </c>
      <c r="N805" s="1" t="s">
        <v>3194</v>
      </c>
      <c r="O805" s="1" t="s">
        <v>3195</v>
      </c>
      <c r="P805" s="1" t="s">
        <v>3192</v>
      </c>
      <c r="Q805" s="1" t="s">
        <v>3185</v>
      </c>
    </row>
    <row r="806" spans="1:17">
      <c r="A806" s="110"/>
      <c r="B806" s="110"/>
      <c r="C806" s="110"/>
      <c r="D806" s="110"/>
      <c r="E806" s="110"/>
      <c r="F806" s="110"/>
      <c r="G806" s="122"/>
      <c r="H806" s="26" t="s">
        <v>0</v>
      </c>
      <c r="I806" s="28">
        <v>1</v>
      </c>
      <c r="J806" s="28">
        <v>2</v>
      </c>
      <c r="K806" s="28">
        <v>3</v>
      </c>
      <c r="L806" s="28" t="s">
        <v>3186</v>
      </c>
      <c r="M806" s="28">
        <v>5</v>
      </c>
      <c r="N806" s="28">
        <v>6</v>
      </c>
      <c r="O806" s="28">
        <v>7</v>
      </c>
      <c r="P806" s="28" t="s">
        <v>3187</v>
      </c>
      <c r="Q806" s="28">
        <v>9</v>
      </c>
    </row>
    <row r="807" spans="1:17">
      <c r="A807" s="110"/>
      <c r="B807" s="110"/>
      <c r="C807" s="110"/>
      <c r="D807" s="110"/>
      <c r="E807" s="110"/>
      <c r="F807" s="110"/>
      <c r="G807" s="122"/>
      <c r="H807" s="8" t="s">
        <v>127</v>
      </c>
      <c r="I807" s="9">
        <v>1324781</v>
      </c>
      <c r="J807" s="9">
        <f>SUM(J745,J747,J748,J749,J750,J751,J753,J755,J756,J757,J758,J759,J760,J761,J762,J764,J765,J766,J784,J785,J802)</f>
        <v>1326953</v>
      </c>
      <c r="K807" s="9">
        <f>SUM(K745,K747,K748,K749,K750,K751,K753,K755,K756,K757,K758,K759,K760,K761,K762,K764,K765,K766,K784,K785,K802)</f>
        <v>595858</v>
      </c>
      <c r="L807" s="9">
        <f t="shared" ref="L807:L810" si="708">M807+N807+O807</f>
        <v>296534</v>
      </c>
      <c r="M807" s="9">
        <f>SUM(M745,M747,M748,M749,M750,M751,M753,M755,M756,M757,M758,M759,M760,M761,M762,M764,M765,M766,M784,M785,M802)</f>
        <v>100388</v>
      </c>
      <c r="N807" s="9">
        <f t="shared" ref="N807:O807" si="709">SUM(N745,N747,N748,N749,N750,N751,N753,N755,N756,N757,N758,N759,N760,N761,N762,N764,N765,N766,N784,N785,N802)</f>
        <v>98073</v>
      </c>
      <c r="O807" s="9">
        <f t="shared" si="709"/>
        <v>98073</v>
      </c>
      <c r="P807" s="9">
        <f t="shared" ref="P807:P810" si="710">SUM(K807+L807)</f>
        <v>892392</v>
      </c>
      <c r="Q807" s="9">
        <f t="shared" si="683"/>
        <v>67.251213871177058</v>
      </c>
    </row>
    <row r="808" spans="1:17">
      <c r="A808" s="110"/>
      <c r="B808" s="110"/>
      <c r="C808" s="110"/>
      <c r="D808" s="110"/>
      <c r="E808" s="110"/>
      <c r="F808" s="110"/>
      <c r="G808" s="122"/>
      <c r="H808" s="8" t="s">
        <v>194</v>
      </c>
      <c r="I808" s="9">
        <v>1900000</v>
      </c>
      <c r="J808" s="9">
        <f>SUM(J781,J790)</f>
        <v>724400</v>
      </c>
      <c r="K808" s="9">
        <f>SUM(K781,K790)</f>
        <v>220000</v>
      </c>
      <c r="L808" s="9">
        <f t="shared" si="708"/>
        <v>90000</v>
      </c>
      <c r="M808" s="9">
        <f>SUM(M781,M790)</f>
        <v>30000</v>
      </c>
      <c r="N808" s="9">
        <f t="shared" ref="N808:O808" si="711">SUM(N781,N790)</f>
        <v>30000</v>
      </c>
      <c r="O808" s="9">
        <f t="shared" si="711"/>
        <v>30000</v>
      </c>
      <c r="P808" s="9">
        <f t="shared" si="710"/>
        <v>310000</v>
      </c>
      <c r="Q808" s="9">
        <f t="shared" si="683"/>
        <v>42.794036443953615</v>
      </c>
    </row>
    <row r="809" spans="1:17">
      <c r="A809" s="110"/>
      <c r="B809" s="110"/>
      <c r="C809" s="110"/>
      <c r="D809" s="110"/>
      <c r="E809" s="110"/>
      <c r="F809" s="110"/>
      <c r="G809" s="122"/>
      <c r="H809" s="8" t="s">
        <v>418</v>
      </c>
      <c r="I809" s="9">
        <v>36694200</v>
      </c>
      <c r="J809" s="9">
        <f t="shared" ref="J809" si="712">SUM(J770,J772,J773,J774,J775,J776,J777,J779,J780,J782,J789,J792,J793,J800,J795,J796)</f>
        <v>26394200</v>
      </c>
      <c r="K809" s="9">
        <f t="shared" ref="K809" si="713">SUM(K770,K772,K773,K774,K775,K776,K777,K779,K780,K782,K789,K792,K793,K800,K795,K796)</f>
        <v>12751800</v>
      </c>
      <c r="L809" s="9">
        <f t="shared" si="708"/>
        <v>6789000</v>
      </c>
      <c r="M809" s="9">
        <f t="shared" ref="M809:O809" si="714">SUM(M770,M772,M773,M774,M775,M776,M777,M779,M780,M782,M789,M792,M793,M800,M795,M796)</f>
        <v>2639000</v>
      </c>
      <c r="N809" s="9">
        <f t="shared" si="714"/>
        <v>1975000</v>
      </c>
      <c r="O809" s="9">
        <f t="shared" si="714"/>
        <v>2175000</v>
      </c>
      <c r="P809" s="9">
        <f t="shared" si="710"/>
        <v>19540800</v>
      </c>
      <c r="Q809" s="9">
        <f t="shared" si="683"/>
        <v>74.034446961832529</v>
      </c>
    </row>
    <row r="810" spans="1:17">
      <c r="A810" s="111"/>
      <c r="B810" s="111"/>
      <c r="C810" s="111"/>
      <c r="D810" s="111"/>
      <c r="E810" s="111"/>
      <c r="F810" s="111"/>
      <c r="G810" s="123"/>
      <c r="H810" s="10" t="s">
        <v>68</v>
      </c>
      <c r="I810" s="9">
        <v>39918981</v>
      </c>
      <c r="J810" s="9">
        <f t="shared" ref="J810" si="715">SUM(J807:J809)</f>
        <v>28445553</v>
      </c>
      <c r="K810" s="9">
        <f t="shared" ref="K810" si="716">SUM(K807:K809)</f>
        <v>13567658</v>
      </c>
      <c r="L810" s="9">
        <f t="shared" si="708"/>
        <v>7175534</v>
      </c>
      <c r="M810" s="9">
        <f t="shared" ref="M810:O810" si="717">SUM(M807:M809)</f>
        <v>2769388</v>
      </c>
      <c r="N810" s="9">
        <f t="shared" si="717"/>
        <v>2103073</v>
      </c>
      <c r="O810" s="9">
        <f t="shared" si="717"/>
        <v>2303073</v>
      </c>
      <c r="P810" s="9">
        <f t="shared" si="710"/>
        <v>20743192</v>
      </c>
      <c r="Q810" s="9">
        <f t="shared" si="683"/>
        <v>72.922442393719678</v>
      </c>
    </row>
    <row r="811" spans="1:17">
      <c r="A811" s="13" t="s">
        <v>0</v>
      </c>
      <c r="B811" s="13" t="s">
        <v>0</v>
      </c>
      <c r="C811" s="13" t="s">
        <v>0</v>
      </c>
      <c r="D811" s="13" t="s">
        <v>0</v>
      </c>
      <c r="E811" s="13" t="s">
        <v>0</v>
      </c>
      <c r="F811" s="13" t="s">
        <v>0</v>
      </c>
      <c r="G811" s="84" t="s">
        <v>0</v>
      </c>
      <c r="H811" s="27" t="s">
        <v>0</v>
      </c>
      <c r="I811" s="27"/>
      <c r="J811" s="27"/>
      <c r="K811" s="27"/>
      <c r="L811" s="27"/>
      <c r="M811" s="27"/>
      <c r="N811" s="27"/>
      <c r="O811" s="27"/>
      <c r="P811" s="27"/>
      <c r="Q811" s="27" t="str">
        <f t="shared" si="683"/>
        <v>-</v>
      </c>
    </row>
    <row r="812" spans="1:17">
      <c r="A812" s="13" t="s">
        <v>0</v>
      </c>
      <c r="B812" s="13" t="s">
        <v>0</v>
      </c>
      <c r="C812" s="13" t="s">
        <v>0</v>
      </c>
      <c r="D812" s="13" t="s">
        <v>0</v>
      </c>
      <c r="E812" s="13" t="s">
        <v>0</v>
      </c>
      <c r="F812" s="13" t="s">
        <v>0</v>
      </c>
      <c r="G812" s="84" t="s">
        <v>0</v>
      </c>
      <c r="H812" s="24" t="s">
        <v>419</v>
      </c>
      <c r="I812" s="29">
        <v>39918981</v>
      </c>
      <c r="J812" s="29">
        <f t="shared" ref="J812" si="718">SUM(J803)</f>
        <v>28445553</v>
      </c>
      <c r="K812" s="29">
        <f t="shared" ref="K812" si="719">SUM(K803)</f>
        <v>13567658</v>
      </c>
      <c r="L812" s="29">
        <f t="shared" ref="L812:L813" si="720">M812+N812+O812</f>
        <v>7175534</v>
      </c>
      <c r="M812" s="29">
        <f t="shared" ref="M812:O812" si="721">SUM(M803)</f>
        <v>2769388</v>
      </c>
      <c r="N812" s="29">
        <f t="shared" si="721"/>
        <v>2103073</v>
      </c>
      <c r="O812" s="29">
        <f t="shared" si="721"/>
        <v>2303073</v>
      </c>
      <c r="P812" s="29">
        <f t="shared" ref="P812:P813" si="722">SUM(K812+L812)</f>
        <v>20743192</v>
      </c>
      <c r="Q812" s="29">
        <f t="shared" si="683"/>
        <v>72.922442393719678</v>
      </c>
    </row>
    <row r="813" spans="1:17">
      <c r="A813" s="13" t="s">
        <v>0</v>
      </c>
      <c r="B813" s="13" t="s">
        <v>0</v>
      </c>
      <c r="C813" s="13" t="s">
        <v>0</v>
      </c>
      <c r="D813" s="13" t="s">
        <v>0</v>
      </c>
      <c r="E813" s="13" t="s">
        <v>0</v>
      </c>
      <c r="F813" s="13" t="s">
        <v>0</v>
      </c>
      <c r="G813" s="84" t="s">
        <v>0</v>
      </c>
      <c r="H813" s="18" t="s">
        <v>125</v>
      </c>
      <c r="I813" s="3">
        <v>23</v>
      </c>
      <c r="J813" s="3">
        <f>J804</f>
        <v>23</v>
      </c>
      <c r="K813" s="3">
        <f>K804</f>
        <v>0</v>
      </c>
      <c r="L813" s="3">
        <f t="shared" si="720"/>
        <v>0</v>
      </c>
      <c r="M813" s="3">
        <f>M804</f>
        <v>0</v>
      </c>
      <c r="N813" s="3">
        <f t="shared" ref="N813:O813" si="723">N804</f>
        <v>0</v>
      </c>
      <c r="O813" s="3">
        <f t="shared" si="723"/>
        <v>0</v>
      </c>
      <c r="P813" s="3">
        <f t="shared" si="722"/>
        <v>0</v>
      </c>
      <c r="Q813" s="3">
        <f t="shared" si="683"/>
        <v>0</v>
      </c>
    </row>
    <row r="814" spans="1:17">
      <c r="A814" s="13" t="s">
        <v>0</v>
      </c>
      <c r="B814" s="13" t="s">
        <v>0</v>
      </c>
      <c r="C814" s="13" t="s">
        <v>0</v>
      </c>
      <c r="D814" s="13" t="s">
        <v>0</v>
      </c>
      <c r="E814" s="13" t="s">
        <v>0</v>
      </c>
      <c r="F814" s="13" t="s">
        <v>0</v>
      </c>
      <c r="G814" s="84" t="s">
        <v>0</v>
      </c>
      <c r="H814" s="7" t="s">
        <v>0</v>
      </c>
      <c r="I814" s="30"/>
      <c r="J814" s="30"/>
      <c r="K814" s="30"/>
      <c r="L814" s="30"/>
      <c r="M814" s="30"/>
      <c r="N814" s="30"/>
      <c r="O814" s="30"/>
      <c r="P814" s="30"/>
      <c r="Q814" s="30" t="str">
        <f t="shared" si="683"/>
        <v>-</v>
      </c>
    </row>
    <row r="815" spans="1:17" ht="15.75" thickBot="1">
      <c r="A815" s="17" t="s">
        <v>370</v>
      </c>
      <c r="B815" s="17" t="s">
        <v>129</v>
      </c>
      <c r="C815" s="12" t="s">
        <v>0</v>
      </c>
      <c r="D815" s="12" t="s">
        <v>0</v>
      </c>
      <c r="E815" s="18" t="s">
        <v>0</v>
      </c>
      <c r="F815" s="18" t="s">
        <v>0</v>
      </c>
      <c r="G815" s="81" t="s">
        <v>0</v>
      </c>
      <c r="H815" s="18" t="s">
        <v>0</v>
      </c>
      <c r="I815" s="11"/>
      <c r="J815" s="11"/>
      <c r="K815" s="11"/>
      <c r="L815" s="11"/>
      <c r="M815" s="11"/>
      <c r="N815" s="11"/>
      <c r="O815" s="11"/>
      <c r="P815" s="11"/>
      <c r="Q815" s="11" t="str">
        <f t="shared" si="683"/>
        <v>-</v>
      </c>
    </row>
    <row r="816" spans="1:17" ht="45.75" thickBot="1">
      <c r="A816" s="1" t="s">
        <v>82</v>
      </c>
      <c r="B816" s="1" t="s">
        <v>83</v>
      </c>
      <c r="C816" s="1" t="s">
        <v>84</v>
      </c>
      <c r="D816" s="19" t="s">
        <v>0</v>
      </c>
      <c r="E816" s="1" t="s">
        <v>85</v>
      </c>
      <c r="F816" s="1" t="s">
        <v>86</v>
      </c>
      <c r="G816" s="82" t="s">
        <v>87</v>
      </c>
      <c r="H816" s="1" t="s">
        <v>1</v>
      </c>
      <c r="I816" s="1" t="s">
        <v>3016</v>
      </c>
      <c r="J816" s="1" t="s">
        <v>3199</v>
      </c>
      <c r="K816" s="1" t="s">
        <v>3198</v>
      </c>
      <c r="L816" s="1" t="s">
        <v>3191</v>
      </c>
      <c r="M816" s="1" t="s">
        <v>3193</v>
      </c>
      <c r="N816" s="1" t="s">
        <v>3194</v>
      </c>
      <c r="O816" s="1" t="s">
        <v>3195</v>
      </c>
      <c r="P816" s="1" t="s">
        <v>3192</v>
      </c>
      <c r="Q816" s="1" t="s">
        <v>3185</v>
      </c>
    </row>
    <row r="817" spans="1:17">
      <c r="A817" s="20" t="s">
        <v>0</v>
      </c>
      <c r="B817" s="20" t="s">
        <v>0</v>
      </c>
      <c r="C817" s="20" t="s">
        <v>0</v>
      </c>
      <c r="D817" s="21" t="s">
        <v>0</v>
      </c>
      <c r="E817" s="21" t="s">
        <v>0</v>
      </c>
      <c r="F817" s="22" t="s">
        <v>0</v>
      </c>
      <c r="G817" s="83" t="s">
        <v>0</v>
      </c>
      <c r="H817" s="23" t="s">
        <v>0</v>
      </c>
      <c r="I817" s="28">
        <v>1</v>
      </c>
      <c r="J817" s="28">
        <v>2</v>
      </c>
      <c r="K817" s="28">
        <v>3</v>
      </c>
      <c r="L817" s="28" t="s">
        <v>3186</v>
      </c>
      <c r="M817" s="28">
        <v>5</v>
      </c>
      <c r="N817" s="28">
        <v>6</v>
      </c>
      <c r="O817" s="28">
        <v>7</v>
      </c>
      <c r="P817" s="28" t="s">
        <v>3187</v>
      </c>
      <c r="Q817" s="28">
        <v>9</v>
      </c>
    </row>
    <row r="818" spans="1:17">
      <c r="A818" s="17" t="s">
        <v>370</v>
      </c>
      <c r="B818" s="17" t="s">
        <v>129</v>
      </c>
      <c r="C818" s="12" t="s">
        <v>88</v>
      </c>
      <c r="D818" s="12" t="s">
        <v>420</v>
      </c>
      <c r="E818" s="18" t="s">
        <v>0</v>
      </c>
      <c r="F818" s="18" t="s">
        <v>0</v>
      </c>
      <c r="G818" s="81" t="s">
        <v>0</v>
      </c>
      <c r="H818" s="18" t="s">
        <v>421</v>
      </c>
      <c r="I818" s="11"/>
      <c r="J818" s="11"/>
      <c r="K818" s="11"/>
      <c r="L818" s="11"/>
      <c r="M818" s="11"/>
      <c r="N818" s="11"/>
      <c r="O818" s="11"/>
      <c r="P818" s="11"/>
      <c r="Q818" s="11" t="str">
        <f t="shared" si="683"/>
        <v>-</v>
      </c>
    </row>
    <row r="819" spans="1:17" ht="22.5">
      <c r="A819" s="17" t="s">
        <v>0</v>
      </c>
      <c r="B819" s="17" t="s">
        <v>0</v>
      </c>
      <c r="C819" s="17" t="s">
        <v>0</v>
      </c>
      <c r="D819" s="18" t="s">
        <v>0</v>
      </c>
      <c r="E819" s="18" t="s">
        <v>0</v>
      </c>
      <c r="F819" s="18" t="s">
        <v>0</v>
      </c>
      <c r="G819" s="81" t="s">
        <v>0</v>
      </c>
      <c r="H819" s="24" t="s">
        <v>27</v>
      </c>
      <c r="I819" s="29">
        <v>3143930</v>
      </c>
      <c r="J819" s="29">
        <f t="shared" ref="J819" si="724">SUM(J820,J828,J830)</f>
        <v>2985939</v>
      </c>
      <c r="K819" s="29">
        <f t="shared" ref="K819" si="725">SUM(K820,K828,K830)</f>
        <v>1761748</v>
      </c>
      <c r="L819" s="29">
        <f t="shared" ref="L819:L875" si="726">M819+N819+O819</f>
        <v>864266</v>
      </c>
      <c r="M819" s="29">
        <f t="shared" ref="M819:O819" si="727">SUM(M820,M828,M830)</f>
        <v>285822</v>
      </c>
      <c r="N819" s="29">
        <f t="shared" si="727"/>
        <v>290922</v>
      </c>
      <c r="O819" s="29">
        <f t="shared" si="727"/>
        <v>287522</v>
      </c>
      <c r="P819" s="29">
        <f t="shared" ref="P819:P875" si="728">SUM(K819+L819)</f>
        <v>2626014</v>
      </c>
      <c r="Q819" s="29">
        <f t="shared" si="683"/>
        <v>87.946002915665716</v>
      </c>
    </row>
    <row r="820" spans="1:17">
      <c r="A820" s="12" t="s">
        <v>370</v>
      </c>
      <c r="B820" s="12" t="s">
        <v>129</v>
      </c>
      <c r="C820" s="12" t="s">
        <v>88</v>
      </c>
      <c r="D820" s="12" t="s">
        <v>420</v>
      </c>
      <c r="E820" s="18" t="s">
        <v>2</v>
      </c>
      <c r="F820" s="18" t="s">
        <v>0</v>
      </c>
      <c r="G820" s="81" t="s">
        <v>0</v>
      </c>
      <c r="H820" s="18" t="s">
        <v>3</v>
      </c>
      <c r="I820" s="3">
        <v>2385602</v>
      </c>
      <c r="J820" s="3">
        <f t="shared" ref="J820" si="729">SUM(J821:J822)</f>
        <v>2383111</v>
      </c>
      <c r="K820" s="3">
        <f t="shared" ref="K820" si="730">SUM(K821:K822)</f>
        <v>1384569</v>
      </c>
      <c r="L820" s="3">
        <f t="shared" si="726"/>
        <v>739690</v>
      </c>
      <c r="M820" s="3">
        <f t="shared" ref="M820:O820" si="731">SUM(M821:M822)</f>
        <v>244490</v>
      </c>
      <c r="N820" s="3">
        <f t="shared" si="731"/>
        <v>247600</v>
      </c>
      <c r="O820" s="3">
        <f t="shared" si="731"/>
        <v>247600</v>
      </c>
      <c r="P820" s="3">
        <f t="shared" si="728"/>
        <v>2124259</v>
      </c>
      <c r="Q820" s="3">
        <f t="shared" si="683"/>
        <v>89.138063648734786</v>
      </c>
    </row>
    <row r="821" spans="1:17">
      <c r="A821" s="12" t="s">
        <v>370</v>
      </c>
      <c r="B821" s="12" t="s">
        <v>129</v>
      </c>
      <c r="C821" s="12" t="s">
        <v>88</v>
      </c>
      <c r="D821" s="12" t="s">
        <v>420</v>
      </c>
      <c r="E821" s="11">
        <v>6111</v>
      </c>
      <c r="F821" s="12"/>
      <c r="G821" s="84" t="s">
        <v>3105</v>
      </c>
      <c r="H821" s="13" t="s">
        <v>4</v>
      </c>
      <c r="I821" s="2">
        <v>2026281</v>
      </c>
      <c r="J821" s="2">
        <v>2026281</v>
      </c>
      <c r="K821" s="2">
        <v>1166588</v>
      </c>
      <c r="L821" s="2">
        <f t="shared" si="726"/>
        <v>652000</v>
      </c>
      <c r="M821" s="2">
        <v>212000</v>
      </c>
      <c r="N821" s="2">
        <v>220000</v>
      </c>
      <c r="O821" s="2">
        <v>220000</v>
      </c>
      <c r="P821" s="2">
        <f t="shared" si="728"/>
        <v>1818588</v>
      </c>
      <c r="Q821" s="2">
        <f t="shared" si="683"/>
        <v>89.750039604576074</v>
      </c>
    </row>
    <row r="822" spans="1:17">
      <c r="A822" s="17" t="s">
        <v>370</v>
      </c>
      <c r="B822" s="17" t="s">
        <v>129</v>
      </c>
      <c r="C822" s="17" t="s">
        <v>88</v>
      </c>
      <c r="D822" s="17" t="s">
        <v>420</v>
      </c>
      <c r="E822" s="17" t="s">
        <v>91</v>
      </c>
      <c r="F822" s="12" t="s">
        <v>0</v>
      </c>
      <c r="G822" s="84" t="s">
        <v>0</v>
      </c>
      <c r="H822" s="18" t="s">
        <v>5</v>
      </c>
      <c r="I822" s="3">
        <v>359321</v>
      </c>
      <c r="J822" s="3">
        <f t="shared" ref="J822:K822" si="732">SUM(J823:J827)</f>
        <v>356830</v>
      </c>
      <c r="K822" s="3">
        <f t="shared" si="732"/>
        <v>217981</v>
      </c>
      <c r="L822" s="3">
        <f t="shared" si="726"/>
        <v>87690</v>
      </c>
      <c r="M822" s="3">
        <f t="shared" ref="M822:O822" si="733">SUM(M823:M827)</f>
        <v>32490</v>
      </c>
      <c r="N822" s="3">
        <f t="shared" si="733"/>
        <v>27600</v>
      </c>
      <c r="O822" s="3">
        <f t="shared" si="733"/>
        <v>27600</v>
      </c>
      <c r="P822" s="3">
        <f t="shared" si="728"/>
        <v>305671</v>
      </c>
      <c r="Q822" s="3">
        <f t="shared" si="683"/>
        <v>85.662920718549458</v>
      </c>
    </row>
    <row r="823" spans="1:17">
      <c r="A823" s="12" t="s">
        <v>370</v>
      </c>
      <c r="B823" s="12" t="s">
        <v>129</v>
      </c>
      <c r="C823" s="12" t="s">
        <v>88</v>
      </c>
      <c r="D823" s="12" t="s">
        <v>420</v>
      </c>
      <c r="E823" s="11">
        <v>6112</v>
      </c>
      <c r="F823" s="12" t="s">
        <v>422</v>
      </c>
      <c r="G823" s="84" t="s">
        <v>3105</v>
      </c>
      <c r="H823" s="13" t="s">
        <v>9</v>
      </c>
      <c r="I823" s="2">
        <v>58836</v>
      </c>
      <c r="J823" s="2">
        <v>58836</v>
      </c>
      <c r="K823" s="2">
        <v>33428</v>
      </c>
      <c r="L823" s="2">
        <f t="shared" si="726"/>
        <v>15670</v>
      </c>
      <c r="M823" s="2">
        <v>5070</v>
      </c>
      <c r="N823" s="2">
        <v>5300</v>
      </c>
      <c r="O823" s="2">
        <v>5300</v>
      </c>
      <c r="P823" s="2">
        <f t="shared" si="728"/>
        <v>49098</v>
      </c>
      <c r="Q823" s="2">
        <f t="shared" si="683"/>
        <v>83.448908831327756</v>
      </c>
    </row>
    <row r="824" spans="1:17">
      <c r="A824" s="12" t="s">
        <v>370</v>
      </c>
      <c r="B824" s="12" t="s">
        <v>129</v>
      </c>
      <c r="C824" s="12" t="s">
        <v>88</v>
      </c>
      <c r="D824" s="12" t="s">
        <v>420</v>
      </c>
      <c r="E824" s="11">
        <v>6112</v>
      </c>
      <c r="F824" s="12" t="s">
        <v>423</v>
      </c>
      <c r="G824" s="84" t="s">
        <v>3105</v>
      </c>
      <c r="H824" s="13" t="s">
        <v>10</v>
      </c>
      <c r="I824" s="2">
        <v>215985</v>
      </c>
      <c r="J824" s="2">
        <v>215985</v>
      </c>
      <c r="K824" s="2">
        <v>122894</v>
      </c>
      <c r="L824" s="2">
        <f t="shared" si="726"/>
        <v>58800</v>
      </c>
      <c r="M824" s="2">
        <v>18800</v>
      </c>
      <c r="N824" s="2">
        <v>20000</v>
      </c>
      <c r="O824" s="2">
        <v>20000</v>
      </c>
      <c r="P824" s="2">
        <f t="shared" si="728"/>
        <v>181694</v>
      </c>
      <c r="Q824" s="2">
        <f t="shared" si="683"/>
        <v>84.123434497766041</v>
      </c>
    </row>
    <row r="825" spans="1:17">
      <c r="A825" s="12" t="s">
        <v>370</v>
      </c>
      <c r="B825" s="12" t="s">
        <v>129</v>
      </c>
      <c r="C825" s="12" t="s">
        <v>88</v>
      </c>
      <c r="D825" s="12" t="s">
        <v>420</v>
      </c>
      <c r="E825" s="11">
        <v>6112</v>
      </c>
      <c r="F825" s="12" t="s">
        <v>424</v>
      </c>
      <c r="G825" s="84" t="s">
        <v>3105</v>
      </c>
      <c r="H825" s="13" t="s">
        <v>7</v>
      </c>
      <c r="I825" s="2">
        <v>51000</v>
      </c>
      <c r="J825" s="2">
        <v>48509</v>
      </c>
      <c r="K825" s="2">
        <v>42159</v>
      </c>
      <c r="L825" s="2">
        <f t="shared" si="726"/>
        <v>6320</v>
      </c>
      <c r="M825" s="2">
        <v>6320</v>
      </c>
      <c r="N825" s="2">
        <v>0</v>
      </c>
      <c r="O825" s="2">
        <v>0</v>
      </c>
      <c r="P825" s="2">
        <f t="shared" si="728"/>
        <v>48479</v>
      </c>
      <c r="Q825" s="2">
        <f t="shared" si="683"/>
        <v>99.938155806139065</v>
      </c>
    </row>
    <row r="826" spans="1:17">
      <c r="A826" s="12" t="s">
        <v>370</v>
      </c>
      <c r="B826" s="12" t="s">
        <v>129</v>
      </c>
      <c r="C826" s="12" t="s">
        <v>88</v>
      </c>
      <c r="D826" s="12" t="s">
        <v>420</v>
      </c>
      <c r="E826" s="11">
        <v>6112</v>
      </c>
      <c r="F826" s="12" t="s">
        <v>425</v>
      </c>
      <c r="G826" s="84" t="s">
        <v>3105</v>
      </c>
      <c r="H826" s="13" t="s">
        <v>8</v>
      </c>
      <c r="I826" s="2">
        <v>5500</v>
      </c>
      <c r="J826" s="2">
        <v>5500</v>
      </c>
      <c r="K826" s="2">
        <v>5500</v>
      </c>
      <c r="L826" s="2">
        <f t="shared" si="726"/>
        <v>0</v>
      </c>
      <c r="M826" s="2"/>
      <c r="N826" s="2"/>
      <c r="O826" s="2"/>
      <c r="P826" s="2">
        <f t="shared" si="728"/>
        <v>5500</v>
      </c>
      <c r="Q826" s="2">
        <f t="shared" si="683"/>
        <v>100</v>
      </c>
    </row>
    <row r="827" spans="1:17">
      <c r="A827" s="12" t="s">
        <v>370</v>
      </c>
      <c r="B827" s="12" t="s">
        <v>129</v>
      </c>
      <c r="C827" s="12" t="s">
        <v>88</v>
      </c>
      <c r="D827" s="12" t="s">
        <v>420</v>
      </c>
      <c r="E827" s="11">
        <v>6112</v>
      </c>
      <c r="F827" s="12" t="s">
        <v>426</v>
      </c>
      <c r="G827" s="84" t="s">
        <v>3105</v>
      </c>
      <c r="H827" s="13" t="s">
        <v>6</v>
      </c>
      <c r="I827" s="2">
        <v>28000</v>
      </c>
      <c r="J827" s="2">
        <v>28000</v>
      </c>
      <c r="K827" s="2">
        <v>14000</v>
      </c>
      <c r="L827" s="2">
        <f t="shared" si="726"/>
        <v>6900</v>
      </c>
      <c r="M827" s="2">
        <v>2300</v>
      </c>
      <c r="N827" s="2">
        <v>2300</v>
      </c>
      <c r="O827" s="2">
        <v>2300</v>
      </c>
      <c r="P827" s="2">
        <f t="shared" si="728"/>
        <v>20900</v>
      </c>
      <c r="Q827" s="2">
        <f t="shared" si="683"/>
        <v>74.642857142857139</v>
      </c>
    </row>
    <row r="828" spans="1:17">
      <c r="A828" s="12" t="s">
        <v>370</v>
      </c>
      <c r="B828" s="12" t="s">
        <v>129</v>
      </c>
      <c r="C828" s="12" t="s">
        <v>88</v>
      </c>
      <c r="D828" s="12" t="s">
        <v>420</v>
      </c>
      <c r="E828" s="18" t="s">
        <v>13</v>
      </c>
      <c r="F828" s="18" t="s">
        <v>0</v>
      </c>
      <c r="G828" s="81" t="s">
        <v>0</v>
      </c>
      <c r="H828" s="18" t="s">
        <v>14</v>
      </c>
      <c r="I828" s="3">
        <v>215880</v>
      </c>
      <c r="J828" s="3">
        <f t="shared" ref="J828:K828" si="734">SUM(J829)</f>
        <v>215880</v>
      </c>
      <c r="K828" s="3">
        <f t="shared" si="734"/>
        <v>122505</v>
      </c>
      <c r="L828" s="3">
        <f t="shared" si="726"/>
        <v>58790</v>
      </c>
      <c r="M828" s="3">
        <f t="shared" ref="M828:O828" si="735">SUM(M829)</f>
        <v>17990</v>
      </c>
      <c r="N828" s="3">
        <f t="shared" si="735"/>
        <v>20400</v>
      </c>
      <c r="O828" s="3">
        <f t="shared" si="735"/>
        <v>20400</v>
      </c>
      <c r="P828" s="3">
        <f t="shared" si="728"/>
        <v>181295</v>
      </c>
      <c r="Q828" s="3">
        <f t="shared" si="683"/>
        <v>83.979525662405038</v>
      </c>
    </row>
    <row r="829" spans="1:17">
      <c r="A829" s="12" t="s">
        <v>370</v>
      </c>
      <c r="B829" s="12" t="s">
        <v>129</v>
      </c>
      <c r="C829" s="12" t="s">
        <v>88</v>
      </c>
      <c r="D829" s="12" t="s">
        <v>420</v>
      </c>
      <c r="E829" s="11">
        <v>6121</v>
      </c>
      <c r="F829" s="12"/>
      <c r="G829" s="84" t="s">
        <v>3105</v>
      </c>
      <c r="H829" s="13" t="s">
        <v>15</v>
      </c>
      <c r="I829" s="2">
        <v>215880</v>
      </c>
      <c r="J829" s="2">
        <v>215880</v>
      </c>
      <c r="K829" s="2">
        <v>122505</v>
      </c>
      <c r="L829" s="2">
        <f t="shared" si="726"/>
        <v>58790</v>
      </c>
      <c r="M829" s="2">
        <v>17990</v>
      </c>
      <c r="N829" s="2">
        <v>20400</v>
      </c>
      <c r="O829" s="2">
        <v>20400</v>
      </c>
      <c r="P829" s="2">
        <f t="shared" si="728"/>
        <v>181295</v>
      </c>
      <c r="Q829" s="2">
        <f t="shared" si="683"/>
        <v>83.979525662405038</v>
      </c>
    </row>
    <row r="830" spans="1:17">
      <c r="A830" s="12" t="s">
        <v>370</v>
      </c>
      <c r="B830" s="12" t="s">
        <v>129</v>
      </c>
      <c r="C830" s="12" t="s">
        <v>88</v>
      </c>
      <c r="D830" s="12" t="s">
        <v>420</v>
      </c>
      <c r="E830" s="18" t="s">
        <v>16</v>
      </c>
      <c r="F830" s="18" t="s">
        <v>0</v>
      </c>
      <c r="G830" s="81" t="s">
        <v>0</v>
      </c>
      <c r="H830" s="18" t="s">
        <v>17</v>
      </c>
      <c r="I830" s="3">
        <v>542448</v>
      </c>
      <c r="J830" s="3">
        <f>SUM(J831,J832,J833,J836,J839,J840,J841,J845,J846)</f>
        <v>386948</v>
      </c>
      <c r="K830" s="3">
        <f>SUM(K831,K832,K833,K836,K839,K840,K841,K845,K846)</f>
        <v>254674</v>
      </c>
      <c r="L830" s="3">
        <f t="shared" si="726"/>
        <v>65786</v>
      </c>
      <c r="M830" s="3">
        <f>SUM(M831,M832,M833,M836,M839,M840,M841,M845,M846)</f>
        <v>23342</v>
      </c>
      <c r="N830" s="3">
        <f t="shared" ref="N830:O830" si="736">SUM(N831,N832,N833,N836,N839,N840,N841,N845,N846)</f>
        <v>22922</v>
      </c>
      <c r="O830" s="3">
        <f t="shared" si="736"/>
        <v>19522</v>
      </c>
      <c r="P830" s="3">
        <f t="shared" si="728"/>
        <v>320460</v>
      </c>
      <c r="Q830" s="3">
        <f t="shared" si="683"/>
        <v>82.81732946028923</v>
      </c>
    </row>
    <row r="831" spans="1:17">
      <c r="A831" s="12" t="s">
        <v>370</v>
      </c>
      <c r="B831" s="12" t="s">
        <v>129</v>
      </c>
      <c r="C831" s="12" t="s">
        <v>88</v>
      </c>
      <c r="D831" s="12" t="s">
        <v>420</v>
      </c>
      <c r="E831" s="11">
        <v>6131</v>
      </c>
      <c r="F831" s="12"/>
      <c r="G831" s="84" t="s">
        <v>3105</v>
      </c>
      <c r="H831" s="13" t="s">
        <v>18</v>
      </c>
      <c r="I831" s="2">
        <v>2000</v>
      </c>
      <c r="J831" s="2">
        <v>2000</v>
      </c>
      <c r="K831" s="2">
        <v>1000</v>
      </c>
      <c r="L831" s="2">
        <f t="shared" si="726"/>
        <v>500</v>
      </c>
      <c r="M831" s="2">
        <v>250</v>
      </c>
      <c r="N831" s="2">
        <v>150</v>
      </c>
      <c r="O831" s="2">
        <v>100</v>
      </c>
      <c r="P831" s="2">
        <f t="shared" si="728"/>
        <v>1500</v>
      </c>
      <c r="Q831" s="2">
        <f t="shared" si="683"/>
        <v>75</v>
      </c>
    </row>
    <row r="832" spans="1:17">
      <c r="A832" s="12" t="s">
        <v>370</v>
      </c>
      <c r="B832" s="12" t="s">
        <v>129</v>
      </c>
      <c r="C832" s="12" t="s">
        <v>88</v>
      </c>
      <c r="D832" s="12" t="s">
        <v>420</v>
      </c>
      <c r="E832" s="11">
        <v>6132</v>
      </c>
      <c r="F832" s="12"/>
      <c r="G832" s="84" t="s">
        <v>3105</v>
      </c>
      <c r="H832" s="13" t="s">
        <v>19</v>
      </c>
      <c r="I832" s="2">
        <v>57000</v>
      </c>
      <c r="J832" s="2">
        <v>35000</v>
      </c>
      <c r="K832" s="2">
        <v>30700</v>
      </c>
      <c r="L832" s="2">
        <f t="shared" si="726"/>
        <v>2000</v>
      </c>
      <c r="M832" s="2">
        <v>500</v>
      </c>
      <c r="N832" s="2">
        <v>500</v>
      </c>
      <c r="O832" s="2">
        <v>1000</v>
      </c>
      <c r="P832" s="2">
        <f t="shared" si="728"/>
        <v>32700</v>
      </c>
      <c r="Q832" s="2">
        <f t="shared" si="683"/>
        <v>93.428571428571431</v>
      </c>
    </row>
    <row r="833" spans="1:17">
      <c r="A833" s="17" t="s">
        <v>370</v>
      </c>
      <c r="B833" s="17" t="s">
        <v>129</v>
      </c>
      <c r="C833" s="17" t="s">
        <v>88</v>
      </c>
      <c r="D833" s="17" t="s">
        <v>420</v>
      </c>
      <c r="E833" s="17" t="s">
        <v>427</v>
      </c>
      <c r="F833" s="12" t="s">
        <v>0</v>
      </c>
      <c r="G833" s="84" t="s">
        <v>0</v>
      </c>
      <c r="H833" s="18" t="s">
        <v>20</v>
      </c>
      <c r="I833" s="3">
        <v>32200</v>
      </c>
      <c r="J833" s="3">
        <f>SUM(J834:J835)</f>
        <v>29700</v>
      </c>
      <c r="K833" s="3">
        <f>SUM(K834:K835)</f>
        <v>16100</v>
      </c>
      <c r="L833" s="3">
        <f t="shared" si="726"/>
        <v>6600</v>
      </c>
      <c r="M833" s="3">
        <f>SUM(M834:M835)</f>
        <v>2200</v>
      </c>
      <c r="N833" s="3">
        <f t="shared" ref="N833:O833" si="737">SUM(N834:N835)</f>
        <v>2200</v>
      </c>
      <c r="O833" s="3">
        <f t="shared" si="737"/>
        <v>2200</v>
      </c>
      <c r="P833" s="3">
        <f t="shared" si="728"/>
        <v>22700</v>
      </c>
      <c r="Q833" s="3">
        <f t="shared" si="683"/>
        <v>76.430976430976429</v>
      </c>
    </row>
    <row r="834" spans="1:17">
      <c r="A834" s="12" t="s">
        <v>370</v>
      </c>
      <c r="B834" s="12" t="s">
        <v>129</v>
      </c>
      <c r="C834" s="12" t="s">
        <v>88</v>
      </c>
      <c r="D834" s="12" t="s">
        <v>420</v>
      </c>
      <c r="E834" s="11">
        <v>6133</v>
      </c>
      <c r="F834" s="12" t="s">
        <v>428</v>
      </c>
      <c r="G834" s="84" t="s">
        <v>3105</v>
      </c>
      <c r="H834" s="13" t="s">
        <v>429</v>
      </c>
      <c r="I834" s="2">
        <v>25000</v>
      </c>
      <c r="J834" s="2">
        <v>22500</v>
      </c>
      <c r="K834" s="2">
        <v>12500</v>
      </c>
      <c r="L834" s="2">
        <f t="shared" si="726"/>
        <v>4800</v>
      </c>
      <c r="M834" s="2">
        <v>1600</v>
      </c>
      <c r="N834" s="2">
        <v>1600</v>
      </c>
      <c r="O834" s="2">
        <v>1600</v>
      </c>
      <c r="P834" s="2">
        <f t="shared" si="728"/>
        <v>17300</v>
      </c>
      <c r="Q834" s="2">
        <f t="shared" si="683"/>
        <v>76.888888888888886</v>
      </c>
    </row>
    <row r="835" spans="1:17">
      <c r="A835" s="12" t="s">
        <v>370</v>
      </c>
      <c r="B835" s="12" t="s">
        <v>129</v>
      </c>
      <c r="C835" s="12" t="s">
        <v>88</v>
      </c>
      <c r="D835" s="12" t="s">
        <v>420</v>
      </c>
      <c r="E835" s="11">
        <v>6133</v>
      </c>
      <c r="F835" s="12" t="s">
        <v>430</v>
      </c>
      <c r="G835" s="84" t="s">
        <v>3105</v>
      </c>
      <c r="H835" s="13" t="s">
        <v>431</v>
      </c>
      <c r="I835" s="2">
        <v>7200</v>
      </c>
      <c r="J835" s="2">
        <v>7200</v>
      </c>
      <c r="K835" s="2">
        <v>3600</v>
      </c>
      <c r="L835" s="2">
        <f t="shared" si="726"/>
        <v>1800</v>
      </c>
      <c r="M835" s="2">
        <v>600</v>
      </c>
      <c r="N835" s="2">
        <v>600</v>
      </c>
      <c r="O835" s="2">
        <v>600</v>
      </c>
      <c r="P835" s="2">
        <f t="shared" si="728"/>
        <v>5400</v>
      </c>
      <c r="Q835" s="2">
        <f t="shared" si="683"/>
        <v>75</v>
      </c>
    </row>
    <row r="836" spans="1:17">
      <c r="A836" s="17" t="s">
        <v>370</v>
      </c>
      <c r="B836" s="17" t="s">
        <v>129</v>
      </c>
      <c r="C836" s="17" t="s">
        <v>88</v>
      </c>
      <c r="D836" s="17" t="s">
        <v>420</v>
      </c>
      <c r="E836" s="17" t="s">
        <v>432</v>
      </c>
      <c r="F836" s="12" t="s">
        <v>0</v>
      </c>
      <c r="G836" s="84" t="s">
        <v>0</v>
      </c>
      <c r="H836" s="18" t="s">
        <v>21</v>
      </c>
      <c r="I836" s="3">
        <v>46500</v>
      </c>
      <c r="J836" s="3">
        <f t="shared" ref="J836:K836" si="738">SUM(J837:J838)</f>
        <v>40930</v>
      </c>
      <c r="K836" s="3">
        <f t="shared" si="738"/>
        <v>25930</v>
      </c>
      <c r="L836" s="3">
        <f t="shared" si="726"/>
        <v>7500</v>
      </c>
      <c r="M836" s="3">
        <f t="shared" ref="M836:O836" si="739">SUM(M837:M838)</f>
        <v>2500</v>
      </c>
      <c r="N836" s="3">
        <f t="shared" si="739"/>
        <v>2500</v>
      </c>
      <c r="O836" s="3">
        <f t="shared" si="739"/>
        <v>2500</v>
      </c>
      <c r="P836" s="3">
        <f t="shared" si="728"/>
        <v>33430</v>
      </c>
      <c r="Q836" s="3">
        <f t="shared" si="683"/>
        <v>81.676032250183241</v>
      </c>
    </row>
    <row r="837" spans="1:17">
      <c r="A837" s="12" t="s">
        <v>370</v>
      </c>
      <c r="B837" s="12" t="s">
        <v>129</v>
      </c>
      <c r="C837" s="12" t="s">
        <v>88</v>
      </c>
      <c r="D837" s="12" t="s">
        <v>420</v>
      </c>
      <c r="E837" s="11">
        <v>6134</v>
      </c>
      <c r="F837" s="12" t="s">
        <v>433</v>
      </c>
      <c r="G837" s="84" t="s">
        <v>3105</v>
      </c>
      <c r="H837" s="13" t="s">
        <v>434</v>
      </c>
      <c r="I837" s="2">
        <v>31500</v>
      </c>
      <c r="J837" s="2">
        <v>25930</v>
      </c>
      <c r="K837" s="2">
        <v>18430</v>
      </c>
      <c r="L837" s="2">
        <f t="shared" si="726"/>
        <v>3750</v>
      </c>
      <c r="M837" s="2">
        <v>1250</v>
      </c>
      <c r="N837" s="2">
        <v>1250</v>
      </c>
      <c r="O837" s="2">
        <v>1250</v>
      </c>
      <c r="P837" s="2">
        <f t="shared" si="728"/>
        <v>22180</v>
      </c>
      <c r="Q837" s="2">
        <f t="shared" si="683"/>
        <v>85.537986887774778</v>
      </c>
    </row>
    <row r="838" spans="1:17">
      <c r="A838" s="12" t="s">
        <v>370</v>
      </c>
      <c r="B838" s="12" t="s">
        <v>129</v>
      </c>
      <c r="C838" s="12" t="s">
        <v>88</v>
      </c>
      <c r="D838" s="12" t="s">
        <v>420</v>
      </c>
      <c r="E838" s="11">
        <v>6134</v>
      </c>
      <c r="F838" s="12" t="s">
        <v>435</v>
      </c>
      <c r="G838" s="84" t="s">
        <v>3105</v>
      </c>
      <c r="H838" s="13" t="s">
        <v>436</v>
      </c>
      <c r="I838" s="2">
        <v>15000</v>
      </c>
      <c r="J838" s="2">
        <v>15000</v>
      </c>
      <c r="K838" s="2">
        <v>7500</v>
      </c>
      <c r="L838" s="2">
        <f t="shared" si="726"/>
        <v>3750</v>
      </c>
      <c r="M838" s="2">
        <v>1250</v>
      </c>
      <c r="N838" s="2">
        <v>1250</v>
      </c>
      <c r="O838" s="2">
        <v>1250</v>
      </c>
      <c r="P838" s="2">
        <f t="shared" si="728"/>
        <v>11250</v>
      </c>
      <c r="Q838" s="2">
        <f t="shared" si="683"/>
        <v>75</v>
      </c>
    </row>
    <row r="839" spans="1:17">
      <c r="A839" s="12" t="s">
        <v>370</v>
      </c>
      <c r="B839" s="12" t="s">
        <v>129</v>
      </c>
      <c r="C839" s="12" t="s">
        <v>88</v>
      </c>
      <c r="D839" s="12" t="s">
        <v>420</v>
      </c>
      <c r="E839" s="11">
        <v>6135</v>
      </c>
      <c r="F839" s="12"/>
      <c r="G839" s="84" t="s">
        <v>3105</v>
      </c>
      <c r="H839" s="13" t="s">
        <v>22</v>
      </c>
      <c r="I839" s="2">
        <v>23000</v>
      </c>
      <c r="J839" s="2">
        <v>14000</v>
      </c>
      <c r="K839" s="2">
        <v>7000</v>
      </c>
      <c r="L839" s="2">
        <f t="shared" si="726"/>
        <v>3500</v>
      </c>
      <c r="M839" s="2">
        <v>1180</v>
      </c>
      <c r="N839" s="2">
        <v>1160</v>
      </c>
      <c r="O839" s="2">
        <v>1160</v>
      </c>
      <c r="P839" s="2">
        <f t="shared" si="728"/>
        <v>10500</v>
      </c>
      <c r="Q839" s="2">
        <f t="shared" si="683"/>
        <v>75</v>
      </c>
    </row>
    <row r="840" spans="1:17">
      <c r="A840" s="12" t="s">
        <v>370</v>
      </c>
      <c r="B840" s="12" t="s">
        <v>129</v>
      </c>
      <c r="C840" s="12" t="s">
        <v>88</v>
      </c>
      <c r="D840" s="12" t="s">
        <v>420</v>
      </c>
      <c r="E840" s="11">
        <v>6136</v>
      </c>
      <c r="F840" s="12"/>
      <c r="G840" s="84" t="s">
        <v>3105</v>
      </c>
      <c r="H840" s="13" t="s">
        <v>23</v>
      </c>
      <c r="I840" s="2">
        <v>1000</v>
      </c>
      <c r="J840" s="2">
        <v>15400</v>
      </c>
      <c r="K840" s="2">
        <v>14900</v>
      </c>
      <c r="L840" s="2">
        <f t="shared" si="726"/>
        <v>250</v>
      </c>
      <c r="M840" s="2">
        <v>150</v>
      </c>
      <c r="N840" s="2">
        <v>50</v>
      </c>
      <c r="O840" s="2">
        <v>50</v>
      </c>
      <c r="P840" s="2">
        <f t="shared" si="728"/>
        <v>15150</v>
      </c>
      <c r="Q840" s="2">
        <f t="shared" si="683"/>
        <v>98.376623376623371</v>
      </c>
    </row>
    <row r="841" spans="1:17">
      <c r="A841" s="17" t="s">
        <v>370</v>
      </c>
      <c r="B841" s="17" t="s">
        <v>129</v>
      </c>
      <c r="C841" s="17" t="s">
        <v>88</v>
      </c>
      <c r="D841" s="17" t="s">
        <v>420</v>
      </c>
      <c r="E841" s="17" t="s">
        <v>437</v>
      </c>
      <c r="F841" s="12" t="s">
        <v>0</v>
      </c>
      <c r="G841" s="84" t="s">
        <v>0</v>
      </c>
      <c r="H841" s="18" t="s">
        <v>24</v>
      </c>
      <c r="I841" s="3">
        <v>81000</v>
      </c>
      <c r="J841" s="3">
        <f t="shared" ref="J841:K841" si="740">SUM(J842:J844)</f>
        <v>74000</v>
      </c>
      <c r="K841" s="3">
        <f t="shared" si="740"/>
        <v>43500</v>
      </c>
      <c r="L841" s="3">
        <f t="shared" si="726"/>
        <v>15250</v>
      </c>
      <c r="M841" s="3">
        <f t="shared" ref="M841:O841" si="741">SUM(M842:M844)</f>
        <v>5100</v>
      </c>
      <c r="N841" s="3">
        <f t="shared" si="741"/>
        <v>5100</v>
      </c>
      <c r="O841" s="3">
        <f t="shared" si="741"/>
        <v>5050</v>
      </c>
      <c r="P841" s="3">
        <f t="shared" si="728"/>
        <v>58750</v>
      </c>
      <c r="Q841" s="3">
        <f t="shared" si="683"/>
        <v>79.391891891891902</v>
      </c>
    </row>
    <row r="842" spans="1:17">
      <c r="A842" s="12" t="s">
        <v>370</v>
      </c>
      <c r="B842" s="12" t="s">
        <v>129</v>
      </c>
      <c r="C842" s="12" t="s">
        <v>88</v>
      </c>
      <c r="D842" s="12" t="s">
        <v>420</v>
      </c>
      <c r="E842" s="11">
        <v>6137</v>
      </c>
      <c r="F842" s="12" t="s">
        <v>438</v>
      </c>
      <c r="G842" s="84" t="s">
        <v>3105</v>
      </c>
      <c r="H842" s="13" t="s">
        <v>439</v>
      </c>
      <c r="I842" s="2">
        <v>17000</v>
      </c>
      <c r="J842" s="2">
        <v>12000</v>
      </c>
      <c r="K842" s="2">
        <v>6000</v>
      </c>
      <c r="L842" s="2">
        <f t="shared" si="726"/>
        <v>3000</v>
      </c>
      <c r="M842" s="2">
        <v>1000</v>
      </c>
      <c r="N842" s="2">
        <v>1000</v>
      </c>
      <c r="O842" s="2">
        <v>1000</v>
      </c>
      <c r="P842" s="2">
        <f t="shared" si="728"/>
        <v>9000</v>
      </c>
      <c r="Q842" s="2">
        <f t="shared" si="683"/>
        <v>75</v>
      </c>
    </row>
    <row r="843" spans="1:17" ht="22.5">
      <c r="A843" s="12" t="s">
        <v>370</v>
      </c>
      <c r="B843" s="12" t="s">
        <v>129</v>
      </c>
      <c r="C843" s="12" t="s">
        <v>88</v>
      </c>
      <c r="D843" s="12" t="s">
        <v>420</v>
      </c>
      <c r="E843" s="11">
        <v>6137</v>
      </c>
      <c r="F843" s="12" t="s">
        <v>440</v>
      </c>
      <c r="G843" s="84" t="s">
        <v>3105</v>
      </c>
      <c r="H843" s="13" t="s">
        <v>441</v>
      </c>
      <c r="I843" s="2">
        <v>60000</v>
      </c>
      <c r="J843" s="2">
        <v>58000</v>
      </c>
      <c r="K843" s="2">
        <v>35500</v>
      </c>
      <c r="L843" s="2">
        <f t="shared" si="726"/>
        <v>11250</v>
      </c>
      <c r="M843" s="2">
        <v>3750</v>
      </c>
      <c r="N843" s="2">
        <v>3750</v>
      </c>
      <c r="O843" s="2">
        <v>3750</v>
      </c>
      <c r="P843" s="2">
        <f t="shared" si="728"/>
        <v>46750</v>
      </c>
      <c r="Q843" s="2">
        <f t="shared" si="683"/>
        <v>80.603448275862064</v>
      </c>
    </row>
    <row r="844" spans="1:17">
      <c r="A844" s="12" t="s">
        <v>370</v>
      </c>
      <c r="B844" s="12" t="s">
        <v>129</v>
      </c>
      <c r="C844" s="12" t="s">
        <v>88</v>
      </c>
      <c r="D844" s="12" t="s">
        <v>420</v>
      </c>
      <c r="E844" s="11">
        <v>6137</v>
      </c>
      <c r="F844" s="12" t="s">
        <v>442</v>
      </c>
      <c r="G844" s="84" t="s">
        <v>3105</v>
      </c>
      <c r="H844" s="13" t="s">
        <v>443</v>
      </c>
      <c r="I844" s="2">
        <v>4000</v>
      </c>
      <c r="J844" s="2">
        <v>4000</v>
      </c>
      <c r="K844" s="2">
        <v>2000</v>
      </c>
      <c r="L844" s="2">
        <f t="shared" si="726"/>
        <v>1000</v>
      </c>
      <c r="M844" s="2">
        <v>350</v>
      </c>
      <c r="N844" s="2">
        <v>350</v>
      </c>
      <c r="O844" s="2">
        <v>300</v>
      </c>
      <c r="P844" s="2">
        <f t="shared" si="728"/>
        <v>3000</v>
      </c>
      <c r="Q844" s="2">
        <f t="shared" ref="Q844:Q907" si="742">IF(J844=0,"-",P844/J844*100)</f>
        <v>75</v>
      </c>
    </row>
    <row r="845" spans="1:17">
      <c r="A845" s="12" t="s">
        <v>370</v>
      </c>
      <c r="B845" s="12" t="s">
        <v>129</v>
      </c>
      <c r="C845" s="12" t="s">
        <v>88</v>
      </c>
      <c r="D845" s="12" t="s">
        <v>420</v>
      </c>
      <c r="E845" s="11">
        <v>6138</v>
      </c>
      <c r="F845" s="12"/>
      <c r="G845" s="84" t="s">
        <v>3105</v>
      </c>
      <c r="H845" s="13" t="s">
        <v>25</v>
      </c>
      <c r="I845" s="2">
        <v>10000</v>
      </c>
      <c r="J845" s="2">
        <v>6000</v>
      </c>
      <c r="K845" s="2">
        <v>3000</v>
      </c>
      <c r="L845" s="2">
        <f t="shared" si="726"/>
        <v>1500</v>
      </c>
      <c r="M845" s="2">
        <v>500</v>
      </c>
      <c r="N845" s="2">
        <v>500</v>
      </c>
      <c r="O845" s="2">
        <v>500</v>
      </c>
      <c r="P845" s="2">
        <f t="shared" si="728"/>
        <v>4500</v>
      </c>
      <c r="Q845" s="2">
        <f t="shared" si="742"/>
        <v>75</v>
      </c>
    </row>
    <row r="846" spans="1:17">
      <c r="A846" s="17" t="s">
        <v>370</v>
      </c>
      <c r="B846" s="17" t="s">
        <v>129</v>
      </c>
      <c r="C846" s="17" t="s">
        <v>88</v>
      </c>
      <c r="D846" s="17" t="s">
        <v>420</v>
      </c>
      <c r="E846" s="17" t="s">
        <v>99</v>
      </c>
      <c r="F846" s="12" t="s">
        <v>0</v>
      </c>
      <c r="G846" s="84" t="s">
        <v>0</v>
      </c>
      <c r="H846" s="18" t="s">
        <v>26</v>
      </c>
      <c r="I846" s="3">
        <v>289748</v>
      </c>
      <c r="J846" s="3">
        <f t="shared" ref="J846:K846" si="743">SUM(J847:J851)</f>
        <v>169918</v>
      </c>
      <c r="K846" s="3">
        <f t="shared" si="743"/>
        <v>112544</v>
      </c>
      <c r="L846" s="3">
        <f t="shared" si="726"/>
        <v>28686</v>
      </c>
      <c r="M846" s="3">
        <f t="shared" ref="M846:O846" si="744">SUM(M847:M851)</f>
        <v>10962</v>
      </c>
      <c r="N846" s="3">
        <f t="shared" si="744"/>
        <v>10762</v>
      </c>
      <c r="O846" s="3">
        <f t="shared" si="744"/>
        <v>6962</v>
      </c>
      <c r="P846" s="3">
        <f t="shared" si="728"/>
        <v>141230</v>
      </c>
      <c r="Q846" s="3">
        <f t="shared" si="742"/>
        <v>83.116562106427807</v>
      </c>
    </row>
    <row r="847" spans="1:17">
      <c r="A847" s="12" t="s">
        <v>370</v>
      </c>
      <c r="B847" s="12" t="s">
        <v>129</v>
      </c>
      <c r="C847" s="12" t="s">
        <v>88</v>
      </c>
      <c r="D847" s="12" t="s">
        <v>420</v>
      </c>
      <c r="E847" s="11">
        <v>6139</v>
      </c>
      <c r="F847" s="12" t="s">
        <v>444</v>
      </c>
      <c r="G847" s="84" t="s">
        <v>3105</v>
      </c>
      <c r="H847" s="13" t="s">
        <v>445</v>
      </c>
      <c r="I847" s="2">
        <v>135000</v>
      </c>
      <c r="J847" s="2">
        <v>64670</v>
      </c>
      <c r="K847" s="2">
        <v>42170</v>
      </c>
      <c r="L847" s="2">
        <f t="shared" si="726"/>
        <v>11250</v>
      </c>
      <c r="M847" s="2">
        <v>5000</v>
      </c>
      <c r="N847" s="2">
        <v>5000</v>
      </c>
      <c r="O847" s="2">
        <v>1250</v>
      </c>
      <c r="P847" s="2">
        <f t="shared" si="728"/>
        <v>53420</v>
      </c>
      <c r="Q847" s="2">
        <f t="shared" si="742"/>
        <v>82.603989485078088</v>
      </c>
    </row>
    <row r="848" spans="1:17" ht="22.5">
      <c r="A848" s="12" t="s">
        <v>370</v>
      </c>
      <c r="B848" s="12" t="s">
        <v>129</v>
      </c>
      <c r="C848" s="12" t="s">
        <v>88</v>
      </c>
      <c r="D848" s="12" t="s">
        <v>420</v>
      </c>
      <c r="E848" s="11">
        <v>6139</v>
      </c>
      <c r="F848" s="12" t="s">
        <v>446</v>
      </c>
      <c r="G848" s="84" t="s">
        <v>3105</v>
      </c>
      <c r="H848" s="13" t="s">
        <v>447</v>
      </c>
      <c r="I848" s="2">
        <v>30000</v>
      </c>
      <c r="J848" s="2">
        <v>9000</v>
      </c>
      <c r="K848" s="2">
        <v>6500</v>
      </c>
      <c r="L848" s="2">
        <f t="shared" si="726"/>
        <v>1250</v>
      </c>
      <c r="M848" s="2">
        <v>500</v>
      </c>
      <c r="N848" s="2">
        <v>400</v>
      </c>
      <c r="O848" s="2">
        <v>350</v>
      </c>
      <c r="P848" s="2">
        <f t="shared" si="728"/>
        <v>7750</v>
      </c>
      <c r="Q848" s="2">
        <f t="shared" si="742"/>
        <v>86.111111111111114</v>
      </c>
    </row>
    <row r="849" spans="1:17">
      <c r="A849" s="12" t="s">
        <v>370</v>
      </c>
      <c r="B849" s="12" t="s">
        <v>129</v>
      </c>
      <c r="C849" s="12" t="s">
        <v>88</v>
      </c>
      <c r="D849" s="12" t="s">
        <v>420</v>
      </c>
      <c r="E849" s="11">
        <v>6139</v>
      </c>
      <c r="F849" s="12" t="s">
        <v>448</v>
      </c>
      <c r="G849" s="84" t="s">
        <v>3105</v>
      </c>
      <c r="H849" s="13" t="s">
        <v>449</v>
      </c>
      <c r="I849" s="2">
        <v>100000</v>
      </c>
      <c r="J849" s="2">
        <v>71500</v>
      </c>
      <c r="K849" s="2">
        <v>51500</v>
      </c>
      <c r="L849" s="2">
        <f t="shared" si="726"/>
        <v>10000</v>
      </c>
      <c r="M849" s="2">
        <v>3400</v>
      </c>
      <c r="N849" s="2">
        <v>3300</v>
      </c>
      <c r="O849" s="2">
        <v>3300</v>
      </c>
      <c r="P849" s="2">
        <f t="shared" si="728"/>
        <v>61500</v>
      </c>
      <c r="Q849" s="2">
        <f t="shared" si="742"/>
        <v>86.013986013986013</v>
      </c>
    </row>
    <row r="850" spans="1:17">
      <c r="A850" s="12" t="s">
        <v>370</v>
      </c>
      <c r="B850" s="12" t="s">
        <v>129</v>
      </c>
      <c r="C850" s="12" t="s">
        <v>88</v>
      </c>
      <c r="D850" s="12" t="s">
        <v>420</v>
      </c>
      <c r="E850" s="11">
        <v>6139</v>
      </c>
      <c r="F850" s="12" t="s">
        <v>450</v>
      </c>
      <c r="G850" s="84" t="s">
        <v>3105</v>
      </c>
      <c r="H850" s="13" t="s">
        <v>108</v>
      </c>
      <c r="I850" s="2">
        <v>7000</v>
      </c>
      <c r="J850" s="2">
        <v>7000</v>
      </c>
      <c r="K850" s="2">
        <v>3500</v>
      </c>
      <c r="L850" s="2">
        <f t="shared" si="726"/>
        <v>1749</v>
      </c>
      <c r="M850" s="2">
        <v>583</v>
      </c>
      <c r="N850" s="2">
        <v>583</v>
      </c>
      <c r="O850" s="2">
        <v>583</v>
      </c>
      <c r="P850" s="2">
        <f t="shared" si="728"/>
        <v>5249</v>
      </c>
      <c r="Q850" s="2">
        <f t="shared" si="742"/>
        <v>74.985714285714295</v>
      </c>
    </row>
    <row r="851" spans="1:17" ht="22.5">
      <c r="A851" s="12" t="s">
        <v>370</v>
      </c>
      <c r="B851" s="12" t="s">
        <v>129</v>
      </c>
      <c r="C851" s="12" t="s">
        <v>88</v>
      </c>
      <c r="D851" s="12" t="s">
        <v>420</v>
      </c>
      <c r="E851" s="11">
        <v>6139</v>
      </c>
      <c r="F851" s="12" t="s">
        <v>451</v>
      </c>
      <c r="G851" s="84" t="s">
        <v>3105</v>
      </c>
      <c r="H851" s="13" t="s">
        <v>114</v>
      </c>
      <c r="I851" s="2">
        <v>17748</v>
      </c>
      <c r="J851" s="2">
        <v>17748</v>
      </c>
      <c r="K851" s="2">
        <v>8874</v>
      </c>
      <c r="L851" s="2">
        <f t="shared" si="726"/>
        <v>4437</v>
      </c>
      <c r="M851" s="2">
        <v>1479</v>
      </c>
      <c r="N851" s="2">
        <v>1479</v>
      </c>
      <c r="O851" s="2">
        <v>1479</v>
      </c>
      <c r="P851" s="2">
        <f t="shared" si="728"/>
        <v>13311</v>
      </c>
      <c r="Q851" s="2">
        <f t="shared" si="742"/>
        <v>75</v>
      </c>
    </row>
    <row r="852" spans="1:17" ht="22.5">
      <c r="A852" s="17" t="s">
        <v>0</v>
      </c>
      <c r="B852" s="17" t="s">
        <v>0</v>
      </c>
      <c r="C852" s="17" t="s">
        <v>0</v>
      </c>
      <c r="D852" s="18" t="s">
        <v>0</v>
      </c>
      <c r="E852" s="18" t="s">
        <v>0</v>
      </c>
      <c r="F852" s="18" t="s">
        <v>0</v>
      </c>
      <c r="G852" s="81" t="s">
        <v>0</v>
      </c>
      <c r="H852" s="24" t="s">
        <v>36</v>
      </c>
      <c r="I852" s="29">
        <v>105100</v>
      </c>
      <c r="J852" s="29">
        <f t="shared" ref="J852:K852" si="745">SUM(J853)</f>
        <v>21600</v>
      </c>
      <c r="K852" s="29">
        <f t="shared" si="745"/>
        <v>21500</v>
      </c>
      <c r="L852" s="29">
        <f t="shared" si="726"/>
        <v>0</v>
      </c>
      <c r="M852" s="29">
        <f t="shared" ref="M852:O852" si="746">SUM(M853)</f>
        <v>0</v>
      </c>
      <c r="N852" s="29">
        <f t="shared" si="746"/>
        <v>0</v>
      </c>
      <c r="O852" s="29">
        <f t="shared" si="746"/>
        <v>0</v>
      </c>
      <c r="P852" s="29">
        <f t="shared" si="728"/>
        <v>21500</v>
      </c>
      <c r="Q852" s="29">
        <f t="shared" si="742"/>
        <v>99.537037037037038</v>
      </c>
    </row>
    <row r="853" spans="1:17">
      <c r="A853" s="12" t="s">
        <v>370</v>
      </c>
      <c r="B853" s="12" t="s">
        <v>129</v>
      </c>
      <c r="C853" s="12" t="s">
        <v>88</v>
      </c>
      <c r="D853" s="12" t="s">
        <v>420</v>
      </c>
      <c r="E853" s="18" t="s">
        <v>28</v>
      </c>
      <c r="F853" s="18" t="s">
        <v>0</v>
      </c>
      <c r="G853" s="81" t="s">
        <v>0</v>
      </c>
      <c r="H853" s="18" t="s">
        <v>29</v>
      </c>
      <c r="I853" s="3">
        <v>105100</v>
      </c>
      <c r="J853" s="3">
        <f t="shared" ref="J853" si="747">SUM(J854,J856)</f>
        <v>21600</v>
      </c>
      <c r="K853" s="3">
        <f t="shared" ref="K853" si="748">SUM(K854,K856)</f>
        <v>21500</v>
      </c>
      <c r="L853" s="3">
        <f t="shared" si="726"/>
        <v>0</v>
      </c>
      <c r="M853" s="3">
        <f t="shared" ref="M853:O853" si="749">SUM(M854,M856)</f>
        <v>0</v>
      </c>
      <c r="N853" s="3">
        <f t="shared" si="749"/>
        <v>0</v>
      </c>
      <c r="O853" s="3">
        <f t="shared" si="749"/>
        <v>0</v>
      </c>
      <c r="P853" s="3">
        <f t="shared" si="728"/>
        <v>21500</v>
      </c>
      <c r="Q853" s="3">
        <f t="shared" si="742"/>
        <v>99.537037037037038</v>
      </c>
    </row>
    <row r="854" spans="1:17">
      <c r="A854" s="17" t="s">
        <v>370</v>
      </c>
      <c r="B854" s="17" t="s">
        <v>129</v>
      </c>
      <c r="C854" s="17" t="s">
        <v>88</v>
      </c>
      <c r="D854" s="17" t="s">
        <v>420</v>
      </c>
      <c r="E854" s="17" t="s">
        <v>115</v>
      </c>
      <c r="F854" s="12" t="s">
        <v>0</v>
      </c>
      <c r="G854" s="84" t="s">
        <v>0</v>
      </c>
      <c r="H854" s="18" t="s">
        <v>32</v>
      </c>
      <c r="I854" s="3">
        <v>105000</v>
      </c>
      <c r="J854" s="3">
        <f t="shared" ref="J854:K854" si="750">SUM(J855)</f>
        <v>21500</v>
      </c>
      <c r="K854" s="3">
        <f t="shared" si="750"/>
        <v>21500</v>
      </c>
      <c r="L854" s="3">
        <f t="shared" si="726"/>
        <v>0</v>
      </c>
      <c r="M854" s="3">
        <f t="shared" ref="M854:O854" si="751">SUM(M855)</f>
        <v>0</v>
      </c>
      <c r="N854" s="3">
        <f t="shared" si="751"/>
        <v>0</v>
      </c>
      <c r="O854" s="3">
        <f t="shared" si="751"/>
        <v>0</v>
      </c>
      <c r="P854" s="3">
        <f t="shared" si="728"/>
        <v>21500</v>
      </c>
      <c r="Q854" s="3">
        <f t="shared" si="742"/>
        <v>100</v>
      </c>
    </row>
    <row r="855" spans="1:17">
      <c r="A855" s="12" t="s">
        <v>370</v>
      </c>
      <c r="B855" s="12" t="s">
        <v>129</v>
      </c>
      <c r="C855" s="12" t="s">
        <v>88</v>
      </c>
      <c r="D855" s="12" t="s">
        <v>420</v>
      </c>
      <c r="E855" s="11">
        <v>6143</v>
      </c>
      <c r="F855" s="12" t="s">
        <v>452</v>
      </c>
      <c r="G855" s="84" t="s">
        <v>3105</v>
      </c>
      <c r="H855" s="13" t="s">
        <v>453</v>
      </c>
      <c r="I855" s="2">
        <v>105000</v>
      </c>
      <c r="J855" s="2">
        <v>21500</v>
      </c>
      <c r="K855" s="2">
        <v>21500</v>
      </c>
      <c r="L855" s="2">
        <f t="shared" si="726"/>
        <v>0</v>
      </c>
      <c r="M855" s="2"/>
      <c r="N855" s="2">
        <v>0</v>
      </c>
      <c r="O855" s="2">
        <v>0</v>
      </c>
      <c r="P855" s="2">
        <f t="shared" si="728"/>
        <v>21500</v>
      </c>
      <c r="Q855" s="2">
        <f t="shared" si="742"/>
        <v>100</v>
      </c>
    </row>
    <row r="856" spans="1:17">
      <c r="A856" s="17" t="s">
        <v>370</v>
      </c>
      <c r="B856" s="17" t="s">
        <v>129</v>
      </c>
      <c r="C856" s="17" t="s">
        <v>88</v>
      </c>
      <c r="D856" s="17" t="s">
        <v>420</v>
      </c>
      <c r="E856" s="17" t="s">
        <v>120</v>
      </c>
      <c r="F856" s="12" t="s">
        <v>0</v>
      </c>
      <c r="G856" s="84" t="s">
        <v>0</v>
      </c>
      <c r="H856" s="18" t="s">
        <v>35</v>
      </c>
      <c r="I856" s="3">
        <v>100</v>
      </c>
      <c r="J856" s="3">
        <f t="shared" ref="J856:K856" si="752">SUM(J857)</f>
        <v>100</v>
      </c>
      <c r="K856" s="3">
        <f t="shared" si="752"/>
        <v>0</v>
      </c>
      <c r="L856" s="3">
        <f t="shared" si="726"/>
        <v>0</v>
      </c>
      <c r="M856" s="3">
        <f t="shared" ref="M856:O856" si="753">SUM(M857)</f>
        <v>0</v>
      </c>
      <c r="N856" s="3">
        <f t="shared" si="753"/>
        <v>0</v>
      </c>
      <c r="O856" s="3">
        <f t="shared" si="753"/>
        <v>0</v>
      </c>
      <c r="P856" s="3">
        <f t="shared" si="728"/>
        <v>0</v>
      </c>
      <c r="Q856" s="3">
        <f t="shared" si="742"/>
        <v>0</v>
      </c>
    </row>
    <row r="857" spans="1:17">
      <c r="A857" s="12" t="s">
        <v>370</v>
      </c>
      <c r="B857" s="12" t="s">
        <v>129</v>
      </c>
      <c r="C857" s="12" t="s">
        <v>88</v>
      </c>
      <c r="D857" s="12" t="s">
        <v>420</v>
      </c>
      <c r="E857" s="11">
        <v>6148</v>
      </c>
      <c r="F857" s="12" t="s">
        <v>454</v>
      </c>
      <c r="G857" s="84" t="s">
        <v>3105</v>
      </c>
      <c r="H857" s="13" t="s">
        <v>403</v>
      </c>
      <c r="I857" s="2">
        <v>100</v>
      </c>
      <c r="J857" s="2">
        <v>100</v>
      </c>
      <c r="K857" s="2">
        <v>0</v>
      </c>
      <c r="L857" s="2">
        <f t="shared" si="726"/>
        <v>0</v>
      </c>
      <c r="M857" s="2"/>
      <c r="N857" s="2"/>
      <c r="O857" s="2"/>
      <c r="P857" s="2">
        <f t="shared" si="728"/>
        <v>0</v>
      </c>
      <c r="Q857" s="2">
        <f t="shared" si="742"/>
        <v>0</v>
      </c>
    </row>
    <row r="858" spans="1:17" ht="22.5">
      <c r="A858" s="17" t="s">
        <v>0</v>
      </c>
      <c r="B858" s="17" t="s">
        <v>0</v>
      </c>
      <c r="C858" s="17" t="s">
        <v>0</v>
      </c>
      <c r="D858" s="18" t="s">
        <v>0</v>
      </c>
      <c r="E858" s="18" t="s">
        <v>0</v>
      </c>
      <c r="F858" s="18" t="s">
        <v>0</v>
      </c>
      <c r="G858" s="81" t="s">
        <v>0</v>
      </c>
      <c r="H858" s="24" t="s">
        <v>43</v>
      </c>
      <c r="I858" s="29">
        <v>1002000</v>
      </c>
      <c r="J858" s="29">
        <f t="shared" ref="J858:K860" si="754">SUM(J859)</f>
        <v>848500</v>
      </c>
      <c r="K858" s="29">
        <f t="shared" si="754"/>
        <v>507500</v>
      </c>
      <c r="L858" s="29">
        <f t="shared" si="726"/>
        <v>187500</v>
      </c>
      <c r="M858" s="29">
        <f t="shared" ref="M858:O860" si="755">SUM(M859)</f>
        <v>62500</v>
      </c>
      <c r="N858" s="29">
        <f t="shared" si="755"/>
        <v>62500</v>
      </c>
      <c r="O858" s="29">
        <f t="shared" si="755"/>
        <v>62500</v>
      </c>
      <c r="P858" s="29">
        <f t="shared" si="728"/>
        <v>695000</v>
      </c>
      <c r="Q858" s="29">
        <f t="shared" si="742"/>
        <v>81.90925162050678</v>
      </c>
    </row>
    <row r="859" spans="1:17">
      <c r="A859" s="12" t="s">
        <v>370</v>
      </c>
      <c r="B859" s="12" t="s">
        <v>129</v>
      </c>
      <c r="C859" s="12" t="s">
        <v>88</v>
      </c>
      <c r="D859" s="12" t="s">
        <v>420</v>
      </c>
      <c r="E859" s="18" t="s">
        <v>37</v>
      </c>
      <c r="F859" s="18" t="s">
        <v>0</v>
      </c>
      <c r="G859" s="81" t="s">
        <v>0</v>
      </c>
      <c r="H859" s="18" t="s">
        <v>38</v>
      </c>
      <c r="I859" s="3">
        <v>1002000</v>
      </c>
      <c r="J859" s="3">
        <f t="shared" si="754"/>
        <v>848500</v>
      </c>
      <c r="K859" s="3">
        <f t="shared" si="754"/>
        <v>507500</v>
      </c>
      <c r="L859" s="3">
        <f t="shared" si="726"/>
        <v>187500</v>
      </c>
      <c r="M859" s="3">
        <f t="shared" si="755"/>
        <v>62500</v>
      </c>
      <c r="N859" s="3">
        <f t="shared" si="755"/>
        <v>62500</v>
      </c>
      <c r="O859" s="3">
        <f t="shared" si="755"/>
        <v>62500</v>
      </c>
      <c r="P859" s="3">
        <f t="shared" si="728"/>
        <v>695000</v>
      </c>
      <c r="Q859" s="3">
        <f t="shared" si="742"/>
        <v>81.90925162050678</v>
      </c>
    </row>
    <row r="860" spans="1:17">
      <c r="A860" s="17" t="s">
        <v>370</v>
      </c>
      <c r="B860" s="17" t="s">
        <v>129</v>
      </c>
      <c r="C860" s="17" t="s">
        <v>88</v>
      </c>
      <c r="D860" s="17" t="s">
        <v>420</v>
      </c>
      <c r="E860" s="17" t="s">
        <v>407</v>
      </c>
      <c r="F860" s="12" t="s">
        <v>0</v>
      </c>
      <c r="G860" s="84" t="s">
        <v>0</v>
      </c>
      <c r="H860" s="18" t="s">
        <v>40</v>
      </c>
      <c r="I860" s="3">
        <v>1002000</v>
      </c>
      <c r="J860" s="3">
        <f t="shared" si="754"/>
        <v>848500</v>
      </c>
      <c r="K860" s="3">
        <f t="shared" si="754"/>
        <v>507500</v>
      </c>
      <c r="L860" s="3">
        <f t="shared" si="726"/>
        <v>187500</v>
      </c>
      <c r="M860" s="3">
        <f t="shared" si="755"/>
        <v>62500</v>
      </c>
      <c r="N860" s="3">
        <f t="shared" si="755"/>
        <v>62500</v>
      </c>
      <c r="O860" s="3">
        <f t="shared" si="755"/>
        <v>62500</v>
      </c>
      <c r="P860" s="3">
        <f t="shared" si="728"/>
        <v>695000</v>
      </c>
      <c r="Q860" s="3">
        <f t="shared" si="742"/>
        <v>81.90925162050678</v>
      </c>
    </row>
    <row r="861" spans="1:17">
      <c r="A861" s="12" t="s">
        <v>370</v>
      </c>
      <c r="B861" s="12" t="s">
        <v>129</v>
      </c>
      <c r="C861" s="12" t="s">
        <v>88</v>
      </c>
      <c r="D861" s="12" t="s">
        <v>420</v>
      </c>
      <c r="E861" s="11">
        <v>6152</v>
      </c>
      <c r="F861" s="12" t="s">
        <v>455</v>
      </c>
      <c r="G861" s="84" t="s">
        <v>3105</v>
      </c>
      <c r="H861" s="13" t="s">
        <v>456</v>
      </c>
      <c r="I861" s="2">
        <v>1002000</v>
      </c>
      <c r="J861" s="2">
        <v>848500</v>
      </c>
      <c r="K861" s="2">
        <v>507500</v>
      </c>
      <c r="L861" s="2">
        <f t="shared" si="726"/>
        <v>187500</v>
      </c>
      <c r="M861" s="2">
        <v>62500</v>
      </c>
      <c r="N861" s="2">
        <v>62500</v>
      </c>
      <c r="O861" s="2">
        <v>62500</v>
      </c>
      <c r="P861" s="2">
        <f t="shared" si="728"/>
        <v>695000</v>
      </c>
      <c r="Q861" s="2">
        <f t="shared" si="742"/>
        <v>81.90925162050678</v>
      </c>
    </row>
    <row r="862" spans="1:17" ht="22.5">
      <c r="A862" s="17" t="s">
        <v>0</v>
      </c>
      <c r="B862" s="17" t="s">
        <v>0</v>
      </c>
      <c r="C862" s="17" t="s">
        <v>0</v>
      </c>
      <c r="D862" s="18" t="s">
        <v>0</v>
      </c>
      <c r="E862" s="18" t="s">
        <v>0</v>
      </c>
      <c r="F862" s="18" t="s">
        <v>0</v>
      </c>
      <c r="G862" s="81" t="s">
        <v>0</v>
      </c>
      <c r="H862" s="24" t="s">
        <v>58</v>
      </c>
      <c r="I862" s="29">
        <v>2319600</v>
      </c>
      <c r="J862" s="29">
        <f t="shared" ref="J862:K862" si="756">SUM(J863)</f>
        <v>71100</v>
      </c>
      <c r="K862" s="29">
        <f t="shared" si="756"/>
        <v>49500</v>
      </c>
      <c r="L862" s="29">
        <f t="shared" si="726"/>
        <v>13150</v>
      </c>
      <c r="M862" s="29">
        <f t="shared" ref="M862:O862" si="757">SUM(M863)</f>
        <v>4550</v>
      </c>
      <c r="N862" s="29">
        <f t="shared" si="757"/>
        <v>4550</v>
      </c>
      <c r="O862" s="29">
        <f t="shared" si="757"/>
        <v>4050</v>
      </c>
      <c r="P862" s="29">
        <f t="shared" si="728"/>
        <v>62650</v>
      </c>
      <c r="Q862" s="29">
        <f t="shared" si="742"/>
        <v>88.115330520393812</v>
      </c>
    </row>
    <row r="863" spans="1:17">
      <c r="A863" s="12" t="s">
        <v>370</v>
      </c>
      <c r="B863" s="12" t="s">
        <v>129</v>
      </c>
      <c r="C863" s="12" t="s">
        <v>88</v>
      </c>
      <c r="D863" s="12" t="s">
        <v>420</v>
      </c>
      <c r="E863" s="18" t="s">
        <v>50</v>
      </c>
      <c r="F863" s="18" t="s">
        <v>0</v>
      </c>
      <c r="G863" s="81" t="s">
        <v>0</v>
      </c>
      <c r="H863" s="18" t="s">
        <v>51</v>
      </c>
      <c r="I863" s="3">
        <v>2319600</v>
      </c>
      <c r="J863" s="3">
        <f t="shared" ref="J863" si="758">SUM(J864,J866,J868,J870,J872)</f>
        <v>71100</v>
      </c>
      <c r="K863" s="3">
        <f t="shared" ref="K863" si="759">SUM(K864,K866,K868,K870,K872)</f>
        <v>49500</v>
      </c>
      <c r="L863" s="3">
        <f t="shared" si="726"/>
        <v>13150</v>
      </c>
      <c r="M863" s="3">
        <f t="shared" ref="M863:O863" si="760">SUM(M864,M866,M868,M870,M872)</f>
        <v>4550</v>
      </c>
      <c r="N863" s="3">
        <f t="shared" si="760"/>
        <v>4550</v>
      </c>
      <c r="O863" s="3">
        <f t="shared" si="760"/>
        <v>4050</v>
      </c>
      <c r="P863" s="3">
        <f t="shared" si="728"/>
        <v>62650</v>
      </c>
      <c r="Q863" s="3">
        <f t="shared" si="742"/>
        <v>88.115330520393812</v>
      </c>
    </row>
    <row r="864" spans="1:17">
      <c r="A864" s="17" t="s">
        <v>370</v>
      </c>
      <c r="B864" s="17" t="s">
        <v>129</v>
      </c>
      <c r="C864" s="17" t="s">
        <v>88</v>
      </c>
      <c r="D864" s="17" t="s">
        <v>420</v>
      </c>
      <c r="E864" s="17" t="s">
        <v>457</v>
      </c>
      <c r="F864" s="12" t="s">
        <v>0</v>
      </c>
      <c r="G864" s="84" t="s">
        <v>0</v>
      </c>
      <c r="H864" s="18" t="s">
        <v>52</v>
      </c>
      <c r="I864" s="3">
        <v>100</v>
      </c>
      <c r="J864" s="3">
        <f t="shared" ref="J864:K864" si="761">SUM(J865)</f>
        <v>100</v>
      </c>
      <c r="K864" s="3">
        <f t="shared" si="761"/>
        <v>0</v>
      </c>
      <c r="L864" s="3">
        <f t="shared" si="726"/>
        <v>0</v>
      </c>
      <c r="M864" s="3">
        <f t="shared" ref="M864:O864" si="762">SUM(M865)</f>
        <v>0</v>
      </c>
      <c r="N864" s="3">
        <f t="shared" si="762"/>
        <v>0</v>
      </c>
      <c r="O864" s="3">
        <f t="shared" si="762"/>
        <v>0</v>
      </c>
      <c r="P864" s="3">
        <f t="shared" si="728"/>
        <v>0</v>
      </c>
      <c r="Q864" s="3">
        <f t="shared" si="742"/>
        <v>0</v>
      </c>
    </row>
    <row r="865" spans="1:17">
      <c r="A865" s="12" t="s">
        <v>370</v>
      </c>
      <c r="B865" s="12" t="s">
        <v>129</v>
      </c>
      <c r="C865" s="12" t="s">
        <v>88</v>
      </c>
      <c r="D865" s="12" t="s">
        <v>420</v>
      </c>
      <c r="E865" s="11">
        <v>8211</v>
      </c>
      <c r="F865" s="12" t="s">
        <v>458</v>
      </c>
      <c r="G865" s="84" t="s">
        <v>3105</v>
      </c>
      <c r="H865" s="13" t="s">
        <v>459</v>
      </c>
      <c r="I865" s="2">
        <v>100</v>
      </c>
      <c r="J865" s="2">
        <v>100</v>
      </c>
      <c r="K865" s="2">
        <v>0</v>
      </c>
      <c r="L865" s="2">
        <f t="shared" si="726"/>
        <v>0</v>
      </c>
      <c r="M865" s="2"/>
      <c r="N865" s="2"/>
      <c r="O865" s="2"/>
      <c r="P865" s="2">
        <f t="shared" si="728"/>
        <v>0</v>
      </c>
      <c r="Q865" s="2">
        <f t="shared" si="742"/>
        <v>0</v>
      </c>
    </row>
    <row r="866" spans="1:17">
      <c r="A866" s="17" t="s">
        <v>370</v>
      </c>
      <c r="B866" s="17" t="s">
        <v>129</v>
      </c>
      <c r="C866" s="17" t="s">
        <v>88</v>
      </c>
      <c r="D866" s="17" t="s">
        <v>420</v>
      </c>
      <c r="E866" s="17" t="s">
        <v>414</v>
      </c>
      <c r="F866" s="12" t="s">
        <v>0</v>
      </c>
      <c r="G866" s="84" t="s">
        <v>0</v>
      </c>
      <c r="H866" s="18" t="s">
        <v>53</v>
      </c>
      <c r="I866" s="3">
        <v>34000</v>
      </c>
      <c r="J866" s="3">
        <f t="shared" ref="J866:K866" si="763">SUM(J867)</f>
        <v>9000</v>
      </c>
      <c r="K866" s="3">
        <f t="shared" si="763"/>
        <v>4500</v>
      </c>
      <c r="L866" s="3">
        <f t="shared" si="726"/>
        <v>2250</v>
      </c>
      <c r="M866" s="3">
        <f t="shared" ref="M866:O866" si="764">SUM(M867)</f>
        <v>750</v>
      </c>
      <c r="N866" s="3">
        <f t="shared" si="764"/>
        <v>750</v>
      </c>
      <c r="O866" s="3">
        <f t="shared" si="764"/>
        <v>750</v>
      </c>
      <c r="P866" s="3">
        <f t="shared" si="728"/>
        <v>6750</v>
      </c>
      <c r="Q866" s="3">
        <f t="shared" si="742"/>
        <v>75</v>
      </c>
    </row>
    <row r="867" spans="1:17">
      <c r="A867" s="12" t="s">
        <v>370</v>
      </c>
      <c r="B867" s="12" t="s">
        <v>129</v>
      </c>
      <c r="C867" s="12" t="s">
        <v>88</v>
      </c>
      <c r="D867" s="12" t="s">
        <v>420</v>
      </c>
      <c r="E867" s="11">
        <v>8212</v>
      </c>
      <c r="F867" s="12" t="s">
        <v>460</v>
      </c>
      <c r="G867" s="84" t="s">
        <v>3105</v>
      </c>
      <c r="H867" s="13" t="s">
        <v>461</v>
      </c>
      <c r="I867" s="2">
        <v>34000</v>
      </c>
      <c r="J867" s="2">
        <v>9000</v>
      </c>
      <c r="K867" s="2">
        <v>4500</v>
      </c>
      <c r="L867" s="2">
        <f t="shared" si="726"/>
        <v>2250</v>
      </c>
      <c r="M867" s="2">
        <v>750</v>
      </c>
      <c r="N867" s="2">
        <v>750</v>
      </c>
      <c r="O867" s="2">
        <v>750</v>
      </c>
      <c r="P867" s="2">
        <f t="shared" si="728"/>
        <v>6750</v>
      </c>
      <c r="Q867" s="2">
        <f t="shared" si="742"/>
        <v>75</v>
      </c>
    </row>
    <row r="868" spans="1:17">
      <c r="A868" s="17" t="s">
        <v>370</v>
      </c>
      <c r="B868" s="17" t="s">
        <v>129</v>
      </c>
      <c r="C868" s="17" t="s">
        <v>88</v>
      </c>
      <c r="D868" s="17" t="s">
        <v>420</v>
      </c>
      <c r="E868" s="17" t="s">
        <v>122</v>
      </c>
      <c r="F868" s="12" t="s">
        <v>0</v>
      </c>
      <c r="G868" s="84" t="s">
        <v>0</v>
      </c>
      <c r="H868" s="18" t="s">
        <v>54</v>
      </c>
      <c r="I868" s="3">
        <v>147000</v>
      </c>
      <c r="J868" s="3">
        <f t="shared" ref="J868:K868" si="765">SUM(J869)</f>
        <v>0</v>
      </c>
      <c r="K868" s="3">
        <f t="shared" si="765"/>
        <v>0</v>
      </c>
      <c r="L868" s="3">
        <f t="shared" si="726"/>
        <v>2500</v>
      </c>
      <c r="M868" s="3">
        <f t="shared" ref="M868:O868" si="766">SUM(M869)</f>
        <v>1000</v>
      </c>
      <c r="N868" s="3">
        <f t="shared" si="766"/>
        <v>1000</v>
      </c>
      <c r="O868" s="3">
        <f t="shared" si="766"/>
        <v>500</v>
      </c>
      <c r="P868" s="3">
        <f t="shared" si="728"/>
        <v>2500</v>
      </c>
      <c r="Q868" s="3" t="str">
        <f t="shared" si="742"/>
        <v>-</v>
      </c>
    </row>
    <row r="869" spans="1:17">
      <c r="A869" s="12" t="s">
        <v>370</v>
      </c>
      <c r="B869" s="12" t="s">
        <v>129</v>
      </c>
      <c r="C869" s="12" t="s">
        <v>88</v>
      </c>
      <c r="D869" s="12" t="s">
        <v>420</v>
      </c>
      <c r="E869" s="11">
        <v>8213</v>
      </c>
      <c r="F869" s="12" t="s">
        <v>462</v>
      </c>
      <c r="G869" s="84" t="s">
        <v>3105</v>
      </c>
      <c r="H869" s="13" t="s">
        <v>463</v>
      </c>
      <c r="I869" s="2">
        <v>147000</v>
      </c>
      <c r="J869" s="2">
        <v>0</v>
      </c>
      <c r="K869" s="2">
        <v>0</v>
      </c>
      <c r="L869" s="2">
        <f t="shared" si="726"/>
        <v>2500</v>
      </c>
      <c r="M869" s="2">
        <v>1000</v>
      </c>
      <c r="N869" s="2">
        <v>1000</v>
      </c>
      <c r="O869" s="2">
        <v>500</v>
      </c>
      <c r="P869" s="2">
        <f t="shared" si="728"/>
        <v>2500</v>
      </c>
      <c r="Q869" s="2" t="str">
        <f t="shared" si="742"/>
        <v>-</v>
      </c>
    </row>
    <row r="870" spans="1:17">
      <c r="A870" s="17" t="s">
        <v>370</v>
      </c>
      <c r="B870" s="17" t="s">
        <v>129</v>
      </c>
      <c r="C870" s="17" t="s">
        <v>88</v>
      </c>
      <c r="D870" s="17" t="s">
        <v>420</v>
      </c>
      <c r="E870" s="17" t="s">
        <v>217</v>
      </c>
      <c r="F870" s="12" t="s">
        <v>0</v>
      </c>
      <c r="G870" s="84" t="s">
        <v>0</v>
      </c>
      <c r="H870" s="18" t="s">
        <v>56</v>
      </c>
      <c r="I870" s="3">
        <v>64000</v>
      </c>
      <c r="J870" s="3">
        <f t="shared" ref="J870:K870" si="767">SUM(J871)</f>
        <v>62000</v>
      </c>
      <c r="K870" s="3">
        <f t="shared" si="767"/>
        <v>45000</v>
      </c>
      <c r="L870" s="3">
        <f t="shared" si="726"/>
        <v>8400</v>
      </c>
      <c r="M870" s="3">
        <f t="shared" ref="M870:O870" si="768">SUM(M871)</f>
        <v>2800</v>
      </c>
      <c r="N870" s="3">
        <f t="shared" si="768"/>
        <v>2800</v>
      </c>
      <c r="O870" s="3">
        <f t="shared" si="768"/>
        <v>2800</v>
      </c>
      <c r="P870" s="3">
        <f t="shared" si="728"/>
        <v>53400</v>
      </c>
      <c r="Q870" s="3">
        <f t="shared" si="742"/>
        <v>86.129032258064512</v>
      </c>
    </row>
    <row r="871" spans="1:17">
      <c r="A871" s="12" t="s">
        <v>370</v>
      </c>
      <c r="B871" s="12" t="s">
        <v>129</v>
      </c>
      <c r="C871" s="12" t="s">
        <v>88</v>
      </c>
      <c r="D871" s="12" t="s">
        <v>420</v>
      </c>
      <c r="E871" s="11">
        <v>8215</v>
      </c>
      <c r="F871" s="12"/>
      <c r="G871" s="84" t="s">
        <v>3105</v>
      </c>
      <c r="H871" s="13" t="s">
        <v>56</v>
      </c>
      <c r="I871" s="2">
        <v>64000</v>
      </c>
      <c r="J871" s="2">
        <v>62000</v>
      </c>
      <c r="K871" s="2">
        <v>45000</v>
      </c>
      <c r="L871" s="2">
        <f t="shared" si="726"/>
        <v>8400</v>
      </c>
      <c r="M871" s="2">
        <v>2800</v>
      </c>
      <c r="N871" s="2">
        <v>2800</v>
      </c>
      <c r="O871" s="2">
        <v>2800</v>
      </c>
      <c r="P871" s="2">
        <f t="shared" si="728"/>
        <v>53400</v>
      </c>
      <c r="Q871" s="2">
        <f t="shared" si="742"/>
        <v>86.129032258064512</v>
      </c>
    </row>
    <row r="872" spans="1:17">
      <c r="A872" s="17" t="s">
        <v>370</v>
      </c>
      <c r="B872" s="17" t="s">
        <v>129</v>
      </c>
      <c r="C872" s="17" t="s">
        <v>88</v>
      </c>
      <c r="D872" s="17" t="s">
        <v>420</v>
      </c>
      <c r="E872" s="17" t="s">
        <v>464</v>
      </c>
      <c r="F872" s="12" t="s">
        <v>0</v>
      </c>
      <c r="G872" s="84" t="s">
        <v>0</v>
      </c>
      <c r="H872" s="18" t="s">
        <v>57</v>
      </c>
      <c r="I872" s="3">
        <v>2074500</v>
      </c>
      <c r="J872" s="3">
        <f t="shared" ref="J872:K872" si="769">SUM(J873)</f>
        <v>0</v>
      </c>
      <c r="K872" s="3">
        <f t="shared" si="769"/>
        <v>0</v>
      </c>
      <c r="L872" s="3">
        <f t="shared" si="726"/>
        <v>0</v>
      </c>
      <c r="M872" s="3">
        <f t="shared" ref="M872:O872" si="770">SUM(M873)</f>
        <v>0</v>
      </c>
      <c r="N872" s="3">
        <f t="shared" si="770"/>
        <v>0</v>
      </c>
      <c r="O872" s="3">
        <f t="shared" si="770"/>
        <v>0</v>
      </c>
      <c r="P872" s="3">
        <f t="shared" si="728"/>
        <v>0</v>
      </c>
      <c r="Q872" s="3" t="str">
        <f t="shared" si="742"/>
        <v>-</v>
      </c>
    </row>
    <row r="873" spans="1:17" ht="22.5">
      <c r="A873" s="12" t="s">
        <v>370</v>
      </c>
      <c r="B873" s="12" t="s">
        <v>129</v>
      </c>
      <c r="C873" s="12" t="s">
        <v>88</v>
      </c>
      <c r="D873" s="12" t="s">
        <v>420</v>
      </c>
      <c r="E873" s="11">
        <v>8216</v>
      </c>
      <c r="F873" s="12" t="s">
        <v>465</v>
      </c>
      <c r="G873" s="84" t="s">
        <v>3105</v>
      </c>
      <c r="H873" s="13" t="s">
        <v>466</v>
      </c>
      <c r="I873" s="2">
        <v>2074500</v>
      </c>
      <c r="J873" s="2">
        <v>0</v>
      </c>
      <c r="K873" s="2">
        <v>0</v>
      </c>
      <c r="L873" s="2">
        <f t="shared" si="726"/>
        <v>0</v>
      </c>
      <c r="M873" s="2"/>
      <c r="N873" s="2"/>
      <c r="O873" s="2"/>
      <c r="P873" s="2">
        <f t="shared" si="728"/>
        <v>0</v>
      </c>
      <c r="Q873" s="2" t="str">
        <f t="shared" si="742"/>
        <v>-</v>
      </c>
    </row>
    <row r="874" spans="1:17">
      <c r="A874" s="13" t="s">
        <v>0</v>
      </c>
      <c r="B874" s="13" t="s">
        <v>0</v>
      </c>
      <c r="C874" s="13" t="s">
        <v>0</v>
      </c>
      <c r="D874" s="13" t="s">
        <v>0</v>
      </c>
      <c r="E874" s="13" t="s">
        <v>0</v>
      </c>
      <c r="F874" s="13" t="s">
        <v>0</v>
      </c>
      <c r="G874" s="84" t="s">
        <v>0</v>
      </c>
      <c r="H874" s="24" t="s">
        <v>467</v>
      </c>
      <c r="I874" s="29">
        <v>6570630</v>
      </c>
      <c r="J874" s="29">
        <f>SUM(J862,J858,J852,J819)</f>
        <v>3927139</v>
      </c>
      <c r="K874" s="29">
        <f>SUM(K862,K858,K852,K819)</f>
        <v>2340248</v>
      </c>
      <c r="L874" s="29">
        <f t="shared" si="726"/>
        <v>1064916</v>
      </c>
      <c r="M874" s="29">
        <f>SUM(M862,M858,M852,M819)</f>
        <v>352872</v>
      </c>
      <c r="N874" s="29">
        <f t="shared" ref="N874:O874" si="771">SUM(N862,N858,N852,N819)</f>
        <v>357972</v>
      </c>
      <c r="O874" s="29">
        <f t="shared" si="771"/>
        <v>354072</v>
      </c>
      <c r="P874" s="29">
        <f t="shared" si="728"/>
        <v>3405164</v>
      </c>
      <c r="Q874" s="29">
        <f t="shared" si="742"/>
        <v>86.708517320115234</v>
      </c>
    </row>
    <row r="875" spans="1:17" ht="15.75" thickBot="1">
      <c r="A875" s="13" t="s">
        <v>0</v>
      </c>
      <c r="B875" s="13" t="s">
        <v>0</v>
      </c>
      <c r="C875" s="13" t="s">
        <v>0</v>
      </c>
      <c r="D875" s="13" t="s">
        <v>0</v>
      </c>
      <c r="E875" s="13" t="s">
        <v>0</v>
      </c>
      <c r="F875" s="13" t="s">
        <v>0</v>
      </c>
      <c r="G875" s="84" t="s">
        <v>0</v>
      </c>
      <c r="H875" s="18" t="s">
        <v>125</v>
      </c>
      <c r="I875" s="3">
        <v>85</v>
      </c>
      <c r="J875" s="3">
        <v>85</v>
      </c>
      <c r="K875" s="3">
        <v>0</v>
      </c>
      <c r="L875" s="3">
        <f t="shared" si="726"/>
        <v>0</v>
      </c>
      <c r="M875" s="3"/>
      <c r="N875" s="3"/>
      <c r="O875" s="3"/>
      <c r="P875" s="3">
        <f t="shared" si="728"/>
        <v>0</v>
      </c>
      <c r="Q875" s="3">
        <f t="shared" si="742"/>
        <v>0</v>
      </c>
    </row>
    <row r="876" spans="1:17" ht="45.75" thickBot="1">
      <c r="A876" s="109" t="s">
        <v>0</v>
      </c>
      <c r="B876" s="109" t="s">
        <v>0</v>
      </c>
      <c r="C876" s="109" t="s">
        <v>0</v>
      </c>
      <c r="D876" s="109" t="s">
        <v>0</v>
      </c>
      <c r="E876" s="109" t="s">
        <v>0</v>
      </c>
      <c r="F876" s="109" t="s">
        <v>0</v>
      </c>
      <c r="G876" s="121" t="s">
        <v>0</v>
      </c>
      <c r="H876" s="1" t="s">
        <v>126</v>
      </c>
      <c r="I876" s="1" t="s">
        <v>3016</v>
      </c>
      <c r="J876" s="1" t="s">
        <v>3199</v>
      </c>
      <c r="K876" s="1" t="s">
        <v>3198</v>
      </c>
      <c r="L876" s="1" t="s">
        <v>3191</v>
      </c>
      <c r="M876" s="1" t="s">
        <v>3193</v>
      </c>
      <c r="N876" s="1" t="s">
        <v>3194</v>
      </c>
      <c r="O876" s="1" t="s">
        <v>3195</v>
      </c>
      <c r="P876" s="1" t="s">
        <v>3192</v>
      </c>
      <c r="Q876" s="1" t="s">
        <v>3185</v>
      </c>
    </row>
    <row r="877" spans="1:17">
      <c r="A877" s="110"/>
      <c r="B877" s="110"/>
      <c r="C877" s="110"/>
      <c r="D877" s="110"/>
      <c r="E877" s="110"/>
      <c r="F877" s="110"/>
      <c r="G877" s="122"/>
      <c r="H877" s="26" t="s">
        <v>0</v>
      </c>
      <c r="I877" s="28">
        <v>1</v>
      </c>
      <c r="J877" s="28">
        <v>2</v>
      </c>
      <c r="K877" s="28">
        <v>3</v>
      </c>
      <c r="L877" s="28" t="s">
        <v>3186</v>
      </c>
      <c r="M877" s="28">
        <v>5</v>
      </c>
      <c r="N877" s="28">
        <v>6</v>
      </c>
      <c r="O877" s="28">
        <v>7</v>
      </c>
      <c r="P877" s="28" t="s">
        <v>3187</v>
      </c>
      <c r="Q877" s="28">
        <v>9</v>
      </c>
    </row>
    <row r="878" spans="1:17">
      <c r="A878" s="110"/>
      <c r="B878" s="110"/>
      <c r="C878" s="110"/>
      <c r="D878" s="110"/>
      <c r="E878" s="110"/>
      <c r="F878" s="110"/>
      <c r="G878" s="122"/>
      <c r="H878" s="8" t="s">
        <v>194</v>
      </c>
      <c r="I878" s="9">
        <v>6570630</v>
      </c>
      <c r="J878" s="9">
        <f t="shared" ref="J878" si="772">SUM(J874)</f>
        <v>3927139</v>
      </c>
      <c r="K878" s="9">
        <f t="shared" ref="K878" si="773">SUM(K874)</f>
        <v>2340248</v>
      </c>
      <c r="L878" s="9">
        <f t="shared" ref="L878:L879" si="774">M878+N878+O878</f>
        <v>1064916</v>
      </c>
      <c r="M878" s="9">
        <f t="shared" ref="M878:O878" si="775">SUM(M874)</f>
        <v>352872</v>
      </c>
      <c r="N878" s="9">
        <f t="shared" si="775"/>
        <v>357972</v>
      </c>
      <c r="O878" s="9">
        <f t="shared" si="775"/>
        <v>354072</v>
      </c>
      <c r="P878" s="9">
        <f t="shared" ref="P878:P879" si="776">SUM(K878+L878)</f>
        <v>3405164</v>
      </c>
      <c r="Q878" s="9">
        <f t="shared" si="742"/>
        <v>86.708517320115234</v>
      </c>
    </row>
    <row r="879" spans="1:17">
      <c r="A879" s="110"/>
      <c r="B879" s="110"/>
      <c r="C879" s="110"/>
      <c r="D879" s="110"/>
      <c r="E879" s="110"/>
      <c r="F879" s="110"/>
      <c r="G879" s="122"/>
      <c r="H879" s="10" t="s">
        <v>68</v>
      </c>
      <c r="I879" s="9">
        <v>6570630</v>
      </c>
      <c r="J879" s="9">
        <f t="shared" ref="J879" si="777">SUM(J878)</f>
        <v>3927139</v>
      </c>
      <c r="K879" s="9">
        <f t="shared" ref="K879" si="778">SUM(K878)</f>
        <v>2340248</v>
      </c>
      <c r="L879" s="9">
        <f t="shared" si="774"/>
        <v>1064916</v>
      </c>
      <c r="M879" s="9">
        <f t="shared" ref="M879:O879" si="779">SUM(M878)</f>
        <v>352872</v>
      </c>
      <c r="N879" s="9">
        <f t="shared" si="779"/>
        <v>357972</v>
      </c>
      <c r="O879" s="9">
        <f t="shared" si="779"/>
        <v>354072</v>
      </c>
      <c r="P879" s="9">
        <f t="shared" si="776"/>
        <v>3405164</v>
      </c>
      <c r="Q879" s="9">
        <f t="shared" si="742"/>
        <v>86.708517320115234</v>
      </c>
    </row>
    <row r="880" spans="1:17">
      <c r="A880" s="111"/>
      <c r="B880" s="111"/>
      <c r="C880" s="111"/>
      <c r="D880" s="111"/>
      <c r="E880" s="111"/>
      <c r="F880" s="111"/>
      <c r="G880" s="123"/>
      <c r="Q880" t="str">
        <f t="shared" si="742"/>
        <v>-</v>
      </c>
    </row>
    <row r="881" spans="1:17">
      <c r="A881" s="13" t="s">
        <v>0</v>
      </c>
      <c r="B881" s="13" t="s">
        <v>0</v>
      </c>
      <c r="C881" s="13" t="s">
        <v>0</v>
      </c>
      <c r="D881" s="13" t="s">
        <v>0</v>
      </c>
      <c r="E881" s="13" t="s">
        <v>0</v>
      </c>
      <c r="F881" s="13" t="s">
        <v>0</v>
      </c>
      <c r="G881" s="84" t="s">
        <v>0</v>
      </c>
      <c r="H881" s="27" t="s">
        <v>0</v>
      </c>
      <c r="I881" s="27"/>
      <c r="J881" s="27"/>
      <c r="K881" s="27"/>
      <c r="L881" s="27"/>
      <c r="M881" s="27"/>
      <c r="N881" s="27"/>
      <c r="O881" s="27"/>
      <c r="P881" s="27"/>
      <c r="Q881" s="27" t="str">
        <f t="shared" si="742"/>
        <v>-</v>
      </c>
    </row>
    <row r="882" spans="1:17">
      <c r="A882" s="13" t="s">
        <v>0</v>
      </c>
      <c r="B882" s="13" t="s">
        <v>0</v>
      </c>
      <c r="C882" s="13" t="s">
        <v>0</v>
      </c>
      <c r="D882" s="13" t="s">
        <v>0</v>
      </c>
      <c r="E882" s="13" t="s">
        <v>0</v>
      </c>
      <c r="F882" s="13" t="s">
        <v>0</v>
      </c>
      <c r="G882" s="84" t="s">
        <v>0</v>
      </c>
      <c r="H882" s="24" t="s">
        <v>468</v>
      </c>
      <c r="I882" s="29">
        <v>6570630</v>
      </c>
      <c r="J882" s="29">
        <f t="shared" ref="J882" si="780">SUM(J874)</f>
        <v>3927139</v>
      </c>
      <c r="K882" s="29">
        <f t="shared" ref="K882" si="781">SUM(K874)</f>
        <v>2340248</v>
      </c>
      <c r="L882" s="29">
        <f t="shared" ref="L882:L883" si="782">M882+N882+O882</f>
        <v>1064916</v>
      </c>
      <c r="M882" s="29">
        <f t="shared" ref="M882:O882" si="783">SUM(M874)</f>
        <v>352872</v>
      </c>
      <c r="N882" s="29">
        <f t="shared" si="783"/>
        <v>357972</v>
      </c>
      <c r="O882" s="29">
        <f t="shared" si="783"/>
        <v>354072</v>
      </c>
      <c r="P882" s="29">
        <f t="shared" ref="P882:P883" si="784">SUM(K882+L882)</f>
        <v>3405164</v>
      </c>
      <c r="Q882" s="29">
        <f t="shared" si="742"/>
        <v>86.708517320115234</v>
      </c>
    </row>
    <row r="883" spans="1:17">
      <c r="A883" s="13" t="s">
        <v>0</v>
      </c>
      <c r="B883" s="13" t="s">
        <v>0</v>
      </c>
      <c r="C883" s="13" t="s">
        <v>0</v>
      </c>
      <c r="D883" s="13" t="s">
        <v>0</v>
      </c>
      <c r="E883" s="13" t="s">
        <v>0</v>
      </c>
      <c r="F883" s="13" t="s">
        <v>0</v>
      </c>
      <c r="G883" s="84" t="s">
        <v>0</v>
      </c>
      <c r="H883" s="18" t="s">
        <v>125</v>
      </c>
      <c r="I883" s="3">
        <v>85</v>
      </c>
      <c r="J883" s="3">
        <f>J875</f>
        <v>85</v>
      </c>
      <c r="K883" s="3">
        <f>K875</f>
        <v>0</v>
      </c>
      <c r="L883" s="3">
        <f t="shared" si="782"/>
        <v>0</v>
      </c>
      <c r="M883" s="3">
        <f>M875</f>
        <v>0</v>
      </c>
      <c r="N883" s="3">
        <f t="shared" ref="N883:O883" si="785">N875</f>
        <v>0</v>
      </c>
      <c r="O883" s="3">
        <f t="shared" si="785"/>
        <v>0</v>
      </c>
      <c r="P883" s="3">
        <f t="shared" si="784"/>
        <v>0</v>
      </c>
      <c r="Q883" s="3">
        <f t="shared" si="742"/>
        <v>0</v>
      </c>
    </row>
    <row r="884" spans="1:17">
      <c r="A884" s="13" t="s">
        <v>0</v>
      </c>
      <c r="B884" s="13" t="s">
        <v>0</v>
      </c>
      <c r="C884" s="13" t="s">
        <v>0</v>
      </c>
      <c r="D884" s="13" t="s">
        <v>0</v>
      </c>
      <c r="E884" s="13" t="s">
        <v>0</v>
      </c>
      <c r="F884" s="13" t="s">
        <v>0</v>
      </c>
      <c r="G884" s="84" t="s">
        <v>0</v>
      </c>
      <c r="H884" s="7" t="s">
        <v>0</v>
      </c>
      <c r="I884" s="30"/>
      <c r="J884" s="30"/>
      <c r="K884" s="30"/>
      <c r="L884" s="30"/>
      <c r="M884" s="30"/>
      <c r="N884" s="30"/>
      <c r="O884" s="30"/>
      <c r="P884" s="30"/>
      <c r="Q884" s="30" t="str">
        <f t="shared" si="742"/>
        <v>-</v>
      </c>
    </row>
    <row r="885" spans="1:17">
      <c r="A885" s="13" t="s">
        <v>0</v>
      </c>
      <c r="B885" s="13" t="s">
        <v>0</v>
      </c>
      <c r="C885" s="13" t="s">
        <v>0</v>
      </c>
      <c r="D885" s="13" t="s">
        <v>0</v>
      </c>
      <c r="E885" s="13" t="s">
        <v>0</v>
      </c>
      <c r="F885" s="13" t="s">
        <v>0</v>
      </c>
      <c r="G885" s="84" t="s">
        <v>0</v>
      </c>
      <c r="H885" s="24" t="s">
        <v>469</v>
      </c>
      <c r="I885" s="31">
        <v>46489611</v>
      </c>
      <c r="J885" s="31">
        <f>SUM(J882,J812)</f>
        <v>32372692</v>
      </c>
      <c r="K885" s="31">
        <f>SUM(K882,K812)</f>
        <v>15907906</v>
      </c>
      <c r="L885" s="31">
        <f t="shared" ref="L885:L886" si="786">M885+N885+O885</f>
        <v>8240450</v>
      </c>
      <c r="M885" s="31">
        <f>SUM(M882,M812)</f>
        <v>3122260</v>
      </c>
      <c r="N885" s="31">
        <f t="shared" ref="N885:O885" si="787">SUM(N882,N812)</f>
        <v>2461045</v>
      </c>
      <c r="O885" s="31">
        <f t="shared" si="787"/>
        <v>2657145</v>
      </c>
      <c r="P885" s="31">
        <f t="shared" ref="P885:P886" si="788">SUM(K885+L885)</f>
        <v>24148356</v>
      </c>
      <c r="Q885" s="31">
        <f t="shared" si="742"/>
        <v>74.594834436382371</v>
      </c>
    </row>
    <row r="886" spans="1:17">
      <c r="A886" s="13" t="s">
        <v>0</v>
      </c>
      <c r="B886" s="13" t="s">
        <v>0</v>
      </c>
      <c r="C886" s="13" t="s">
        <v>0</v>
      </c>
      <c r="D886" s="13" t="s">
        <v>0</v>
      </c>
      <c r="E886" s="13" t="s">
        <v>0</v>
      </c>
      <c r="F886" s="13" t="s">
        <v>0</v>
      </c>
      <c r="G886" s="84" t="s">
        <v>0</v>
      </c>
      <c r="H886" s="18" t="s">
        <v>155</v>
      </c>
      <c r="I886" s="3">
        <v>108</v>
      </c>
      <c r="J886" s="3">
        <f>J813+J883</f>
        <v>108</v>
      </c>
      <c r="K886" s="3">
        <f>K813+K883</f>
        <v>0</v>
      </c>
      <c r="L886" s="3">
        <f t="shared" si="786"/>
        <v>0</v>
      </c>
      <c r="M886" s="3">
        <f>M813+M883</f>
        <v>0</v>
      </c>
      <c r="N886" s="3">
        <f t="shared" ref="N886:O886" si="789">N813+N883</f>
        <v>0</v>
      </c>
      <c r="O886" s="3">
        <f t="shared" si="789"/>
        <v>0</v>
      </c>
      <c r="P886" s="3">
        <f t="shared" si="788"/>
        <v>0</v>
      </c>
      <c r="Q886" s="3">
        <f t="shared" si="742"/>
        <v>0</v>
      </c>
    </row>
    <row r="887" spans="1:17">
      <c r="A887" s="17" t="s">
        <v>470</v>
      </c>
      <c r="B887" s="18" t="s">
        <v>0</v>
      </c>
      <c r="C887" s="18" t="s">
        <v>0</v>
      </c>
      <c r="D887" s="18" t="s">
        <v>0</v>
      </c>
      <c r="E887" s="18" t="s">
        <v>0</v>
      </c>
      <c r="F887" s="18" t="s">
        <v>0</v>
      </c>
      <c r="G887" s="81" t="s">
        <v>0</v>
      </c>
      <c r="H887" s="18" t="s">
        <v>471</v>
      </c>
      <c r="I887" s="11"/>
      <c r="J887" s="11"/>
      <c r="K887" s="11"/>
      <c r="L887" s="11"/>
      <c r="M887" s="11"/>
      <c r="N887" s="11"/>
      <c r="O887" s="11"/>
      <c r="P887" s="11"/>
      <c r="Q887" s="11" t="str">
        <f t="shared" si="742"/>
        <v>-</v>
      </c>
    </row>
    <row r="888" spans="1:17" ht="15.75" thickBot="1">
      <c r="A888" s="17" t="s">
        <v>470</v>
      </c>
      <c r="B888" s="17" t="s">
        <v>81</v>
      </c>
      <c r="C888" s="12" t="s">
        <v>0</v>
      </c>
      <c r="D888" s="12" t="s">
        <v>0</v>
      </c>
      <c r="E888" s="18" t="s">
        <v>0</v>
      </c>
      <c r="F888" s="18" t="s">
        <v>0</v>
      </c>
      <c r="G888" s="81" t="s">
        <v>0</v>
      </c>
      <c r="H888" s="18" t="s">
        <v>0</v>
      </c>
      <c r="I888" s="11"/>
      <c r="J888" s="11"/>
      <c r="K888" s="11"/>
      <c r="L888" s="11"/>
      <c r="M888" s="11"/>
      <c r="N888" s="11"/>
      <c r="O888" s="11"/>
      <c r="P888" s="11"/>
      <c r="Q888" s="11" t="str">
        <f t="shared" si="742"/>
        <v>-</v>
      </c>
    </row>
    <row r="889" spans="1:17" ht="45.75" thickBot="1">
      <c r="A889" s="1" t="s">
        <v>82</v>
      </c>
      <c r="B889" s="1" t="s">
        <v>83</v>
      </c>
      <c r="C889" s="1" t="s">
        <v>84</v>
      </c>
      <c r="D889" s="19" t="s">
        <v>0</v>
      </c>
      <c r="E889" s="1" t="s">
        <v>85</v>
      </c>
      <c r="F889" s="1" t="s">
        <v>86</v>
      </c>
      <c r="G889" s="82" t="s">
        <v>87</v>
      </c>
      <c r="H889" s="1" t="s">
        <v>1</v>
      </c>
      <c r="I889" s="1" t="s">
        <v>3016</v>
      </c>
      <c r="J889" s="1" t="s">
        <v>3199</v>
      </c>
      <c r="K889" s="1" t="s">
        <v>3198</v>
      </c>
      <c r="L889" s="1" t="s">
        <v>3191</v>
      </c>
      <c r="M889" s="1" t="s">
        <v>3193</v>
      </c>
      <c r="N889" s="1" t="s">
        <v>3194</v>
      </c>
      <c r="O889" s="1" t="s">
        <v>3195</v>
      </c>
      <c r="P889" s="1" t="s">
        <v>3192</v>
      </c>
      <c r="Q889" s="1" t="s">
        <v>3185</v>
      </c>
    </row>
    <row r="890" spans="1:17">
      <c r="A890" s="20" t="s">
        <v>0</v>
      </c>
      <c r="B890" s="20" t="s">
        <v>0</v>
      </c>
      <c r="C890" s="20" t="s">
        <v>0</v>
      </c>
      <c r="D890" s="21" t="s">
        <v>0</v>
      </c>
      <c r="E890" s="21" t="s">
        <v>0</v>
      </c>
      <c r="F890" s="22" t="s">
        <v>0</v>
      </c>
      <c r="G890" s="83" t="s">
        <v>0</v>
      </c>
      <c r="H890" s="23" t="s">
        <v>0</v>
      </c>
      <c r="I890" s="28">
        <v>1</v>
      </c>
      <c r="J890" s="28">
        <v>2</v>
      </c>
      <c r="K890" s="28">
        <v>3</v>
      </c>
      <c r="L890" s="28" t="s">
        <v>3186</v>
      </c>
      <c r="M890" s="28">
        <v>5</v>
      </c>
      <c r="N890" s="28">
        <v>6</v>
      </c>
      <c r="O890" s="28">
        <v>7</v>
      </c>
      <c r="P890" s="28" t="s">
        <v>3187</v>
      </c>
      <c r="Q890" s="28">
        <v>9</v>
      </c>
    </row>
    <row r="891" spans="1:17">
      <c r="A891" s="17" t="s">
        <v>470</v>
      </c>
      <c r="B891" s="17" t="s">
        <v>81</v>
      </c>
      <c r="C891" s="12" t="s">
        <v>88</v>
      </c>
      <c r="D891" s="12" t="s">
        <v>472</v>
      </c>
      <c r="E891" s="18" t="s">
        <v>0</v>
      </c>
      <c r="F891" s="18" t="s">
        <v>0</v>
      </c>
      <c r="G891" s="81" t="s">
        <v>0</v>
      </c>
      <c r="H891" s="18" t="s">
        <v>471</v>
      </c>
      <c r="I891" s="11"/>
      <c r="J891" s="11"/>
      <c r="K891" s="11"/>
      <c r="L891" s="11"/>
      <c r="M891" s="11"/>
      <c r="N891" s="11"/>
      <c r="O891" s="11"/>
      <c r="P891" s="11"/>
      <c r="Q891" s="11" t="str">
        <f t="shared" si="742"/>
        <v>-</v>
      </c>
    </row>
    <row r="892" spans="1:17" ht="22.5">
      <c r="A892" s="17" t="s">
        <v>0</v>
      </c>
      <c r="B892" s="17" t="s">
        <v>0</v>
      </c>
      <c r="C892" s="17" t="s">
        <v>0</v>
      </c>
      <c r="D892" s="18" t="s">
        <v>0</v>
      </c>
      <c r="E892" s="18" t="s">
        <v>0</v>
      </c>
      <c r="F892" s="18" t="s">
        <v>0</v>
      </c>
      <c r="G892" s="81" t="s">
        <v>0</v>
      </c>
      <c r="H892" s="24" t="s">
        <v>27</v>
      </c>
      <c r="I892" s="29">
        <v>2781733</v>
      </c>
      <c r="J892" s="29">
        <f t="shared" ref="J892" si="790">SUM(J893,J901,J903)</f>
        <v>2326256</v>
      </c>
      <c r="K892" s="29">
        <f t="shared" ref="K892" si="791">SUM(K893,K901,K903)</f>
        <v>940388</v>
      </c>
      <c r="L892" s="29">
        <f t="shared" ref="L892:L955" si="792">M892+N892+O892</f>
        <v>425901</v>
      </c>
      <c r="M892" s="29">
        <f t="shared" ref="M892:O892" si="793">SUM(M893,M901,M903)</f>
        <v>141167</v>
      </c>
      <c r="N892" s="29">
        <f t="shared" si="793"/>
        <v>141167</v>
      </c>
      <c r="O892" s="29">
        <f t="shared" si="793"/>
        <v>143567</v>
      </c>
      <c r="P892" s="29">
        <f t="shared" ref="P892:P955" si="794">SUM(K892+L892)</f>
        <v>1366289</v>
      </c>
      <c r="Q892" s="29">
        <f t="shared" si="742"/>
        <v>58.733389618339515</v>
      </c>
    </row>
    <row r="893" spans="1:17">
      <c r="A893" s="12" t="s">
        <v>470</v>
      </c>
      <c r="B893" s="12" t="s">
        <v>81</v>
      </c>
      <c r="C893" s="12" t="s">
        <v>88</v>
      </c>
      <c r="D893" s="12" t="s">
        <v>472</v>
      </c>
      <c r="E893" s="18" t="s">
        <v>2</v>
      </c>
      <c r="F893" s="18" t="s">
        <v>0</v>
      </c>
      <c r="G893" s="81" t="s">
        <v>0</v>
      </c>
      <c r="H893" s="18" t="s">
        <v>3</v>
      </c>
      <c r="I893" s="3">
        <v>943619</v>
      </c>
      <c r="J893" s="3">
        <f t="shared" ref="J893" si="795">SUM(J894:J895)</f>
        <v>945783</v>
      </c>
      <c r="K893" s="3">
        <f t="shared" ref="K893" si="796">SUM(K894:K895)</f>
        <v>460407</v>
      </c>
      <c r="L893" s="3">
        <f t="shared" si="792"/>
        <v>223521</v>
      </c>
      <c r="M893" s="3">
        <f t="shared" ref="M893:O893" si="797">SUM(M894:M895)</f>
        <v>74507</v>
      </c>
      <c r="N893" s="3">
        <f t="shared" si="797"/>
        <v>74507</v>
      </c>
      <c r="O893" s="3">
        <f t="shared" si="797"/>
        <v>74507</v>
      </c>
      <c r="P893" s="3">
        <f t="shared" si="794"/>
        <v>683928</v>
      </c>
      <c r="Q893" s="3">
        <f t="shared" si="742"/>
        <v>72.313416502516958</v>
      </c>
    </row>
    <row r="894" spans="1:17">
      <c r="A894" s="12" t="s">
        <v>470</v>
      </c>
      <c r="B894" s="12" t="s">
        <v>81</v>
      </c>
      <c r="C894" s="12" t="s">
        <v>88</v>
      </c>
      <c r="D894" s="12" t="s">
        <v>472</v>
      </c>
      <c r="E894" s="11">
        <v>6111</v>
      </c>
      <c r="F894" s="12"/>
      <c r="G894" s="84" t="s">
        <v>3091</v>
      </c>
      <c r="H894" s="13" t="s">
        <v>4</v>
      </c>
      <c r="I894" s="2">
        <v>816719</v>
      </c>
      <c r="J894" s="2">
        <v>816719</v>
      </c>
      <c r="K894" s="2">
        <v>401679</v>
      </c>
      <c r="L894" s="2">
        <f t="shared" si="792"/>
        <v>204300</v>
      </c>
      <c r="M894" s="2">
        <v>68100</v>
      </c>
      <c r="N894" s="2">
        <v>68100</v>
      </c>
      <c r="O894" s="2">
        <v>68100</v>
      </c>
      <c r="P894" s="2">
        <f t="shared" si="794"/>
        <v>605979</v>
      </c>
      <c r="Q894" s="2">
        <f t="shared" si="742"/>
        <v>74.19675555484811</v>
      </c>
    </row>
    <row r="895" spans="1:17">
      <c r="A895" s="17" t="s">
        <v>470</v>
      </c>
      <c r="B895" s="17" t="s">
        <v>81</v>
      </c>
      <c r="C895" s="17" t="s">
        <v>88</v>
      </c>
      <c r="D895" s="17" t="s">
        <v>472</v>
      </c>
      <c r="E895" s="17" t="s">
        <v>91</v>
      </c>
      <c r="F895" s="12" t="s">
        <v>0</v>
      </c>
      <c r="G895" s="84" t="s">
        <v>0</v>
      </c>
      <c r="H895" s="18" t="s">
        <v>5</v>
      </c>
      <c r="I895" s="3">
        <v>126900</v>
      </c>
      <c r="J895" s="3">
        <f t="shared" ref="J895:K895" si="798">SUM(J896:J900)</f>
        <v>129064</v>
      </c>
      <c r="K895" s="3">
        <f t="shared" si="798"/>
        <v>58728</v>
      </c>
      <c r="L895" s="3">
        <f t="shared" si="792"/>
        <v>19221</v>
      </c>
      <c r="M895" s="3">
        <f t="shared" ref="M895:O895" si="799">SUM(M896:M900)</f>
        <v>6407</v>
      </c>
      <c r="N895" s="3">
        <f t="shared" si="799"/>
        <v>6407</v>
      </c>
      <c r="O895" s="3">
        <f t="shared" si="799"/>
        <v>6407</v>
      </c>
      <c r="P895" s="3">
        <f t="shared" si="794"/>
        <v>77949</v>
      </c>
      <c r="Q895" s="3">
        <f t="shared" si="742"/>
        <v>60.395617678051195</v>
      </c>
    </row>
    <row r="896" spans="1:17">
      <c r="A896" s="12" t="s">
        <v>470</v>
      </c>
      <c r="B896" s="12" t="s">
        <v>81</v>
      </c>
      <c r="C896" s="12" t="s">
        <v>88</v>
      </c>
      <c r="D896" s="12" t="s">
        <v>472</v>
      </c>
      <c r="E896" s="11">
        <v>6112</v>
      </c>
      <c r="F896" s="12" t="s">
        <v>473</v>
      </c>
      <c r="G896" s="84" t="s">
        <v>3091</v>
      </c>
      <c r="H896" s="13" t="s">
        <v>9</v>
      </c>
      <c r="I896" s="2">
        <v>20000</v>
      </c>
      <c r="J896" s="2">
        <v>20000</v>
      </c>
      <c r="K896" s="2">
        <v>8601</v>
      </c>
      <c r="L896" s="2">
        <f t="shared" si="792"/>
        <v>4221</v>
      </c>
      <c r="M896" s="2">
        <v>1407</v>
      </c>
      <c r="N896" s="2">
        <v>1407</v>
      </c>
      <c r="O896" s="2">
        <v>1407</v>
      </c>
      <c r="P896" s="2">
        <f t="shared" si="794"/>
        <v>12822</v>
      </c>
      <c r="Q896" s="2">
        <f t="shared" si="742"/>
        <v>64.11</v>
      </c>
    </row>
    <row r="897" spans="1:17">
      <c r="A897" s="12" t="s">
        <v>470</v>
      </c>
      <c r="B897" s="12" t="s">
        <v>81</v>
      </c>
      <c r="C897" s="12" t="s">
        <v>88</v>
      </c>
      <c r="D897" s="12" t="s">
        <v>472</v>
      </c>
      <c r="E897" s="11">
        <v>6112</v>
      </c>
      <c r="F897" s="12" t="s">
        <v>474</v>
      </c>
      <c r="G897" s="84" t="s">
        <v>3091</v>
      </c>
      <c r="H897" s="13" t="s">
        <v>10</v>
      </c>
      <c r="I897" s="2">
        <v>72000</v>
      </c>
      <c r="J897" s="2">
        <v>72000</v>
      </c>
      <c r="K897" s="2">
        <v>30403</v>
      </c>
      <c r="L897" s="2">
        <f t="shared" si="792"/>
        <v>15000</v>
      </c>
      <c r="M897" s="2">
        <v>5000</v>
      </c>
      <c r="N897" s="2">
        <v>5000</v>
      </c>
      <c r="O897" s="2">
        <v>5000</v>
      </c>
      <c r="P897" s="2">
        <f t="shared" si="794"/>
        <v>45403</v>
      </c>
      <c r="Q897" s="2">
        <f t="shared" si="742"/>
        <v>63.059722222222227</v>
      </c>
    </row>
    <row r="898" spans="1:17">
      <c r="A898" s="12" t="s">
        <v>470</v>
      </c>
      <c r="B898" s="12" t="s">
        <v>81</v>
      </c>
      <c r="C898" s="12" t="s">
        <v>88</v>
      </c>
      <c r="D898" s="12" t="s">
        <v>472</v>
      </c>
      <c r="E898" s="11">
        <v>6112</v>
      </c>
      <c r="F898" s="12" t="s">
        <v>475</v>
      </c>
      <c r="G898" s="84" t="s">
        <v>3091</v>
      </c>
      <c r="H898" s="13" t="s">
        <v>7</v>
      </c>
      <c r="I898" s="2">
        <v>12500</v>
      </c>
      <c r="J898" s="2">
        <v>14664</v>
      </c>
      <c r="K898" s="2">
        <v>14664</v>
      </c>
      <c r="L898" s="2">
        <f t="shared" si="792"/>
        <v>0</v>
      </c>
      <c r="M898" s="2"/>
      <c r="N898" s="2"/>
      <c r="O898" s="2"/>
      <c r="P898" s="2">
        <f t="shared" si="794"/>
        <v>14664</v>
      </c>
      <c r="Q898" s="2">
        <f t="shared" si="742"/>
        <v>100</v>
      </c>
    </row>
    <row r="899" spans="1:17">
      <c r="A899" s="12" t="s">
        <v>470</v>
      </c>
      <c r="B899" s="12" t="s">
        <v>81</v>
      </c>
      <c r="C899" s="12" t="s">
        <v>88</v>
      </c>
      <c r="D899" s="12" t="s">
        <v>472</v>
      </c>
      <c r="E899" s="11">
        <v>6112</v>
      </c>
      <c r="F899" s="12" t="s">
        <v>476</v>
      </c>
      <c r="G899" s="84" t="s">
        <v>3091</v>
      </c>
      <c r="H899" s="13" t="s">
        <v>8</v>
      </c>
      <c r="I899" s="2">
        <v>12500</v>
      </c>
      <c r="J899" s="2">
        <v>12500</v>
      </c>
      <c r="K899" s="2">
        <v>0</v>
      </c>
      <c r="L899" s="2">
        <f t="shared" si="792"/>
        <v>0</v>
      </c>
      <c r="M899" s="2"/>
      <c r="N899" s="2"/>
      <c r="O899" s="2"/>
      <c r="P899" s="2">
        <f t="shared" si="794"/>
        <v>0</v>
      </c>
      <c r="Q899" s="2">
        <f t="shared" si="742"/>
        <v>0</v>
      </c>
    </row>
    <row r="900" spans="1:17">
      <c r="A900" s="12" t="s">
        <v>470</v>
      </c>
      <c r="B900" s="12" t="s">
        <v>81</v>
      </c>
      <c r="C900" s="12" t="s">
        <v>88</v>
      </c>
      <c r="D900" s="12" t="s">
        <v>472</v>
      </c>
      <c r="E900" s="11">
        <v>6112</v>
      </c>
      <c r="F900" s="12" t="s">
        <v>477</v>
      </c>
      <c r="G900" s="84" t="s">
        <v>3091</v>
      </c>
      <c r="H900" s="13" t="s">
        <v>6</v>
      </c>
      <c r="I900" s="2">
        <v>9900</v>
      </c>
      <c r="J900" s="2">
        <v>9900</v>
      </c>
      <c r="K900" s="2">
        <v>5060</v>
      </c>
      <c r="L900" s="2">
        <f t="shared" si="792"/>
        <v>0</v>
      </c>
      <c r="M900" s="2"/>
      <c r="N900" s="2"/>
      <c r="O900" s="2"/>
      <c r="P900" s="2">
        <f t="shared" si="794"/>
        <v>5060</v>
      </c>
      <c r="Q900" s="2">
        <f t="shared" si="742"/>
        <v>51.111111111111107</v>
      </c>
    </row>
    <row r="901" spans="1:17">
      <c r="A901" s="12" t="s">
        <v>470</v>
      </c>
      <c r="B901" s="12" t="s">
        <v>81</v>
      </c>
      <c r="C901" s="12" t="s">
        <v>88</v>
      </c>
      <c r="D901" s="12" t="s">
        <v>472</v>
      </c>
      <c r="E901" s="18" t="s">
        <v>13</v>
      </c>
      <c r="F901" s="18" t="s">
        <v>0</v>
      </c>
      <c r="G901" s="81" t="s">
        <v>0</v>
      </c>
      <c r="H901" s="18" t="s">
        <v>14</v>
      </c>
      <c r="I901" s="3">
        <v>84550</v>
      </c>
      <c r="J901" s="3">
        <f t="shared" ref="J901:K901" si="800">SUM(J902)</f>
        <v>84550</v>
      </c>
      <c r="K901" s="3">
        <f t="shared" si="800"/>
        <v>42505</v>
      </c>
      <c r="L901" s="3">
        <f t="shared" si="792"/>
        <v>21600</v>
      </c>
      <c r="M901" s="3">
        <f t="shared" ref="M901:O901" si="801">SUM(M902)</f>
        <v>7200</v>
      </c>
      <c r="N901" s="3">
        <f t="shared" si="801"/>
        <v>7200</v>
      </c>
      <c r="O901" s="3">
        <f t="shared" si="801"/>
        <v>7200</v>
      </c>
      <c r="P901" s="3">
        <f t="shared" si="794"/>
        <v>64105</v>
      </c>
      <c r="Q901" s="3">
        <f t="shared" si="742"/>
        <v>75.819041986989944</v>
      </c>
    </row>
    <row r="902" spans="1:17">
      <c r="A902" s="12" t="s">
        <v>470</v>
      </c>
      <c r="B902" s="12" t="s">
        <v>81</v>
      </c>
      <c r="C902" s="12" t="s">
        <v>88</v>
      </c>
      <c r="D902" s="12" t="s">
        <v>472</v>
      </c>
      <c r="E902" s="11">
        <v>6121</v>
      </c>
      <c r="F902" s="12"/>
      <c r="G902" s="84" t="s">
        <v>3091</v>
      </c>
      <c r="H902" s="13" t="s">
        <v>15</v>
      </c>
      <c r="I902" s="2">
        <v>84550</v>
      </c>
      <c r="J902" s="2">
        <v>84550</v>
      </c>
      <c r="K902" s="2">
        <v>42505</v>
      </c>
      <c r="L902" s="2">
        <f t="shared" si="792"/>
        <v>21600</v>
      </c>
      <c r="M902" s="2">
        <v>7200</v>
      </c>
      <c r="N902" s="2">
        <v>7200</v>
      </c>
      <c r="O902" s="2">
        <v>7200</v>
      </c>
      <c r="P902" s="2">
        <f t="shared" si="794"/>
        <v>64105</v>
      </c>
      <c r="Q902" s="2">
        <f t="shared" si="742"/>
        <v>75.819041986989944</v>
      </c>
    </row>
    <row r="903" spans="1:17">
      <c r="A903" s="12" t="s">
        <v>470</v>
      </c>
      <c r="B903" s="12" t="s">
        <v>81</v>
      </c>
      <c r="C903" s="12" t="s">
        <v>88</v>
      </c>
      <c r="D903" s="12" t="s">
        <v>472</v>
      </c>
      <c r="E903" s="18" t="s">
        <v>16</v>
      </c>
      <c r="F903" s="18" t="s">
        <v>0</v>
      </c>
      <c r="G903" s="81" t="s">
        <v>0</v>
      </c>
      <c r="H903" s="18" t="s">
        <v>17</v>
      </c>
      <c r="I903" s="3">
        <v>1753564</v>
      </c>
      <c r="J903" s="3">
        <f>SUM(J904,J905,J907,J912,J913)</f>
        <v>1295923</v>
      </c>
      <c r="K903" s="3">
        <f>SUM(K904,K905,K907,K912,K913)</f>
        <v>437476</v>
      </c>
      <c r="L903" s="3">
        <f t="shared" si="792"/>
        <v>180780</v>
      </c>
      <c r="M903" s="3">
        <f>SUM(M904,M905,M907,M912,M913)</f>
        <v>59460</v>
      </c>
      <c r="N903" s="3">
        <f t="shared" ref="N903:O903" si="802">SUM(N904,N905,N907,N912,N913)</f>
        <v>59460</v>
      </c>
      <c r="O903" s="3">
        <f t="shared" si="802"/>
        <v>61860</v>
      </c>
      <c r="P903" s="3">
        <f t="shared" si="794"/>
        <v>618256</v>
      </c>
      <c r="Q903" s="3">
        <f t="shared" si="742"/>
        <v>47.707772761190284</v>
      </c>
    </row>
    <row r="904" spans="1:17">
      <c r="A904" s="12" t="s">
        <v>470</v>
      </c>
      <c r="B904" s="12" t="s">
        <v>81</v>
      </c>
      <c r="C904" s="12" t="s">
        <v>88</v>
      </c>
      <c r="D904" s="12" t="s">
        <v>472</v>
      </c>
      <c r="E904" s="11">
        <v>6131</v>
      </c>
      <c r="F904" s="12"/>
      <c r="G904" s="84" t="s">
        <v>3091</v>
      </c>
      <c r="H904" s="13" t="s">
        <v>18</v>
      </c>
      <c r="I904" s="2">
        <v>22180</v>
      </c>
      <c r="J904" s="2">
        <v>12180</v>
      </c>
      <c r="K904" s="2">
        <v>9691</v>
      </c>
      <c r="L904" s="2">
        <f t="shared" si="792"/>
        <v>2400</v>
      </c>
      <c r="M904" s="2"/>
      <c r="N904" s="2"/>
      <c r="O904" s="2">
        <v>2400</v>
      </c>
      <c r="P904" s="2">
        <f t="shared" si="794"/>
        <v>12091</v>
      </c>
      <c r="Q904" s="2">
        <f t="shared" si="742"/>
        <v>99.269293924466339</v>
      </c>
    </row>
    <row r="905" spans="1:17">
      <c r="A905" s="17" t="s">
        <v>470</v>
      </c>
      <c r="B905" s="17" t="s">
        <v>81</v>
      </c>
      <c r="C905" s="17" t="s">
        <v>88</v>
      </c>
      <c r="D905" s="17" t="s">
        <v>472</v>
      </c>
      <c r="E905" s="17" t="s">
        <v>478</v>
      </c>
      <c r="F905" s="12" t="s">
        <v>0</v>
      </c>
      <c r="G905" s="84" t="s">
        <v>0</v>
      </c>
      <c r="H905" s="18" t="s">
        <v>19</v>
      </c>
      <c r="I905" s="3">
        <v>200000</v>
      </c>
      <c r="J905" s="3">
        <f t="shared" ref="J905:K905" si="803">SUM(J906)</f>
        <v>200000</v>
      </c>
      <c r="K905" s="3">
        <f t="shared" si="803"/>
        <v>100222</v>
      </c>
      <c r="L905" s="3">
        <f t="shared" si="792"/>
        <v>49950</v>
      </c>
      <c r="M905" s="3">
        <f t="shared" ref="M905:O905" si="804">SUM(M906)</f>
        <v>16650</v>
      </c>
      <c r="N905" s="3">
        <f t="shared" si="804"/>
        <v>16650</v>
      </c>
      <c r="O905" s="3">
        <f t="shared" si="804"/>
        <v>16650</v>
      </c>
      <c r="P905" s="3">
        <f t="shared" si="794"/>
        <v>150172</v>
      </c>
      <c r="Q905" s="3">
        <f t="shared" si="742"/>
        <v>75.085999999999999</v>
      </c>
    </row>
    <row r="906" spans="1:17">
      <c r="A906" s="12" t="s">
        <v>470</v>
      </c>
      <c r="B906" s="12" t="s">
        <v>81</v>
      </c>
      <c r="C906" s="12" t="s">
        <v>88</v>
      </c>
      <c r="D906" s="12" t="s">
        <v>472</v>
      </c>
      <c r="E906" s="11">
        <v>6132</v>
      </c>
      <c r="F906" s="12" t="s">
        <v>479</v>
      </c>
      <c r="G906" s="84" t="s">
        <v>3091</v>
      </c>
      <c r="H906" s="13" t="s">
        <v>480</v>
      </c>
      <c r="I906" s="2">
        <v>200000</v>
      </c>
      <c r="J906" s="2">
        <v>200000</v>
      </c>
      <c r="K906" s="2">
        <v>100222</v>
      </c>
      <c r="L906" s="2">
        <f t="shared" si="792"/>
        <v>49950</v>
      </c>
      <c r="M906" s="2">
        <v>16650</v>
      </c>
      <c r="N906" s="2">
        <v>16650</v>
      </c>
      <c r="O906" s="2">
        <v>16650</v>
      </c>
      <c r="P906" s="2">
        <f t="shared" si="794"/>
        <v>150172</v>
      </c>
      <c r="Q906" s="2">
        <f t="shared" si="742"/>
        <v>75.085999999999999</v>
      </c>
    </row>
    <row r="907" spans="1:17">
      <c r="A907" s="17" t="s">
        <v>470</v>
      </c>
      <c r="B907" s="17" t="s">
        <v>81</v>
      </c>
      <c r="C907" s="17" t="s">
        <v>88</v>
      </c>
      <c r="D907" s="17" t="s">
        <v>472</v>
      </c>
      <c r="E907" s="17" t="s">
        <v>437</v>
      </c>
      <c r="F907" s="12" t="s">
        <v>0</v>
      </c>
      <c r="G907" s="84" t="s">
        <v>0</v>
      </c>
      <c r="H907" s="18" t="s">
        <v>24</v>
      </c>
      <c r="I907" s="3">
        <v>1205100</v>
      </c>
      <c r="J907" s="3">
        <f>SUM(J908:J911)</f>
        <v>777459</v>
      </c>
      <c r="K907" s="3">
        <f>SUM(K908:K911)</f>
        <v>157148</v>
      </c>
      <c r="L907" s="3">
        <f t="shared" si="792"/>
        <v>52500</v>
      </c>
      <c r="M907" s="3">
        <f>SUM(M908:M911)</f>
        <v>17500</v>
      </c>
      <c r="N907" s="3">
        <f t="shared" ref="N907:O907" si="805">SUM(N908:N911)</f>
        <v>17500</v>
      </c>
      <c r="O907" s="3">
        <f t="shared" si="805"/>
        <v>17500</v>
      </c>
      <c r="P907" s="3">
        <f t="shared" si="794"/>
        <v>209648</v>
      </c>
      <c r="Q907" s="3">
        <f t="shared" si="742"/>
        <v>26.965794980828573</v>
      </c>
    </row>
    <row r="908" spans="1:17">
      <c r="A908" s="12" t="s">
        <v>470</v>
      </c>
      <c r="B908" s="12" t="s">
        <v>81</v>
      </c>
      <c r="C908" s="12" t="s">
        <v>88</v>
      </c>
      <c r="D908" s="12" t="s">
        <v>472</v>
      </c>
      <c r="E908" s="11">
        <v>6137</v>
      </c>
      <c r="F908" s="12"/>
      <c r="G908" s="84" t="s">
        <v>3091</v>
      </c>
      <c r="H908" s="13" t="s">
        <v>24</v>
      </c>
      <c r="I908" s="2">
        <v>280000</v>
      </c>
      <c r="J908" s="2">
        <v>0</v>
      </c>
      <c r="K908" s="2">
        <v>0</v>
      </c>
      <c r="L908" s="2">
        <f t="shared" si="792"/>
        <v>0</v>
      </c>
      <c r="M908" s="2"/>
      <c r="N908" s="2"/>
      <c r="O908" s="2"/>
      <c r="P908" s="2">
        <f t="shared" si="794"/>
        <v>0</v>
      </c>
      <c r="Q908" s="2" t="str">
        <f t="shared" ref="Q908:Q971" si="806">IF(J908=0,"-",P908/J908*100)</f>
        <v>-</v>
      </c>
    </row>
    <row r="909" spans="1:17">
      <c r="A909" s="12" t="s">
        <v>470</v>
      </c>
      <c r="B909" s="12" t="s">
        <v>81</v>
      </c>
      <c r="C909" s="12" t="s">
        <v>88</v>
      </c>
      <c r="D909" s="12" t="s">
        <v>472</v>
      </c>
      <c r="E909" s="11">
        <v>6137</v>
      </c>
      <c r="F909" s="12" t="s">
        <v>481</v>
      </c>
      <c r="G909" s="84" t="s">
        <v>3091</v>
      </c>
      <c r="H909" s="13" t="s">
        <v>482</v>
      </c>
      <c r="I909" s="2">
        <v>225000</v>
      </c>
      <c r="J909" s="2">
        <v>225000</v>
      </c>
      <c r="K909" s="2">
        <v>157060</v>
      </c>
      <c r="L909" s="2">
        <f t="shared" si="792"/>
        <v>52500</v>
      </c>
      <c r="M909" s="2">
        <v>17500</v>
      </c>
      <c r="N909" s="2">
        <v>17500</v>
      </c>
      <c r="O909" s="2">
        <v>17500</v>
      </c>
      <c r="P909" s="2">
        <f t="shared" si="794"/>
        <v>209560</v>
      </c>
      <c r="Q909" s="2">
        <f t="shared" si="806"/>
        <v>93.137777777777771</v>
      </c>
    </row>
    <row r="910" spans="1:17">
      <c r="A910" s="12" t="s">
        <v>470</v>
      </c>
      <c r="B910" s="12" t="s">
        <v>81</v>
      </c>
      <c r="C910" s="12" t="s">
        <v>88</v>
      </c>
      <c r="D910" s="12" t="s">
        <v>472</v>
      </c>
      <c r="E910" s="11">
        <v>6137</v>
      </c>
      <c r="F910" s="12" t="s">
        <v>3029</v>
      </c>
      <c r="G910" s="84" t="s">
        <v>3091</v>
      </c>
      <c r="H910" s="13" t="s">
        <v>483</v>
      </c>
      <c r="I910" s="2">
        <v>700000</v>
      </c>
      <c r="J910" s="2">
        <v>552359</v>
      </c>
      <c r="K910" s="2">
        <v>88</v>
      </c>
      <c r="L910" s="2">
        <f t="shared" si="792"/>
        <v>0</v>
      </c>
      <c r="M910" s="2"/>
      <c r="N910" s="2"/>
      <c r="O910" s="2"/>
      <c r="P910" s="2">
        <f t="shared" si="794"/>
        <v>88</v>
      </c>
      <c r="Q910" s="2">
        <f t="shared" si="806"/>
        <v>1.5931667629204921E-2</v>
      </c>
    </row>
    <row r="911" spans="1:17" ht="22.5">
      <c r="A911" s="12" t="s">
        <v>470</v>
      </c>
      <c r="B911" s="12" t="s">
        <v>81</v>
      </c>
      <c r="C911" s="12" t="s">
        <v>88</v>
      </c>
      <c r="D911" s="12" t="s">
        <v>472</v>
      </c>
      <c r="E911" s="11">
        <v>6137</v>
      </c>
      <c r="F911" s="12" t="s">
        <v>3030</v>
      </c>
      <c r="G911" s="84" t="s">
        <v>3091</v>
      </c>
      <c r="H911" s="13" t="s">
        <v>484</v>
      </c>
      <c r="I911" s="2">
        <v>100</v>
      </c>
      <c r="J911" s="2">
        <v>100</v>
      </c>
      <c r="K911" s="2">
        <v>0</v>
      </c>
      <c r="L911" s="2">
        <f t="shared" si="792"/>
        <v>0</v>
      </c>
      <c r="M911" s="2"/>
      <c r="N911" s="2"/>
      <c r="O911" s="2"/>
      <c r="P911" s="2">
        <f t="shared" si="794"/>
        <v>0</v>
      </c>
      <c r="Q911" s="2">
        <f t="shared" si="806"/>
        <v>0</v>
      </c>
    </row>
    <row r="912" spans="1:17">
      <c r="A912" s="12" t="s">
        <v>470</v>
      </c>
      <c r="B912" s="12" t="s">
        <v>81</v>
      </c>
      <c r="C912" s="12" t="s">
        <v>88</v>
      </c>
      <c r="D912" s="12" t="s">
        <v>472</v>
      </c>
      <c r="E912" s="11">
        <v>6138</v>
      </c>
      <c r="F912" s="12"/>
      <c r="G912" s="84" t="s">
        <v>3091</v>
      </c>
      <c r="H912" s="13" t="s">
        <v>25</v>
      </c>
      <c r="I912" s="2">
        <v>100</v>
      </c>
      <c r="J912" s="2">
        <v>100</v>
      </c>
      <c r="K912" s="2">
        <v>100</v>
      </c>
      <c r="L912" s="2">
        <f t="shared" si="792"/>
        <v>0</v>
      </c>
      <c r="M912" s="2"/>
      <c r="N912" s="2"/>
      <c r="O912" s="2"/>
      <c r="P912" s="2">
        <f t="shared" si="794"/>
        <v>100</v>
      </c>
      <c r="Q912" s="2">
        <f t="shared" si="806"/>
        <v>100</v>
      </c>
    </row>
    <row r="913" spans="1:17">
      <c r="A913" s="17" t="s">
        <v>470</v>
      </c>
      <c r="B913" s="17" t="s">
        <v>81</v>
      </c>
      <c r="C913" s="17" t="s">
        <v>88</v>
      </c>
      <c r="D913" s="17" t="s">
        <v>472</v>
      </c>
      <c r="E913" s="17" t="s">
        <v>99</v>
      </c>
      <c r="F913" s="12" t="s">
        <v>0</v>
      </c>
      <c r="G913" s="84" t="s">
        <v>0</v>
      </c>
      <c r="H913" s="18" t="s">
        <v>26</v>
      </c>
      <c r="I913" s="3">
        <v>326184</v>
      </c>
      <c r="J913" s="3">
        <f>SUM(J914:J918)</f>
        <v>306184</v>
      </c>
      <c r="K913" s="3">
        <f>SUM(K914:K918)</f>
        <v>170315</v>
      </c>
      <c r="L913" s="3">
        <f t="shared" si="792"/>
        <v>75930</v>
      </c>
      <c r="M913" s="3">
        <f>SUM(M914:M918)</f>
        <v>25310</v>
      </c>
      <c r="N913" s="3">
        <f t="shared" ref="N913:O913" si="807">SUM(N914:N918)</f>
        <v>25310</v>
      </c>
      <c r="O913" s="3">
        <f t="shared" si="807"/>
        <v>25310</v>
      </c>
      <c r="P913" s="3">
        <f t="shared" si="794"/>
        <v>246245</v>
      </c>
      <c r="Q913" s="3">
        <f t="shared" si="806"/>
        <v>80.423862775324636</v>
      </c>
    </row>
    <row r="914" spans="1:17">
      <c r="A914" s="12" t="s">
        <v>470</v>
      </c>
      <c r="B914" s="12" t="s">
        <v>81</v>
      </c>
      <c r="C914" s="12" t="s">
        <v>88</v>
      </c>
      <c r="D914" s="12" t="s">
        <v>472</v>
      </c>
      <c r="E914" s="11">
        <v>6139</v>
      </c>
      <c r="F914" s="12" t="s">
        <v>485</v>
      </c>
      <c r="G914" s="84" t="s">
        <v>3091</v>
      </c>
      <c r="H914" s="13" t="s">
        <v>486</v>
      </c>
      <c r="I914" s="2">
        <v>298584</v>
      </c>
      <c r="J914" s="2">
        <v>298584</v>
      </c>
      <c r="K914" s="2">
        <v>168408</v>
      </c>
      <c r="L914" s="2">
        <f t="shared" si="792"/>
        <v>75000</v>
      </c>
      <c r="M914" s="2">
        <v>25000</v>
      </c>
      <c r="N914" s="2">
        <v>25000</v>
      </c>
      <c r="O914" s="2">
        <v>25000</v>
      </c>
      <c r="P914" s="2">
        <f t="shared" si="794"/>
        <v>243408</v>
      </c>
      <c r="Q914" s="2">
        <f t="shared" si="806"/>
        <v>81.52077807250221</v>
      </c>
    </row>
    <row r="915" spans="1:17">
      <c r="A915" s="12" t="s">
        <v>470</v>
      </c>
      <c r="B915" s="12" t="s">
        <v>81</v>
      </c>
      <c r="C915" s="12" t="s">
        <v>88</v>
      </c>
      <c r="D915" s="12" t="s">
        <v>472</v>
      </c>
      <c r="E915" s="11">
        <v>6139</v>
      </c>
      <c r="F915" s="12" t="s">
        <v>487</v>
      </c>
      <c r="G915" s="84" t="s">
        <v>3091</v>
      </c>
      <c r="H915" s="13" t="s">
        <v>327</v>
      </c>
      <c r="I915" s="2">
        <v>2500</v>
      </c>
      <c r="J915" s="2">
        <v>2500</v>
      </c>
      <c r="K915" s="2">
        <v>1416</v>
      </c>
      <c r="L915" s="2">
        <f t="shared" si="792"/>
        <v>930</v>
      </c>
      <c r="M915" s="2">
        <v>310</v>
      </c>
      <c r="N915" s="2">
        <v>310</v>
      </c>
      <c r="O915" s="2">
        <v>310</v>
      </c>
      <c r="P915" s="2">
        <f t="shared" si="794"/>
        <v>2346</v>
      </c>
      <c r="Q915" s="2">
        <f t="shared" si="806"/>
        <v>93.84</v>
      </c>
    </row>
    <row r="916" spans="1:17">
      <c r="A916" s="12" t="s">
        <v>470</v>
      </c>
      <c r="B916" s="12" t="s">
        <v>81</v>
      </c>
      <c r="C916" s="12" t="s">
        <v>88</v>
      </c>
      <c r="D916" s="12" t="s">
        <v>472</v>
      </c>
      <c r="E916" s="11">
        <v>6139</v>
      </c>
      <c r="F916" s="12" t="s">
        <v>488</v>
      </c>
      <c r="G916" s="84" t="s">
        <v>3091</v>
      </c>
      <c r="H916" s="13" t="s">
        <v>489</v>
      </c>
      <c r="I916" s="2">
        <v>20000</v>
      </c>
      <c r="J916" s="2">
        <v>0</v>
      </c>
      <c r="K916" s="2">
        <v>0</v>
      </c>
      <c r="L916" s="2">
        <f t="shared" si="792"/>
        <v>0</v>
      </c>
      <c r="M916" s="2"/>
      <c r="N916" s="2"/>
      <c r="O916" s="2"/>
      <c r="P916" s="2">
        <f t="shared" si="794"/>
        <v>0</v>
      </c>
      <c r="Q916" s="2" t="str">
        <f t="shared" si="806"/>
        <v>-</v>
      </c>
    </row>
    <row r="917" spans="1:17" ht="22.5">
      <c r="A917" s="12" t="s">
        <v>470</v>
      </c>
      <c r="B917" s="12" t="s">
        <v>81</v>
      </c>
      <c r="C917" s="12" t="s">
        <v>88</v>
      </c>
      <c r="D917" s="12" t="s">
        <v>472</v>
      </c>
      <c r="E917" s="11">
        <v>6139</v>
      </c>
      <c r="F917" s="12" t="s">
        <v>490</v>
      </c>
      <c r="G917" s="84" t="s">
        <v>3091</v>
      </c>
      <c r="H917" s="13" t="s">
        <v>114</v>
      </c>
      <c r="I917" s="2">
        <v>100</v>
      </c>
      <c r="J917" s="2">
        <v>100</v>
      </c>
      <c r="K917" s="2">
        <v>0</v>
      </c>
      <c r="L917" s="2">
        <f t="shared" si="792"/>
        <v>0</v>
      </c>
      <c r="M917" s="2"/>
      <c r="N917" s="2"/>
      <c r="O917" s="2"/>
      <c r="P917" s="2">
        <f t="shared" si="794"/>
        <v>0</v>
      </c>
      <c r="Q917" s="2">
        <f t="shared" si="806"/>
        <v>0</v>
      </c>
    </row>
    <row r="918" spans="1:17">
      <c r="A918" s="12" t="s">
        <v>470</v>
      </c>
      <c r="B918" s="12" t="s">
        <v>81</v>
      </c>
      <c r="C918" s="12" t="s">
        <v>88</v>
      </c>
      <c r="D918" s="12" t="s">
        <v>472</v>
      </c>
      <c r="E918" s="11">
        <v>6139</v>
      </c>
      <c r="F918" s="12" t="s">
        <v>491</v>
      </c>
      <c r="G918" s="84" t="s">
        <v>3091</v>
      </c>
      <c r="H918" s="13" t="s">
        <v>492</v>
      </c>
      <c r="I918" s="2">
        <v>5000</v>
      </c>
      <c r="J918" s="2">
        <v>5000</v>
      </c>
      <c r="K918" s="2">
        <v>491</v>
      </c>
      <c r="L918" s="2">
        <f t="shared" si="792"/>
        <v>0</v>
      </c>
      <c r="M918" s="2"/>
      <c r="N918" s="2"/>
      <c r="O918" s="2"/>
      <c r="P918" s="2">
        <f t="shared" si="794"/>
        <v>491</v>
      </c>
      <c r="Q918" s="2">
        <f t="shared" si="806"/>
        <v>9.82</v>
      </c>
    </row>
    <row r="919" spans="1:17" ht="22.5">
      <c r="A919" s="17" t="s">
        <v>0</v>
      </c>
      <c r="B919" s="17" t="s">
        <v>0</v>
      </c>
      <c r="C919" s="17" t="s">
        <v>0</v>
      </c>
      <c r="D919" s="18" t="s">
        <v>0</v>
      </c>
      <c r="E919" s="18" t="s">
        <v>0</v>
      </c>
      <c r="F919" s="18" t="s">
        <v>0</v>
      </c>
      <c r="G919" s="81" t="s">
        <v>0</v>
      </c>
      <c r="H919" s="24" t="s">
        <v>36</v>
      </c>
      <c r="I919" s="29">
        <v>48211200</v>
      </c>
      <c r="J919" s="29">
        <f t="shared" ref="J919:K919" si="808">SUM(J920)</f>
        <v>39011200</v>
      </c>
      <c r="K919" s="29">
        <f t="shared" si="808"/>
        <v>30546425</v>
      </c>
      <c r="L919" s="29">
        <f t="shared" si="792"/>
        <v>8459575</v>
      </c>
      <c r="M919" s="29">
        <f t="shared" ref="M919:O919" si="809">SUM(M920)</f>
        <v>5000000</v>
      </c>
      <c r="N919" s="29">
        <f t="shared" si="809"/>
        <v>3457575</v>
      </c>
      <c r="O919" s="29">
        <f t="shared" si="809"/>
        <v>2000</v>
      </c>
      <c r="P919" s="29">
        <f t="shared" si="794"/>
        <v>39006000</v>
      </c>
      <c r="Q919" s="29">
        <f t="shared" si="806"/>
        <v>99.986670494627177</v>
      </c>
    </row>
    <row r="920" spans="1:17">
      <c r="A920" s="12" t="s">
        <v>470</v>
      </c>
      <c r="B920" s="12" t="s">
        <v>81</v>
      </c>
      <c r="C920" s="12" t="s">
        <v>88</v>
      </c>
      <c r="D920" s="12" t="s">
        <v>472</v>
      </c>
      <c r="E920" s="18" t="s">
        <v>28</v>
      </c>
      <c r="F920" s="18" t="s">
        <v>0</v>
      </c>
      <c r="G920" s="81" t="s">
        <v>0</v>
      </c>
      <c r="H920" s="18" t="s">
        <v>29</v>
      </c>
      <c r="I920" s="3">
        <v>48211200</v>
      </c>
      <c r="J920" s="3">
        <f t="shared" ref="J920" si="810">SUM(J921,J924,J928,J929)</f>
        <v>39011200</v>
      </c>
      <c r="K920" s="3">
        <f t="shared" ref="K920" si="811">SUM(K921,K924,K928,K929)</f>
        <v>30546425</v>
      </c>
      <c r="L920" s="3">
        <f t="shared" si="792"/>
        <v>8459575</v>
      </c>
      <c r="M920" s="3">
        <f t="shared" ref="M920:O920" si="812">SUM(M921,M924,M928,M929)</f>
        <v>5000000</v>
      </c>
      <c r="N920" s="3">
        <f t="shared" si="812"/>
        <v>3457575</v>
      </c>
      <c r="O920" s="3">
        <f t="shared" si="812"/>
        <v>2000</v>
      </c>
      <c r="P920" s="3">
        <f t="shared" si="794"/>
        <v>39006000</v>
      </c>
      <c r="Q920" s="3">
        <f t="shared" si="806"/>
        <v>99.986670494627177</v>
      </c>
    </row>
    <row r="921" spans="1:17">
      <c r="A921" s="17" t="s">
        <v>470</v>
      </c>
      <c r="B921" s="17" t="s">
        <v>81</v>
      </c>
      <c r="C921" s="17" t="s">
        <v>88</v>
      </c>
      <c r="D921" s="17" t="s">
        <v>472</v>
      </c>
      <c r="E921" s="17" t="s">
        <v>283</v>
      </c>
      <c r="F921" s="12" t="s">
        <v>0</v>
      </c>
      <c r="G921" s="84" t="s">
        <v>0</v>
      </c>
      <c r="H921" s="18" t="s">
        <v>30</v>
      </c>
      <c r="I921" s="3">
        <v>201100</v>
      </c>
      <c r="J921" s="3">
        <f t="shared" ref="J921" si="813">SUM(J922:J923)</f>
        <v>1100</v>
      </c>
      <c r="K921" s="3">
        <f t="shared" ref="K921" si="814">SUM(K922:K923)</f>
        <v>0</v>
      </c>
      <c r="L921" s="3">
        <f t="shared" si="792"/>
        <v>0</v>
      </c>
      <c r="M921" s="3">
        <f t="shared" ref="M921:O921" si="815">SUM(M922:M923)</f>
        <v>0</v>
      </c>
      <c r="N921" s="3">
        <f t="shared" si="815"/>
        <v>0</v>
      </c>
      <c r="O921" s="3">
        <f t="shared" si="815"/>
        <v>0</v>
      </c>
      <c r="P921" s="3">
        <f t="shared" si="794"/>
        <v>0</v>
      </c>
      <c r="Q921" s="3">
        <f t="shared" si="806"/>
        <v>0</v>
      </c>
    </row>
    <row r="922" spans="1:17">
      <c r="A922" s="12" t="s">
        <v>470</v>
      </c>
      <c r="B922" s="12" t="s">
        <v>81</v>
      </c>
      <c r="C922" s="12" t="s">
        <v>88</v>
      </c>
      <c r="D922" s="12" t="s">
        <v>472</v>
      </c>
      <c r="E922" s="11">
        <v>6141</v>
      </c>
      <c r="F922" s="12" t="s">
        <v>493</v>
      </c>
      <c r="G922" s="84" t="s">
        <v>3089</v>
      </c>
      <c r="H922" s="13" t="s">
        <v>381</v>
      </c>
      <c r="I922" s="2">
        <v>200000</v>
      </c>
      <c r="J922" s="2">
        <v>0</v>
      </c>
      <c r="K922" s="2">
        <v>0</v>
      </c>
      <c r="L922" s="2">
        <f t="shared" si="792"/>
        <v>0</v>
      </c>
      <c r="M922" s="2"/>
      <c r="N922" s="2"/>
      <c r="O922" s="2"/>
      <c r="P922" s="2">
        <f t="shared" si="794"/>
        <v>0</v>
      </c>
      <c r="Q922" s="2" t="str">
        <f t="shared" si="806"/>
        <v>-</v>
      </c>
    </row>
    <row r="923" spans="1:17">
      <c r="A923" s="12" t="s">
        <v>470</v>
      </c>
      <c r="B923" s="12" t="s">
        <v>81</v>
      </c>
      <c r="C923" s="12" t="s">
        <v>88</v>
      </c>
      <c r="D923" s="12" t="s">
        <v>472</v>
      </c>
      <c r="E923" s="11">
        <v>6141</v>
      </c>
      <c r="F923" s="12" t="s">
        <v>494</v>
      </c>
      <c r="G923" s="84" t="s">
        <v>3089</v>
      </c>
      <c r="H923" s="13" t="s">
        <v>30</v>
      </c>
      <c r="I923" s="2">
        <v>1100</v>
      </c>
      <c r="J923" s="2">
        <v>1100</v>
      </c>
      <c r="K923" s="2">
        <v>0</v>
      </c>
      <c r="L923" s="2">
        <f t="shared" si="792"/>
        <v>0</v>
      </c>
      <c r="M923" s="2"/>
      <c r="N923" s="2"/>
      <c r="O923" s="2"/>
      <c r="P923" s="2">
        <f t="shared" si="794"/>
        <v>0</v>
      </c>
      <c r="Q923" s="2">
        <f t="shared" si="806"/>
        <v>0</v>
      </c>
    </row>
    <row r="924" spans="1:17">
      <c r="A924" s="17" t="s">
        <v>470</v>
      </c>
      <c r="B924" s="17" t="s">
        <v>81</v>
      </c>
      <c r="C924" s="17" t="s">
        <v>88</v>
      </c>
      <c r="D924" s="17" t="s">
        <v>472</v>
      </c>
      <c r="E924" s="17" t="s">
        <v>289</v>
      </c>
      <c r="F924" s="12" t="s">
        <v>0</v>
      </c>
      <c r="G924" s="84" t="s">
        <v>0</v>
      </c>
      <c r="H924" s="18" t="s">
        <v>33</v>
      </c>
      <c r="I924" s="3">
        <v>48010000</v>
      </c>
      <c r="J924" s="3">
        <f t="shared" ref="J924:K924" si="816">SUM(J925:J927)</f>
        <v>39010000</v>
      </c>
      <c r="K924" s="3">
        <f t="shared" si="816"/>
        <v>30546425</v>
      </c>
      <c r="L924" s="3">
        <f t="shared" si="792"/>
        <v>8459575</v>
      </c>
      <c r="M924" s="3">
        <f t="shared" ref="M924:O924" si="817">SUM(M925:M927)</f>
        <v>5000000</v>
      </c>
      <c r="N924" s="3">
        <f t="shared" si="817"/>
        <v>3457575</v>
      </c>
      <c r="O924" s="3">
        <f t="shared" si="817"/>
        <v>2000</v>
      </c>
      <c r="P924" s="3">
        <f t="shared" si="794"/>
        <v>39006000</v>
      </c>
      <c r="Q924" s="3">
        <f t="shared" si="806"/>
        <v>99.989746218918228</v>
      </c>
    </row>
    <row r="925" spans="1:17">
      <c r="A925" s="12" t="s">
        <v>470</v>
      </c>
      <c r="B925" s="12" t="s">
        <v>81</v>
      </c>
      <c r="C925" s="12" t="s">
        <v>88</v>
      </c>
      <c r="D925" s="12" t="s">
        <v>472</v>
      </c>
      <c r="E925" s="11">
        <v>6144</v>
      </c>
      <c r="F925" s="12" t="s">
        <v>495</v>
      </c>
      <c r="G925" s="84">
        <v>107</v>
      </c>
      <c r="H925" s="13" t="s">
        <v>496</v>
      </c>
      <c r="I925" s="2">
        <v>10000</v>
      </c>
      <c r="J925" s="2">
        <v>10000</v>
      </c>
      <c r="K925" s="2">
        <v>4000</v>
      </c>
      <c r="L925" s="2">
        <f t="shared" si="792"/>
        <v>2000</v>
      </c>
      <c r="M925" s="2"/>
      <c r="N925" s="2"/>
      <c r="O925" s="2">
        <v>2000</v>
      </c>
      <c r="P925" s="2">
        <f t="shared" si="794"/>
        <v>6000</v>
      </c>
      <c r="Q925" s="2">
        <f t="shared" si="806"/>
        <v>60</v>
      </c>
    </row>
    <row r="926" spans="1:17">
      <c r="A926" s="12" t="s">
        <v>470</v>
      </c>
      <c r="B926" s="12" t="s">
        <v>81</v>
      </c>
      <c r="C926" s="12" t="s">
        <v>88</v>
      </c>
      <c r="D926" s="12" t="s">
        <v>472</v>
      </c>
      <c r="E926" s="11">
        <v>6144</v>
      </c>
      <c r="F926" s="12" t="s">
        <v>497</v>
      </c>
      <c r="G926" s="84">
        <v>107</v>
      </c>
      <c r="H926" s="13" t="s">
        <v>498</v>
      </c>
      <c r="I926" s="2">
        <v>22000000</v>
      </c>
      <c r="J926" s="2">
        <v>18000000</v>
      </c>
      <c r="K926" s="2">
        <v>15200000</v>
      </c>
      <c r="L926" s="2">
        <f t="shared" si="792"/>
        <v>2800000</v>
      </c>
      <c r="M926" s="2">
        <v>2000000</v>
      </c>
      <c r="N926" s="2">
        <v>800000</v>
      </c>
      <c r="O926" s="2"/>
      <c r="P926" s="2">
        <f t="shared" si="794"/>
        <v>18000000</v>
      </c>
      <c r="Q926" s="2">
        <f t="shared" si="806"/>
        <v>100</v>
      </c>
    </row>
    <row r="927" spans="1:17">
      <c r="A927" s="12" t="s">
        <v>470</v>
      </c>
      <c r="B927" s="12" t="s">
        <v>81</v>
      </c>
      <c r="C927" s="12" t="s">
        <v>88</v>
      </c>
      <c r="D927" s="12" t="s">
        <v>472</v>
      </c>
      <c r="E927" s="11">
        <v>6144</v>
      </c>
      <c r="F927" s="12" t="s">
        <v>499</v>
      </c>
      <c r="G927" s="84">
        <v>107</v>
      </c>
      <c r="H927" s="13" t="s">
        <v>500</v>
      </c>
      <c r="I927" s="2">
        <v>26000000</v>
      </c>
      <c r="J927" s="2">
        <v>21000000</v>
      </c>
      <c r="K927" s="2">
        <v>15342425</v>
      </c>
      <c r="L927" s="2">
        <f t="shared" si="792"/>
        <v>5657575</v>
      </c>
      <c r="M927" s="2">
        <v>3000000</v>
      </c>
      <c r="N927" s="2">
        <v>2657575</v>
      </c>
      <c r="O927" s="2"/>
      <c r="P927" s="2">
        <f t="shared" si="794"/>
        <v>21000000</v>
      </c>
      <c r="Q927" s="2">
        <f t="shared" si="806"/>
        <v>100</v>
      </c>
    </row>
    <row r="928" spans="1:17">
      <c r="A928" s="12" t="s">
        <v>470</v>
      </c>
      <c r="B928" s="12" t="s">
        <v>81</v>
      </c>
      <c r="C928" s="12" t="s">
        <v>88</v>
      </c>
      <c r="D928" s="12" t="s">
        <v>472</v>
      </c>
      <c r="E928" s="11">
        <v>6148</v>
      </c>
      <c r="F928" s="12"/>
      <c r="G928" s="84" t="s">
        <v>3091</v>
      </c>
      <c r="H928" s="13" t="s">
        <v>35</v>
      </c>
      <c r="I928" s="2">
        <v>100</v>
      </c>
      <c r="J928" s="2">
        <v>100</v>
      </c>
      <c r="K928" s="2">
        <v>0</v>
      </c>
      <c r="L928" s="2">
        <f t="shared" si="792"/>
        <v>0</v>
      </c>
      <c r="M928" s="2"/>
      <c r="N928" s="2"/>
      <c r="O928" s="2"/>
      <c r="P928" s="2">
        <f t="shared" si="794"/>
        <v>0</v>
      </c>
      <c r="Q928" s="2">
        <f t="shared" si="806"/>
        <v>0</v>
      </c>
    </row>
    <row r="929" spans="1:17">
      <c r="A929" s="12" t="s">
        <v>470</v>
      </c>
      <c r="B929" s="12" t="s">
        <v>81</v>
      </c>
      <c r="C929" s="12" t="s">
        <v>88</v>
      </c>
      <c r="D929" s="12" t="s">
        <v>472</v>
      </c>
      <c r="E929" s="11">
        <v>6148</v>
      </c>
      <c r="F929" s="12" t="s">
        <v>3158</v>
      </c>
      <c r="G929" s="100" t="s">
        <v>3091</v>
      </c>
      <c r="H929" s="101" t="s">
        <v>3162</v>
      </c>
      <c r="I929" s="2">
        <v>0</v>
      </c>
      <c r="J929" s="2">
        <v>0</v>
      </c>
      <c r="K929" s="2">
        <v>0</v>
      </c>
      <c r="L929" s="2">
        <f t="shared" si="792"/>
        <v>0</v>
      </c>
      <c r="M929" s="2"/>
      <c r="N929" s="2"/>
      <c r="O929" s="2"/>
      <c r="P929" s="2">
        <f t="shared" si="794"/>
        <v>0</v>
      </c>
      <c r="Q929" s="2" t="str">
        <f t="shared" si="806"/>
        <v>-</v>
      </c>
    </row>
    <row r="930" spans="1:17" ht="22.5">
      <c r="A930" s="17" t="s">
        <v>0</v>
      </c>
      <c r="B930" s="17" t="s">
        <v>0</v>
      </c>
      <c r="C930" s="17" t="s">
        <v>0</v>
      </c>
      <c r="D930" s="18" t="s">
        <v>0</v>
      </c>
      <c r="E930" s="18" t="s">
        <v>0</v>
      </c>
      <c r="F930" s="18" t="s">
        <v>0</v>
      </c>
      <c r="G930" s="81" t="s">
        <v>0</v>
      </c>
      <c r="H930" s="24" t="s">
        <v>43</v>
      </c>
      <c r="I930" s="29">
        <v>15201200</v>
      </c>
      <c r="J930" s="29">
        <f t="shared" ref="J930:K930" si="818">SUM(J931)</f>
        <v>10101200</v>
      </c>
      <c r="K930" s="29">
        <f t="shared" si="818"/>
        <v>1533500</v>
      </c>
      <c r="L930" s="29">
        <f t="shared" si="792"/>
        <v>1500000</v>
      </c>
      <c r="M930" s="29">
        <f t="shared" ref="M930:O930" si="819">SUM(M931)</f>
        <v>500000</v>
      </c>
      <c r="N930" s="29">
        <f t="shared" si="819"/>
        <v>500000</v>
      </c>
      <c r="O930" s="29">
        <f t="shared" si="819"/>
        <v>500000</v>
      </c>
      <c r="P930" s="29">
        <f t="shared" si="794"/>
        <v>3033500</v>
      </c>
      <c r="Q930" s="29">
        <f t="shared" si="806"/>
        <v>30.031085415594188</v>
      </c>
    </row>
    <row r="931" spans="1:17">
      <c r="A931" s="12" t="s">
        <v>470</v>
      </c>
      <c r="B931" s="12" t="s">
        <v>81</v>
      </c>
      <c r="C931" s="12" t="s">
        <v>88</v>
      </c>
      <c r="D931" s="12" t="s">
        <v>472</v>
      </c>
      <c r="E931" s="18" t="s">
        <v>37</v>
      </c>
      <c r="F931" s="18" t="s">
        <v>0</v>
      </c>
      <c r="G931" s="81" t="s">
        <v>0</v>
      </c>
      <c r="H931" s="18" t="s">
        <v>38</v>
      </c>
      <c r="I931" s="3">
        <v>15201200</v>
      </c>
      <c r="J931" s="3">
        <f t="shared" ref="J931" si="820">SUM(J932,J934,J938)</f>
        <v>10101200</v>
      </c>
      <c r="K931" s="3">
        <f t="shared" ref="K931" si="821">SUM(K932,K934,K938)</f>
        <v>1533500</v>
      </c>
      <c r="L931" s="3">
        <f t="shared" si="792"/>
        <v>1500000</v>
      </c>
      <c r="M931" s="3">
        <f t="shared" ref="M931:O931" si="822">SUM(M932,M934,M938)</f>
        <v>500000</v>
      </c>
      <c r="N931" s="3">
        <f t="shared" si="822"/>
        <v>500000</v>
      </c>
      <c r="O931" s="3">
        <f t="shared" si="822"/>
        <v>500000</v>
      </c>
      <c r="P931" s="3">
        <f t="shared" si="794"/>
        <v>3033500</v>
      </c>
      <c r="Q931" s="3">
        <f t="shared" si="806"/>
        <v>30.031085415594188</v>
      </c>
    </row>
    <row r="932" spans="1:17">
      <c r="A932" s="17" t="s">
        <v>470</v>
      </c>
      <c r="B932" s="17" t="s">
        <v>81</v>
      </c>
      <c r="C932" s="17" t="s">
        <v>88</v>
      </c>
      <c r="D932" s="17" t="s">
        <v>472</v>
      </c>
      <c r="E932" s="17" t="s">
        <v>293</v>
      </c>
      <c r="F932" s="12" t="s">
        <v>0</v>
      </c>
      <c r="G932" s="84" t="s">
        <v>0</v>
      </c>
      <c r="H932" s="18" t="s">
        <v>39</v>
      </c>
      <c r="I932" s="3">
        <v>100</v>
      </c>
      <c r="J932" s="3">
        <f t="shared" ref="J932:K932" si="823">SUM(J933)</f>
        <v>100</v>
      </c>
      <c r="K932" s="3">
        <f t="shared" si="823"/>
        <v>0</v>
      </c>
      <c r="L932" s="3">
        <f t="shared" si="792"/>
        <v>0</v>
      </c>
      <c r="M932" s="3">
        <f t="shared" ref="M932:O932" si="824">SUM(M933)</f>
        <v>0</v>
      </c>
      <c r="N932" s="3">
        <f t="shared" si="824"/>
        <v>0</v>
      </c>
      <c r="O932" s="3">
        <f t="shared" si="824"/>
        <v>0</v>
      </c>
      <c r="P932" s="3">
        <f t="shared" si="794"/>
        <v>0</v>
      </c>
      <c r="Q932" s="3">
        <f t="shared" si="806"/>
        <v>0</v>
      </c>
    </row>
    <row r="933" spans="1:17">
      <c r="A933" s="12" t="s">
        <v>470</v>
      </c>
      <c r="B933" s="12" t="s">
        <v>81</v>
      </c>
      <c r="C933" s="12" t="s">
        <v>88</v>
      </c>
      <c r="D933" s="12" t="s">
        <v>472</v>
      </c>
      <c r="E933" s="11">
        <v>6151</v>
      </c>
      <c r="F933" s="12" t="s">
        <v>501</v>
      </c>
      <c r="G933" s="84" t="s">
        <v>3089</v>
      </c>
      <c r="H933" s="13" t="s">
        <v>295</v>
      </c>
      <c r="I933" s="2">
        <v>100</v>
      </c>
      <c r="J933" s="2">
        <v>100</v>
      </c>
      <c r="K933" s="2">
        <v>0</v>
      </c>
      <c r="L933" s="2">
        <f t="shared" si="792"/>
        <v>0</v>
      </c>
      <c r="M933" s="2"/>
      <c r="N933" s="2"/>
      <c r="O933" s="2"/>
      <c r="P933" s="2">
        <f t="shared" si="794"/>
        <v>0</v>
      </c>
      <c r="Q933" s="2">
        <f t="shared" si="806"/>
        <v>0</v>
      </c>
    </row>
    <row r="934" spans="1:17">
      <c r="A934" s="17" t="s">
        <v>470</v>
      </c>
      <c r="B934" s="17" t="s">
        <v>81</v>
      </c>
      <c r="C934" s="17" t="s">
        <v>88</v>
      </c>
      <c r="D934" s="17" t="s">
        <v>472</v>
      </c>
      <c r="E934" s="17" t="s">
        <v>296</v>
      </c>
      <c r="F934" s="12" t="s">
        <v>0</v>
      </c>
      <c r="G934" s="84" t="s">
        <v>0</v>
      </c>
      <c r="H934" s="18" t="s">
        <v>41</v>
      </c>
      <c r="I934" s="3">
        <v>15201100</v>
      </c>
      <c r="J934" s="3">
        <f t="shared" ref="J934:K934" si="825">SUM(J935:J937)</f>
        <v>10101100</v>
      </c>
      <c r="K934" s="3">
        <f t="shared" si="825"/>
        <v>1533500</v>
      </c>
      <c r="L934" s="3">
        <f t="shared" si="792"/>
        <v>1500000</v>
      </c>
      <c r="M934" s="3">
        <f t="shared" ref="M934:O934" si="826">SUM(M935:M937)</f>
        <v>500000</v>
      </c>
      <c r="N934" s="3">
        <f t="shared" si="826"/>
        <v>500000</v>
      </c>
      <c r="O934" s="3">
        <f t="shared" si="826"/>
        <v>500000</v>
      </c>
      <c r="P934" s="3">
        <f t="shared" si="794"/>
        <v>3033500</v>
      </c>
      <c r="Q934" s="3">
        <f t="shared" si="806"/>
        <v>30.031382720693784</v>
      </c>
    </row>
    <row r="935" spans="1:17">
      <c r="A935" s="12" t="s">
        <v>470</v>
      </c>
      <c r="B935" s="12" t="s">
        <v>81</v>
      </c>
      <c r="C935" s="12" t="s">
        <v>88</v>
      </c>
      <c r="D935" s="12" t="s">
        <v>472</v>
      </c>
      <c r="E935" s="11">
        <v>6153</v>
      </c>
      <c r="F935" s="12" t="s">
        <v>502</v>
      </c>
      <c r="G935" s="84" t="s">
        <v>3089</v>
      </c>
      <c r="H935" s="13" t="s">
        <v>503</v>
      </c>
      <c r="I935" s="2">
        <v>5000100</v>
      </c>
      <c r="J935" s="2">
        <v>100</v>
      </c>
      <c r="K935" s="2">
        <v>0</v>
      </c>
      <c r="L935" s="2">
        <f t="shared" si="792"/>
        <v>0</v>
      </c>
      <c r="M935" s="2"/>
      <c r="N935" s="2"/>
      <c r="O935" s="2"/>
      <c r="P935" s="2">
        <f t="shared" si="794"/>
        <v>0</v>
      </c>
      <c r="Q935" s="2">
        <f t="shared" si="806"/>
        <v>0</v>
      </c>
    </row>
    <row r="936" spans="1:17">
      <c r="A936" s="12" t="s">
        <v>470</v>
      </c>
      <c r="B936" s="12" t="s">
        <v>81</v>
      </c>
      <c r="C936" s="12" t="s">
        <v>88</v>
      </c>
      <c r="D936" s="12" t="s">
        <v>472</v>
      </c>
      <c r="E936" s="11">
        <v>6153</v>
      </c>
      <c r="F936" s="12" t="s">
        <v>504</v>
      </c>
      <c r="G936" s="84" t="s">
        <v>3089</v>
      </c>
      <c r="H936" s="13" t="s">
        <v>505</v>
      </c>
      <c r="I936" s="2">
        <v>4001000</v>
      </c>
      <c r="J936" s="2">
        <v>3901000</v>
      </c>
      <c r="K936" s="2">
        <v>1533500</v>
      </c>
      <c r="L936" s="2">
        <f t="shared" si="792"/>
        <v>1500000</v>
      </c>
      <c r="M936" s="2">
        <v>500000</v>
      </c>
      <c r="N936" s="2">
        <v>500000</v>
      </c>
      <c r="O936" s="2">
        <v>500000</v>
      </c>
      <c r="P936" s="2">
        <f t="shared" si="794"/>
        <v>3033500</v>
      </c>
      <c r="Q936" s="2">
        <f t="shared" si="806"/>
        <v>77.762112278902848</v>
      </c>
    </row>
    <row r="937" spans="1:17">
      <c r="A937" s="12" t="s">
        <v>470</v>
      </c>
      <c r="B937" s="12" t="s">
        <v>81</v>
      </c>
      <c r="C937" s="12" t="s">
        <v>88</v>
      </c>
      <c r="D937" s="12" t="s">
        <v>472</v>
      </c>
      <c r="E937" s="11">
        <v>6153</v>
      </c>
      <c r="F937" s="12" t="s">
        <v>3031</v>
      </c>
      <c r="G937" s="84" t="s">
        <v>3089</v>
      </c>
      <c r="H937" s="13" t="s">
        <v>506</v>
      </c>
      <c r="I937" s="2">
        <v>6200000</v>
      </c>
      <c r="J937" s="2">
        <v>6200000</v>
      </c>
      <c r="K937" s="2"/>
      <c r="L937" s="2">
        <f t="shared" si="792"/>
        <v>0</v>
      </c>
      <c r="M937" s="2"/>
      <c r="N937" s="2"/>
      <c r="O937" s="2"/>
      <c r="P937" s="2">
        <f t="shared" si="794"/>
        <v>0</v>
      </c>
      <c r="Q937" s="2">
        <f t="shared" si="806"/>
        <v>0</v>
      </c>
    </row>
    <row r="938" spans="1:17" s="102" customFormat="1">
      <c r="A938" s="17" t="s">
        <v>470</v>
      </c>
      <c r="B938" s="17" t="s">
        <v>81</v>
      </c>
      <c r="C938" s="17" t="s">
        <v>88</v>
      </c>
      <c r="D938" s="17" t="s">
        <v>472</v>
      </c>
      <c r="E938" s="17" t="s">
        <v>3134</v>
      </c>
      <c r="F938" s="17" t="s">
        <v>0</v>
      </c>
      <c r="G938" s="81" t="s">
        <v>0</v>
      </c>
      <c r="H938" s="18" t="s">
        <v>42</v>
      </c>
      <c r="I938" s="3">
        <v>0</v>
      </c>
      <c r="J938" s="3">
        <f>SUM(J939:J940)</f>
        <v>0</v>
      </c>
      <c r="K938" s="3">
        <f>SUM(K939:K940)</f>
        <v>0</v>
      </c>
      <c r="L938" s="3">
        <f t="shared" si="792"/>
        <v>0</v>
      </c>
      <c r="M938" s="3">
        <f>SUM(M939:M940)</f>
        <v>0</v>
      </c>
      <c r="N938" s="3">
        <f t="shared" ref="N938:O938" si="827">SUM(N939:N940)</f>
        <v>0</v>
      </c>
      <c r="O938" s="3">
        <f t="shared" si="827"/>
        <v>0</v>
      </c>
      <c r="P938" s="3">
        <f t="shared" si="794"/>
        <v>0</v>
      </c>
      <c r="Q938" s="3" t="str">
        <f t="shared" si="806"/>
        <v>-</v>
      </c>
    </row>
    <row r="939" spans="1:17">
      <c r="A939" s="12" t="s">
        <v>470</v>
      </c>
      <c r="B939" s="12" t="s">
        <v>81</v>
      </c>
      <c r="C939" s="12" t="s">
        <v>88</v>
      </c>
      <c r="D939" s="12" t="s">
        <v>472</v>
      </c>
      <c r="E939" s="11">
        <v>6154</v>
      </c>
      <c r="F939" s="12" t="s">
        <v>3133</v>
      </c>
      <c r="G939" s="100" t="s">
        <v>3089</v>
      </c>
      <c r="H939" s="101" t="s">
        <v>3163</v>
      </c>
      <c r="I939" s="2">
        <v>0</v>
      </c>
      <c r="J939" s="2">
        <v>0</v>
      </c>
      <c r="K939" s="2">
        <v>0</v>
      </c>
      <c r="L939" s="2">
        <f t="shared" si="792"/>
        <v>0</v>
      </c>
      <c r="M939" s="2"/>
      <c r="N939" s="2"/>
      <c r="O939" s="2"/>
      <c r="P939" s="2">
        <f t="shared" si="794"/>
        <v>0</v>
      </c>
      <c r="Q939" s="2" t="str">
        <f t="shared" si="806"/>
        <v>-</v>
      </c>
    </row>
    <row r="940" spans="1:17" ht="22.5">
      <c r="A940" s="12" t="s">
        <v>470</v>
      </c>
      <c r="B940" s="12" t="s">
        <v>81</v>
      </c>
      <c r="C940" s="12" t="s">
        <v>88</v>
      </c>
      <c r="D940" s="12" t="s">
        <v>472</v>
      </c>
      <c r="E940" s="11">
        <v>6154</v>
      </c>
      <c r="F940" s="12" t="s">
        <v>3135</v>
      </c>
      <c r="G940" s="100" t="s">
        <v>3089</v>
      </c>
      <c r="H940" s="101" t="s">
        <v>3164</v>
      </c>
      <c r="I940" s="2">
        <v>0</v>
      </c>
      <c r="J940" s="2">
        <v>0</v>
      </c>
      <c r="K940" s="2">
        <v>0</v>
      </c>
      <c r="L940" s="2">
        <f t="shared" si="792"/>
        <v>0</v>
      </c>
      <c r="M940" s="2"/>
      <c r="N940" s="2"/>
      <c r="O940" s="2"/>
      <c r="P940" s="2">
        <f t="shared" si="794"/>
        <v>0</v>
      </c>
      <c r="Q940" s="2" t="str">
        <f t="shared" si="806"/>
        <v>-</v>
      </c>
    </row>
    <row r="941" spans="1:17" ht="22.5">
      <c r="A941" s="17" t="s">
        <v>0</v>
      </c>
      <c r="B941" s="17" t="s">
        <v>0</v>
      </c>
      <c r="C941" s="17" t="s">
        <v>0</v>
      </c>
      <c r="D941" s="18" t="s">
        <v>0</v>
      </c>
      <c r="E941" s="18" t="s">
        <v>0</v>
      </c>
      <c r="F941" s="18" t="s">
        <v>0</v>
      </c>
      <c r="G941" s="81" t="s">
        <v>0</v>
      </c>
      <c r="H941" s="24" t="s">
        <v>58</v>
      </c>
      <c r="I941" s="29">
        <v>31858745</v>
      </c>
      <c r="J941" s="29">
        <f t="shared" ref="J941:K941" si="828">SUM(J942)</f>
        <v>10608745</v>
      </c>
      <c r="K941" s="29">
        <f t="shared" si="828"/>
        <v>3967250</v>
      </c>
      <c r="L941" s="29">
        <f t="shared" si="792"/>
        <v>2574750</v>
      </c>
      <c r="M941" s="29">
        <f t="shared" ref="M941:O941" si="829">SUM(M942)</f>
        <v>858250</v>
      </c>
      <c r="N941" s="29">
        <f t="shared" si="829"/>
        <v>858250</v>
      </c>
      <c r="O941" s="29">
        <f t="shared" si="829"/>
        <v>858250</v>
      </c>
      <c r="P941" s="29">
        <f t="shared" si="794"/>
        <v>6542000</v>
      </c>
      <c r="Q941" s="29">
        <f t="shared" si="806"/>
        <v>61.666106594135307</v>
      </c>
    </row>
    <row r="942" spans="1:17">
      <c r="A942" s="12" t="s">
        <v>470</v>
      </c>
      <c r="B942" s="12" t="s">
        <v>81</v>
      </c>
      <c r="C942" s="12" t="s">
        <v>88</v>
      </c>
      <c r="D942" s="12" t="s">
        <v>472</v>
      </c>
      <c r="E942" s="18" t="s">
        <v>50</v>
      </c>
      <c r="F942" s="18"/>
      <c r="G942" s="81" t="s">
        <v>0</v>
      </c>
      <c r="H942" s="18" t="s">
        <v>51</v>
      </c>
      <c r="I942" s="3">
        <v>31858745</v>
      </c>
      <c r="J942" s="3">
        <f>SUM(J943,J945,J950,J954,J958)</f>
        <v>10608745</v>
      </c>
      <c r="K942" s="3">
        <f>SUM(K943,K945,K950,K954,K958)</f>
        <v>3967250</v>
      </c>
      <c r="L942" s="3">
        <f t="shared" si="792"/>
        <v>2574750</v>
      </c>
      <c r="M942" s="3">
        <f>SUM(M943,M945,M950,M954,M958)</f>
        <v>858250</v>
      </c>
      <c r="N942" s="3">
        <f t="shared" ref="N942:O942" si="830">SUM(N943,N945,N950,N954,N958)</f>
        <v>858250</v>
      </c>
      <c r="O942" s="3">
        <f t="shared" si="830"/>
        <v>858250</v>
      </c>
      <c r="P942" s="3">
        <f t="shared" si="794"/>
        <v>6542000</v>
      </c>
      <c r="Q942" s="3">
        <f t="shared" si="806"/>
        <v>61.666106594135307</v>
      </c>
    </row>
    <row r="943" spans="1:17">
      <c r="A943" s="17" t="s">
        <v>470</v>
      </c>
      <c r="B943" s="17" t="s">
        <v>81</v>
      </c>
      <c r="C943" s="17" t="s">
        <v>88</v>
      </c>
      <c r="D943" s="17" t="s">
        <v>472</v>
      </c>
      <c r="E943" s="17" t="s">
        <v>457</v>
      </c>
      <c r="F943" s="12" t="s">
        <v>0</v>
      </c>
      <c r="G943" s="84" t="s">
        <v>0</v>
      </c>
      <c r="H943" s="18" t="s">
        <v>52</v>
      </c>
      <c r="I943" s="3">
        <v>5000100</v>
      </c>
      <c r="J943" s="3">
        <f t="shared" ref="J943:K943" si="831">SUM(J944)</f>
        <v>100</v>
      </c>
      <c r="K943" s="3">
        <f t="shared" si="831"/>
        <v>0</v>
      </c>
      <c r="L943" s="3">
        <f t="shared" si="792"/>
        <v>0</v>
      </c>
      <c r="M943" s="3">
        <f t="shared" ref="M943:O943" si="832">SUM(M944)</f>
        <v>0</v>
      </c>
      <c r="N943" s="3">
        <f t="shared" si="832"/>
        <v>0</v>
      </c>
      <c r="O943" s="3">
        <f t="shared" si="832"/>
        <v>0</v>
      </c>
      <c r="P943" s="3">
        <f t="shared" si="794"/>
        <v>0</v>
      </c>
      <c r="Q943" s="3">
        <f t="shared" si="806"/>
        <v>0</v>
      </c>
    </row>
    <row r="944" spans="1:17">
      <c r="A944" s="12" t="s">
        <v>470</v>
      </c>
      <c r="B944" s="12" t="s">
        <v>81</v>
      </c>
      <c r="C944" s="12" t="s">
        <v>88</v>
      </c>
      <c r="D944" s="12" t="s">
        <v>472</v>
      </c>
      <c r="E944" s="11">
        <v>8211</v>
      </c>
      <c r="F944" s="12" t="s">
        <v>507</v>
      </c>
      <c r="G944" s="84" t="s">
        <v>3089</v>
      </c>
      <c r="H944" s="13" t="s">
        <v>508</v>
      </c>
      <c r="I944" s="2">
        <v>5000100</v>
      </c>
      <c r="J944" s="2">
        <v>100</v>
      </c>
      <c r="K944" s="2">
        <v>0</v>
      </c>
      <c r="L944" s="2">
        <f t="shared" si="792"/>
        <v>0</v>
      </c>
      <c r="M944" s="2"/>
      <c r="N944" s="2"/>
      <c r="O944" s="2"/>
      <c r="P944" s="2">
        <f t="shared" si="794"/>
        <v>0</v>
      </c>
      <c r="Q944" s="2">
        <f t="shared" si="806"/>
        <v>0</v>
      </c>
    </row>
    <row r="945" spans="1:17">
      <c r="A945" s="17" t="s">
        <v>470</v>
      </c>
      <c r="B945" s="17" t="s">
        <v>81</v>
      </c>
      <c r="C945" s="17" t="s">
        <v>88</v>
      </c>
      <c r="D945" s="17" t="s">
        <v>472</v>
      </c>
      <c r="E945" s="17" t="s">
        <v>414</v>
      </c>
      <c r="F945" s="12" t="s">
        <v>0</v>
      </c>
      <c r="G945" s="84" t="s">
        <v>0</v>
      </c>
      <c r="H945" s="18" t="s">
        <v>53</v>
      </c>
      <c r="I945" s="3">
        <v>13000200</v>
      </c>
      <c r="J945" s="3">
        <f>SUM(J946:J949)</f>
        <v>200</v>
      </c>
      <c r="K945" s="3">
        <f>SUM(K946:K949)</f>
        <v>0</v>
      </c>
      <c r="L945" s="3">
        <f t="shared" si="792"/>
        <v>0</v>
      </c>
      <c r="M945" s="3">
        <f>SUM(M946:M949)</f>
        <v>0</v>
      </c>
      <c r="N945" s="3">
        <f t="shared" ref="N945:O945" si="833">SUM(N946:N949)</f>
        <v>0</v>
      </c>
      <c r="O945" s="3">
        <f t="shared" si="833"/>
        <v>0</v>
      </c>
      <c r="P945" s="3">
        <f t="shared" si="794"/>
        <v>0</v>
      </c>
      <c r="Q945" s="3">
        <f t="shared" si="806"/>
        <v>0</v>
      </c>
    </row>
    <row r="946" spans="1:17">
      <c r="A946" s="12" t="s">
        <v>470</v>
      </c>
      <c r="B946" s="12" t="s">
        <v>81</v>
      </c>
      <c r="C946" s="12" t="s">
        <v>88</v>
      </c>
      <c r="D946" s="12" t="s">
        <v>472</v>
      </c>
      <c r="E946" s="11">
        <v>8212</v>
      </c>
      <c r="F946" s="12" t="s">
        <v>509</v>
      </c>
      <c r="G946" s="84" t="s">
        <v>3089</v>
      </c>
      <c r="H946" s="13" t="s">
        <v>510</v>
      </c>
      <c r="I946" s="2">
        <v>5000100</v>
      </c>
      <c r="J946" s="2">
        <v>100</v>
      </c>
      <c r="K946" s="2">
        <v>0</v>
      </c>
      <c r="L946" s="2">
        <f t="shared" si="792"/>
        <v>0</v>
      </c>
      <c r="M946" s="2"/>
      <c r="N946" s="2"/>
      <c r="O946" s="2"/>
      <c r="P946" s="2">
        <f t="shared" si="794"/>
        <v>0</v>
      </c>
      <c r="Q946" s="2">
        <f t="shared" si="806"/>
        <v>0</v>
      </c>
    </row>
    <row r="947" spans="1:17">
      <c r="A947" s="12" t="s">
        <v>470</v>
      </c>
      <c r="B947" s="12" t="s">
        <v>81</v>
      </c>
      <c r="C947" s="12" t="s">
        <v>88</v>
      </c>
      <c r="D947" s="12" t="s">
        <v>472</v>
      </c>
      <c r="E947" s="11">
        <v>8212</v>
      </c>
      <c r="F947" s="12" t="s">
        <v>511</v>
      </c>
      <c r="G947" s="84" t="s">
        <v>3089</v>
      </c>
      <c r="H947" s="13" t="s">
        <v>512</v>
      </c>
      <c r="I947" s="2">
        <v>8000100</v>
      </c>
      <c r="J947" s="2">
        <v>100</v>
      </c>
      <c r="K947" s="2">
        <v>0</v>
      </c>
      <c r="L947" s="2">
        <f t="shared" si="792"/>
        <v>0</v>
      </c>
      <c r="M947" s="2"/>
      <c r="N947" s="2"/>
      <c r="O947" s="2"/>
      <c r="P947" s="2">
        <f t="shared" si="794"/>
        <v>0</v>
      </c>
      <c r="Q947" s="2">
        <f t="shared" si="806"/>
        <v>0</v>
      </c>
    </row>
    <row r="948" spans="1:17" ht="22.5">
      <c r="A948" s="12" t="s">
        <v>470</v>
      </c>
      <c r="B948" s="12" t="s">
        <v>81</v>
      </c>
      <c r="C948" s="12" t="s">
        <v>88</v>
      </c>
      <c r="D948" s="12" t="s">
        <v>472</v>
      </c>
      <c r="E948" s="11">
        <v>8212</v>
      </c>
      <c r="F948" s="12" t="s">
        <v>3136</v>
      </c>
      <c r="G948" s="100" t="s">
        <v>3089</v>
      </c>
      <c r="H948" s="101" t="s">
        <v>3165</v>
      </c>
      <c r="I948" s="2">
        <v>0</v>
      </c>
      <c r="J948" s="2">
        <v>0</v>
      </c>
      <c r="K948" s="2">
        <v>0</v>
      </c>
      <c r="L948" s="2">
        <f t="shared" si="792"/>
        <v>0</v>
      </c>
      <c r="M948" s="2"/>
      <c r="N948" s="2"/>
      <c r="O948" s="2"/>
      <c r="P948" s="2">
        <f t="shared" si="794"/>
        <v>0</v>
      </c>
      <c r="Q948" s="2" t="str">
        <f t="shared" si="806"/>
        <v>-</v>
      </c>
    </row>
    <row r="949" spans="1:17">
      <c r="A949" s="12" t="s">
        <v>470</v>
      </c>
      <c r="B949" s="12" t="s">
        <v>81</v>
      </c>
      <c r="C949" s="12" t="s">
        <v>88</v>
      </c>
      <c r="D949" s="12" t="s">
        <v>472</v>
      </c>
      <c r="E949" s="11">
        <v>8212</v>
      </c>
      <c r="F949" s="12" t="s">
        <v>3137</v>
      </c>
      <c r="G949" s="100" t="s">
        <v>3089</v>
      </c>
      <c r="H949" s="101" t="s">
        <v>3166</v>
      </c>
      <c r="I949" s="2">
        <v>0</v>
      </c>
      <c r="J949" s="2">
        <v>0</v>
      </c>
      <c r="K949" s="2">
        <v>0</v>
      </c>
      <c r="L949" s="2">
        <f t="shared" si="792"/>
        <v>0</v>
      </c>
      <c r="M949" s="2"/>
      <c r="N949" s="2"/>
      <c r="O949" s="2"/>
      <c r="P949" s="2">
        <f t="shared" si="794"/>
        <v>0</v>
      </c>
      <c r="Q949" s="2" t="str">
        <f t="shared" si="806"/>
        <v>-</v>
      </c>
    </row>
    <row r="950" spans="1:17">
      <c r="A950" s="17" t="s">
        <v>470</v>
      </c>
      <c r="B950" s="17" t="s">
        <v>81</v>
      </c>
      <c r="C950" s="17" t="s">
        <v>88</v>
      </c>
      <c r="D950" s="17" t="s">
        <v>472</v>
      </c>
      <c r="E950" s="17" t="s">
        <v>122</v>
      </c>
      <c r="F950" s="12" t="s">
        <v>0</v>
      </c>
      <c r="G950" s="84" t="s">
        <v>0</v>
      </c>
      <c r="H950" s="18" t="s">
        <v>54</v>
      </c>
      <c r="I950" s="3">
        <v>11165000</v>
      </c>
      <c r="J950" s="3">
        <f>SUM(J951:J953)</f>
        <v>8015000</v>
      </c>
      <c r="K950" s="3">
        <f>SUM(K951:K953)</f>
        <v>2708750</v>
      </c>
      <c r="L950" s="3">
        <f t="shared" si="792"/>
        <v>1953750</v>
      </c>
      <c r="M950" s="3">
        <f>SUM(M951:M953)</f>
        <v>651250</v>
      </c>
      <c r="N950" s="3">
        <f t="shared" ref="N950:O950" si="834">SUM(N951:N953)</f>
        <v>651250</v>
      </c>
      <c r="O950" s="3">
        <f t="shared" si="834"/>
        <v>651250</v>
      </c>
      <c r="P950" s="3">
        <f t="shared" si="794"/>
        <v>4662500</v>
      </c>
      <c r="Q950" s="3">
        <f t="shared" si="806"/>
        <v>58.172177167810361</v>
      </c>
    </row>
    <row r="951" spans="1:17">
      <c r="A951" s="12" t="s">
        <v>470</v>
      </c>
      <c r="B951" s="12" t="s">
        <v>81</v>
      </c>
      <c r="C951" s="12" t="s">
        <v>88</v>
      </c>
      <c r="D951" s="12" t="s">
        <v>472</v>
      </c>
      <c r="E951" s="11">
        <v>8213</v>
      </c>
      <c r="F951" s="12" t="s">
        <v>513</v>
      </c>
      <c r="G951" s="84" t="s">
        <v>3089</v>
      </c>
      <c r="H951" s="13" t="s">
        <v>514</v>
      </c>
      <c r="I951" s="2">
        <v>11000000</v>
      </c>
      <c r="J951" s="2">
        <v>8000000</v>
      </c>
      <c r="K951" s="2">
        <v>2700000</v>
      </c>
      <c r="L951" s="2">
        <f t="shared" si="792"/>
        <v>1950000</v>
      </c>
      <c r="M951" s="2">
        <v>650000</v>
      </c>
      <c r="N951" s="2">
        <v>650000</v>
      </c>
      <c r="O951" s="2">
        <v>650000</v>
      </c>
      <c r="P951" s="2">
        <f t="shared" si="794"/>
        <v>4650000</v>
      </c>
      <c r="Q951" s="2">
        <f t="shared" si="806"/>
        <v>58.125000000000007</v>
      </c>
    </row>
    <row r="952" spans="1:17">
      <c r="A952" s="12" t="s">
        <v>470</v>
      </c>
      <c r="B952" s="12" t="s">
        <v>81</v>
      </c>
      <c r="C952" s="12" t="s">
        <v>88</v>
      </c>
      <c r="D952" s="12" t="s">
        <v>472</v>
      </c>
      <c r="E952" s="11">
        <v>8213</v>
      </c>
      <c r="F952" s="12" t="s">
        <v>515</v>
      </c>
      <c r="G952" s="84" t="s">
        <v>3091</v>
      </c>
      <c r="H952" s="13" t="s">
        <v>54</v>
      </c>
      <c r="I952" s="2">
        <v>15000</v>
      </c>
      <c r="J952" s="2">
        <v>15000</v>
      </c>
      <c r="K952" s="2">
        <v>8750</v>
      </c>
      <c r="L952" s="2">
        <f t="shared" si="792"/>
        <v>3750</v>
      </c>
      <c r="M952" s="2">
        <v>1250</v>
      </c>
      <c r="N952" s="2">
        <v>1250</v>
      </c>
      <c r="O952" s="2">
        <v>1250</v>
      </c>
      <c r="P952" s="2">
        <f t="shared" si="794"/>
        <v>12500</v>
      </c>
      <c r="Q952" s="2">
        <f t="shared" si="806"/>
        <v>83.333333333333343</v>
      </c>
    </row>
    <row r="953" spans="1:17">
      <c r="A953" s="12" t="s">
        <v>470</v>
      </c>
      <c r="B953" s="12" t="s">
        <v>81</v>
      </c>
      <c r="C953" s="12" t="s">
        <v>88</v>
      </c>
      <c r="D953" s="12" t="s">
        <v>472</v>
      </c>
      <c r="E953" s="11">
        <v>8213</v>
      </c>
      <c r="F953" s="12" t="s">
        <v>516</v>
      </c>
      <c r="G953" s="84" t="s">
        <v>3089</v>
      </c>
      <c r="H953" s="13" t="s">
        <v>517</v>
      </c>
      <c r="I953" s="2">
        <v>150000</v>
      </c>
      <c r="J953" s="2">
        <v>0</v>
      </c>
      <c r="K953" s="2">
        <v>0</v>
      </c>
      <c r="L953" s="2">
        <f t="shared" si="792"/>
        <v>0</v>
      </c>
      <c r="M953" s="2"/>
      <c r="N953" s="2"/>
      <c r="O953" s="2"/>
      <c r="P953" s="2">
        <f t="shared" si="794"/>
        <v>0</v>
      </c>
      <c r="Q953" s="2" t="str">
        <f t="shared" si="806"/>
        <v>-</v>
      </c>
    </row>
    <row r="954" spans="1:17">
      <c r="A954" s="17" t="s">
        <v>470</v>
      </c>
      <c r="B954" s="17" t="s">
        <v>81</v>
      </c>
      <c r="C954" s="17" t="s">
        <v>88</v>
      </c>
      <c r="D954" s="17" t="s">
        <v>472</v>
      </c>
      <c r="E954" s="17" t="s">
        <v>217</v>
      </c>
      <c r="F954" s="12" t="s">
        <v>0</v>
      </c>
      <c r="G954" s="84" t="s">
        <v>0</v>
      </c>
      <c r="H954" s="18" t="s">
        <v>56</v>
      </c>
      <c r="I954" s="3">
        <v>2500000</v>
      </c>
      <c r="J954" s="3">
        <f>SUM(J955:J957)</f>
        <v>2400000</v>
      </c>
      <c r="K954" s="3">
        <f>SUM(K955:K957)</f>
        <v>1170000</v>
      </c>
      <c r="L954" s="3">
        <f t="shared" si="792"/>
        <v>570000</v>
      </c>
      <c r="M954" s="3">
        <f>SUM(M955:M957)</f>
        <v>190000</v>
      </c>
      <c r="N954" s="3">
        <f t="shared" ref="N954:O954" si="835">SUM(N955:N957)</f>
        <v>190000</v>
      </c>
      <c r="O954" s="3">
        <f t="shared" si="835"/>
        <v>190000</v>
      </c>
      <c r="P954" s="3">
        <f t="shared" si="794"/>
        <v>1740000</v>
      </c>
      <c r="Q954" s="3">
        <f t="shared" si="806"/>
        <v>72.5</v>
      </c>
    </row>
    <row r="955" spans="1:17">
      <c r="A955" s="12" t="s">
        <v>470</v>
      </c>
      <c r="B955" s="12" t="s">
        <v>81</v>
      </c>
      <c r="C955" s="12" t="s">
        <v>88</v>
      </c>
      <c r="D955" s="12" t="s">
        <v>472</v>
      </c>
      <c r="E955" s="11">
        <v>8215</v>
      </c>
      <c r="F955" s="12" t="s">
        <v>518</v>
      </c>
      <c r="G955" s="84" t="s">
        <v>3089</v>
      </c>
      <c r="H955" s="13" t="s">
        <v>519</v>
      </c>
      <c r="I955" s="2">
        <v>2000000</v>
      </c>
      <c r="J955" s="2">
        <v>2000000</v>
      </c>
      <c r="K955" s="2">
        <v>980000</v>
      </c>
      <c r="L955" s="2">
        <f t="shared" si="792"/>
        <v>480000</v>
      </c>
      <c r="M955" s="2">
        <v>160000</v>
      </c>
      <c r="N955" s="2">
        <v>160000</v>
      </c>
      <c r="O955" s="2">
        <v>160000</v>
      </c>
      <c r="P955" s="2">
        <f t="shared" si="794"/>
        <v>1460000</v>
      </c>
      <c r="Q955" s="2">
        <f t="shared" si="806"/>
        <v>73</v>
      </c>
    </row>
    <row r="956" spans="1:17">
      <c r="A956" s="12" t="s">
        <v>470</v>
      </c>
      <c r="B956" s="12" t="s">
        <v>81</v>
      </c>
      <c r="C956" s="12" t="s">
        <v>88</v>
      </c>
      <c r="D956" s="12" t="s">
        <v>472</v>
      </c>
      <c r="E956" s="11">
        <v>8215</v>
      </c>
      <c r="F956" s="12" t="s">
        <v>520</v>
      </c>
      <c r="G956" s="84" t="s">
        <v>3089</v>
      </c>
      <c r="H956" s="13" t="s">
        <v>521</v>
      </c>
      <c r="I956" s="2">
        <v>100000</v>
      </c>
      <c r="J956" s="2">
        <v>0</v>
      </c>
      <c r="K956" s="2">
        <v>0</v>
      </c>
      <c r="L956" s="2">
        <f t="shared" ref="L956:L962" si="836">M956+N956+O956</f>
        <v>0</v>
      </c>
      <c r="M956" s="2"/>
      <c r="N956" s="2"/>
      <c r="O956" s="2"/>
      <c r="P956" s="2">
        <f t="shared" ref="P956:P962" si="837">SUM(K956+L956)</f>
        <v>0</v>
      </c>
      <c r="Q956" s="2" t="str">
        <f t="shared" si="806"/>
        <v>-</v>
      </c>
    </row>
    <row r="957" spans="1:17">
      <c r="A957" s="12" t="s">
        <v>470</v>
      </c>
      <c r="B957" s="12" t="s">
        <v>81</v>
      </c>
      <c r="C957" s="12" t="s">
        <v>88</v>
      </c>
      <c r="D957" s="12" t="s">
        <v>472</v>
      </c>
      <c r="E957" s="11">
        <v>8215</v>
      </c>
      <c r="F957" s="12" t="s">
        <v>522</v>
      </c>
      <c r="G957" s="84" t="s">
        <v>3089</v>
      </c>
      <c r="H957" s="13" t="s">
        <v>523</v>
      </c>
      <c r="I957" s="2">
        <v>400000</v>
      </c>
      <c r="J957" s="2">
        <v>400000</v>
      </c>
      <c r="K957" s="2">
        <v>190000</v>
      </c>
      <c r="L957" s="2">
        <f t="shared" si="836"/>
        <v>90000</v>
      </c>
      <c r="M957" s="2">
        <v>30000</v>
      </c>
      <c r="N957" s="2">
        <v>30000</v>
      </c>
      <c r="O957" s="2">
        <v>30000</v>
      </c>
      <c r="P957" s="2">
        <f t="shared" si="837"/>
        <v>280000</v>
      </c>
      <c r="Q957" s="2">
        <f t="shared" si="806"/>
        <v>70</v>
      </c>
    </row>
    <row r="958" spans="1:17">
      <c r="A958" s="17" t="s">
        <v>470</v>
      </c>
      <c r="B958" s="17" t="s">
        <v>81</v>
      </c>
      <c r="C958" s="17" t="s">
        <v>88</v>
      </c>
      <c r="D958" s="17" t="s">
        <v>472</v>
      </c>
      <c r="E958" s="17" t="s">
        <v>464</v>
      </c>
      <c r="F958" s="12" t="s">
        <v>0</v>
      </c>
      <c r="G958" s="84" t="s">
        <v>0</v>
      </c>
      <c r="H958" s="18" t="s">
        <v>57</v>
      </c>
      <c r="I958" s="3">
        <v>193445</v>
      </c>
      <c r="J958" s="3">
        <f t="shared" ref="J958:K958" si="838">SUM(J959:J960)</f>
        <v>193445</v>
      </c>
      <c r="K958" s="3">
        <f t="shared" si="838"/>
        <v>88500</v>
      </c>
      <c r="L958" s="3">
        <f t="shared" si="836"/>
        <v>51000</v>
      </c>
      <c r="M958" s="3">
        <f t="shared" ref="M958:O958" si="839">SUM(M959:M960)</f>
        <v>17000</v>
      </c>
      <c r="N958" s="3">
        <f t="shared" si="839"/>
        <v>17000</v>
      </c>
      <c r="O958" s="3">
        <f t="shared" si="839"/>
        <v>17000</v>
      </c>
      <c r="P958" s="3">
        <f t="shared" si="837"/>
        <v>139500</v>
      </c>
      <c r="Q958" s="3">
        <f t="shared" si="806"/>
        <v>72.113520638941296</v>
      </c>
    </row>
    <row r="959" spans="1:17">
      <c r="A959" s="12" t="s">
        <v>470</v>
      </c>
      <c r="B959" s="12" t="s">
        <v>81</v>
      </c>
      <c r="C959" s="12" t="s">
        <v>88</v>
      </c>
      <c r="D959" s="12" t="s">
        <v>472</v>
      </c>
      <c r="E959" s="11">
        <v>8216</v>
      </c>
      <c r="F959" s="12" t="s">
        <v>524</v>
      </c>
      <c r="G959" s="84" t="s">
        <v>3089</v>
      </c>
      <c r="H959" s="13" t="s">
        <v>525</v>
      </c>
      <c r="I959" s="2">
        <v>143445</v>
      </c>
      <c r="J959" s="2">
        <v>143445</v>
      </c>
      <c r="K959" s="2">
        <v>61000</v>
      </c>
      <c r="L959" s="2">
        <f t="shared" si="836"/>
        <v>36000</v>
      </c>
      <c r="M959" s="2">
        <v>12000</v>
      </c>
      <c r="N959" s="2">
        <v>12000</v>
      </c>
      <c r="O959" s="2">
        <v>12000</v>
      </c>
      <c r="P959" s="2">
        <f t="shared" si="837"/>
        <v>97000</v>
      </c>
      <c r="Q959" s="2">
        <f t="shared" si="806"/>
        <v>67.621736554079959</v>
      </c>
    </row>
    <row r="960" spans="1:17">
      <c r="A960" s="12" t="s">
        <v>470</v>
      </c>
      <c r="B960" s="12" t="s">
        <v>81</v>
      </c>
      <c r="C960" s="12" t="s">
        <v>88</v>
      </c>
      <c r="D960" s="12" t="s">
        <v>472</v>
      </c>
      <c r="E960" s="11">
        <v>8216</v>
      </c>
      <c r="F960" s="12" t="s">
        <v>526</v>
      </c>
      <c r="G960" s="84" t="s">
        <v>3089</v>
      </c>
      <c r="H960" s="13" t="s">
        <v>527</v>
      </c>
      <c r="I960" s="2">
        <v>50000</v>
      </c>
      <c r="J960" s="2">
        <v>50000</v>
      </c>
      <c r="K960" s="2">
        <v>27500</v>
      </c>
      <c r="L960" s="2">
        <f t="shared" si="836"/>
        <v>15000</v>
      </c>
      <c r="M960" s="2">
        <v>5000</v>
      </c>
      <c r="N960" s="2">
        <v>5000</v>
      </c>
      <c r="O960" s="2">
        <v>5000</v>
      </c>
      <c r="P960" s="2">
        <f t="shared" si="837"/>
        <v>42500</v>
      </c>
      <c r="Q960" s="2">
        <f t="shared" si="806"/>
        <v>85</v>
      </c>
    </row>
    <row r="961" spans="1:17">
      <c r="A961" s="13" t="s">
        <v>0</v>
      </c>
      <c r="B961" s="13" t="s">
        <v>0</v>
      </c>
      <c r="C961" s="13" t="s">
        <v>0</v>
      </c>
      <c r="D961" s="13" t="s">
        <v>0</v>
      </c>
      <c r="E961" s="13" t="s">
        <v>0</v>
      </c>
      <c r="F961" s="13" t="s">
        <v>0</v>
      </c>
      <c r="G961" s="84" t="s">
        <v>0</v>
      </c>
      <c r="H961" s="24" t="s">
        <v>528</v>
      </c>
      <c r="I961" s="29">
        <v>98052878</v>
      </c>
      <c r="J961" s="29">
        <f>SUM(J892,J919,J930,J941)</f>
        <v>62047401</v>
      </c>
      <c r="K961" s="29">
        <f>SUM(K892,K919,K930,K941)</f>
        <v>36987563</v>
      </c>
      <c r="L961" s="29">
        <f t="shared" si="836"/>
        <v>12960226</v>
      </c>
      <c r="M961" s="29">
        <f>SUM(M892,M919,M930,M941)</f>
        <v>6499417</v>
      </c>
      <c r="N961" s="29">
        <f t="shared" ref="N961:O961" si="840">SUM(N892,N919,N930,N941)</f>
        <v>4956992</v>
      </c>
      <c r="O961" s="29">
        <f t="shared" si="840"/>
        <v>1503817</v>
      </c>
      <c r="P961" s="29">
        <f t="shared" si="837"/>
        <v>49947789</v>
      </c>
      <c r="Q961" s="29">
        <f t="shared" si="806"/>
        <v>80.49940560765792</v>
      </c>
    </row>
    <row r="962" spans="1:17" ht="15.75" thickBot="1">
      <c r="A962" s="13" t="s">
        <v>0</v>
      </c>
      <c r="B962" s="13" t="s">
        <v>0</v>
      </c>
      <c r="C962" s="13" t="s">
        <v>0</v>
      </c>
      <c r="D962" s="13" t="s">
        <v>0</v>
      </c>
      <c r="E962" s="13" t="s">
        <v>0</v>
      </c>
      <c r="F962" s="13" t="s">
        <v>0</v>
      </c>
      <c r="G962" s="84" t="s">
        <v>0</v>
      </c>
      <c r="H962" s="18" t="s">
        <v>125</v>
      </c>
      <c r="I962" s="3">
        <v>30</v>
      </c>
      <c r="J962" s="3">
        <v>30</v>
      </c>
      <c r="K962" s="3">
        <v>0</v>
      </c>
      <c r="L962" s="3">
        <f t="shared" si="836"/>
        <v>0</v>
      </c>
      <c r="M962" s="3"/>
      <c r="N962" s="3"/>
      <c r="O962" s="3"/>
      <c r="P962" s="3">
        <f t="shared" si="837"/>
        <v>0</v>
      </c>
      <c r="Q962" s="3">
        <f t="shared" si="806"/>
        <v>0</v>
      </c>
    </row>
    <row r="963" spans="1:17" ht="45.75" thickBot="1">
      <c r="A963" s="109" t="s">
        <v>0</v>
      </c>
      <c r="B963" s="109" t="s">
        <v>0</v>
      </c>
      <c r="C963" s="109" t="s">
        <v>0</v>
      </c>
      <c r="D963" s="109" t="s">
        <v>0</v>
      </c>
      <c r="E963" s="109" t="s">
        <v>0</v>
      </c>
      <c r="F963" s="109" t="s">
        <v>0</v>
      </c>
      <c r="G963" s="121" t="s">
        <v>0</v>
      </c>
      <c r="H963" s="1" t="s">
        <v>126</v>
      </c>
      <c r="I963" s="1" t="s">
        <v>3016</v>
      </c>
      <c r="J963" s="1" t="s">
        <v>3199</v>
      </c>
      <c r="K963" s="1" t="s">
        <v>3198</v>
      </c>
      <c r="L963" s="1" t="s">
        <v>3191</v>
      </c>
      <c r="M963" s="1" t="s">
        <v>3193</v>
      </c>
      <c r="N963" s="1" t="s">
        <v>3194</v>
      </c>
      <c r="O963" s="1" t="s">
        <v>3195</v>
      </c>
      <c r="P963" s="1" t="s">
        <v>3192</v>
      </c>
      <c r="Q963" s="1" t="s">
        <v>3185</v>
      </c>
    </row>
    <row r="964" spans="1:17">
      <c r="A964" s="110"/>
      <c r="B964" s="110"/>
      <c r="C964" s="110"/>
      <c r="D964" s="110"/>
      <c r="E964" s="110"/>
      <c r="F964" s="110"/>
      <c r="G964" s="122"/>
      <c r="H964" s="26" t="s">
        <v>0</v>
      </c>
      <c r="I964" s="28">
        <v>1</v>
      </c>
      <c r="J964" s="28">
        <v>2</v>
      </c>
      <c r="K964" s="28">
        <v>3</v>
      </c>
      <c r="L964" s="28" t="s">
        <v>3186</v>
      </c>
      <c r="M964" s="28">
        <v>5</v>
      </c>
      <c r="N964" s="28">
        <v>6</v>
      </c>
      <c r="O964" s="28">
        <v>7</v>
      </c>
      <c r="P964" s="28" t="s">
        <v>3187</v>
      </c>
      <c r="Q964" s="28">
        <v>9</v>
      </c>
    </row>
    <row r="965" spans="1:17">
      <c r="A965" s="110"/>
      <c r="B965" s="110"/>
      <c r="C965" s="110"/>
      <c r="D965" s="110"/>
      <c r="E965" s="110"/>
      <c r="F965" s="110"/>
      <c r="G965" s="122"/>
      <c r="H965" s="8" t="s">
        <v>529</v>
      </c>
      <c r="I965" s="9">
        <v>47246045</v>
      </c>
      <c r="J965" s="9">
        <f t="shared" ref="J965" si="841">SUM(J922,J923,J933,J935,J936,J944,J946,J947,J951,J953,J955,J956,J957,J959,J960,J937,J948,J949,J939,J940)</f>
        <v>20696045</v>
      </c>
      <c r="K965" s="9">
        <f t="shared" ref="K965" si="842">SUM(K922,K923,K933,K935,K936,K944,K946,K947,K951,K953,K955,K956,K957,K959,K960,K937,K948,K949,K939,K940)</f>
        <v>5492000</v>
      </c>
      <c r="L965" s="9">
        <f t="shared" ref="L965:L968" si="843">M965+N965+O965</f>
        <v>4071000</v>
      </c>
      <c r="M965" s="9">
        <f t="shared" ref="M965:O965" si="844">SUM(M922,M923,M933,M935,M936,M944,M946,M947,M951,M953,M955,M956,M957,M959,M960,M937,M948,M949,M939,M940)</f>
        <v>1357000</v>
      </c>
      <c r="N965" s="9">
        <f t="shared" si="844"/>
        <v>1357000</v>
      </c>
      <c r="O965" s="9">
        <f t="shared" si="844"/>
        <v>1357000</v>
      </c>
      <c r="P965" s="9">
        <f t="shared" ref="P965:P968" si="845">SUM(K965+L965)</f>
        <v>9563000</v>
      </c>
      <c r="Q965" s="9">
        <f t="shared" si="806"/>
        <v>46.206896051878509</v>
      </c>
    </row>
    <row r="966" spans="1:17">
      <c r="A966" s="110"/>
      <c r="B966" s="110"/>
      <c r="C966" s="110"/>
      <c r="D966" s="110"/>
      <c r="E966" s="110"/>
      <c r="F966" s="110"/>
      <c r="G966" s="122"/>
      <c r="H966" s="8" t="s">
        <v>530</v>
      </c>
      <c r="I966" s="9">
        <v>2796833</v>
      </c>
      <c r="J966" s="9">
        <f t="shared" ref="J966" si="846">SUM(J894,J896,J897,J898,J899,J900,J902,J904,J906,J908,J909,J912,J914,J915,J916,J917,J918,J928,J952,J910,J911,J929)</f>
        <v>2341356</v>
      </c>
      <c r="K966" s="9">
        <f t="shared" ref="K966" si="847">SUM(K894,K896,K897,K898,K899,K900,K902,K904,K906,K908,K909,K912,K914,K915,K916,K917,K918,K928,K952,K910,K911,K929)</f>
        <v>949138</v>
      </c>
      <c r="L966" s="9">
        <f t="shared" si="843"/>
        <v>429651</v>
      </c>
      <c r="M966" s="9">
        <f t="shared" ref="M966:O966" si="848">SUM(M894,M896,M897,M898,M899,M900,M902,M904,M906,M908,M909,M912,M914,M915,M916,M917,M918,M928,M952,M910,M911,M929)</f>
        <v>142417</v>
      </c>
      <c r="N966" s="9">
        <f t="shared" si="848"/>
        <v>142417</v>
      </c>
      <c r="O966" s="9">
        <f t="shared" si="848"/>
        <v>144817</v>
      </c>
      <c r="P966" s="9">
        <f t="shared" si="845"/>
        <v>1378789</v>
      </c>
      <c r="Q966" s="9">
        <f t="shared" si="806"/>
        <v>58.888481717432114</v>
      </c>
    </row>
    <row r="967" spans="1:17">
      <c r="A967" s="110"/>
      <c r="B967" s="110"/>
      <c r="C967" s="110"/>
      <c r="D967" s="110"/>
      <c r="E967" s="110"/>
      <c r="F967" s="110"/>
      <c r="G967" s="122"/>
      <c r="H967" s="8" t="s">
        <v>418</v>
      </c>
      <c r="I967" s="9">
        <v>48010000</v>
      </c>
      <c r="J967" s="9">
        <f t="shared" ref="J967" si="849">SUM(J925,J926,J927)</f>
        <v>39010000</v>
      </c>
      <c r="K967" s="9">
        <f t="shared" ref="K967" si="850">SUM(K925,K926,K927)</f>
        <v>30546425</v>
      </c>
      <c r="L967" s="9">
        <f t="shared" si="843"/>
        <v>8459575</v>
      </c>
      <c r="M967" s="9">
        <f t="shared" ref="M967:O967" si="851">SUM(M925,M926,M927)</f>
        <v>5000000</v>
      </c>
      <c r="N967" s="9">
        <f t="shared" si="851"/>
        <v>3457575</v>
      </c>
      <c r="O967" s="9">
        <f t="shared" si="851"/>
        <v>2000</v>
      </c>
      <c r="P967" s="9">
        <f t="shared" si="845"/>
        <v>39006000</v>
      </c>
      <c r="Q967" s="9">
        <f t="shared" si="806"/>
        <v>99.989746218918228</v>
      </c>
    </row>
    <row r="968" spans="1:17">
      <c r="A968" s="111"/>
      <c r="B968" s="111"/>
      <c r="C968" s="111"/>
      <c r="D968" s="111"/>
      <c r="E968" s="111"/>
      <c r="F968" s="111"/>
      <c r="G968" s="123"/>
      <c r="H968" s="10" t="s">
        <v>68</v>
      </c>
      <c r="I968" s="9">
        <v>98052878</v>
      </c>
      <c r="J968" s="9">
        <f t="shared" ref="J968" si="852">SUM(J965:J967)</f>
        <v>62047401</v>
      </c>
      <c r="K968" s="9">
        <f t="shared" ref="K968" si="853">SUM(K965:K967)</f>
        <v>36987563</v>
      </c>
      <c r="L968" s="9">
        <f t="shared" si="843"/>
        <v>12960226</v>
      </c>
      <c r="M968" s="9">
        <f t="shared" ref="M968:O968" si="854">SUM(M965:M967)</f>
        <v>6499417</v>
      </c>
      <c r="N968" s="9">
        <f t="shared" si="854"/>
        <v>4956992</v>
      </c>
      <c r="O968" s="9">
        <f t="shared" si="854"/>
        <v>1503817</v>
      </c>
      <c r="P968" s="9">
        <f t="shared" si="845"/>
        <v>49947789</v>
      </c>
      <c r="Q968" s="9">
        <f t="shared" si="806"/>
        <v>80.49940560765792</v>
      </c>
    </row>
    <row r="969" spans="1:17">
      <c r="A969" s="13" t="s">
        <v>0</v>
      </c>
      <c r="B969" s="13" t="s">
        <v>0</v>
      </c>
      <c r="C969" s="13" t="s">
        <v>0</v>
      </c>
      <c r="D969" s="13" t="s">
        <v>0</v>
      </c>
      <c r="E969" s="13" t="s">
        <v>0</v>
      </c>
      <c r="F969" s="13" t="s">
        <v>0</v>
      </c>
      <c r="G969" s="84" t="s">
        <v>0</v>
      </c>
      <c r="H969" s="27" t="s">
        <v>0</v>
      </c>
      <c r="I969" s="27"/>
      <c r="J969" s="27"/>
      <c r="K969" s="27"/>
      <c r="L969" s="27"/>
      <c r="M969" s="27"/>
      <c r="N969" s="27"/>
      <c r="O969" s="27"/>
      <c r="P969" s="27"/>
      <c r="Q969" s="27" t="str">
        <f t="shared" si="806"/>
        <v>-</v>
      </c>
    </row>
    <row r="970" spans="1:17">
      <c r="A970" s="13" t="s">
        <v>0</v>
      </c>
      <c r="B970" s="13" t="s">
        <v>0</v>
      </c>
      <c r="C970" s="13" t="s">
        <v>0</v>
      </c>
      <c r="D970" s="13" t="s">
        <v>0</v>
      </c>
      <c r="E970" s="13" t="s">
        <v>0</v>
      </c>
      <c r="F970" s="13" t="s">
        <v>0</v>
      </c>
      <c r="G970" s="84" t="s">
        <v>0</v>
      </c>
      <c r="H970" s="24" t="s">
        <v>531</v>
      </c>
      <c r="I970" s="29">
        <v>98052878</v>
      </c>
      <c r="J970" s="29">
        <f t="shared" ref="J970" si="855">SUM(J961)</f>
        <v>62047401</v>
      </c>
      <c r="K970" s="29">
        <f t="shared" ref="K970" si="856">SUM(K961)</f>
        <v>36987563</v>
      </c>
      <c r="L970" s="29">
        <f t="shared" ref="L970:L971" si="857">M970+N970+O970</f>
        <v>12960226</v>
      </c>
      <c r="M970" s="29">
        <f t="shared" ref="M970:O970" si="858">SUM(M961)</f>
        <v>6499417</v>
      </c>
      <c r="N970" s="29">
        <f t="shared" si="858"/>
        <v>4956992</v>
      </c>
      <c r="O970" s="29">
        <f t="shared" si="858"/>
        <v>1503817</v>
      </c>
      <c r="P970" s="29">
        <f t="shared" ref="P970:P971" si="859">SUM(K970+L970)</f>
        <v>49947789</v>
      </c>
      <c r="Q970" s="29">
        <f t="shared" si="806"/>
        <v>80.49940560765792</v>
      </c>
    </row>
    <row r="971" spans="1:17">
      <c r="A971" s="13" t="s">
        <v>0</v>
      </c>
      <c r="B971" s="13" t="s">
        <v>0</v>
      </c>
      <c r="C971" s="13" t="s">
        <v>0</v>
      </c>
      <c r="D971" s="13" t="s">
        <v>0</v>
      </c>
      <c r="E971" s="13" t="s">
        <v>0</v>
      </c>
      <c r="F971" s="13" t="s">
        <v>0</v>
      </c>
      <c r="G971" s="84" t="s">
        <v>0</v>
      </c>
      <c r="H971" s="18" t="s">
        <v>125</v>
      </c>
      <c r="I971" s="3">
        <v>30</v>
      </c>
      <c r="J971" s="3">
        <f>J962</f>
        <v>30</v>
      </c>
      <c r="K971" s="3">
        <f>K962</f>
        <v>0</v>
      </c>
      <c r="L971" s="3">
        <f t="shared" si="857"/>
        <v>0</v>
      </c>
      <c r="M971" s="3">
        <f>M962</f>
        <v>0</v>
      </c>
      <c r="N971" s="3">
        <f t="shared" ref="N971:O971" si="860">N962</f>
        <v>0</v>
      </c>
      <c r="O971" s="3">
        <f t="shared" si="860"/>
        <v>0</v>
      </c>
      <c r="P971" s="3">
        <f t="shared" si="859"/>
        <v>0</v>
      </c>
      <c r="Q971" s="3">
        <f t="shared" si="806"/>
        <v>0</v>
      </c>
    </row>
    <row r="972" spans="1:17">
      <c r="A972" s="13" t="s">
        <v>0</v>
      </c>
      <c r="B972" s="13" t="s">
        <v>0</v>
      </c>
      <c r="C972" s="13" t="s">
        <v>0</v>
      </c>
      <c r="D972" s="13" t="s">
        <v>0</v>
      </c>
      <c r="E972" s="13" t="s">
        <v>0</v>
      </c>
      <c r="F972" s="13" t="s">
        <v>0</v>
      </c>
      <c r="G972" s="84" t="s">
        <v>0</v>
      </c>
      <c r="H972" s="7" t="s">
        <v>0</v>
      </c>
      <c r="I972" s="30"/>
      <c r="J972" s="30"/>
      <c r="K972" s="30"/>
      <c r="L972" s="30"/>
      <c r="M972" s="30"/>
      <c r="N972" s="30"/>
      <c r="O972" s="30"/>
      <c r="P972" s="30"/>
      <c r="Q972" s="30" t="str">
        <f t="shared" ref="Q972:Q1035" si="861">IF(J972=0,"-",P972/J972*100)</f>
        <v>-</v>
      </c>
    </row>
    <row r="973" spans="1:17" ht="15.75" thickBot="1">
      <c r="A973" s="17" t="s">
        <v>470</v>
      </c>
      <c r="B973" s="17" t="s">
        <v>129</v>
      </c>
      <c r="C973" s="12" t="s">
        <v>0</v>
      </c>
      <c r="D973" s="12" t="s">
        <v>0</v>
      </c>
      <c r="E973" s="18" t="s">
        <v>0</v>
      </c>
      <c r="F973" s="18" t="s">
        <v>0</v>
      </c>
      <c r="G973" s="81" t="s">
        <v>0</v>
      </c>
      <c r="H973" s="18" t="s">
        <v>0</v>
      </c>
      <c r="I973" s="11"/>
      <c r="J973" s="11"/>
      <c r="K973" s="11"/>
      <c r="L973" s="11"/>
      <c r="M973" s="11"/>
      <c r="N973" s="11"/>
      <c r="O973" s="11"/>
      <c r="P973" s="11"/>
      <c r="Q973" s="11" t="str">
        <f t="shared" si="861"/>
        <v>-</v>
      </c>
    </row>
    <row r="974" spans="1:17" ht="45.75" thickBot="1">
      <c r="A974" s="1" t="s">
        <v>82</v>
      </c>
      <c r="B974" s="1" t="s">
        <v>83</v>
      </c>
      <c r="C974" s="1" t="s">
        <v>84</v>
      </c>
      <c r="D974" s="19" t="s">
        <v>0</v>
      </c>
      <c r="E974" s="1" t="s">
        <v>85</v>
      </c>
      <c r="F974" s="1" t="s">
        <v>86</v>
      </c>
      <c r="G974" s="82" t="s">
        <v>87</v>
      </c>
      <c r="H974" s="1" t="s">
        <v>1</v>
      </c>
      <c r="I974" s="1" t="s">
        <v>3016</v>
      </c>
      <c r="J974" s="1" t="s">
        <v>3199</v>
      </c>
      <c r="K974" s="1" t="s">
        <v>3198</v>
      </c>
      <c r="L974" s="1" t="s">
        <v>3191</v>
      </c>
      <c r="M974" s="1" t="s">
        <v>3193</v>
      </c>
      <c r="N974" s="1" t="s">
        <v>3194</v>
      </c>
      <c r="O974" s="1" t="s">
        <v>3195</v>
      </c>
      <c r="P974" s="1" t="s">
        <v>3192</v>
      </c>
      <c r="Q974" s="1" t="s">
        <v>3185</v>
      </c>
    </row>
    <row r="975" spans="1:17">
      <c r="A975" s="20" t="s">
        <v>0</v>
      </c>
      <c r="B975" s="20" t="s">
        <v>0</v>
      </c>
      <c r="C975" s="20" t="s">
        <v>0</v>
      </c>
      <c r="D975" s="21" t="s">
        <v>0</v>
      </c>
      <c r="E975" s="21" t="s">
        <v>0</v>
      </c>
      <c r="F975" s="22" t="s">
        <v>0</v>
      </c>
      <c r="G975" s="83" t="s">
        <v>0</v>
      </c>
      <c r="H975" s="23" t="s">
        <v>0</v>
      </c>
      <c r="I975" s="28">
        <v>1</v>
      </c>
      <c r="J975" s="28">
        <v>2</v>
      </c>
      <c r="K975" s="28">
        <v>3</v>
      </c>
      <c r="L975" s="28" t="s">
        <v>3186</v>
      </c>
      <c r="M975" s="28">
        <v>5</v>
      </c>
      <c r="N975" s="28">
        <v>6</v>
      </c>
      <c r="O975" s="28">
        <v>7</v>
      </c>
      <c r="P975" s="28" t="s">
        <v>3187</v>
      </c>
      <c r="Q975" s="28">
        <v>9</v>
      </c>
    </row>
    <row r="976" spans="1:17">
      <c r="A976" s="17" t="s">
        <v>470</v>
      </c>
      <c r="B976" s="17" t="s">
        <v>129</v>
      </c>
      <c r="C976" s="12" t="s">
        <v>88</v>
      </c>
      <c r="D976" s="12" t="s">
        <v>532</v>
      </c>
      <c r="E976" s="18" t="s">
        <v>0</v>
      </c>
      <c r="F976" s="18" t="s">
        <v>0</v>
      </c>
      <c r="G976" s="81" t="s">
        <v>0</v>
      </c>
      <c r="H976" s="18" t="s">
        <v>533</v>
      </c>
      <c r="I976" s="11"/>
      <c r="J976" s="11"/>
      <c r="K976" s="11"/>
      <c r="L976" s="11"/>
      <c r="M976" s="11"/>
      <c r="N976" s="11"/>
      <c r="O976" s="11"/>
      <c r="P976" s="11"/>
      <c r="Q976" s="11" t="str">
        <f t="shared" si="861"/>
        <v>-</v>
      </c>
    </row>
    <row r="977" spans="1:17" ht="22.5">
      <c r="A977" s="17" t="s">
        <v>0</v>
      </c>
      <c r="B977" s="17" t="s">
        <v>0</v>
      </c>
      <c r="C977" s="17" t="s">
        <v>0</v>
      </c>
      <c r="D977" s="18" t="s">
        <v>0</v>
      </c>
      <c r="E977" s="18" t="s">
        <v>0</v>
      </c>
      <c r="F977" s="18" t="s">
        <v>0</v>
      </c>
      <c r="G977" s="81" t="s">
        <v>0</v>
      </c>
      <c r="H977" s="24" t="s">
        <v>27</v>
      </c>
      <c r="I977" s="29">
        <v>6593100</v>
      </c>
      <c r="J977" s="29">
        <f t="shared" ref="J977" si="862">SUM(J978,J986,J988)</f>
        <v>0</v>
      </c>
      <c r="K977" s="29">
        <f t="shared" ref="K977" si="863">SUM(K978,K986,K988)</f>
        <v>0</v>
      </c>
      <c r="L977" s="29">
        <f t="shared" ref="L977:L1014" si="864">M977+N977+O977</f>
        <v>0</v>
      </c>
      <c r="M977" s="29">
        <f t="shared" ref="M977:O977" si="865">SUM(M978,M986,M988)</f>
        <v>0</v>
      </c>
      <c r="N977" s="29">
        <f t="shared" si="865"/>
        <v>0</v>
      </c>
      <c r="O977" s="29">
        <f t="shared" si="865"/>
        <v>0</v>
      </c>
      <c r="P977" s="29">
        <f t="shared" ref="P977:P1014" si="866">SUM(K977+L977)</f>
        <v>0</v>
      </c>
      <c r="Q977" s="29" t="str">
        <f t="shared" si="861"/>
        <v>-</v>
      </c>
    </row>
    <row r="978" spans="1:17">
      <c r="A978" s="12" t="s">
        <v>470</v>
      </c>
      <c r="B978" s="12" t="s">
        <v>129</v>
      </c>
      <c r="C978" s="12" t="s">
        <v>88</v>
      </c>
      <c r="D978" s="12" t="s">
        <v>532</v>
      </c>
      <c r="E978" s="18" t="s">
        <v>2</v>
      </c>
      <c r="F978" s="18" t="s">
        <v>0</v>
      </c>
      <c r="G978" s="81" t="s">
        <v>0</v>
      </c>
      <c r="H978" s="18" t="s">
        <v>3</v>
      </c>
      <c r="I978" s="3">
        <v>589300</v>
      </c>
      <c r="J978" s="3">
        <f t="shared" ref="J978" si="867">SUM(J979:J980)</f>
        <v>0</v>
      </c>
      <c r="K978" s="3">
        <f t="shared" ref="K978" si="868">SUM(K979:K980)</f>
        <v>0</v>
      </c>
      <c r="L978" s="3">
        <f t="shared" si="864"/>
        <v>0</v>
      </c>
      <c r="M978" s="3">
        <f t="shared" ref="M978:O978" si="869">SUM(M979:M980)</f>
        <v>0</v>
      </c>
      <c r="N978" s="3">
        <f t="shared" si="869"/>
        <v>0</v>
      </c>
      <c r="O978" s="3">
        <f t="shared" si="869"/>
        <v>0</v>
      </c>
      <c r="P978" s="3">
        <f t="shared" si="866"/>
        <v>0</v>
      </c>
      <c r="Q978" s="3" t="str">
        <f t="shared" si="861"/>
        <v>-</v>
      </c>
    </row>
    <row r="979" spans="1:17">
      <c r="A979" s="12" t="s">
        <v>470</v>
      </c>
      <c r="B979" s="12" t="s">
        <v>129</v>
      </c>
      <c r="C979" s="12" t="s">
        <v>88</v>
      </c>
      <c r="D979" s="12" t="s">
        <v>532</v>
      </c>
      <c r="E979" s="11">
        <v>6111</v>
      </c>
      <c r="F979" s="12"/>
      <c r="G979" s="84" t="s">
        <v>3089</v>
      </c>
      <c r="H979" s="13" t="s">
        <v>4</v>
      </c>
      <c r="I979" s="2">
        <v>487700</v>
      </c>
      <c r="J979" s="2">
        <v>0</v>
      </c>
      <c r="K979" s="2">
        <v>0</v>
      </c>
      <c r="L979" s="2">
        <f t="shared" si="864"/>
        <v>0</v>
      </c>
      <c r="M979" s="2"/>
      <c r="N979" s="2"/>
      <c r="O979" s="2"/>
      <c r="P979" s="2">
        <f t="shared" si="866"/>
        <v>0</v>
      </c>
      <c r="Q979" s="2" t="str">
        <f t="shared" si="861"/>
        <v>-</v>
      </c>
    </row>
    <row r="980" spans="1:17">
      <c r="A980" s="17" t="s">
        <v>470</v>
      </c>
      <c r="B980" s="17" t="s">
        <v>129</v>
      </c>
      <c r="C980" s="17" t="s">
        <v>88</v>
      </c>
      <c r="D980" s="17" t="s">
        <v>532</v>
      </c>
      <c r="E980" s="17" t="s">
        <v>91</v>
      </c>
      <c r="F980" s="12" t="s">
        <v>0</v>
      </c>
      <c r="G980" s="84" t="s">
        <v>0</v>
      </c>
      <c r="H980" s="18" t="s">
        <v>5</v>
      </c>
      <c r="I980" s="3">
        <v>101600</v>
      </c>
      <c r="J980" s="3">
        <f t="shared" ref="J980:K980" si="870">SUM(J981:J985)</f>
        <v>0</v>
      </c>
      <c r="K980" s="3">
        <f t="shared" si="870"/>
        <v>0</v>
      </c>
      <c r="L980" s="3">
        <f t="shared" si="864"/>
        <v>0</v>
      </c>
      <c r="M980" s="3">
        <f t="shared" ref="M980:O980" si="871">SUM(M981:M985)</f>
        <v>0</v>
      </c>
      <c r="N980" s="3">
        <f t="shared" si="871"/>
        <v>0</v>
      </c>
      <c r="O980" s="3">
        <f t="shared" si="871"/>
        <v>0</v>
      </c>
      <c r="P980" s="3">
        <f t="shared" si="866"/>
        <v>0</v>
      </c>
      <c r="Q980" s="3" t="str">
        <f t="shared" si="861"/>
        <v>-</v>
      </c>
    </row>
    <row r="981" spans="1:17">
      <c r="A981" s="12" t="s">
        <v>470</v>
      </c>
      <c r="B981" s="12" t="s">
        <v>129</v>
      </c>
      <c r="C981" s="12" t="s">
        <v>88</v>
      </c>
      <c r="D981" s="12" t="s">
        <v>532</v>
      </c>
      <c r="E981" s="11">
        <v>6112</v>
      </c>
      <c r="F981" s="12" t="s">
        <v>534</v>
      </c>
      <c r="G981" s="84" t="s">
        <v>3089</v>
      </c>
      <c r="H981" s="13" t="s">
        <v>9</v>
      </c>
      <c r="I981" s="2">
        <v>12800</v>
      </c>
      <c r="J981" s="2">
        <v>0</v>
      </c>
      <c r="K981" s="2">
        <v>0</v>
      </c>
      <c r="L981" s="2">
        <f t="shared" si="864"/>
        <v>0</v>
      </c>
      <c r="M981" s="2"/>
      <c r="N981" s="2"/>
      <c r="O981" s="2"/>
      <c r="P981" s="2">
        <f t="shared" si="866"/>
        <v>0</v>
      </c>
      <c r="Q981" s="2" t="str">
        <f t="shared" si="861"/>
        <v>-</v>
      </c>
    </row>
    <row r="982" spans="1:17">
      <c r="A982" s="12" t="s">
        <v>470</v>
      </c>
      <c r="B982" s="12" t="s">
        <v>129</v>
      </c>
      <c r="C982" s="12" t="s">
        <v>88</v>
      </c>
      <c r="D982" s="12" t="s">
        <v>532</v>
      </c>
      <c r="E982" s="11">
        <v>6112</v>
      </c>
      <c r="F982" s="12" t="s">
        <v>535</v>
      </c>
      <c r="G982" s="84" t="s">
        <v>3089</v>
      </c>
      <c r="H982" s="13" t="s">
        <v>10</v>
      </c>
      <c r="I982" s="2">
        <v>52800</v>
      </c>
      <c r="J982" s="2">
        <v>0</v>
      </c>
      <c r="K982" s="2">
        <v>0</v>
      </c>
      <c r="L982" s="2">
        <f t="shared" si="864"/>
        <v>0</v>
      </c>
      <c r="M982" s="2"/>
      <c r="N982" s="2"/>
      <c r="O982" s="2"/>
      <c r="P982" s="2">
        <f t="shared" si="866"/>
        <v>0</v>
      </c>
      <c r="Q982" s="2" t="str">
        <f t="shared" si="861"/>
        <v>-</v>
      </c>
    </row>
    <row r="983" spans="1:17">
      <c r="A983" s="12" t="s">
        <v>470</v>
      </c>
      <c r="B983" s="12" t="s">
        <v>129</v>
      </c>
      <c r="C983" s="12" t="s">
        <v>88</v>
      </c>
      <c r="D983" s="12" t="s">
        <v>532</v>
      </c>
      <c r="E983" s="11">
        <v>6112</v>
      </c>
      <c r="F983" s="12" t="s">
        <v>536</v>
      </c>
      <c r="G983" s="84" t="s">
        <v>3089</v>
      </c>
      <c r="H983" s="13" t="s">
        <v>7</v>
      </c>
      <c r="I983" s="2">
        <v>11000</v>
      </c>
      <c r="J983" s="2">
        <v>0</v>
      </c>
      <c r="K983" s="2">
        <v>0</v>
      </c>
      <c r="L983" s="2">
        <f t="shared" si="864"/>
        <v>0</v>
      </c>
      <c r="M983" s="2"/>
      <c r="N983" s="2"/>
      <c r="O983" s="2"/>
      <c r="P983" s="2">
        <f t="shared" si="866"/>
        <v>0</v>
      </c>
      <c r="Q983" s="2" t="str">
        <f t="shared" si="861"/>
        <v>-</v>
      </c>
    </row>
    <row r="984" spans="1:17">
      <c r="A984" s="12" t="s">
        <v>470</v>
      </c>
      <c r="B984" s="12" t="s">
        <v>129</v>
      </c>
      <c r="C984" s="12" t="s">
        <v>88</v>
      </c>
      <c r="D984" s="12" t="s">
        <v>532</v>
      </c>
      <c r="E984" s="11">
        <v>6112</v>
      </c>
      <c r="F984" s="12" t="s">
        <v>537</v>
      </c>
      <c r="G984" s="84" t="s">
        <v>3089</v>
      </c>
      <c r="H984" s="13" t="s">
        <v>6</v>
      </c>
      <c r="I984" s="2">
        <v>15000</v>
      </c>
      <c r="J984" s="2">
        <v>0</v>
      </c>
      <c r="K984" s="2">
        <v>0</v>
      </c>
      <c r="L984" s="2">
        <f t="shared" si="864"/>
        <v>0</v>
      </c>
      <c r="M984" s="2"/>
      <c r="N984" s="2"/>
      <c r="O984" s="2"/>
      <c r="P984" s="2">
        <f t="shared" si="866"/>
        <v>0</v>
      </c>
      <c r="Q984" s="2" t="str">
        <f t="shared" si="861"/>
        <v>-</v>
      </c>
    </row>
    <row r="985" spans="1:17">
      <c r="A985" s="12" t="s">
        <v>470</v>
      </c>
      <c r="B985" s="12" t="s">
        <v>129</v>
      </c>
      <c r="C985" s="12" t="s">
        <v>88</v>
      </c>
      <c r="D985" s="12" t="s">
        <v>532</v>
      </c>
      <c r="E985" s="11">
        <v>6112</v>
      </c>
      <c r="F985" s="12" t="s">
        <v>3032</v>
      </c>
      <c r="G985" s="84" t="s">
        <v>3089</v>
      </c>
      <c r="H985" s="13" t="s">
        <v>8</v>
      </c>
      <c r="I985" s="2">
        <v>10000</v>
      </c>
      <c r="J985" s="2">
        <v>0</v>
      </c>
      <c r="K985" s="2">
        <v>0</v>
      </c>
      <c r="L985" s="2">
        <f t="shared" si="864"/>
        <v>0</v>
      </c>
      <c r="M985" s="2"/>
      <c r="N985" s="2"/>
      <c r="O985" s="2"/>
      <c r="P985" s="2">
        <f t="shared" si="866"/>
        <v>0</v>
      </c>
      <c r="Q985" s="2" t="str">
        <f t="shared" si="861"/>
        <v>-</v>
      </c>
    </row>
    <row r="986" spans="1:17">
      <c r="A986" s="12" t="s">
        <v>470</v>
      </c>
      <c r="B986" s="12" t="s">
        <v>129</v>
      </c>
      <c r="C986" s="12" t="s">
        <v>88</v>
      </c>
      <c r="D986" s="12" t="s">
        <v>532</v>
      </c>
      <c r="E986" s="18" t="s">
        <v>13</v>
      </c>
      <c r="F986" s="18" t="s">
        <v>0</v>
      </c>
      <c r="G986" s="81" t="s">
        <v>0</v>
      </c>
      <c r="H986" s="18" t="s">
        <v>14</v>
      </c>
      <c r="I986" s="3">
        <v>51200</v>
      </c>
      <c r="J986" s="3">
        <f t="shared" ref="J986:K986" si="872">SUM(J987)</f>
        <v>0</v>
      </c>
      <c r="K986" s="3">
        <f t="shared" si="872"/>
        <v>0</v>
      </c>
      <c r="L986" s="3">
        <f t="shared" si="864"/>
        <v>0</v>
      </c>
      <c r="M986" s="3">
        <f t="shared" ref="M986:O986" si="873">SUM(M987)</f>
        <v>0</v>
      </c>
      <c r="N986" s="3">
        <f t="shared" si="873"/>
        <v>0</v>
      </c>
      <c r="O986" s="3">
        <f t="shared" si="873"/>
        <v>0</v>
      </c>
      <c r="P986" s="3">
        <f t="shared" si="866"/>
        <v>0</v>
      </c>
      <c r="Q986" s="3" t="str">
        <f t="shared" si="861"/>
        <v>-</v>
      </c>
    </row>
    <row r="987" spans="1:17">
      <c r="A987" s="12" t="s">
        <v>470</v>
      </c>
      <c r="B987" s="12" t="s">
        <v>129</v>
      </c>
      <c r="C987" s="12" t="s">
        <v>88</v>
      </c>
      <c r="D987" s="12" t="s">
        <v>532</v>
      </c>
      <c r="E987" s="11">
        <v>6121</v>
      </c>
      <c r="F987" s="12"/>
      <c r="G987" s="84" t="s">
        <v>3089</v>
      </c>
      <c r="H987" s="13" t="s">
        <v>15</v>
      </c>
      <c r="I987" s="2">
        <v>51200</v>
      </c>
      <c r="J987" s="2">
        <v>0</v>
      </c>
      <c r="K987" s="2">
        <v>0</v>
      </c>
      <c r="L987" s="2">
        <f t="shared" si="864"/>
        <v>0</v>
      </c>
      <c r="M987" s="2"/>
      <c r="N987" s="2"/>
      <c r="O987" s="2"/>
      <c r="P987" s="2">
        <f t="shared" si="866"/>
        <v>0</v>
      </c>
      <c r="Q987" s="2" t="str">
        <f t="shared" si="861"/>
        <v>-</v>
      </c>
    </row>
    <row r="988" spans="1:17">
      <c r="A988" s="12" t="s">
        <v>470</v>
      </c>
      <c r="B988" s="12" t="s">
        <v>129</v>
      </c>
      <c r="C988" s="12" t="s">
        <v>88</v>
      </c>
      <c r="D988" s="12" t="s">
        <v>532</v>
      </c>
      <c r="E988" s="18" t="s">
        <v>16</v>
      </c>
      <c r="F988" s="18" t="s">
        <v>0</v>
      </c>
      <c r="G988" s="81" t="s">
        <v>0</v>
      </c>
      <c r="H988" s="18" t="s">
        <v>17</v>
      </c>
      <c r="I988" s="3">
        <v>5952600</v>
      </c>
      <c r="J988" s="3">
        <f t="shared" ref="J988:K988" si="874">SUM(J989,J990,J991,J992,J993,J994,J1002,J1003)</f>
        <v>0</v>
      </c>
      <c r="K988" s="3">
        <f t="shared" si="874"/>
        <v>0</v>
      </c>
      <c r="L988" s="3">
        <f t="shared" si="864"/>
        <v>0</v>
      </c>
      <c r="M988" s="3">
        <f t="shared" ref="M988:O988" si="875">SUM(M989,M990,M991,M992,M993,M994,M1002,M1003)</f>
        <v>0</v>
      </c>
      <c r="N988" s="3">
        <f t="shared" si="875"/>
        <v>0</v>
      </c>
      <c r="O988" s="3">
        <f t="shared" si="875"/>
        <v>0</v>
      </c>
      <c r="P988" s="3">
        <f t="shared" si="866"/>
        <v>0</v>
      </c>
      <c r="Q988" s="3" t="str">
        <f t="shared" si="861"/>
        <v>-</v>
      </c>
    </row>
    <row r="989" spans="1:17">
      <c r="A989" s="12" t="s">
        <v>470</v>
      </c>
      <c r="B989" s="12" t="s">
        <v>129</v>
      </c>
      <c r="C989" s="12" t="s">
        <v>88</v>
      </c>
      <c r="D989" s="12" t="s">
        <v>532</v>
      </c>
      <c r="E989" s="11">
        <v>6131</v>
      </c>
      <c r="F989" s="12"/>
      <c r="G989" s="84" t="s">
        <v>3089</v>
      </c>
      <c r="H989" s="13" t="s">
        <v>18</v>
      </c>
      <c r="I989" s="2">
        <v>20000</v>
      </c>
      <c r="J989" s="2">
        <v>0</v>
      </c>
      <c r="K989" s="2">
        <v>0</v>
      </c>
      <c r="L989" s="2">
        <f t="shared" si="864"/>
        <v>0</v>
      </c>
      <c r="M989" s="2"/>
      <c r="N989" s="2"/>
      <c r="O989" s="2"/>
      <c r="P989" s="2">
        <f t="shared" si="866"/>
        <v>0</v>
      </c>
      <c r="Q989" s="2" t="str">
        <f t="shared" si="861"/>
        <v>-</v>
      </c>
    </row>
    <row r="990" spans="1:17">
      <c r="A990" s="12" t="s">
        <v>470</v>
      </c>
      <c r="B990" s="12" t="s">
        <v>129</v>
      </c>
      <c r="C990" s="12" t="s">
        <v>88</v>
      </c>
      <c r="D990" s="12" t="s">
        <v>532</v>
      </c>
      <c r="E990" s="11">
        <v>6132</v>
      </c>
      <c r="F990" s="12"/>
      <c r="G990" s="84" t="s">
        <v>3089</v>
      </c>
      <c r="H990" s="13" t="s">
        <v>19</v>
      </c>
      <c r="I990" s="2">
        <v>17000</v>
      </c>
      <c r="J990" s="2">
        <v>0</v>
      </c>
      <c r="K990" s="2">
        <v>0</v>
      </c>
      <c r="L990" s="2">
        <f t="shared" si="864"/>
        <v>0</v>
      </c>
      <c r="M990" s="2"/>
      <c r="N990" s="2"/>
      <c r="O990" s="2"/>
      <c r="P990" s="2">
        <f t="shared" si="866"/>
        <v>0</v>
      </c>
      <c r="Q990" s="2" t="str">
        <f t="shared" si="861"/>
        <v>-</v>
      </c>
    </row>
    <row r="991" spans="1:17">
      <c r="A991" s="12" t="s">
        <v>470</v>
      </c>
      <c r="B991" s="12" t="s">
        <v>129</v>
      </c>
      <c r="C991" s="12" t="s">
        <v>88</v>
      </c>
      <c r="D991" s="12" t="s">
        <v>532</v>
      </c>
      <c r="E991" s="11">
        <v>6133</v>
      </c>
      <c r="F991" s="12"/>
      <c r="G991" s="84" t="s">
        <v>3089</v>
      </c>
      <c r="H991" s="13" t="s">
        <v>20</v>
      </c>
      <c r="I991" s="2">
        <v>18000</v>
      </c>
      <c r="J991" s="2">
        <v>0</v>
      </c>
      <c r="K991" s="2">
        <v>0</v>
      </c>
      <c r="L991" s="2">
        <f t="shared" si="864"/>
        <v>0</v>
      </c>
      <c r="M991" s="2"/>
      <c r="N991" s="2"/>
      <c r="O991" s="2"/>
      <c r="P991" s="2">
        <f t="shared" si="866"/>
        <v>0</v>
      </c>
      <c r="Q991" s="2" t="str">
        <f t="shared" si="861"/>
        <v>-</v>
      </c>
    </row>
    <row r="992" spans="1:17">
      <c r="A992" s="12" t="s">
        <v>470</v>
      </c>
      <c r="B992" s="12" t="s">
        <v>129</v>
      </c>
      <c r="C992" s="12" t="s">
        <v>88</v>
      </c>
      <c r="D992" s="12" t="s">
        <v>532</v>
      </c>
      <c r="E992" s="11">
        <v>6134</v>
      </c>
      <c r="F992" s="12"/>
      <c r="G992" s="84" t="s">
        <v>3089</v>
      </c>
      <c r="H992" s="13" t="s">
        <v>21</v>
      </c>
      <c r="I992" s="2">
        <v>15000</v>
      </c>
      <c r="J992" s="2">
        <v>0</v>
      </c>
      <c r="K992" s="2">
        <v>0</v>
      </c>
      <c r="L992" s="2">
        <f t="shared" si="864"/>
        <v>0</v>
      </c>
      <c r="M992" s="2"/>
      <c r="N992" s="2"/>
      <c r="O992" s="2"/>
      <c r="P992" s="2">
        <f t="shared" si="866"/>
        <v>0</v>
      </c>
      <c r="Q992" s="2" t="str">
        <f t="shared" si="861"/>
        <v>-</v>
      </c>
    </row>
    <row r="993" spans="1:17">
      <c r="A993" s="12" t="s">
        <v>470</v>
      </c>
      <c r="B993" s="12" t="s">
        <v>129</v>
      </c>
      <c r="C993" s="12" t="s">
        <v>88</v>
      </c>
      <c r="D993" s="12" t="s">
        <v>532</v>
      </c>
      <c r="E993" s="11">
        <v>6135</v>
      </c>
      <c r="F993" s="12"/>
      <c r="G993" s="84" t="s">
        <v>3089</v>
      </c>
      <c r="H993" s="13" t="s">
        <v>22</v>
      </c>
      <c r="I993" s="2">
        <v>3000</v>
      </c>
      <c r="J993" s="2">
        <v>0</v>
      </c>
      <c r="K993" s="2">
        <v>0</v>
      </c>
      <c r="L993" s="2">
        <f t="shared" si="864"/>
        <v>0</v>
      </c>
      <c r="M993" s="2"/>
      <c r="N993" s="2"/>
      <c r="O993" s="2"/>
      <c r="P993" s="2">
        <f t="shared" si="866"/>
        <v>0</v>
      </c>
      <c r="Q993" s="2" t="str">
        <f t="shared" si="861"/>
        <v>-</v>
      </c>
    </row>
    <row r="994" spans="1:17">
      <c r="A994" s="17" t="s">
        <v>470</v>
      </c>
      <c r="B994" s="17" t="s">
        <v>129</v>
      </c>
      <c r="C994" s="17" t="s">
        <v>88</v>
      </c>
      <c r="D994" s="17" t="s">
        <v>532</v>
      </c>
      <c r="E994" s="17" t="s">
        <v>437</v>
      </c>
      <c r="F994" s="12" t="s">
        <v>0</v>
      </c>
      <c r="G994" s="84" t="s">
        <v>0</v>
      </c>
      <c r="H994" s="18" t="s">
        <v>24</v>
      </c>
      <c r="I994" s="3">
        <v>5337000</v>
      </c>
      <c r="J994" s="3">
        <f t="shared" ref="J994:K994" si="876">SUM(J995:J1001)</f>
        <v>0</v>
      </c>
      <c r="K994" s="3">
        <f t="shared" si="876"/>
        <v>0</v>
      </c>
      <c r="L994" s="3">
        <f t="shared" si="864"/>
        <v>0</v>
      </c>
      <c r="M994" s="3">
        <f t="shared" ref="M994:O994" si="877">SUM(M995:M1001)</f>
        <v>0</v>
      </c>
      <c r="N994" s="3">
        <f t="shared" si="877"/>
        <v>0</v>
      </c>
      <c r="O994" s="3">
        <f t="shared" si="877"/>
        <v>0</v>
      </c>
      <c r="P994" s="3">
        <f t="shared" si="866"/>
        <v>0</v>
      </c>
      <c r="Q994" s="3" t="str">
        <f t="shared" si="861"/>
        <v>-</v>
      </c>
    </row>
    <row r="995" spans="1:17">
      <c r="A995" s="12" t="s">
        <v>470</v>
      </c>
      <c r="B995" s="12" t="s">
        <v>129</v>
      </c>
      <c r="C995" s="12" t="s">
        <v>88</v>
      </c>
      <c r="D995" s="12" t="s">
        <v>532</v>
      </c>
      <c r="E995" s="11">
        <v>6137</v>
      </c>
      <c r="F995" s="12" t="s">
        <v>538</v>
      </c>
      <c r="G995" s="84" t="s">
        <v>3089</v>
      </c>
      <c r="H995" s="13" t="s">
        <v>539</v>
      </c>
      <c r="I995" s="2">
        <v>2500000</v>
      </c>
      <c r="J995" s="2">
        <v>0</v>
      </c>
      <c r="K995" s="2">
        <v>0</v>
      </c>
      <c r="L995" s="2">
        <f t="shared" si="864"/>
        <v>0</v>
      </c>
      <c r="M995" s="2"/>
      <c r="N995" s="2"/>
      <c r="O995" s="2"/>
      <c r="P995" s="2">
        <f t="shared" si="866"/>
        <v>0</v>
      </c>
      <c r="Q995" s="2" t="str">
        <f t="shared" si="861"/>
        <v>-</v>
      </c>
    </row>
    <row r="996" spans="1:17">
      <c r="A996" s="12" t="s">
        <v>470</v>
      </c>
      <c r="B996" s="12" t="s">
        <v>129</v>
      </c>
      <c r="C996" s="12" t="s">
        <v>88</v>
      </c>
      <c r="D996" s="12" t="s">
        <v>532</v>
      </c>
      <c r="E996" s="11">
        <v>6137</v>
      </c>
      <c r="F996" s="12" t="s">
        <v>540</v>
      </c>
      <c r="G996" s="84" t="s">
        <v>3089</v>
      </c>
      <c r="H996" s="13" t="s">
        <v>541</v>
      </c>
      <c r="I996" s="2">
        <v>2500000</v>
      </c>
      <c r="J996" s="2">
        <v>0</v>
      </c>
      <c r="K996" s="2">
        <v>0</v>
      </c>
      <c r="L996" s="2">
        <f t="shared" si="864"/>
        <v>0</v>
      </c>
      <c r="M996" s="2"/>
      <c r="N996" s="2"/>
      <c r="O996" s="2"/>
      <c r="P996" s="2">
        <f t="shared" si="866"/>
        <v>0</v>
      </c>
      <c r="Q996" s="2" t="str">
        <f t="shared" si="861"/>
        <v>-</v>
      </c>
    </row>
    <row r="997" spans="1:17">
      <c r="A997" s="12" t="s">
        <v>470</v>
      </c>
      <c r="B997" s="12" t="s">
        <v>129</v>
      </c>
      <c r="C997" s="12" t="s">
        <v>88</v>
      </c>
      <c r="D997" s="12" t="s">
        <v>532</v>
      </c>
      <c r="E997" s="11">
        <v>6137</v>
      </c>
      <c r="F997" s="12" t="s">
        <v>542</v>
      </c>
      <c r="G997" s="84" t="s">
        <v>3089</v>
      </c>
      <c r="H997" s="13" t="s">
        <v>543</v>
      </c>
      <c r="I997" s="2">
        <v>70000</v>
      </c>
      <c r="J997" s="2">
        <v>0</v>
      </c>
      <c r="K997" s="2">
        <v>0</v>
      </c>
      <c r="L997" s="2">
        <f t="shared" si="864"/>
        <v>0</v>
      </c>
      <c r="M997" s="2"/>
      <c r="N997" s="2"/>
      <c r="O997" s="2"/>
      <c r="P997" s="2">
        <f t="shared" si="866"/>
        <v>0</v>
      </c>
      <c r="Q997" s="2" t="str">
        <f t="shared" si="861"/>
        <v>-</v>
      </c>
    </row>
    <row r="998" spans="1:17">
      <c r="A998" s="12" t="s">
        <v>470</v>
      </c>
      <c r="B998" s="12" t="s">
        <v>129</v>
      </c>
      <c r="C998" s="12" t="s">
        <v>88</v>
      </c>
      <c r="D998" s="12" t="s">
        <v>532</v>
      </c>
      <c r="E998" s="11">
        <v>6137</v>
      </c>
      <c r="F998" s="12" t="s">
        <v>544</v>
      </c>
      <c r="G998" s="84" t="s">
        <v>3089</v>
      </c>
      <c r="H998" s="13" t="s">
        <v>545</v>
      </c>
      <c r="I998" s="2">
        <v>60000</v>
      </c>
      <c r="J998" s="2">
        <v>0</v>
      </c>
      <c r="K998" s="2">
        <v>0</v>
      </c>
      <c r="L998" s="2">
        <f t="shared" si="864"/>
        <v>0</v>
      </c>
      <c r="M998" s="2"/>
      <c r="N998" s="2"/>
      <c r="O998" s="2"/>
      <c r="P998" s="2">
        <f t="shared" si="866"/>
        <v>0</v>
      </c>
      <c r="Q998" s="2" t="str">
        <f t="shared" si="861"/>
        <v>-</v>
      </c>
    </row>
    <row r="999" spans="1:17">
      <c r="A999" s="12" t="s">
        <v>470</v>
      </c>
      <c r="B999" s="12" t="s">
        <v>129</v>
      </c>
      <c r="C999" s="12" t="s">
        <v>88</v>
      </c>
      <c r="D999" s="12" t="s">
        <v>532</v>
      </c>
      <c r="E999" s="11">
        <v>6137</v>
      </c>
      <c r="F999" s="12" t="s">
        <v>546</v>
      </c>
      <c r="G999" s="84" t="s">
        <v>3089</v>
      </c>
      <c r="H999" s="13" t="s">
        <v>547</v>
      </c>
      <c r="I999" s="2">
        <v>130000</v>
      </c>
      <c r="J999" s="2">
        <v>0</v>
      </c>
      <c r="K999" s="2">
        <v>0</v>
      </c>
      <c r="L999" s="2">
        <f t="shared" si="864"/>
        <v>0</v>
      </c>
      <c r="M999" s="2"/>
      <c r="N999" s="2"/>
      <c r="O999" s="2"/>
      <c r="P999" s="2">
        <f t="shared" si="866"/>
        <v>0</v>
      </c>
      <c r="Q999" s="2" t="str">
        <f t="shared" si="861"/>
        <v>-</v>
      </c>
    </row>
    <row r="1000" spans="1:17">
      <c r="A1000" s="12" t="s">
        <v>470</v>
      </c>
      <c r="B1000" s="12" t="s">
        <v>129</v>
      </c>
      <c r="C1000" s="12" t="s">
        <v>88</v>
      </c>
      <c r="D1000" s="12" t="s">
        <v>532</v>
      </c>
      <c r="E1000" s="11">
        <v>6137</v>
      </c>
      <c r="F1000" s="12" t="s">
        <v>548</v>
      </c>
      <c r="G1000" s="84" t="s">
        <v>3089</v>
      </c>
      <c r="H1000" s="13" t="s">
        <v>549</v>
      </c>
      <c r="I1000" s="2">
        <v>2000</v>
      </c>
      <c r="J1000" s="2">
        <v>0</v>
      </c>
      <c r="K1000" s="2">
        <v>0</v>
      </c>
      <c r="L1000" s="2">
        <f t="shared" si="864"/>
        <v>0</v>
      </c>
      <c r="M1000" s="2"/>
      <c r="N1000" s="2"/>
      <c r="O1000" s="2"/>
      <c r="P1000" s="2">
        <f t="shared" si="866"/>
        <v>0</v>
      </c>
      <c r="Q1000" s="2" t="str">
        <f t="shared" si="861"/>
        <v>-</v>
      </c>
    </row>
    <row r="1001" spans="1:17">
      <c r="A1001" s="12" t="s">
        <v>470</v>
      </c>
      <c r="B1001" s="12" t="s">
        <v>129</v>
      </c>
      <c r="C1001" s="12" t="s">
        <v>88</v>
      </c>
      <c r="D1001" s="12" t="s">
        <v>532</v>
      </c>
      <c r="E1001" s="11">
        <v>6137</v>
      </c>
      <c r="F1001" s="12" t="s">
        <v>3033</v>
      </c>
      <c r="G1001" s="84" t="s">
        <v>3089</v>
      </c>
      <c r="H1001" s="13" t="s">
        <v>550</v>
      </c>
      <c r="I1001" s="2">
        <v>75000</v>
      </c>
      <c r="J1001" s="2">
        <v>0</v>
      </c>
      <c r="K1001" s="2">
        <v>0</v>
      </c>
      <c r="L1001" s="2">
        <f t="shared" si="864"/>
        <v>0</v>
      </c>
      <c r="M1001" s="2"/>
      <c r="N1001" s="2"/>
      <c r="O1001" s="2"/>
      <c r="P1001" s="2">
        <f t="shared" si="866"/>
        <v>0</v>
      </c>
      <c r="Q1001" s="2" t="str">
        <f t="shared" si="861"/>
        <v>-</v>
      </c>
    </row>
    <row r="1002" spans="1:17">
      <c r="A1002" s="12" t="s">
        <v>470</v>
      </c>
      <c r="B1002" s="12" t="s">
        <v>129</v>
      </c>
      <c r="C1002" s="12" t="s">
        <v>88</v>
      </c>
      <c r="D1002" s="12" t="s">
        <v>532</v>
      </c>
      <c r="E1002" s="11">
        <v>6138</v>
      </c>
      <c r="F1002" s="12"/>
      <c r="G1002" s="84" t="s">
        <v>3089</v>
      </c>
      <c r="H1002" s="13" t="s">
        <v>25</v>
      </c>
      <c r="I1002" s="2">
        <v>1000</v>
      </c>
      <c r="J1002" s="2">
        <v>0</v>
      </c>
      <c r="K1002" s="2">
        <v>0</v>
      </c>
      <c r="L1002" s="2">
        <f t="shared" si="864"/>
        <v>0</v>
      </c>
      <c r="M1002" s="2"/>
      <c r="N1002" s="2"/>
      <c r="O1002" s="2"/>
      <c r="P1002" s="2">
        <f t="shared" si="866"/>
        <v>0</v>
      </c>
      <c r="Q1002" s="2" t="str">
        <f t="shared" si="861"/>
        <v>-</v>
      </c>
    </row>
    <row r="1003" spans="1:17">
      <c r="A1003" s="17" t="s">
        <v>470</v>
      </c>
      <c r="B1003" s="17" t="s">
        <v>129</v>
      </c>
      <c r="C1003" s="17" t="s">
        <v>88</v>
      </c>
      <c r="D1003" s="17" t="s">
        <v>532</v>
      </c>
      <c r="E1003" s="17" t="s">
        <v>99</v>
      </c>
      <c r="F1003" s="12" t="s">
        <v>0</v>
      </c>
      <c r="G1003" s="84" t="s">
        <v>0</v>
      </c>
      <c r="H1003" s="18" t="s">
        <v>26</v>
      </c>
      <c r="I1003" s="3">
        <v>541600</v>
      </c>
      <c r="J1003" s="3">
        <f>SUM(J1004:J1009)</f>
        <v>0</v>
      </c>
      <c r="K1003" s="3">
        <f>SUM(K1004:K1009)</f>
        <v>0</v>
      </c>
      <c r="L1003" s="3">
        <f t="shared" si="864"/>
        <v>0</v>
      </c>
      <c r="M1003" s="3">
        <f>SUM(M1004:M1009)</f>
        <v>0</v>
      </c>
      <c r="N1003" s="3">
        <f t="shared" ref="N1003:O1003" si="878">SUM(N1004:N1009)</f>
        <v>0</v>
      </c>
      <c r="O1003" s="3">
        <f t="shared" si="878"/>
        <v>0</v>
      </c>
      <c r="P1003" s="3">
        <f t="shared" si="866"/>
        <v>0</v>
      </c>
      <c r="Q1003" s="3" t="str">
        <f t="shared" si="861"/>
        <v>-</v>
      </c>
    </row>
    <row r="1004" spans="1:17">
      <c r="A1004" s="12" t="s">
        <v>470</v>
      </c>
      <c r="B1004" s="12" t="s">
        <v>129</v>
      </c>
      <c r="C1004" s="12" t="s">
        <v>88</v>
      </c>
      <c r="D1004" s="12" t="s">
        <v>532</v>
      </c>
      <c r="E1004" s="11">
        <v>6139</v>
      </c>
      <c r="F1004" s="12" t="s">
        <v>551</v>
      </c>
      <c r="G1004" s="84" t="s">
        <v>3089</v>
      </c>
      <c r="H1004" s="13" t="s">
        <v>108</v>
      </c>
      <c r="I1004" s="2">
        <v>1500</v>
      </c>
      <c r="J1004" s="2">
        <v>0</v>
      </c>
      <c r="K1004" s="2">
        <v>0</v>
      </c>
      <c r="L1004" s="2">
        <f t="shared" si="864"/>
        <v>0</v>
      </c>
      <c r="M1004" s="2"/>
      <c r="N1004" s="2"/>
      <c r="O1004" s="2"/>
      <c r="P1004" s="2">
        <f t="shared" si="866"/>
        <v>0</v>
      </c>
      <c r="Q1004" s="2" t="str">
        <f t="shared" si="861"/>
        <v>-</v>
      </c>
    </row>
    <row r="1005" spans="1:17">
      <c r="A1005" s="12" t="s">
        <v>470</v>
      </c>
      <c r="B1005" s="12" t="s">
        <v>129</v>
      </c>
      <c r="C1005" s="12" t="s">
        <v>88</v>
      </c>
      <c r="D1005" s="12" t="s">
        <v>532</v>
      </c>
      <c r="E1005" s="11">
        <v>6139</v>
      </c>
      <c r="F1005" s="12" t="s">
        <v>552</v>
      </c>
      <c r="G1005" s="84" t="s">
        <v>3089</v>
      </c>
      <c r="H1005" s="13" t="s">
        <v>553</v>
      </c>
      <c r="I1005" s="2">
        <v>10000</v>
      </c>
      <c r="J1005" s="2">
        <v>0</v>
      </c>
      <c r="K1005" s="2">
        <v>0</v>
      </c>
      <c r="L1005" s="2">
        <f t="shared" si="864"/>
        <v>0</v>
      </c>
      <c r="M1005" s="2"/>
      <c r="N1005" s="2"/>
      <c r="O1005" s="2"/>
      <c r="P1005" s="2">
        <f t="shared" si="866"/>
        <v>0</v>
      </c>
      <c r="Q1005" s="2" t="str">
        <f t="shared" si="861"/>
        <v>-</v>
      </c>
    </row>
    <row r="1006" spans="1:17">
      <c r="A1006" s="12" t="s">
        <v>470</v>
      </c>
      <c r="B1006" s="12" t="s">
        <v>129</v>
      </c>
      <c r="C1006" s="12" t="s">
        <v>88</v>
      </c>
      <c r="D1006" s="12" t="s">
        <v>532</v>
      </c>
      <c r="E1006" s="11">
        <v>6139</v>
      </c>
      <c r="F1006" s="12" t="s">
        <v>554</v>
      </c>
      <c r="G1006" s="84" t="s">
        <v>3089</v>
      </c>
      <c r="H1006" s="13" t="s">
        <v>555</v>
      </c>
      <c r="I1006" s="2">
        <v>200000</v>
      </c>
      <c r="J1006" s="2">
        <v>0</v>
      </c>
      <c r="K1006" s="2">
        <v>0</v>
      </c>
      <c r="L1006" s="2">
        <f t="shared" si="864"/>
        <v>0</v>
      </c>
      <c r="M1006" s="2"/>
      <c r="N1006" s="2"/>
      <c r="O1006" s="2"/>
      <c r="P1006" s="2">
        <f t="shared" si="866"/>
        <v>0</v>
      </c>
      <c r="Q1006" s="2" t="str">
        <f t="shared" si="861"/>
        <v>-</v>
      </c>
    </row>
    <row r="1007" spans="1:17" ht="22.5">
      <c r="A1007" s="12" t="s">
        <v>470</v>
      </c>
      <c r="B1007" s="12" t="s">
        <v>129</v>
      </c>
      <c r="C1007" s="12" t="s">
        <v>88</v>
      </c>
      <c r="D1007" s="12" t="s">
        <v>532</v>
      </c>
      <c r="E1007" s="11">
        <v>6139</v>
      </c>
      <c r="F1007" s="12" t="s">
        <v>556</v>
      </c>
      <c r="G1007" s="84" t="s">
        <v>3089</v>
      </c>
      <c r="H1007" s="13" t="s">
        <v>114</v>
      </c>
      <c r="I1007" s="2">
        <v>100</v>
      </c>
      <c r="J1007" s="2">
        <v>0</v>
      </c>
      <c r="K1007" s="2">
        <v>0</v>
      </c>
      <c r="L1007" s="2">
        <f t="shared" si="864"/>
        <v>0</v>
      </c>
      <c r="M1007" s="2"/>
      <c r="N1007" s="2"/>
      <c r="O1007" s="2"/>
      <c r="P1007" s="2">
        <f t="shared" si="866"/>
        <v>0</v>
      </c>
      <c r="Q1007" s="2" t="str">
        <f t="shared" si="861"/>
        <v>-</v>
      </c>
    </row>
    <row r="1008" spans="1:17">
      <c r="A1008" s="12" t="s">
        <v>470</v>
      </c>
      <c r="B1008" s="12" t="s">
        <v>129</v>
      </c>
      <c r="C1008" s="12" t="s">
        <v>88</v>
      </c>
      <c r="D1008" s="12" t="s">
        <v>532</v>
      </c>
      <c r="E1008" s="11">
        <v>6139</v>
      </c>
      <c r="F1008" s="12" t="s">
        <v>557</v>
      </c>
      <c r="G1008" s="84" t="s">
        <v>3089</v>
      </c>
      <c r="H1008" s="13" t="s">
        <v>558</v>
      </c>
      <c r="I1008" s="2">
        <v>300000</v>
      </c>
      <c r="J1008" s="2">
        <v>0</v>
      </c>
      <c r="K1008" s="2">
        <v>0</v>
      </c>
      <c r="L1008" s="2">
        <f t="shared" si="864"/>
        <v>0</v>
      </c>
      <c r="M1008" s="2"/>
      <c r="N1008" s="2"/>
      <c r="O1008" s="2"/>
      <c r="P1008" s="2">
        <f t="shared" si="866"/>
        <v>0</v>
      </c>
      <c r="Q1008" s="2" t="str">
        <f t="shared" si="861"/>
        <v>-</v>
      </c>
    </row>
    <row r="1009" spans="1:17">
      <c r="A1009" s="12" t="s">
        <v>470</v>
      </c>
      <c r="B1009" s="12" t="s">
        <v>129</v>
      </c>
      <c r="C1009" s="12" t="s">
        <v>88</v>
      </c>
      <c r="D1009" s="12" t="s">
        <v>532</v>
      </c>
      <c r="E1009" s="11">
        <v>6139</v>
      </c>
      <c r="F1009" s="12" t="s">
        <v>559</v>
      </c>
      <c r="G1009" s="84" t="s">
        <v>3089</v>
      </c>
      <c r="H1009" s="13" t="s">
        <v>560</v>
      </c>
      <c r="I1009" s="2">
        <v>30000</v>
      </c>
      <c r="J1009" s="2">
        <v>0</v>
      </c>
      <c r="K1009" s="2">
        <v>0</v>
      </c>
      <c r="L1009" s="2">
        <f t="shared" si="864"/>
        <v>0</v>
      </c>
      <c r="M1009" s="2"/>
      <c r="N1009" s="2"/>
      <c r="O1009" s="2"/>
      <c r="P1009" s="2">
        <f t="shared" si="866"/>
        <v>0</v>
      </c>
      <c r="Q1009" s="2" t="str">
        <f t="shared" si="861"/>
        <v>-</v>
      </c>
    </row>
    <row r="1010" spans="1:17" ht="22.5">
      <c r="A1010" s="17" t="s">
        <v>0</v>
      </c>
      <c r="B1010" s="17" t="s">
        <v>0</v>
      </c>
      <c r="C1010" s="17" t="s">
        <v>0</v>
      </c>
      <c r="D1010" s="18" t="s">
        <v>0</v>
      </c>
      <c r="E1010" s="18" t="s">
        <v>0</v>
      </c>
      <c r="F1010" s="18" t="s">
        <v>0</v>
      </c>
      <c r="G1010" s="81" t="s">
        <v>0</v>
      </c>
      <c r="H1010" s="24" t="s">
        <v>36</v>
      </c>
      <c r="I1010" s="29">
        <v>100100</v>
      </c>
      <c r="J1010" s="29">
        <f t="shared" ref="J1010:K1010" si="879">SUM(J1011)</f>
        <v>0</v>
      </c>
      <c r="K1010" s="29">
        <f t="shared" si="879"/>
        <v>0</v>
      </c>
      <c r="L1010" s="29">
        <f t="shared" si="864"/>
        <v>0</v>
      </c>
      <c r="M1010" s="29">
        <f t="shared" ref="M1010:O1010" si="880">SUM(M1011)</f>
        <v>0</v>
      </c>
      <c r="N1010" s="29">
        <f t="shared" si="880"/>
        <v>0</v>
      </c>
      <c r="O1010" s="29">
        <f t="shared" si="880"/>
        <v>0</v>
      </c>
      <c r="P1010" s="29">
        <f t="shared" si="866"/>
        <v>0</v>
      </c>
      <c r="Q1010" s="29" t="str">
        <f t="shared" si="861"/>
        <v>-</v>
      </c>
    </row>
    <row r="1011" spans="1:17">
      <c r="A1011" s="12" t="s">
        <v>470</v>
      </c>
      <c r="B1011" s="12" t="s">
        <v>129</v>
      </c>
      <c r="C1011" s="12" t="s">
        <v>88</v>
      </c>
      <c r="D1011" s="12" t="s">
        <v>532</v>
      </c>
      <c r="E1011" s="18" t="s">
        <v>28</v>
      </c>
      <c r="F1011" s="18" t="s">
        <v>0</v>
      </c>
      <c r="G1011" s="81" t="s">
        <v>0</v>
      </c>
      <c r="H1011" s="18" t="s">
        <v>29</v>
      </c>
      <c r="I1011" s="3">
        <v>100100</v>
      </c>
      <c r="J1011" s="3">
        <f t="shared" ref="J1011" si="881">SUM(J1012,J1014)</f>
        <v>0</v>
      </c>
      <c r="K1011" s="3">
        <f t="shared" ref="K1011" si="882">SUM(K1012,K1014)</f>
        <v>0</v>
      </c>
      <c r="L1011" s="3">
        <f t="shared" si="864"/>
        <v>0</v>
      </c>
      <c r="M1011" s="3">
        <f t="shared" ref="M1011:O1011" si="883">SUM(M1012,M1014)</f>
        <v>0</v>
      </c>
      <c r="N1011" s="3">
        <f t="shared" si="883"/>
        <v>0</v>
      </c>
      <c r="O1011" s="3">
        <f t="shared" si="883"/>
        <v>0</v>
      </c>
      <c r="P1011" s="3">
        <f t="shared" si="866"/>
        <v>0</v>
      </c>
      <c r="Q1011" s="3" t="str">
        <f t="shared" si="861"/>
        <v>-</v>
      </c>
    </row>
    <row r="1012" spans="1:17">
      <c r="A1012" s="17" t="s">
        <v>470</v>
      </c>
      <c r="B1012" s="17" t="s">
        <v>129</v>
      </c>
      <c r="C1012" s="17" t="s">
        <v>88</v>
      </c>
      <c r="D1012" s="17" t="s">
        <v>532</v>
      </c>
      <c r="E1012" s="17" t="s">
        <v>283</v>
      </c>
      <c r="F1012" s="12" t="s">
        <v>0</v>
      </c>
      <c r="G1012" s="84" t="s">
        <v>0</v>
      </c>
      <c r="H1012" s="18" t="s">
        <v>30</v>
      </c>
      <c r="I1012" s="3">
        <v>0</v>
      </c>
      <c r="J1012" s="3">
        <f t="shared" ref="J1012:K1012" si="884">SUM(J1013)</f>
        <v>0</v>
      </c>
      <c r="K1012" s="3">
        <f t="shared" si="884"/>
        <v>0</v>
      </c>
      <c r="L1012" s="3">
        <f t="shared" si="864"/>
        <v>0</v>
      </c>
      <c r="M1012" s="3">
        <f t="shared" ref="M1012:O1012" si="885">SUM(M1013)</f>
        <v>0</v>
      </c>
      <c r="N1012" s="3">
        <f t="shared" si="885"/>
        <v>0</v>
      </c>
      <c r="O1012" s="3">
        <f t="shared" si="885"/>
        <v>0</v>
      </c>
      <c r="P1012" s="3">
        <f t="shared" si="866"/>
        <v>0</v>
      </c>
      <c r="Q1012" s="3" t="str">
        <f t="shared" si="861"/>
        <v>-</v>
      </c>
    </row>
    <row r="1013" spans="1:17">
      <c r="A1013" s="12" t="s">
        <v>470</v>
      </c>
      <c r="B1013" s="12" t="s">
        <v>129</v>
      </c>
      <c r="C1013" s="12" t="s">
        <v>88</v>
      </c>
      <c r="D1013" s="12" t="s">
        <v>532</v>
      </c>
      <c r="E1013" s="11">
        <v>6141</v>
      </c>
      <c r="F1013" s="12" t="s">
        <v>561</v>
      </c>
      <c r="G1013" s="84" t="s">
        <v>3089</v>
      </c>
      <c r="H1013" s="13" t="s">
        <v>562</v>
      </c>
      <c r="I1013" s="2">
        <v>0</v>
      </c>
      <c r="J1013" s="2">
        <v>0</v>
      </c>
      <c r="K1013" s="2">
        <v>0</v>
      </c>
      <c r="L1013" s="2">
        <f t="shared" si="864"/>
        <v>0</v>
      </c>
      <c r="M1013" s="2"/>
      <c r="N1013" s="2"/>
      <c r="O1013" s="2"/>
      <c r="P1013" s="2">
        <f t="shared" si="866"/>
        <v>0</v>
      </c>
      <c r="Q1013" s="2" t="str">
        <f t="shared" si="861"/>
        <v>-</v>
      </c>
    </row>
    <row r="1014" spans="1:17">
      <c r="A1014" s="17" t="s">
        <v>470</v>
      </c>
      <c r="B1014" s="17" t="s">
        <v>129</v>
      </c>
      <c r="C1014" s="17" t="s">
        <v>88</v>
      </c>
      <c r="D1014" s="17" t="s">
        <v>532</v>
      </c>
      <c r="E1014" s="17" t="s">
        <v>120</v>
      </c>
      <c r="F1014" s="12" t="s">
        <v>0</v>
      </c>
      <c r="G1014" s="84" t="s">
        <v>0</v>
      </c>
      <c r="H1014" s="18" t="s">
        <v>35</v>
      </c>
      <c r="I1014" s="3">
        <v>100100</v>
      </c>
      <c r="J1014" s="3">
        <f>SUM(J1015:J1016)</f>
        <v>0</v>
      </c>
      <c r="K1014" s="3">
        <f>SUM(K1015:K1016)</f>
        <v>0</v>
      </c>
      <c r="L1014" s="3">
        <f t="shared" si="864"/>
        <v>0</v>
      </c>
      <c r="M1014" s="3">
        <f>SUM(M1015:M1016)</f>
        <v>0</v>
      </c>
      <c r="N1014" s="3">
        <f t="shared" ref="N1014:O1014" si="886">SUM(N1015:N1016)</f>
        <v>0</v>
      </c>
      <c r="O1014" s="3">
        <f t="shared" si="886"/>
        <v>0</v>
      </c>
      <c r="P1014" s="3">
        <f t="shared" si="866"/>
        <v>0</v>
      </c>
      <c r="Q1014" s="3" t="str">
        <f t="shared" si="861"/>
        <v>-</v>
      </c>
    </row>
    <row r="1015" spans="1:17">
      <c r="A1015" s="12" t="s">
        <v>470</v>
      </c>
      <c r="B1015" s="12" t="s">
        <v>129</v>
      </c>
      <c r="C1015" s="12" t="s">
        <v>88</v>
      </c>
      <c r="D1015" s="12" t="s">
        <v>532</v>
      </c>
      <c r="E1015" s="11">
        <v>6148</v>
      </c>
      <c r="F1015" s="12" t="s">
        <v>3034</v>
      </c>
      <c r="G1015" s="84" t="s">
        <v>3089</v>
      </c>
      <c r="H1015" s="13" t="s">
        <v>563</v>
      </c>
      <c r="I1015" s="2">
        <v>19000</v>
      </c>
      <c r="J1015" s="2"/>
      <c r="K1015" s="2"/>
      <c r="L1015" s="2"/>
      <c r="M1015" s="2"/>
      <c r="N1015" s="2"/>
      <c r="O1015" s="2"/>
      <c r="P1015" s="2"/>
      <c r="Q1015" s="2" t="str">
        <f t="shared" si="861"/>
        <v>-</v>
      </c>
    </row>
    <row r="1016" spans="1:17">
      <c r="A1016" s="12" t="s">
        <v>470</v>
      </c>
      <c r="B1016" s="12" t="s">
        <v>129</v>
      </c>
      <c r="C1016" s="12" t="s">
        <v>88</v>
      </c>
      <c r="D1016" s="12" t="s">
        <v>532</v>
      </c>
      <c r="E1016" s="11">
        <v>6148</v>
      </c>
      <c r="F1016" s="12" t="s">
        <v>564</v>
      </c>
      <c r="G1016" s="84" t="s">
        <v>3089</v>
      </c>
      <c r="H1016" s="13" t="s">
        <v>403</v>
      </c>
      <c r="I1016" s="2">
        <v>81100</v>
      </c>
      <c r="J1016" s="2">
        <v>0</v>
      </c>
      <c r="K1016" s="2">
        <v>0</v>
      </c>
      <c r="L1016" s="2">
        <f t="shared" ref="L1016:L1032" si="887">M1016+N1016+O1016</f>
        <v>0</v>
      </c>
      <c r="M1016" s="2"/>
      <c r="N1016" s="2"/>
      <c r="O1016" s="2"/>
      <c r="P1016" s="2">
        <f t="shared" ref="P1016:P1032" si="888">SUM(K1016+L1016)</f>
        <v>0</v>
      </c>
      <c r="Q1016" s="2" t="str">
        <f t="shared" si="861"/>
        <v>-</v>
      </c>
    </row>
    <row r="1017" spans="1:17" ht="22.5">
      <c r="A1017" s="17" t="s">
        <v>0</v>
      </c>
      <c r="B1017" s="17" t="s">
        <v>0</v>
      </c>
      <c r="C1017" s="17" t="s">
        <v>0</v>
      </c>
      <c r="D1017" s="18" t="s">
        <v>0</v>
      </c>
      <c r="E1017" s="18" t="s">
        <v>0</v>
      </c>
      <c r="F1017" s="18" t="s">
        <v>0</v>
      </c>
      <c r="G1017" s="81" t="s">
        <v>0</v>
      </c>
      <c r="H1017" s="24" t="s">
        <v>58</v>
      </c>
      <c r="I1017" s="29">
        <v>14661044</v>
      </c>
      <c r="J1017" s="29">
        <f t="shared" ref="J1017:K1017" si="889">SUM(J1018)</f>
        <v>0</v>
      </c>
      <c r="K1017" s="29">
        <f t="shared" si="889"/>
        <v>0</v>
      </c>
      <c r="L1017" s="29">
        <f t="shared" si="887"/>
        <v>0</v>
      </c>
      <c r="M1017" s="29">
        <f t="shared" ref="M1017:O1017" si="890">SUM(M1018)</f>
        <v>0</v>
      </c>
      <c r="N1017" s="29">
        <f t="shared" si="890"/>
        <v>0</v>
      </c>
      <c r="O1017" s="29">
        <f t="shared" si="890"/>
        <v>0</v>
      </c>
      <c r="P1017" s="29">
        <f t="shared" si="888"/>
        <v>0</v>
      </c>
      <c r="Q1017" s="29" t="str">
        <f t="shared" si="861"/>
        <v>-</v>
      </c>
    </row>
    <row r="1018" spans="1:17">
      <c r="A1018" s="12" t="s">
        <v>470</v>
      </c>
      <c r="B1018" s="12" t="s">
        <v>129</v>
      </c>
      <c r="C1018" s="12" t="s">
        <v>88</v>
      </c>
      <c r="D1018" s="12" t="s">
        <v>532</v>
      </c>
      <c r="E1018" s="18" t="s">
        <v>50</v>
      </c>
      <c r="F1018" s="18" t="s">
        <v>0</v>
      </c>
      <c r="G1018" s="81" t="s">
        <v>0</v>
      </c>
      <c r="H1018" s="18" t="s">
        <v>51</v>
      </c>
      <c r="I1018" s="3">
        <v>14661044</v>
      </c>
      <c r="J1018" s="3">
        <f>SUM(J1019,J1021,J1024,J1027,J1029)</f>
        <v>0</v>
      </c>
      <c r="K1018" s="3">
        <f>SUM(K1019,K1021,K1024,K1027,K1029)</f>
        <v>0</v>
      </c>
      <c r="L1018" s="3">
        <f t="shared" si="887"/>
        <v>0</v>
      </c>
      <c r="M1018" s="3">
        <f>SUM(M1019,M1021,M1024,M1027,M1029)</f>
        <v>0</v>
      </c>
      <c r="N1018" s="3">
        <f t="shared" ref="N1018:O1018" si="891">SUM(N1019,N1021,N1024,N1027,N1029)</f>
        <v>0</v>
      </c>
      <c r="O1018" s="3">
        <f t="shared" si="891"/>
        <v>0</v>
      </c>
      <c r="P1018" s="3">
        <f t="shared" si="888"/>
        <v>0</v>
      </c>
      <c r="Q1018" s="3" t="str">
        <f t="shared" si="861"/>
        <v>-</v>
      </c>
    </row>
    <row r="1019" spans="1:17">
      <c r="A1019" s="17" t="s">
        <v>470</v>
      </c>
      <c r="B1019" s="17" t="s">
        <v>129</v>
      </c>
      <c r="C1019" s="17" t="s">
        <v>88</v>
      </c>
      <c r="D1019" s="17" t="s">
        <v>532</v>
      </c>
      <c r="E1019" s="17" t="s">
        <v>457</v>
      </c>
      <c r="F1019" s="12" t="s">
        <v>0</v>
      </c>
      <c r="G1019" s="84" t="s">
        <v>0</v>
      </c>
      <c r="H1019" s="18" t="s">
        <v>52</v>
      </c>
      <c r="I1019" s="3">
        <v>500</v>
      </c>
      <c r="J1019" s="3">
        <f t="shared" ref="J1019:K1019" si="892">SUM(J1020)</f>
        <v>0</v>
      </c>
      <c r="K1019" s="3">
        <f t="shared" si="892"/>
        <v>0</v>
      </c>
      <c r="L1019" s="3">
        <f t="shared" si="887"/>
        <v>0</v>
      </c>
      <c r="M1019" s="3">
        <f t="shared" ref="M1019:O1019" si="893">SUM(M1020)</f>
        <v>0</v>
      </c>
      <c r="N1019" s="3">
        <f t="shared" si="893"/>
        <v>0</v>
      </c>
      <c r="O1019" s="3">
        <f t="shared" si="893"/>
        <v>0</v>
      </c>
      <c r="P1019" s="3">
        <f t="shared" si="888"/>
        <v>0</v>
      </c>
      <c r="Q1019" s="3" t="str">
        <f t="shared" si="861"/>
        <v>-</v>
      </c>
    </row>
    <row r="1020" spans="1:17">
      <c r="A1020" s="12" t="s">
        <v>470</v>
      </c>
      <c r="B1020" s="12" t="s">
        <v>129</v>
      </c>
      <c r="C1020" s="12" t="s">
        <v>88</v>
      </c>
      <c r="D1020" s="12" t="s">
        <v>532</v>
      </c>
      <c r="E1020" s="11">
        <v>8211</v>
      </c>
      <c r="F1020" s="12" t="s">
        <v>565</v>
      </c>
      <c r="G1020" s="84" t="s">
        <v>3089</v>
      </c>
      <c r="H1020" s="13" t="s">
        <v>508</v>
      </c>
      <c r="I1020" s="2">
        <v>500</v>
      </c>
      <c r="J1020" s="2">
        <v>0</v>
      </c>
      <c r="K1020" s="2">
        <v>0</v>
      </c>
      <c r="L1020" s="2">
        <f t="shared" si="887"/>
        <v>0</v>
      </c>
      <c r="M1020" s="2"/>
      <c r="N1020" s="2"/>
      <c r="O1020" s="2"/>
      <c r="P1020" s="2">
        <f t="shared" si="888"/>
        <v>0</v>
      </c>
      <c r="Q1020" s="2" t="str">
        <f t="shared" si="861"/>
        <v>-</v>
      </c>
    </row>
    <row r="1021" spans="1:17">
      <c r="A1021" s="17" t="s">
        <v>470</v>
      </c>
      <c r="B1021" s="17" t="s">
        <v>129</v>
      </c>
      <c r="C1021" s="17" t="s">
        <v>88</v>
      </c>
      <c r="D1021" s="17" t="s">
        <v>532</v>
      </c>
      <c r="E1021" s="17" t="s">
        <v>414</v>
      </c>
      <c r="F1021" s="12" t="s">
        <v>0</v>
      </c>
      <c r="G1021" s="84" t="s">
        <v>0</v>
      </c>
      <c r="H1021" s="18" t="s">
        <v>53</v>
      </c>
      <c r="I1021" s="3">
        <v>1160811</v>
      </c>
      <c r="J1021" s="3">
        <f>SUM(J1022:J1023)</f>
        <v>0</v>
      </c>
      <c r="K1021" s="3">
        <f>SUM(K1022:K1023)</f>
        <v>0</v>
      </c>
      <c r="L1021" s="3">
        <f t="shared" si="887"/>
        <v>0</v>
      </c>
      <c r="M1021" s="3">
        <f>SUM(M1022:M1023)</f>
        <v>0</v>
      </c>
      <c r="N1021" s="3">
        <f t="shared" ref="N1021:O1021" si="894">SUM(N1022:N1023)</f>
        <v>0</v>
      </c>
      <c r="O1021" s="3">
        <f t="shared" si="894"/>
        <v>0</v>
      </c>
      <c r="P1021" s="3">
        <f t="shared" si="888"/>
        <v>0</v>
      </c>
      <c r="Q1021" s="3" t="str">
        <f t="shared" si="861"/>
        <v>-</v>
      </c>
    </row>
    <row r="1022" spans="1:17">
      <c r="A1022" s="12" t="s">
        <v>470</v>
      </c>
      <c r="B1022" s="12" t="s">
        <v>129</v>
      </c>
      <c r="C1022" s="12" t="s">
        <v>88</v>
      </c>
      <c r="D1022" s="12" t="s">
        <v>532</v>
      </c>
      <c r="E1022" s="11">
        <v>8212</v>
      </c>
      <c r="F1022" s="12" t="s">
        <v>566</v>
      </c>
      <c r="G1022" s="84" t="s">
        <v>3089</v>
      </c>
      <c r="H1022" s="13" t="s">
        <v>567</v>
      </c>
      <c r="I1022" s="2">
        <v>15000</v>
      </c>
      <c r="J1022" s="2">
        <v>0</v>
      </c>
      <c r="K1022" s="2">
        <v>0</v>
      </c>
      <c r="L1022" s="2">
        <f t="shared" si="887"/>
        <v>0</v>
      </c>
      <c r="M1022" s="2"/>
      <c r="N1022" s="2"/>
      <c r="O1022" s="2"/>
      <c r="P1022" s="2">
        <f t="shared" si="888"/>
        <v>0</v>
      </c>
      <c r="Q1022" s="2" t="str">
        <f t="shared" si="861"/>
        <v>-</v>
      </c>
    </row>
    <row r="1023" spans="1:17">
      <c r="A1023" s="12" t="s">
        <v>470</v>
      </c>
      <c r="B1023" s="12" t="s">
        <v>129</v>
      </c>
      <c r="C1023" s="12" t="s">
        <v>88</v>
      </c>
      <c r="D1023" s="12" t="s">
        <v>532</v>
      </c>
      <c r="E1023" s="11">
        <v>8212</v>
      </c>
      <c r="F1023" s="12" t="s">
        <v>568</v>
      </c>
      <c r="G1023" s="84" t="s">
        <v>3089</v>
      </c>
      <c r="H1023" s="13" t="s">
        <v>569</v>
      </c>
      <c r="I1023" s="2">
        <v>1145811</v>
      </c>
      <c r="J1023" s="2">
        <v>0</v>
      </c>
      <c r="K1023" s="2">
        <v>0</v>
      </c>
      <c r="L1023" s="2">
        <f t="shared" si="887"/>
        <v>0</v>
      </c>
      <c r="M1023" s="2"/>
      <c r="N1023" s="2"/>
      <c r="O1023" s="2"/>
      <c r="P1023" s="2">
        <f t="shared" si="888"/>
        <v>0</v>
      </c>
      <c r="Q1023" s="2" t="str">
        <f t="shared" si="861"/>
        <v>-</v>
      </c>
    </row>
    <row r="1024" spans="1:17">
      <c r="A1024" s="17" t="s">
        <v>470</v>
      </c>
      <c r="B1024" s="17" t="s">
        <v>129</v>
      </c>
      <c r="C1024" s="17" t="s">
        <v>88</v>
      </c>
      <c r="D1024" s="17" t="s">
        <v>532</v>
      </c>
      <c r="E1024" s="17" t="s">
        <v>122</v>
      </c>
      <c r="F1024" s="12" t="s">
        <v>0</v>
      </c>
      <c r="G1024" s="84" t="s">
        <v>0</v>
      </c>
      <c r="H1024" s="18" t="s">
        <v>54</v>
      </c>
      <c r="I1024" s="3">
        <v>35100</v>
      </c>
      <c r="J1024" s="3">
        <f t="shared" ref="J1024:K1024" si="895">SUM(J1025:J1026)</f>
        <v>0</v>
      </c>
      <c r="K1024" s="3">
        <f t="shared" si="895"/>
        <v>0</v>
      </c>
      <c r="L1024" s="3">
        <f t="shared" si="887"/>
        <v>0</v>
      </c>
      <c r="M1024" s="3">
        <f t="shared" ref="M1024:O1024" si="896">SUM(M1025:M1026)</f>
        <v>0</v>
      </c>
      <c r="N1024" s="3">
        <f t="shared" si="896"/>
        <v>0</v>
      </c>
      <c r="O1024" s="3">
        <f t="shared" si="896"/>
        <v>0</v>
      </c>
      <c r="P1024" s="3">
        <f t="shared" si="888"/>
        <v>0</v>
      </c>
      <c r="Q1024" s="3" t="str">
        <f t="shared" si="861"/>
        <v>-</v>
      </c>
    </row>
    <row r="1025" spans="1:17">
      <c r="A1025" s="12" t="s">
        <v>470</v>
      </c>
      <c r="B1025" s="12" t="s">
        <v>129</v>
      </c>
      <c r="C1025" s="12" t="s">
        <v>88</v>
      </c>
      <c r="D1025" s="12" t="s">
        <v>532</v>
      </c>
      <c r="E1025" s="11">
        <v>8213</v>
      </c>
      <c r="F1025" s="12" t="s">
        <v>570</v>
      </c>
      <c r="G1025" s="84" t="s">
        <v>3089</v>
      </c>
      <c r="H1025" s="13" t="s">
        <v>571</v>
      </c>
      <c r="I1025" s="2">
        <v>15000</v>
      </c>
      <c r="J1025" s="2">
        <v>0</v>
      </c>
      <c r="K1025" s="2">
        <v>0</v>
      </c>
      <c r="L1025" s="2">
        <f t="shared" si="887"/>
        <v>0</v>
      </c>
      <c r="M1025" s="2"/>
      <c r="N1025" s="2"/>
      <c r="O1025" s="2"/>
      <c r="P1025" s="2">
        <f t="shared" si="888"/>
        <v>0</v>
      </c>
      <c r="Q1025" s="2" t="str">
        <f t="shared" si="861"/>
        <v>-</v>
      </c>
    </row>
    <row r="1026" spans="1:17">
      <c r="A1026" s="12" t="s">
        <v>470</v>
      </c>
      <c r="B1026" s="12" t="s">
        <v>129</v>
      </c>
      <c r="C1026" s="12" t="s">
        <v>88</v>
      </c>
      <c r="D1026" s="12" t="s">
        <v>532</v>
      </c>
      <c r="E1026" s="11">
        <v>8213</v>
      </c>
      <c r="F1026" s="12" t="s">
        <v>572</v>
      </c>
      <c r="G1026" s="84" t="s">
        <v>3089</v>
      </c>
      <c r="H1026" s="13" t="s">
        <v>573</v>
      </c>
      <c r="I1026" s="2">
        <v>20100</v>
      </c>
      <c r="J1026" s="2">
        <v>0</v>
      </c>
      <c r="K1026" s="2">
        <v>0</v>
      </c>
      <c r="L1026" s="2">
        <f t="shared" si="887"/>
        <v>0</v>
      </c>
      <c r="M1026" s="2"/>
      <c r="N1026" s="2"/>
      <c r="O1026" s="2"/>
      <c r="P1026" s="2">
        <f t="shared" si="888"/>
        <v>0</v>
      </c>
      <c r="Q1026" s="2" t="str">
        <f t="shared" si="861"/>
        <v>-</v>
      </c>
    </row>
    <row r="1027" spans="1:17">
      <c r="A1027" s="17" t="s">
        <v>470</v>
      </c>
      <c r="B1027" s="17" t="s">
        <v>129</v>
      </c>
      <c r="C1027" s="17" t="s">
        <v>88</v>
      </c>
      <c r="D1027" s="17" t="s">
        <v>532</v>
      </c>
      <c r="E1027" s="17" t="s">
        <v>217</v>
      </c>
      <c r="F1027" s="12" t="s">
        <v>0</v>
      </c>
      <c r="G1027" s="84" t="s">
        <v>0</v>
      </c>
      <c r="H1027" s="18" t="s">
        <v>56</v>
      </c>
      <c r="I1027" s="3">
        <v>300000</v>
      </c>
      <c r="J1027" s="3">
        <f t="shared" ref="J1027:K1027" si="897">SUM(J1028)</f>
        <v>0</v>
      </c>
      <c r="K1027" s="3">
        <f t="shared" si="897"/>
        <v>0</v>
      </c>
      <c r="L1027" s="3">
        <f t="shared" si="887"/>
        <v>0</v>
      </c>
      <c r="M1027" s="3">
        <f t="shared" ref="M1027:O1027" si="898">SUM(M1028)</f>
        <v>0</v>
      </c>
      <c r="N1027" s="3">
        <f t="shared" si="898"/>
        <v>0</v>
      </c>
      <c r="O1027" s="3">
        <f t="shared" si="898"/>
        <v>0</v>
      </c>
      <c r="P1027" s="3">
        <f t="shared" si="888"/>
        <v>0</v>
      </c>
      <c r="Q1027" s="3" t="str">
        <f t="shared" si="861"/>
        <v>-</v>
      </c>
    </row>
    <row r="1028" spans="1:17">
      <c r="A1028" s="12" t="s">
        <v>470</v>
      </c>
      <c r="B1028" s="12" t="s">
        <v>129</v>
      </c>
      <c r="C1028" s="12" t="s">
        <v>88</v>
      </c>
      <c r="D1028" s="12" t="s">
        <v>532</v>
      </c>
      <c r="E1028" s="11">
        <v>8215</v>
      </c>
      <c r="F1028" s="12" t="s">
        <v>574</v>
      </c>
      <c r="G1028" s="84" t="s">
        <v>3089</v>
      </c>
      <c r="H1028" s="13" t="s">
        <v>575</v>
      </c>
      <c r="I1028" s="2">
        <v>300000</v>
      </c>
      <c r="J1028" s="2">
        <v>0</v>
      </c>
      <c r="K1028" s="2">
        <v>0</v>
      </c>
      <c r="L1028" s="2">
        <f t="shared" si="887"/>
        <v>0</v>
      </c>
      <c r="M1028" s="2"/>
      <c r="N1028" s="2"/>
      <c r="O1028" s="2"/>
      <c r="P1028" s="2">
        <f t="shared" si="888"/>
        <v>0</v>
      </c>
      <c r="Q1028" s="2" t="str">
        <f t="shared" si="861"/>
        <v>-</v>
      </c>
    </row>
    <row r="1029" spans="1:17">
      <c r="A1029" s="17" t="s">
        <v>470</v>
      </c>
      <c r="B1029" s="17" t="s">
        <v>129</v>
      </c>
      <c r="C1029" s="17" t="s">
        <v>88</v>
      </c>
      <c r="D1029" s="17" t="s">
        <v>532</v>
      </c>
      <c r="E1029" s="17" t="s">
        <v>464</v>
      </c>
      <c r="F1029" s="12" t="s">
        <v>0</v>
      </c>
      <c r="G1029" s="84" t="s">
        <v>0</v>
      </c>
      <c r="H1029" s="18" t="s">
        <v>57</v>
      </c>
      <c r="I1029" s="3">
        <v>13164633</v>
      </c>
      <c r="J1029" s="3">
        <f t="shared" ref="J1029:K1029" si="899">SUM(J1030)</f>
        <v>0</v>
      </c>
      <c r="K1029" s="3">
        <f t="shared" si="899"/>
        <v>0</v>
      </c>
      <c r="L1029" s="3">
        <f t="shared" si="887"/>
        <v>0</v>
      </c>
      <c r="M1029" s="3">
        <f t="shared" ref="M1029:O1029" si="900">SUM(M1030)</f>
        <v>0</v>
      </c>
      <c r="N1029" s="3">
        <f t="shared" si="900"/>
        <v>0</v>
      </c>
      <c r="O1029" s="3">
        <f t="shared" si="900"/>
        <v>0</v>
      </c>
      <c r="P1029" s="3">
        <f t="shared" si="888"/>
        <v>0</v>
      </c>
      <c r="Q1029" s="3" t="str">
        <f t="shared" si="861"/>
        <v>-</v>
      </c>
    </row>
    <row r="1030" spans="1:17">
      <c r="A1030" s="12" t="s">
        <v>470</v>
      </c>
      <c r="B1030" s="12" t="s">
        <v>129</v>
      </c>
      <c r="C1030" s="12" t="s">
        <v>88</v>
      </c>
      <c r="D1030" s="12" t="s">
        <v>532</v>
      </c>
      <c r="E1030" s="11">
        <v>8216</v>
      </c>
      <c r="F1030" s="12" t="s">
        <v>576</v>
      </c>
      <c r="G1030" s="84" t="s">
        <v>3089</v>
      </c>
      <c r="H1030" s="13" t="s">
        <v>577</v>
      </c>
      <c r="I1030" s="2">
        <v>13164633</v>
      </c>
      <c r="J1030" s="2">
        <v>0</v>
      </c>
      <c r="K1030" s="2">
        <v>0</v>
      </c>
      <c r="L1030" s="2">
        <f t="shared" si="887"/>
        <v>0</v>
      </c>
      <c r="M1030" s="2"/>
      <c r="N1030" s="2"/>
      <c r="O1030" s="2"/>
      <c r="P1030" s="2">
        <f t="shared" si="888"/>
        <v>0</v>
      </c>
      <c r="Q1030" s="2" t="str">
        <f t="shared" si="861"/>
        <v>-</v>
      </c>
    </row>
    <row r="1031" spans="1:17" ht="22.5">
      <c r="A1031" s="13" t="s">
        <v>0</v>
      </c>
      <c r="B1031" s="13" t="s">
        <v>0</v>
      </c>
      <c r="C1031" s="13" t="s">
        <v>0</v>
      </c>
      <c r="D1031" s="13" t="s">
        <v>0</v>
      </c>
      <c r="E1031" s="13" t="s">
        <v>0</v>
      </c>
      <c r="F1031" s="13" t="s">
        <v>0</v>
      </c>
      <c r="G1031" s="84" t="s">
        <v>0</v>
      </c>
      <c r="H1031" s="24" t="s">
        <v>578</v>
      </c>
      <c r="I1031" s="29">
        <v>21354244</v>
      </c>
      <c r="J1031" s="29">
        <f>SUM(J1017,J1010,J977)</f>
        <v>0</v>
      </c>
      <c r="K1031" s="29">
        <f>SUM(K1017,K1010,K977)</f>
        <v>0</v>
      </c>
      <c r="L1031" s="29">
        <f t="shared" si="887"/>
        <v>0</v>
      </c>
      <c r="M1031" s="29">
        <f>SUM(M1017,M1010,M977)</f>
        <v>0</v>
      </c>
      <c r="N1031" s="29">
        <f t="shared" ref="N1031:O1031" si="901">SUM(N1017,N1010,N977)</f>
        <v>0</v>
      </c>
      <c r="O1031" s="29">
        <f t="shared" si="901"/>
        <v>0</v>
      </c>
      <c r="P1031" s="29">
        <f t="shared" si="888"/>
        <v>0</v>
      </c>
      <c r="Q1031" s="29" t="str">
        <f t="shared" si="861"/>
        <v>-</v>
      </c>
    </row>
    <row r="1032" spans="1:17" ht="15.75" thickBot="1">
      <c r="A1032" s="13" t="s">
        <v>0</v>
      </c>
      <c r="B1032" s="13" t="s">
        <v>0</v>
      </c>
      <c r="C1032" s="13" t="s">
        <v>0</v>
      </c>
      <c r="D1032" s="13" t="s">
        <v>0</v>
      </c>
      <c r="E1032" s="13" t="s">
        <v>0</v>
      </c>
      <c r="F1032" s="13" t="s">
        <v>0</v>
      </c>
      <c r="G1032" s="84" t="s">
        <v>0</v>
      </c>
      <c r="H1032" s="18" t="s">
        <v>125</v>
      </c>
      <c r="I1032" s="3">
        <v>21</v>
      </c>
      <c r="J1032" s="3">
        <v>21</v>
      </c>
      <c r="K1032" s="3">
        <v>0</v>
      </c>
      <c r="L1032" s="3">
        <f t="shared" si="887"/>
        <v>0</v>
      </c>
      <c r="M1032" s="3"/>
      <c r="N1032" s="3"/>
      <c r="O1032" s="3"/>
      <c r="P1032" s="3">
        <f t="shared" si="888"/>
        <v>0</v>
      </c>
      <c r="Q1032" s="3">
        <f t="shared" si="861"/>
        <v>0</v>
      </c>
    </row>
    <row r="1033" spans="1:17" ht="45.75" thickBot="1">
      <c r="A1033" s="109" t="s">
        <v>0</v>
      </c>
      <c r="B1033" s="109" t="s">
        <v>0</v>
      </c>
      <c r="C1033" s="109" t="s">
        <v>0</v>
      </c>
      <c r="D1033" s="109" t="s">
        <v>0</v>
      </c>
      <c r="E1033" s="109" t="s">
        <v>0</v>
      </c>
      <c r="F1033" s="109" t="s">
        <v>0</v>
      </c>
      <c r="G1033" s="121" t="s">
        <v>0</v>
      </c>
      <c r="H1033" s="1" t="s">
        <v>126</v>
      </c>
      <c r="I1033" s="1" t="s">
        <v>3016</v>
      </c>
      <c r="J1033" s="1" t="s">
        <v>3199</v>
      </c>
      <c r="K1033" s="1" t="s">
        <v>3198</v>
      </c>
      <c r="L1033" s="1" t="s">
        <v>3191</v>
      </c>
      <c r="M1033" s="1" t="s">
        <v>3193</v>
      </c>
      <c r="N1033" s="1" t="s">
        <v>3194</v>
      </c>
      <c r="O1033" s="1" t="s">
        <v>3195</v>
      </c>
      <c r="P1033" s="1" t="s">
        <v>3192</v>
      </c>
      <c r="Q1033" s="1" t="s">
        <v>3185</v>
      </c>
    </row>
    <row r="1034" spans="1:17">
      <c r="A1034" s="110"/>
      <c r="B1034" s="110"/>
      <c r="C1034" s="110"/>
      <c r="D1034" s="110"/>
      <c r="E1034" s="110"/>
      <c r="F1034" s="110"/>
      <c r="G1034" s="122"/>
      <c r="H1034" s="26" t="s">
        <v>0</v>
      </c>
      <c r="I1034" s="28">
        <v>1</v>
      </c>
      <c r="J1034" s="28">
        <v>2</v>
      </c>
      <c r="K1034" s="28">
        <v>3</v>
      </c>
      <c r="L1034" s="28" t="s">
        <v>3186</v>
      </c>
      <c r="M1034" s="28">
        <v>5</v>
      </c>
      <c r="N1034" s="28">
        <v>6</v>
      </c>
      <c r="O1034" s="28">
        <v>7</v>
      </c>
      <c r="P1034" s="28" t="s">
        <v>3187</v>
      </c>
      <c r="Q1034" s="28">
        <v>9</v>
      </c>
    </row>
    <row r="1035" spans="1:17">
      <c r="A1035" s="110"/>
      <c r="B1035" s="110"/>
      <c r="C1035" s="110"/>
      <c r="D1035" s="110"/>
      <c r="E1035" s="110"/>
      <c r="F1035" s="110"/>
      <c r="G1035" s="122"/>
      <c r="H1035" s="8" t="s">
        <v>529</v>
      </c>
      <c r="I1035" s="9">
        <v>21354244</v>
      </c>
      <c r="J1035" s="9">
        <f t="shared" ref="J1035" si="902">SUM(J1031)</f>
        <v>0</v>
      </c>
      <c r="K1035" s="9">
        <f t="shared" ref="K1035" si="903">SUM(K1031)</f>
        <v>0</v>
      </c>
      <c r="L1035" s="9">
        <f t="shared" ref="L1035:L1036" si="904">M1035+N1035+O1035</f>
        <v>0</v>
      </c>
      <c r="M1035" s="9">
        <f t="shared" ref="M1035:O1035" si="905">SUM(M1031)</f>
        <v>0</v>
      </c>
      <c r="N1035" s="9">
        <f t="shared" si="905"/>
        <v>0</v>
      </c>
      <c r="O1035" s="9">
        <f t="shared" si="905"/>
        <v>0</v>
      </c>
      <c r="P1035" s="9">
        <f t="shared" ref="P1035:P1036" si="906">SUM(K1035+L1035)</f>
        <v>0</v>
      </c>
      <c r="Q1035" s="9" t="str">
        <f t="shared" si="861"/>
        <v>-</v>
      </c>
    </row>
    <row r="1036" spans="1:17">
      <c r="A1036" s="110"/>
      <c r="B1036" s="110"/>
      <c r="C1036" s="110"/>
      <c r="D1036" s="110"/>
      <c r="E1036" s="110"/>
      <c r="F1036" s="110"/>
      <c r="G1036" s="122"/>
      <c r="H1036" s="10" t="s">
        <v>68</v>
      </c>
      <c r="I1036" s="9">
        <v>21354244</v>
      </c>
      <c r="J1036" s="9">
        <f t="shared" ref="J1036" si="907">SUM(J1035)</f>
        <v>0</v>
      </c>
      <c r="K1036" s="9">
        <f t="shared" ref="K1036" si="908">SUM(K1035)</f>
        <v>0</v>
      </c>
      <c r="L1036" s="9">
        <f t="shared" si="904"/>
        <v>0</v>
      </c>
      <c r="M1036" s="9">
        <f t="shared" ref="M1036:O1036" si="909">SUM(M1035)</f>
        <v>0</v>
      </c>
      <c r="N1036" s="9">
        <f t="shared" si="909"/>
        <v>0</v>
      </c>
      <c r="O1036" s="9">
        <f t="shared" si="909"/>
        <v>0</v>
      </c>
      <c r="P1036" s="9">
        <f t="shared" si="906"/>
        <v>0</v>
      </c>
      <c r="Q1036" s="9" t="str">
        <f t="shared" ref="Q1036:Q1098" si="910">IF(J1036=0,"-",P1036/J1036*100)</f>
        <v>-</v>
      </c>
    </row>
    <row r="1037" spans="1:17">
      <c r="A1037" s="111"/>
      <c r="B1037" s="111"/>
      <c r="C1037" s="111"/>
      <c r="D1037" s="111"/>
      <c r="E1037" s="111"/>
      <c r="F1037" s="111"/>
      <c r="G1037" s="123"/>
      <c r="Q1037" t="str">
        <f t="shared" si="910"/>
        <v>-</v>
      </c>
    </row>
    <row r="1038" spans="1:17">
      <c r="A1038" s="13" t="s">
        <v>0</v>
      </c>
      <c r="B1038" s="13" t="s">
        <v>0</v>
      </c>
      <c r="C1038" s="13" t="s">
        <v>0</v>
      </c>
      <c r="D1038" s="13" t="s">
        <v>0</v>
      </c>
      <c r="E1038" s="13" t="s">
        <v>0</v>
      </c>
      <c r="F1038" s="13" t="s">
        <v>0</v>
      </c>
      <c r="G1038" s="84" t="s">
        <v>0</v>
      </c>
      <c r="H1038" s="27" t="s">
        <v>0</v>
      </c>
      <c r="I1038" s="27"/>
      <c r="J1038" s="27"/>
      <c r="K1038" s="27"/>
      <c r="L1038" s="27"/>
      <c r="M1038" s="27"/>
      <c r="N1038" s="27"/>
      <c r="O1038" s="27"/>
      <c r="P1038" s="27"/>
      <c r="Q1038" s="27" t="str">
        <f t="shared" si="910"/>
        <v>-</v>
      </c>
    </row>
    <row r="1039" spans="1:17">
      <c r="A1039" s="13" t="s">
        <v>0</v>
      </c>
      <c r="B1039" s="13" t="s">
        <v>0</v>
      </c>
      <c r="C1039" s="13" t="s">
        <v>0</v>
      </c>
      <c r="D1039" s="13" t="s">
        <v>0</v>
      </c>
      <c r="E1039" s="13" t="s">
        <v>0</v>
      </c>
      <c r="F1039" s="13" t="s">
        <v>0</v>
      </c>
      <c r="G1039" s="84" t="s">
        <v>0</v>
      </c>
      <c r="H1039" s="24" t="s">
        <v>579</v>
      </c>
      <c r="I1039" s="29">
        <v>21354244</v>
      </c>
      <c r="J1039" s="29">
        <f t="shared" ref="J1039" si="911">SUM(J1031)</f>
        <v>0</v>
      </c>
      <c r="K1039" s="29">
        <f t="shared" ref="K1039" si="912">SUM(K1031)</f>
        <v>0</v>
      </c>
      <c r="L1039" s="29">
        <f t="shared" ref="L1039:L1040" si="913">M1039+N1039+O1039</f>
        <v>0</v>
      </c>
      <c r="M1039" s="29">
        <f t="shared" ref="M1039:O1039" si="914">SUM(M1031)</f>
        <v>0</v>
      </c>
      <c r="N1039" s="29">
        <f t="shared" si="914"/>
        <v>0</v>
      </c>
      <c r="O1039" s="29">
        <f t="shared" si="914"/>
        <v>0</v>
      </c>
      <c r="P1039" s="29">
        <f t="shared" ref="P1039:P1040" si="915">SUM(K1039+L1039)</f>
        <v>0</v>
      </c>
      <c r="Q1039" s="29" t="str">
        <f t="shared" si="910"/>
        <v>-</v>
      </c>
    </row>
    <row r="1040" spans="1:17">
      <c r="A1040" s="13" t="s">
        <v>0</v>
      </c>
      <c r="B1040" s="13" t="s">
        <v>0</v>
      </c>
      <c r="C1040" s="13" t="s">
        <v>0</v>
      </c>
      <c r="D1040" s="13" t="s">
        <v>0</v>
      </c>
      <c r="E1040" s="13" t="s">
        <v>0</v>
      </c>
      <c r="F1040" s="13" t="s">
        <v>0</v>
      </c>
      <c r="G1040" s="84" t="s">
        <v>0</v>
      </c>
      <c r="H1040" s="18" t="s">
        <v>125</v>
      </c>
      <c r="I1040" s="3">
        <v>21</v>
      </c>
      <c r="J1040" s="3">
        <f>J1032</f>
        <v>21</v>
      </c>
      <c r="K1040" s="3">
        <f>K1032</f>
        <v>0</v>
      </c>
      <c r="L1040" s="3">
        <f t="shared" si="913"/>
        <v>0</v>
      </c>
      <c r="M1040" s="3">
        <f>M1032</f>
        <v>0</v>
      </c>
      <c r="N1040" s="3">
        <f t="shared" ref="N1040:O1040" si="916">N1032</f>
        <v>0</v>
      </c>
      <c r="O1040" s="3">
        <f t="shared" si="916"/>
        <v>0</v>
      </c>
      <c r="P1040" s="3">
        <f t="shared" si="915"/>
        <v>0</v>
      </c>
      <c r="Q1040" s="3">
        <f t="shared" si="910"/>
        <v>0</v>
      </c>
    </row>
    <row r="1041" spans="1:17">
      <c r="A1041" s="13" t="s">
        <v>0</v>
      </c>
      <c r="B1041" s="13" t="s">
        <v>0</v>
      </c>
      <c r="C1041" s="13" t="s">
        <v>0</v>
      </c>
      <c r="D1041" s="13" t="s">
        <v>0</v>
      </c>
      <c r="E1041" s="13" t="s">
        <v>0</v>
      </c>
      <c r="F1041" s="13" t="s">
        <v>0</v>
      </c>
      <c r="G1041" s="84" t="s">
        <v>0</v>
      </c>
      <c r="H1041" s="7" t="s">
        <v>0</v>
      </c>
      <c r="I1041" s="30"/>
      <c r="J1041" s="30"/>
      <c r="K1041" s="30"/>
      <c r="L1041" s="30"/>
      <c r="M1041" s="30"/>
      <c r="N1041" s="30"/>
      <c r="O1041" s="30"/>
      <c r="P1041" s="30"/>
      <c r="Q1041" s="30" t="str">
        <f t="shared" si="910"/>
        <v>-</v>
      </c>
    </row>
    <row r="1042" spans="1:17">
      <c r="A1042" s="13" t="s">
        <v>0</v>
      </c>
      <c r="B1042" s="13" t="s">
        <v>0</v>
      </c>
      <c r="C1042" s="13" t="s">
        <v>0</v>
      </c>
      <c r="D1042" s="13" t="s">
        <v>0</v>
      </c>
      <c r="E1042" s="13" t="s">
        <v>0</v>
      </c>
      <c r="F1042" s="13" t="s">
        <v>0</v>
      </c>
      <c r="G1042" s="84" t="s">
        <v>0</v>
      </c>
      <c r="H1042" s="24" t="s">
        <v>580</v>
      </c>
      <c r="I1042" s="31">
        <v>119407122</v>
      </c>
      <c r="J1042" s="31">
        <f>SUM(J1039,J970)</f>
        <v>62047401</v>
      </c>
      <c r="K1042" s="31">
        <f>SUM(K1039,K970)</f>
        <v>36987563</v>
      </c>
      <c r="L1042" s="31">
        <f t="shared" ref="L1042:L1043" si="917">M1042+N1042+O1042</f>
        <v>12960226</v>
      </c>
      <c r="M1042" s="31">
        <f>SUM(M1039,M970)</f>
        <v>6499417</v>
      </c>
      <c r="N1042" s="31">
        <f t="shared" ref="N1042:O1042" si="918">SUM(N1039,N970)</f>
        <v>4956992</v>
      </c>
      <c r="O1042" s="31">
        <f t="shared" si="918"/>
        <v>1503817</v>
      </c>
      <c r="P1042" s="31">
        <f t="shared" ref="P1042:P1043" si="919">SUM(K1042+L1042)</f>
        <v>49947789</v>
      </c>
      <c r="Q1042" s="31">
        <f t="shared" si="910"/>
        <v>80.49940560765792</v>
      </c>
    </row>
    <row r="1043" spans="1:17">
      <c r="A1043" s="13" t="s">
        <v>0</v>
      </c>
      <c r="B1043" s="13" t="s">
        <v>0</v>
      </c>
      <c r="C1043" s="13" t="s">
        <v>0</v>
      </c>
      <c r="D1043" s="13" t="s">
        <v>0</v>
      </c>
      <c r="E1043" s="13" t="s">
        <v>0</v>
      </c>
      <c r="F1043" s="13" t="s">
        <v>0</v>
      </c>
      <c r="G1043" s="84" t="s">
        <v>0</v>
      </c>
      <c r="H1043" s="18" t="s">
        <v>155</v>
      </c>
      <c r="I1043" s="3">
        <v>51</v>
      </c>
      <c r="J1043" s="3">
        <f>J971+J1040</f>
        <v>51</v>
      </c>
      <c r="K1043" s="3">
        <f>K971+K1040</f>
        <v>0</v>
      </c>
      <c r="L1043" s="3">
        <f t="shared" si="917"/>
        <v>0</v>
      </c>
      <c r="M1043" s="3">
        <f>M971+M1040</f>
        <v>0</v>
      </c>
      <c r="N1043" s="3">
        <f t="shared" ref="N1043:O1043" si="920">N971+N1040</f>
        <v>0</v>
      </c>
      <c r="O1043" s="3">
        <f t="shared" si="920"/>
        <v>0</v>
      </c>
      <c r="P1043" s="3">
        <f t="shared" si="919"/>
        <v>0</v>
      </c>
      <c r="Q1043" s="3">
        <f t="shared" si="910"/>
        <v>0</v>
      </c>
    </row>
    <row r="1044" spans="1:17">
      <c r="A1044" s="17" t="s">
        <v>581</v>
      </c>
      <c r="B1044" s="18" t="s">
        <v>0</v>
      </c>
      <c r="C1044" s="18" t="s">
        <v>0</v>
      </c>
      <c r="D1044" s="18" t="s">
        <v>0</v>
      </c>
      <c r="E1044" s="18" t="s">
        <v>0</v>
      </c>
      <c r="F1044" s="18" t="s">
        <v>0</v>
      </c>
      <c r="G1044" s="81" t="s">
        <v>0</v>
      </c>
      <c r="H1044" s="18" t="s">
        <v>582</v>
      </c>
      <c r="I1044" s="11"/>
      <c r="J1044" s="11"/>
      <c r="K1044" s="11"/>
      <c r="L1044" s="11"/>
      <c r="M1044" s="11"/>
      <c r="N1044" s="11"/>
      <c r="O1044" s="11"/>
      <c r="P1044" s="11"/>
      <c r="Q1044" s="11" t="str">
        <f t="shared" si="910"/>
        <v>-</v>
      </c>
    </row>
    <row r="1045" spans="1:17" ht="15.75" thickBot="1">
      <c r="A1045" s="17" t="s">
        <v>581</v>
      </c>
      <c r="B1045" s="17" t="s">
        <v>81</v>
      </c>
      <c r="C1045" s="12" t="s">
        <v>0</v>
      </c>
      <c r="D1045" s="12" t="s">
        <v>0</v>
      </c>
      <c r="E1045" s="18" t="s">
        <v>0</v>
      </c>
      <c r="F1045" s="18" t="s">
        <v>0</v>
      </c>
      <c r="G1045" s="81" t="s">
        <v>0</v>
      </c>
      <c r="H1045" s="18" t="s">
        <v>0</v>
      </c>
      <c r="I1045" s="11"/>
      <c r="J1045" s="11"/>
      <c r="K1045" s="11"/>
      <c r="L1045" s="11"/>
      <c r="M1045" s="11"/>
      <c r="N1045" s="11"/>
      <c r="O1045" s="11"/>
      <c r="P1045" s="11"/>
      <c r="Q1045" s="11" t="str">
        <f t="shared" si="910"/>
        <v>-</v>
      </c>
    </row>
    <row r="1046" spans="1:17" ht="45.75" thickBot="1">
      <c r="A1046" s="1" t="s">
        <v>82</v>
      </c>
      <c r="B1046" s="1" t="s">
        <v>83</v>
      </c>
      <c r="C1046" s="1" t="s">
        <v>84</v>
      </c>
      <c r="D1046" s="19" t="s">
        <v>0</v>
      </c>
      <c r="E1046" s="1" t="s">
        <v>85</v>
      </c>
      <c r="F1046" s="1" t="s">
        <v>86</v>
      </c>
      <c r="G1046" s="82" t="s">
        <v>87</v>
      </c>
      <c r="H1046" s="1" t="s">
        <v>1</v>
      </c>
      <c r="I1046" s="1" t="s">
        <v>3016</v>
      </c>
      <c r="J1046" s="1" t="s">
        <v>3199</v>
      </c>
      <c r="K1046" s="1" t="s">
        <v>3198</v>
      </c>
      <c r="L1046" s="1" t="s">
        <v>3191</v>
      </c>
      <c r="M1046" s="1" t="s">
        <v>3193</v>
      </c>
      <c r="N1046" s="1" t="s">
        <v>3194</v>
      </c>
      <c r="O1046" s="1" t="s">
        <v>3195</v>
      </c>
      <c r="P1046" s="1" t="s">
        <v>3192</v>
      </c>
      <c r="Q1046" s="1" t="s">
        <v>3185</v>
      </c>
    </row>
    <row r="1047" spans="1:17">
      <c r="A1047" s="20" t="s">
        <v>0</v>
      </c>
      <c r="B1047" s="20" t="s">
        <v>0</v>
      </c>
      <c r="C1047" s="20" t="s">
        <v>0</v>
      </c>
      <c r="D1047" s="21" t="s">
        <v>0</v>
      </c>
      <c r="E1047" s="21" t="s">
        <v>0</v>
      </c>
      <c r="F1047" s="22" t="s">
        <v>0</v>
      </c>
      <c r="G1047" s="83" t="s">
        <v>0</v>
      </c>
      <c r="H1047" s="23" t="s">
        <v>0</v>
      </c>
      <c r="I1047" s="28">
        <v>1</v>
      </c>
      <c r="J1047" s="28">
        <v>2</v>
      </c>
      <c r="K1047" s="28">
        <v>3</v>
      </c>
      <c r="L1047" s="28" t="s">
        <v>3186</v>
      </c>
      <c r="M1047" s="28">
        <v>5</v>
      </c>
      <c r="N1047" s="28">
        <v>6</v>
      </c>
      <c r="O1047" s="28">
        <v>7</v>
      </c>
      <c r="P1047" s="28" t="s">
        <v>3187</v>
      </c>
      <c r="Q1047" s="28">
        <v>9</v>
      </c>
    </row>
    <row r="1048" spans="1:17">
      <c r="A1048" s="17" t="s">
        <v>581</v>
      </c>
      <c r="B1048" s="17" t="s">
        <v>81</v>
      </c>
      <c r="C1048" s="12" t="s">
        <v>88</v>
      </c>
      <c r="D1048" s="12" t="s">
        <v>583</v>
      </c>
      <c r="E1048" s="18" t="s">
        <v>0</v>
      </c>
      <c r="F1048" s="18" t="s">
        <v>0</v>
      </c>
      <c r="G1048" s="81" t="s">
        <v>0</v>
      </c>
      <c r="H1048" s="18" t="s">
        <v>582</v>
      </c>
      <c r="I1048" s="11"/>
      <c r="J1048" s="11"/>
      <c r="K1048" s="11"/>
      <c r="L1048" s="11"/>
      <c r="M1048" s="11"/>
      <c r="N1048" s="11"/>
      <c r="O1048" s="11"/>
      <c r="P1048" s="11"/>
      <c r="Q1048" s="11" t="str">
        <f t="shared" si="910"/>
        <v>-</v>
      </c>
    </row>
    <row r="1049" spans="1:17" ht="22.5">
      <c r="A1049" s="17" t="s">
        <v>0</v>
      </c>
      <c r="B1049" s="17" t="s">
        <v>0</v>
      </c>
      <c r="C1049" s="17" t="s">
        <v>0</v>
      </c>
      <c r="D1049" s="18" t="s">
        <v>0</v>
      </c>
      <c r="E1049" s="18" t="s">
        <v>0</v>
      </c>
      <c r="F1049" s="18" t="s">
        <v>0</v>
      </c>
      <c r="G1049" s="81" t="s">
        <v>0</v>
      </c>
      <c r="H1049" s="24" t="s">
        <v>27</v>
      </c>
      <c r="I1049" s="29">
        <v>15868537</v>
      </c>
      <c r="J1049" s="29">
        <f t="shared" ref="J1049" si="921">SUM(J1050,J1058,J1060)</f>
        <v>15863672</v>
      </c>
      <c r="K1049" s="29">
        <f t="shared" ref="K1049" si="922">SUM(K1050,K1058,K1060)</f>
        <v>7376143</v>
      </c>
      <c r="L1049" s="29">
        <f t="shared" ref="L1049:L1098" si="923">M1049+N1049+O1049</f>
        <v>3318850</v>
      </c>
      <c r="M1049" s="29">
        <f t="shared" ref="M1049:O1049" si="924">SUM(M1050,M1058,M1060)</f>
        <v>1058800</v>
      </c>
      <c r="N1049" s="29">
        <f t="shared" si="924"/>
        <v>1146750</v>
      </c>
      <c r="O1049" s="29">
        <f t="shared" si="924"/>
        <v>1113300</v>
      </c>
      <c r="P1049" s="29">
        <f t="shared" ref="P1049:P1098" si="925">SUM(K1049+L1049)</f>
        <v>10694993</v>
      </c>
      <c r="Q1049" s="29">
        <f t="shared" si="910"/>
        <v>67.418142533456319</v>
      </c>
    </row>
    <row r="1050" spans="1:17">
      <c r="A1050" s="12" t="s">
        <v>581</v>
      </c>
      <c r="B1050" s="12" t="s">
        <v>81</v>
      </c>
      <c r="C1050" s="12" t="s">
        <v>88</v>
      </c>
      <c r="D1050" s="12" t="s">
        <v>583</v>
      </c>
      <c r="E1050" s="18" t="s">
        <v>2</v>
      </c>
      <c r="F1050" s="18" t="s">
        <v>0</v>
      </c>
      <c r="G1050" s="81" t="s">
        <v>0</v>
      </c>
      <c r="H1050" s="18" t="s">
        <v>3</v>
      </c>
      <c r="I1050" s="3">
        <v>9699458</v>
      </c>
      <c r="J1050" s="3">
        <f t="shared" ref="J1050" si="926">SUM(J1051:J1052)</f>
        <v>9699593</v>
      </c>
      <c r="K1050" s="3">
        <f t="shared" ref="K1050" si="927">SUM(K1051:K1052)</f>
        <v>4889194</v>
      </c>
      <c r="L1050" s="3">
        <f t="shared" si="923"/>
        <v>2390450</v>
      </c>
      <c r="M1050" s="3">
        <f t="shared" ref="M1050:O1050" si="928">SUM(M1051:M1052)</f>
        <v>797000</v>
      </c>
      <c r="N1050" s="3">
        <f t="shared" si="928"/>
        <v>811450</v>
      </c>
      <c r="O1050" s="3">
        <f t="shared" si="928"/>
        <v>782000</v>
      </c>
      <c r="P1050" s="3">
        <f t="shared" si="925"/>
        <v>7279644</v>
      </c>
      <c r="Q1050" s="3">
        <f t="shared" si="910"/>
        <v>75.05102533683629</v>
      </c>
    </row>
    <row r="1051" spans="1:17">
      <c r="A1051" s="12" t="s">
        <v>581</v>
      </c>
      <c r="B1051" s="12" t="s">
        <v>81</v>
      </c>
      <c r="C1051" s="12" t="s">
        <v>88</v>
      </c>
      <c r="D1051" s="12" t="s">
        <v>583</v>
      </c>
      <c r="E1051" s="11">
        <v>6111</v>
      </c>
      <c r="F1051" s="12"/>
      <c r="G1051" s="84" t="s">
        <v>3084</v>
      </c>
      <c r="H1051" s="13" t="s">
        <v>4</v>
      </c>
      <c r="I1051" s="2">
        <v>8390458</v>
      </c>
      <c r="J1051" s="2">
        <v>8390458</v>
      </c>
      <c r="K1051" s="2">
        <v>4110200</v>
      </c>
      <c r="L1051" s="2">
        <f t="shared" si="923"/>
        <v>2100000</v>
      </c>
      <c r="M1051" s="2">
        <v>700000</v>
      </c>
      <c r="N1051" s="2">
        <v>700000</v>
      </c>
      <c r="O1051" s="2">
        <v>700000</v>
      </c>
      <c r="P1051" s="2">
        <f t="shared" si="925"/>
        <v>6210200</v>
      </c>
      <c r="Q1051" s="2">
        <f t="shared" si="910"/>
        <v>74.015029930428113</v>
      </c>
    </row>
    <row r="1052" spans="1:17">
      <c r="A1052" s="17" t="s">
        <v>581</v>
      </c>
      <c r="B1052" s="17" t="s">
        <v>81</v>
      </c>
      <c r="C1052" s="17" t="s">
        <v>88</v>
      </c>
      <c r="D1052" s="17" t="s">
        <v>583</v>
      </c>
      <c r="E1052" s="17" t="s">
        <v>91</v>
      </c>
      <c r="F1052" s="12" t="s">
        <v>0</v>
      </c>
      <c r="G1052" s="84" t="s">
        <v>0</v>
      </c>
      <c r="H1052" s="18" t="s">
        <v>5</v>
      </c>
      <c r="I1052" s="3">
        <v>1309000</v>
      </c>
      <c r="J1052" s="3">
        <f t="shared" ref="J1052:K1052" si="929">SUM(J1053:J1057)</f>
        <v>1309135</v>
      </c>
      <c r="K1052" s="3">
        <f t="shared" si="929"/>
        <v>778994</v>
      </c>
      <c r="L1052" s="3">
        <f t="shared" si="923"/>
        <v>290450</v>
      </c>
      <c r="M1052" s="3">
        <f t="shared" ref="M1052:O1052" si="930">SUM(M1053:M1057)</f>
        <v>97000</v>
      </c>
      <c r="N1052" s="3">
        <f t="shared" si="930"/>
        <v>111450</v>
      </c>
      <c r="O1052" s="3">
        <f t="shared" si="930"/>
        <v>82000</v>
      </c>
      <c r="P1052" s="3">
        <f t="shared" si="925"/>
        <v>1069444</v>
      </c>
      <c r="Q1052" s="3">
        <f t="shared" si="910"/>
        <v>81.690887494414255</v>
      </c>
    </row>
    <row r="1053" spans="1:17">
      <c r="A1053" s="12" t="s">
        <v>581</v>
      </c>
      <c r="B1053" s="12" t="s">
        <v>81</v>
      </c>
      <c r="C1053" s="12" t="s">
        <v>88</v>
      </c>
      <c r="D1053" s="12" t="s">
        <v>583</v>
      </c>
      <c r="E1053" s="11">
        <v>6112</v>
      </c>
      <c r="F1053" s="12" t="s">
        <v>584</v>
      </c>
      <c r="G1053" s="84" t="s">
        <v>3084</v>
      </c>
      <c r="H1053" s="13" t="s">
        <v>9</v>
      </c>
      <c r="I1053" s="2">
        <v>240000</v>
      </c>
      <c r="J1053" s="2">
        <v>240000</v>
      </c>
      <c r="K1053" s="2">
        <v>111677</v>
      </c>
      <c r="L1053" s="2">
        <f t="shared" si="923"/>
        <v>57000</v>
      </c>
      <c r="M1053" s="2">
        <v>19000</v>
      </c>
      <c r="N1053" s="2">
        <v>19000</v>
      </c>
      <c r="O1053" s="2">
        <v>19000</v>
      </c>
      <c r="P1053" s="2">
        <f t="shared" si="925"/>
        <v>168677</v>
      </c>
      <c r="Q1053" s="2">
        <f t="shared" si="910"/>
        <v>70.282083333333333</v>
      </c>
    </row>
    <row r="1054" spans="1:17">
      <c r="A1054" s="12" t="s">
        <v>581</v>
      </c>
      <c r="B1054" s="12" t="s">
        <v>81</v>
      </c>
      <c r="C1054" s="12" t="s">
        <v>88</v>
      </c>
      <c r="D1054" s="12" t="s">
        <v>583</v>
      </c>
      <c r="E1054" s="11">
        <v>6112</v>
      </c>
      <c r="F1054" s="12" t="s">
        <v>585</v>
      </c>
      <c r="G1054" s="84" t="s">
        <v>3084</v>
      </c>
      <c r="H1054" s="13" t="s">
        <v>10</v>
      </c>
      <c r="I1054" s="2">
        <v>700500</v>
      </c>
      <c r="J1054" s="2">
        <v>700500</v>
      </c>
      <c r="K1054" s="2">
        <v>362072</v>
      </c>
      <c r="L1054" s="2">
        <f t="shared" si="923"/>
        <v>192000</v>
      </c>
      <c r="M1054" s="2">
        <v>63000</v>
      </c>
      <c r="N1054" s="2">
        <v>66000</v>
      </c>
      <c r="O1054" s="2">
        <v>63000</v>
      </c>
      <c r="P1054" s="2">
        <f t="shared" si="925"/>
        <v>554072</v>
      </c>
      <c r="Q1054" s="2">
        <f t="shared" si="910"/>
        <v>79.096645253390435</v>
      </c>
    </row>
    <row r="1055" spans="1:17">
      <c r="A1055" s="12" t="s">
        <v>581</v>
      </c>
      <c r="B1055" s="12" t="s">
        <v>81</v>
      </c>
      <c r="C1055" s="12" t="s">
        <v>88</v>
      </c>
      <c r="D1055" s="12" t="s">
        <v>583</v>
      </c>
      <c r="E1055" s="11">
        <v>6112</v>
      </c>
      <c r="F1055" s="12" t="s">
        <v>586</v>
      </c>
      <c r="G1055" s="84" t="s">
        <v>3084</v>
      </c>
      <c r="H1055" s="13" t="s">
        <v>7</v>
      </c>
      <c r="I1055" s="2">
        <v>174000</v>
      </c>
      <c r="J1055" s="2">
        <v>174135</v>
      </c>
      <c r="K1055" s="2">
        <v>174135</v>
      </c>
      <c r="L1055" s="2">
        <f t="shared" si="923"/>
        <v>0</v>
      </c>
      <c r="M1055" s="2"/>
      <c r="N1055" s="2"/>
      <c r="O1055" s="2"/>
      <c r="P1055" s="2">
        <f t="shared" si="925"/>
        <v>174135</v>
      </c>
      <c r="Q1055" s="2">
        <f t="shared" si="910"/>
        <v>100</v>
      </c>
    </row>
    <row r="1056" spans="1:17">
      <c r="A1056" s="12" t="s">
        <v>581</v>
      </c>
      <c r="B1056" s="12" t="s">
        <v>81</v>
      </c>
      <c r="C1056" s="12" t="s">
        <v>88</v>
      </c>
      <c r="D1056" s="12" t="s">
        <v>583</v>
      </c>
      <c r="E1056" s="11">
        <v>6112</v>
      </c>
      <c r="F1056" s="12" t="s">
        <v>587</v>
      </c>
      <c r="G1056" s="84" t="s">
        <v>3084</v>
      </c>
      <c r="H1056" s="13" t="s">
        <v>8</v>
      </c>
      <c r="I1056" s="2">
        <v>39500</v>
      </c>
      <c r="J1056" s="2">
        <v>39500</v>
      </c>
      <c r="K1056" s="2">
        <v>25410</v>
      </c>
      <c r="L1056" s="2">
        <f t="shared" si="923"/>
        <v>11450</v>
      </c>
      <c r="M1056" s="2"/>
      <c r="N1056" s="2">
        <v>11450</v>
      </c>
      <c r="O1056" s="2"/>
      <c r="P1056" s="2">
        <f t="shared" si="925"/>
        <v>36860</v>
      </c>
      <c r="Q1056" s="2">
        <f t="shared" si="910"/>
        <v>93.316455696202524</v>
      </c>
    </row>
    <row r="1057" spans="1:17">
      <c r="A1057" s="12" t="s">
        <v>581</v>
      </c>
      <c r="B1057" s="12" t="s">
        <v>81</v>
      </c>
      <c r="C1057" s="12" t="s">
        <v>88</v>
      </c>
      <c r="D1057" s="12" t="s">
        <v>583</v>
      </c>
      <c r="E1057" s="11">
        <v>6112</v>
      </c>
      <c r="F1057" s="12" t="s">
        <v>588</v>
      </c>
      <c r="G1057" s="84" t="s">
        <v>3084</v>
      </c>
      <c r="H1057" s="13" t="s">
        <v>6</v>
      </c>
      <c r="I1057" s="2">
        <v>155000</v>
      </c>
      <c r="J1057" s="2">
        <v>155000</v>
      </c>
      <c r="K1057" s="2">
        <v>105700</v>
      </c>
      <c r="L1057" s="2">
        <f t="shared" si="923"/>
        <v>30000</v>
      </c>
      <c r="M1057" s="2">
        <v>15000</v>
      </c>
      <c r="N1057" s="2">
        <v>15000</v>
      </c>
      <c r="O1057" s="2"/>
      <c r="P1057" s="2">
        <f t="shared" si="925"/>
        <v>135700</v>
      </c>
      <c r="Q1057" s="2">
        <f t="shared" si="910"/>
        <v>87.548387096774192</v>
      </c>
    </row>
    <row r="1058" spans="1:17">
      <c r="A1058" s="12" t="s">
        <v>581</v>
      </c>
      <c r="B1058" s="12" t="s">
        <v>81</v>
      </c>
      <c r="C1058" s="12" t="s">
        <v>88</v>
      </c>
      <c r="D1058" s="12" t="s">
        <v>583</v>
      </c>
      <c r="E1058" s="18" t="s">
        <v>13</v>
      </c>
      <c r="F1058" s="18" t="s">
        <v>0</v>
      </c>
      <c r="G1058" s="81" t="s">
        <v>0</v>
      </c>
      <c r="H1058" s="18" t="s">
        <v>14</v>
      </c>
      <c r="I1058" s="3">
        <v>889338</v>
      </c>
      <c r="J1058" s="3">
        <f t="shared" ref="J1058:K1058" si="931">SUM(J1059)</f>
        <v>889338</v>
      </c>
      <c r="K1058" s="3">
        <f t="shared" si="931"/>
        <v>436941</v>
      </c>
      <c r="L1058" s="3">
        <f t="shared" si="923"/>
        <v>225000</v>
      </c>
      <c r="M1058" s="3">
        <f t="shared" ref="M1058:O1058" si="932">SUM(M1059)</f>
        <v>75000</v>
      </c>
      <c r="N1058" s="3">
        <f t="shared" si="932"/>
        <v>75000</v>
      </c>
      <c r="O1058" s="3">
        <f t="shared" si="932"/>
        <v>75000</v>
      </c>
      <c r="P1058" s="3">
        <f t="shared" si="925"/>
        <v>661941</v>
      </c>
      <c r="Q1058" s="3">
        <f t="shared" si="910"/>
        <v>74.430756360348937</v>
      </c>
    </row>
    <row r="1059" spans="1:17">
      <c r="A1059" s="12" t="s">
        <v>581</v>
      </c>
      <c r="B1059" s="12" t="s">
        <v>81</v>
      </c>
      <c r="C1059" s="12" t="s">
        <v>88</v>
      </c>
      <c r="D1059" s="12" t="s">
        <v>583</v>
      </c>
      <c r="E1059" s="11">
        <v>6121</v>
      </c>
      <c r="F1059" s="12"/>
      <c r="G1059" s="84" t="s">
        <v>3084</v>
      </c>
      <c r="H1059" s="13" t="s">
        <v>15</v>
      </c>
      <c r="I1059" s="2">
        <v>889338</v>
      </c>
      <c r="J1059" s="2">
        <v>889338</v>
      </c>
      <c r="K1059" s="2">
        <v>436941</v>
      </c>
      <c r="L1059" s="2">
        <f t="shared" si="923"/>
        <v>225000</v>
      </c>
      <c r="M1059" s="2">
        <v>75000</v>
      </c>
      <c r="N1059" s="2">
        <v>75000</v>
      </c>
      <c r="O1059" s="2">
        <v>75000</v>
      </c>
      <c r="P1059" s="2">
        <f t="shared" si="925"/>
        <v>661941</v>
      </c>
      <c r="Q1059" s="2">
        <f t="shared" si="910"/>
        <v>74.430756360348937</v>
      </c>
    </row>
    <row r="1060" spans="1:17">
      <c r="A1060" s="12" t="s">
        <v>581</v>
      </c>
      <c r="B1060" s="12" t="s">
        <v>81</v>
      </c>
      <c r="C1060" s="12" t="s">
        <v>88</v>
      </c>
      <c r="D1060" s="12" t="s">
        <v>583</v>
      </c>
      <c r="E1060" s="18" t="s">
        <v>16</v>
      </c>
      <c r="F1060" s="18" t="s">
        <v>0</v>
      </c>
      <c r="G1060" s="81" t="s">
        <v>0</v>
      </c>
      <c r="H1060" s="18" t="s">
        <v>17</v>
      </c>
      <c r="I1060" s="3">
        <v>5279741</v>
      </c>
      <c r="J1060" s="3">
        <f t="shared" ref="J1060:K1060" si="933">SUM(J1061:J1069)</f>
        <v>5274741</v>
      </c>
      <c r="K1060" s="3">
        <f t="shared" si="933"/>
        <v>2050008</v>
      </c>
      <c r="L1060" s="3">
        <f t="shared" si="923"/>
        <v>703400</v>
      </c>
      <c r="M1060" s="3">
        <f t="shared" ref="M1060:O1060" si="934">SUM(M1061:M1069)</f>
        <v>186800</v>
      </c>
      <c r="N1060" s="3">
        <f t="shared" si="934"/>
        <v>260300</v>
      </c>
      <c r="O1060" s="3">
        <f t="shared" si="934"/>
        <v>256300</v>
      </c>
      <c r="P1060" s="3">
        <f t="shared" si="925"/>
        <v>2753408</v>
      </c>
      <c r="Q1060" s="3">
        <f t="shared" si="910"/>
        <v>52.199871045801117</v>
      </c>
    </row>
    <row r="1061" spans="1:17">
      <c r="A1061" s="12" t="s">
        <v>581</v>
      </c>
      <c r="B1061" s="12" t="s">
        <v>81</v>
      </c>
      <c r="C1061" s="12" t="s">
        <v>88</v>
      </c>
      <c r="D1061" s="12" t="s">
        <v>583</v>
      </c>
      <c r="E1061" s="11">
        <v>6131</v>
      </c>
      <c r="F1061" s="12"/>
      <c r="G1061" s="84" t="s">
        <v>3084</v>
      </c>
      <c r="H1061" s="13" t="s">
        <v>18</v>
      </c>
      <c r="I1061" s="2">
        <v>5000</v>
      </c>
      <c r="J1061" s="2">
        <v>5000</v>
      </c>
      <c r="K1061" s="2">
        <v>3800</v>
      </c>
      <c r="L1061" s="2">
        <f t="shared" si="923"/>
        <v>1200</v>
      </c>
      <c r="M1061" s="2">
        <v>400</v>
      </c>
      <c r="N1061" s="2">
        <v>400</v>
      </c>
      <c r="O1061" s="2">
        <v>400</v>
      </c>
      <c r="P1061" s="2">
        <f t="shared" si="925"/>
        <v>5000</v>
      </c>
      <c r="Q1061" s="2">
        <f t="shared" si="910"/>
        <v>100</v>
      </c>
    </row>
    <row r="1062" spans="1:17">
      <c r="A1062" s="12" t="s">
        <v>581</v>
      </c>
      <c r="B1062" s="12" t="s">
        <v>81</v>
      </c>
      <c r="C1062" s="12" t="s">
        <v>88</v>
      </c>
      <c r="D1062" s="12" t="s">
        <v>583</v>
      </c>
      <c r="E1062" s="11">
        <v>6132</v>
      </c>
      <c r="F1062" s="12"/>
      <c r="G1062" s="84" t="s">
        <v>3084</v>
      </c>
      <c r="H1062" s="13" t="s">
        <v>19</v>
      </c>
      <c r="I1062" s="2">
        <v>729990</v>
      </c>
      <c r="J1062" s="2">
        <v>729990</v>
      </c>
      <c r="K1062" s="2">
        <v>447500</v>
      </c>
      <c r="L1062" s="2">
        <f t="shared" si="923"/>
        <v>110000</v>
      </c>
      <c r="M1062" s="2">
        <v>30000</v>
      </c>
      <c r="N1062" s="2">
        <v>40000</v>
      </c>
      <c r="O1062" s="2">
        <v>40000</v>
      </c>
      <c r="P1062" s="2">
        <f t="shared" si="925"/>
        <v>557500</v>
      </c>
      <c r="Q1062" s="2">
        <f t="shared" si="910"/>
        <v>76.370909190536864</v>
      </c>
    </row>
    <row r="1063" spans="1:17">
      <c r="A1063" s="12" t="s">
        <v>581</v>
      </c>
      <c r="B1063" s="12" t="s">
        <v>81</v>
      </c>
      <c r="C1063" s="12" t="s">
        <v>88</v>
      </c>
      <c r="D1063" s="12" t="s">
        <v>583</v>
      </c>
      <c r="E1063" s="11">
        <v>6133</v>
      </c>
      <c r="F1063" s="12"/>
      <c r="G1063" s="84" t="s">
        <v>3084</v>
      </c>
      <c r="H1063" s="13" t="s">
        <v>20</v>
      </c>
      <c r="I1063" s="2">
        <v>1183412</v>
      </c>
      <c r="J1063" s="2">
        <v>1183412</v>
      </c>
      <c r="K1063" s="2">
        <v>805000</v>
      </c>
      <c r="L1063" s="2">
        <f t="shared" si="923"/>
        <v>270000</v>
      </c>
      <c r="M1063" s="2">
        <v>70000</v>
      </c>
      <c r="N1063" s="2">
        <v>100000</v>
      </c>
      <c r="O1063" s="2">
        <v>100000</v>
      </c>
      <c r="P1063" s="2">
        <f t="shared" si="925"/>
        <v>1075000</v>
      </c>
      <c r="Q1063" s="2">
        <f t="shared" si="910"/>
        <v>90.839031546071865</v>
      </c>
    </row>
    <row r="1064" spans="1:17">
      <c r="A1064" s="12" t="s">
        <v>581</v>
      </c>
      <c r="B1064" s="12" t="s">
        <v>81</v>
      </c>
      <c r="C1064" s="12" t="s">
        <v>88</v>
      </c>
      <c r="D1064" s="12" t="s">
        <v>583</v>
      </c>
      <c r="E1064" s="11">
        <v>6134</v>
      </c>
      <c r="F1064" s="12"/>
      <c r="G1064" s="84" t="s">
        <v>3084</v>
      </c>
      <c r="H1064" s="13" t="s">
        <v>21</v>
      </c>
      <c r="I1064" s="2">
        <v>470000</v>
      </c>
      <c r="J1064" s="2">
        <v>465000</v>
      </c>
      <c r="K1064" s="2">
        <v>225000</v>
      </c>
      <c r="L1064" s="2">
        <f t="shared" si="923"/>
        <v>60000</v>
      </c>
      <c r="M1064" s="2"/>
      <c r="N1064" s="2">
        <v>30000</v>
      </c>
      <c r="O1064" s="2">
        <v>30000</v>
      </c>
      <c r="P1064" s="2">
        <f t="shared" si="925"/>
        <v>285000</v>
      </c>
      <c r="Q1064" s="2">
        <f t="shared" si="910"/>
        <v>61.29032258064516</v>
      </c>
    </row>
    <row r="1065" spans="1:17">
      <c r="A1065" s="12" t="s">
        <v>581</v>
      </c>
      <c r="B1065" s="12" t="s">
        <v>81</v>
      </c>
      <c r="C1065" s="12" t="s">
        <v>88</v>
      </c>
      <c r="D1065" s="12" t="s">
        <v>583</v>
      </c>
      <c r="E1065" s="11">
        <v>6135</v>
      </c>
      <c r="F1065" s="12"/>
      <c r="G1065" s="84" t="s">
        <v>3084</v>
      </c>
      <c r="H1065" s="13" t="s">
        <v>22</v>
      </c>
      <c r="I1065" s="2">
        <v>59962</v>
      </c>
      <c r="J1065" s="2">
        <v>59962</v>
      </c>
      <c r="K1065" s="2">
        <v>30000</v>
      </c>
      <c r="L1065" s="2">
        <f t="shared" si="923"/>
        <v>15000</v>
      </c>
      <c r="M1065" s="2">
        <v>5000</v>
      </c>
      <c r="N1065" s="2">
        <v>5000</v>
      </c>
      <c r="O1065" s="2">
        <v>5000</v>
      </c>
      <c r="P1065" s="2">
        <f t="shared" si="925"/>
        <v>45000</v>
      </c>
      <c r="Q1065" s="2">
        <f t="shared" si="910"/>
        <v>75.047530102398184</v>
      </c>
    </row>
    <row r="1066" spans="1:17">
      <c r="A1066" s="12" t="s">
        <v>581</v>
      </c>
      <c r="B1066" s="12" t="s">
        <v>81</v>
      </c>
      <c r="C1066" s="12" t="s">
        <v>88</v>
      </c>
      <c r="D1066" s="12" t="s">
        <v>583</v>
      </c>
      <c r="E1066" s="11">
        <v>6136</v>
      </c>
      <c r="F1066" s="12"/>
      <c r="G1066" s="84" t="s">
        <v>3084</v>
      </c>
      <c r="H1066" s="13" t="s">
        <v>23</v>
      </c>
      <c r="I1066" s="2">
        <v>439400</v>
      </c>
      <c r="J1066" s="2">
        <v>439400</v>
      </c>
      <c r="K1066" s="2">
        <v>219000</v>
      </c>
      <c r="L1066" s="2">
        <f t="shared" si="923"/>
        <v>109000</v>
      </c>
      <c r="M1066" s="2">
        <v>36000</v>
      </c>
      <c r="N1066" s="2">
        <v>37000</v>
      </c>
      <c r="O1066" s="2">
        <v>36000</v>
      </c>
      <c r="P1066" s="2">
        <f t="shared" si="925"/>
        <v>328000</v>
      </c>
      <c r="Q1066" s="2">
        <f t="shared" si="910"/>
        <v>74.647246244879383</v>
      </c>
    </row>
    <row r="1067" spans="1:17">
      <c r="A1067" s="12" t="s">
        <v>581</v>
      </c>
      <c r="B1067" s="12" t="s">
        <v>81</v>
      </c>
      <c r="C1067" s="12" t="s">
        <v>88</v>
      </c>
      <c r="D1067" s="12" t="s">
        <v>583</v>
      </c>
      <c r="E1067" s="11">
        <v>6137</v>
      </c>
      <c r="F1067" s="12"/>
      <c r="G1067" s="84" t="s">
        <v>3084</v>
      </c>
      <c r="H1067" s="13" t="s">
        <v>24</v>
      </c>
      <c r="I1067" s="2">
        <v>129990</v>
      </c>
      <c r="J1067" s="2">
        <v>129990</v>
      </c>
      <c r="K1067" s="2">
        <v>65000</v>
      </c>
      <c r="L1067" s="2">
        <f t="shared" si="923"/>
        <v>30000</v>
      </c>
      <c r="M1067" s="2">
        <v>10000</v>
      </c>
      <c r="N1067" s="2">
        <v>10000</v>
      </c>
      <c r="O1067" s="2">
        <v>10000</v>
      </c>
      <c r="P1067" s="2">
        <f t="shared" si="925"/>
        <v>95000</v>
      </c>
      <c r="Q1067" s="2">
        <f t="shared" si="910"/>
        <v>73.082544811139314</v>
      </c>
    </row>
    <row r="1068" spans="1:17">
      <c r="A1068" s="12" t="s">
        <v>581</v>
      </c>
      <c r="B1068" s="12" t="s">
        <v>81</v>
      </c>
      <c r="C1068" s="12" t="s">
        <v>88</v>
      </c>
      <c r="D1068" s="12" t="s">
        <v>583</v>
      </c>
      <c r="E1068" s="11">
        <v>6138</v>
      </c>
      <c r="F1068" s="12"/>
      <c r="G1068" s="84" t="s">
        <v>3084</v>
      </c>
      <c r="H1068" s="13" t="s">
        <v>25</v>
      </c>
      <c r="I1068" s="2">
        <v>35000</v>
      </c>
      <c r="J1068" s="2">
        <v>35000</v>
      </c>
      <c r="K1068" s="2">
        <v>21500</v>
      </c>
      <c r="L1068" s="2">
        <f t="shared" si="923"/>
        <v>11000</v>
      </c>
      <c r="M1068" s="2">
        <v>3000</v>
      </c>
      <c r="N1068" s="2">
        <v>5500</v>
      </c>
      <c r="O1068" s="2">
        <v>2500</v>
      </c>
      <c r="P1068" s="2">
        <f t="shared" si="925"/>
        <v>32500</v>
      </c>
      <c r="Q1068" s="2">
        <f t="shared" si="910"/>
        <v>92.857142857142861</v>
      </c>
    </row>
    <row r="1069" spans="1:17">
      <c r="A1069" s="17" t="s">
        <v>581</v>
      </c>
      <c r="B1069" s="17" t="s">
        <v>81</v>
      </c>
      <c r="C1069" s="17" t="s">
        <v>88</v>
      </c>
      <c r="D1069" s="17" t="s">
        <v>583</v>
      </c>
      <c r="E1069" s="17" t="s">
        <v>99</v>
      </c>
      <c r="F1069" s="12" t="s">
        <v>0</v>
      </c>
      <c r="G1069" s="84" t="s">
        <v>0</v>
      </c>
      <c r="H1069" s="18" t="s">
        <v>26</v>
      </c>
      <c r="I1069" s="3">
        <v>2226987</v>
      </c>
      <c r="J1069" s="3">
        <f>SUM(J1070:J1075)</f>
        <v>2226987</v>
      </c>
      <c r="K1069" s="3">
        <f>SUM(K1070:K1075)</f>
        <v>233208</v>
      </c>
      <c r="L1069" s="3">
        <f t="shared" si="923"/>
        <v>97200</v>
      </c>
      <c r="M1069" s="3">
        <f>SUM(M1070:M1075)</f>
        <v>32400</v>
      </c>
      <c r="N1069" s="3">
        <f t="shared" ref="N1069:O1069" si="935">SUM(N1070:N1075)</f>
        <v>32400</v>
      </c>
      <c r="O1069" s="3">
        <f t="shared" si="935"/>
        <v>32400</v>
      </c>
      <c r="P1069" s="3">
        <f t="shared" si="925"/>
        <v>330408</v>
      </c>
      <c r="Q1069" s="3">
        <f t="shared" si="910"/>
        <v>14.836548215144498</v>
      </c>
    </row>
    <row r="1070" spans="1:17">
      <c r="A1070" s="12" t="s">
        <v>581</v>
      </c>
      <c r="B1070" s="12" t="s">
        <v>81</v>
      </c>
      <c r="C1070" s="12" t="s">
        <v>88</v>
      </c>
      <c r="D1070" s="12" t="s">
        <v>583</v>
      </c>
      <c r="E1070" s="11">
        <v>6139</v>
      </c>
      <c r="F1070" s="12"/>
      <c r="G1070" s="84" t="s">
        <v>3084</v>
      </c>
      <c r="H1070" s="13" t="s">
        <v>26</v>
      </c>
      <c r="I1070" s="2">
        <v>695000</v>
      </c>
      <c r="J1070" s="2">
        <v>695000</v>
      </c>
      <c r="K1070" s="2">
        <v>220000</v>
      </c>
      <c r="L1070" s="2">
        <f t="shared" si="923"/>
        <v>90000</v>
      </c>
      <c r="M1070" s="2">
        <v>30000</v>
      </c>
      <c r="N1070" s="2">
        <v>30000</v>
      </c>
      <c r="O1070" s="2">
        <v>30000</v>
      </c>
      <c r="P1070" s="2">
        <f t="shared" si="925"/>
        <v>310000</v>
      </c>
      <c r="Q1070" s="2">
        <f t="shared" si="910"/>
        <v>44.60431654676259</v>
      </c>
    </row>
    <row r="1071" spans="1:17">
      <c r="A1071" s="12" t="s">
        <v>581</v>
      </c>
      <c r="B1071" s="12" t="s">
        <v>81</v>
      </c>
      <c r="C1071" s="12" t="s">
        <v>88</v>
      </c>
      <c r="D1071" s="12" t="s">
        <v>583</v>
      </c>
      <c r="E1071" s="11">
        <v>6139</v>
      </c>
      <c r="F1071" s="12" t="s">
        <v>589</v>
      </c>
      <c r="G1071" s="84" t="s">
        <v>3084</v>
      </c>
      <c r="H1071" s="13" t="s">
        <v>108</v>
      </c>
      <c r="I1071" s="2">
        <v>31787</v>
      </c>
      <c r="J1071" s="2">
        <v>31787</v>
      </c>
      <c r="K1071" s="2">
        <v>13208</v>
      </c>
      <c r="L1071" s="2">
        <f t="shared" si="923"/>
        <v>7200</v>
      </c>
      <c r="M1071" s="2">
        <v>2400</v>
      </c>
      <c r="N1071" s="2">
        <v>2400</v>
      </c>
      <c r="O1071" s="2">
        <v>2400</v>
      </c>
      <c r="P1071" s="2">
        <f t="shared" si="925"/>
        <v>20408</v>
      </c>
      <c r="Q1071" s="2">
        <f t="shared" si="910"/>
        <v>64.202346871362508</v>
      </c>
    </row>
    <row r="1072" spans="1:17" ht="22.5">
      <c r="A1072" s="12" t="s">
        <v>581</v>
      </c>
      <c r="B1072" s="12" t="s">
        <v>81</v>
      </c>
      <c r="C1072" s="12" t="s">
        <v>88</v>
      </c>
      <c r="D1072" s="12" t="s">
        <v>583</v>
      </c>
      <c r="E1072" s="11">
        <v>6139</v>
      </c>
      <c r="F1072" s="12" t="s">
        <v>590</v>
      </c>
      <c r="G1072" s="84" t="s">
        <v>3084</v>
      </c>
      <c r="H1072" s="13" t="s">
        <v>114</v>
      </c>
      <c r="I1072" s="2">
        <v>50</v>
      </c>
      <c r="J1072" s="2">
        <v>50</v>
      </c>
      <c r="K1072" s="2">
        <v>0</v>
      </c>
      <c r="L1072" s="2">
        <f t="shared" si="923"/>
        <v>0</v>
      </c>
      <c r="M1072" s="2"/>
      <c r="N1072" s="2"/>
      <c r="O1072" s="2"/>
      <c r="P1072" s="2">
        <f t="shared" si="925"/>
        <v>0</v>
      </c>
      <c r="Q1072" s="2">
        <f t="shared" si="910"/>
        <v>0</v>
      </c>
    </row>
    <row r="1073" spans="1:17" ht="22.5">
      <c r="A1073" s="12" t="s">
        <v>581</v>
      </c>
      <c r="B1073" s="12" t="s">
        <v>81</v>
      </c>
      <c r="C1073" s="12" t="s">
        <v>88</v>
      </c>
      <c r="D1073" s="12" t="s">
        <v>583</v>
      </c>
      <c r="E1073" s="11">
        <v>6139</v>
      </c>
      <c r="F1073" s="12" t="s">
        <v>591</v>
      </c>
      <c r="G1073" s="84" t="s">
        <v>3084</v>
      </c>
      <c r="H1073" s="13" t="s">
        <v>592</v>
      </c>
      <c r="I1073" s="2">
        <v>50</v>
      </c>
      <c r="J1073" s="2">
        <v>50</v>
      </c>
      <c r="K1073" s="2">
        <v>0</v>
      </c>
      <c r="L1073" s="2">
        <f t="shared" si="923"/>
        <v>0</v>
      </c>
      <c r="M1073" s="2"/>
      <c r="N1073" s="2"/>
      <c r="O1073" s="2"/>
      <c r="P1073" s="2">
        <f t="shared" si="925"/>
        <v>0</v>
      </c>
      <c r="Q1073" s="2">
        <f t="shared" si="910"/>
        <v>0</v>
      </c>
    </row>
    <row r="1074" spans="1:17">
      <c r="A1074" s="12" t="s">
        <v>581</v>
      </c>
      <c r="B1074" s="12" t="s">
        <v>81</v>
      </c>
      <c r="C1074" s="12" t="s">
        <v>88</v>
      </c>
      <c r="D1074" s="12" t="s">
        <v>583</v>
      </c>
      <c r="E1074" s="11">
        <v>6139</v>
      </c>
      <c r="F1074" s="12" t="s">
        <v>593</v>
      </c>
      <c r="G1074" s="84" t="s">
        <v>3084</v>
      </c>
      <c r="H1074" s="13" t="s">
        <v>594</v>
      </c>
      <c r="I1074" s="2">
        <v>50</v>
      </c>
      <c r="J1074" s="2">
        <v>50</v>
      </c>
      <c r="K1074" s="2">
        <v>0</v>
      </c>
      <c r="L1074" s="2">
        <f t="shared" si="923"/>
        <v>0</v>
      </c>
      <c r="M1074" s="2"/>
      <c r="N1074" s="2"/>
      <c r="O1074" s="2"/>
      <c r="P1074" s="2">
        <f t="shared" si="925"/>
        <v>0</v>
      </c>
      <c r="Q1074" s="2">
        <f t="shared" si="910"/>
        <v>0</v>
      </c>
    </row>
    <row r="1075" spans="1:17">
      <c r="A1075" s="12" t="s">
        <v>581</v>
      </c>
      <c r="B1075" s="12" t="s">
        <v>81</v>
      </c>
      <c r="C1075" s="12" t="s">
        <v>88</v>
      </c>
      <c r="D1075" s="12" t="s">
        <v>583</v>
      </c>
      <c r="E1075" s="11">
        <v>6139</v>
      </c>
      <c r="F1075" s="12" t="s">
        <v>595</v>
      </c>
      <c r="G1075" s="84" t="s">
        <v>3084</v>
      </c>
      <c r="H1075" s="13" t="s">
        <v>596</v>
      </c>
      <c r="I1075" s="2">
        <v>1500050</v>
      </c>
      <c r="J1075" s="2">
        <v>1500050</v>
      </c>
      <c r="K1075" s="2"/>
      <c r="L1075" s="2">
        <f t="shared" si="923"/>
        <v>0</v>
      </c>
      <c r="M1075" s="2"/>
      <c r="N1075" s="2"/>
      <c r="O1075" s="2"/>
      <c r="P1075" s="2">
        <f t="shared" si="925"/>
        <v>0</v>
      </c>
      <c r="Q1075" s="2">
        <f t="shared" si="910"/>
        <v>0</v>
      </c>
    </row>
    <row r="1076" spans="1:17" ht="22.5">
      <c r="A1076" s="17" t="s">
        <v>0</v>
      </c>
      <c r="B1076" s="17" t="s">
        <v>0</v>
      </c>
      <c r="C1076" s="17" t="s">
        <v>0</v>
      </c>
      <c r="D1076" s="18" t="s">
        <v>0</v>
      </c>
      <c r="E1076" s="18" t="s">
        <v>0</v>
      </c>
      <c r="F1076" s="18" t="s">
        <v>0</v>
      </c>
      <c r="G1076" s="81" t="s">
        <v>0</v>
      </c>
      <c r="H1076" s="24" t="s">
        <v>36</v>
      </c>
      <c r="I1076" s="29">
        <v>120050</v>
      </c>
      <c r="J1076" s="29">
        <f t="shared" ref="J1076:K1076" si="936">SUM(J1077)</f>
        <v>201940</v>
      </c>
      <c r="K1076" s="29">
        <f t="shared" si="936"/>
        <v>102324</v>
      </c>
      <c r="L1076" s="29">
        <f t="shared" si="923"/>
        <v>0</v>
      </c>
      <c r="M1076" s="29">
        <f t="shared" ref="M1076:O1077" si="937">SUM(M1077)</f>
        <v>0</v>
      </c>
      <c r="N1076" s="29">
        <f t="shared" si="937"/>
        <v>0</v>
      </c>
      <c r="O1076" s="29">
        <f t="shared" si="937"/>
        <v>0</v>
      </c>
      <c r="P1076" s="29">
        <f t="shared" si="925"/>
        <v>102324</v>
      </c>
      <c r="Q1076" s="29">
        <f t="shared" si="910"/>
        <v>50.670496186986234</v>
      </c>
    </row>
    <row r="1077" spans="1:17">
      <c r="A1077" s="12" t="s">
        <v>581</v>
      </c>
      <c r="B1077" s="12" t="s">
        <v>81</v>
      </c>
      <c r="C1077" s="12" t="s">
        <v>88</v>
      </c>
      <c r="D1077" s="12" t="s">
        <v>583</v>
      </c>
      <c r="E1077" s="18" t="s">
        <v>28</v>
      </c>
      <c r="F1077" s="18" t="s">
        <v>0</v>
      </c>
      <c r="G1077" s="81" t="s">
        <v>0</v>
      </c>
      <c r="H1077" s="18" t="s">
        <v>29</v>
      </c>
      <c r="I1077" s="3">
        <v>120050</v>
      </c>
      <c r="J1077" s="3">
        <f>SUM(J1078)</f>
        <v>201940</v>
      </c>
      <c r="K1077" s="3">
        <f>SUM(K1078)</f>
        <v>102324</v>
      </c>
      <c r="L1077" s="3">
        <f t="shared" si="923"/>
        <v>0</v>
      </c>
      <c r="M1077" s="3">
        <f>SUM(M1078)</f>
        <v>0</v>
      </c>
      <c r="N1077" s="3">
        <f t="shared" si="937"/>
        <v>0</v>
      </c>
      <c r="O1077" s="3">
        <f t="shared" si="937"/>
        <v>0</v>
      </c>
      <c r="P1077" s="3">
        <f t="shared" si="925"/>
        <v>102324</v>
      </c>
      <c r="Q1077" s="3">
        <f t="shared" si="910"/>
        <v>50.670496186986234</v>
      </c>
    </row>
    <row r="1078" spans="1:17">
      <c r="A1078" s="17" t="s">
        <v>581</v>
      </c>
      <c r="B1078" s="17" t="s">
        <v>81</v>
      </c>
      <c r="C1078" s="17" t="s">
        <v>88</v>
      </c>
      <c r="D1078" s="17" t="s">
        <v>583</v>
      </c>
      <c r="E1078" s="17" t="s">
        <v>120</v>
      </c>
      <c r="F1078" s="12" t="s">
        <v>0</v>
      </c>
      <c r="G1078" s="84" t="s">
        <v>0</v>
      </c>
      <c r="H1078" s="18" t="s">
        <v>35</v>
      </c>
      <c r="I1078" s="3">
        <v>120050</v>
      </c>
      <c r="J1078" s="3">
        <f t="shared" ref="J1078" si="938">SUM(J1079:J1080)</f>
        <v>201940</v>
      </c>
      <c r="K1078" s="3">
        <f t="shared" ref="K1078" si="939">SUM(K1079:K1080)</f>
        <v>102324</v>
      </c>
      <c r="L1078" s="3">
        <f t="shared" si="923"/>
        <v>0</v>
      </c>
      <c r="M1078" s="3">
        <f t="shared" ref="M1078:O1078" si="940">SUM(M1079:M1080)</f>
        <v>0</v>
      </c>
      <c r="N1078" s="3">
        <f t="shared" si="940"/>
        <v>0</v>
      </c>
      <c r="O1078" s="3">
        <f t="shared" si="940"/>
        <v>0</v>
      </c>
      <c r="P1078" s="3">
        <f t="shared" si="925"/>
        <v>102324</v>
      </c>
      <c r="Q1078" s="3">
        <f t="shared" si="910"/>
        <v>50.670496186986234</v>
      </c>
    </row>
    <row r="1079" spans="1:17">
      <c r="A1079" s="12" t="s">
        <v>581</v>
      </c>
      <c r="B1079" s="12" t="s">
        <v>81</v>
      </c>
      <c r="C1079" s="12" t="s">
        <v>88</v>
      </c>
      <c r="D1079" s="12" t="s">
        <v>583</v>
      </c>
      <c r="E1079" s="11">
        <v>6148</v>
      </c>
      <c r="F1079" s="12"/>
      <c r="G1079" s="84" t="s">
        <v>3084</v>
      </c>
      <c r="H1079" s="13" t="s">
        <v>35</v>
      </c>
      <c r="I1079" s="2">
        <v>120000</v>
      </c>
      <c r="J1079" s="2">
        <v>120000</v>
      </c>
      <c r="K1079" s="2">
        <v>5000</v>
      </c>
      <c r="L1079" s="2">
        <f t="shared" si="923"/>
        <v>0</v>
      </c>
      <c r="M1079" s="2"/>
      <c r="N1079" s="2"/>
      <c r="O1079" s="2"/>
      <c r="P1079" s="2">
        <f t="shared" si="925"/>
        <v>5000</v>
      </c>
      <c r="Q1079" s="2">
        <f t="shared" si="910"/>
        <v>4.1666666666666661</v>
      </c>
    </row>
    <row r="1080" spans="1:17">
      <c r="A1080" s="12" t="s">
        <v>581</v>
      </c>
      <c r="B1080" s="12" t="s">
        <v>81</v>
      </c>
      <c r="C1080" s="12" t="s">
        <v>88</v>
      </c>
      <c r="D1080" s="12" t="s">
        <v>583</v>
      </c>
      <c r="E1080" s="11">
        <v>6148</v>
      </c>
      <c r="F1080" s="12" t="s">
        <v>597</v>
      </c>
      <c r="G1080" s="84" t="s">
        <v>3084</v>
      </c>
      <c r="H1080" s="13" t="s">
        <v>403</v>
      </c>
      <c r="I1080" s="2">
        <v>50</v>
      </c>
      <c r="J1080" s="2">
        <v>81940</v>
      </c>
      <c r="K1080" s="2">
        <v>97324</v>
      </c>
      <c r="L1080" s="2">
        <f t="shared" si="923"/>
        <v>0</v>
      </c>
      <c r="M1080" s="2"/>
      <c r="N1080" s="2"/>
      <c r="O1080" s="2"/>
      <c r="P1080" s="2">
        <f t="shared" si="925"/>
        <v>97324</v>
      </c>
      <c r="Q1080" s="2">
        <f t="shared" si="910"/>
        <v>118.77471320478399</v>
      </c>
    </row>
    <row r="1081" spans="1:17" ht="22.5">
      <c r="A1081" s="17" t="s">
        <v>0</v>
      </c>
      <c r="B1081" s="17" t="s">
        <v>0</v>
      </c>
      <c r="C1081" s="17" t="s">
        <v>0</v>
      </c>
      <c r="D1081" s="18" t="s">
        <v>0</v>
      </c>
      <c r="E1081" s="18" t="s">
        <v>0</v>
      </c>
      <c r="F1081" s="18" t="s">
        <v>0</v>
      </c>
      <c r="G1081" s="81" t="s">
        <v>0</v>
      </c>
      <c r="H1081" s="24" t="s">
        <v>58</v>
      </c>
      <c r="I1081" s="29">
        <v>12150350</v>
      </c>
      <c r="J1081" s="29">
        <f t="shared" ref="J1081:K1081" si="941">SUM(J1082)</f>
        <v>850350</v>
      </c>
      <c r="K1081" s="29">
        <f t="shared" si="941"/>
        <v>60000</v>
      </c>
      <c r="L1081" s="29">
        <f t="shared" si="923"/>
        <v>0</v>
      </c>
      <c r="M1081" s="29">
        <f t="shared" ref="M1081:O1081" si="942">SUM(M1082)</f>
        <v>0</v>
      </c>
      <c r="N1081" s="29">
        <f t="shared" si="942"/>
        <v>0</v>
      </c>
      <c r="O1081" s="29">
        <f t="shared" si="942"/>
        <v>0</v>
      </c>
      <c r="P1081" s="29">
        <f t="shared" si="925"/>
        <v>60000</v>
      </c>
      <c r="Q1081" s="29">
        <f t="shared" si="910"/>
        <v>7.0559181513494442</v>
      </c>
    </row>
    <row r="1082" spans="1:17">
      <c r="A1082" s="12" t="s">
        <v>581</v>
      </c>
      <c r="B1082" s="12" t="s">
        <v>81</v>
      </c>
      <c r="C1082" s="12" t="s">
        <v>88</v>
      </c>
      <c r="D1082" s="12" t="s">
        <v>583</v>
      </c>
      <c r="E1082" s="18" t="s">
        <v>50</v>
      </c>
      <c r="F1082" s="18" t="s">
        <v>0</v>
      </c>
      <c r="G1082" s="81" t="s">
        <v>0</v>
      </c>
      <c r="H1082" s="18" t="s">
        <v>51</v>
      </c>
      <c r="I1082" s="3">
        <v>12150350</v>
      </c>
      <c r="J1082" s="3">
        <f>SUM(J1083,J1085,J1088,J1090)</f>
        <v>850350</v>
      </c>
      <c r="K1082" s="3">
        <f>SUM(K1083,K1085,K1088,K1090)</f>
        <v>60000</v>
      </c>
      <c r="L1082" s="3">
        <f t="shared" si="923"/>
        <v>0</v>
      </c>
      <c r="M1082" s="3">
        <f>SUM(M1083,M1085,M1088,M1090)</f>
        <v>0</v>
      </c>
      <c r="N1082" s="3">
        <f t="shared" ref="N1082:O1082" si="943">SUM(N1083,N1085,N1088,N1090)</f>
        <v>0</v>
      </c>
      <c r="O1082" s="3">
        <f t="shared" si="943"/>
        <v>0</v>
      </c>
      <c r="P1082" s="3">
        <f t="shared" si="925"/>
        <v>60000</v>
      </c>
      <c r="Q1082" s="3">
        <f t="shared" si="910"/>
        <v>7.0559181513494442</v>
      </c>
    </row>
    <row r="1083" spans="1:17">
      <c r="A1083" s="17" t="s">
        <v>581</v>
      </c>
      <c r="B1083" s="17" t="s">
        <v>81</v>
      </c>
      <c r="C1083" s="17" t="s">
        <v>88</v>
      </c>
      <c r="D1083" s="17" t="s">
        <v>583</v>
      </c>
      <c r="E1083" s="17" t="s">
        <v>457</v>
      </c>
      <c r="F1083" s="12" t="s">
        <v>0</v>
      </c>
      <c r="G1083" s="84" t="s">
        <v>0</v>
      </c>
      <c r="H1083" s="18" t="s">
        <v>52</v>
      </c>
      <c r="I1083" s="3">
        <v>100</v>
      </c>
      <c r="J1083" s="3">
        <f>SUM(J1084:J1084)</f>
        <v>100</v>
      </c>
      <c r="K1083" s="3">
        <f>SUM(K1084:K1084)</f>
        <v>0</v>
      </c>
      <c r="L1083" s="3">
        <f t="shared" si="923"/>
        <v>0</v>
      </c>
      <c r="M1083" s="3">
        <f>SUM(M1084:M1084)</f>
        <v>0</v>
      </c>
      <c r="N1083" s="3">
        <f t="shared" ref="N1083:O1083" si="944">SUM(N1084:N1084)</f>
        <v>0</v>
      </c>
      <c r="O1083" s="3">
        <f t="shared" si="944"/>
        <v>0</v>
      </c>
      <c r="P1083" s="3">
        <f t="shared" si="925"/>
        <v>0</v>
      </c>
      <c r="Q1083" s="3">
        <f t="shared" si="910"/>
        <v>0</v>
      </c>
    </row>
    <row r="1084" spans="1:17">
      <c r="A1084" s="12" t="s">
        <v>581</v>
      </c>
      <c r="B1084" s="12" t="s">
        <v>81</v>
      </c>
      <c r="C1084" s="12" t="s">
        <v>88</v>
      </c>
      <c r="D1084" s="12" t="s">
        <v>583</v>
      </c>
      <c r="E1084" s="11">
        <v>8211</v>
      </c>
      <c r="F1084" s="12" t="s">
        <v>3035</v>
      </c>
      <c r="G1084" s="84" t="s">
        <v>3084</v>
      </c>
      <c r="H1084" s="13" t="s">
        <v>598</v>
      </c>
      <c r="I1084" s="2">
        <v>100</v>
      </c>
      <c r="J1084" s="2">
        <v>100</v>
      </c>
      <c r="K1084" s="2">
        <v>0</v>
      </c>
      <c r="L1084" s="2">
        <f t="shared" si="923"/>
        <v>0</v>
      </c>
      <c r="M1084" s="2"/>
      <c r="N1084" s="2"/>
      <c r="O1084" s="2"/>
      <c r="P1084" s="2">
        <f t="shared" si="925"/>
        <v>0</v>
      </c>
      <c r="Q1084" s="2">
        <f t="shared" si="910"/>
        <v>0</v>
      </c>
    </row>
    <row r="1085" spans="1:17">
      <c r="A1085" s="17" t="s">
        <v>581</v>
      </c>
      <c r="B1085" s="17" t="s">
        <v>81</v>
      </c>
      <c r="C1085" s="17" t="s">
        <v>88</v>
      </c>
      <c r="D1085" s="17" t="s">
        <v>583</v>
      </c>
      <c r="E1085" s="17" t="s">
        <v>122</v>
      </c>
      <c r="F1085" s="12" t="s">
        <v>0</v>
      </c>
      <c r="G1085" s="84" t="s">
        <v>0</v>
      </c>
      <c r="H1085" s="18" t="s">
        <v>54</v>
      </c>
      <c r="I1085" s="3">
        <v>2757350</v>
      </c>
      <c r="J1085" s="3">
        <f t="shared" ref="J1085:K1085" si="945">SUM(J1086:J1087)</f>
        <v>257350</v>
      </c>
      <c r="K1085" s="3">
        <f t="shared" si="945"/>
        <v>44000</v>
      </c>
      <c r="L1085" s="3">
        <f t="shared" si="923"/>
        <v>0</v>
      </c>
      <c r="M1085" s="3">
        <f t="shared" ref="M1085:O1085" si="946">SUM(M1086:M1087)</f>
        <v>0</v>
      </c>
      <c r="N1085" s="3">
        <f t="shared" si="946"/>
        <v>0</v>
      </c>
      <c r="O1085" s="3">
        <f t="shared" si="946"/>
        <v>0</v>
      </c>
      <c r="P1085" s="3">
        <f t="shared" si="925"/>
        <v>44000</v>
      </c>
      <c r="Q1085" s="3">
        <f t="shared" si="910"/>
        <v>17.097338255294346</v>
      </c>
    </row>
    <row r="1086" spans="1:17">
      <c r="A1086" s="12" t="s">
        <v>581</v>
      </c>
      <c r="B1086" s="12" t="s">
        <v>81</v>
      </c>
      <c r="C1086" s="12" t="s">
        <v>88</v>
      </c>
      <c r="D1086" s="12" t="s">
        <v>583</v>
      </c>
      <c r="E1086" s="11">
        <v>8213</v>
      </c>
      <c r="F1086" s="12" t="s">
        <v>599</v>
      </c>
      <c r="G1086" s="84" t="s">
        <v>3084</v>
      </c>
      <c r="H1086" s="13" t="s">
        <v>600</v>
      </c>
      <c r="I1086" s="2">
        <v>2500100</v>
      </c>
      <c r="J1086" s="2">
        <v>100</v>
      </c>
      <c r="K1086" s="2">
        <v>0</v>
      </c>
      <c r="L1086" s="2">
        <f t="shared" si="923"/>
        <v>0</v>
      </c>
      <c r="M1086" s="2"/>
      <c r="N1086" s="2"/>
      <c r="O1086" s="2"/>
      <c r="P1086" s="2">
        <f t="shared" si="925"/>
        <v>0</v>
      </c>
      <c r="Q1086" s="2">
        <f t="shared" si="910"/>
        <v>0</v>
      </c>
    </row>
    <row r="1087" spans="1:17">
      <c r="A1087" s="12" t="s">
        <v>581</v>
      </c>
      <c r="B1087" s="12" t="s">
        <v>81</v>
      </c>
      <c r="C1087" s="12" t="s">
        <v>88</v>
      </c>
      <c r="D1087" s="12" t="s">
        <v>583</v>
      </c>
      <c r="E1087" s="11">
        <v>8213</v>
      </c>
      <c r="F1087" s="12" t="s">
        <v>601</v>
      </c>
      <c r="G1087" s="84" t="s">
        <v>3084</v>
      </c>
      <c r="H1087" s="13" t="s">
        <v>602</v>
      </c>
      <c r="I1087" s="2">
        <v>257250</v>
      </c>
      <c r="J1087" s="2">
        <v>257250</v>
      </c>
      <c r="K1087" s="2">
        <v>44000</v>
      </c>
      <c r="L1087" s="2">
        <f t="shared" si="923"/>
        <v>0</v>
      </c>
      <c r="M1087" s="2"/>
      <c r="N1087" s="2"/>
      <c r="O1087" s="2"/>
      <c r="P1087" s="2">
        <f t="shared" si="925"/>
        <v>44000</v>
      </c>
      <c r="Q1087" s="2">
        <f t="shared" si="910"/>
        <v>17.103984450923228</v>
      </c>
    </row>
    <row r="1088" spans="1:17">
      <c r="A1088" s="17" t="s">
        <v>581</v>
      </c>
      <c r="B1088" s="17" t="s">
        <v>81</v>
      </c>
      <c r="C1088" s="17" t="s">
        <v>88</v>
      </c>
      <c r="D1088" s="17" t="s">
        <v>583</v>
      </c>
      <c r="E1088" s="17" t="s">
        <v>217</v>
      </c>
      <c r="F1088" s="12" t="s">
        <v>0</v>
      </c>
      <c r="G1088" s="84" t="s">
        <v>0</v>
      </c>
      <c r="H1088" s="18" t="s">
        <v>56</v>
      </c>
      <c r="I1088" s="3">
        <v>192500</v>
      </c>
      <c r="J1088" s="3">
        <f t="shared" ref="J1088:K1088" si="947">SUM(J1089)</f>
        <v>192500</v>
      </c>
      <c r="K1088" s="3">
        <f t="shared" si="947"/>
        <v>8000</v>
      </c>
      <c r="L1088" s="3">
        <f t="shared" si="923"/>
        <v>0</v>
      </c>
      <c r="M1088" s="3">
        <f t="shared" ref="M1088:O1088" si="948">SUM(M1089)</f>
        <v>0</v>
      </c>
      <c r="N1088" s="3">
        <f t="shared" si="948"/>
        <v>0</v>
      </c>
      <c r="O1088" s="3">
        <f t="shared" si="948"/>
        <v>0</v>
      </c>
      <c r="P1088" s="3">
        <f t="shared" si="925"/>
        <v>8000</v>
      </c>
      <c r="Q1088" s="3">
        <f t="shared" si="910"/>
        <v>4.1558441558441555</v>
      </c>
    </row>
    <row r="1089" spans="1:17">
      <c r="A1089" s="12" t="s">
        <v>581</v>
      </c>
      <c r="B1089" s="12" t="s">
        <v>81</v>
      </c>
      <c r="C1089" s="12" t="s">
        <v>88</v>
      </c>
      <c r="D1089" s="12" t="s">
        <v>583</v>
      </c>
      <c r="E1089" s="11">
        <v>8215</v>
      </c>
      <c r="F1089" s="12"/>
      <c r="G1089" s="84" t="s">
        <v>3084</v>
      </c>
      <c r="H1089" s="13" t="s">
        <v>56</v>
      </c>
      <c r="I1089" s="2">
        <v>192500</v>
      </c>
      <c r="J1089" s="2">
        <v>192500</v>
      </c>
      <c r="K1089" s="2">
        <v>8000</v>
      </c>
      <c r="L1089" s="2">
        <f t="shared" si="923"/>
        <v>0</v>
      </c>
      <c r="M1089" s="2"/>
      <c r="N1089" s="2"/>
      <c r="O1089" s="2"/>
      <c r="P1089" s="2">
        <f t="shared" si="925"/>
        <v>8000</v>
      </c>
      <c r="Q1089" s="2">
        <f t="shared" si="910"/>
        <v>4.1558441558441555</v>
      </c>
    </row>
    <row r="1090" spans="1:17">
      <c r="A1090" s="17" t="s">
        <v>581</v>
      </c>
      <c r="B1090" s="17" t="s">
        <v>81</v>
      </c>
      <c r="C1090" s="17" t="s">
        <v>88</v>
      </c>
      <c r="D1090" s="17" t="s">
        <v>583</v>
      </c>
      <c r="E1090" s="17" t="s">
        <v>464</v>
      </c>
      <c r="F1090" s="12" t="s">
        <v>0</v>
      </c>
      <c r="G1090" s="84" t="s">
        <v>0</v>
      </c>
      <c r="H1090" s="18" t="s">
        <v>57</v>
      </c>
      <c r="I1090" s="3">
        <v>9200400</v>
      </c>
      <c r="J1090" s="3">
        <f>SUM(J1091:J1096)</f>
        <v>400400</v>
      </c>
      <c r="K1090" s="3">
        <f>SUM(K1091:K1096)</f>
        <v>8000</v>
      </c>
      <c r="L1090" s="3">
        <f t="shared" si="923"/>
        <v>0</v>
      </c>
      <c r="M1090" s="3">
        <f>SUM(M1091:M1096)</f>
        <v>0</v>
      </c>
      <c r="N1090" s="3">
        <f t="shared" ref="N1090:O1090" si="949">SUM(N1091:N1096)</f>
        <v>0</v>
      </c>
      <c r="O1090" s="3">
        <f t="shared" si="949"/>
        <v>0</v>
      </c>
      <c r="P1090" s="3">
        <f t="shared" si="925"/>
        <v>8000</v>
      </c>
      <c r="Q1090" s="3">
        <f t="shared" si="910"/>
        <v>1.9980019980019981</v>
      </c>
    </row>
    <row r="1091" spans="1:17">
      <c r="A1091" s="12" t="s">
        <v>581</v>
      </c>
      <c r="B1091" s="12" t="s">
        <v>81</v>
      </c>
      <c r="C1091" s="12" t="s">
        <v>88</v>
      </c>
      <c r="D1091" s="12" t="s">
        <v>583</v>
      </c>
      <c r="E1091" s="11">
        <v>8216</v>
      </c>
      <c r="F1091" s="12" t="s">
        <v>603</v>
      </c>
      <c r="G1091" s="84" t="s">
        <v>3084</v>
      </c>
      <c r="H1091" s="13" t="s">
        <v>604</v>
      </c>
      <c r="I1091" s="2">
        <v>300000</v>
      </c>
      <c r="J1091" s="2">
        <v>300000</v>
      </c>
      <c r="K1091" s="2">
        <v>8000</v>
      </c>
      <c r="L1091" s="2">
        <f t="shared" si="923"/>
        <v>0</v>
      </c>
      <c r="M1091" s="2"/>
      <c r="N1091" s="2"/>
      <c r="O1091" s="2"/>
      <c r="P1091" s="2">
        <f t="shared" si="925"/>
        <v>8000</v>
      </c>
      <c r="Q1091" s="2">
        <f t="shared" si="910"/>
        <v>2.666666666666667</v>
      </c>
    </row>
    <row r="1092" spans="1:17">
      <c r="A1092" s="12" t="s">
        <v>581</v>
      </c>
      <c r="B1092" s="12" t="s">
        <v>81</v>
      </c>
      <c r="C1092" s="12" t="s">
        <v>88</v>
      </c>
      <c r="D1092" s="12" t="s">
        <v>583</v>
      </c>
      <c r="E1092" s="11">
        <v>8216</v>
      </c>
      <c r="F1092" s="12" t="s">
        <v>605</v>
      </c>
      <c r="G1092" s="84" t="s">
        <v>3084</v>
      </c>
      <c r="H1092" s="13" t="s">
        <v>606</v>
      </c>
      <c r="I1092" s="2">
        <v>1650100</v>
      </c>
      <c r="J1092" s="2">
        <v>100</v>
      </c>
      <c r="K1092" s="2">
        <v>0</v>
      </c>
      <c r="L1092" s="2">
        <f t="shared" si="923"/>
        <v>0</v>
      </c>
      <c r="M1092" s="2"/>
      <c r="N1092" s="2"/>
      <c r="O1092" s="2"/>
      <c r="P1092" s="2">
        <f t="shared" si="925"/>
        <v>0</v>
      </c>
      <c r="Q1092" s="2">
        <f t="shared" si="910"/>
        <v>0</v>
      </c>
    </row>
    <row r="1093" spans="1:17">
      <c r="A1093" s="12" t="s">
        <v>581</v>
      </c>
      <c r="B1093" s="12" t="s">
        <v>81</v>
      </c>
      <c r="C1093" s="12" t="s">
        <v>88</v>
      </c>
      <c r="D1093" s="12" t="s">
        <v>583</v>
      </c>
      <c r="E1093" s="11">
        <v>8216</v>
      </c>
      <c r="F1093" s="12" t="s">
        <v>607</v>
      </c>
      <c r="G1093" s="84" t="s">
        <v>3084</v>
      </c>
      <c r="H1093" s="13" t="s">
        <v>608</v>
      </c>
      <c r="I1093" s="2">
        <v>2000100</v>
      </c>
      <c r="J1093" s="2">
        <v>100</v>
      </c>
      <c r="K1093" s="2">
        <v>0</v>
      </c>
      <c r="L1093" s="2">
        <f t="shared" si="923"/>
        <v>0</v>
      </c>
      <c r="M1093" s="2"/>
      <c r="N1093" s="2"/>
      <c r="O1093" s="2"/>
      <c r="P1093" s="2">
        <f t="shared" si="925"/>
        <v>0</v>
      </c>
      <c r="Q1093" s="2">
        <f t="shared" si="910"/>
        <v>0</v>
      </c>
    </row>
    <row r="1094" spans="1:17">
      <c r="A1094" s="12" t="s">
        <v>581</v>
      </c>
      <c r="B1094" s="12" t="s">
        <v>81</v>
      </c>
      <c r="C1094" s="12" t="s">
        <v>88</v>
      </c>
      <c r="D1094" s="12" t="s">
        <v>583</v>
      </c>
      <c r="E1094" s="11">
        <v>8216</v>
      </c>
      <c r="F1094" s="12" t="s">
        <v>609</v>
      </c>
      <c r="G1094" s="84" t="s">
        <v>3084</v>
      </c>
      <c r="H1094" s="13" t="s">
        <v>610</v>
      </c>
      <c r="I1094" s="2">
        <v>150100</v>
      </c>
      <c r="J1094" s="2">
        <v>100</v>
      </c>
      <c r="K1094" s="2">
        <v>0</v>
      </c>
      <c r="L1094" s="2">
        <f t="shared" si="923"/>
        <v>0</v>
      </c>
      <c r="M1094" s="2"/>
      <c r="N1094" s="2"/>
      <c r="O1094" s="2"/>
      <c r="P1094" s="2">
        <f t="shared" si="925"/>
        <v>0</v>
      </c>
      <c r="Q1094" s="2">
        <f t="shared" si="910"/>
        <v>0</v>
      </c>
    </row>
    <row r="1095" spans="1:17">
      <c r="A1095" s="12" t="s">
        <v>581</v>
      </c>
      <c r="B1095" s="12" t="s">
        <v>81</v>
      </c>
      <c r="C1095" s="12" t="s">
        <v>88</v>
      </c>
      <c r="D1095" s="12" t="s">
        <v>583</v>
      </c>
      <c r="E1095" s="11">
        <v>8216</v>
      </c>
      <c r="F1095" s="12" t="s">
        <v>3036</v>
      </c>
      <c r="G1095" s="84" t="s">
        <v>3084</v>
      </c>
      <c r="H1095" s="13" t="s">
        <v>611</v>
      </c>
      <c r="I1095" s="2">
        <v>100000</v>
      </c>
      <c r="J1095" s="2">
        <v>100000</v>
      </c>
      <c r="K1095" s="2">
        <v>0</v>
      </c>
      <c r="L1095" s="2">
        <f t="shared" si="923"/>
        <v>0</v>
      </c>
      <c r="M1095" s="2"/>
      <c r="N1095" s="2"/>
      <c r="O1095" s="2"/>
      <c r="P1095" s="2">
        <f t="shared" si="925"/>
        <v>0</v>
      </c>
      <c r="Q1095" s="2">
        <f t="shared" si="910"/>
        <v>0</v>
      </c>
    </row>
    <row r="1096" spans="1:17">
      <c r="A1096" s="12" t="s">
        <v>581</v>
      </c>
      <c r="B1096" s="12" t="s">
        <v>81</v>
      </c>
      <c r="C1096" s="12" t="s">
        <v>88</v>
      </c>
      <c r="D1096" s="12" t="s">
        <v>583</v>
      </c>
      <c r="E1096" s="11">
        <v>8216</v>
      </c>
      <c r="F1096" s="12" t="s">
        <v>3037</v>
      </c>
      <c r="G1096" s="84" t="s">
        <v>3084</v>
      </c>
      <c r="H1096" s="13" t="s">
        <v>612</v>
      </c>
      <c r="I1096" s="2">
        <v>5000100</v>
      </c>
      <c r="J1096" s="2">
        <v>100</v>
      </c>
      <c r="K1096" s="2">
        <v>0</v>
      </c>
      <c r="L1096" s="2">
        <f t="shared" si="923"/>
        <v>0</v>
      </c>
      <c r="M1096" s="2"/>
      <c r="N1096" s="2"/>
      <c r="O1096" s="2"/>
      <c r="P1096" s="2">
        <f t="shared" si="925"/>
        <v>0</v>
      </c>
      <c r="Q1096" s="2">
        <f t="shared" si="910"/>
        <v>0</v>
      </c>
    </row>
    <row r="1097" spans="1:17">
      <c r="A1097" s="13" t="s">
        <v>0</v>
      </c>
      <c r="B1097" s="13" t="s">
        <v>0</v>
      </c>
      <c r="C1097" s="13" t="s">
        <v>0</v>
      </c>
      <c r="D1097" s="13" t="s">
        <v>0</v>
      </c>
      <c r="E1097" s="13" t="s">
        <v>0</v>
      </c>
      <c r="F1097" s="13" t="s">
        <v>0</v>
      </c>
      <c r="G1097" s="84" t="s">
        <v>0</v>
      </c>
      <c r="H1097" s="24" t="s">
        <v>613</v>
      </c>
      <c r="I1097" s="29">
        <v>28138937</v>
      </c>
      <c r="J1097" s="29">
        <f t="shared" ref="J1097:K1097" si="950">SUM(J1081,J1076,J1049)</f>
        <v>16915962</v>
      </c>
      <c r="K1097" s="29">
        <f t="shared" si="950"/>
        <v>7538467</v>
      </c>
      <c r="L1097" s="29">
        <f t="shared" si="923"/>
        <v>3318850</v>
      </c>
      <c r="M1097" s="29">
        <f t="shared" ref="M1097:O1097" si="951">SUM(M1081,M1076,M1049)</f>
        <v>1058800</v>
      </c>
      <c r="N1097" s="29">
        <f t="shared" si="951"/>
        <v>1146750</v>
      </c>
      <c r="O1097" s="29">
        <f t="shared" si="951"/>
        <v>1113300</v>
      </c>
      <c r="P1097" s="29">
        <f t="shared" si="925"/>
        <v>10857317</v>
      </c>
      <c r="Q1097" s="29">
        <f t="shared" si="910"/>
        <v>64.183857826117134</v>
      </c>
    </row>
    <row r="1098" spans="1:17" ht="15.75" thickBot="1">
      <c r="A1098" s="13" t="s">
        <v>0</v>
      </c>
      <c r="B1098" s="13" t="s">
        <v>0</v>
      </c>
      <c r="C1098" s="13" t="s">
        <v>0</v>
      </c>
      <c r="D1098" s="13" t="s">
        <v>0</v>
      </c>
      <c r="E1098" s="13" t="s">
        <v>0</v>
      </c>
      <c r="F1098" s="13" t="s">
        <v>0</v>
      </c>
      <c r="G1098" s="84" t="s">
        <v>0</v>
      </c>
      <c r="H1098" s="18" t="s">
        <v>125</v>
      </c>
      <c r="I1098" s="3">
        <v>324</v>
      </c>
      <c r="J1098" s="3">
        <v>324</v>
      </c>
      <c r="K1098" s="3">
        <v>0</v>
      </c>
      <c r="L1098" s="3">
        <f t="shared" si="923"/>
        <v>0</v>
      </c>
      <c r="M1098" s="3"/>
      <c r="N1098" s="3"/>
      <c r="O1098" s="3"/>
      <c r="P1098" s="3">
        <f t="shared" si="925"/>
        <v>0</v>
      </c>
      <c r="Q1098" s="3">
        <f t="shared" si="910"/>
        <v>0</v>
      </c>
    </row>
    <row r="1099" spans="1:17" ht="45.75" thickBot="1">
      <c r="A1099" s="109" t="s">
        <v>0</v>
      </c>
      <c r="B1099" s="109" t="s">
        <v>0</v>
      </c>
      <c r="C1099" s="109" t="s">
        <v>0</v>
      </c>
      <c r="D1099" s="109" t="s">
        <v>0</v>
      </c>
      <c r="E1099" s="109" t="s">
        <v>0</v>
      </c>
      <c r="F1099" s="109" t="s">
        <v>0</v>
      </c>
      <c r="G1099" s="121" t="s">
        <v>0</v>
      </c>
      <c r="H1099" s="1" t="s">
        <v>126</v>
      </c>
      <c r="I1099" s="1" t="s">
        <v>3016</v>
      </c>
      <c r="J1099" s="1" t="s">
        <v>3199</v>
      </c>
      <c r="K1099" s="1" t="s">
        <v>3198</v>
      </c>
      <c r="L1099" s="1" t="s">
        <v>3191</v>
      </c>
      <c r="M1099" s="1" t="s">
        <v>3193</v>
      </c>
      <c r="N1099" s="1" t="s">
        <v>3194</v>
      </c>
      <c r="O1099" s="1" t="s">
        <v>3195</v>
      </c>
      <c r="P1099" s="1" t="s">
        <v>3192</v>
      </c>
      <c r="Q1099" s="1" t="s">
        <v>3185</v>
      </c>
    </row>
    <row r="1100" spans="1:17">
      <c r="A1100" s="110"/>
      <c r="B1100" s="110"/>
      <c r="C1100" s="110"/>
      <c r="D1100" s="110"/>
      <c r="E1100" s="110"/>
      <c r="F1100" s="110"/>
      <c r="G1100" s="122"/>
      <c r="H1100" s="26" t="s">
        <v>0</v>
      </c>
      <c r="I1100" s="28">
        <v>1</v>
      </c>
      <c r="J1100" s="28">
        <v>2</v>
      </c>
      <c r="K1100" s="28">
        <v>3</v>
      </c>
      <c r="L1100" s="28" t="s">
        <v>3186</v>
      </c>
      <c r="M1100" s="28">
        <v>5</v>
      </c>
      <c r="N1100" s="28">
        <v>6</v>
      </c>
      <c r="O1100" s="28">
        <v>7</v>
      </c>
      <c r="P1100" s="28" t="s">
        <v>3187</v>
      </c>
      <c r="Q1100" s="28">
        <v>9</v>
      </c>
    </row>
    <row r="1101" spans="1:17">
      <c r="A1101" s="110"/>
      <c r="B1101" s="110"/>
      <c r="C1101" s="110"/>
      <c r="D1101" s="110"/>
      <c r="E1101" s="110"/>
      <c r="F1101" s="110"/>
      <c r="G1101" s="122"/>
      <c r="H1101" s="8" t="s">
        <v>304</v>
      </c>
      <c r="I1101" s="9">
        <v>28138937</v>
      </c>
      <c r="J1101" s="9">
        <f t="shared" ref="J1101" si="952">SUM(J1097)</f>
        <v>16915962</v>
      </c>
      <c r="K1101" s="9">
        <f t="shared" ref="K1101" si="953">SUM(K1097)</f>
        <v>7538467</v>
      </c>
      <c r="L1101" s="9">
        <f t="shared" ref="L1101:L1102" si="954">M1101+N1101+O1101</f>
        <v>3318850</v>
      </c>
      <c r="M1101" s="9">
        <f t="shared" ref="M1101:O1101" si="955">SUM(M1097)</f>
        <v>1058800</v>
      </c>
      <c r="N1101" s="9">
        <f t="shared" si="955"/>
        <v>1146750</v>
      </c>
      <c r="O1101" s="9">
        <f t="shared" si="955"/>
        <v>1113300</v>
      </c>
      <c r="P1101" s="9">
        <f t="shared" ref="P1101:P1102" si="956">SUM(K1101+L1101)</f>
        <v>10857317</v>
      </c>
      <c r="Q1101" s="9">
        <f t="shared" ref="Q1101:Q1163" si="957">IF(J1101=0,"-",P1101/J1101*100)</f>
        <v>64.183857826117134</v>
      </c>
    </row>
    <row r="1102" spans="1:17">
      <c r="A1102" s="110"/>
      <c r="B1102" s="110"/>
      <c r="C1102" s="110"/>
      <c r="D1102" s="110"/>
      <c r="E1102" s="110"/>
      <c r="F1102" s="110"/>
      <c r="G1102" s="122"/>
      <c r="H1102" s="10" t="s">
        <v>68</v>
      </c>
      <c r="I1102" s="9">
        <v>28138937</v>
      </c>
      <c r="J1102" s="9">
        <f t="shared" ref="J1102" si="958">SUM(J1101)</f>
        <v>16915962</v>
      </c>
      <c r="K1102" s="9">
        <f t="shared" ref="K1102" si="959">SUM(K1101)</f>
        <v>7538467</v>
      </c>
      <c r="L1102" s="9">
        <f t="shared" si="954"/>
        <v>3318850</v>
      </c>
      <c r="M1102" s="9">
        <f t="shared" ref="M1102:O1102" si="960">SUM(M1101)</f>
        <v>1058800</v>
      </c>
      <c r="N1102" s="9">
        <f t="shared" si="960"/>
        <v>1146750</v>
      </c>
      <c r="O1102" s="9">
        <f t="shared" si="960"/>
        <v>1113300</v>
      </c>
      <c r="P1102" s="9">
        <f t="shared" si="956"/>
        <v>10857317</v>
      </c>
      <c r="Q1102" s="9">
        <f t="shared" si="957"/>
        <v>64.183857826117134</v>
      </c>
    </row>
    <row r="1103" spans="1:17">
      <c r="A1103" s="111"/>
      <c r="B1103" s="111"/>
      <c r="C1103" s="111"/>
      <c r="D1103" s="111"/>
      <c r="E1103" s="111"/>
      <c r="F1103" s="111"/>
      <c r="G1103" s="123"/>
      <c r="Q1103" t="str">
        <f t="shared" si="957"/>
        <v>-</v>
      </c>
    </row>
    <row r="1104" spans="1:17">
      <c r="A1104" s="13" t="s">
        <v>0</v>
      </c>
      <c r="B1104" s="13" t="s">
        <v>0</v>
      </c>
      <c r="C1104" s="13" t="s">
        <v>0</v>
      </c>
      <c r="D1104" s="13" t="s">
        <v>0</v>
      </c>
      <c r="E1104" s="13" t="s">
        <v>0</v>
      </c>
      <c r="F1104" s="13" t="s">
        <v>0</v>
      </c>
      <c r="G1104" s="84" t="s">
        <v>0</v>
      </c>
      <c r="H1104" s="27" t="s">
        <v>0</v>
      </c>
      <c r="I1104" s="27"/>
      <c r="J1104" s="27"/>
      <c r="K1104" s="27"/>
      <c r="L1104" s="27"/>
      <c r="M1104" s="27"/>
      <c r="N1104" s="27"/>
      <c r="O1104" s="27"/>
      <c r="P1104" s="27"/>
      <c r="Q1104" s="27" t="str">
        <f t="shared" si="957"/>
        <v>-</v>
      </c>
    </row>
    <row r="1105" spans="1:17">
      <c r="A1105" s="13" t="s">
        <v>0</v>
      </c>
      <c r="B1105" s="13" t="s">
        <v>0</v>
      </c>
      <c r="C1105" s="13" t="s">
        <v>0</v>
      </c>
      <c r="D1105" s="13" t="s">
        <v>0</v>
      </c>
      <c r="E1105" s="13" t="s">
        <v>0</v>
      </c>
      <c r="F1105" s="13" t="s">
        <v>0</v>
      </c>
      <c r="G1105" s="84" t="s">
        <v>0</v>
      </c>
      <c r="H1105" s="24" t="s">
        <v>614</v>
      </c>
      <c r="I1105" s="29">
        <v>28138937</v>
      </c>
      <c r="J1105" s="29">
        <f t="shared" ref="J1105" si="961">SUM(J1097)</f>
        <v>16915962</v>
      </c>
      <c r="K1105" s="29">
        <f t="shared" ref="K1105" si="962">SUM(K1097)</f>
        <v>7538467</v>
      </c>
      <c r="L1105" s="29">
        <f t="shared" ref="L1105:L1106" si="963">M1105+N1105+O1105</f>
        <v>3318850</v>
      </c>
      <c r="M1105" s="29">
        <f t="shared" ref="M1105:O1105" si="964">SUM(M1097)</f>
        <v>1058800</v>
      </c>
      <c r="N1105" s="29">
        <f t="shared" si="964"/>
        <v>1146750</v>
      </c>
      <c r="O1105" s="29">
        <f t="shared" si="964"/>
        <v>1113300</v>
      </c>
      <c r="P1105" s="29">
        <f t="shared" ref="P1105:P1106" si="965">SUM(K1105+L1105)</f>
        <v>10857317</v>
      </c>
      <c r="Q1105" s="29">
        <f t="shared" si="957"/>
        <v>64.183857826117134</v>
      </c>
    </row>
    <row r="1106" spans="1:17">
      <c r="A1106" s="13" t="s">
        <v>0</v>
      </c>
      <c r="B1106" s="13" t="s">
        <v>0</v>
      </c>
      <c r="C1106" s="13" t="s">
        <v>0</v>
      </c>
      <c r="D1106" s="13" t="s">
        <v>0</v>
      </c>
      <c r="E1106" s="13" t="s">
        <v>0</v>
      </c>
      <c r="F1106" s="13" t="s">
        <v>0</v>
      </c>
      <c r="G1106" s="84" t="s">
        <v>0</v>
      </c>
      <c r="H1106" s="18" t="s">
        <v>125</v>
      </c>
      <c r="I1106" s="3">
        <v>324</v>
      </c>
      <c r="J1106" s="3">
        <f>J1098</f>
        <v>324</v>
      </c>
      <c r="K1106" s="3">
        <f>K1098</f>
        <v>0</v>
      </c>
      <c r="L1106" s="3">
        <f t="shared" si="963"/>
        <v>0</v>
      </c>
      <c r="M1106" s="3">
        <f>M1098</f>
        <v>0</v>
      </c>
      <c r="N1106" s="3">
        <f t="shared" ref="N1106:O1106" si="966">N1098</f>
        <v>0</v>
      </c>
      <c r="O1106" s="3">
        <f t="shared" si="966"/>
        <v>0</v>
      </c>
      <c r="P1106" s="3">
        <f t="shared" si="965"/>
        <v>0</v>
      </c>
      <c r="Q1106" s="3">
        <f t="shared" si="957"/>
        <v>0</v>
      </c>
    </row>
    <row r="1107" spans="1:17">
      <c r="A1107" s="13" t="s">
        <v>0</v>
      </c>
      <c r="B1107" s="13" t="s">
        <v>0</v>
      </c>
      <c r="C1107" s="13" t="s">
        <v>0</v>
      </c>
      <c r="D1107" s="13" t="s">
        <v>0</v>
      </c>
      <c r="E1107" s="13" t="s">
        <v>0</v>
      </c>
      <c r="F1107" s="13" t="s">
        <v>0</v>
      </c>
      <c r="G1107" s="84" t="s">
        <v>0</v>
      </c>
      <c r="H1107" s="7" t="s">
        <v>0</v>
      </c>
      <c r="I1107" s="30"/>
      <c r="J1107" s="30"/>
      <c r="K1107" s="30"/>
      <c r="L1107" s="30"/>
      <c r="M1107" s="30"/>
      <c r="N1107" s="30"/>
      <c r="O1107" s="30"/>
      <c r="P1107" s="30"/>
      <c r="Q1107" s="30" t="str">
        <f t="shared" si="957"/>
        <v>-</v>
      </c>
    </row>
    <row r="1108" spans="1:17" ht="15.75" thickBot="1">
      <c r="A1108" s="17" t="s">
        <v>581</v>
      </c>
      <c r="B1108" s="17" t="s">
        <v>129</v>
      </c>
      <c r="C1108" s="12" t="s">
        <v>0</v>
      </c>
      <c r="D1108" s="12" t="s">
        <v>0</v>
      </c>
      <c r="E1108" s="18" t="s">
        <v>0</v>
      </c>
      <c r="F1108" s="18" t="s">
        <v>0</v>
      </c>
      <c r="G1108" s="81" t="s">
        <v>0</v>
      </c>
      <c r="H1108" s="18" t="s">
        <v>0</v>
      </c>
      <c r="I1108" s="11"/>
      <c r="J1108" s="11"/>
      <c r="K1108" s="11"/>
      <c r="L1108" s="11"/>
      <c r="M1108" s="11"/>
      <c r="N1108" s="11"/>
      <c r="O1108" s="11"/>
      <c r="P1108" s="11"/>
      <c r="Q1108" s="11" t="str">
        <f t="shared" si="957"/>
        <v>-</v>
      </c>
    </row>
    <row r="1109" spans="1:17" ht="45.75" thickBot="1">
      <c r="A1109" s="1" t="s">
        <v>82</v>
      </c>
      <c r="B1109" s="1" t="s">
        <v>83</v>
      </c>
      <c r="C1109" s="1" t="s">
        <v>84</v>
      </c>
      <c r="D1109" s="19" t="s">
        <v>0</v>
      </c>
      <c r="E1109" s="1" t="s">
        <v>85</v>
      </c>
      <c r="F1109" s="1" t="s">
        <v>86</v>
      </c>
      <c r="G1109" s="82" t="s">
        <v>87</v>
      </c>
      <c r="H1109" s="1" t="s">
        <v>1</v>
      </c>
      <c r="I1109" s="1" t="s">
        <v>3016</v>
      </c>
      <c r="J1109" s="1" t="s">
        <v>3199</v>
      </c>
      <c r="K1109" s="1" t="s">
        <v>3198</v>
      </c>
      <c r="L1109" s="1" t="s">
        <v>3191</v>
      </c>
      <c r="M1109" s="1" t="s">
        <v>3193</v>
      </c>
      <c r="N1109" s="1" t="s">
        <v>3194</v>
      </c>
      <c r="O1109" s="1" t="s">
        <v>3195</v>
      </c>
      <c r="P1109" s="1" t="s">
        <v>3192</v>
      </c>
      <c r="Q1109" s="1" t="s">
        <v>3185</v>
      </c>
    </row>
    <row r="1110" spans="1:17">
      <c r="A1110" s="20" t="s">
        <v>0</v>
      </c>
      <c r="B1110" s="20" t="s">
        <v>0</v>
      </c>
      <c r="C1110" s="20" t="s">
        <v>0</v>
      </c>
      <c r="D1110" s="21" t="s">
        <v>0</v>
      </c>
      <c r="E1110" s="21" t="s">
        <v>0</v>
      </c>
      <c r="F1110" s="22" t="s">
        <v>0</v>
      </c>
      <c r="G1110" s="83" t="s">
        <v>0</v>
      </c>
      <c r="H1110" s="23" t="s">
        <v>0</v>
      </c>
      <c r="I1110" s="28">
        <v>1</v>
      </c>
      <c r="J1110" s="28">
        <v>2</v>
      </c>
      <c r="K1110" s="28">
        <v>3</v>
      </c>
      <c r="L1110" s="28" t="s">
        <v>3186</v>
      </c>
      <c r="M1110" s="28">
        <v>5</v>
      </c>
      <c r="N1110" s="28">
        <v>6</v>
      </c>
      <c r="O1110" s="28">
        <v>7</v>
      </c>
      <c r="P1110" s="28" t="s">
        <v>3187</v>
      </c>
      <c r="Q1110" s="28">
        <v>9</v>
      </c>
    </row>
    <row r="1111" spans="1:17">
      <c r="A1111" s="17" t="s">
        <v>581</v>
      </c>
      <c r="B1111" s="17" t="s">
        <v>129</v>
      </c>
      <c r="C1111" s="12" t="s">
        <v>88</v>
      </c>
      <c r="D1111" s="12" t="s">
        <v>615</v>
      </c>
      <c r="E1111" s="18" t="s">
        <v>0</v>
      </c>
      <c r="F1111" s="18" t="s">
        <v>0</v>
      </c>
      <c r="G1111" s="81" t="s">
        <v>0</v>
      </c>
      <c r="H1111" s="18" t="s">
        <v>75</v>
      </c>
      <c r="I1111" s="11"/>
      <c r="J1111" s="11"/>
      <c r="K1111" s="11"/>
      <c r="L1111" s="11"/>
      <c r="M1111" s="11"/>
      <c r="N1111" s="11"/>
      <c r="O1111" s="11"/>
      <c r="P1111" s="11"/>
      <c r="Q1111" s="11" t="str">
        <f t="shared" si="957"/>
        <v>-</v>
      </c>
    </row>
    <row r="1112" spans="1:17" ht="22.5">
      <c r="A1112" s="17" t="s">
        <v>0</v>
      </c>
      <c r="B1112" s="17" t="s">
        <v>0</v>
      </c>
      <c r="C1112" s="17" t="s">
        <v>0</v>
      </c>
      <c r="D1112" s="18" t="s">
        <v>0</v>
      </c>
      <c r="E1112" s="18" t="s">
        <v>0</v>
      </c>
      <c r="F1112" s="18" t="s">
        <v>0</v>
      </c>
      <c r="G1112" s="81" t="s">
        <v>0</v>
      </c>
      <c r="H1112" s="24" t="s">
        <v>27</v>
      </c>
      <c r="I1112" s="29">
        <v>86383647</v>
      </c>
      <c r="J1112" s="29">
        <f t="shared" ref="J1112" si="967">SUM(J1113,J1122,J1124)</f>
        <v>86383647</v>
      </c>
      <c r="K1112" s="29">
        <f t="shared" ref="K1112" si="968">SUM(K1113,K1122,K1124)</f>
        <v>41864771</v>
      </c>
      <c r="L1112" s="29">
        <f t="shared" ref="L1112:L1158" si="969">M1112+N1112+O1112</f>
        <v>22433831</v>
      </c>
      <c r="M1112" s="29">
        <f t="shared" ref="M1112:O1112" si="970">SUM(M1113,M1122,M1124)</f>
        <v>7444000</v>
      </c>
      <c r="N1112" s="29">
        <f t="shared" si="970"/>
        <v>7882500</v>
      </c>
      <c r="O1112" s="29">
        <f t="shared" si="970"/>
        <v>7107331</v>
      </c>
      <c r="P1112" s="29">
        <f t="shared" ref="P1112:P1158" si="971">SUM(K1112+L1112)</f>
        <v>64298602</v>
      </c>
      <c r="Q1112" s="29">
        <f t="shared" si="957"/>
        <v>74.433766381731942</v>
      </c>
    </row>
    <row r="1113" spans="1:17">
      <c r="A1113" s="12" t="s">
        <v>581</v>
      </c>
      <c r="B1113" s="12" t="s">
        <v>129</v>
      </c>
      <c r="C1113" s="12" t="s">
        <v>88</v>
      </c>
      <c r="D1113" s="12" t="s">
        <v>615</v>
      </c>
      <c r="E1113" s="18" t="s">
        <v>2</v>
      </c>
      <c r="F1113" s="18" t="s">
        <v>0</v>
      </c>
      <c r="G1113" s="81" t="s">
        <v>0</v>
      </c>
      <c r="H1113" s="18" t="s">
        <v>3</v>
      </c>
      <c r="I1113" s="3">
        <v>67230600</v>
      </c>
      <c r="J1113" s="3">
        <f t="shared" ref="J1113" si="972">SUM(J1114:J1115)</f>
        <v>67230600</v>
      </c>
      <c r="K1113" s="3">
        <f t="shared" ref="K1113" si="973">SUM(K1114:K1115)</f>
        <v>34679661</v>
      </c>
      <c r="L1113" s="3">
        <f t="shared" si="969"/>
        <v>17836431</v>
      </c>
      <c r="M1113" s="3">
        <f t="shared" ref="M1113:O1113" si="974">SUM(M1114:M1115)</f>
        <v>5896000</v>
      </c>
      <c r="N1113" s="3">
        <f t="shared" si="974"/>
        <v>5981000</v>
      </c>
      <c r="O1113" s="3">
        <f t="shared" si="974"/>
        <v>5959431</v>
      </c>
      <c r="P1113" s="3">
        <f t="shared" si="971"/>
        <v>52516092</v>
      </c>
      <c r="Q1113" s="3">
        <f t="shared" si="957"/>
        <v>78.113376944427088</v>
      </c>
    </row>
    <row r="1114" spans="1:17">
      <c r="A1114" s="12" t="s">
        <v>581</v>
      </c>
      <c r="B1114" s="12" t="s">
        <v>129</v>
      </c>
      <c r="C1114" s="12" t="s">
        <v>88</v>
      </c>
      <c r="D1114" s="12" t="s">
        <v>615</v>
      </c>
      <c r="E1114" s="11">
        <v>6111</v>
      </c>
      <c r="F1114" s="12"/>
      <c r="G1114" s="84" t="s">
        <v>3084</v>
      </c>
      <c r="H1114" s="13" t="s">
        <v>4</v>
      </c>
      <c r="I1114" s="2">
        <v>60160600</v>
      </c>
      <c r="J1114" s="2">
        <v>60160600</v>
      </c>
      <c r="K1114" s="2">
        <v>30482708</v>
      </c>
      <c r="L1114" s="2">
        <f t="shared" si="969"/>
        <v>16200000</v>
      </c>
      <c r="M1114" s="2">
        <v>5400000</v>
      </c>
      <c r="N1114" s="2">
        <v>5400000</v>
      </c>
      <c r="O1114" s="2">
        <v>5400000</v>
      </c>
      <c r="P1114" s="2">
        <f t="shared" si="971"/>
        <v>46682708</v>
      </c>
      <c r="Q1114" s="2">
        <f t="shared" si="957"/>
        <v>77.596812531789908</v>
      </c>
    </row>
    <row r="1115" spans="1:17">
      <c r="A1115" s="17" t="s">
        <v>581</v>
      </c>
      <c r="B1115" s="17" t="s">
        <v>129</v>
      </c>
      <c r="C1115" s="17" t="s">
        <v>88</v>
      </c>
      <c r="D1115" s="17" t="s">
        <v>615</v>
      </c>
      <c r="E1115" s="17" t="s">
        <v>91</v>
      </c>
      <c r="F1115" s="12" t="s">
        <v>0</v>
      </c>
      <c r="G1115" s="84" t="s">
        <v>0</v>
      </c>
      <c r="H1115" s="18" t="s">
        <v>5</v>
      </c>
      <c r="I1115" s="3">
        <v>7070000</v>
      </c>
      <c r="J1115" s="3">
        <f t="shared" ref="J1115:K1115" si="975">SUM(J1116:J1121)</f>
        <v>7070000</v>
      </c>
      <c r="K1115" s="3">
        <f t="shared" si="975"/>
        <v>4196953</v>
      </c>
      <c r="L1115" s="3">
        <f t="shared" si="969"/>
        <v>1636431</v>
      </c>
      <c r="M1115" s="3">
        <f t="shared" ref="M1115:O1115" si="976">SUM(M1116:M1121)</f>
        <v>496000</v>
      </c>
      <c r="N1115" s="3">
        <f t="shared" si="976"/>
        <v>581000</v>
      </c>
      <c r="O1115" s="3">
        <f t="shared" si="976"/>
        <v>559431</v>
      </c>
      <c r="P1115" s="3">
        <f t="shared" si="971"/>
        <v>5833384</v>
      </c>
      <c r="Q1115" s="3">
        <f t="shared" si="957"/>
        <v>82.508967468175385</v>
      </c>
    </row>
    <row r="1116" spans="1:17">
      <c r="A1116" s="12" t="s">
        <v>581</v>
      </c>
      <c r="B1116" s="12" t="s">
        <v>129</v>
      </c>
      <c r="C1116" s="12" t="s">
        <v>88</v>
      </c>
      <c r="D1116" s="12" t="s">
        <v>615</v>
      </c>
      <c r="E1116" s="11">
        <v>6112</v>
      </c>
      <c r="F1116" s="12" t="s">
        <v>616</v>
      </c>
      <c r="G1116" s="84" t="s">
        <v>3084</v>
      </c>
      <c r="H1116" s="13" t="s">
        <v>9</v>
      </c>
      <c r="I1116" s="2">
        <v>1275000</v>
      </c>
      <c r="J1116" s="2">
        <v>1275000</v>
      </c>
      <c r="K1116" s="2">
        <v>643000</v>
      </c>
      <c r="L1116" s="2">
        <f t="shared" si="969"/>
        <v>330000</v>
      </c>
      <c r="M1116" s="2">
        <v>100000</v>
      </c>
      <c r="N1116" s="2">
        <v>115000</v>
      </c>
      <c r="O1116" s="2">
        <v>115000</v>
      </c>
      <c r="P1116" s="2">
        <f t="shared" si="971"/>
        <v>973000</v>
      </c>
      <c r="Q1116" s="2">
        <f t="shared" si="957"/>
        <v>76.313725490196077</v>
      </c>
    </row>
    <row r="1117" spans="1:17">
      <c r="A1117" s="12" t="s">
        <v>581</v>
      </c>
      <c r="B1117" s="12" t="s">
        <v>129</v>
      </c>
      <c r="C1117" s="12" t="s">
        <v>88</v>
      </c>
      <c r="D1117" s="12" t="s">
        <v>615</v>
      </c>
      <c r="E1117" s="11">
        <v>6112</v>
      </c>
      <c r="F1117" s="12" t="s">
        <v>617</v>
      </c>
      <c r="G1117" s="84" t="s">
        <v>3084</v>
      </c>
      <c r="H1117" s="13" t="s">
        <v>10</v>
      </c>
      <c r="I1117" s="2">
        <v>3682000</v>
      </c>
      <c r="J1117" s="2">
        <v>3682000</v>
      </c>
      <c r="K1117" s="2">
        <v>1989000</v>
      </c>
      <c r="L1117" s="2">
        <f t="shared" si="969"/>
        <v>1011000</v>
      </c>
      <c r="M1117" s="2">
        <v>285000</v>
      </c>
      <c r="N1117" s="2">
        <v>366000</v>
      </c>
      <c r="O1117" s="2">
        <v>360000</v>
      </c>
      <c r="P1117" s="2">
        <f t="shared" si="971"/>
        <v>3000000</v>
      </c>
      <c r="Q1117" s="2">
        <f t="shared" si="957"/>
        <v>81.477457903313422</v>
      </c>
    </row>
    <row r="1118" spans="1:17">
      <c r="A1118" s="12" t="s">
        <v>581</v>
      </c>
      <c r="B1118" s="12" t="s">
        <v>129</v>
      </c>
      <c r="C1118" s="12" t="s">
        <v>88</v>
      </c>
      <c r="D1118" s="12" t="s">
        <v>615</v>
      </c>
      <c r="E1118" s="11">
        <v>6112</v>
      </c>
      <c r="F1118" s="12" t="s">
        <v>618</v>
      </c>
      <c r="G1118" s="84" t="s">
        <v>3084</v>
      </c>
      <c r="H1118" s="13" t="s">
        <v>7</v>
      </c>
      <c r="I1118" s="2">
        <v>991000</v>
      </c>
      <c r="J1118" s="2">
        <v>991000</v>
      </c>
      <c r="K1118" s="2">
        <v>907946</v>
      </c>
      <c r="L1118" s="2">
        <f t="shared" si="969"/>
        <v>11000</v>
      </c>
      <c r="M1118" s="2">
        <v>11000</v>
      </c>
      <c r="N1118" s="2">
        <v>0</v>
      </c>
      <c r="O1118" s="2">
        <v>0</v>
      </c>
      <c r="P1118" s="2">
        <f t="shared" si="971"/>
        <v>918946</v>
      </c>
      <c r="Q1118" s="2">
        <f t="shared" si="957"/>
        <v>92.729162462159437</v>
      </c>
    </row>
    <row r="1119" spans="1:17">
      <c r="A1119" s="12" t="s">
        <v>581</v>
      </c>
      <c r="B1119" s="12" t="s">
        <v>129</v>
      </c>
      <c r="C1119" s="12" t="s">
        <v>88</v>
      </c>
      <c r="D1119" s="12" t="s">
        <v>615</v>
      </c>
      <c r="E1119" s="11">
        <v>6112</v>
      </c>
      <c r="F1119" s="12" t="s">
        <v>619</v>
      </c>
      <c r="G1119" s="84" t="s">
        <v>3084</v>
      </c>
      <c r="H1119" s="13" t="s">
        <v>8</v>
      </c>
      <c r="I1119" s="2">
        <v>391000</v>
      </c>
      <c r="J1119" s="2">
        <v>391000</v>
      </c>
      <c r="K1119" s="2">
        <v>276569</v>
      </c>
      <c r="L1119" s="2">
        <f t="shared" si="969"/>
        <v>114431</v>
      </c>
      <c r="M1119" s="2">
        <v>50000</v>
      </c>
      <c r="N1119" s="2">
        <v>40000</v>
      </c>
      <c r="O1119" s="2">
        <v>24431</v>
      </c>
      <c r="P1119" s="2">
        <f t="shared" si="971"/>
        <v>391000</v>
      </c>
      <c r="Q1119" s="2">
        <f t="shared" si="957"/>
        <v>100</v>
      </c>
    </row>
    <row r="1120" spans="1:17">
      <c r="A1120" s="12" t="s">
        <v>581</v>
      </c>
      <c r="B1120" s="12" t="s">
        <v>129</v>
      </c>
      <c r="C1120" s="12" t="s">
        <v>88</v>
      </c>
      <c r="D1120" s="12" t="s">
        <v>615</v>
      </c>
      <c r="E1120" s="11">
        <v>6112</v>
      </c>
      <c r="F1120" s="12" t="s">
        <v>620</v>
      </c>
      <c r="G1120" s="84" t="s">
        <v>3084</v>
      </c>
      <c r="H1120" s="13" t="s">
        <v>6</v>
      </c>
      <c r="I1120" s="2">
        <v>731000</v>
      </c>
      <c r="J1120" s="2">
        <v>731000</v>
      </c>
      <c r="K1120" s="2">
        <v>380438</v>
      </c>
      <c r="L1120" s="2">
        <f t="shared" si="969"/>
        <v>170000</v>
      </c>
      <c r="M1120" s="2">
        <v>50000</v>
      </c>
      <c r="N1120" s="2">
        <v>60000</v>
      </c>
      <c r="O1120" s="2">
        <v>60000</v>
      </c>
      <c r="P1120" s="2">
        <f t="shared" si="971"/>
        <v>550438</v>
      </c>
      <c r="Q1120" s="2">
        <f t="shared" si="957"/>
        <v>75.299316005471965</v>
      </c>
    </row>
    <row r="1121" spans="1:17">
      <c r="A1121" s="12" t="s">
        <v>581</v>
      </c>
      <c r="B1121" s="12" t="s">
        <v>129</v>
      </c>
      <c r="C1121" s="12" t="s">
        <v>88</v>
      </c>
      <c r="D1121" s="12" t="s">
        <v>615</v>
      </c>
      <c r="E1121" s="11">
        <v>6112</v>
      </c>
      <c r="F1121" s="12" t="s">
        <v>621</v>
      </c>
      <c r="G1121" s="84" t="s">
        <v>3084</v>
      </c>
      <c r="H1121" s="13" t="s">
        <v>622</v>
      </c>
      <c r="I1121" s="2">
        <v>0</v>
      </c>
      <c r="J1121" s="2">
        <v>0</v>
      </c>
      <c r="K1121" s="2">
        <v>0</v>
      </c>
      <c r="L1121" s="2">
        <f t="shared" si="969"/>
        <v>0</v>
      </c>
      <c r="M1121" s="2">
        <v>0</v>
      </c>
      <c r="N1121" s="2">
        <v>0</v>
      </c>
      <c r="O1121" s="2">
        <v>0</v>
      </c>
      <c r="P1121" s="2">
        <f t="shared" si="971"/>
        <v>0</v>
      </c>
      <c r="Q1121" s="2" t="str">
        <f t="shared" si="957"/>
        <v>-</v>
      </c>
    </row>
    <row r="1122" spans="1:17">
      <c r="A1122" s="12" t="s">
        <v>581</v>
      </c>
      <c r="B1122" s="12" t="s">
        <v>129</v>
      </c>
      <c r="C1122" s="12" t="s">
        <v>88</v>
      </c>
      <c r="D1122" s="12" t="s">
        <v>615</v>
      </c>
      <c r="E1122" s="18" t="s">
        <v>13</v>
      </c>
      <c r="F1122" s="18" t="s">
        <v>0</v>
      </c>
      <c r="G1122" s="81" t="s">
        <v>0</v>
      </c>
      <c r="H1122" s="18" t="s">
        <v>14</v>
      </c>
      <c r="I1122" s="3">
        <v>9468400</v>
      </c>
      <c r="J1122" s="3">
        <f t="shared" ref="J1122:K1122" si="977">SUM(J1123)</f>
        <v>9468400</v>
      </c>
      <c r="K1122" s="3">
        <f t="shared" si="977"/>
        <v>4797894</v>
      </c>
      <c r="L1122" s="3">
        <f t="shared" si="969"/>
        <v>2580000</v>
      </c>
      <c r="M1122" s="3">
        <f t="shared" ref="M1122:O1122" si="978">SUM(M1123)</f>
        <v>860000</v>
      </c>
      <c r="N1122" s="3">
        <f t="shared" si="978"/>
        <v>860000</v>
      </c>
      <c r="O1122" s="3">
        <f t="shared" si="978"/>
        <v>860000</v>
      </c>
      <c r="P1122" s="3">
        <f t="shared" si="971"/>
        <v>7377894</v>
      </c>
      <c r="Q1122" s="3">
        <f t="shared" si="957"/>
        <v>77.92123273203498</v>
      </c>
    </row>
    <row r="1123" spans="1:17">
      <c r="A1123" s="12" t="s">
        <v>581</v>
      </c>
      <c r="B1123" s="12" t="s">
        <v>129</v>
      </c>
      <c r="C1123" s="12" t="s">
        <v>88</v>
      </c>
      <c r="D1123" s="12" t="s">
        <v>615</v>
      </c>
      <c r="E1123" s="11">
        <v>6121</v>
      </c>
      <c r="F1123" s="12"/>
      <c r="G1123" s="84" t="s">
        <v>3084</v>
      </c>
      <c r="H1123" s="13" t="s">
        <v>15</v>
      </c>
      <c r="I1123" s="2">
        <v>9468400</v>
      </c>
      <c r="J1123" s="2">
        <v>9468400</v>
      </c>
      <c r="K1123" s="2">
        <v>4797894</v>
      </c>
      <c r="L1123" s="2">
        <f t="shared" si="969"/>
        <v>2580000</v>
      </c>
      <c r="M1123" s="2">
        <v>860000</v>
      </c>
      <c r="N1123" s="2">
        <v>860000</v>
      </c>
      <c r="O1123" s="2">
        <v>860000</v>
      </c>
      <c r="P1123" s="2">
        <f t="shared" si="971"/>
        <v>7377894</v>
      </c>
      <c r="Q1123" s="2">
        <f t="shared" si="957"/>
        <v>77.92123273203498</v>
      </c>
    </row>
    <row r="1124" spans="1:17">
      <c r="A1124" s="12" t="s">
        <v>581</v>
      </c>
      <c r="B1124" s="12" t="s">
        <v>129</v>
      </c>
      <c r="C1124" s="12" t="s">
        <v>88</v>
      </c>
      <c r="D1124" s="12" t="s">
        <v>615</v>
      </c>
      <c r="E1124" s="18" t="s">
        <v>16</v>
      </c>
      <c r="F1124" s="18" t="s">
        <v>0</v>
      </c>
      <c r="G1124" s="81" t="s">
        <v>0</v>
      </c>
      <c r="H1124" s="18" t="s">
        <v>17</v>
      </c>
      <c r="I1124" s="3">
        <v>9684647</v>
      </c>
      <c r="J1124" s="3">
        <f t="shared" ref="J1124:K1124" si="979">SUM(J1125,J1126,J1127,J1130,J1131,J1132,J1133,J1134)</f>
        <v>9684647</v>
      </c>
      <c r="K1124" s="3">
        <f t="shared" si="979"/>
        <v>2387216</v>
      </c>
      <c r="L1124" s="3">
        <f t="shared" si="969"/>
        <v>2017400</v>
      </c>
      <c r="M1124" s="3">
        <f t="shared" ref="M1124:O1124" si="980">SUM(M1125,M1126,M1127,M1130,M1131,M1132,M1133,M1134)</f>
        <v>688000</v>
      </c>
      <c r="N1124" s="3">
        <f t="shared" si="980"/>
        <v>1041500</v>
      </c>
      <c r="O1124" s="3">
        <f t="shared" si="980"/>
        <v>287900</v>
      </c>
      <c r="P1124" s="3">
        <f t="shared" si="971"/>
        <v>4404616</v>
      </c>
      <c r="Q1124" s="3">
        <f t="shared" si="957"/>
        <v>45.4803979948882</v>
      </c>
    </row>
    <row r="1125" spans="1:17">
      <c r="A1125" s="12" t="s">
        <v>581</v>
      </c>
      <c r="B1125" s="12" t="s">
        <v>129</v>
      </c>
      <c r="C1125" s="12" t="s">
        <v>88</v>
      </c>
      <c r="D1125" s="12" t="s">
        <v>615</v>
      </c>
      <c r="E1125" s="11">
        <v>6131</v>
      </c>
      <c r="F1125" s="12"/>
      <c r="G1125" s="84" t="s">
        <v>3084</v>
      </c>
      <c r="H1125" s="13" t="s">
        <v>18</v>
      </c>
      <c r="I1125" s="2">
        <v>55647</v>
      </c>
      <c r="J1125" s="2">
        <v>55647</v>
      </c>
      <c r="K1125" s="2">
        <v>28000</v>
      </c>
      <c r="L1125" s="2">
        <f t="shared" si="969"/>
        <v>14000</v>
      </c>
      <c r="M1125" s="2">
        <v>5000</v>
      </c>
      <c r="N1125" s="2">
        <v>4000</v>
      </c>
      <c r="O1125" s="2">
        <v>5000</v>
      </c>
      <c r="P1125" s="2">
        <f t="shared" si="971"/>
        <v>42000</v>
      </c>
      <c r="Q1125" s="2">
        <f t="shared" si="957"/>
        <v>75.475766887702846</v>
      </c>
    </row>
    <row r="1126" spans="1:17">
      <c r="A1126" s="12" t="s">
        <v>581</v>
      </c>
      <c r="B1126" s="12" t="s">
        <v>129</v>
      </c>
      <c r="C1126" s="12" t="s">
        <v>88</v>
      </c>
      <c r="D1126" s="12" t="s">
        <v>615</v>
      </c>
      <c r="E1126" s="11">
        <v>6133</v>
      </c>
      <c r="F1126" s="12"/>
      <c r="G1126" s="84" t="s">
        <v>3084</v>
      </c>
      <c r="H1126" s="13" t="s">
        <v>20</v>
      </c>
      <c r="I1126" s="2">
        <v>45000</v>
      </c>
      <c r="J1126" s="2">
        <v>45000</v>
      </c>
      <c r="K1126" s="2">
        <v>22500</v>
      </c>
      <c r="L1126" s="2">
        <f t="shared" si="969"/>
        <v>6000</v>
      </c>
      <c r="M1126" s="2">
        <v>2000</v>
      </c>
      <c r="N1126" s="2">
        <v>2000</v>
      </c>
      <c r="O1126" s="2">
        <v>2000</v>
      </c>
      <c r="P1126" s="2">
        <f t="shared" si="971"/>
        <v>28500</v>
      </c>
      <c r="Q1126" s="2">
        <f t="shared" si="957"/>
        <v>63.333333333333329</v>
      </c>
    </row>
    <row r="1127" spans="1:17">
      <c r="A1127" s="17" t="s">
        <v>581</v>
      </c>
      <c r="B1127" s="17" t="s">
        <v>129</v>
      </c>
      <c r="C1127" s="17" t="s">
        <v>88</v>
      </c>
      <c r="D1127" s="17" t="s">
        <v>615</v>
      </c>
      <c r="E1127" s="17" t="s">
        <v>432</v>
      </c>
      <c r="F1127" s="12" t="s">
        <v>0</v>
      </c>
      <c r="G1127" s="84" t="s">
        <v>0</v>
      </c>
      <c r="H1127" s="18" t="s">
        <v>21</v>
      </c>
      <c r="I1127" s="3">
        <v>6863000</v>
      </c>
      <c r="J1127" s="3">
        <f t="shared" ref="J1127:K1127" si="981">SUM(J1128:J1129)</f>
        <v>6863000</v>
      </c>
      <c r="K1127" s="3">
        <f t="shared" si="981"/>
        <v>1049000</v>
      </c>
      <c r="L1127" s="3">
        <f t="shared" si="969"/>
        <v>1228000</v>
      </c>
      <c r="M1127" s="3">
        <f t="shared" ref="M1127:O1127" si="982">SUM(M1128:M1129)</f>
        <v>375000</v>
      </c>
      <c r="N1127" s="3">
        <f t="shared" si="982"/>
        <v>805000</v>
      </c>
      <c r="O1127" s="3">
        <f t="shared" si="982"/>
        <v>48000</v>
      </c>
      <c r="P1127" s="3">
        <f t="shared" si="971"/>
        <v>2277000</v>
      </c>
      <c r="Q1127" s="3">
        <f t="shared" si="957"/>
        <v>33.177910534751561</v>
      </c>
    </row>
    <row r="1128" spans="1:17">
      <c r="A1128" s="12" t="s">
        <v>581</v>
      </c>
      <c r="B1128" s="12" t="s">
        <v>129</v>
      </c>
      <c r="C1128" s="12" t="s">
        <v>88</v>
      </c>
      <c r="D1128" s="12" t="s">
        <v>615</v>
      </c>
      <c r="E1128" s="11">
        <v>6134</v>
      </c>
      <c r="F1128" s="12"/>
      <c r="G1128" s="84" t="s">
        <v>3084</v>
      </c>
      <c r="H1128" s="13" t="s">
        <v>21</v>
      </c>
      <c r="I1128" s="2">
        <v>400000</v>
      </c>
      <c r="J1128" s="2">
        <v>400000</v>
      </c>
      <c r="K1128" s="2">
        <v>199000</v>
      </c>
      <c r="L1128" s="2">
        <f t="shared" si="969"/>
        <v>100000</v>
      </c>
      <c r="M1128" s="2">
        <v>30000</v>
      </c>
      <c r="N1128" s="2">
        <v>35000</v>
      </c>
      <c r="O1128" s="2">
        <v>35000</v>
      </c>
      <c r="P1128" s="2">
        <f t="shared" si="971"/>
        <v>299000</v>
      </c>
      <c r="Q1128" s="2">
        <f t="shared" si="957"/>
        <v>74.75</v>
      </c>
    </row>
    <row r="1129" spans="1:17" ht="22.5">
      <c r="A1129" s="12" t="s">
        <v>581</v>
      </c>
      <c r="B1129" s="12" t="s">
        <v>129</v>
      </c>
      <c r="C1129" s="12" t="s">
        <v>88</v>
      </c>
      <c r="D1129" s="12" t="s">
        <v>615</v>
      </c>
      <c r="E1129" s="11">
        <v>6134</v>
      </c>
      <c r="F1129" s="12" t="s">
        <v>623</v>
      </c>
      <c r="G1129" s="84" t="s">
        <v>3084</v>
      </c>
      <c r="H1129" s="13" t="s">
        <v>624</v>
      </c>
      <c r="I1129" s="2">
        <v>6463000</v>
      </c>
      <c r="J1129" s="2">
        <v>6463000</v>
      </c>
      <c r="K1129" s="2">
        <v>850000</v>
      </c>
      <c r="L1129" s="2">
        <f t="shared" si="969"/>
        <v>1128000</v>
      </c>
      <c r="M1129" s="2">
        <v>345000</v>
      </c>
      <c r="N1129" s="2">
        <v>770000</v>
      </c>
      <c r="O1129" s="2">
        <v>13000</v>
      </c>
      <c r="P1129" s="2">
        <f t="shared" si="971"/>
        <v>1978000</v>
      </c>
      <c r="Q1129" s="2">
        <f t="shared" si="957"/>
        <v>30.604982206405694</v>
      </c>
    </row>
    <row r="1130" spans="1:17">
      <c r="A1130" s="12" t="s">
        <v>581</v>
      </c>
      <c r="B1130" s="12" t="s">
        <v>129</v>
      </c>
      <c r="C1130" s="12" t="s">
        <v>88</v>
      </c>
      <c r="D1130" s="12" t="s">
        <v>615</v>
      </c>
      <c r="E1130" s="11">
        <v>6135</v>
      </c>
      <c r="F1130" s="12"/>
      <c r="G1130" s="84" t="s">
        <v>3084</v>
      </c>
      <c r="H1130" s="13" t="s">
        <v>22</v>
      </c>
      <c r="I1130" s="2">
        <v>1000000</v>
      </c>
      <c r="J1130" s="2">
        <v>1000000</v>
      </c>
      <c r="K1130" s="2">
        <v>500000</v>
      </c>
      <c r="L1130" s="2">
        <f t="shared" si="969"/>
        <v>250000</v>
      </c>
      <c r="M1130" s="2">
        <v>85000</v>
      </c>
      <c r="N1130" s="2">
        <v>80000</v>
      </c>
      <c r="O1130" s="2">
        <v>85000</v>
      </c>
      <c r="P1130" s="2">
        <f t="shared" si="971"/>
        <v>750000</v>
      </c>
      <c r="Q1130" s="2">
        <f t="shared" si="957"/>
        <v>75</v>
      </c>
    </row>
    <row r="1131" spans="1:17">
      <c r="A1131" s="12" t="s">
        <v>581</v>
      </c>
      <c r="B1131" s="12" t="s">
        <v>129</v>
      </c>
      <c r="C1131" s="12" t="s">
        <v>88</v>
      </c>
      <c r="D1131" s="12" t="s">
        <v>615</v>
      </c>
      <c r="E1131" s="11">
        <v>6136</v>
      </c>
      <c r="F1131" s="12"/>
      <c r="G1131" s="84" t="s">
        <v>3084</v>
      </c>
      <c r="H1131" s="13" t="s">
        <v>23</v>
      </c>
      <c r="I1131" s="2">
        <v>70000</v>
      </c>
      <c r="J1131" s="2">
        <v>70000</v>
      </c>
      <c r="K1131" s="2">
        <v>36600</v>
      </c>
      <c r="L1131" s="2">
        <f t="shared" si="969"/>
        <v>33400</v>
      </c>
      <c r="M1131" s="2">
        <v>18000</v>
      </c>
      <c r="N1131" s="2">
        <v>9000</v>
      </c>
      <c r="O1131" s="2">
        <v>6400</v>
      </c>
      <c r="P1131" s="2">
        <f t="shared" si="971"/>
        <v>70000</v>
      </c>
      <c r="Q1131" s="2">
        <f t="shared" si="957"/>
        <v>100</v>
      </c>
    </row>
    <row r="1132" spans="1:17">
      <c r="A1132" s="12" t="s">
        <v>581</v>
      </c>
      <c r="B1132" s="12" t="s">
        <v>129</v>
      </c>
      <c r="C1132" s="12" t="s">
        <v>88</v>
      </c>
      <c r="D1132" s="12" t="s">
        <v>615</v>
      </c>
      <c r="E1132" s="11">
        <v>6137</v>
      </c>
      <c r="F1132" s="12"/>
      <c r="G1132" s="84" t="s">
        <v>3084</v>
      </c>
      <c r="H1132" s="13" t="s">
        <v>24</v>
      </c>
      <c r="I1132" s="2">
        <v>550000</v>
      </c>
      <c r="J1132" s="2">
        <v>550000</v>
      </c>
      <c r="K1132" s="2">
        <v>275000</v>
      </c>
      <c r="L1132" s="2">
        <f t="shared" si="969"/>
        <v>230000</v>
      </c>
      <c r="M1132" s="2">
        <v>130000</v>
      </c>
      <c r="N1132" s="2">
        <v>50000</v>
      </c>
      <c r="O1132" s="2">
        <v>50000</v>
      </c>
      <c r="P1132" s="2">
        <f t="shared" si="971"/>
        <v>505000</v>
      </c>
      <c r="Q1132" s="2">
        <f t="shared" si="957"/>
        <v>91.818181818181827</v>
      </c>
    </row>
    <row r="1133" spans="1:17">
      <c r="A1133" s="12" t="s">
        <v>581</v>
      </c>
      <c r="B1133" s="12" t="s">
        <v>129</v>
      </c>
      <c r="C1133" s="12" t="s">
        <v>88</v>
      </c>
      <c r="D1133" s="12" t="s">
        <v>615</v>
      </c>
      <c r="E1133" s="11">
        <v>6138</v>
      </c>
      <c r="F1133" s="12"/>
      <c r="G1133" s="84" t="s">
        <v>3084</v>
      </c>
      <c r="H1133" s="13" t="s">
        <v>25</v>
      </c>
      <c r="I1133" s="2">
        <v>300000</v>
      </c>
      <c r="J1133" s="2">
        <v>300000</v>
      </c>
      <c r="K1133" s="2">
        <v>150000</v>
      </c>
      <c r="L1133" s="2">
        <f t="shared" si="969"/>
        <v>75000</v>
      </c>
      <c r="M1133" s="2">
        <v>15000</v>
      </c>
      <c r="N1133" s="2">
        <v>30000</v>
      </c>
      <c r="O1133" s="2">
        <v>30000</v>
      </c>
      <c r="P1133" s="2">
        <f t="shared" si="971"/>
        <v>225000</v>
      </c>
      <c r="Q1133" s="2">
        <f t="shared" si="957"/>
        <v>75</v>
      </c>
    </row>
    <row r="1134" spans="1:17">
      <c r="A1134" s="17" t="s">
        <v>581</v>
      </c>
      <c r="B1134" s="17" t="s">
        <v>129</v>
      </c>
      <c r="C1134" s="17" t="s">
        <v>88</v>
      </c>
      <c r="D1134" s="17" t="s">
        <v>615</v>
      </c>
      <c r="E1134" s="17" t="s">
        <v>99</v>
      </c>
      <c r="F1134" s="12" t="s">
        <v>0</v>
      </c>
      <c r="G1134" s="84" t="s">
        <v>0</v>
      </c>
      <c r="H1134" s="18" t="s">
        <v>26</v>
      </c>
      <c r="I1134" s="3">
        <v>801000</v>
      </c>
      <c r="J1134" s="3">
        <f t="shared" ref="J1134:K1134" si="983">SUM(J1135:J1139)</f>
        <v>801000</v>
      </c>
      <c r="K1134" s="3">
        <f t="shared" si="983"/>
        <v>326116</v>
      </c>
      <c r="L1134" s="3">
        <f t="shared" si="969"/>
        <v>181000</v>
      </c>
      <c r="M1134" s="3">
        <f t="shared" ref="M1134:O1134" si="984">SUM(M1135:M1139)</f>
        <v>58000</v>
      </c>
      <c r="N1134" s="3">
        <f t="shared" si="984"/>
        <v>61500</v>
      </c>
      <c r="O1134" s="3">
        <f t="shared" si="984"/>
        <v>61500</v>
      </c>
      <c r="P1134" s="3">
        <f t="shared" si="971"/>
        <v>507116</v>
      </c>
      <c r="Q1134" s="3">
        <f t="shared" si="957"/>
        <v>63.310362047440691</v>
      </c>
    </row>
    <row r="1135" spans="1:17">
      <c r="A1135" s="12" t="s">
        <v>581</v>
      </c>
      <c r="B1135" s="12" t="s">
        <v>129</v>
      </c>
      <c r="C1135" s="12" t="s">
        <v>88</v>
      </c>
      <c r="D1135" s="12" t="s">
        <v>615</v>
      </c>
      <c r="E1135" s="11">
        <v>6139</v>
      </c>
      <c r="F1135" s="12"/>
      <c r="G1135" s="84" t="s">
        <v>3084</v>
      </c>
      <c r="H1135" s="13" t="s">
        <v>26</v>
      </c>
      <c r="I1135" s="2">
        <v>386000</v>
      </c>
      <c r="J1135" s="2">
        <v>386000</v>
      </c>
      <c r="K1135" s="2">
        <v>214700</v>
      </c>
      <c r="L1135" s="2">
        <f t="shared" si="969"/>
        <v>125000</v>
      </c>
      <c r="M1135" s="2">
        <v>45000</v>
      </c>
      <c r="N1135" s="2">
        <v>40000</v>
      </c>
      <c r="O1135" s="2">
        <v>40000</v>
      </c>
      <c r="P1135" s="2">
        <f t="shared" si="971"/>
        <v>339700</v>
      </c>
      <c r="Q1135" s="2">
        <f t="shared" si="957"/>
        <v>88.00518134715027</v>
      </c>
    </row>
    <row r="1136" spans="1:17">
      <c r="A1136" s="12" t="s">
        <v>581</v>
      </c>
      <c r="B1136" s="12" t="s">
        <v>129</v>
      </c>
      <c r="C1136" s="12" t="s">
        <v>88</v>
      </c>
      <c r="D1136" s="12" t="s">
        <v>615</v>
      </c>
      <c r="E1136" s="11">
        <v>6139</v>
      </c>
      <c r="F1136" s="12" t="s">
        <v>625</v>
      </c>
      <c r="G1136" s="84" t="s">
        <v>3084</v>
      </c>
      <c r="H1136" s="13" t="s">
        <v>108</v>
      </c>
      <c r="I1136" s="2">
        <v>190000</v>
      </c>
      <c r="J1136" s="2">
        <v>190000</v>
      </c>
      <c r="K1136" s="2">
        <v>99016</v>
      </c>
      <c r="L1136" s="2">
        <f t="shared" si="969"/>
        <v>47000</v>
      </c>
      <c r="M1136" s="2">
        <v>12000</v>
      </c>
      <c r="N1136" s="2">
        <v>17500</v>
      </c>
      <c r="O1136" s="2">
        <v>17500</v>
      </c>
      <c r="P1136" s="2">
        <f t="shared" si="971"/>
        <v>146016</v>
      </c>
      <c r="Q1136" s="2">
        <f t="shared" si="957"/>
        <v>76.850526315789466</v>
      </c>
    </row>
    <row r="1137" spans="1:17">
      <c r="A1137" s="12" t="s">
        <v>581</v>
      </c>
      <c r="B1137" s="12" t="s">
        <v>129</v>
      </c>
      <c r="C1137" s="12" t="s">
        <v>88</v>
      </c>
      <c r="D1137" s="12" t="s">
        <v>615</v>
      </c>
      <c r="E1137" s="11">
        <v>6139</v>
      </c>
      <c r="F1137" s="12" t="s">
        <v>626</v>
      </c>
      <c r="G1137" s="84" t="s">
        <v>3084</v>
      </c>
      <c r="H1137" s="13" t="s">
        <v>627</v>
      </c>
      <c r="I1137" s="2">
        <v>100000</v>
      </c>
      <c r="J1137" s="2">
        <v>100000</v>
      </c>
      <c r="K1137" s="2">
        <v>0</v>
      </c>
      <c r="L1137" s="2">
        <f t="shared" si="969"/>
        <v>0</v>
      </c>
      <c r="M1137" s="2">
        <v>0</v>
      </c>
      <c r="N1137" s="2">
        <v>0</v>
      </c>
      <c r="O1137" s="2">
        <v>0</v>
      </c>
      <c r="P1137" s="2">
        <f t="shared" si="971"/>
        <v>0</v>
      </c>
      <c r="Q1137" s="2">
        <f t="shared" si="957"/>
        <v>0</v>
      </c>
    </row>
    <row r="1138" spans="1:17" ht="22.5">
      <c r="A1138" s="12" t="s">
        <v>581</v>
      </c>
      <c r="B1138" s="12" t="s">
        <v>129</v>
      </c>
      <c r="C1138" s="12" t="s">
        <v>88</v>
      </c>
      <c r="D1138" s="12" t="s">
        <v>615</v>
      </c>
      <c r="E1138" s="11">
        <v>6139</v>
      </c>
      <c r="F1138" s="12" t="s">
        <v>628</v>
      </c>
      <c r="G1138" s="84" t="s">
        <v>3084</v>
      </c>
      <c r="H1138" s="13" t="s">
        <v>114</v>
      </c>
      <c r="I1138" s="2">
        <v>25000</v>
      </c>
      <c r="J1138" s="2">
        <v>25000</v>
      </c>
      <c r="K1138" s="2">
        <v>12400</v>
      </c>
      <c r="L1138" s="2">
        <f t="shared" si="969"/>
        <v>9000</v>
      </c>
      <c r="M1138" s="2">
        <v>1000</v>
      </c>
      <c r="N1138" s="2">
        <v>4000</v>
      </c>
      <c r="O1138" s="2">
        <v>4000</v>
      </c>
      <c r="P1138" s="2">
        <f t="shared" si="971"/>
        <v>21400</v>
      </c>
      <c r="Q1138" s="2">
        <f t="shared" si="957"/>
        <v>85.6</v>
      </c>
    </row>
    <row r="1139" spans="1:17">
      <c r="A1139" s="12" t="s">
        <v>581</v>
      </c>
      <c r="B1139" s="12" t="s">
        <v>129</v>
      </c>
      <c r="C1139" s="12" t="s">
        <v>88</v>
      </c>
      <c r="D1139" s="12" t="s">
        <v>615</v>
      </c>
      <c r="E1139" s="11">
        <v>6139</v>
      </c>
      <c r="F1139" s="12" t="s">
        <v>629</v>
      </c>
      <c r="G1139" s="84" t="s">
        <v>3084</v>
      </c>
      <c r="H1139" s="13" t="s">
        <v>630</v>
      </c>
      <c r="I1139" s="2">
        <v>100000</v>
      </c>
      <c r="J1139" s="2">
        <v>100000</v>
      </c>
      <c r="K1139" s="2">
        <v>0</v>
      </c>
      <c r="L1139" s="2">
        <f t="shared" si="969"/>
        <v>0</v>
      </c>
      <c r="M1139" s="2">
        <v>0</v>
      </c>
      <c r="N1139" s="2">
        <v>0</v>
      </c>
      <c r="O1139" s="2">
        <v>0</v>
      </c>
      <c r="P1139" s="2">
        <f t="shared" si="971"/>
        <v>0</v>
      </c>
      <c r="Q1139" s="2">
        <f t="shared" si="957"/>
        <v>0</v>
      </c>
    </row>
    <row r="1140" spans="1:17" ht="22.5">
      <c r="A1140" s="17" t="s">
        <v>0</v>
      </c>
      <c r="B1140" s="17" t="s">
        <v>0</v>
      </c>
      <c r="C1140" s="17" t="s">
        <v>0</v>
      </c>
      <c r="D1140" s="18" t="s">
        <v>0</v>
      </c>
      <c r="E1140" s="18" t="s">
        <v>0</v>
      </c>
      <c r="F1140" s="18" t="s">
        <v>0</v>
      </c>
      <c r="G1140" s="81" t="s">
        <v>0</v>
      </c>
      <c r="H1140" s="24" t="s">
        <v>36</v>
      </c>
      <c r="I1140" s="29">
        <v>7500</v>
      </c>
      <c r="J1140" s="29">
        <f t="shared" ref="J1140:K1140" si="985">SUM(J1141)</f>
        <v>7500</v>
      </c>
      <c r="K1140" s="29">
        <f t="shared" si="985"/>
        <v>6000</v>
      </c>
      <c r="L1140" s="29">
        <f t="shared" si="969"/>
        <v>1300</v>
      </c>
      <c r="M1140" s="29">
        <f t="shared" ref="M1140:O1140" si="986">SUM(M1141)</f>
        <v>1300</v>
      </c>
      <c r="N1140" s="29">
        <f t="shared" si="986"/>
        <v>0</v>
      </c>
      <c r="O1140" s="29">
        <f t="shared" si="986"/>
        <v>0</v>
      </c>
      <c r="P1140" s="29">
        <f t="shared" si="971"/>
        <v>7300</v>
      </c>
      <c r="Q1140" s="29">
        <f t="shared" si="957"/>
        <v>97.333333333333343</v>
      </c>
    </row>
    <row r="1141" spans="1:17">
      <c r="A1141" s="12" t="s">
        <v>581</v>
      </c>
      <c r="B1141" s="12" t="s">
        <v>129</v>
      </c>
      <c r="C1141" s="12" t="s">
        <v>88</v>
      </c>
      <c r="D1141" s="12" t="s">
        <v>615</v>
      </c>
      <c r="E1141" s="18" t="s">
        <v>28</v>
      </c>
      <c r="F1141" s="18" t="s">
        <v>0</v>
      </c>
      <c r="G1141" s="81" t="s">
        <v>0</v>
      </c>
      <c r="H1141" s="18" t="s">
        <v>29</v>
      </c>
      <c r="I1141" s="3">
        <v>7500</v>
      </c>
      <c r="J1141" s="3">
        <f t="shared" ref="J1141" si="987">SUM(J1142,J1143)</f>
        <v>7500</v>
      </c>
      <c r="K1141" s="3">
        <f t="shared" ref="K1141" si="988">SUM(K1142,K1143)</f>
        <v>6000</v>
      </c>
      <c r="L1141" s="3">
        <f t="shared" si="969"/>
        <v>1300</v>
      </c>
      <c r="M1141" s="3">
        <f t="shared" ref="M1141:O1141" si="989">SUM(M1142,M1143)</f>
        <v>1300</v>
      </c>
      <c r="N1141" s="3">
        <f t="shared" si="989"/>
        <v>0</v>
      </c>
      <c r="O1141" s="3">
        <f t="shared" si="989"/>
        <v>0</v>
      </c>
      <c r="P1141" s="3">
        <f t="shared" si="971"/>
        <v>7300</v>
      </c>
      <c r="Q1141" s="3">
        <f t="shared" si="957"/>
        <v>97.333333333333343</v>
      </c>
    </row>
    <row r="1142" spans="1:17">
      <c r="A1142" s="12" t="s">
        <v>581</v>
      </c>
      <c r="B1142" s="12" t="s">
        <v>129</v>
      </c>
      <c r="C1142" s="12" t="s">
        <v>88</v>
      </c>
      <c r="D1142" s="12" t="s">
        <v>615</v>
      </c>
      <c r="E1142" s="11">
        <v>6142</v>
      </c>
      <c r="F1142" s="12"/>
      <c r="G1142" s="84" t="s">
        <v>3084</v>
      </c>
      <c r="H1142" s="13" t="s">
        <v>31</v>
      </c>
      <c r="I1142" s="2">
        <v>7300</v>
      </c>
      <c r="J1142" s="2">
        <v>7300</v>
      </c>
      <c r="K1142" s="2">
        <v>6000</v>
      </c>
      <c r="L1142" s="2">
        <f t="shared" si="969"/>
        <v>1300</v>
      </c>
      <c r="M1142" s="2">
        <v>1300</v>
      </c>
      <c r="N1142" s="2">
        <v>0</v>
      </c>
      <c r="O1142" s="2">
        <v>0</v>
      </c>
      <c r="P1142" s="2">
        <f t="shared" si="971"/>
        <v>7300</v>
      </c>
      <c r="Q1142" s="2">
        <f t="shared" si="957"/>
        <v>100</v>
      </c>
    </row>
    <row r="1143" spans="1:17">
      <c r="A1143" s="17" t="s">
        <v>581</v>
      </c>
      <c r="B1143" s="17" t="s">
        <v>129</v>
      </c>
      <c r="C1143" s="17" t="s">
        <v>88</v>
      </c>
      <c r="D1143" s="17" t="s">
        <v>615</v>
      </c>
      <c r="E1143" s="17" t="s">
        <v>120</v>
      </c>
      <c r="F1143" s="12" t="s">
        <v>0</v>
      </c>
      <c r="G1143" s="84" t="s">
        <v>0</v>
      </c>
      <c r="H1143" s="18" t="s">
        <v>35</v>
      </c>
      <c r="I1143" s="3">
        <v>200</v>
      </c>
      <c r="J1143" s="3">
        <f t="shared" ref="J1143:K1143" si="990">SUM(J1144:J1145)</f>
        <v>200</v>
      </c>
      <c r="K1143" s="3">
        <f t="shared" si="990"/>
        <v>0</v>
      </c>
      <c r="L1143" s="3">
        <f t="shared" si="969"/>
        <v>0</v>
      </c>
      <c r="M1143" s="3">
        <f t="shared" ref="M1143:O1143" si="991">SUM(M1144:M1145)</f>
        <v>0</v>
      </c>
      <c r="N1143" s="3">
        <f t="shared" si="991"/>
        <v>0</v>
      </c>
      <c r="O1143" s="3">
        <f t="shared" si="991"/>
        <v>0</v>
      </c>
      <c r="P1143" s="3">
        <f t="shared" si="971"/>
        <v>0</v>
      </c>
      <c r="Q1143" s="3">
        <f t="shared" si="957"/>
        <v>0</v>
      </c>
    </row>
    <row r="1144" spans="1:17">
      <c r="A1144" s="12" t="s">
        <v>581</v>
      </c>
      <c r="B1144" s="12" t="s">
        <v>129</v>
      </c>
      <c r="C1144" s="12" t="s">
        <v>88</v>
      </c>
      <c r="D1144" s="12" t="s">
        <v>615</v>
      </c>
      <c r="E1144" s="11">
        <v>6148</v>
      </c>
      <c r="F1144" s="12" t="s">
        <v>631</v>
      </c>
      <c r="G1144" s="84" t="s">
        <v>3084</v>
      </c>
      <c r="H1144" s="13" t="s">
        <v>35</v>
      </c>
      <c r="I1144" s="2">
        <v>100</v>
      </c>
      <c r="J1144" s="2">
        <v>100</v>
      </c>
      <c r="K1144" s="2">
        <v>0</v>
      </c>
      <c r="L1144" s="2">
        <f t="shared" si="969"/>
        <v>0</v>
      </c>
      <c r="M1144" s="2">
        <v>0</v>
      </c>
      <c r="N1144" s="2">
        <v>0</v>
      </c>
      <c r="O1144" s="2">
        <v>0</v>
      </c>
      <c r="P1144" s="2">
        <f t="shared" si="971"/>
        <v>0</v>
      </c>
      <c r="Q1144" s="2">
        <f t="shared" si="957"/>
        <v>0</v>
      </c>
    </row>
    <row r="1145" spans="1:17">
      <c r="A1145" s="12" t="s">
        <v>581</v>
      </c>
      <c r="B1145" s="12" t="s">
        <v>129</v>
      </c>
      <c r="C1145" s="12" t="s">
        <v>88</v>
      </c>
      <c r="D1145" s="12" t="s">
        <v>615</v>
      </c>
      <c r="E1145" s="11">
        <v>6148</v>
      </c>
      <c r="F1145" s="12" t="s">
        <v>632</v>
      </c>
      <c r="G1145" s="84" t="s">
        <v>3084</v>
      </c>
      <c r="H1145" s="13" t="s">
        <v>403</v>
      </c>
      <c r="I1145" s="2">
        <v>100</v>
      </c>
      <c r="J1145" s="2">
        <v>100</v>
      </c>
      <c r="K1145" s="2">
        <v>0</v>
      </c>
      <c r="L1145" s="2">
        <f t="shared" si="969"/>
        <v>0</v>
      </c>
      <c r="M1145" s="2">
        <v>0</v>
      </c>
      <c r="N1145" s="2">
        <v>0</v>
      </c>
      <c r="O1145" s="2">
        <v>0</v>
      </c>
      <c r="P1145" s="2">
        <f t="shared" si="971"/>
        <v>0</v>
      </c>
      <c r="Q1145" s="2">
        <f t="shared" si="957"/>
        <v>0</v>
      </c>
    </row>
    <row r="1146" spans="1:17" ht="22.5">
      <c r="A1146" s="17" t="s">
        <v>0</v>
      </c>
      <c r="B1146" s="17" t="s">
        <v>0</v>
      </c>
      <c r="C1146" s="17" t="s">
        <v>0</v>
      </c>
      <c r="D1146" s="18" t="s">
        <v>0</v>
      </c>
      <c r="E1146" s="18" t="s">
        <v>0</v>
      </c>
      <c r="F1146" s="18" t="s">
        <v>0</v>
      </c>
      <c r="G1146" s="81" t="s">
        <v>0</v>
      </c>
      <c r="H1146" s="24" t="s">
        <v>58</v>
      </c>
      <c r="I1146" s="29">
        <v>20752003</v>
      </c>
      <c r="J1146" s="29">
        <f t="shared" ref="J1146:K1146" si="992">SUM(J1147)</f>
        <v>8191179</v>
      </c>
      <c r="K1146" s="29">
        <f t="shared" si="992"/>
        <v>825530</v>
      </c>
      <c r="L1146" s="29">
        <f t="shared" si="969"/>
        <v>7000</v>
      </c>
      <c r="M1146" s="29">
        <f t="shared" ref="M1146:O1146" si="993">SUM(M1147)</f>
        <v>0</v>
      </c>
      <c r="N1146" s="29">
        <f t="shared" si="993"/>
        <v>7000</v>
      </c>
      <c r="O1146" s="29">
        <f t="shared" si="993"/>
        <v>0</v>
      </c>
      <c r="P1146" s="29">
        <f t="shared" si="971"/>
        <v>832530</v>
      </c>
      <c r="Q1146" s="29">
        <f t="shared" si="957"/>
        <v>10.163738333639149</v>
      </c>
    </row>
    <row r="1147" spans="1:17">
      <c r="A1147" s="12" t="s">
        <v>581</v>
      </c>
      <c r="B1147" s="12" t="s">
        <v>129</v>
      </c>
      <c r="C1147" s="12" t="s">
        <v>88</v>
      </c>
      <c r="D1147" s="12" t="s">
        <v>615</v>
      </c>
      <c r="E1147" s="18" t="s">
        <v>50</v>
      </c>
      <c r="F1147" s="18" t="s">
        <v>0</v>
      </c>
      <c r="G1147" s="81" t="s">
        <v>0</v>
      </c>
      <c r="H1147" s="18" t="s">
        <v>51</v>
      </c>
      <c r="I1147" s="3">
        <v>20752003</v>
      </c>
      <c r="J1147" s="3">
        <f>SUM(J1148,J1155)</f>
        <v>8191179</v>
      </c>
      <c r="K1147" s="3">
        <f>SUM(K1148,K1155)</f>
        <v>825530</v>
      </c>
      <c r="L1147" s="3">
        <f t="shared" si="969"/>
        <v>7000</v>
      </c>
      <c r="M1147" s="3">
        <f>SUM(M1148,M1155)</f>
        <v>0</v>
      </c>
      <c r="N1147" s="3">
        <f t="shared" ref="N1147:O1147" si="994">SUM(N1148,N1155)</f>
        <v>7000</v>
      </c>
      <c r="O1147" s="3">
        <f t="shared" si="994"/>
        <v>0</v>
      </c>
      <c r="P1147" s="3">
        <f t="shared" si="971"/>
        <v>832530</v>
      </c>
      <c r="Q1147" s="3">
        <f t="shared" si="957"/>
        <v>10.163738333639149</v>
      </c>
    </row>
    <row r="1148" spans="1:17">
      <c r="A1148" s="17" t="s">
        <v>581</v>
      </c>
      <c r="B1148" s="17" t="s">
        <v>129</v>
      </c>
      <c r="C1148" s="17" t="s">
        <v>88</v>
      </c>
      <c r="D1148" s="17" t="s">
        <v>615</v>
      </c>
      <c r="E1148" s="17" t="s">
        <v>122</v>
      </c>
      <c r="F1148" s="12" t="s">
        <v>0</v>
      </c>
      <c r="G1148" s="84" t="s">
        <v>0</v>
      </c>
      <c r="H1148" s="18" t="s">
        <v>54</v>
      </c>
      <c r="I1148" s="3">
        <v>20607003</v>
      </c>
      <c r="J1148" s="3">
        <f>SUM(J1149:J1154)</f>
        <v>8046179</v>
      </c>
      <c r="K1148" s="3">
        <f>SUM(K1149:K1154)</f>
        <v>687530</v>
      </c>
      <c r="L1148" s="3">
        <f t="shared" si="969"/>
        <v>0</v>
      </c>
      <c r="M1148" s="3">
        <f>SUM(M1149:M1154)</f>
        <v>0</v>
      </c>
      <c r="N1148" s="3">
        <f t="shared" ref="N1148:O1148" si="995">SUM(N1149:N1154)</f>
        <v>0</v>
      </c>
      <c r="O1148" s="3">
        <f t="shared" si="995"/>
        <v>0</v>
      </c>
      <c r="P1148" s="3">
        <f t="shared" si="971"/>
        <v>687530</v>
      </c>
      <c r="Q1148" s="3">
        <f t="shared" si="957"/>
        <v>8.5448012031549396</v>
      </c>
    </row>
    <row r="1149" spans="1:17">
      <c r="A1149" s="12" t="s">
        <v>581</v>
      </c>
      <c r="B1149" s="12" t="s">
        <v>129</v>
      </c>
      <c r="C1149" s="12" t="s">
        <v>88</v>
      </c>
      <c r="D1149" s="12" t="s">
        <v>615</v>
      </c>
      <c r="E1149" s="11">
        <v>8213</v>
      </c>
      <c r="F1149" s="12" t="s">
        <v>633</v>
      </c>
      <c r="G1149" s="84" t="s">
        <v>3084</v>
      </c>
      <c r="H1149" s="13" t="s">
        <v>602</v>
      </c>
      <c r="I1149" s="2">
        <v>7373649</v>
      </c>
      <c r="J1149" s="2">
        <v>513649</v>
      </c>
      <c r="K1149" s="2">
        <v>415000</v>
      </c>
      <c r="L1149" s="2">
        <f t="shared" si="969"/>
        <v>0</v>
      </c>
      <c r="M1149" s="2"/>
      <c r="N1149" s="2"/>
      <c r="O1149" s="2"/>
      <c r="P1149" s="2">
        <f t="shared" si="971"/>
        <v>415000</v>
      </c>
      <c r="Q1149" s="2">
        <f t="shared" si="957"/>
        <v>80.794472489968825</v>
      </c>
    </row>
    <row r="1150" spans="1:17">
      <c r="A1150" s="12" t="s">
        <v>581</v>
      </c>
      <c r="B1150" s="12" t="s">
        <v>129</v>
      </c>
      <c r="C1150" s="12" t="s">
        <v>88</v>
      </c>
      <c r="D1150" s="12" t="s">
        <v>615</v>
      </c>
      <c r="E1150" s="11">
        <v>8213</v>
      </c>
      <c r="F1150" s="12" t="s">
        <v>634</v>
      </c>
      <c r="G1150" s="84" t="s">
        <v>3084</v>
      </c>
      <c r="H1150" s="13" t="s">
        <v>635</v>
      </c>
      <c r="I1150" s="2">
        <v>10100000</v>
      </c>
      <c r="J1150" s="2">
        <v>7400000</v>
      </c>
      <c r="K1150" s="2">
        <v>140000</v>
      </c>
      <c r="L1150" s="2">
        <f t="shared" si="969"/>
        <v>0</v>
      </c>
      <c r="M1150" s="2"/>
      <c r="N1150" s="2"/>
      <c r="O1150" s="2"/>
      <c r="P1150" s="2">
        <f t="shared" si="971"/>
        <v>140000</v>
      </c>
      <c r="Q1150" s="2">
        <f t="shared" si="957"/>
        <v>1.8918918918918921</v>
      </c>
    </row>
    <row r="1151" spans="1:17">
      <c r="A1151" s="12" t="s">
        <v>581</v>
      </c>
      <c r="B1151" s="12" t="s">
        <v>129</v>
      </c>
      <c r="C1151" s="12" t="s">
        <v>88</v>
      </c>
      <c r="D1151" s="12" t="s">
        <v>615</v>
      </c>
      <c r="E1151" s="11">
        <v>8213</v>
      </c>
      <c r="F1151" s="12" t="s">
        <v>636</v>
      </c>
      <c r="G1151" s="84" t="s">
        <v>3084</v>
      </c>
      <c r="H1151" s="13" t="s">
        <v>637</v>
      </c>
      <c r="I1151" s="2">
        <v>1082530</v>
      </c>
      <c r="J1151" s="2">
        <v>132530</v>
      </c>
      <c r="K1151" s="2">
        <v>132530</v>
      </c>
      <c r="L1151" s="2">
        <f t="shared" si="969"/>
        <v>0</v>
      </c>
      <c r="M1151" s="2"/>
      <c r="N1151" s="2"/>
      <c r="O1151" s="2"/>
      <c r="P1151" s="2">
        <f t="shared" si="971"/>
        <v>132530</v>
      </c>
      <c r="Q1151" s="2">
        <f t="shared" si="957"/>
        <v>100</v>
      </c>
    </row>
    <row r="1152" spans="1:17">
      <c r="A1152" s="12" t="s">
        <v>581</v>
      </c>
      <c r="B1152" s="12" t="s">
        <v>129</v>
      </c>
      <c r="C1152" s="12" t="s">
        <v>88</v>
      </c>
      <c r="D1152" s="12" t="s">
        <v>615</v>
      </c>
      <c r="E1152" s="11">
        <v>8213</v>
      </c>
      <c r="F1152" s="12" t="s">
        <v>638</v>
      </c>
      <c r="G1152" s="84" t="s">
        <v>3084</v>
      </c>
      <c r="H1152" s="13" t="s">
        <v>639</v>
      </c>
      <c r="I1152" s="2">
        <v>1050824</v>
      </c>
      <c r="J1152" s="2">
        <v>0</v>
      </c>
      <c r="K1152" s="2">
        <v>0</v>
      </c>
      <c r="L1152" s="2">
        <f t="shared" si="969"/>
        <v>0</v>
      </c>
      <c r="M1152" s="2"/>
      <c r="N1152" s="2"/>
      <c r="O1152" s="2"/>
      <c r="P1152" s="2">
        <f t="shared" si="971"/>
        <v>0</v>
      </c>
      <c r="Q1152" s="2" t="str">
        <f t="shared" si="957"/>
        <v>-</v>
      </c>
    </row>
    <row r="1153" spans="1:17">
      <c r="A1153" s="12" t="s">
        <v>581</v>
      </c>
      <c r="B1153" s="12" t="s">
        <v>129</v>
      </c>
      <c r="C1153" s="12" t="s">
        <v>88</v>
      </c>
      <c r="D1153" s="12" t="s">
        <v>615</v>
      </c>
      <c r="E1153" s="11">
        <v>8213</v>
      </c>
      <c r="F1153" s="103" t="s">
        <v>3145</v>
      </c>
      <c r="G1153" s="100" t="s">
        <v>3084</v>
      </c>
      <c r="H1153" s="101" t="s">
        <v>3182</v>
      </c>
      <c r="I1153" s="2">
        <v>0</v>
      </c>
      <c r="J1153" s="2">
        <v>0</v>
      </c>
      <c r="K1153" s="2">
        <v>0</v>
      </c>
      <c r="L1153" s="2">
        <f t="shared" si="969"/>
        <v>0</v>
      </c>
      <c r="M1153" s="2"/>
      <c r="N1153" s="2"/>
      <c r="O1153" s="2"/>
      <c r="P1153" s="2">
        <f t="shared" si="971"/>
        <v>0</v>
      </c>
      <c r="Q1153" s="2" t="str">
        <f t="shared" si="957"/>
        <v>-</v>
      </c>
    </row>
    <row r="1154" spans="1:17">
      <c r="A1154" s="12" t="s">
        <v>581</v>
      </c>
      <c r="B1154" s="12" t="s">
        <v>129</v>
      </c>
      <c r="C1154" s="12" t="s">
        <v>88</v>
      </c>
      <c r="D1154" s="12" t="s">
        <v>615</v>
      </c>
      <c r="E1154" s="11">
        <v>8213</v>
      </c>
      <c r="F1154" s="12" t="s">
        <v>640</v>
      </c>
      <c r="G1154" s="84" t="s">
        <v>3084</v>
      </c>
      <c r="H1154" s="13" t="s">
        <v>641</v>
      </c>
      <c r="I1154" s="2">
        <v>1000000</v>
      </c>
      <c r="J1154" s="2">
        <v>0</v>
      </c>
      <c r="K1154" s="2">
        <v>0</v>
      </c>
      <c r="L1154" s="2">
        <f t="shared" si="969"/>
        <v>0</v>
      </c>
      <c r="M1154" s="2"/>
      <c r="N1154" s="2"/>
      <c r="O1154" s="2"/>
      <c r="P1154" s="2">
        <f t="shared" si="971"/>
        <v>0</v>
      </c>
      <c r="Q1154" s="2" t="str">
        <f t="shared" si="957"/>
        <v>-</v>
      </c>
    </row>
    <row r="1155" spans="1:17">
      <c r="A1155" s="17" t="s">
        <v>581</v>
      </c>
      <c r="B1155" s="17" t="s">
        <v>129</v>
      </c>
      <c r="C1155" s="17" t="s">
        <v>88</v>
      </c>
      <c r="D1155" s="17" t="s">
        <v>615</v>
      </c>
      <c r="E1155" s="17" t="s">
        <v>217</v>
      </c>
      <c r="F1155" s="12" t="s">
        <v>0</v>
      </c>
      <c r="G1155" s="84" t="s">
        <v>0</v>
      </c>
      <c r="H1155" s="18" t="s">
        <v>56</v>
      </c>
      <c r="I1155" s="3">
        <v>145000</v>
      </c>
      <c r="J1155" s="3">
        <f t="shared" ref="J1155:K1155" si="996">SUM(J1156)</f>
        <v>145000</v>
      </c>
      <c r="K1155" s="3">
        <f t="shared" si="996"/>
        <v>138000</v>
      </c>
      <c r="L1155" s="3">
        <f t="shared" si="969"/>
        <v>7000</v>
      </c>
      <c r="M1155" s="3">
        <f t="shared" ref="M1155:O1155" si="997">SUM(M1156)</f>
        <v>0</v>
      </c>
      <c r="N1155" s="3">
        <f t="shared" si="997"/>
        <v>7000</v>
      </c>
      <c r="O1155" s="3">
        <f t="shared" si="997"/>
        <v>0</v>
      </c>
      <c r="P1155" s="3">
        <f t="shared" si="971"/>
        <v>145000</v>
      </c>
      <c r="Q1155" s="3">
        <f t="shared" si="957"/>
        <v>100</v>
      </c>
    </row>
    <row r="1156" spans="1:17">
      <c r="A1156" s="12" t="s">
        <v>581</v>
      </c>
      <c r="B1156" s="12" t="s">
        <v>129</v>
      </c>
      <c r="C1156" s="12" t="s">
        <v>88</v>
      </c>
      <c r="D1156" s="12" t="s">
        <v>615</v>
      </c>
      <c r="E1156" s="11">
        <v>8215</v>
      </c>
      <c r="F1156" s="12"/>
      <c r="G1156" s="84" t="s">
        <v>3084</v>
      </c>
      <c r="H1156" s="13" t="s">
        <v>56</v>
      </c>
      <c r="I1156" s="2">
        <v>145000</v>
      </c>
      <c r="J1156" s="2">
        <v>145000</v>
      </c>
      <c r="K1156" s="2">
        <v>138000</v>
      </c>
      <c r="L1156" s="2">
        <f t="shared" si="969"/>
        <v>7000</v>
      </c>
      <c r="M1156" s="2">
        <v>0</v>
      </c>
      <c r="N1156" s="2">
        <v>7000</v>
      </c>
      <c r="O1156" s="2">
        <v>0</v>
      </c>
      <c r="P1156" s="2">
        <f t="shared" si="971"/>
        <v>145000</v>
      </c>
      <c r="Q1156" s="2">
        <f t="shared" si="957"/>
        <v>100</v>
      </c>
    </row>
    <row r="1157" spans="1:17">
      <c r="A1157" s="13" t="s">
        <v>0</v>
      </c>
      <c r="B1157" s="13" t="s">
        <v>0</v>
      </c>
      <c r="C1157" s="13" t="s">
        <v>0</v>
      </c>
      <c r="D1157" s="13" t="s">
        <v>0</v>
      </c>
      <c r="E1157" s="13" t="s">
        <v>0</v>
      </c>
      <c r="F1157" s="13" t="s">
        <v>0</v>
      </c>
      <c r="G1157" s="84" t="s">
        <v>0</v>
      </c>
      <c r="H1157" s="24" t="s">
        <v>642</v>
      </c>
      <c r="I1157" s="29">
        <v>107143150</v>
      </c>
      <c r="J1157" s="29">
        <f>SUM(J1146,J1140,J1112)</f>
        <v>94582326</v>
      </c>
      <c r="K1157" s="29">
        <f>SUM(K1146,K1140,K1112)</f>
        <v>42696301</v>
      </c>
      <c r="L1157" s="29">
        <f t="shared" si="969"/>
        <v>22442131</v>
      </c>
      <c r="M1157" s="29">
        <f>SUM(M1146,M1140,M1112)</f>
        <v>7445300</v>
      </c>
      <c r="N1157" s="29">
        <f t="shared" ref="N1157:O1157" si="998">SUM(N1146,N1140,N1112)</f>
        <v>7889500</v>
      </c>
      <c r="O1157" s="29">
        <f t="shared" si="998"/>
        <v>7107331</v>
      </c>
      <c r="P1157" s="29">
        <f t="shared" si="971"/>
        <v>65138432</v>
      </c>
      <c r="Q1157" s="29">
        <f t="shared" si="957"/>
        <v>68.869560260127244</v>
      </c>
    </row>
    <row r="1158" spans="1:17" ht="15.75" thickBot="1">
      <c r="A1158" s="13" t="s">
        <v>0</v>
      </c>
      <c r="B1158" s="13" t="s">
        <v>0</v>
      </c>
      <c r="C1158" s="13" t="s">
        <v>0</v>
      </c>
      <c r="D1158" s="13" t="s">
        <v>0</v>
      </c>
      <c r="E1158" s="13" t="s">
        <v>0</v>
      </c>
      <c r="F1158" s="13" t="s">
        <v>0</v>
      </c>
      <c r="G1158" s="84" t="s">
        <v>0</v>
      </c>
      <c r="H1158" s="18" t="s">
        <v>125</v>
      </c>
      <c r="I1158" s="3">
        <v>1749</v>
      </c>
      <c r="J1158" s="3">
        <v>1749</v>
      </c>
      <c r="K1158" s="3">
        <v>0</v>
      </c>
      <c r="L1158" s="3">
        <f t="shared" si="969"/>
        <v>0</v>
      </c>
      <c r="M1158" s="3"/>
      <c r="N1158" s="3"/>
      <c r="O1158" s="3"/>
      <c r="P1158" s="3">
        <f t="shared" si="971"/>
        <v>0</v>
      </c>
      <c r="Q1158" s="3">
        <f t="shared" si="957"/>
        <v>0</v>
      </c>
    </row>
    <row r="1159" spans="1:17" ht="45.75" thickBot="1">
      <c r="A1159" s="109" t="s">
        <v>0</v>
      </c>
      <c r="B1159" s="109" t="s">
        <v>0</v>
      </c>
      <c r="C1159" s="109" t="s">
        <v>0</v>
      </c>
      <c r="D1159" s="109" t="s">
        <v>0</v>
      </c>
      <c r="E1159" s="109" t="s">
        <v>0</v>
      </c>
      <c r="F1159" s="109" t="s">
        <v>0</v>
      </c>
      <c r="G1159" s="121" t="s">
        <v>0</v>
      </c>
      <c r="H1159" s="1" t="s">
        <v>126</v>
      </c>
      <c r="I1159" s="1" t="s">
        <v>3016</v>
      </c>
      <c r="J1159" s="1" t="s">
        <v>3199</v>
      </c>
      <c r="K1159" s="1" t="s">
        <v>3198</v>
      </c>
      <c r="L1159" s="1" t="s">
        <v>3191</v>
      </c>
      <c r="M1159" s="1" t="s">
        <v>3193</v>
      </c>
      <c r="N1159" s="1" t="s">
        <v>3194</v>
      </c>
      <c r="O1159" s="1" t="s">
        <v>3195</v>
      </c>
      <c r="P1159" s="1" t="s">
        <v>3192</v>
      </c>
      <c r="Q1159" s="1" t="s">
        <v>3185</v>
      </c>
    </row>
    <row r="1160" spans="1:17">
      <c r="A1160" s="110"/>
      <c r="B1160" s="110"/>
      <c r="C1160" s="110"/>
      <c r="D1160" s="110"/>
      <c r="E1160" s="110"/>
      <c r="F1160" s="110"/>
      <c r="G1160" s="122"/>
      <c r="H1160" s="26" t="s">
        <v>0</v>
      </c>
      <c r="I1160" s="28">
        <v>1</v>
      </c>
      <c r="J1160" s="28">
        <v>2</v>
      </c>
      <c r="K1160" s="28">
        <v>3</v>
      </c>
      <c r="L1160" s="28" t="s">
        <v>3186</v>
      </c>
      <c r="M1160" s="28">
        <v>5</v>
      </c>
      <c r="N1160" s="28">
        <v>6</v>
      </c>
      <c r="O1160" s="28">
        <v>7</v>
      </c>
      <c r="P1160" s="28" t="s">
        <v>3187</v>
      </c>
      <c r="Q1160" s="28">
        <v>9</v>
      </c>
    </row>
    <row r="1161" spans="1:17">
      <c r="A1161" s="110"/>
      <c r="B1161" s="110"/>
      <c r="C1161" s="110"/>
      <c r="D1161" s="110"/>
      <c r="E1161" s="110"/>
      <c r="F1161" s="110"/>
      <c r="G1161" s="122"/>
      <c r="H1161" s="8" t="s">
        <v>304</v>
      </c>
      <c r="I1161" s="9">
        <v>107143150</v>
      </c>
      <c r="J1161" s="9">
        <f t="shared" ref="J1161" si="999">SUM(J1157)</f>
        <v>94582326</v>
      </c>
      <c r="K1161" s="9">
        <f t="shared" ref="K1161" si="1000">SUM(K1157)</f>
        <v>42696301</v>
      </c>
      <c r="L1161" s="9">
        <f t="shared" ref="L1161:L1162" si="1001">M1161+N1161+O1161</f>
        <v>22442131</v>
      </c>
      <c r="M1161" s="9">
        <f t="shared" ref="M1161:O1161" si="1002">SUM(M1157)</f>
        <v>7445300</v>
      </c>
      <c r="N1161" s="9">
        <f t="shared" si="1002"/>
        <v>7889500</v>
      </c>
      <c r="O1161" s="9">
        <f t="shared" si="1002"/>
        <v>7107331</v>
      </c>
      <c r="P1161" s="9">
        <f t="shared" ref="P1161:P1162" si="1003">SUM(K1161+L1161)</f>
        <v>65138432</v>
      </c>
      <c r="Q1161" s="9">
        <f t="shared" si="957"/>
        <v>68.869560260127244</v>
      </c>
    </row>
    <row r="1162" spans="1:17">
      <c r="A1162" s="110"/>
      <c r="B1162" s="110"/>
      <c r="C1162" s="110"/>
      <c r="D1162" s="110"/>
      <c r="E1162" s="110"/>
      <c r="F1162" s="110"/>
      <c r="G1162" s="122"/>
      <c r="H1162" s="10" t="s">
        <v>68</v>
      </c>
      <c r="I1162" s="9">
        <v>107143150</v>
      </c>
      <c r="J1162" s="9">
        <f t="shared" ref="J1162" si="1004">SUM(J1161)</f>
        <v>94582326</v>
      </c>
      <c r="K1162" s="9">
        <f t="shared" ref="K1162" si="1005">SUM(K1161)</f>
        <v>42696301</v>
      </c>
      <c r="L1162" s="9">
        <f t="shared" si="1001"/>
        <v>22442131</v>
      </c>
      <c r="M1162" s="9">
        <f t="shared" ref="M1162:O1162" si="1006">SUM(M1161)</f>
        <v>7445300</v>
      </c>
      <c r="N1162" s="9">
        <f t="shared" si="1006"/>
        <v>7889500</v>
      </c>
      <c r="O1162" s="9">
        <f t="shared" si="1006"/>
        <v>7107331</v>
      </c>
      <c r="P1162" s="9">
        <f t="shared" si="1003"/>
        <v>65138432</v>
      </c>
      <c r="Q1162" s="9">
        <f t="shared" si="957"/>
        <v>68.869560260127244</v>
      </c>
    </row>
    <row r="1163" spans="1:17">
      <c r="A1163" s="111"/>
      <c r="B1163" s="111"/>
      <c r="C1163" s="111"/>
      <c r="D1163" s="111"/>
      <c r="E1163" s="111"/>
      <c r="F1163" s="111"/>
      <c r="G1163" s="123"/>
      <c r="Q1163" t="str">
        <f t="shared" si="957"/>
        <v>-</v>
      </c>
    </row>
    <row r="1164" spans="1:17">
      <c r="A1164" s="13" t="s">
        <v>0</v>
      </c>
      <c r="B1164" s="13" t="s">
        <v>0</v>
      </c>
      <c r="C1164" s="13" t="s">
        <v>0</v>
      </c>
      <c r="D1164" s="13" t="s">
        <v>0</v>
      </c>
      <c r="E1164" s="13" t="s">
        <v>0</v>
      </c>
      <c r="F1164" s="13" t="s">
        <v>0</v>
      </c>
      <c r="G1164" s="84" t="s">
        <v>0</v>
      </c>
      <c r="H1164" s="27" t="s">
        <v>0</v>
      </c>
      <c r="I1164" s="27"/>
      <c r="J1164" s="27"/>
      <c r="K1164" s="27"/>
      <c r="L1164" s="27"/>
      <c r="M1164" s="27"/>
      <c r="N1164" s="27"/>
      <c r="O1164" s="27"/>
      <c r="P1164" s="27"/>
      <c r="Q1164" s="27" t="str">
        <f t="shared" ref="Q1164:Q1228" si="1007">IF(J1164=0,"-",P1164/J1164*100)</f>
        <v>-</v>
      </c>
    </row>
    <row r="1165" spans="1:17">
      <c r="A1165" s="13" t="s">
        <v>0</v>
      </c>
      <c r="B1165" s="13" t="s">
        <v>0</v>
      </c>
      <c r="C1165" s="13" t="s">
        <v>0</v>
      </c>
      <c r="D1165" s="13" t="s">
        <v>0</v>
      </c>
      <c r="E1165" s="13" t="s">
        <v>0</v>
      </c>
      <c r="F1165" s="13" t="s">
        <v>0</v>
      </c>
      <c r="G1165" s="84" t="s">
        <v>0</v>
      </c>
      <c r="H1165" s="24" t="s">
        <v>643</v>
      </c>
      <c r="I1165" s="29">
        <v>107143150</v>
      </c>
      <c r="J1165" s="29">
        <f t="shared" ref="J1165" si="1008">SUM(J1157)</f>
        <v>94582326</v>
      </c>
      <c r="K1165" s="29">
        <f t="shared" ref="K1165" si="1009">SUM(K1157)</f>
        <v>42696301</v>
      </c>
      <c r="L1165" s="29">
        <f t="shared" ref="L1165:L1166" si="1010">M1165+N1165+O1165</f>
        <v>22442131</v>
      </c>
      <c r="M1165" s="29">
        <f t="shared" ref="M1165:O1165" si="1011">SUM(M1157)</f>
        <v>7445300</v>
      </c>
      <c r="N1165" s="29">
        <f t="shared" si="1011"/>
        <v>7889500</v>
      </c>
      <c r="O1165" s="29">
        <f t="shared" si="1011"/>
        <v>7107331</v>
      </c>
      <c r="P1165" s="29">
        <f t="shared" ref="P1165:P1166" si="1012">SUM(K1165+L1165)</f>
        <v>65138432</v>
      </c>
      <c r="Q1165" s="29">
        <f t="shared" si="1007"/>
        <v>68.869560260127244</v>
      </c>
    </row>
    <row r="1166" spans="1:17">
      <c r="A1166" s="13" t="s">
        <v>0</v>
      </c>
      <c r="B1166" s="13" t="s">
        <v>0</v>
      </c>
      <c r="C1166" s="13" t="s">
        <v>0</v>
      </c>
      <c r="D1166" s="13" t="s">
        <v>0</v>
      </c>
      <c r="E1166" s="13" t="s">
        <v>0</v>
      </c>
      <c r="F1166" s="13" t="s">
        <v>0</v>
      </c>
      <c r="G1166" s="84" t="s">
        <v>0</v>
      </c>
      <c r="H1166" s="18" t="s">
        <v>125</v>
      </c>
      <c r="I1166" s="3">
        <v>1749</v>
      </c>
      <c r="J1166" s="3">
        <f>J1158</f>
        <v>1749</v>
      </c>
      <c r="K1166" s="3">
        <f>K1158</f>
        <v>0</v>
      </c>
      <c r="L1166" s="3">
        <f t="shared" si="1010"/>
        <v>0</v>
      </c>
      <c r="M1166" s="3">
        <f>M1158</f>
        <v>0</v>
      </c>
      <c r="N1166" s="3">
        <f t="shared" ref="N1166:O1166" si="1013">N1158</f>
        <v>0</v>
      </c>
      <c r="O1166" s="3">
        <f t="shared" si="1013"/>
        <v>0</v>
      </c>
      <c r="P1166" s="3">
        <f t="shared" si="1012"/>
        <v>0</v>
      </c>
      <c r="Q1166" s="3">
        <f t="shared" si="1007"/>
        <v>0</v>
      </c>
    </row>
    <row r="1167" spans="1:17">
      <c r="A1167" s="13" t="s">
        <v>0</v>
      </c>
      <c r="B1167" s="13" t="s">
        <v>0</v>
      </c>
      <c r="C1167" s="13" t="s">
        <v>0</v>
      </c>
      <c r="D1167" s="13" t="s">
        <v>0</v>
      </c>
      <c r="E1167" s="13" t="s">
        <v>0</v>
      </c>
      <c r="F1167" s="13" t="s">
        <v>0</v>
      </c>
      <c r="G1167" s="84" t="s">
        <v>0</v>
      </c>
      <c r="H1167" s="7" t="s">
        <v>0</v>
      </c>
      <c r="I1167" s="30"/>
      <c r="J1167" s="30"/>
      <c r="K1167" s="30"/>
      <c r="L1167" s="30"/>
      <c r="M1167" s="30"/>
      <c r="N1167" s="30"/>
      <c r="O1167" s="30"/>
      <c r="P1167" s="30"/>
      <c r="Q1167" s="30" t="str">
        <f t="shared" si="1007"/>
        <v>-</v>
      </c>
    </row>
    <row r="1168" spans="1:17">
      <c r="A1168" s="13" t="s">
        <v>0</v>
      </c>
      <c r="B1168" s="13" t="s">
        <v>0</v>
      </c>
      <c r="C1168" s="13" t="s">
        <v>0</v>
      </c>
      <c r="D1168" s="13" t="s">
        <v>0</v>
      </c>
      <c r="E1168" s="13" t="s">
        <v>0</v>
      </c>
      <c r="F1168" s="13" t="s">
        <v>0</v>
      </c>
      <c r="G1168" s="84" t="s">
        <v>0</v>
      </c>
      <c r="H1168" s="24" t="s">
        <v>644</v>
      </c>
      <c r="I1168" s="31">
        <v>135282087</v>
      </c>
      <c r="J1168" s="31">
        <f>SUM(J1165,J1105)</f>
        <v>111498288</v>
      </c>
      <c r="K1168" s="31">
        <f>SUM(K1165,K1105)</f>
        <v>50234768</v>
      </c>
      <c r="L1168" s="31">
        <f t="shared" ref="L1168:L1169" si="1014">M1168+N1168+O1168</f>
        <v>25760981</v>
      </c>
      <c r="M1168" s="31">
        <f>SUM(M1165,M1105)</f>
        <v>8504100</v>
      </c>
      <c r="N1168" s="31">
        <f t="shared" ref="N1168:O1168" si="1015">SUM(N1165,N1105)</f>
        <v>9036250</v>
      </c>
      <c r="O1168" s="31">
        <f t="shared" si="1015"/>
        <v>8220631</v>
      </c>
      <c r="P1168" s="31">
        <f t="shared" ref="P1168:P1169" si="1016">SUM(K1168+L1168)</f>
        <v>75995749</v>
      </c>
      <c r="Q1168" s="31">
        <f t="shared" si="1007"/>
        <v>68.158668947455041</v>
      </c>
    </row>
    <row r="1169" spans="1:17">
      <c r="A1169" s="13" t="s">
        <v>0</v>
      </c>
      <c r="B1169" s="13" t="s">
        <v>0</v>
      </c>
      <c r="C1169" s="13" t="s">
        <v>0</v>
      </c>
      <c r="D1169" s="13" t="s">
        <v>0</v>
      </c>
      <c r="E1169" s="13" t="s">
        <v>0</v>
      </c>
      <c r="F1169" s="13" t="s">
        <v>0</v>
      </c>
      <c r="G1169" s="84" t="s">
        <v>0</v>
      </c>
      <c r="H1169" s="18" t="s">
        <v>155</v>
      </c>
      <c r="I1169" s="3">
        <v>2073</v>
      </c>
      <c r="J1169" s="3">
        <f>J1106+J1166</f>
        <v>2073</v>
      </c>
      <c r="K1169" s="3">
        <f>K1106+K1166</f>
        <v>0</v>
      </c>
      <c r="L1169" s="3">
        <f t="shared" si="1014"/>
        <v>0</v>
      </c>
      <c r="M1169" s="3">
        <f>M1106+M1166</f>
        <v>0</v>
      </c>
      <c r="N1169" s="3">
        <f t="shared" ref="N1169:O1169" si="1017">N1106+N1166</f>
        <v>0</v>
      </c>
      <c r="O1169" s="3">
        <f t="shared" si="1017"/>
        <v>0</v>
      </c>
      <c r="P1169" s="3">
        <f t="shared" si="1016"/>
        <v>0</v>
      </c>
      <c r="Q1169" s="3">
        <f t="shared" si="1007"/>
        <v>0</v>
      </c>
    </row>
    <row r="1170" spans="1:17">
      <c r="A1170" s="17" t="s">
        <v>645</v>
      </c>
      <c r="B1170" s="18" t="s">
        <v>0</v>
      </c>
      <c r="C1170" s="18" t="s">
        <v>0</v>
      </c>
      <c r="D1170" s="18" t="s">
        <v>0</v>
      </c>
      <c r="E1170" s="18" t="s">
        <v>0</v>
      </c>
      <c r="F1170" s="18" t="s">
        <v>0</v>
      </c>
      <c r="G1170" s="81" t="s">
        <v>0</v>
      </c>
      <c r="H1170" s="18" t="s">
        <v>646</v>
      </c>
      <c r="I1170" s="11"/>
      <c r="J1170" s="11"/>
      <c r="K1170" s="11"/>
      <c r="L1170" s="11"/>
      <c r="M1170" s="11"/>
      <c r="N1170" s="11"/>
      <c r="O1170" s="11"/>
      <c r="P1170" s="11"/>
      <c r="Q1170" s="11" t="str">
        <f t="shared" si="1007"/>
        <v>-</v>
      </c>
    </row>
    <row r="1171" spans="1:17" ht="15.75" thickBot="1">
      <c r="A1171" s="17" t="s">
        <v>645</v>
      </c>
      <c r="B1171" s="17" t="s">
        <v>81</v>
      </c>
      <c r="C1171" s="12" t="s">
        <v>0</v>
      </c>
      <c r="D1171" s="12" t="s">
        <v>0</v>
      </c>
      <c r="E1171" s="18" t="s">
        <v>0</v>
      </c>
      <c r="F1171" s="18" t="s">
        <v>0</v>
      </c>
      <c r="G1171" s="81" t="s">
        <v>0</v>
      </c>
      <c r="H1171" s="18" t="s">
        <v>0</v>
      </c>
      <c r="I1171" s="11"/>
      <c r="J1171" s="11"/>
      <c r="K1171" s="11"/>
      <c r="L1171" s="11"/>
      <c r="M1171" s="11"/>
      <c r="N1171" s="11"/>
      <c r="O1171" s="11"/>
      <c r="P1171" s="11"/>
      <c r="Q1171" s="11" t="str">
        <f t="shared" si="1007"/>
        <v>-</v>
      </c>
    </row>
    <row r="1172" spans="1:17" ht="45.75" thickBot="1">
      <c r="A1172" s="1" t="s">
        <v>82</v>
      </c>
      <c r="B1172" s="1" t="s">
        <v>83</v>
      </c>
      <c r="C1172" s="1" t="s">
        <v>84</v>
      </c>
      <c r="D1172" s="19" t="s">
        <v>0</v>
      </c>
      <c r="E1172" s="1" t="s">
        <v>85</v>
      </c>
      <c r="F1172" s="1" t="s">
        <v>86</v>
      </c>
      <c r="G1172" s="82" t="s">
        <v>87</v>
      </c>
      <c r="H1172" s="1" t="s">
        <v>1</v>
      </c>
      <c r="I1172" s="1" t="s">
        <v>3016</v>
      </c>
      <c r="J1172" s="1" t="s">
        <v>3199</v>
      </c>
      <c r="K1172" s="1" t="s">
        <v>3198</v>
      </c>
      <c r="L1172" s="1" t="s">
        <v>3191</v>
      </c>
      <c r="M1172" s="1" t="s">
        <v>3193</v>
      </c>
      <c r="N1172" s="1" t="s">
        <v>3194</v>
      </c>
      <c r="O1172" s="1" t="s">
        <v>3195</v>
      </c>
      <c r="P1172" s="1" t="s">
        <v>3192</v>
      </c>
      <c r="Q1172" s="1" t="s">
        <v>3185</v>
      </c>
    </row>
    <row r="1173" spans="1:17">
      <c r="A1173" s="20" t="s">
        <v>0</v>
      </c>
      <c r="B1173" s="20" t="s">
        <v>0</v>
      </c>
      <c r="C1173" s="20" t="s">
        <v>0</v>
      </c>
      <c r="D1173" s="21" t="s">
        <v>0</v>
      </c>
      <c r="E1173" s="21" t="s">
        <v>0</v>
      </c>
      <c r="F1173" s="22" t="s">
        <v>0</v>
      </c>
      <c r="G1173" s="83" t="s">
        <v>0</v>
      </c>
      <c r="H1173" s="78" t="s">
        <v>3076</v>
      </c>
      <c r="I1173" s="28">
        <v>1</v>
      </c>
      <c r="J1173" s="28">
        <v>2</v>
      </c>
      <c r="K1173" s="28">
        <v>3</v>
      </c>
      <c r="L1173" s="28" t="s">
        <v>3186</v>
      </c>
      <c r="M1173" s="28">
        <v>5</v>
      </c>
      <c r="N1173" s="28">
        <v>6</v>
      </c>
      <c r="O1173" s="28">
        <v>7</v>
      </c>
      <c r="P1173" s="28" t="s">
        <v>3187</v>
      </c>
      <c r="Q1173" s="28">
        <v>9</v>
      </c>
    </row>
    <row r="1174" spans="1:17">
      <c r="A1174" s="17" t="s">
        <v>645</v>
      </c>
      <c r="B1174" s="17" t="s">
        <v>81</v>
      </c>
      <c r="C1174" s="12" t="s">
        <v>88</v>
      </c>
      <c r="D1174" s="12" t="s">
        <v>647</v>
      </c>
      <c r="E1174" s="18" t="s">
        <v>0</v>
      </c>
      <c r="F1174" s="18" t="s">
        <v>0</v>
      </c>
      <c r="G1174" s="81" t="s">
        <v>0</v>
      </c>
      <c r="H1174" s="18" t="s">
        <v>646</v>
      </c>
      <c r="I1174" s="11"/>
      <c r="J1174" s="11"/>
      <c r="K1174" s="11"/>
      <c r="L1174" s="11"/>
      <c r="M1174" s="11"/>
      <c r="N1174" s="11"/>
      <c r="O1174" s="11"/>
      <c r="P1174" s="11"/>
      <c r="Q1174" s="11" t="str">
        <f t="shared" si="1007"/>
        <v>-</v>
      </c>
    </row>
    <row r="1175" spans="1:17" ht="22.5">
      <c r="A1175" s="17" t="s">
        <v>0</v>
      </c>
      <c r="B1175" s="17" t="s">
        <v>0</v>
      </c>
      <c r="C1175" s="17" t="s">
        <v>0</v>
      </c>
      <c r="D1175" s="18" t="s">
        <v>0</v>
      </c>
      <c r="E1175" s="18" t="s">
        <v>0</v>
      </c>
      <c r="F1175" s="18" t="s">
        <v>0</v>
      </c>
      <c r="G1175" s="81" t="s">
        <v>0</v>
      </c>
      <c r="H1175" s="24" t="s">
        <v>27</v>
      </c>
      <c r="I1175" s="29">
        <v>3762767</v>
      </c>
      <c r="J1175" s="29">
        <f t="shared" ref="J1175" si="1018">SUM(J1176,J1184,J1186)</f>
        <v>3711594</v>
      </c>
      <c r="K1175" s="29">
        <f t="shared" ref="K1175" si="1019">SUM(K1176,K1184,K1186)</f>
        <v>1876619</v>
      </c>
      <c r="L1175" s="29">
        <f t="shared" ref="L1175:L1239" si="1020">M1175+N1175+O1175</f>
        <v>862067</v>
      </c>
      <c r="M1175" s="29">
        <f t="shared" ref="M1175:O1175" si="1021">SUM(M1176,M1184,M1186)</f>
        <v>286000</v>
      </c>
      <c r="N1175" s="29">
        <f t="shared" si="1021"/>
        <v>286000</v>
      </c>
      <c r="O1175" s="29">
        <f t="shared" si="1021"/>
        <v>290067</v>
      </c>
      <c r="P1175" s="29">
        <f t="shared" ref="P1175:P1239" si="1022">SUM(K1175+L1175)</f>
        <v>2738686</v>
      </c>
      <c r="Q1175" s="29">
        <f t="shared" si="1007"/>
        <v>73.787326954402872</v>
      </c>
    </row>
    <row r="1176" spans="1:17">
      <c r="A1176" s="12" t="s">
        <v>645</v>
      </c>
      <c r="B1176" s="12" t="s">
        <v>81</v>
      </c>
      <c r="C1176" s="12" t="s">
        <v>88</v>
      </c>
      <c r="D1176" s="12" t="s">
        <v>647</v>
      </c>
      <c r="E1176" s="18" t="s">
        <v>2</v>
      </c>
      <c r="F1176" s="18" t="s">
        <v>0</v>
      </c>
      <c r="G1176" s="81" t="s">
        <v>0</v>
      </c>
      <c r="H1176" s="18" t="s">
        <v>3</v>
      </c>
      <c r="I1176" s="3">
        <v>2574200</v>
      </c>
      <c r="J1176" s="3">
        <f t="shared" ref="J1176" si="1023">SUM(J1177:J1178)</f>
        <v>2573027</v>
      </c>
      <c r="K1176" s="3">
        <f t="shared" ref="K1176" si="1024">SUM(K1177:K1178)</f>
        <v>1574705</v>
      </c>
      <c r="L1176" s="3">
        <f t="shared" si="1020"/>
        <v>465000</v>
      </c>
      <c r="M1176" s="3">
        <f t="shared" ref="M1176:O1176" si="1025">SUM(M1177:M1178)</f>
        <v>155000</v>
      </c>
      <c r="N1176" s="3">
        <f t="shared" si="1025"/>
        <v>155000</v>
      </c>
      <c r="O1176" s="3">
        <f t="shared" si="1025"/>
        <v>155000</v>
      </c>
      <c r="P1176" s="3">
        <f t="shared" si="1022"/>
        <v>2039705</v>
      </c>
      <c r="Q1176" s="3">
        <f t="shared" si="1007"/>
        <v>79.27258439184665</v>
      </c>
    </row>
    <row r="1177" spans="1:17">
      <c r="A1177" s="12" t="s">
        <v>645</v>
      </c>
      <c r="B1177" s="12" t="s">
        <v>81</v>
      </c>
      <c r="C1177" s="12" t="s">
        <v>88</v>
      </c>
      <c r="D1177" s="12" t="s">
        <v>647</v>
      </c>
      <c r="E1177" s="11">
        <v>6111</v>
      </c>
      <c r="F1177" s="12"/>
      <c r="G1177" s="84" t="s">
        <v>3085</v>
      </c>
      <c r="H1177" s="13" t="s">
        <v>4</v>
      </c>
      <c r="I1177" s="2">
        <v>2200000</v>
      </c>
      <c r="J1177" s="2">
        <v>2200000</v>
      </c>
      <c r="K1177" s="2">
        <v>1312116</v>
      </c>
      <c r="L1177" s="2">
        <f t="shared" si="1020"/>
        <v>420000</v>
      </c>
      <c r="M1177" s="2">
        <v>140000</v>
      </c>
      <c r="N1177" s="2">
        <v>140000</v>
      </c>
      <c r="O1177" s="2">
        <v>140000</v>
      </c>
      <c r="P1177" s="2">
        <f t="shared" si="1022"/>
        <v>1732116</v>
      </c>
      <c r="Q1177" s="2">
        <f t="shared" si="1007"/>
        <v>78.732545454545459</v>
      </c>
    </row>
    <row r="1178" spans="1:17">
      <c r="A1178" s="17" t="s">
        <v>645</v>
      </c>
      <c r="B1178" s="17" t="s">
        <v>81</v>
      </c>
      <c r="C1178" s="17" t="s">
        <v>88</v>
      </c>
      <c r="D1178" s="17" t="s">
        <v>647</v>
      </c>
      <c r="E1178" s="17" t="s">
        <v>91</v>
      </c>
      <c r="F1178" s="12" t="s">
        <v>0</v>
      </c>
      <c r="G1178" s="84" t="s">
        <v>0</v>
      </c>
      <c r="H1178" s="18" t="s">
        <v>5</v>
      </c>
      <c r="I1178" s="3">
        <v>374200</v>
      </c>
      <c r="J1178" s="3">
        <f t="shared" ref="J1178:K1178" si="1026">SUM(J1179:J1183)</f>
        <v>373027</v>
      </c>
      <c r="K1178" s="3">
        <f t="shared" si="1026"/>
        <v>262589</v>
      </c>
      <c r="L1178" s="3">
        <f t="shared" si="1020"/>
        <v>45000</v>
      </c>
      <c r="M1178" s="3">
        <f t="shared" ref="M1178:O1178" si="1027">SUM(M1179:M1183)</f>
        <v>15000</v>
      </c>
      <c r="N1178" s="3">
        <f t="shared" si="1027"/>
        <v>15000</v>
      </c>
      <c r="O1178" s="3">
        <f t="shared" si="1027"/>
        <v>15000</v>
      </c>
      <c r="P1178" s="3">
        <f t="shared" si="1022"/>
        <v>307589</v>
      </c>
      <c r="Q1178" s="3">
        <f t="shared" si="1007"/>
        <v>82.457570095462259</v>
      </c>
    </row>
    <row r="1179" spans="1:17">
      <c r="A1179" s="12" t="s">
        <v>645</v>
      </c>
      <c r="B1179" s="12" t="s">
        <v>81</v>
      </c>
      <c r="C1179" s="12" t="s">
        <v>88</v>
      </c>
      <c r="D1179" s="12" t="s">
        <v>647</v>
      </c>
      <c r="E1179" s="11">
        <v>6112</v>
      </c>
      <c r="F1179" s="12" t="s">
        <v>648</v>
      </c>
      <c r="G1179" s="84" t="s">
        <v>3085</v>
      </c>
      <c r="H1179" s="13" t="s">
        <v>9</v>
      </c>
      <c r="I1179" s="2">
        <v>55000</v>
      </c>
      <c r="J1179" s="2">
        <v>55000</v>
      </c>
      <c r="K1179" s="2">
        <v>38352</v>
      </c>
      <c r="L1179" s="2">
        <f t="shared" si="1020"/>
        <v>15000</v>
      </c>
      <c r="M1179" s="2">
        <v>5000</v>
      </c>
      <c r="N1179" s="2">
        <v>5000</v>
      </c>
      <c r="O1179" s="2">
        <v>5000</v>
      </c>
      <c r="P1179" s="2">
        <f t="shared" si="1022"/>
        <v>53352</v>
      </c>
      <c r="Q1179" s="2">
        <f t="shared" si="1007"/>
        <v>97.00363636363636</v>
      </c>
    </row>
    <row r="1180" spans="1:17">
      <c r="A1180" s="12" t="s">
        <v>645</v>
      </c>
      <c r="B1180" s="12" t="s">
        <v>81</v>
      </c>
      <c r="C1180" s="12" t="s">
        <v>88</v>
      </c>
      <c r="D1180" s="12" t="s">
        <v>647</v>
      </c>
      <c r="E1180" s="11">
        <v>6112</v>
      </c>
      <c r="F1180" s="12" t="s">
        <v>649</v>
      </c>
      <c r="G1180" s="84" t="s">
        <v>3085</v>
      </c>
      <c r="H1180" s="13" t="s">
        <v>10</v>
      </c>
      <c r="I1180" s="2">
        <v>208200</v>
      </c>
      <c r="J1180" s="2">
        <v>208200</v>
      </c>
      <c r="K1180" s="2">
        <v>114410</v>
      </c>
      <c r="L1180" s="2">
        <f t="shared" si="1020"/>
        <v>30000</v>
      </c>
      <c r="M1180" s="2">
        <v>10000</v>
      </c>
      <c r="N1180" s="2">
        <v>10000</v>
      </c>
      <c r="O1180" s="2">
        <v>10000</v>
      </c>
      <c r="P1180" s="2">
        <f t="shared" si="1022"/>
        <v>144410</v>
      </c>
      <c r="Q1180" s="2">
        <f t="shared" si="1007"/>
        <v>69.3611911623439</v>
      </c>
    </row>
    <row r="1181" spans="1:17">
      <c r="A1181" s="12" t="s">
        <v>645</v>
      </c>
      <c r="B1181" s="12" t="s">
        <v>81</v>
      </c>
      <c r="C1181" s="12" t="s">
        <v>88</v>
      </c>
      <c r="D1181" s="12" t="s">
        <v>647</v>
      </c>
      <c r="E1181" s="11">
        <v>6112</v>
      </c>
      <c r="F1181" s="12" t="s">
        <v>650</v>
      </c>
      <c r="G1181" s="84" t="s">
        <v>3085</v>
      </c>
      <c r="H1181" s="13" t="s">
        <v>7</v>
      </c>
      <c r="I1181" s="2">
        <v>36000</v>
      </c>
      <c r="J1181" s="2">
        <v>34827</v>
      </c>
      <c r="K1181" s="2">
        <v>34827</v>
      </c>
      <c r="L1181" s="2">
        <f t="shared" si="1020"/>
        <v>0</v>
      </c>
      <c r="M1181" s="2"/>
      <c r="N1181" s="2"/>
      <c r="O1181" s="2"/>
      <c r="P1181" s="2">
        <f t="shared" si="1022"/>
        <v>34827</v>
      </c>
      <c r="Q1181" s="2">
        <f t="shared" si="1007"/>
        <v>100</v>
      </c>
    </row>
    <row r="1182" spans="1:17">
      <c r="A1182" s="12" t="s">
        <v>645</v>
      </c>
      <c r="B1182" s="12" t="s">
        <v>81</v>
      </c>
      <c r="C1182" s="12" t="s">
        <v>88</v>
      </c>
      <c r="D1182" s="12" t="s">
        <v>647</v>
      </c>
      <c r="E1182" s="11">
        <v>6112</v>
      </c>
      <c r="F1182" s="12" t="s">
        <v>651</v>
      </c>
      <c r="G1182" s="84" t="s">
        <v>3085</v>
      </c>
      <c r="H1182" s="13" t="s">
        <v>8</v>
      </c>
      <c r="I1182" s="2">
        <v>50000</v>
      </c>
      <c r="J1182" s="2">
        <v>50000</v>
      </c>
      <c r="K1182" s="2">
        <v>50000</v>
      </c>
      <c r="L1182" s="2">
        <f t="shared" si="1020"/>
        <v>0</v>
      </c>
      <c r="M1182" s="2"/>
      <c r="N1182" s="2"/>
      <c r="O1182" s="2"/>
      <c r="P1182" s="2">
        <f t="shared" si="1022"/>
        <v>50000</v>
      </c>
      <c r="Q1182" s="2">
        <f t="shared" si="1007"/>
        <v>100</v>
      </c>
    </row>
    <row r="1183" spans="1:17">
      <c r="A1183" s="12" t="s">
        <v>645</v>
      </c>
      <c r="B1183" s="12" t="s">
        <v>81</v>
      </c>
      <c r="C1183" s="12" t="s">
        <v>88</v>
      </c>
      <c r="D1183" s="12" t="s">
        <v>647</v>
      </c>
      <c r="E1183" s="11">
        <v>6112</v>
      </c>
      <c r="F1183" s="12" t="s">
        <v>652</v>
      </c>
      <c r="G1183" s="84" t="s">
        <v>3085</v>
      </c>
      <c r="H1183" s="13" t="s">
        <v>6</v>
      </c>
      <c r="I1183" s="2">
        <v>25000</v>
      </c>
      <c r="J1183" s="2">
        <v>25000</v>
      </c>
      <c r="K1183" s="2">
        <v>25000</v>
      </c>
      <c r="L1183" s="2">
        <f t="shared" si="1020"/>
        <v>0</v>
      </c>
      <c r="M1183" s="2"/>
      <c r="N1183" s="2"/>
      <c r="O1183" s="2"/>
      <c r="P1183" s="2">
        <f t="shared" si="1022"/>
        <v>25000</v>
      </c>
      <c r="Q1183" s="2">
        <f t="shared" si="1007"/>
        <v>100</v>
      </c>
    </row>
    <row r="1184" spans="1:17">
      <c r="A1184" s="12" t="s">
        <v>645</v>
      </c>
      <c r="B1184" s="12" t="s">
        <v>81</v>
      </c>
      <c r="C1184" s="12" t="s">
        <v>88</v>
      </c>
      <c r="D1184" s="12" t="s">
        <v>647</v>
      </c>
      <c r="E1184" s="18" t="s">
        <v>13</v>
      </c>
      <c r="F1184" s="18" t="s">
        <v>0</v>
      </c>
      <c r="G1184" s="81" t="s">
        <v>0</v>
      </c>
      <c r="H1184" s="18" t="s">
        <v>14</v>
      </c>
      <c r="I1184" s="3">
        <v>235000</v>
      </c>
      <c r="J1184" s="3">
        <f t="shared" ref="J1184:K1184" si="1028">SUM(J1185)</f>
        <v>235000</v>
      </c>
      <c r="K1184" s="3">
        <f t="shared" si="1028"/>
        <v>116379</v>
      </c>
      <c r="L1184" s="3">
        <f t="shared" si="1020"/>
        <v>60000</v>
      </c>
      <c r="M1184" s="3">
        <f t="shared" ref="M1184:O1184" si="1029">SUM(M1185)</f>
        <v>20000</v>
      </c>
      <c r="N1184" s="3">
        <f t="shared" si="1029"/>
        <v>20000</v>
      </c>
      <c r="O1184" s="3">
        <f t="shared" si="1029"/>
        <v>20000</v>
      </c>
      <c r="P1184" s="3">
        <f t="shared" si="1022"/>
        <v>176379</v>
      </c>
      <c r="Q1184" s="3">
        <f t="shared" si="1007"/>
        <v>75.054893617021278</v>
      </c>
    </row>
    <row r="1185" spans="1:17">
      <c r="A1185" s="12" t="s">
        <v>645</v>
      </c>
      <c r="B1185" s="12" t="s">
        <v>81</v>
      </c>
      <c r="C1185" s="12" t="s">
        <v>88</v>
      </c>
      <c r="D1185" s="12" t="s">
        <v>647</v>
      </c>
      <c r="E1185" s="11">
        <v>6121</v>
      </c>
      <c r="F1185" s="12"/>
      <c r="G1185" s="84" t="s">
        <v>3085</v>
      </c>
      <c r="H1185" s="13" t="s">
        <v>15</v>
      </c>
      <c r="I1185" s="2">
        <v>235000</v>
      </c>
      <c r="J1185" s="2">
        <v>235000</v>
      </c>
      <c r="K1185" s="2">
        <v>116379</v>
      </c>
      <c r="L1185" s="2">
        <f t="shared" si="1020"/>
        <v>60000</v>
      </c>
      <c r="M1185" s="2">
        <v>20000</v>
      </c>
      <c r="N1185" s="2">
        <v>20000</v>
      </c>
      <c r="O1185" s="2">
        <v>20000</v>
      </c>
      <c r="P1185" s="2">
        <f t="shared" si="1022"/>
        <v>176379</v>
      </c>
      <c r="Q1185" s="2">
        <f t="shared" si="1007"/>
        <v>75.054893617021278</v>
      </c>
    </row>
    <row r="1186" spans="1:17">
      <c r="A1186" s="12" t="s">
        <v>645</v>
      </c>
      <c r="B1186" s="12" t="s">
        <v>81</v>
      </c>
      <c r="C1186" s="12" t="s">
        <v>88</v>
      </c>
      <c r="D1186" s="12" t="s">
        <v>647</v>
      </c>
      <c r="E1186" s="18" t="s">
        <v>16</v>
      </c>
      <c r="F1186" s="18" t="s">
        <v>0</v>
      </c>
      <c r="G1186" s="81" t="s">
        <v>0</v>
      </c>
      <c r="H1186" s="18" t="s">
        <v>17</v>
      </c>
      <c r="I1186" s="3">
        <v>953567</v>
      </c>
      <c r="J1186" s="3">
        <f t="shared" ref="J1186:K1186" si="1030">SUM(J1187:J1194)</f>
        <v>903567</v>
      </c>
      <c r="K1186" s="3">
        <f t="shared" si="1030"/>
        <v>185535</v>
      </c>
      <c r="L1186" s="3">
        <f t="shared" si="1020"/>
        <v>337067</v>
      </c>
      <c r="M1186" s="3">
        <f t="shared" ref="M1186:O1186" si="1031">SUM(M1187:M1194)</f>
        <v>111000</v>
      </c>
      <c r="N1186" s="3">
        <f t="shared" si="1031"/>
        <v>111000</v>
      </c>
      <c r="O1186" s="3">
        <f t="shared" si="1031"/>
        <v>115067</v>
      </c>
      <c r="P1186" s="3">
        <f t="shared" si="1022"/>
        <v>522602</v>
      </c>
      <c r="Q1186" s="3">
        <f t="shared" si="1007"/>
        <v>57.837658967182293</v>
      </c>
    </row>
    <row r="1187" spans="1:17">
      <c r="A1187" s="12" t="s">
        <v>645</v>
      </c>
      <c r="B1187" s="12" t="s">
        <v>81</v>
      </c>
      <c r="C1187" s="12" t="s">
        <v>88</v>
      </c>
      <c r="D1187" s="12" t="s">
        <v>647</v>
      </c>
      <c r="E1187" s="11">
        <v>6131</v>
      </c>
      <c r="F1187" s="12"/>
      <c r="G1187" s="84" t="s">
        <v>3085</v>
      </c>
      <c r="H1187" s="13" t="s">
        <v>18</v>
      </c>
      <c r="I1187" s="2">
        <v>15000</v>
      </c>
      <c r="J1187" s="2">
        <v>15000</v>
      </c>
      <c r="K1187" s="2">
        <v>15000</v>
      </c>
      <c r="L1187" s="2">
        <f t="shared" si="1020"/>
        <v>0</v>
      </c>
      <c r="M1187" s="2"/>
      <c r="N1187" s="2"/>
      <c r="O1187" s="2"/>
      <c r="P1187" s="2">
        <f t="shared" si="1022"/>
        <v>15000</v>
      </c>
      <c r="Q1187" s="2">
        <f t="shared" si="1007"/>
        <v>100</v>
      </c>
    </row>
    <row r="1188" spans="1:17">
      <c r="A1188" s="12" t="s">
        <v>645</v>
      </c>
      <c r="B1188" s="12" t="s">
        <v>81</v>
      </c>
      <c r="C1188" s="12" t="s">
        <v>88</v>
      </c>
      <c r="D1188" s="12" t="s">
        <v>647</v>
      </c>
      <c r="E1188" s="11">
        <v>6132</v>
      </c>
      <c r="F1188" s="12"/>
      <c r="G1188" s="84" t="s">
        <v>3085</v>
      </c>
      <c r="H1188" s="13" t="s">
        <v>19</v>
      </c>
      <c r="I1188" s="2">
        <v>1000</v>
      </c>
      <c r="J1188" s="2">
        <v>1000</v>
      </c>
      <c r="K1188" s="2">
        <v>1000</v>
      </c>
      <c r="L1188" s="2">
        <f t="shared" si="1020"/>
        <v>0</v>
      </c>
      <c r="M1188" s="2"/>
      <c r="N1188" s="2"/>
      <c r="O1188" s="2"/>
      <c r="P1188" s="2">
        <f t="shared" si="1022"/>
        <v>1000</v>
      </c>
      <c r="Q1188" s="2">
        <f t="shared" si="1007"/>
        <v>100</v>
      </c>
    </row>
    <row r="1189" spans="1:17">
      <c r="A1189" s="12" t="s">
        <v>645</v>
      </c>
      <c r="B1189" s="12" t="s">
        <v>81</v>
      </c>
      <c r="C1189" s="12" t="s">
        <v>88</v>
      </c>
      <c r="D1189" s="12" t="s">
        <v>647</v>
      </c>
      <c r="E1189" s="11">
        <v>6133</v>
      </c>
      <c r="F1189" s="12"/>
      <c r="G1189" s="84" t="s">
        <v>3085</v>
      </c>
      <c r="H1189" s="13" t="s">
        <v>20</v>
      </c>
      <c r="I1189" s="2">
        <v>1000</v>
      </c>
      <c r="J1189" s="2">
        <v>1000</v>
      </c>
      <c r="K1189" s="2">
        <v>700</v>
      </c>
      <c r="L1189" s="2">
        <f t="shared" si="1020"/>
        <v>0</v>
      </c>
      <c r="M1189" s="2"/>
      <c r="N1189" s="2"/>
      <c r="O1189" s="2"/>
      <c r="P1189" s="2">
        <f t="shared" si="1022"/>
        <v>700</v>
      </c>
      <c r="Q1189" s="2">
        <f t="shared" si="1007"/>
        <v>70</v>
      </c>
    </row>
    <row r="1190" spans="1:17">
      <c r="A1190" s="12" t="s">
        <v>645</v>
      </c>
      <c r="B1190" s="12" t="s">
        <v>81</v>
      </c>
      <c r="C1190" s="12" t="s">
        <v>88</v>
      </c>
      <c r="D1190" s="12" t="s">
        <v>647</v>
      </c>
      <c r="E1190" s="11">
        <v>6134</v>
      </c>
      <c r="F1190" s="12"/>
      <c r="G1190" s="84" t="s">
        <v>3085</v>
      </c>
      <c r="H1190" s="13" t="s">
        <v>21</v>
      </c>
      <c r="I1190" s="2">
        <v>10000</v>
      </c>
      <c r="J1190" s="2">
        <v>10000</v>
      </c>
      <c r="K1190" s="2">
        <v>10000</v>
      </c>
      <c r="L1190" s="2">
        <f t="shared" si="1020"/>
        <v>0</v>
      </c>
      <c r="M1190" s="2"/>
      <c r="N1190" s="2"/>
      <c r="O1190" s="2"/>
      <c r="P1190" s="2">
        <f t="shared" si="1022"/>
        <v>10000</v>
      </c>
      <c r="Q1190" s="2">
        <f t="shared" si="1007"/>
        <v>100</v>
      </c>
    </row>
    <row r="1191" spans="1:17">
      <c r="A1191" s="12" t="s">
        <v>645</v>
      </c>
      <c r="B1191" s="12" t="s">
        <v>81</v>
      </c>
      <c r="C1191" s="12" t="s">
        <v>88</v>
      </c>
      <c r="D1191" s="12" t="s">
        <v>647</v>
      </c>
      <c r="E1191" s="11">
        <v>6136</v>
      </c>
      <c r="F1191" s="12"/>
      <c r="G1191" s="84" t="s">
        <v>3085</v>
      </c>
      <c r="H1191" s="13" t="s">
        <v>23</v>
      </c>
      <c r="I1191" s="2">
        <v>7000</v>
      </c>
      <c r="J1191" s="2">
        <v>7000</v>
      </c>
      <c r="K1191" s="2">
        <v>7000</v>
      </c>
      <c r="L1191" s="2">
        <f t="shared" si="1020"/>
        <v>0</v>
      </c>
      <c r="M1191" s="2"/>
      <c r="N1191" s="2"/>
      <c r="O1191" s="2"/>
      <c r="P1191" s="2">
        <f t="shared" si="1022"/>
        <v>7000</v>
      </c>
      <c r="Q1191" s="2">
        <f t="shared" si="1007"/>
        <v>100</v>
      </c>
    </row>
    <row r="1192" spans="1:17">
      <c r="A1192" s="12" t="s">
        <v>645</v>
      </c>
      <c r="B1192" s="12" t="s">
        <v>81</v>
      </c>
      <c r="C1192" s="12" t="s">
        <v>88</v>
      </c>
      <c r="D1192" s="12" t="s">
        <v>647</v>
      </c>
      <c r="E1192" s="11">
        <v>6137</v>
      </c>
      <c r="F1192" s="12"/>
      <c r="G1192" s="84" t="s">
        <v>3085</v>
      </c>
      <c r="H1192" s="13" t="s">
        <v>24</v>
      </c>
      <c r="I1192" s="2">
        <v>250000</v>
      </c>
      <c r="J1192" s="2">
        <v>200000</v>
      </c>
      <c r="K1192" s="2">
        <v>28000</v>
      </c>
      <c r="L1192" s="2">
        <f t="shared" si="1020"/>
        <v>0</v>
      </c>
      <c r="M1192" s="2"/>
      <c r="N1192" s="2"/>
      <c r="O1192" s="2"/>
      <c r="P1192" s="2">
        <f t="shared" si="1022"/>
        <v>28000</v>
      </c>
      <c r="Q1192" s="2">
        <f t="shared" si="1007"/>
        <v>14.000000000000002</v>
      </c>
    </row>
    <row r="1193" spans="1:17">
      <c r="A1193" s="12" t="s">
        <v>645</v>
      </c>
      <c r="B1193" s="12" t="s">
        <v>81</v>
      </c>
      <c r="C1193" s="12" t="s">
        <v>88</v>
      </c>
      <c r="D1193" s="12" t="s">
        <v>647</v>
      </c>
      <c r="E1193" s="11">
        <v>6138</v>
      </c>
      <c r="F1193" s="12"/>
      <c r="G1193" s="84" t="s">
        <v>3085</v>
      </c>
      <c r="H1193" s="13" t="s">
        <v>25</v>
      </c>
      <c r="I1193" s="2">
        <v>500</v>
      </c>
      <c r="J1193" s="2">
        <v>500</v>
      </c>
      <c r="K1193" s="2">
        <v>0</v>
      </c>
      <c r="L1193" s="2">
        <f t="shared" si="1020"/>
        <v>0</v>
      </c>
      <c r="M1193" s="2"/>
      <c r="N1193" s="2"/>
      <c r="O1193" s="2"/>
      <c r="P1193" s="2">
        <f t="shared" si="1022"/>
        <v>0</v>
      </c>
      <c r="Q1193" s="2">
        <f t="shared" si="1007"/>
        <v>0</v>
      </c>
    </row>
    <row r="1194" spans="1:17">
      <c r="A1194" s="17" t="s">
        <v>645</v>
      </c>
      <c r="B1194" s="17" t="s">
        <v>81</v>
      </c>
      <c r="C1194" s="17" t="s">
        <v>88</v>
      </c>
      <c r="D1194" s="17" t="s">
        <v>647</v>
      </c>
      <c r="E1194" s="17" t="s">
        <v>99</v>
      </c>
      <c r="F1194" s="12" t="s">
        <v>0</v>
      </c>
      <c r="G1194" s="84" t="s">
        <v>0</v>
      </c>
      <c r="H1194" s="18" t="s">
        <v>26</v>
      </c>
      <c r="I1194" s="3">
        <v>669067</v>
      </c>
      <c r="J1194" s="3">
        <f>SUM(J1195:J1198)</f>
        <v>669067</v>
      </c>
      <c r="K1194" s="3">
        <f>SUM(K1195:K1198)</f>
        <v>123835</v>
      </c>
      <c r="L1194" s="3">
        <f t="shared" si="1020"/>
        <v>337067</v>
      </c>
      <c r="M1194" s="3">
        <f>SUM(M1195:M1198)</f>
        <v>111000</v>
      </c>
      <c r="N1194" s="3">
        <f t="shared" ref="N1194:O1194" si="1032">SUM(N1195:N1198)</f>
        <v>111000</v>
      </c>
      <c r="O1194" s="3">
        <f t="shared" si="1032"/>
        <v>115067</v>
      </c>
      <c r="P1194" s="3">
        <f t="shared" si="1022"/>
        <v>460902</v>
      </c>
      <c r="Q1194" s="3">
        <f t="shared" si="1007"/>
        <v>68.88727137939847</v>
      </c>
    </row>
    <row r="1195" spans="1:17">
      <c r="A1195" s="12" t="s">
        <v>645</v>
      </c>
      <c r="B1195" s="12" t="s">
        <v>81</v>
      </c>
      <c r="C1195" s="12" t="s">
        <v>88</v>
      </c>
      <c r="D1195" s="12" t="s">
        <v>647</v>
      </c>
      <c r="E1195" s="11">
        <v>6139</v>
      </c>
      <c r="F1195" s="12"/>
      <c r="G1195" s="84" t="s">
        <v>3085</v>
      </c>
      <c r="H1195" s="13" t="s">
        <v>26</v>
      </c>
      <c r="I1195" s="2">
        <v>149067</v>
      </c>
      <c r="J1195" s="2">
        <v>149067</v>
      </c>
      <c r="K1195" s="2">
        <v>115000</v>
      </c>
      <c r="L1195" s="2">
        <f t="shared" si="1020"/>
        <v>34067</v>
      </c>
      <c r="M1195" s="2">
        <v>10000</v>
      </c>
      <c r="N1195" s="2">
        <v>10000</v>
      </c>
      <c r="O1195" s="2">
        <v>14067</v>
      </c>
      <c r="P1195" s="2">
        <f t="shared" si="1022"/>
        <v>149067</v>
      </c>
      <c r="Q1195" s="2">
        <f t="shared" si="1007"/>
        <v>100</v>
      </c>
    </row>
    <row r="1196" spans="1:17">
      <c r="A1196" s="12" t="s">
        <v>645</v>
      </c>
      <c r="B1196" s="12" t="s">
        <v>81</v>
      </c>
      <c r="C1196" s="12" t="s">
        <v>88</v>
      </c>
      <c r="D1196" s="12" t="s">
        <v>647</v>
      </c>
      <c r="E1196" s="11">
        <v>6139</v>
      </c>
      <c r="F1196" s="12" t="s">
        <v>653</v>
      </c>
      <c r="G1196" s="84" t="s">
        <v>3085</v>
      </c>
      <c r="H1196" s="13" t="s">
        <v>108</v>
      </c>
      <c r="I1196" s="2">
        <v>12000</v>
      </c>
      <c r="J1196" s="2">
        <v>12000</v>
      </c>
      <c r="K1196" s="2">
        <v>5185</v>
      </c>
      <c r="L1196" s="2">
        <f t="shared" si="1020"/>
        <v>3000</v>
      </c>
      <c r="M1196" s="2">
        <v>1000</v>
      </c>
      <c r="N1196" s="2">
        <v>1000</v>
      </c>
      <c r="O1196" s="2">
        <v>1000</v>
      </c>
      <c r="P1196" s="2">
        <f t="shared" si="1022"/>
        <v>8185</v>
      </c>
      <c r="Q1196" s="2">
        <f t="shared" si="1007"/>
        <v>68.208333333333343</v>
      </c>
    </row>
    <row r="1197" spans="1:17" ht="22.5">
      <c r="A1197" s="12" t="s">
        <v>645</v>
      </c>
      <c r="B1197" s="12" t="s">
        <v>81</v>
      </c>
      <c r="C1197" s="12" t="s">
        <v>88</v>
      </c>
      <c r="D1197" s="12" t="s">
        <v>647</v>
      </c>
      <c r="E1197" s="11">
        <v>6139</v>
      </c>
      <c r="F1197" s="12" t="s">
        <v>654</v>
      </c>
      <c r="G1197" s="84" t="s">
        <v>3085</v>
      </c>
      <c r="H1197" s="13" t="s">
        <v>114</v>
      </c>
      <c r="I1197" s="2">
        <v>8000</v>
      </c>
      <c r="J1197" s="2">
        <v>8000</v>
      </c>
      <c r="K1197" s="2">
        <v>3650</v>
      </c>
      <c r="L1197" s="2">
        <f t="shared" si="1020"/>
        <v>0</v>
      </c>
      <c r="M1197" s="2"/>
      <c r="N1197" s="2"/>
      <c r="O1197" s="2"/>
      <c r="P1197" s="2">
        <f t="shared" si="1022"/>
        <v>3650</v>
      </c>
      <c r="Q1197" s="2">
        <f t="shared" si="1007"/>
        <v>45.625</v>
      </c>
    </row>
    <row r="1198" spans="1:17">
      <c r="A1198" s="12" t="s">
        <v>645</v>
      </c>
      <c r="B1198" s="12" t="s">
        <v>81</v>
      </c>
      <c r="C1198" s="12" t="s">
        <v>88</v>
      </c>
      <c r="D1198" s="12" t="s">
        <v>647</v>
      </c>
      <c r="E1198" s="11">
        <v>6139</v>
      </c>
      <c r="F1198" s="12" t="s">
        <v>3038</v>
      </c>
      <c r="G1198" s="84" t="s">
        <v>3085</v>
      </c>
      <c r="H1198" s="13" t="s">
        <v>655</v>
      </c>
      <c r="I1198" s="2">
        <v>500000</v>
      </c>
      <c r="J1198" s="2">
        <v>500000</v>
      </c>
      <c r="K1198" s="2">
        <v>0</v>
      </c>
      <c r="L1198" s="2">
        <f t="shared" si="1020"/>
        <v>300000</v>
      </c>
      <c r="M1198" s="2">
        <v>100000</v>
      </c>
      <c r="N1198" s="2">
        <v>100000</v>
      </c>
      <c r="O1198" s="2">
        <v>100000</v>
      </c>
      <c r="P1198" s="2">
        <f t="shared" si="1022"/>
        <v>300000</v>
      </c>
      <c r="Q1198" s="2">
        <f t="shared" si="1007"/>
        <v>60</v>
      </c>
    </row>
    <row r="1199" spans="1:17" ht="22.5">
      <c r="A1199" s="17" t="s">
        <v>0</v>
      </c>
      <c r="B1199" s="17" t="s">
        <v>0</v>
      </c>
      <c r="C1199" s="17" t="s">
        <v>0</v>
      </c>
      <c r="D1199" s="18" t="s">
        <v>0</v>
      </c>
      <c r="E1199" s="18" t="s">
        <v>0</v>
      </c>
      <c r="F1199" s="18" t="s">
        <v>0</v>
      </c>
      <c r="G1199" s="81" t="s">
        <v>0</v>
      </c>
      <c r="H1199" s="24" t="s">
        <v>36</v>
      </c>
      <c r="I1199" s="29">
        <v>25040200</v>
      </c>
      <c r="J1199" s="29">
        <f t="shared" ref="J1199:K1199" si="1033">SUM(J1200)</f>
        <v>21216530</v>
      </c>
      <c r="K1199" s="29">
        <f t="shared" si="1033"/>
        <v>8626830</v>
      </c>
      <c r="L1199" s="29">
        <f t="shared" si="1020"/>
        <v>9290000</v>
      </c>
      <c r="M1199" s="29">
        <f t="shared" ref="M1199:O1199" si="1034">SUM(M1200)</f>
        <v>3150000</v>
      </c>
      <c r="N1199" s="29">
        <f t="shared" si="1034"/>
        <v>3050000</v>
      </c>
      <c r="O1199" s="29">
        <f t="shared" si="1034"/>
        <v>3090000</v>
      </c>
      <c r="P1199" s="29">
        <f t="shared" si="1022"/>
        <v>17916830</v>
      </c>
      <c r="Q1199" s="29">
        <f t="shared" si="1007"/>
        <v>84.447503903795763</v>
      </c>
    </row>
    <row r="1200" spans="1:17">
      <c r="A1200" s="12" t="s">
        <v>645</v>
      </c>
      <c r="B1200" s="12" t="s">
        <v>81</v>
      </c>
      <c r="C1200" s="12" t="s">
        <v>88</v>
      </c>
      <c r="D1200" s="12" t="s">
        <v>647</v>
      </c>
      <c r="E1200" s="18" t="s">
        <v>28</v>
      </c>
      <c r="F1200" s="18" t="s">
        <v>0</v>
      </c>
      <c r="G1200" s="81" t="s">
        <v>0</v>
      </c>
      <c r="H1200" s="18" t="s">
        <v>29</v>
      </c>
      <c r="I1200" s="3">
        <v>25040200</v>
      </c>
      <c r="J1200" s="3">
        <f t="shared" ref="J1200" si="1035">SUM(J1201,J1204,J1206,J1213,J1220,J1227)</f>
        <v>21216530</v>
      </c>
      <c r="K1200" s="3">
        <f t="shared" ref="K1200" si="1036">SUM(K1201,K1204,K1206,K1213,K1220,K1227)</f>
        <v>8626830</v>
      </c>
      <c r="L1200" s="3">
        <f t="shared" si="1020"/>
        <v>9290000</v>
      </c>
      <c r="M1200" s="3">
        <f t="shared" ref="M1200:O1200" si="1037">SUM(M1201,M1204,M1206,M1213,M1220,M1227)</f>
        <v>3150000</v>
      </c>
      <c r="N1200" s="3">
        <f t="shared" si="1037"/>
        <v>3050000</v>
      </c>
      <c r="O1200" s="3">
        <f t="shared" si="1037"/>
        <v>3090000</v>
      </c>
      <c r="P1200" s="3">
        <f t="shared" si="1022"/>
        <v>17916830</v>
      </c>
      <c r="Q1200" s="3">
        <f t="shared" si="1007"/>
        <v>84.447503903795763</v>
      </c>
    </row>
    <row r="1201" spans="1:17">
      <c r="A1201" s="17" t="s">
        <v>645</v>
      </c>
      <c r="B1201" s="17" t="s">
        <v>81</v>
      </c>
      <c r="C1201" s="17" t="s">
        <v>88</v>
      </c>
      <c r="D1201" s="17" t="s">
        <v>647</v>
      </c>
      <c r="E1201" s="17" t="s">
        <v>283</v>
      </c>
      <c r="F1201" s="12" t="s">
        <v>0</v>
      </c>
      <c r="G1201" s="84" t="s">
        <v>0</v>
      </c>
      <c r="H1201" s="18" t="s">
        <v>30</v>
      </c>
      <c r="I1201" s="3">
        <v>40100</v>
      </c>
      <c r="J1201" s="3">
        <f t="shared" ref="J1201" si="1038">SUM(J1202:J1203)</f>
        <v>40100</v>
      </c>
      <c r="K1201" s="3">
        <f t="shared" ref="K1201" si="1039">SUM(K1202:K1203)</f>
        <v>0</v>
      </c>
      <c r="L1201" s="3">
        <f t="shared" si="1020"/>
        <v>40000</v>
      </c>
      <c r="M1201" s="3">
        <f t="shared" ref="M1201:O1201" si="1040">SUM(M1202:M1203)</f>
        <v>0</v>
      </c>
      <c r="N1201" s="3">
        <f t="shared" si="1040"/>
        <v>0</v>
      </c>
      <c r="O1201" s="3">
        <f t="shared" si="1040"/>
        <v>40000</v>
      </c>
      <c r="P1201" s="3">
        <f t="shared" si="1022"/>
        <v>40000</v>
      </c>
      <c r="Q1201" s="3">
        <f t="shared" si="1007"/>
        <v>99.750623441396513</v>
      </c>
    </row>
    <row r="1202" spans="1:17">
      <c r="A1202" s="12" t="s">
        <v>645</v>
      </c>
      <c r="B1202" s="12" t="s">
        <v>81</v>
      </c>
      <c r="C1202" s="12" t="s">
        <v>88</v>
      </c>
      <c r="D1202" s="12" t="s">
        <v>647</v>
      </c>
      <c r="E1202" s="11">
        <v>6141</v>
      </c>
      <c r="F1202" s="12" t="s">
        <v>656</v>
      </c>
      <c r="G1202" s="84" t="s">
        <v>3090</v>
      </c>
      <c r="H1202" s="13" t="s">
        <v>381</v>
      </c>
      <c r="I1202" s="2">
        <v>100</v>
      </c>
      <c r="J1202" s="2">
        <v>100</v>
      </c>
      <c r="K1202" s="2">
        <v>0</v>
      </c>
      <c r="L1202" s="2">
        <f t="shared" si="1020"/>
        <v>0</v>
      </c>
      <c r="M1202" s="2"/>
      <c r="N1202" s="2"/>
      <c r="O1202" s="2"/>
      <c r="P1202" s="2">
        <f t="shared" si="1022"/>
        <v>0</v>
      </c>
      <c r="Q1202" s="2">
        <f t="shared" si="1007"/>
        <v>0</v>
      </c>
    </row>
    <row r="1203" spans="1:17">
      <c r="A1203" s="12" t="s">
        <v>645</v>
      </c>
      <c r="B1203" s="12" t="s">
        <v>81</v>
      </c>
      <c r="C1203" s="12" t="s">
        <v>88</v>
      </c>
      <c r="D1203" s="12" t="s">
        <v>647</v>
      </c>
      <c r="E1203" s="11">
        <v>6141</v>
      </c>
      <c r="F1203" s="12" t="s">
        <v>657</v>
      </c>
      <c r="G1203" s="84" t="s">
        <v>3090</v>
      </c>
      <c r="H1203" s="13" t="s">
        <v>658</v>
      </c>
      <c r="I1203" s="2">
        <v>40000</v>
      </c>
      <c r="J1203" s="2">
        <v>40000</v>
      </c>
      <c r="K1203" s="2">
        <v>0</v>
      </c>
      <c r="L1203" s="2">
        <f t="shared" si="1020"/>
        <v>40000</v>
      </c>
      <c r="M1203" s="2"/>
      <c r="N1203" s="2"/>
      <c r="O1203" s="2">
        <v>40000</v>
      </c>
      <c r="P1203" s="2">
        <f t="shared" si="1022"/>
        <v>40000</v>
      </c>
      <c r="Q1203" s="2">
        <f t="shared" si="1007"/>
        <v>100</v>
      </c>
    </row>
    <row r="1204" spans="1:17">
      <c r="A1204" s="17" t="s">
        <v>645</v>
      </c>
      <c r="B1204" s="17" t="s">
        <v>81</v>
      </c>
      <c r="C1204" s="17" t="s">
        <v>88</v>
      </c>
      <c r="D1204" s="17" t="s">
        <v>647</v>
      </c>
      <c r="E1204" s="17" t="s">
        <v>149</v>
      </c>
      <c r="F1204" s="12" t="s">
        <v>0</v>
      </c>
      <c r="G1204" s="84" t="s">
        <v>0</v>
      </c>
      <c r="H1204" s="18" t="s">
        <v>31</v>
      </c>
      <c r="I1204" s="3">
        <v>5000</v>
      </c>
      <c r="J1204" s="3">
        <f t="shared" ref="J1204:K1204" si="1041">SUM(J1205)</f>
        <v>0</v>
      </c>
      <c r="K1204" s="3">
        <f t="shared" si="1041"/>
        <v>0</v>
      </c>
      <c r="L1204" s="3">
        <f t="shared" si="1020"/>
        <v>0</v>
      </c>
      <c r="M1204" s="3">
        <f t="shared" ref="M1204:O1204" si="1042">SUM(M1205)</f>
        <v>0</v>
      </c>
      <c r="N1204" s="3">
        <f t="shared" si="1042"/>
        <v>0</v>
      </c>
      <c r="O1204" s="3">
        <f t="shared" si="1042"/>
        <v>0</v>
      </c>
      <c r="P1204" s="3">
        <f t="shared" si="1022"/>
        <v>0</v>
      </c>
      <c r="Q1204" s="3" t="str">
        <f t="shared" si="1007"/>
        <v>-</v>
      </c>
    </row>
    <row r="1205" spans="1:17">
      <c r="A1205" s="12" t="s">
        <v>645</v>
      </c>
      <c r="B1205" s="12" t="s">
        <v>81</v>
      </c>
      <c r="C1205" s="12" t="s">
        <v>88</v>
      </c>
      <c r="D1205" s="12" t="s">
        <v>647</v>
      </c>
      <c r="E1205" s="11">
        <v>6142</v>
      </c>
      <c r="F1205" s="12"/>
      <c r="G1205" s="84" t="s">
        <v>3086</v>
      </c>
      <c r="H1205" s="13" t="s">
        <v>31</v>
      </c>
      <c r="I1205" s="2">
        <v>5000</v>
      </c>
      <c r="J1205" s="2">
        <v>0</v>
      </c>
      <c r="K1205" s="2">
        <v>0</v>
      </c>
      <c r="L1205" s="2">
        <f t="shared" si="1020"/>
        <v>0</v>
      </c>
      <c r="M1205" s="2"/>
      <c r="N1205" s="2"/>
      <c r="O1205" s="2"/>
      <c r="P1205" s="2">
        <f t="shared" si="1022"/>
        <v>0</v>
      </c>
      <c r="Q1205" s="2" t="str">
        <f t="shared" si="1007"/>
        <v>-</v>
      </c>
    </row>
    <row r="1206" spans="1:17">
      <c r="A1206" s="17" t="s">
        <v>645</v>
      </c>
      <c r="B1206" s="17" t="s">
        <v>81</v>
      </c>
      <c r="C1206" s="17" t="s">
        <v>88</v>
      </c>
      <c r="D1206" s="17" t="s">
        <v>647</v>
      </c>
      <c r="E1206" s="17" t="s">
        <v>115</v>
      </c>
      <c r="F1206" s="12" t="s">
        <v>0</v>
      </c>
      <c r="G1206" s="84" t="s">
        <v>0</v>
      </c>
      <c r="H1206" s="18" t="s">
        <v>32</v>
      </c>
      <c r="I1206" s="3">
        <v>290000</v>
      </c>
      <c r="J1206" s="3">
        <f>SUM(J1207:J1212)</f>
        <v>1220100</v>
      </c>
      <c r="K1206" s="3">
        <f>SUM(K1207:K1212)</f>
        <v>1220100</v>
      </c>
      <c r="L1206" s="3">
        <f t="shared" si="1020"/>
        <v>0</v>
      </c>
      <c r="M1206" s="3">
        <f>SUM(M1207:M1212)</f>
        <v>0</v>
      </c>
      <c r="N1206" s="3">
        <f t="shared" ref="N1206:O1206" si="1043">SUM(N1207:N1212)</f>
        <v>0</v>
      </c>
      <c r="O1206" s="3">
        <f t="shared" si="1043"/>
        <v>0</v>
      </c>
      <c r="P1206" s="3">
        <f t="shared" si="1022"/>
        <v>1220100</v>
      </c>
      <c r="Q1206" s="3">
        <f t="shared" si="1007"/>
        <v>100</v>
      </c>
    </row>
    <row r="1207" spans="1:17">
      <c r="A1207" s="12" t="s">
        <v>645</v>
      </c>
      <c r="B1207" s="12" t="s">
        <v>81</v>
      </c>
      <c r="C1207" s="12" t="s">
        <v>88</v>
      </c>
      <c r="D1207" s="12" t="s">
        <v>647</v>
      </c>
      <c r="E1207" s="11">
        <v>6143</v>
      </c>
      <c r="F1207" s="12" t="s">
        <v>660</v>
      </c>
      <c r="G1207" s="84" t="s">
        <v>3086</v>
      </c>
      <c r="H1207" s="13" t="s">
        <v>661</v>
      </c>
      <c r="I1207" s="2">
        <v>10000</v>
      </c>
      <c r="J1207" s="2">
        <v>0</v>
      </c>
      <c r="K1207" s="2">
        <v>0</v>
      </c>
      <c r="L1207" s="2">
        <f t="shared" si="1020"/>
        <v>0</v>
      </c>
      <c r="M1207" s="2"/>
      <c r="N1207" s="2"/>
      <c r="O1207" s="2"/>
      <c r="P1207" s="2">
        <f t="shared" si="1022"/>
        <v>0</v>
      </c>
      <c r="Q1207" s="2" t="str">
        <f t="shared" si="1007"/>
        <v>-</v>
      </c>
    </row>
    <row r="1208" spans="1:17">
      <c r="A1208" s="12" t="s">
        <v>645</v>
      </c>
      <c r="B1208" s="12" t="s">
        <v>81</v>
      </c>
      <c r="C1208" s="12" t="s">
        <v>88</v>
      </c>
      <c r="D1208" s="12" t="s">
        <v>647</v>
      </c>
      <c r="E1208" s="11">
        <v>6143</v>
      </c>
      <c r="F1208" s="12" t="s">
        <v>662</v>
      </c>
      <c r="G1208" s="84" t="s">
        <v>3092</v>
      </c>
      <c r="H1208" s="13" t="s">
        <v>663</v>
      </c>
      <c r="I1208" s="2">
        <v>150000</v>
      </c>
      <c r="J1208" s="2">
        <v>100000</v>
      </c>
      <c r="K1208" s="2">
        <v>100000</v>
      </c>
      <c r="L1208" s="2">
        <f t="shared" si="1020"/>
        <v>0</v>
      </c>
      <c r="M1208" s="2"/>
      <c r="N1208" s="2"/>
      <c r="O1208" s="2"/>
      <c r="P1208" s="2">
        <f t="shared" si="1022"/>
        <v>100000</v>
      </c>
      <c r="Q1208" s="2">
        <f t="shared" si="1007"/>
        <v>100</v>
      </c>
    </row>
    <row r="1209" spans="1:17" ht="22.5">
      <c r="A1209" s="12" t="s">
        <v>645</v>
      </c>
      <c r="B1209" s="12" t="s">
        <v>81</v>
      </c>
      <c r="C1209" s="12" t="s">
        <v>88</v>
      </c>
      <c r="D1209" s="12" t="s">
        <v>647</v>
      </c>
      <c r="E1209" s="11">
        <v>6143</v>
      </c>
      <c r="F1209" s="12" t="s">
        <v>664</v>
      </c>
      <c r="G1209" s="84" t="s">
        <v>3086</v>
      </c>
      <c r="H1209" s="13" t="s">
        <v>665</v>
      </c>
      <c r="I1209" s="2">
        <v>20000</v>
      </c>
      <c r="J1209" s="2">
        <v>10000</v>
      </c>
      <c r="K1209" s="2">
        <v>10000</v>
      </c>
      <c r="L1209" s="2">
        <f t="shared" si="1020"/>
        <v>0</v>
      </c>
      <c r="M1209" s="2"/>
      <c r="N1209" s="2"/>
      <c r="O1209" s="2"/>
      <c r="P1209" s="2">
        <f t="shared" si="1022"/>
        <v>10000</v>
      </c>
      <c r="Q1209" s="2">
        <f t="shared" si="1007"/>
        <v>100</v>
      </c>
    </row>
    <row r="1210" spans="1:17">
      <c r="A1210" s="12" t="s">
        <v>645</v>
      </c>
      <c r="B1210" s="12" t="s">
        <v>81</v>
      </c>
      <c r="C1210" s="12" t="s">
        <v>88</v>
      </c>
      <c r="D1210" s="12" t="s">
        <v>647</v>
      </c>
      <c r="E1210" s="11">
        <v>6143</v>
      </c>
      <c r="F1210" s="12" t="s">
        <v>666</v>
      </c>
      <c r="G1210" s="84" t="s">
        <v>3086</v>
      </c>
      <c r="H1210" s="13" t="s">
        <v>667</v>
      </c>
      <c r="I1210" s="2">
        <v>10000</v>
      </c>
      <c r="J1210" s="2">
        <v>10000</v>
      </c>
      <c r="K1210" s="2">
        <v>10000</v>
      </c>
      <c r="L1210" s="2">
        <f t="shared" si="1020"/>
        <v>0</v>
      </c>
      <c r="M1210" s="2"/>
      <c r="N1210" s="2"/>
      <c r="O1210" s="2"/>
      <c r="P1210" s="2">
        <f t="shared" si="1022"/>
        <v>10000</v>
      </c>
      <c r="Q1210" s="2">
        <f t="shared" si="1007"/>
        <v>100</v>
      </c>
    </row>
    <row r="1211" spans="1:17">
      <c r="A1211" s="12" t="s">
        <v>645</v>
      </c>
      <c r="B1211" s="12" t="s">
        <v>81</v>
      </c>
      <c r="C1211" s="12" t="s">
        <v>88</v>
      </c>
      <c r="D1211" s="12" t="s">
        <v>647</v>
      </c>
      <c r="E1211" s="11">
        <v>6143</v>
      </c>
      <c r="F1211" s="12" t="s">
        <v>668</v>
      </c>
      <c r="G1211" s="84" t="s">
        <v>3085</v>
      </c>
      <c r="H1211" s="13" t="s">
        <v>669</v>
      </c>
      <c r="I1211" s="2">
        <v>100000</v>
      </c>
      <c r="J1211" s="2">
        <v>100000</v>
      </c>
      <c r="K1211" s="2">
        <v>100000</v>
      </c>
      <c r="L1211" s="2">
        <f t="shared" si="1020"/>
        <v>0</v>
      </c>
      <c r="M1211" s="2"/>
      <c r="N1211" s="2"/>
      <c r="O1211" s="2"/>
      <c r="P1211" s="2">
        <f t="shared" si="1022"/>
        <v>100000</v>
      </c>
      <c r="Q1211" s="2">
        <f t="shared" si="1007"/>
        <v>100</v>
      </c>
    </row>
    <row r="1212" spans="1:17" ht="22.5">
      <c r="A1212" s="12" t="s">
        <v>645</v>
      </c>
      <c r="B1212" s="12" t="s">
        <v>81</v>
      </c>
      <c r="C1212" s="12" t="s">
        <v>88</v>
      </c>
      <c r="D1212" s="12" t="s">
        <v>647</v>
      </c>
      <c r="E1212" s="11">
        <v>6143</v>
      </c>
      <c r="F1212" s="12" t="s">
        <v>3196</v>
      </c>
      <c r="G1212" s="84" t="s">
        <v>3090</v>
      </c>
      <c r="H1212" s="13" t="s">
        <v>3197</v>
      </c>
      <c r="I1212" s="2"/>
      <c r="J1212" s="2">
        <v>1000100</v>
      </c>
      <c r="K1212" s="2">
        <v>1000100</v>
      </c>
      <c r="L1212" s="2"/>
      <c r="M1212" s="2"/>
      <c r="N1212" s="2"/>
      <c r="O1212" s="2"/>
      <c r="P1212" s="2"/>
      <c r="Q1212" s="2"/>
    </row>
    <row r="1213" spans="1:17">
      <c r="A1213" s="17" t="s">
        <v>645</v>
      </c>
      <c r="B1213" s="17" t="s">
        <v>81</v>
      </c>
      <c r="C1213" s="17" t="s">
        <v>88</v>
      </c>
      <c r="D1213" s="17" t="s">
        <v>647</v>
      </c>
      <c r="E1213" s="17" t="s">
        <v>289</v>
      </c>
      <c r="F1213" s="12" t="s">
        <v>0</v>
      </c>
      <c r="G1213" s="84" t="s">
        <v>0</v>
      </c>
      <c r="H1213" s="18" t="s">
        <v>33</v>
      </c>
      <c r="I1213" s="3">
        <v>4480000</v>
      </c>
      <c r="J1213" s="3">
        <f t="shared" ref="J1213:K1213" si="1044">SUM(J1214:J1219)</f>
        <v>4430000</v>
      </c>
      <c r="K1213" s="3">
        <f t="shared" si="1044"/>
        <v>4180000</v>
      </c>
      <c r="L1213" s="3">
        <f t="shared" si="1020"/>
        <v>250000</v>
      </c>
      <c r="M1213" s="3">
        <f t="shared" ref="M1213:O1213" si="1045">SUM(M1214:M1219)</f>
        <v>150000</v>
      </c>
      <c r="N1213" s="3">
        <f t="shared" si="1045"/>
        <v>50000</v>
      </c>
      <c r="O1213" s="3">
        <f t="shared" si="1045"/>
        <v>50000</v>
      </c>
      <c r="P1213" s="3">
        <f t="shared" si="1022"/>
        <v>4430000</v>
      </c>
      <c r="Q1213" s="3">
        <f t="shared" si="1007"/>
        <v>100</v>
      </c>
    </row>
    <row r="1214" spans="1:17">
      <c r="A1214" s="12" t="s">
        <v>645</v>
      </c>
      <c r="B1214" s="12" t="s">
        <v>81</v>
      </c>
      <c r="C1214" s="12" t="s">
        <v>88</v>
      </c>
      <c r="D1214" s="12" t="s">
        <v>647</v>
      </c>
      <c r="E1214" s="11">
        <v>6144</v>
      </c>
      <c r="F1214" s="12" t="s">
        <v>670</v>
      </c>
      <c r="G1214" s="84" t="s">
        <v>3092</v>
      </c>
      <c r="H1214" s="13" t="s">
        <v>671</v>
      </c>
      <c r="I1214" s="2">
        <v>700000</v>
      </c>
      <c r="J1214" s="2">
        <v>1150000</v>
      </c>
      <c r="K1214" s="2">
        <v>1150000</v>
      </c>
      <c r="L1214" s="2">
        <f t="shared" si="1020"/>
        <v>0</v>
      </c>
      <c r="M1214" s="2"/>
      <c r="N1214" s="2"/>
      <c r="O1214" s="2"/>
      <c r="P1214" s="2">
        <f t="shared" si="1022"/>
        <v>1150000</v>
      </c>
      <c r="Q1214" s="2">
        <f t="shared" si="1007"/>
        <v>100</v>
      </c>
    </row>
    <row r="1215" spans="1:17" ht="22.5">
      <c r="A1215" s="12" t="s">
        <v>645</v>
      </c>
      <c r="B1215" s="12" t="s">
        <v>81</v>
      </c>
      <c r="C1215" s="12" t="s">
        <v>88</v>
      </c>
      <c r="D1215" s="12" t="s">
        <v>647</v>
      </c>
      <c r="E1215" s="11">
        <v>6144</v>
      </c>
      <c r="F1215" s="12" t="s">
        <v>672</v>
      </c>
      <c r="G1215" s="84" t="s">
        <v>3092</v>
      </c>
      <c r="H1215" s="13" t="s">
        <v>673</v>
      </c>
      <c r="I1215" s="2">
        <v>900000</v>
      </c>
      <c r="J1215" s="2">
        <v>1200000</v>
      </c>
      <c r="K1215" s="2">
        <v>1200000</v>
      </c>
      <c r="L1215" s="2">
        <f t="shared" si="1020"/>
        <v>0</v>
      </c>
      <c r="M1215" s="2"/>
      <c r="N1215" s="2"/>
      <c r="O1215" s="2"/>
      <c r="P1215" s="2">
        <f t="shared" si="1022"/>
        <v>1200000</v>
      </c>
      <c r="Q1215" s="2">
        <f t="shared" si="1007"/>
        <v>100</v>
      </c>
    </row>
    <row r="1216" spans="1:17">
      <c r="A1216" s="12" t="s">
        <v>645</v>
      </c>
      <c r="B1216" s="12" t="s">
        <v>81</v>
      </c>
      <c r="C1216" s="12" t="s">
        <v>88</v>
      </c>
      <c r="D1216" s="12" t="s">
        <v>647</v>
      </c>
      <c r="E1216" s="11">
        <v>6144</v>
      </c>
      <c r="F1216" s="12" t="s">
        <v>674</v>
      </c>
      <c r="G1216" s="84" t="s">
        <v>3092</v>
      </c>
      <c r="H1216" s="13" t="s">
        <v>675</v>
      </c>
      <c r="I1216" s="2">
        <v>750000</v>
      </c>
      <c r="J1216" s="2">
        <v>700000</v>
      </c>
      <c r="K1216" s="2">
        <v>700000</v>
      </c>
      <c r="L1216" s="2">
        <f t="shared" si="1020"/>
        <v>0</v>
      </c>
      <c r="M1216" s="2"/>
      <c r="N1216" s="2"/>
      <c r="O1216" s="2"/>
      <c r="P1216" s="2">
        <f t="shared" si="1022"/>
        <v>700000</v>
      </c>
      <c r="Q1216" s="2">
        <f t="shared" si="1007"/>
        <v>100</v>
      </c>
    </row>
    <row r="1217" spans="1:17">
      <c r="A1217" s="12" t="s">
        <v>645</v>
      </c>
      <c r="B1217" s="12" t="s">
        <v>81</v>
      </c>
      <c r="C1217" s="12" t="s">
        <v>88</v>
      </c>
      <c r="D1217" s="12" t="s">
        <v>647</v>
      </c>
      <c r="E1217" s="11">
        <v>6144</v>
      </c>
      <c r="F1217" s="12" t="s">
        <v>676</v>
      </c>
      <c r="G1217" s="84" t="s">
        <v>3092</v>
      </c>
      <c r="H1217" s="13" t="s">
        <v>677</v>
      </c>
      <c r="I1217" s="2">
        <v>250000</v>
      </c>
      <c r="J1217" s="2">
        <v>250000</v>
      </c>
      <c r="K1217" s="2">
        <v>250000</v>
      </c>
      <c r="L1217" s="2">
        <f t="shared" si="1020"/>
        <v>0</v>
      </c>
      <c r="M1217" s="2"/>
      <c r="N1217" s="2"/>
      <c r="O1217" s="2"/>
      <c r="P1217" s="2">
        <f t="shared" si="1022"/>
        <v>250000</v>
      </c>
      <c r="Q1217" s="2">
        <f t="shared" si="1007"/>
        <v>100</v>
      </c>
    </row>
    <row r="1218" spans="1:17" ht="22.5">
      <c r="A1218" s="12" t="s">
        <v>645</v>
      </c>
      <c r="B1218" s="12" t="s">
        <v>81</v>
      </c>
      <c r="C1218" s="12" t="s">
        <v>88</v>
      </c>
      <c r="D1218" s="12" t="s">
        <v>647</v>
      </c>
      <c r="E1218" s="11">
        <v>6144</v>
      </c>
      <c r="F1218" s="12" t="s">
        <v>678</v>
      </c>
      <c r="G1218" s="84" t="s">
        <v>3092</v>
      </c>
      <c r="H1218" s="13" t="s">
        <v>679</v>
      </c>
      <c r="I1218" s="2">
        <v>530000</v>
      </c>
      <c r="J1218" s="2">
        <v>530000</v>
      </c>
      <c r="K1218" s="2">
        <v>280000</v>
      </c>
      <c r="L1218" s="2">
        <f t="shared" si="1020"/>
        <v>250000</v>
      </c>
      <c r="M1218" s="2">
        <v>150000</v>
      </c>
      <c r="N1218" s="2">
        <v>50000</v>
      </c>
      <c r="O1218" s="2">
        <v>50000</v>
      </c>
      <c r="P1218" s="2">
        <f t="shared" si="1022"/>
        <v>530000</v>
      </c>
      <c r="Q1218" s="2">
        <f t="shared" si="1007"/>
        <v>100</v>
      </c>
    </row>
    <row r="1219" spans="1:17" ht="22.5">
      <c r="A1219" s="12" t="s">
        <v>645</v>
      </c>
      <c r="B1219" s="12" t="s">
        <v>81</v>
      </c>
      <c r="C1219" s="12" t="s">
        <v>88</v>
      </c>
      <c r="D1219" s="12" t="s">
        <v>647</v>
      </c>
      <c r="E1219" s="11">
        <v>6144</v>
      </c>
      <c r="F1219" s="12" t="s">
        <v>3039</v>
      </c>
      <c r="G1219" s="84" t="s">
        <v>3092</v>
      </c>
      <c r="H1219" s="13" t="s">
        <v>680</v>
      </c>
      <c r="I1219" s="2">
        <v>1350000</v>
      </c>
      <c r="J1219" s="2">
        <v>600000</v>
      </c>
      <c r="K1219" s="2">
        <v>600000</v>
      </c>
      <c r="L1219" s="2">
        <f t="shared" si="1020"/>
        <v>0</v>
      </c>
      <c r="M1219" s="2"/>
      <c r="N1219" s="2"/>
      <c r="O1219" s="2"/>
      <c r="P1219" s="2">
        <f t="shared" si="1022"/>
        <v>600000</v>
      </c>
      <c r="Q1219" s="2">
        <f t="shared" si="1007"/>
        <v>100</v>
      </c>
    </row>
    <row r="1220" spans="1:17">
      <c r="A1220" s="17" t="s">
        <v>645</v>
      </c>
      <c r="B1220" s="17" t="s">
        <v>81</v>
      </c>
      <c r="C1220" s="17" t="s">
        <v>88</v>
      </c>
      <c r="D1220" s="17" t="s">
        <v>647</v>
      </c>
      <c r="E1220" s="17" t="s">
        <v>681</v>
      </c>
      <c r="F1220" s="12" t="s">
        <v>0</v>
      </c>
      <c r="G1220" s="84" t="s">
        <v>0</v>
      </c>
      <c r="H1220" s="18" t="s">
        <v>34</v>
      </c>
      <c r="I1220" s="3">
        <v>20225000</v>
      </c>
      <c r="J1220" s="3">
        <f t="shared" ref="J1220:K1220" si="1046">SUM(J1221:J1226)</f>
        <v>15525000</v>
      </c>
      <c r="K1220" s="3">
        <f t="shared" si="1046"/>
        <v>3225500</v>
      </c>
      <c r="L1220" s="3">
        <f t="shared" si="1020"/>
        <v>9000000</v>
      </c>
      <c r="M1220" s="3">
        <f t="shared" ref="M1220:O1220" si="1047">SUM(M1221:M1226)</f>
        <v>3000000</v>
      </c>
      <c r="N1220" s="3">
        <f t="shared" si="1047"/>
        <v>3000000</v>
      </c>
      <c r="O1220" s="3">
        <f t="shared" si="1047"/>
        <v>3000000</v>
      </c>
      <c r="P1220" s="3">
        <f t="shared" si="1022"/>
        <v>12225500</v>
      </c>
      <c r="Q1220" s="3">
        <f t="shared" si="1007"/>
        <v>78.747181964573258</v>
      </c>
    </row>
    <row r="1221" spans="1:17" ht="22.5">
      <c r="A1221" s="12" t="s">
        <v>645</v>
      </c>
      <c r="B1221" s="12" t="s">
        <v>81</v>
      </c>
      <c r="C1221" s="12" t="s">
        <v>88</v>
      </c>
      <c r="D1221" s="12" t="s">
        <v>647</v>
      </c>
      <c r="E1221" s="11">
        <v>6145</v>
      </c>
      <c r="F1221" s="12" t="s">
        <v>682</v>
      </c>
      <c r="G1221" s="84" t="s">
        <v>3090</v>
      </c>
      <c r="H1221" s="13" t="s">
        <v>683</v>
      </c>
      <c r="I1221" s="2">
        <v>25000</v>
      </c>
      <c r="J1221" s="2">
        <v>25000</v>
      </c>
      <c r="K1221" s="2">
        <v>25000</v>
      </c>
      <c r="L1221" s="2">
        <f t="shared" si="1020"/>
        <v>0</v>
      </c>
      <c r="M1221" s="2"/>
      <c r="N1221" s="2"/>
      <c r="O1221" s="2"/>
      <c r="P1221" s="2">
        <f t="shared" si="1022"/>
        <v>25000</v>
      </c>
      <c r="Q1221" s="2">
        <f t="shared" si="1007"/>
        <v>100</v>
      </c>
    </row>
    <row r="1222" spans="1:17" ht="22.5">
      <c r="A1222" s="12" t="s">
        <v>645</v>
      </c>
      <c r="B1222" s="12" t="s">
        <v>81</v>
      </c>
      <c r="C1222" s="12" t="s">
        <v>88</v>
      </c>
      <c r="D1222" s="12" t="s">
        <v>647</v>
      </c>
      <c r="E1222" s="11">
        <v>6145</v>
      </c>
      <c r="F1222" s="12" t="s">
        <v>684</v>
      </c>
      <c r="G1222" s="84" t="s">
        <v>3090</v>
      </c>
      <c r="H1222" s="13" t="s">
        <v>685</v>
      </c>
      <c r="I1222" s="2">
        <v>100000</v>
      </c>
      <c r="J1222" s="2">
        <v>100000</v>
      </c>
      <c r="K1222" s="2">
        <v>100000</v>
      </c>
      <c r="L1222" s="2">
        <f t="shared" si="1020"/>
        <v>0</v>
      </c>
      <c r="M1222" s="2"/>
      <c r="N1222" s="2"/>
      <c r="O1222" s="2"/>
      <c r="P1222" s="2">
        <f t="shared" si="1022"/>
        <v>100000</v>
      </c>
      <c r="Q1222" s="2">
        <f t="shared" si="1007"/>
        <v>100</v>
      </c>
    </row>
    <row r="1223" spans="1:17">
      <c r="A1223" s="12" t="s">
        <v>645</v>
      </c>
      <c r="B1223" s="12" t="s">
        <v>81</v>
      </c>
      <c r="C1223" s="12" t="s">
        <v>88</v>
      </c>
      <c r="D1223" s="12" t="s">
        <v>647</v>
      </c>
      <c r="E1223" s="11">
        <v>6145</v>
      </c>
      <c r="F1223" s="12" t="s">
        <v>686</v>
      </c>
      <c r="G1223" s="84" t="s">
        <v>3086</v>
      </c>
      <c r="H1223" s="13" t="s">
        <v>687</v>
      </c>
      <c r="I1223" s="2">
        <v>10000000</v>
      </c>
      <c r="J1223" s="2">
        <v>7900000</v>
      </c>
      <c r="K1223" s="2">
        <v>3000500</v>
      </c>
      <c r="L1223" s="2">
        <f t="shared" si="1020"/>
        <v>3000000</v>
      </c>
      <c r="M1223" s="2">
        <v>1000000</v>
      </c>
      <c r="N1223" s="2">
        <v>1000000</v>
      </c>
      <c r="O1223" s="2">
        <v>1000000</v>
      </c>
      <c r="P1223" s="2">
        <f t="shared" si="1022"/>
        <v>6000500</v>
      </c>
      <c r="Q1223" s="2">
        <f t="shared" si="1007"/>
        <v>75.955696202531641</v>
      </c>
    </row>
    <row r="1224" spans="1:17">
      <c r="A1224" s="12" t="s">
        <v>645</v>
      </c>
      <c r="B1224" s="12" t="s">
        <v>81</v>
      </c>
      <c r="C1224" s="12" t="s">
        <v>88</v>
      </c>
      <c r="D1224" s="12" t="s">
        <v>647</v>
      </c>
      <c r="E1224" s="11">
        <v>6145</v>
      </c>
      <c r="F1224" s="12" t="s">
        <v>688</v>
      </c>
      <c r="G1224" s="84" t="s">
        <v>3086</v>
      </c>
      <c r="H1224" s="13" t="s">
        <v>689</v>
      </c>
      <c r="I1224" s="2">
        <v>800000</v>
      </c>
      <c r="J1224" s="2">
        <v>200000</v>
      </c>
      <c r="K1224" s="2">
        <v>100000</v>
      </c>
      <c r="L1224" s="2">
        <f t="shared" si="1020"/>
        <v>0</v>
      </c>
      <c r="M1224" s="2"/>
      <c r="N1224" s="2"/>
      <c r="O1224" s="2"/>
      <c r="P1224" s="2">
        <f t="shared" si="1022"/>
        <v>100000</v>
      </c>
      <c r="Q1224" s="2">
        <f t="shared" si="1007"/>
        <v>50</v>
      </c>
    </row>
    <row r="1225" spans="1:17">
      <c r="A1225" s="12" t="s">
        <v>645</v>
      </c>
      <c r="B1225" s="12" t="s">
        <v>81</v>
      </c>
      <c r="C1225" s="12" t="s">
        <v>88</v>
      </c>
      <c r="D1225" s="12" t="s">
        <v>647</v>
      </c>
      <c r="E1225" s="11">
        <v>6145</v>
      </c>
      <c r="F1225" s="12" t="s">
        <v>690</v>
      </c>
      <c r="G1225" s="84" t="s">
        <v>3090</v>
      </c>
      <c r="H1225" s="13" t="s">
        <v>691</v>
      </c>
      <c r="I1225" s="2">
        <v>8800000</v>
      </c>
      <c r="J1225" s="2">
        <v>6800000</v>
      </c>
      <c r="K1225" s="2">
        <v>0</v>
      </c>
      <c r="L1225" s="2">
        <f t="shared" si="1020"/>
        <v>6000000</v>
      </c>
      <c r="M1225" s="2">
        <v>2000000</v>
      </c>
      <c r="N1225" s="2">
        <v>2000000</v>
      </c>
      <c r="O1225" s="2">
        <v>2000000</v>
      </c>
      <c r="P1225" s="2">
        <f t="shared" si="1022"/>
        <v>6000000</v>
      </c>
      <c r="Q1225" s="2">
        <f t="shared" si="1007"/>
        <v>88.235294117647058</v>
      </c>
    </row>
    <row r="1226" spans="1:17">
      <c r="A1226" s="12" t="s">
        <v>645</v>
      </c>
      <c r="B1226" s="12" t="s">
        <v>81</v>
      </c>
      <c r="C1226" s="12" t="s">
        <v>88</v>
      </c>
      <c r="D1226" s="12" t="s">
        <v>647</v>
      </c>
      <c r="E1226" s="11">
        <v>6145</v>
      </c>
      <c r="F1226" s="12" t="s">
        <v>692</v>
      </c>
      <c r="G1226" s="84" t="s">
        <v>3090</v>
      </c>
      <c r="H1226" s="13" t="s">
        <v>693</v>
      </c>
      <c r="I1226" s="2">
        <v>500000</v>
      </c>
      <c r="J1226" s="2">
        <v>500000</v>
      </c>
      <c r="K1226" s="2">
        <v>0</v>
      </c>
      <c r="L1226" s="2">
        <f t="shared" si="1020"/>
        <v>0</v>
      </c>
      <c r="M1226" s="2"/>
      <c r="N1226" s="2"/>
      <c r="O1226" s="2"/>
      <c r="P1226" s="2">
        <f t="shared" si="1022"/>
        <v>0</v>
      </c>
      <c r="Q1226" s="2">
        <f t="shared" si="1007"/>
        <v>0</v>
      </c>
    </row>
    <row r="1227" spans="1:17">
      <c r="A1227" s="17" t="s">
        <v>645</v>
      </c>
      <c r="B1227" s="17" t="s">
        <v>81</v>
      </c>
      <c r="C1227" s="17" t="s">
        <v>88</v>
      </c>
      <c r="D1227" s="17" t="s">
        <v>647</v>
      </c>
      <c r="E1227" s="17" t="s">
        <v>120</v>
      </c>
      <c r="F1227" s="12" t="s">
        <v>0</v>
      </c>
      <c r="G1227" s="84" t="s">
        <v>0</v>
      </c>
      <c r="H1227" s="18" t="s">
        <v>35</v>
      </c>
      <c r="I1227" s="3">
        <v>100</v>
      </c>
      <c r="J1227" s="3">
        <f>SUM(J1228:J1228)</f>
        <v>1330</v>
      </c>
      <c r="K1227" s="3">
        <f>SUM(K1228:K1228)</f>
        <v>1230</v>
      </c>
      <c r="L1227" s="3">
        <f t="shared" si="1020"/>
        <v>0</v>
      </c>
      <c r="M1227" s="3">
        <f>SUM(M1228:M1228)</f>
        <v>0</v>
      </c>
      <c r="N1227" s="3">
        <f t="shared" ref="N1227:O1227" si="1048">SUM(N1228:N1228)</f>
        <v>0</v>
      </c>
      <c r="O1227" s="3">
        <f t="shared" si="1048"/>
        <v>0</v>
      </c>
      <c r="P1227" s="3">
        <f t="shared" si="1022"/>
        <v>1230</v>
      </c>
      <c r="Q1227" s="3">
        <f t="shared" si="1007"/>
        <v>92.481203007518801</v>
      </c>
    </row>
    <row r="1228" spans="1:17">
      <c r="A1228" s="12" t="s">
        <v>645</v>
      </c>
      <c r="B1228" s="12" t="s">
        <v>81</v>
      </c>
      <c r="C1228" s="12" t="s">
        <v>88</v>
      </c>
      <c r="D1228" s="12" t="s">
        <v>647</v>
      </c>
      <c r="E1228" s="11">
        <v>6148</v>
      </c>
      <c r="F1228" s="12"/>
      <c r="G1228" s="84" t="s">
        <v>3085</v>
      </c>
      <c r="H1228" s="13" t="s">
        <v>35</v>
      </c>
      <c r="I1228" s="2">
        <v>100</v>
      </c>
      <c r="J1228" s="2">
        <v>1330</v>
      </c>
      <c r="K1228" s="2">
        <v>1230</v>
      </c>
      <c r="L1228" s="2">
        <f t="shared" si="1020"/>
        <v>0</v>
      </c>
      <c r="M1228" s="2"/>
      <c r="N1228" s="2"/>
      <c r="O1228" s="2"/>
      <c r="P1228" s="2">
        <f t="shared" si="1022"/>
        <v>1230</v>
      </c>
      <c r="Q1228" s="2">
        <f t="shared" si="1007"/>
        <v>92.481203007518801</v>
      </c>
    </row>
    <row r="1229" spans="1:17" ht="22.5">
      <c r="A1229" s="17" t="s">
        <v>0</v>
      </c>
      <c r="B1229" s="17" t="s">
        <v>0</v>
      </c>
      <c r="C1229" s="17" t="s">
        <v>0</v>
      </c>
      <c r="D1229" s="18" t="s">
        <v>0</v>
      </c>
      <c r="E1229" s="18" t="s">
        <v>0</v>
      </c>
      <c r="F1229" s="18" t="s">
        <v>0</v>
      </c>
      <c r="G1229" s="81" t="s">
        <v>0</v>
      </c>
      <c r="H1229" s="24" t="s">
        <v>43</v>
      </c>
      <c r="I1229" s="29">
        <v>68855100</v>
      </c>
      <c r="J1229" s="29">
        <f t="shared" ref="J1229:K1229" si="1049">SUM(J1230)</f>
        <v>6210100</v>
      </c>
      <c r="K1229" s="29">
        <f t="shared" si="1049"/>
        <v>3100000</v>
      </c>
      <c r="L1229" s="29">
        <f t="shared" si="1020"/>
        <v>810000</v>
      </c>
      <c r="M1229" s="29">
        <f t="shared" ref="M1229:O1229" si="1050">SUM(M1230)</f>
        <v>10000</v>
      </c>
      <c r="N1229" s="29">
        <f t="shared" si="1050"/>
        <v>400000</v>
      </c>
      <c r="O1229" s="29">
        <f t="shared" si="1050"/>
        <v>400000</v>
      </c>
      <c r="P1229" s="29">
        <f t="shared" si="1022"/>
        <v>3910000</v>
      </c>
      <c r="Q1229" s="29">
        <f t="shared" ref="Q1229:Q1292" si="1051">IF(J1229=0,"-",P1229/J1229*100)</f>
        <v>62.961949082945523</v>
      </c>
    </row>
    <row r="1230" spans="1:17">
      <c r="A1230" s="12" t="s">
        <v>645</v>
      </c>
      <c r="B1230" s="12" t="s">
        <v>81</v>
      </c>
      <c r="C1230" s="12" t="s">
        <v>88</v>
      </c>
      <c r="D1230" s="12" t="s">
        <v>647</v>
      </c>
      <c r="E1230" s="18" t="s">
        <v>37</v>
      </c>
      <c r="F1230" s="18" t="s">
        <v>0</v>
      </c>
      <c r="G1230" s="81" t="s">
        <v>0</v>
      </c>
      <c r="H1230" s="18" t="s">
        <v>38</v>
      </c>
      <c r="I1230" s="3">
        <v>68855100</v>
      </c>
      <c r="J1230" s="3">
        <f t="shared" ref="J1230" si="1052">SUM(J1231,J1235)</f>
        <v>6210100</v>
      </c>
      <c r="K1230" s="3">
        <f t="shared" ref="K1230" si="1053">SUM(K1231,K1235)</f>
        <v>3100000</v>
      </c>
      <c r="L1230" s="3">
        <f t="shared" si="1020"/>
        <v>810000</v>
      </c>
      <c r="M1230" s="3">
        <f t="shared" ref="M1230:O1230" si="1054">SUM(M1231,M1235)</f>
        <v>10000</v>
      </c>
      <c r="N1230" s="3">
        <f t="shared" si="1054"/>
        <v>400000</v>
      </c>
      <c r="O1230" s="3">
        <f t="shared" si="1054"/>
        <v>400000</v>
      </c>
      <c r="P1230" s="3">
        <f t="shared" si="1022"/>
        <v>3910000</v>
      </c>
      <c r="Q1230" s="3">
        <f t="shared" si="1051"/>
        <v>62.961949082945523</v>
      </c>
    </row>
    <row r="1231" spans="1:17">
      <c r="A1231" s="17" t="s">
        <v>645</v>
      </c>
      <c r="B1231" s="17" t="s">
        <v>81</v>
      </c>
      <c r="C1231" s="17" t="s">
        <v>88</v>
      </c>
      <c r="D1231" s="17" t="s">
        <v>647</v>
      </c>
      <c r="E1231" s="17" t="s">
        <v>293</v>
      </c>
      <c r="F1231" s="12" t="s">
        <v>0</v>
      </c>
      <c r="G1231" s="84" t="s">
        <v>0</v>
      </c>
      <c r="H1231" s="18" t="s">
        <v>39</v>
      </c>
      <c r="I1231" s="3">
        <v>11700100</v>
      </c>
      <c r="J1231" s="3">
        <f t="shared" ref="J1231" si="1055">SUM(J1232:J1234)</f>
        <v>1000100</v>
      </c>
      <c r="K1231" s="3">
        <f t="shared" ref="K1231" si="1056">SUM(K1232:K1234)</f>
        <v>0</v>
      </c>
      <c r="L1231" s="3">
        <f t="shared" si="1020"/>
        <v>800000</v>
      </c>
      <c r="M1231" s="3">
        <f t="shared" ref="M1231:O1231" si="1057">SUM(M1232:M1234)</f>
        <v>0</v>
      </c>
      <c r="N1231" s="3">
        <f t="shared" si="1057"/>
        <v>400000</v>
      </c>
      <c r="O1231" s="3">
        <f t="shared" si="1057"/>
        <v>400000</v>
      </c>
      <c r="P1231" s="3">
        <f t="shared" si="1022"/>
        <v>800000</v>
      </c>
      <c r="Q1231" s="3">
        <f t="shared" si="1051"/>
        <v>79.992000799920007</v>
      </c>
    </row>
    <row r="1232" spans="1:17">
      <c r="A1232" s="12" t="s">
        <v>645</v>
      </c>
      <c r="B1232" s="12" t="s">
        <v>81</v>
      </c>
      <c r="C1232" s="12" t="s">
        <v>88</v>
      </c>
      <c r="D1232" s="12" t="s">
        <v>647</v>
      </c>
      <c r="E1232" s="11">
        <v>6151</v>
      </c>
      <c r="F1232" s="12" t="s">
        <v>694</v>
      </c>
      <c r="G1232" s="84" t="s">
        <v>3090</v>
      </c>
      <c r="H1232" s="13" t="s">
        <v>295</v>
      </c>
      <c r="I1232" s="2">
        <v>100</v>
      </c>
      <c r="J1232" s="2">
        <v>100</v>
      </c>
      <c r="K1232" s="2">
        <v>0</v>
      </c>
      <c r="L1232" s="2">
        <f t="shared" si="1020"/>
        <v>0</v>
      </c>
      <c r="M1232" s="2"/>
      <c r="N1232" s="2"/>
      <c r="O1232" s="2"/>
      <c r="P1232" s="2">
        <f t="shared" si="1022"/>
        <v>0</v>
      </c>
      <c r="Q1232" s="2">
        <f t="shared" si="1051"/>
        <v>0</v>
      </c>
    </row>
    <row r="1233" spans="1:17" ht="22.5">
      <c r="A1233" s="12" t="s">
        <v>645</v>
      </c>
      <c r="B1233" s="12" t="s">
        <v>81</v>
      </c>
      <c r="C1233" s="12" t="s">
        <v>88</v>
      </c>
      <c r="D1233" s="12" t="s">
        <v>647</v>
      </c>
      <c r="E1233" s="11">
        <v>6151</v>
      </c>
      <c r="F1233" s="12" t="s">
        <v>695</v>
      </c>
      <c r="G1233" s="84" t="s">
        <v>3090</v>
      </c>
      <c r="H1233" s="13" t="s">
        <v>696</v>
      </c>
      <c r="I1233" s="2">
        <v>8500000</v>
      </c>
      <c r="J1233" s="2">
        <v>1000000</v>
      </c>
      <c r="K1233" s="2">
        <v>0</v>
      </c>
      <c r="L1233" s="2">
        <f t="shared" si="1020"/>
        <v>800000</v>
      </c>
      <c r="M1233" s="2"/>
      <c r="N1233" s="2">
        <v>400000</v>
      </c>
      <c r="O1233" s="2">
        <v>400000</v>
      </c>
      <c r="P1233" s="2">
        <f t="shared" si="1022"/>
        <v>800000</v>
      </c>
      <c r="Q1233" s="2">
        <f t="shared" si="1051"/>
        <v>80</v>
      </c>
    </row>
    <row r="1234" spans="1:17">
      <c r="A1234" s="12" t="s">
        <v>645</v>
      </c>
      <c r="B1234" s="12" t="s">
        <v>81</v>
      </c>
      <c r="C1234" s="12" t="s">
        <v>88</v>
      </c>
      <c r="D1234" s="12" t="s">
        <v>647</v>
      </c>
      <c r="E1234" s="11">
        <v>6151</v>
      </c>
      <c r="F1234" s="12" t="s">
        <v>697</v>
      </c>
      <c r="G1234" s="84" t="s">
        <v>3086</v>
      </c>
      <c r="H1234" s="13" t="s">
        <v>698</v>
      </c>
      <c r="I1234" s="2">
        <v>3200000</v>
      </c>
      <c r="J1234" s="2">
        <v>0</v>
      </c>
      <c r="K1234" s="2">
        <v>0</v>
      </c>
      <c r="L1234" s="2">
        <f t="shared" si="1020"/>
        <v>0</v>
      </c>
      <c r="M1234" s="2"/>
      <c r="N1234" s="2"/>
      <c r="O1234" s="2"/>
      <c r="P1234" s="2">
        <f t="shared" si="1022"/>
        <v>0</v>
      </c>
      <c r="Q1234" s="2" t="str">
        <f t="shared" si="1051"/>
        <v>-</v>
      </c>
    </row>
    <row r="1235" spans="1:17">
      <c r="A1235" s="17" t="s">
        <v>645</v>
      </c>
      <c r="B1235" s="17" t="s">
        <v>81</v>
      </c>
      <c r="C1235" s="17" t="s">
        <v>88</v>
      </c>
      <c r="D1235" s="17" t="s">
        <v>647</v>
      </c>
      <c r="E1235" s="17" t="s">
        <v>299</v>
      </c>
      <c r="F1235" s="12" t="s">
        <v>0</v>
      </c>
      <c r="G1235" s="84" t="s">
        <v>0</v>
      </c>
      <c r="H1235" s="18" t="s">
        <v>42</v>
      </c>
      <c r="I1235" s="3">
        <v>57155000</v>
      </c>
      <c r="J1235" s="3">
        <f>SUM(J1236:J1241)</f>
        <v>5210000</v>
      </c>
      <c r="K1235" s="3">
        <f>SUM(K1236:K1241)</f>
        <v>3100000</v>
      </c>
      <c r="L1235" s="3">
        <f t="shared" si="1020"/>
        <v>10000</v>
      </c>
      <c r="M1235" s="3">
        <f>SUM(M1236:M1241)</f>
        <v>10000</v>
      </c>
      <c r="N1235" s="3">
        <f t="shared" ref="N1235:O1235" si="1058">SUM(N1236:N1241)</f>
        <v>0</v>
      </c>
      <c r="O1235" s="3">
        <f t="shared" si="1058"/>
        <v>0</v>
      </c>
      <c r="P1235" s="3">
        <f t="shared" si="1022"/>
        <v>3110000</v>
      </c>
      <c r="Q1235" s="3">
        <f t="shared" si="1051"/>
        <v>59.692898272552789</v>
      </c>
    </row>
    <row r="1236" spans="1:17">
      <c r="A1236" s="12" t="s">
        <v>645</v>
      </c>
      <c r="B1236" s="12" t="s">
        <v>81</v>
      </c>
      <c r="C1236" s="12" t="s">
        <v>88</v>
      </c>
      <c r="D1236" s="12" t="s">
        <v>647</v>
      </c>
      <c r="E1236" s="11">
        <v>6154</v>
      </c>
      <c r="F1236" s="12" t="s">
        <v>699</v>
      </c>
      <c r="G1236" s="84" t="s">
        <v>3090</v>
      </c>
      <c r="H1236" s="13" t="s">
        <v>700</v>
      </c>
      <c r="I1236" s="2">
        <v>38500000</v>
      </c>
      <c r="J1236" s="2">
        <v>500000</v>
      </c>
      <c r="K1236" s="2">
        <v>500000</v>
      </c>
      <c r="L1236" s="2">
        <f t="shared" si="1020"/>
        <v>0</v>
      </c>
      <c r="M1236" s="2"/>
      <c r="N1236" s="2"/>
      <c r="O1236" s="2"/>
      <c r="P1236" s="2">
        <f t="shared" si="1022"/>
        <v>500000</v>
      </c>
      <c r="Q1236" s="2">
        <f t="shared" si="1051"/>
        <v>100</v>
      </c>
    </row>
    <row r="1237" spans="1:17">
      <c r="A1237" s="12" t="s">
        <v>645</v>
      </c>
      <c r="B1237" s="12" t="s">
        <v>81</v>
      </c>
      <c r="C1237" s="12" t="s">
        <v>88</v>
      </c>
      <c r="D1237" s="12" t="s">
        <v>647</v>
      </c>
      <c r="E1237" s="11">
        <v>6154</v>
      </c>
      <c r="F1237" s="12" t="s">
        <v>701</v>
      </c>
      <c r="G1237" s="84" t="s">
        <v>3090</v>
      </c>
      <c r="H1237" s="13" t="s">
        <v>702</v>
      </c>
      <c r="I1237" s="2">
        <v>9500000</v>
      </c>
      <c r="J1237" s="2">
        <v>500000</v>
      </c>
      <c r="K1237" s="2">
        <v>500000</v>
      </c>
      <c r="L1237" s="2">
        <f t="shared" si="1020"/>
        <v>0</v>
      </c>
      <c r="M1237" s="2"/>
      <c r="N1237" s="2"/>
      <c r="O1237" s="2"/>
      <c r="P1237" s="2">
        <f t="shared" si="1022"/>
        <v>500000</v>
      </c>
      <c r="Q1237" s="2">
        <f t="shared" si="1051"/>
        <v>100</v>
      </c>
    </row>
    <row r="1238" spans="1:17" s="99" customFormat="1">
      <c r="A1238" s="94" t="s">
        <v>645</v>
      </c>
      <c r="B1238" s="94" t="s">
        <v>81</v>
      </c>
      <c r="C1238" s="94" t="s">
        <v>88</v>
      </c>
      <c r="D1238" s="94" t="s">
        <v>647</v>
      </c>
      <c r="E1238" s="95">
        <v>6154</v>
      </c>
      <c r="F1238" s="94" t="s">
        <v>703</v>
      </c>
      <c r="G1238" s="96" t="s">
        <v>3086</v>
      </c>
      <c r="H1238" s="97" t="s">
        <v>704</v>
      </c>
      <c r="I1238" s="98">
        <v>5445000</v>
      </c>
      <c r="J1238" s="98">
        <v>4200000</v>
      </c>
      <c r="K1238" s="98">
        <v>2100000</v>
      </c>
      <c r="L1238" s="98">
        <f t="shared" si="1020"/>
        <v>0</v>
      </c>
      <c r="M1238" s="98"/>
      <c r="N1238" s="98"/>
      <c r="O1238" s="98"/>
      <c r="P1238" s="98">
        <f t="shared" si="1022"/>
        <v>2100000</v>
      </c>
      <c r="Q1238" s="98">
        <f t="shared" si="1051"/>
        <v>50</v>
      </c>
    </row>
    <row r="1239" spans="1:17">
      <c r="A1239" s="12" t="s">
        <v>645</v>
      </c>
      <c r="B1239" s="12" t="s">
        <v>81</v>
      </c>
      <c r="C1239" s="12" t="s">
        <v>88</v>
      </c>
      <c r="D1239" s="12" t="s">
        <v>647</v>
      </c>
      <c r="E1239" s="11">
        <v>6154</v>
      </c>
      <c r="F1239" s="12" t="s">
        <v>705</v>
      </c>
      <c r="G1239" s="84" t="s">
        <v>3086</v>
      </c>
      <c r="H1239" s="13" t="s">
        <v>706</v>
      </c>
      <c r="I1239" s="2">
        <v>1510000</v>
      </c>
      <c r="J1239" s="2">
        <v>10000</v>
      </c>
      <c r="K1239" s="2">
        <v>0</v>
      </c>
      <c r="L1239" s="2">
        <f t="shared" si="1020"/>
        <v>10000</v>
      </c>
      <c r="M1239" s="2">
        <v>10000</v>
      </c>
      <c r="N1239" s="2"/>
      <c r="O1239" s="2"/>
      <c r="P1239" s="2">
        <f t="shared" si="1022"/>
        <v>10000</v>
      </c>
      <c r="Q1239" s="2">
        <f t="shared" si="1051"/>
        <v>100</v>
      </c>
    </row>
    <row r="1240" spans="1:17">
      <c r="A1240" s="12" t="s">
        <v>645</v>
      </c>
      <c r="B1240" s="12" t="s">
        <v>81</v>
      </c>
      <c r="C1240" s="12" t="s">
        <v>88</v>
      </c>
      <c r="D1240" s="12" t="s">
        <v>647</v>
      </c>
      <c r="E1240" s="11">
        <v>6154</v>
      </c>
      <c r="F1240" s="12" t="s">
        <v>707</v>
      </c>
      <c r="G1240" s="84" t="s">
        <v>3090</v>
      </c>
      <c r="H1240" s="13" t="s">
        <v>708</v>
      </c>
      <c r="I1240" s="2">
        <v>1200000</v>
      </c>
      <c r="J1240" s="2"/>
      <c r="K1240" s="2"/>
      <c r="L1240" s="2"/>
      <c r="M1240" s="2"/>
      <c r="N1240" s="2"/>
      <c r="O1240" s="2"/>
      <c r="P1240" s="2"/>
      <c r="Q1240" s="2" t="str">
        <f t="shared" si="1051"/>
        <v>-</v>
      </c>
    </row>
    <row r="1241" spans="1:17">
      <c r="A1241" s="12" t="s">
        <v>645</v>
      </c>
      <c r="B1241" s="12" t="s">
        <v>81</v>
      </c>
      <c r="C1241" s="12" t="s">
        <v>88</v>
      </c>
      <c r="D1241" s="12" t="s">
        <v>647</v>
      </c>
      <c r="E1241" s="11">
        <v>6154</v>
      </c>
      <c r="F1241" s="12" t="s">
        <v>3040</v>
      </c>
      <c r="G1241" s="84" t="s">
        <v>3086</v>
      </c>
      <c r="H1241" s="13" t="s">
        <v>709</v>
      </c>
      <c r="I1241" s="2">
        <v>1000000</v>
      </c>
      <c r="J1241" s="2">
        <v>0</v>
      </c>
      <c r="K1241" s="2">
        <v>0</v>
      </c>
      <c r="L1241" s="2">
        <f t="shared" ref="L1241:L1250" si="1059">M1241+N1241+O1241</f>
        <v>0</v>
      </c>
      <c r="M1241" s="2"/>
      <c r="N1241" s="2"/>
      <c r="O1241" s="2"/>
      <c r="P1241" s="2">
        <f t="shared" ref="P1241:P1250" si="1060">SUM(K1241+L1241)</f>
        <v>0</v>
      </c>
      <c r="Q1241" s="2" t="str">
        <f t="shared" si="1051"/>
        <v>-</v>
      </c>
    </row>
    <row r="1242" spans="1:17" ht="22.5">
      <c r="A1242" s="17" t="s">
        <v>0</v>
      </c>
      <c r="B1242" s="17" t="s">
        <v>0</v>
      </c>
      <c r="C1242" s="17" t="s">
        <v>0</v>
      </c>
      <c r="D1242" s="18" t="s">
        <v>0</v>
      </c>
      <c r="E1242" s="18" t="s">
        <v>0</v>
      </c>
      <c r="F1242" s="18" t="s">
        <v>0</v>
      </c>
      <c r="G1242" s="81" t="s">
        <v>0</v>
      </c>
      <c r="H1242" s="24" t="s">
        <v>58</v>
      </c>
      <c r="I1242" s="29">
        <v>725100</v>
      </c>
      <c r="J1242" s="29">
        <f t="shared" ref="J1242:K1242" si="1061">SUM(J1243)</f>
        <v>725100</v>
      </c>
      <c r="K1242" s="29">
        <f t="shared" si="1061"/>
        <v>440000</v>
      </c>
      <c r="L1242" s="29">
        <f t="shared" si="1059"/>
        <v>285000</v>
      </c>
      <c r="M1242" s="29">
        <f t="shared" ref="M1242:O1242" si="1062">SUM(M1243)</f>
        <v>285000</v>
      </c>
      <c r="N1242" s="29">
        <f t="shared" si="1062"/>
        <v>0</v>
      </c>
      <c r="O1242" s="29">
        <f t="shared" si="1062"/>
        <v>0</v>
      </c>
      <c r="P1242" s="29">
        <f t="shared" si="1060"/>
        <v>725000</v>
      </c>
      <c r="Q1242" s="29">
        <f t="shared" si="1051"/>
        <v>99.986208798786365</v>
      </c>
    </row>
    <row r="1243" spans="1:17">
      <c r="A1243" s="12" t="s">
        <v>645</v>
      </c>
      <c r="B1243" s="12" t="s">
        <v>81</v>
      </c>
      <c r="C1243" s="12" t="s">
        <v>88</v>
      </c>
      <c r="D1243" s="12" t="s">
        <v>647</v>
      </c>
      <c r="E1243" s="18" t="s">
        <v>50</v>
      </c>
      <c r="F1243" s="18" t="s">
        <v>0</v>
      </c>
      <c r="G1243" s="81" t="s">
        <v>0</v>
      </c>
      <c r="H1243" s="18" t="s">
        <v>51</v>
      </c>
      <c r="I1243" s="3">
        <v>725100</v>
      </c>
      <c r="J1243" s="3">
        <f t="shared" ref="J1243" si="1063">SUM(J1244,J1245)</f>
        <v>725100</v>
      </c>
      <c r="K1243" s="3">
        <f t="shared" ref="K1243" si="1064">SUM(K1244,K1245)</f>
        <v>440000</v>
      </c>
      <c r="L1243" s="3">
        <f t="shared" si="1059"/>
        <v>285000</v>
      </c>
      <c r="M1243" s="3">
        <f t="shared" ref="M1243:O1243" si="1065">SUM(M1244,M1245)</f>
        <v>285000</v>
      </c>
      <c r="N1243" s="3">
        <f t="shared" si="1065"/>
        <v>0</v>
      </c>
      <c r="O1243" s="3">
        <f t="shared" si="1065"/>
        <v>0</v>
      </c>
      <c r="P1243" s="3">
        <f t="shared" si="1060"/>
        <v>725000</v>
      </c>
      <c r="Q1243" s="3">
        <f t="shared" si="1051"/>
        <v>99.986208798786365</v>
      </c>
    </row>
    <row r="1244" spans="1:17">
      <c r="A1244" s="12" t="s">
        <v>645</v>
      </c>
      <c r="B1244" s="12" t="s">
        <v>81</v>
      </c>
      <c r="C1244" s="12" t="s">
        <v>88</v>
      </c>
      <c r="D1244" s="12" t="s">
        <v>647</v>
      </c>
      <c r="E1244" s="11">
        <v>8213</v>
      </c>
      <c r="F1244" s="12"/>
      <c r="G1244" s="84" t="s">
        <v>3085</v>
      </c>
      <c r="H1244" s="13" t="s">
        <v>54</v>
      </c>
      <c r="I1244" s="2">
        <v>75000</v>
      </c>
      <c r="J1244" s="2">
        <v>75000</v>
      </c>
      <c r="K1244" s="2">
        <v>40000</v>
      </c>
      <c r="L1244" s="2">
        <f t="shared" si="1059"/>
        <v>35000</v>
      </c>
      <c r="M1244" s="2">
        <v>35000</v>
      </c>
      <c r="N1244" s="2"/>
      <c r="O1244" s="2"/>
      <c r="P1244" s="2">
        <f t="shared" si="1060"/>
        <v>75000</v>
      </c>
      <c r="Q1244" s="2">
        <f t="shared" si="1051"/>
        <v>100</v>
      </c>
    </row>
    <row r="1245" spans="1:17">
      <c r="A1245" s="17" t="s">
        <v>645</v>
      </c>
      <c r="B1245" s="17" t="s">
        <v>81</v>
      </c>
      <c r="C1245" s="17" t="s">
        <v>88</v>
      </c>
      <c r="D1245" s="17" t="s">
        <v>647</v>
      </c>
      <c r="E1245" s="17" t="s">
        <v>217</v>
      </c>
      <c r="F1245" s="12" t="s">
        <v>0</v>
      </c>
      <c r="G1245" s="84" t="s">
        <v>0</v>
      </c>
      <c r="H1245" s="18" t="s">
        <v>56</v>
      </c>
      <c r="I1245" s="3">
        <v>650100</v>
      </c>
      <c r="J1245" s="3">
        <f>SUM(J1246:J1248)</f>
        <v>650100</v>
      </c>
      <c r="K1245" s="3">
        <f>SUM(K1246:K1248)</f>
        <v>400000</v>
      </c>
      <c r="L1245" s="3">
        <f t="shared" si="1059"/>
        <v>250000</v>
      </c>
      <c r="M1245" s="3">
        <f>SUM(M1246:M1248)</f>
        <v>250000</v>
      </c>
      <c r="N1245" s="3">
        <f t="shared" ref="N1245:O1245" si="1066">SUM(N1246:N1248)</f>
        <v>0</v>
      </c>
      <c r="O1245" s="3">
        <f t="shared" si="1066"/>
        <v>0</v>
      </c>
      <c r="P1245" s="3">
        <f t="shared" si="1060"/>
        <v>650000</v>
      </c>
      <c r="Q1245" s="3">
        <f t="shared" si="1051"/>
        <v>99.984617751115209</v>
      </c>
    </row>
    <row r="1246" spans="1:17">
      <c r="A1246" s="12" t="s">
        <v>645</v>
      </c>
      <c r="B1246" s="12" t="s">
        <v>81</v>
      </c>
      <c r="C1246" s="12" t="s">
        <v>88</v>
      </c>
      <c r="D1246" s="12" t="s">
        <v>647</v>
      </c>
      <c r="E1246" s="11">
        <v>8215</v>
      </c>
      <c r="F1246" s="12"/>
      <c r="G1246" s="84" t="s">
        <v>3085</v>
      </c>
      <c r="H1246" s="13" t="s">
        <v>56</v>
      </c>
      <c r="I1246" s="2">
        <v>100</v>
      </c>
      <c r="J1246" s="2">
        <v>100</v>
      </c>
      <c r="K1246" s="2">
        <v>0</v>
      </c>
      <c r="L1246" s="2">
        <f t="shared" si="1059"/>
        <v>0</v>
      </c>
      <c r="M1246" s="2"/>
      <c r="N1246" s="2"/>
      <c r="O1246" s="2"/>
      <c r="P1246" s="2">
        <f t="shared" si="1060"/>
        <v>0</v>
      </c>
      <c r="Q1246" s="2">
        <f t="shared" si="1051"/>
        <v>0</v>
      </c>
    </row>
    <row r="1247" spans="1:17">
      <c r="A1247" s="12" t="s">
        <v>645</v>
      </c>
      <c r="B1247" s="12" t="s">
        <v>81</v>
      </c>
      <c r="C1247" s="12" t="s">
        <v>88</v>
      </c>
      <c r="D1247" s="12" t="s">
        <v>647</v>
      </c>
      <c r="E1247" s="11">
        <v>8215</v>
      </c>
      <c r="F1247" s="12" t="s">
        <v>710</v>
      </c>
      <c r="G1247" s="84" t="s">
        <v>3085</v>
      </c>
      <c r="H1247" s="13" t="s">
        <v>711</v>
      </c>
      <c r="I1247" s="2">
        <v>250000</v>
      </c>
      <c r="J1247" s="2">
        <v>250000</v>
      </c>
      <c r="K1247" s="2">
        <v>0</v>
      </c>
      <c r="L1247" s="2">
        <f t="shared" si="1059"/>
        <v>250000</v>
      </c>
      <c r="M1247" s="2">
        <v>250000</v>
      </c>
      <c r="N1247" s="2"/>
      <c r="O1247" s="2"/>
      <c r="P1247" s="2">
        <f t="shared" si="1060"/>
        <v>250000</v>
      </c>
      <c r="Q1247" s="2">
        <f t="shared" si="1051"/>
        <v>100</v>
      </c>
    </row>
    <row r="1248" spans="1:17">
      <c r="A1248" s="12" t="s">
        <v>645</v>
      </c>
      <c r="B1248" s="12" t="s">
        <v>81</v>
      </c>
      <c r="C1248" s="12" t="s">
        <v>88</v>
      </c>
      <c r="D1248" s="12" t="s">
        <v>647</v>
      </c>
      <c r="E1248" s="11">
        <v>8215</v>
      </c>
      <c r="F1248" s="12" t="s">
        <v>3041</v>
      </c>
      <c r="G1248" s="84" t="s">
        <v>3085</v>
      </c>
      <c r="H1248" s="13" t="s">
        <v>712</v>
      </c>
      <c r="I1248" s="2">
        <v>400000</v>
      </c>
      <c r="J1248" s="2">
        <v>400000</v>
      </c>
      <c r="K1248" s="2">
        <v>400000</v>
      </c>
      <c r="L1248" s="2">
        <f t="shared" si="1059"/>
        <v>0</v>
      </c>
      <c r="M1248" s="2"/>
      <c r="N1248" s="2"/>
      <c r="O1248" s="2"/>
      <c r="P1248" s="2">
        <f t="shared" si="1060"/>
        <v>400000</v>
      </c>
      <c r="Q1248" s="2">
        <f t="shared" si="1051"/>
        <v>100</v>
      </c>
    </row>
    <row r="1249" spans="1:17">
      <c r="A1249" s="13" t="s">
        <v>0</v>
      </c>
      <c r="B1249" s="13" t="s">
        <v>0</v>
      </c>
      <c r="C1249" s="13" t="s">
        <v>0</v>
      </c>
      <c r="D1249" s="13" t="s">
        <v>0</v>
      </c>
      <c r="E1249" s="13" t="s">
        <v>0</v>
      </c>
      <c r="F1249" s="13" t="s">
        <v>0</v>
      </c>
      <c r="G1249" s="84" t="s">
        <v>0</v>
      </c>
      <c r="H1249" s="24" t="s">
        <v>713</v>
      </c>
      <c r="I1249" s="29">
        <v>98383167</v>
      </c>
      <c r="J1249" s="29">
        <f t="shared" ref="J1249:K1249" si="1067">SUM(J1242,J1229,J1199,J1175)</f>
        <v>31863324</v>
      </c>
      <c r="K1249" s="29">
        <f t="shared" si="1067"/>
        <v>14043449</v>
      </c>
      <c r="L1249" s="29">
        <f t="shared" si="1059"/>
        <v>11247067</v>
      </c>
      <c r="M1249" s="29">
        <f t="shared" ref="M1249:O1249" si="1068">SUM(M1242,M1229,M1199,M1175)</f>
        <v>3731000</v>
      </c>
      <c r="N1249" s="29">
        <f t="shared" si="1068"/>
        <v>3736000</v>
      </c>
      <c r="O1249" s="29">
        <f t="shared" si="1068"/>
        <v>3780067</v>
      </c>
      <c r="P1249" s="29">
        <f t="shared" si="1060"/>
        <v>25290516</v>
      </c>
      <c r="Q1249" s="29">
        <f t="shared" si="1051"/>
        <v>79.371869676873644</v>
      </c>
    </row>
    <row r="1250" spans="1:17" ht="15.75" thickBot="1">
      <c r="A1250" s="13" t="s">
        <v>0</v>
      </c>
      <c r="B1250" s="13" t="s">
        <v>0</v>
      </c>
      <c r="C1250" s="13" t="s">
        <v>0</v>
      </c>
      <c r="D1250" s="13" t="s">
        <v>0</v>
      </c>
      <c r="E1250" s="13" t="s">
        <v>0</v>
      </c>
      <c r="F1250" s="13" t="s">
        <v>0</v>
      </c>
      <c r="G1250" s="84" t="s">
        <v>0</v>
      </c>
      <c r="H1250" s="18" t="s">
        <v>125</v>
      </c>
      <c r="I1250" s="3">
        <v>72</v>
      </c>
      <c r="J1250" s="3">
        <v>72</v>
      </c>
      <c r="K1250" s="3">
        <v>0</v>
      </c>
      <c r="L1250" s="3">
        <f t="shared" si="1059"/>
        <v>0</v>
      </c>
      <c r="M1250" s="3"/>
      <c r="N1250" s="3"/>
      <c r="O1250" s="3"/>
      <c r="P1250" s="3">
        <f t="shared" si="1060"/>
        <v>0</v>
      </c>
      <c r="Q1250" s="3">
        <f t="shared" si="1051"/>
        <v>0</v>
      </c>
    </row>
    <row r="1251" spans="1:17" ht="45.75" thickBot="1">
      <c r="A1251" s="109" t="s">
        <v>0</v>
      </c>
      <c r="B1251" s="109" t="s">
        <v>0</v>
      </c>
      <c r="C1251" s="109" t="s">
        <v>0</v>
      </c>
      <c r="D1251" s="109" t="s">
        <v>0</v>
      </c>
      <c r="E1251" s="109" t="s">
        <v>0</v>
      </c>
      <c r="F1251" s="109" t="s">
        <v>0</v>
      </c>
      <c r="G1251" s="121" t="s">
        <v>0</v>
      </c>
      <c r="H1251" s="1" t="s">
        <v>126</v>
      </c>
      <c r="I1251" s="1" t="s">
        <v>3016</v>
      </c>
      <c r="J1251" s="1" t="s">
        <v>3199</v>
      </c>
      <c r="K1251" s="1" t="s">
        <v>3198</v>
      </c>
      <c r="L1251" s="1" t="s">
        <v>3191</v>
      </c>
      <c r="M1251" s="1" t="s">
        <v>3193</v>
      </c>
      <c r="N1251" s="1" t="s">
        <v>3194</v>
      </c>
      <c r="O1251" s="1" t="s">
        <v>3195</v>
      </c>
      <c r="P1251" s="1" t="s">
        <v>3192</v>
      </c>
      <c r="Q1251" s="1" t="s">
        <v>3185</v>
      </c>
    </row>
    <row r="1252" spans="1:17">
      <c r="A1252" s="110"/>
      <c r="B1252" s="110"/>
      <c r="C1252" s="110"/>
      <c r="D1252" s="110"/>
      <c r="E1252" s="110"/>
      <c r="F1252" s="110"/>
      <c r="G1252" s="122"/>
      <c r="H1252" s="26" t="s">
        <v>0</v>
      </c>
      <c r="I1252" s="28">
        <v>1</v>
      </c>
      <c r="J1252" s="28">
        <v>2</v>
      </c>
      <c r="K1252" s="28">
        <v>3</v>
      </c>
      <c r="L1252" s="28" t="s">
        <v>3186</v>
      </c>
      <c r="M1252" s="28">
        <v>5</v>
      </c>
      <c r="N1252" s="28">
        <v>6</v>
      </c>
      <c r="O1252" s="28">
        <v>7</v>
      </c>
      <c r="P1252" s="28" t="s">
        <v>3187</v>
      </c>
      <c r="Q1252" s="28">
        <v>9</v>
      </c>
    </row>
    <row r="1253" spans="1:17">
      <c r="A1253" s="110"/>
      <c r="B1253" s="110"/>
      <c r="C1253" s="110"/>
      <c r="D1253" s="110"/>
      <c r="E1253" s="110"/>
      <c r="F1253" s="110"/>
      <c r="G1253" s="122"/>
      <c r="H1253" s="8" t="s">
        <v>714</v>
      </c>
      <c r="I1253" s="9">
        <v>4587967</v>
      </c>
      <c r="J1253" s="9">
        <f t="shared" ref="J1253" si="1069">SUM(J1177,J1179,J1180,J1181,J1182,J1183,J1185,J1187,J1188,J1189,J1190,J1191,J1192,J1193,J1195,J1196,J1197,J1198,J1211,J1228,J1244,J1246,J1247,J1248)</f>
        <v>4538024</v>
      </c>
      <c r="K1253" s="9">
        <f t="shared" ref="K1253" si="1070">SUM(K1177,K1179,K1180,K1181,K1182,K1183,K1185,K1187,K1188,K1189,K1190,K1191,K1192,K1193,K1195,K1196,K1197,K1198,K1211,K1228,K1244,K1246,K1247,K1248)</f>
        <v>2417849</v>
      </c>
      <c r="L1253" s="9">
        <f t="shared" ref="L1253:L1257" si="1071">M1253+N1253+O1253</f>
        <v>1147067</v>
      </c>
      <c r="M1253" s="9">
        <f t="shared" ref="M1253:O1253" si="1072">SUM(M1177,M1179,M1180,M1181,M1182,M1183,M1185,M1187,M1188,M1189,M1190,M1191,M1192,M1193,M1195,M1196,M1197,M1198,M1211,M1228,M1244,M1246,M1247,M1248)</f>
        <v>571000</v>
      </c>
      <c r="N1253" s="9">
        <f t="shared" si="1072"/>
        <v>286000</v>
      </c>
      <c r="O1253" s="9">
        <f t="shared" si="1072"/>
        <v>290067</v>
      </c>
      <c r="P1253" s="9">
        <f t="shared" ref="P1253:P1257" si="1073">SUM(K1253+L1253)</f>
        <v>3564916</v>
      </c>
      <c r="Q1253" s="9">
        <f t="shared" si="1051"/>
        <v>78.556569996104031</v>
      </c>
    </row>
    <row r="1254" spans="1:17">
      <c r="A1254" s="110"/>
      <c r="B1254" s="110"/>
      <c r="C1254" s="110"/>
      <c r="D1254" s="110"/>
      <c r="E1254" s="110"/>
      <c r="F1254" s="110"/>
      <c r="G1254" s="122"/>
      <c r="H1254" s="8" t="s">
        <v>715</v>
      </c>
      <c r="I1254" s="9">
        <v>22000000</v>
      </c>
      <c r="J1254" s="9">
        <f t="shared" ref="J1254" si="1074">SUM(J1205,J1207,J1209,J1210,J1223,J1224,J1234,J1238,J1239,J1241,)</f>
        <v>12330000</v>
      </c>
      <c r="K1254" s="9">
        <f t="shared" ref="K1254" si="1075">SUM(K1205,K1207,K1209,K1210,K1223,K1224,K1234,K1238,K1239,K1241,)</f>
        <v>5220500</v>
      </c>
      <c r="L1254" s="9">
        <f t="shared" si="1071"/>
        <v>3010000</v>
      </c>
      <c r="M1254" s="9">
        <f t="shared" ref="M1254:O1254" si="1076">SUM(M1205,M1207,M1209,M1210,M1223,M1224,M1234,M1238,M1239,M1241,)</f>
        <v>1010000</v>
      </c>
      <c r="N1254" s="9">
        <f t="shared" si="1076"/>
        <v>1000000</v>
      </c>
      <c r="O1254" s="9">
        <f t="shared" si="1076"/>
        <v>1000000</v>
      </c>
      <c r="P1254" s="9">
        <f t="shared" si="1073"/>
        <v>8230500</v>
      </c>
      <c r="Q1254" s="9">
        <f t="shared" si="1051"/>
        <v>66.751824817518241</v>
      </c>
    </row>
    <row r="1255" spans="1:17">
      <c r="A1255" s="110"/>
      <c r="B1255" s="110"/>
      <c r="C1255" s="110"/>
      <c r="D1255" s="110"/>
      <c r="E1255" s="110"/>
      <c r="F1255" s="110"/>
      <c r="G1255" s="122"/>
      <c r="H1255" s="8" t="s">
        <v>716</v>
      </c>
      <c r="I1255" s="9">
        <v>67165200</v>
      </c>
      <c r="J1255" s="9">
        <f t="shared" ref="J1255" si="1077">SUM(J1202,J1203,J1221,J1222,J1225,J1226,J1232,J1233,J1236,J1237,J1240)</f>
        <v>9465200</v>
      </c>
      <c r="K1255" s="9">
        <f t="shared" ref="K1255" si="1078">SUM(K1202,K1203,K1221,K1222,K1225,K1226,K1232,K1233,K1236,K1237,K1240)</f>
        <v>1125000</v>
      </c>
      <c r="L1255" s="9">
        <f t="shared" si="1071"/>
        <v>6840000</v>
      </c>
      <c r="M1255" s="9">
        <f t="shared" ref="M1255:O1255" si="1079">SUM(M1202,M1203,M1221,M1222,M1225,M1226,M1232,M1233,M1236,M1237,M1240)</f>
        <v>2000000</v>
      </c>
      <c r="N1255" s="9">
        <f t="shared" si="1079"/>
        <v>2400000</v>
      </c>
      <c r="O1255" s="9">
        <f t="shared" si="1079"/>
        <v>2440000</v>
      </c>
      <c r="P1255" s="9">
        <f t="shared" si="1073"/>
        <v>7965000</v>
      </c>
      <c r="Q1255" s="9">
        <f t="shared" si="1051"/>
        <v>84.150361323585344</v>
      </c>
    </row>
    <row r="1256" spans="1:17">
      <c r="A1256" s="110"/>
      <c r="B1256" s="110"/>
      <c r="C1256" s="110"/>
      <c r="D1256" s="110"/>
      <c r="E1256" s="110"/>
      <c r="F1256" s="110"/>
      <c r="G1256" s="122"/>
      <c r="H1256" s="8" t="s">
        <v>717</v>
      </c>
      <c r="I1256" s="9">
        <v>4630000</v>
      </c>
      <c r="J1256" s="9">
        <f t="shared" ref="J1256" si="1080">SUM(J1208,J1214,J1215,J1216,J1217,J1218,J1219)</f>
        <v>4530000</v>
      </c>
      <c r="K1256" s="9">
        <f t="shared" ref="K1256" si="1081">SUM(K1208,K1214,K1215,K1216,K1217,K1218,K1219)</f>
        <v>4280000</v>
      </c>
      <c r="L1256" s="9">
        <f t="shared" si="1071"/>
        <v>250000</v>
      </c>
      <c r="M1256" s="9">
        <f t="shared" ref="M1256:O1256" si="1082">SUM(M1208,M1214,M1215,M1216,M1217,M1218,M1219)</f>
        <v>150000</v>
      </c>
      <c r="N1256" s="9">
        <f t="shared" si="1082"/>
        <v>50000</v>
      </c>
      <c r="O1256" s="9">
        <f t="shared" si="1082"/>
        <v>50000</v>
      </c>
      <c r="P1256" s="9">
        <f t="shared" si="1073"/>
        <v>4530000</v>
      </c>
      <c r="Q1256" s="9">
        <f t="shared" si="1051"/>
        <v>100</v>
      </c>
    </row>
    <row r="1257" spans="1:17">
      <c r="A1257" s="111"/>
      <c r="B1257" s="111"/>
      <c r="C1257" s="111"/>
      <c r="D1257" s="111"/>
      <c r="E1257" s="111"/>
      <c r="F1257" s="111"/>
      <c r="G1257" s="123"/>
      <c r="H1257" s="10" t="s">
        <v>68</v>
      </c>
      <c r="I1257" s="9">
        <v>98383167</v>
      </c>
      <c r="J1257" s="9">
        <f t="shared" ref="J1257" si="1083">SUM(J1253:J1256)</f>
        <v>30863224</v>
      </c>
      <c r="K1257" s="9">
        <f t="shared" ref="K1257" si="1084">SUM(K1253:K1256)</f>
        <v>13043349</v>
      </c>
      <c r="L1257" s="9">
        <f t="shared" si="1071"/>
        <v>11247067</v>
      </c>
      <c r="M1257" s="9">
        <f t="shared" ref="M1257:O1257" si="1085">SUM(M1253:M1256)</f>
        <v>3731000</v>
      </c>
      <c r="N1257" s="9">
        <f t="shared" si="1085"/>
        <v>3736000</v>
      </c>
      <c r="O1257" s="9">
        <f t="shared" si="1085"/>
        <v>3780067</v>
      </c>
      <c r="P1257" s="9">
        <f t="shared" si="1073"/>
        <v>24290416</v>
      </c>
      <c r="Q1257" s="9">
        <f t="shared" si="1051"/>
        <v>78.703430335081009</v>
      </c>
    </row>
    <row r="1258" spans="1:17">
      <c r="Q1258" t="str">
        <f t="shared" si="1051"/>
        <v>-</v>
      </c>
    </row>
    <row r="1259" spans="1:17">
      <c r="A1259" s="13" t="s">
        <v>0</v>
      </c>
      <c r="B1259" s="13" t="s">
        <v>0</v>
      </c>
      <c r="C1259" s="13" t="s">
        <v>0</v>
      </c>
      <c r="D1259" s="13" t="s">
        <v>0</v>
      </c>
      <c r="E1259" s="13" t="s">
        <v>0</v>
      </c>
      <c r="F1259" s="13" t="s">
        <v>0</v>
      </c>
      <c r="G1259" s="84" t="s">
        <v>0</v>
      </c>
      <c r="H1259" s="27" t="s">
        <v>0</v>
      </c>
      <c r="I1259" s="27"/>
      <c r="J1259" s="27"/>
      <c r="K1259" s="27"/>
      <c r="L1259" s="27"/>
      <c r="M1259" s="27"/>
      <c r="N1259" s="27"/>
      <c r="O1259" s="27"/>
      <c r="P1259" s="27"/>
      <c r="Q1259" s="27" t="str">
        <f t="shared" si="1051"/>
        <v>-</v>
      </c>
    </row>
    <row r="1260" spans="1:17">
      <c r="A1260" s="13" t="s">
        <v>0</v>
      </c>
      <c r="B1260" s="13" t="s">
        <v>0</v>
      </c>
      <c r="C1260" s="13" t="s">
        <v>0</v>
      </c>
      <c r="D1260" s="13" t="s">
        <v>0</v>
      </c>
      <c r="E1260" s="13" t="s">
        <v>0</v>
      </c>
      <c r="F1260" s="13" t="s">
        <v>0</v>
      </c>
      <c r="G1260" s="84" t="s">
        <v>0</v>
      </c>
      <c r="H1260" s="24" t="s">
        <v>718</v>
      </c>
      <c r="I1260" s="29">
        <v>98383167</v>
      </c>
      <c r="J1260" s="29">
        <f t="shared" ref="J1260" si="1086">SUM(J1249)</f>
        <v>31863324</v>
      </c>
      <c r="K1260" s="29">
        <f t="shared" ref="K1260" si="1087">SUM(K1249)</f>
        <v>14043449</v>
      </c>
      <c r="L1260" s="29">
        <f t="shared" ref="L1260:L1261" si="1088">M1260+N1260+O1260</f>
        <v>11247067</v>
      </c>
      <c r="M1260" s="29">
        <f t="shared" ref="M1260:O1260" si="1089">SUM(M1249)</f>
        <v>3731000</v>
      </c>
      <c r="N1260" s="29">
        <f t="shared" si="1089"/>
        <v>3736000</v>
      </c>
      <c r="O1260" s="29">
        <f t="shared" si="1089"/>
        <v>3780067</v>
      </c>
      <c r="P1260" s="29">
        <f t="shared" ref="P1260:P1261" si="1090">SUM(K1260+L1260)</f>
        <v>25290516</v>
      </c>
      <c r="Q1260" s="29">
        <f t="shared" si="1051"/>
        <v>79.371869676873644</v>
      </c>
    </row>
    <row r="1261" spans="1:17">
      <c r="A1261" s="13" t="s">
        <v>0</v>
      </c>
      <c r="B1261" s="13" t="s">
        <v>0</v>
      </c>
      <c r="C1261" s="13" t="s">
        <v>0</v>
      </c>
      <c r="D1261" s="13" t="s">
        <v>0</v>
      </c>
      <c r="E1261" s="13" t="s">
        <v>0</v>
      </c>
      <c r="F1261" s="13" t="s">
        <v>0</v>
      </c>
      <c r="G1261" s="84" t="s">
        <v>0</v>
      </c>
      <c r="H1261" s="18" t="s">
        <v>125</v>
      </c>
      <c r="I1261" s="3">
        <v>72</v>
      </c>
      <c r="J1261" s="3">
        <f>J1250</f>
        <v>72</v>
      </c>
      <c r="K1261" s="3">
        <f>K1250</f>
        <v>0</v>
      </c>
      <c r="L1261" s="3">
        <f t="shared" si="1088"/>
        <v>0</v>
      </c>
      <c r="M1261" s="3">
        <f>M1250</f>
        <v>0</v>
      </c>
      <c r="N1261" s="3">
        <f t="shared" ref="N1261:O1261" si="1091">N1250</f>
        <v>0</v>
      </c>
      <c r="O1261" s="3">
        <f t="shared" si="1091"/>
        <v>0</v>
      </c>
      <c r="P1261" s="3">
        <f t="shared" si="1090"/>
        <v>0</v>
      </c>
      <c r="Q1261" s="3">
        <f t="shared" si="1051"/>
        <v>0</v>
      </c>
    </row>
    <row r="1262" spans="1:17">
      <c r="A1262" s="13" t="s">
        <v>0</v>
      </c>
      <c r="B1262" s="13" t="s">
        <v>0</v>
      </c>
      <c r="C1262" s="13" t="s">
        <v>0</v>
      </c>
      <c r="D1262" s="13" t="s">
        <v>0</v>
      </c>
      <c r="E1262" s="13" t="s">
        <v>0</v>
      </c>
      <c r="F1262" s="13" t="s">
        <v>0</v>
      </c>
      <c r="G1262" s="84" t="s">
        <v>0</v>
      </c>
      <c r="H1262" s="7" t="s">
        <v>0</v>
      </c>
      <c r="I1262" s="30"/>
      <c r="J1262" s="30"/>
      <c r="K1262" s="30"/>
      <c r="L1262" s="30"/>
      <c r="M1262" s="30"/>
      <c r="N1262" s="30"/>
      <c r="O1262" s="30"/>
      <c r="P1262" s="30"/>
      <c r="Q1262" s="30" t="str">
        <f t="shared" si="1051"/>
        <v>-</v>
      </c>
    </row>
    <row r="1263" spans="1:17" ht="15.75" thickBot="1">
      <c r="A1263" s="17" t="s">
        <v>645</v>
      </c>
      <c r="B1263" s="17" t="s">
        <v>140</v>
      </c>
      <c r="C1263" s="12" t="s">
        <v>0</v>
      </c>
      <c r="D1263" s="12" t="s">
        <v>0</v>
      </c>
      <c r="E1263" s="18" t="s">
        <v>0</v>
      </c>
      <c r="F1263" s="18" t="s">
        <v>0</v>
      </c>
      <c r="G1263" s="81" t="s">
        <v>0</v>
      </c>
      <c r="H1263" s="18" t="s">
        <v>0</v>
      </c>
      <c r="I1263" s="11"/>
      <c r="J1263" s="11"/>
      <c r="K1263" s="11"/>
      <c r="L1263" s="11"/>
      <c r="M1263" s="11"/>
      <c r="N1263" s="11"/>
      <c r="O1263" s="11"/>
      <c r="P1263" s="11"/>
      <c r="Q1263" s="11" t="str">
        <f t="shared" si="1051"/>
        <v>-</v>
      </c>
    </row>
    <row r="1264" spans="1:17" ht="45.75" thickBot="1">
      <c r="A1264" s="1" t="s">
        <v>82</v>
      </c>
      <c r="B1264" s="1" t="s">
        <v>83</v>
      </c>
      <c r="C1264" s="1" t="s">
        <v>84</v>
      </c>
      <c r="D1264" s="19" t="s">
        <v>0</v>
      </c>
      <c r="E1264" s="1" t="s">
        <v>85</v>
      </c>
      <c r="F1264" s="1" t="s">
        <v>86</v>
      </c>
      <c r="G1264" s="82" t="s">
        <v>87</v>
      </c>
      <c r="H1264" s="1" t="s">
        <v>1</v>
      </c>
      <c r="I1264" s="1" t="s">
        <v>3016</v>
      </c>
      <c r="J1264" s="1" t="s">
        <v>3199</v>
      </c>
      <c r="K1264" s="1" t="s">
        <v>3198</v>
      </c>
      <c r="L1264" s="1" t="s">
        <v>3191</v>
      </c>
      <c r="M1264" s="1" t="s">
        <v>3193</v>
      </c>
      <c r="N1264" s="1" t="s">
        <v>3194</v>
      </c>
      <c r="O1264" s="1" t="s">
        <v>3195</v>
      </c>
      <c r="P1264" s="1" t="s">
        <v>3192</v>
      </c>
      <c r="Q1264" s="1" t="s">
        <v>3185</v>
      </c>
    </row>
    <row r="1265" spans="1:17">
      <c r="A1265" s="20" t="s">
        <v>0</v>
      </c>
      <c r="B1265" s="20" t="s">
        <v>0</v>
      </c>
      <c r="C1265" s="20" t="s">
        <v>0</v>
      </c>
      <c r="D1265" s="21" t="s">
        <v>0</v>
      </c>
      <c r="E1265" s="21" t="s">
        <v>0</v>
      </c>
      <c r="F1265" s="22" t="s">
        <v>0</v>
      </c>
      <c r="G1265" s="83" t="s">
        <v>0</v>
      </c>
      <c r="H1265" s="23" t="s">
        <v>0</v>
      </c>
      <c r="I1265" s="28">
        <v>1</v>
      </c>
      <c r="J1265" s="28">
        <v>2</v>
      </c>
      <c r="K1265" s="28">
        <v>3</v>
      </c>
      <c r="L1265" s="28" t="s">
        <v>3186</v>
      </c>
      <c r="M1265" s="28">
        <v>5</v>
      </c>
      <c r="N1265" s="28">
        <v>6</v>
      </c>
      <c r="O1265" s="28">
        <v>7</v>
      </c>
      <c r="P1265" s="28" t="s">
        <v>3187</v>
      </c>
      <c r="Q1265" s="28">
        <v>9</v>
      </c>
    </row>
    <row r="1266" spans="1:17">
      <c r="A1266" s="17" t="s">
        <v>645</v>
      </c>
      <c r="B1266" s="17" t="s">
        <v>140</v>
      </c>
      <c r="C1266" s="12" t="s">
        <v>88</v>
      </c>
      <c r="D1266" s="12" t="s">
        <v>719</v>
      </c>
      <c r="E1266" s="18" t="s">
        <v>0</v>
      </c>
      <c r="F1266" s="18" t="s">
        <v>0</v>
      </c>
      <c r="G1266" s="81" t="s">
        <v>0</v>
      </c>
      <c r="H1266" s="18" t="s">
        <v>720</v>
      </c>
      <c r="I1266" s="11"/>
      <c r="J1266" s="11"/>
      <c r="K1266" s="11"/>
      <c r="L1266" s="11"/>
      <c r="M1266" s="11"/>
      <c r="N1266" s="11"/>
      <c r="O1266" s="11"/>
      <c r="P1266" s="11"/>
      <c r="Q1266" s="11" t="str">
        <f t="shared" si="1051"/>
        <v>-</v>
      </c>
    </row>
    <row r="1267" spans="1:17" ht="22.5">
      <c r="A1267" s="17" t="s">
        <v>0</v>
      </c>
      <c r="B1267" s="17" t="s">
        <v>0</v>
      </c>
      <c r="C1267" s="17" t="s">
        <v>0</v>
      </c>
      <c r="D1267" s="18" t="s">
        <v>0</v>
      </c>
      <c r="E1267" s="18" t="s">
        <v>0</v>
      </c>
      <c r="F1267" s="18" t="s">
        <v>0</v>
      </c>
      <c r="G1267" s="81" t="s">
        <v>0</v>
      </c>
      <c r="H1267" s="24" t="s">
        <v>27</v>
      </c>
      <c r="I1267" s="29">
        <v>4207340</v>
      </c>
      <c r="J1267" s="29">
        <f t="shared" ref="J1267" si="1092">SUM(J1268,J1275,J1277)</f>
        <v>4203711</v>
      </c>
      <c r="K1267" s="29">
        <f t="shared" ref="K1267" si="1093">SUM(K1268,K1275,K1277)</f>
        <v>611770</v>
      </c>
      <c r="L1267" s="29">
        <f t="shared" ref="L1267:L1298" si="1094">M1267+N1267+O1267</f>
        <v>1277910</v>
      </c>
      <c r="M1267" s="29">
        <f t="shared" ref="M1267:O1267" si="1095">SUM(M1268,M1275,M1277)</f>
        <v>84650</v>
      </c>
      <c r="N1267" s="29">
        <f t="shared" si="1095"/>
        <v>599250</v>
      </c>
      <c r="O1267" s="29">
        <f t="shared" si="1095"/>
        <v>594010</v>
      </c>
      <c r="P1267" s="29">
        <f t="shared" ref="P1267:P1298" si="1096">SUM(K1267+L1267)</f>
        <v>1889680</v>
      </c>
      <c r="Q1267" s="29">
        <f t="shared" si="1051"/>
        <v>44.952662064542501</v>
      </c>
    </row>
    <row r="1268" spans="1:17">
      <c r="A1268" s="12" t="s">
        <v>645</v>
      </c>
      <c r="B1268" s="12" t="s">
        <v>140</v>
      </c>
      <c r="C1268" s="12" t="s">
        <v>88</v>
      </c>
      <c r="D1268" s="12" t="s">
        <v>719</v>
      </c>
      <c r="E1268" s="18" t="s">
        <v>2</v>
      </c>
      <c r="F1268" s="18" t="s">
        <v>0</v>
      </c>
      <c r="G1268" s="81" t="s">
        <v>0</v>
      </c>
      <c r="H1268" s="18" t="s">
        <v>3</v>
      </c>
      <c r="I1268" s="3">
        <v>917340</v>
      </c>
      <c r="J1268" s="3">
        <f t="shared" ref="J1268" si="1097">SUM(J1269:J1270)</f>
        <v>913711</v>
      </c>
      <c r="K1268" s="3">
        <f t="shared" ref="K1268" si="1098">SUM(K1269:K1270)</f>
        <v>238288</v>
      </c>
      <c r="L1268" s="3">
        <f t="shared" si="1094"/>
        <v>155040</v>
      </c>
      <c r="M1268" s="3">
        <f t="shared" ref="M1268:O1268" si="1099">SUM(M1269:M1270)</f>
        <v>48060</v>
      </c>
      <c r="N1268" s="3">
        <f t="shared" si="1099"/>
        <v>48060</v>
      </c>
      <c r="O1268" s="3">
        <f t="shared" si="1099"/>
        <v>58920</v>
      </c>
      <c r="P1268" s="3">
        <f t="shared" si="1096"/>
        <v>393328</v>
      </c>
      <c r="Q1268" s="3">
        <f t="shared" si="1051"/>
        <v>43.047309269561161</v>
      </c>
    </row>
    <row r="1269" spans="1:17">
      <c r="A1269" s="12" t="s">
        <v>645</v>
      </c>
      <c r="B1269" s="12" t="s">
        <v>140</v>
      </c>
      <c r="C1269" s="12" t="s">
        <v>88</v>
      </c>
      <c r="D1269" s="12" t="s">
        <v>719</v>
      </c>
      <c r="E1269" s="11">
        <v>6111</v>
      </c>
      <c r="F1269" s="12"/>
      <c r="G1269" s="84" t="s">
        <v>3090</v>
      </c>
      <c r="H1269" s="13" t="s">
        <v>4</v>
      </c>
      <c r="I1269" s="2">
        <v>810000</v>
      </c>
      <c r="J1269" s="2">
        <v>810000</v>
      </c>
      <c r="K1269" s="2">
        <v>213408</v>
      </c>
      <c r="L1269" s="2">
        <f t="shared" si="1094"/>
        <v>145000</v>
      </c>
      <c r="M1269" s="2">
        <v>45000</v>
      </c>
      <c r="N1269" s="2">
        <v>45000</v>
      </c>
      <c r="O1269" s="2">
        <v>55000</v>
      </c>
      <c r="P1269" s="2">
        <f t="shared" si="1096"/>
        <v>358408</v>
      </c>
      <c r="Q1269" s="2">
        <f t="shared" si="1051"/>
        <v>44.247901234567898</v>
      </c>
    </row>
    <row r="1270" spans="1:17">
      <c r="A1270" s="17" t="s">
        <v>645</v>
      </c>
      <c r="B1270" s="17" t="s">
        <v>140</v>
      </c>
      <c r="C1270" s="17" t="s">
        <v>88</v>
      </c>
      <c r="D1270" s="17" t="s">
        <v>719</v>
      </c>
      <c r="E1270" s="17" t="s">
        <v>91</v>
      </c>
      <c r="F1270" s="12" t="s">
        <v>0</v>
      </c>
      <c r="G1270" s="84" t="s">
        <v>0</v>
      </c>
      <c r="H1270" s="18" t="s">
        <v>5</v>
      </c>
      <c r="I1270" s="3">
        <v>107340</v>
      </c>
      <c r="J1270" s="3">
        <f t="shared" ref="J1270:K1270" si="1100">SUM(J1271:J1274)</f>
        <v>103711</v>
      </c>
      <c r="K1270" s="3">
        <f t="shared" si="1100"/>
        <v>24880</v>
      </c>
      <c r="L1270" s="3">
        <f t="shared" si="1094"/>
        <v>10040</v>
      </c>
      <c r="M1270" s="3">
        <f t="shared" ref="M1270:O1270" si="1101">SUM(M1271:M1274)</f>
        <v>3060</v>
      </c>
      <c r="N1270" s="3">
        <f t="shared" si="1101"/>
        <v>3060</v>
      </c>
      <c r="O1270" s="3">
        <f t="shared" si="1101"/>
        <v>3920</v>
      </c>
      <c r="P1270" s="3">
        <f t="shared" si="1096"/>
        <v>34920</v>
      </c>
      <c r="Q1270" s="3">
        <f t="shared" si="1051"/>
        <v>33.670488183509946</v>
      </c>
    </row>
    <row r="1271" spans="1:17">
      <c r="A1271" s="12" t="s">
        <v>645</v>
      </c>
      <c r="B1271" s="12" t="s">
        <v>140</v>
      </c>
      <c r="C1271" s="12" t="s">
        <v>88</v>
      </c>
      <c r="D1271" s="12" t="s">
        <v>719</v>
      </c>
      <c r="E1271" s="11">
        <v>6112</v>
      </c>
      <c r="F1271" s="12" t="s">
        <v>721</v>
      </c>
      <c r="G1271" s="84" t="s">
        <v>3090</v>
      </c>
      <c r="H1271" s="13" t="s">
        <v>9</v>
      </c>
      <c r="I1271" s="2">
        <v>22310</v>
      </c>
      <c r="J1271" s="2">
        <v>22310</v>
      </c>
      <c r="K1271" s="2">
        <v>3307</v>
      </c>
      <c r="L1271" s="2">
        <f t="shared" si="1094"/>
        <v>1840</v>
      </c>
      <c r="M1271" s="2">
        <v>560</v>
      </c>
      <c r="N1271" s="2">
        <v>560</v>
      </c>
      <c r="O1271" s="2">
        <v>720</v>
      </c>
      <c r="P1271" s="2">
        <f t="shared" si="1096"/>
        <v>5147</v>
      </c>
      <c r="Q1271" s="2">
        <f t="shared" si="1051"/>
        <v>23.070372030479604</v>
      </c>
    </row>
    <row r="1272" spans="1:17">
      <c r="A1272" s="12" t="s">
        <v>645</v>
      </c>
      <c r="B1272" s="12" t="s">
        <v>140</v>
      </c>
      <c r="C1272" s="12" t="s">
        <v>88</v>
      </c>
      <c r="D1272" s="12" t="s">
        <v>719</v>
      </c>
      <c r="E1272" s="11">
        <v>6112</v>
      </c>
      <c r="F1272" s="12" t="s">
        <v>722</v>
      </c>
      <c r="G1272" s="84" t="s">
        <v>3090</v>
      </c>
      <c r="H1272" s="13" t="s">
        <v>10</v>
      </c>
      <c r="I1272" s="2">
        <v>64680</v>
      </c>
      <c r="J1272" s="2">
        <v>64680</v>
      </c>
      <c r="K1272" s="2">
        <v>14852</v>
      </c>
      <c r="L1272" s="2">
        <f t="shared" si="1094"/>
        <v>8200</v>
      </c>
      <c r="M1272" s="2">
        <v>2500</v>
      </c>
      <c r="N1272" s="2">
        <v>2500</v>
      </c>
      <c r="O1272" s="2">
        <v>3200</v>
      </c>
      <c r="P1272" s="2">
        <f t="shared" si="1096"/>
        <v>23052</v>
      </c>
      <c r="Q1272" s="2">
        <f t="shared" si="1051"/>
        <v>35.640074211502778</v>
      </c>
    </row>
    <row r="1273" spans="1:17">
      <c r="A1273" s="12" t="s">
        <v>645</v>
      </c>
      <c r="B1273" s="12" t="s">
        <v>140</v>
      </c>
      <c r="C1273" s="12" t="s">
        <v>88</v>
      </c>
      <c r="D1273" s="12" t="s">
        <v>719</v>
      </c>
      <c r="E1273" s="11">
        <v>6112</v>
      </c>
      <c r="F1273" s="12" t="s">
        <v>723</v>
      </c>
      <c r="G1273" s="84" t="s">
        <v>3090</v>
      </c>
      <c r="H1273" s="13" t="s">
        <v>7</v>
      </c>
      <c r="I1273" s="2">
        <v>10350</v>
      </c>
      <c r="J1273" s="2">
        <v>6721</v>
      </c>
      <c r="K1273" s="2">
        <v>6721</v>
      </c>
      <c r="L1273" s="2">
        <f t="shared" si="1094"/>
        <v>0</v>
      </c>
      <c r="M1273" s="2"/>
      <c r="N1273" s="2"/>
      <c r="O1273" s="2"/>
      <c r="P1273" s="2">
        <f t="shared" si="1096"/>
        <v>6721</v>
      </c>
      <c r="Q1273" s="2">
        <f t="shared" si="1051"/>
        <v>100</v>
      </c>
    </row>
    <row r="1274" spans="1:17">
      <c r="A1274" s="12" t="s">
        <v>645</v>
      </c>
      <c r="B1274" s="12" t="s">
        <v>140</v>
      </c>
      <c r="C1274" s="12" t="s">
        <v>88</v>
      </c>
      <c r="D1274" s="12" t="s">
        <v>719</v>
      </c>
      <c r="E1274" s="11">
        <v>6112</v>
      </c>
      <c r="F1274" s="12" t="s">
        <v>724</v>
      </c>
      <c r="G1274" s="84" t="s">
        <v>3090</v>
      </c>
      <c r="H1274" s="13" t="s">
        <v>6</v>
      </c>
      <c r="I1274" s="2">
        <v>10000</v>
      </c>
      <c r="J1274" s="2">
        <v>10000</v>
      </c>
      <c r="K1274" s="2">
        <v>0</v>
      </c>
      <c r="L1274" s="2">
        <f t="shared" si="1094"/>
        <v>0</v>
      </c>
      <c r="M1274" s="2"/>
      <c r="N1274" s="2"/>
      <c r="O1274" s="2"/>
      <c r="P1274" s="2">
        <f t="shared" si="1096"/>
        <v>0</v>
      </c>
      <c r="Q1274" s="2">
        <f t="shared" si="1051"/>
        <v>0</v>
      </c>
    </row>
    <row r="1275" spans="1:17">
      <c r="A1275" s="12" t="s">
        <v>645</v>
      </c>
      <c r="B1275" s="12" t="s">
        <v>140</v>
      </c>
      <c r="C1275" s="12" t="s">
        <v>88</v>
      </c>
      <c r="D1275" s="12" t="s">
        <v>719</v>
      </c>
      <c r="E1275" s="18" t="s">
        <v>13</v>
      </c>
      <c r="F1275" s="18" t="s">
        <v>0</v>
      </c>
      <c r="G1275" s="81" t="s">
        <v>0</v>
      </c>
      <c r="H1275" s="18" t="s">
        <v>14</v>
      </c>
      <c r="I1275" s="3">
        <v>65500</v>
      </c>
      <c r="J1275" s="3">
        <f t="shared" ref="J1275:K1275" si="1102">SUM(J1276)</f>
        <v>65500</v>
      </c>
      <c r="K1275" s="3">
        <f t="shared" si="1102"/>
        <v>20308</v>
      </c>
      <c r="L1275" s="3">
        <f t="shared" si="1094"/>
        <v>16200</v>
      </c>
      <c r="M1275" s="3">
        <f t="shared" ref="M1275:O1275" si="1103">SUM(M1276)</f>
        <v>5100</v>
      </c>
      <c r="N1275" s="3">
        <f t="shared" si="1103"/>
        <v>5100</v>
      </c>
      <c r="O1275" s="3">
        <f t="shared" si="1103"/>
        <v>6000</v>
      </c>
      <c r="P1275" s="3">
        <f t="shared" si="1096"/>
        <v>36508</v>
      </c>
      <c r="Q1275" s="3">
        <f t="shared" si="1051"/>
        <v>55.737404580152671</v>
      </c>
    </row>
    <row r="1276" spans="1:17">
      <c r="A1276" s="12" t="s">
        <v>645</v>
      </c>
      <c r="B1276" s="12" t="s">
        <v>140</v>
      </c>
      <c r="C1276" s="12" t="s">
        <v>88</v>
      </c>
      <c r="D1276" s="12" t="s">
        <v>719</v>
      </c>
      <c r="E1276" s="11">
        <v>6121</v>
      </c>
      <c r="F1276" s="12"/>
      <c r="G1276" s="84" t="s">
        <v>3090</v>
      </c>
      <c r="H1276" s="13" t="s">
        <v>15</v>
      </c>
      <c r="I1276" s="2">
        <v>65500</v>
      </c>
      <c r="J1276" s="2">
        <v>65500</v>
      </c>
      <c r="K1276" s="2">
        <v>20308</v>
      </c>
      <c r="L1276" s="2">
        <f t="shared" si="1094"/>
        <v>16200</v>
      </c>
      <c r="M1276" s="2">
        <v>5100</v>
      </c>
      <c r="N1276" s="2">
        <v>5100</v>
      </c>
      <c r="O1276" s="2">
        <v>6000</v>
      </c>
      <c r="P1276" s="2">
        <f t="shared" si="1096"/>
        <v>36508</v>
      </c>
      <c r="Q1276" s="2">
        <f t="shared" si="1051"/>
        <v>55.737404580152671</v>
      </c>
    </row>
    <row r="1277" spans="1:17">
      <c r="A1277" s="12" t="s">
        <v>645</v>
      </c>
      <c r="B1277" s="12" t="s">
        <v>140</v>
      </c>
      <c r="C1277" s="12" t="s">
        <v>88</v>
      </c>
      <c r="D1277" s="12" t="s">
        <v>719</v>
      </c>
      <c r="E1277" s="18" t="s">
        <v>16</v>
      </c>
      <c r="F1277" s="18" t="s">
        <v>0</v>
      </c>
      <c r="G1277" s="81" t="s">
        <v>0</v>
      </c>
      <c r="H1277" s="18" t="s">
        <v>17</v>
      </c>
      <c r="I1277" s="3">
        <v>3224500</v>
      </c>
      <c r="J1277" s="3">
        <f t="shared" ref="J1277:K1277" si="1104">SUM(J1278:J1286)</f>
        <v>3224500</v>
      </c>
      <c r="K1277" s="3">
        <f t="shared" si="1104"/>
        <v>353174</v>
      </c>
      <c r="L1277" s="3">
        <f t="shared" si="1094"/>
        <v>1106670</v>
      </c>
      <c r="M1277" s="3">
        <f t="shared" ref="M1277:O1277" si="1105">SUM(M1278:M1286)</f>
        <v>31490</v>
      </c>
      <c r="N1277" s="3">
        <f t="shared" si="1105"/>
        <v>546090</v>
      </c>
      <c r="O1277" s="3">
        <f t="shared" si="1105"/>
        <v>529090</v>
      </c>
      <c r="P1277" s="3">
        <f t="shared" si="1096"/>
        <v>1459844</v>
      </c>
      <c r="Q1277" s="3">
        <f t="shared" si="1051"/>
        <v>45.273499767405802</v>
      </c>
    </row>
    <row r="1278" spans="1:17">
      <c r="A1278" s="12" t="s">
        <v>645</v>
      </c>
      <c r="B1278" s="12" t="s">
        <v>140</v>
      </c>
      <c r="C1278" s="12" t="s">
        <v>88</v>
      </c>
      <c r="D1278" s="12" t="s">
        <v>719</v>
      </c>
      <c r="E1278" s="11">
        <v>6131</v>
      </c>
      <c r="F1278" s="12"/>
      <c r="G1278" s="84" t="s">
        <v>3090</v>
      </c>
      <c r="H1278" s="13" t="s">
        <v>18</v>
      </c>
      <c r="I1278" s="2">
        <v>44000</v>
      </c>
      <c r="J1278" s="2">
        <v>44000</v>
      </c>
      <c r="K1278" s="2">
        <v>26620</v>
      </c>
      <c r="L1278" s="2">
        <f t="shared" si="1094"/>
        <v>17380</v>
      </c>
      <c r="M1278" s="2">
        <v>6000</v>
      </c>
      <c r="N1278" s="2">
        <v>8800</v>
      </c>
      <c r="O1278" s="2">
        <v>2580</v>
      </c>
      <c r="P1278" s="2">
        <f t="shared" si="1096"/>
        <v>44000</v>
      </c>
      <c r="Q1278" s="2">
        <f t="shared" si="1051"/>
        <v>100</v>
      </c>
    </row>
    <row r="1279" spans="1:17">
      <c r="A1279" s="12" t="s">
        <v>645</v>
      </c>
      <c r="B1279" s="12" t="s">
        <v>140</v>
      </c>
      <c r="C1279" s="12" t="s">
        <v>88</v>
      </c>
      <c r="D1279" s="12" t="s">
        <v>719</v>
      </c>
      <c r="E1279" s="11">
        <v>6132</v>
      </c>
      <c r="F1279" s="12"/>
      <c r="G1279" s="84" t="s">
        <v>3090</v>
      </c>
      <c r="H1279" s="13" t="s">
        <v>19</v>
      </c>
      <c r="I1279" s="2">
        <v>7000</v>
      </c>
      <c r="J1279" s="2">
        <v>7000</v>
      </c>
      <c r="K1279" s="2">
        <v>4364</v>
      </c>
      <c r="L1279" s="2">
        <f t="shared" si="1094"/>
        <v>2250</v>
      </c>
      <c r="M1279" s="2">
        <v>750</v>
      </c>
      <c r="N1279" s="2">
        <v>750</v>
      </c>
      <c r="O1279" s="2">
        <v>750</v>
      </c>
      <c r="P1279" s="2">
        <f t="shared" si="1096"/>
        <v>6614</v>
      </c>
      <c r="Q1279" s="2">
        <f t="shared" si="1051"/>
        <v>94.48571428571428</v>
      </c>
    </row>
    <row r="1280" spans="1:17">
      <c r="A1280" s="12" t="s">
        <v>645</v>
      </c>
      <c r="B1280" s="12" t="s">
        <v>140</v>
      </c>
      <c r="C1280" s="12" t="s">
        <v>88</v>
      </c>
      <c r="D1280" s="12" t="s">
        <v>719</v>
      </c>
      <c r="E1280" s="11">
        <v>6133</v>
      </c>
      <c r="F1280" s="12"/>
      <c r="G1280" s="84" t="s">
        <v>3090</v>
      </c>
      <c r="H1280" s="13" t="s">
        <v>20</v>
      </c>
      <c r="I1280" s="2">
        <v>67000</v>
      </c>
      <c r="J1280" s="2">
        <v>67000</v>
      </c>
      <c r="K1280" s="2">
        <v>6100</v>
      </c>
      <c r="L1280" s="2">
        <f t="shared" si="1094"/>
        <v>6000</v>
      </c>
      <c r="M1280" s="2">
        <v>2000</v>
      </c>
      <c r="N1280" s="2">
        <v>2000</v>
      </c>
      <c r="O1280" s="2">
        <v>2000</v>
      </c>
      <c r="P1280" s="2">
        <f t="shared" si="1096"/>
        <v>12100</v>
      </c>
      <c r="Q1280" s="2">
        <f t="shared" si="1051"/>
        <v>18.059701492537314</v>
      </c>
    </row>
    <row r="1281" spans="1:17">
      <c r="A1281" s="12" t="s">
        <v>645</v>
      </c>
      <c r="B1281" s="12" t="s">
        <v>140</v>
      </c>
      <c r="C1281" s="12" t="s">
        <v>88</v>
      </c>
      <c r="D1281" s="12" t="s">
        <v>719</v>
      </c>
      <c r="E1281" s="11">
        <v>6134</v>
      </c>
      <c r="F1281" s="12"/>
      <c r="G1281" s="84" t="s">
        <v>3090</v>
      </c>
      <c r="H1281" s="13" t="s">
        <v>21</v>
      </c>
      <c r="I1281" s="2">
        <v>140000</v>
      </c>
      <c r="J1281" s="2">
        <v>140000</v>
      </c>
      <c r="K1281" s="2">
        <v>57067</v>
      </c>
      <c r="L1281" s="2">
        <f t="shared" si="1094"/>
        <v>26000</v>
      </c>
      <c r="M1281" s="2">
        <v>8000</v>
      </c>
      <c r="N1281" s="2">
        <v>9000</v>
      </c>
      <c r="O1281" s="2">
        <v>9000</v>
      </c>
      <c r="P1281" s="2">
        <f t="shared" si="1096"/>
        <v>83067</v>
      </c>
      <c r="Q1281" s="2">
        <f t="shared" si="1051"/>
        <v>59.333571428571432</v>
      </c>
    </row>
    <row r="1282" spans="1:17">
      <c r="A1282" s="12" t="s">
        <v>645</v>
      </c>
      <c r="B1282" s="12" t="s">
        <v>140</v>
      </c>
      <c r="C1282" s="12" t="s">
        <v>88</v>
      </c>
      <c r="D1282" s="12" t="s">
        <v>719</v>
      </c>
      <c r="E1282" s="11">
        <v>6135</v>
      </c>
      <c r="F1282" s="12"/>
      <c r="G1282" s="84" t="s">
        <v>3090</v>
      </c>
      <c r="H1282" s="13" t="s">
        <v>22</v>
      </c>
      <c r="I1282" s="2">
        <v>1000</v>
      </c>
      <c r="J1282" s="2">
        <v>1000</v>
      </c>
      <c r="K1282" s="2">
        <v>580</v>
      </c>
      <c r="L1282" s="2">
        <f t="shared" si="1094"/>
        <v>200</v>
      </c>
      <c r="M1282" s="2">
        <v>100</v>
      </c>
      <c r="N1282" s="2">
        <v>100</v>
      </c>
      <c r="O1282" s="2"/>
      <c r="P1282" s="2">
        <f t="shared" si="1096"/>
        <v>780</v>
      </c>
      <c r="Q1282" s="2">
        <f t="shared" si="1051"/>
        <v>78</v>
      </c>
    </row>
    <row r="1283" spans="1:17">
      <c r="A1283" s="12" t="s">
        <v>645</v>
      </c>
      <c r="B1283" s="12" t="s">
        <v>140</v>
      </c>
      <c r="C1283" s="12" t="s">
        <v>88</v>
      </c>
      <c r="D1283" s="12" t="s">
        <v>719</v>
      </c>
      <c r="E1283" s="11">
        <v>6136</v>
      </c>
      <c r="F1283" s="12"/>
      <c r="G1283" s="84" t="s">
        <v>3090</v>
      </c>
      <c r="H1283" s="13" t="s">
        <v>23</v>
      </c>
      <c r="I1283" s="2">
        <v>147000</v>
      </c>
      <c r="J1283" s="2">
        <v>147000</v>
      </c>
      <c r="K1283" s="2">
        <v>27332</v>
      </c>
      <c r="L1283" s="2">
        <f t="shared" si="1094"/>
        <v>12000</v>
      </c>
      <c r="M1283" s="2">
        <v>4000</v>
      </c>
      <c r="N1283" s="2">
        <v>4000</v>
      </c>
      <c r="O1283" s="2">
        <v>4000</v>
      </c>
      <c r="P1283" s="2">
        <f t="shared" si="1096"/>
        <v>39332</v>
      </c>
      <c r="Q1283" s="2">
        <f t="shared" si="1051"/>
        <v>26.756462585034015</v>
      </c>
    </row>
    <row r="1284" spans="1:17">
      <c r="A1284" s="12" t="s">
        <v>645</v>
      </c>
      <c r="B1284" s="12" t="s">
        <v>140</v>
      </c>
      <c r="C1284" s="12" t="s">
        <v>88</v>
      </c>
      <c r="D1284" s="12" t="s">
        <v>719</v>
      </c>
      <c r="E1284" s="11">
        <v>6137</v>
      </c>
      <c r="F1284" s="12"/>
      <c r="G1284" s="84" t="s">
        <v>3090</v>
      </c>
      <c r="H1284" s="13" t="s">
        <v>24</v>
      </c>
      <c r="I1284" s="2">
        <v>5000</v>
      </c>
      <c r="J1284" s="2">
        <v>5000</v>
      </c>
      <c r="K1284" s="2">
        <v>1954</v>
      </c>
      <c r="L1284" s="2">
        <f t="shared" si="1094"/>
        <v>1700</v>
      </c>
      <c r="M1284" s="2">
        <v>200</v>
      </c>
      <c r="N1284" s="2">
        <v>1000</v>
      </c>
      <c r="O1284" s="2">
        <v>500</v>
      </c>
      <c r="P1284" s="2">
        <f t="shared" si="1096"/>
        <v>3654</v>
      </c>
      <c r="Q1284" s="2">
        <f t="shared" si="1051"/>
        <v>73.08</v>
      </c>
    </row>
    <row r="1285" spans="1:17">
      <c r="A1285" s="12" t="s">
        <v>645</v>
      </c>
      <c r="B1285" s="12" t="s">
        <v>140</v>
      </c>
      <c r="C1285" s="12" t="s">
        <v>88</v>
      </c>
      <c r="D1285" s="12" t="s">
        <v>719</v>
      </c>
      <c r="E1285" s="11">
        <v>6138</v>
      </c>
      <c r="F1285" s="12"/>
      <c r="G1285" s="84" t="s">
        <v>3090</v>
      </c>
      <c r="H1285" s="13" t="s">
        <v>25</v>
      </c>
      <c r="I1285" s="2">
        <v>1500</v>
      </c>
      <c r="J1285" s="2">
        <v>1500</v>
      </c>
      <c r="K1285" s="2">
        <v>658</v>
      </c>
      <c r="L1285" s="2">
        <f t="shared" si="1094"/>
        <v>700</v>
      </c>
      <c r="M1285" s="2">
        <v>300</v>
      </c>
      <c r="N1285" s="2">
        <v>300</v>
      </c>
      <c r="O1285" s="2">
        <v>100</v>
      </c>
      <c r="P1285" s="2">
        <f t="shared" si="1096"/>
        <v>1358</v>
      </c>
      <c r="Q1285" s="2">
        <f t="shared" si="1051"/>
        <v>90.533333333333331</v>
      </c>
    </row>
    <row r="1286" spans="1:17">
      <c r="A1286" s="17" t="s">
        <v>645</v>
      </c>
      <c r="B1286" s="17" t="s">
        <v>140</v>
      </c>
      <c r="C1286" s="17" t="s">
        <v>88</v>
      </c>
      <c r="D1286" s="17" t="s">
        <v>719</v>
      </c>
      <c r="E1286" s="17" t="s">
        <v>99</v>
      </c>
      <c r="F1286" s="12" t="s">
        <v>0</v>
      </c>
      <c r="G1286" s="84" t="s">
        <v>0</v>
      </c>
      <c r="H1286" s="18" t="s">
        <v>26</v>
      </c>
      <c r="I1286" s="3">
        <v>2812000</v>
      </c>
      <c r="J1286" s="3">
        <f t="shared" ref="J1286:K1286" si="1106">SUM(J1287:J1289)</f>
        <v>2812000</v>
      </c>
      <c r="K1286" s="3">
        <f t="shared" si="1106"/>
        <v>228499</v>
      </c>
      <c r="L1286" s="3">
        <f t="shared" si="1094"/>
        <v>1040440</v>
      </c>
      <c r="M1286" s="3">
        <f t="shared" ref="M1286:O1286" si="1107">SUM(M1287:M1289)</f>
        <v>10140</v>
      </c>
      <c r="N1286" s="3">
        <f t="shared" si="1107"/>
        <v>520140</v>
      </c>
      <c r="O1286" s="3">
        <f t="shared" si="1107"/>
        <v>510160</v>
      </c>
      <c r="P1286" s="3">
        <f t="shared" si="1096"/>
        <v>1268939</v>
      </c>
      <c r="Q1286" s="3">
        <f t="shared" si="1051"/>
        <v>45.125853485064013</v>
      </c>
    </row>
    <row r="1287" spans="1:17">
      <c r="A1287" s="12" t="s">
        <v>645</v>
      </c>
      <c r="B1287" s="12" t="s">
        <v>140</v>
      </c>
      <c r="C1287" s="12" t="s">
        <v>88</v>
      </c>
      <c r="D1287" s="12" t="s">
        <v>719</v>
      </c>
      <c r="E1287" s="11">
        <v>6139</v>
      </c>
      <c r="F1287" s="12"/>
      <c r="G1287" s="84" t="s">
        <v>3090</v>
      </c>
      <c r="H1287" s="13" t="s">
        <v>26</v>
      </c>
      <c r="I1287" s="2">
        <v>310000</v>
      </c>
      <c r="J1287" s="2">
        <v>310000</v>
      </c>
      <c r="K1287" s="2">
        <v>227720</v>
      </c>
      <c r="L1287" s="2">
        <f t="shared" si="1094"/>
        <v>40000</v>
      </c>
      <c r="M1287" s="2">
        <v>10000</v>
      </c>
      <c r="N1287" s="2">
        <v>20000</v>
      </c>
      <c r="O1287" s="2">
        <v>10000</v>
      </c>
      <c r="P1287" s="2">
        <f t="shared" si="1096"/>
        <v>267720</v>
      </c>
      <c r="Q1287" s="2">
        <f t="shared" si="1051"/>
        <v>86.361290322580643</v>
      </c>
    </row>
    <row r="1288" spans="1:17">
      <c r="A1288" s="12" t="s">
        <v>645</v>
      </c>
      <c r="B1288" s="12" t="s">
        <v>140</v>
      </c>
      <c r="C1288" s="12" t="s">
        <v>88</v>
      </c>
      <c r="D1288" s="12" t="s">
        <v>719</v>
      </c>
      <c r="E1288" s="11">
        <v>6139</v>
      </c>
      <c r="F1288" s="12" t="s">
        <v>725</v>
      </c>
      <c r="G1288" s="84" t="s">
        <v>3090</v>
      </c>
      <c r="H1288" s="13" t="s">
        <v>108</v>
      </c>
      <c r="I1288" s="2">
        <v>2000</v>
      </c>
      <c r="J1288" s="2">
        <v>2000</v>
      </c>
      <c r="K1288" s="2">
        <v>779</v>
      </c>
      <c r="L1288" s="2">
        <f t="shared" si="1094"/>
        <v>440</v>
      </c>
      <c r="M1288" s="2">
        <v>140</v>
      </c>
      <c r="N1288" s="2">
        <v>140</v>
      </c>
      <c r="O1288" s="2">
        <v>160</v>
      </c>
      <c r="P1288" s="2">
        <f t="shared" si="1096"/>
        <v>1219</v>
      </c>
      <c r="Q1288" s="2">
        <f t="shared" si="1051"/>
        <v>60.95</v>
      </c>
    </row>
    <row r="1289" spans="1:17">
      <c r="A1289" s="12" t="s">
        <v>645</v>
      </c>
      <c r="B1289" s="12" t="s">
        <v>140</v>
      </c>
      <c r="C1289" s="12" t="s">
        <v>88</v>
      </c>
      <c r="D1289" s="12" t="s">
        <v>719</v>
      </c>
      <c r="E1289" s="11">
        <v>6139</v>
      </c>
      <c r="F1289" s="12" t="s">
        <v>3042</v>
      </c>
      <c r="G1289" s="84" t="s">
        <v>3090</v>
      </c>
      <c r="H1289" s="13" t="s">
        <v>726</v>
      </c>
      <c r="I1289" s="2">
        <v>2500000</v>
      </c>
      <c r="J1289" s="2">
        <v>2500000</v>
      </c>
      <c r="K1289" s="2">
        <v>0</v>
      </c>
      <c r="L1289" s="2">
        <f t="shared" si="1094"/>
        <v>1000000</v>
      </c>
      <c r="M1289" s="2"/>
      <c r="N1289" s="2">
        <v>500000</v>
      </c>
      <c r="O1289" s="2">
        <v>500000</v>
      </c>
      <c r="P1289" s="2">
        <f t="shared" si="1096"/>
        <v>1000000</v>
      </c>
      <c r="Q1289" s="2">
        <f t="shared" si="1051"/>
        <v>40</v>
      </c>
    </row>
    <row r="1290" spans="1:17" ht="22.5">
      <c r="A1290" s="17" t="s">
        <v>0</v>
      </c>
      <c r="B1290" s="17" t="s">
        <v>0</v>
      </c>
      <c r="C1290" s="17" t="s">
        <v>0</v>
      </c>
      <c r="D1290" s="18" t="s">
        <v>0</v>
      </c>
      <c r="E1290" s="18" t="s">
        <v>0</v>
      </c>
      <c r="F1290" s="18" t="s">
        <v>0</v>
      </c>
      <c r="G1290" s="81" t="s">
        <v>0</v>
      </c>
      <c r="H1290" s="24" t="s">
        <v>58</v>
      </c>
      <c r="I1290" s="29">
        <v>1065688</v>
      </c>
      <c r="J1290" s="29">
        <f t="shared" ref="J1290:K1290" si="1108">SUM(J1291)</f>
        <v>565688</v>
      </c>
      <c r="K1290" s="29">
        <f t="shared" si="1108"/>
        <v>552200</v>
      </c>
      <c r="L1290" s="29">
        <f t="shared" si="1094"/>
        <v>13488</v>
      </c>
      <c r="M1290" s="29">
        <f t="shared" ref="M1290:O1290" si="1109">SUM(M1291)</f>
        <v>13488</v>
      </c>
      <c r="N1290" s="29">
        <f t="shared" si="1109"/>
        <v>0</v>
      </c>
      <c r="O1290" s="29">
        <f t="shared" si="1109"/>
        <v>0</v>
      </c>
      <c r="P1290" s="29">
        <f t="shared" si="1096"/>
        <v>565688</v>
      </c>
      <c r="Q1290" s="29">
        <f t="shared" si="1051"/>
        <v>100</v>
      </c>
    </row>
    <row r="1291" spans="1:17">
      <c r="A1291" s="12" t="s">
        <v>645</v>
      </c>
      <c r="B1291" s="12" t="s">
        <v>140</v>
      </c>
      <c r="C1291" s="12" t="s">
        <v>88</v>
      </c>
      <c r="D1291" s="12" t="s">
        <v>719</v>
      </c>
      <c r="E1291" s="18" t="s">
        <v>50</v>
      </c>
      <c r="F1291" s="18" t="s">
        <v>0</v>
      </c>
      <c r="G1291" s="81" t="s">
        <v>0</v>
      </c>
      <c r="H1291" s="18" t="s">
        <v>51</v>
      </c>
      <c r="I1291" s="3">
        <v>1065688</v>
      </c>
      <c r="J1291" s="3">
        <f>SUM(J1292,J1295,J1296)</f>
        <v>565688</v>
      </c>
      <c r="K1291" s="3">
        <f>SUM(K1292,K1295,K1296)</f>
        <v>552200</v>
      </c>
      <c r="L1291" s="3">
        <f t="shared" si="1094"/>
        <v>13488</v>
      </c>
      <c r="M1291" s="3">
        <f t="shared" ref="M1291:O1291" si="1110">SUM(M1292,M1295,M1296)</f>
        <v>13488</v>
      </c>
      <c r="N1291" s="3">
        <f t="shared" si="1110"/>
        <v>0</v>
      </c>
      <c r="O1291" s="3">
        <f t="shared" si="1110"/>
        <v>0</v>
      </c>
      <c r="P1291" s="3">
        <f t="shared" si="1096"/>
        <v>565688</v>
      </c>
      <c r="Q1291" s="3">
        <f t="shared" si="1051"/>
        <v>100</v>
      </c>
    </row>
    <row r="1292" spans="1:17">
      <c r="A1292" s="17" t="s">
        <v>645</v>
      </c>
      <c r="B1292" s="17" t="s">
        <v>140</v>
      </c>
      <c r="C1292" s="17" t="s">
        <v>88</v>
      </c>
      <c r="D1292" s="17" t="s">
        <v>719</v>
      </c>
      <c r="E1292" s="17" t="s">
        <v>122</v>
      </c>
      <c r="F1292" s="12" t="s">
        <v>0</v>
      </c>
      <c r="G1292" s="84" t="s">
        <v>0</v>
      </c>
      <c r="H1292" s="18" t="s">
        <v>54</v>
      </c>
      <c r="I1292" s="3">
        <v>970988</v>
      </c>
      <c r="J1292" s="3">
        <f>SUM(J1293:J1294)</f>
        <v>470988</v>
      </c>
      <c r="K1292" s="3">
        <f>SUM(K1293:K1294)</f>
        <v>457500</v>
      </c>
      <c r="L1292" s="3">
        <f t="shared" si="1094"/>
        <v>13488</v>
      </c>
      <c r="M1292" s="3">
        <f>SUM(M1293:M1294)</f>
        <v>13488</v>
      </c>
      <c r="N1292" s="3">
        <f t="shared" ref="N1292:O1292" si="1111">SUM(N1293:N1294)</f>
        <v>0</v>
      </c>
      <c r="O1292" s="3">
        <f t="shared" si="1111"/>
        <v>0</v>
      </c>
      <c r="P1292" s="3">
        <f t="shared" si="1096"/>
        <v>470988</v>
      </c>
      <c r="Q1292" s="3">
        <f t="shared" si="1051"/>
        <v>100</v>
      </c>
    </row>
    <row r="1293" spans="1:17">
      <c r="A1293" s="12" t="s">
        <v>645</v>
      </c>
      <c r="B1293" s="12" t="s">
        <v>140</v>
      </c>
      <c r="C1293" s="12" t="s">
        <v>88</v>
      </c>
      <c r="D1293" s="12" t="s">
        <v>719</v>
      </c>
      <c r="E1293" s="11">
        <v>8213</v>
      </c>
      <c r="F1293" s="12"/>
      <c r="G1293" s="84" t="s">
        <v>3090</v>
      </c>
      <c r="H1293" s="13" t="s">
        <v>54</v>
      </c>
      <c r="I1293" s="2">
        <v>470988</v>
      </c>
      <c r="J1293" s="2">
        <v>470988</v>
      </c>
      <c r="K1293" s="2">
        <v>457500</v>
      </c>
      <c r="L1293" s="2">
        <f t="shared" si="1094"/>
        <v>13488</v>
      </c>
      <c r="M1293" s="2">
        <v>13488</v>
      </c>
      <c r="N1293" s="2">
        <v>0</v>
      </c>
      <c r="O1293" s="2">
        <v>0</v>
      </c>
      <c r="P1293" s="2">
        <f t="shared" si="1096"/>
        <v>470988</v>
      </c>
      <c r="Q1293" s="2">
        <f t="shared" ref="Q1293:Q1356" si="1112">IF(J1293=0,"-",P1293/J1293*100)</f>
        <v>100</v>
      </c>
    </row>
    <row r="1294" spans="1:17">
      <c r="A1294" s="12" t="s">
        <v>645</v>
      </c>
      <c r="B1294" s="12" t="s">
        <v>140</v>
      </c>
      <c r="C1294" s="12" t="s">
        <v>88</v>
      </c>
      <c r="D1294" s="12" t="s">
        <v>719</v>
      </c>
      <c r="E1294" s="11">
        <v>8213</v>
      </c>
      <c r="F1294" s="12" t="s">
        <v>727</v>
      </c>
      <c r="G1294" s="84" t="s">
        <v>3090</v>
      </c>
      <c r="H1294" s="13" t="s">
        <v>3116</v>
      </c>
      <c r="I1294" s="2">
        <v>500000</v>
      </c>
      <c r="J1294" s="2">
        <v>0</v>
      </c>
      <c r="K1294" s="2">
        <v>0</v>
      </c>
      <c r="L1294" s="2">
        <f t="shared" si="1094"/>
        <v>0</v>
      </c>
      <c r="M1294" s="2"/>
      <c r="N1294" s="2"/>
      <c r="O1294" s="2"/>
      <c r="P1294" s="2">
        <f t="shared" si="1096"/>
        <v>0</v>
      </c>
      <c r="Q1294" s="2" t="str">
        <f t="shared" si="1112"/>
        <v>-</v>
      </c>
    </row>
    <row r="1295" spans="1:17">
      <c r="A1295" s="12" t="s">
        <v>645</v>
      </c>
      <c r="B1295" s="12" t="s">
        <v>140</v>
      </c>
      <c r="C1295" s="12" t="s">
        <v>88</v>
      </c>
      <c r="D1295" s="12" t="s">
        <v>719</v>
      </c>
      <c r="E1295" s="11">
        <v>8215</v>
      </c>
      <c r="F1295" s="12"/>
      <c r="G1295" s="84" t="s">
        <v>3090</v>
      </c>
      <c r="H1295" s="13" t="s">
        <v>56</v>
      </c>
      <c r="I1295" s="2">
        <v>19500</v>
      </c>
      <c r="J1295" s="2">
        <v>19500</v>
      </c>
      <c r="K1295" s="2">
        <v>19500</v>
      </c>
      <c r="L1295" s="2">
        <f t="shared" si="1094"/>
        <v>0</v>
      </c>
      <c r="M1295" s="2"/>
      <c r="N1295" s="2"/>
      <c r="O1295" s="2"/>
      <c r="P1295" s="2">
        <f t="shared" si="1096"/>
        <v>19500</v>
      </c>
      <c r="Q1295" s="2">
        <f t="shared" si="1112"/>
        <v>100</v>
      </c>
    </row>
    <row r="1296" spans="1:17">
      <c r="A1296" s="12" t="s">
        <v>645</v>
      </c>
      <c r="B1296" s="12" t="s">
        <v>140</v>
      </c>
      <c r="C1296" s="12" t="s">
        <v>88</v>
      </c>
      <c r="D1296" s="12" t="s">
        <v>719</v>
      </c>
      <c r="E1296" s="11">
        <v>8216</v>
      </c>
      <c r="F1296" s="12"/>
      <c r="G1296" s="84" t="s">
        <v>3090</v>
      </c>
      <c r="H1296" s="13" t="s">
        <v>57</v>
      </c>
      <c r="I1296" s="2">
        <v>75200</v>
      </c>
      <c r="J1296" s="2">
        <v>75200</v>
      </c>
      <c r="K1296" s="2">
        <v>75200</v>
      </c>
      <c r="L1296" s="2">
        <f t="shared" si="1094"/>
        <v>0</v>
      </c>
      <c r="M1296" s="2"/>
      <c r="N1296" s="2"/>
      <c r="O1296" s="2"/>
      <c r="P1296" s="2">
        <f t="shared" si="1096"/>
        <v>75200</v>
      </c>
      <c r="Q1296" s="2">
        <f t="shared" si="1112"/>
        <v>100</v>
      </c>
    </row>
    <row r="1297" spans="1:17">
      <c r="A1297" s="13" t="s">
        <v>0</v>
      </c>
      <c r="B1297" s="13" t="s">
        <v>0</v>
      </c>
      <c r="C1297" s="13" t="s">
        <v>0</v>
      </c>
      <c r="D1297" s="13" t="s">
        <v>0</v>
      </c>
      <c r="E1297" s="13" t="s">
        <v>0</v>
      </c>
      <c r="F1297" s="13" t="s">
        <v>0</v>
      </c>
      <c r="G1297" s="84" t="s">
        <v>0</v>
      </c>
      <c r="H1297" s="24" t="s">
        <v>728</v>
      </c>
      <c r="I1297" s="29">
        <v>5273028</v>
      </c>
      <c r="J1297" s="29">
        <f>SUM(J1290,J1267)</f>
        <v>4769399</v>
      </c>
      <c r="K1297" s="29">
        <f>SUM(K1290,K1267)</f>
        <v>1163970</v>
      </c>
      <c r="L1297" s="29">
        <f t="shared" si="1094"/>
        <v>1291398</v>
      </c>
      <c r="M1297" s="29">
        <f>SUM(M1290,M1267)</f>
        <v>98138</v>
      </c>
      <c r="N1297" s="29">
        <f t="shared" ref="N1297:O1297" si="1113">SUM(N1290,N1267)</f>
        <v>599250</v>
      </c>
      <c r="O1297" s="29">
        <f t="shared" si="1113"/>
        <v>594010</v>
      </c>
      <c r="P1297" s="29">
        <f t="shared" si="1096"/>
        <v>2455368</v>
      </c>
      <c r="Q1297" s="29">
        <f t="shared" si="1112"/>
        <v>51.481706604962177</v>
      </c>
    </row>
    <row r="1298" spans="1:17" ht="15.75" thickBot="1">
      <c r="A1298" s="13" t="s">
        <v>0</v>
      </c>
      <c r="B1298" s="13" t="s">
        <v>0</v>
      </c>
      <c r="C1298" s="13" t="s">
        <v>0</v>
      </c>
      <c r="D1298" s="13" t="s">
        <v>0</v>
      </c>
      <c r="E1298" s="13" t="s">
        <v>0</v>
      </c>
      <c r="F1298" s="13" t="s">
        <v>0</v>
      </c>
      <c r="G1298" s="84" t="s">
        <v>0</v>
      </c>
      <c r="H1298" s="18" t="s">
        <v>125</v>
      </c>
      <c r="I1298" s="3">
        <v>18</v>
      </c>
      <c r="J1298" s="3">
        <v>18</v>
      </c>
      <c r="K1298" s="3">
        <v>0</v>
      </c>
      <c r="L1298" s="3">
        <f t="shared" si="1094"/>
        <v>0</v>
      </c>
      <c r="M1298" s="3"/>
      <c r="N1298" s="3"/>
      <c r="O1298" s="3"/>
      <c r="P1298" s="3">
        <f t="shared" si="1096"/>
        <v>0</v>
      </c>
      <c r="Q1298" s="3">
        <f t="shared" si="1112"/>
        <v>0</v>
      </c>
    </row>
    <row r="1299" spans="1:17" ht="45.75" thickBot="1">
      <c r="A1299" s="109" t="s">
        <v>0</v>
      </c>
      <c r="B1299" s="109" t="s">
        <v>0</v>
      </c>
      <c r="C1299" s="109" t="s">
        <v>0</v>
      </c>
      <c r="D1299" s="109" t="s">
        <v>0</v>
      </c>
      <c r="E1299" s="109" t="s">
        <v>0</v>
      </c>
      <c r="F1299" s="109" t="s">
        <v>0</v>
      </c>
      <c r="G1299" s="121" t="s">
        <v>0</v>
      </c>
      <c r="H1299" s="1" t="s">
        <v>126</v>
      </c>
      <c r="I1299" s="1" t="s">
        <v>3016</v>
      </c>
      <c r="J1299" s="1" t="s">
        <v>3199</v>
      </c>
      <c r="K1299" s="1" t="s">
        <v>3198</v>
      </c>
      <c r="L1299" s="1" t="s">
        <v>3191</v>
      </c>
      <c r="M1299" s="1" t="s">
        <v>3193</v>
      </c>
      <c r="N1299" s="1" t="s">
        <v>3194</v>
      </c>
      <c r="O1299" s="1" t="s">
        <v>3195</v>
      </c>
      <c r="P1299" s="1" t="s">
        <v>3192</v>
      </c>
      <c r="Q1299" s="1" t="s">
        <v>3185</v>
      </c>
    </row>
    <row r="1300" spans="1:17">
      <c r="A1300" s="110"/>
      <c r="B1300" s="110"/>
      <c r="C1300" s="110"/>
      <c r="D1300" s="110"/>
      <c r="E1300" s="110"/>
      <c r="F1300" s="110"/>
      <c r="G1300" s="122"/>
      <c r="H1300" s="26" t="s">
        <v>0</v>
      </c>
      <c r="I1300" s="28">
        <v>1</v>
      </c>
      <c r="J1300" s="28">
        <v>2</v>
      </c>
      <c r="K1300" s="28">
        <v>3</v>
      </c>
      <c r="L1300" s="28" t="s">
        <v>3186</v>
      </c>
      <c r="M1300" s="28">
        <v>5</v>
      </c>
      <c r="N1300" s="28">
        <v>6</v>
      </c>
      <c r="O1300" s="28">
        <v>7</v>
      </c>
      <c r="P1300" s="28" t="s">
        <v>3187</v>
      </c>
      <c r="Q1300" s="28">
        <v>9</v>
      </c>
    </row>
    <row r="1301" spans="1:17">
      <c r="A1301" s="110"/>
      <c r="B1301" s="110"/>
      <c r="C1301" s="110"/>
      <c r="D1301" s="110"/>
      <c r="E1301" s="110"/>
      <c r="F1301" s="110"/>
      <c r="G1301" s="122"/>
      <c r="H1301" s="8" t="s">
        <v>716</v>
      </c>
      <c r="I1301" s="9">
        <v>5273028</v>
      </c>
      <c r="J1301" s="9">
        <f t="shared" ref="J1301" si="1114">SUM(J1297)</f>
        <v>4769399</v>
      </c>
      <c r="K1301" s="9">
        <f t="shared" ref="K1301" si="1115">SUM(K1297)</f>
        <v>1163970</v>
      </c>
      <c r="L1301" s="9">
        <f t="shared" ref="L1301:L1302" si="1116">M1301+N1301+O1301</f>
        <v>1291398</v>
      </c>
      <c r="M1301" s="9">
        <f t="shared" ref="M1301:O1301" si="1117">SUM(M1297)</f>
        <v>98138</v>
      </c>
      <c r="N1301" s="9">
        <f t="shared" si="1117"/>
        <v>599250</v>
      </c>
      <c r="O1301" s="9">
        <f t="shared" si="1117"/>
        <v>594010</v>
      </c>
      <c r="P1301" s="9">
        <f t="shared" ref="P1301:P1302" si="1118">SUM(K1301+L1301)</f>
        <v>2455368</v>
      </c>
      <c r="Q1301" s="9">
        <f t="shared" si="1112"/>
        <v>51.481706604962177</v>
      </c>
    </row>
    <row r="1302" spans="1:17">
      <c r="A1302" s="110"/>
      <c r="B1302" s="110"/>
      <c r="C1302" s="110"/>
      <c r="D1302" s="110"/>
      <c r="E1302" s="110"/>
      <c r="F1302" s="110"/>
      <c r="G1302" s="122"/>
      <c r="H1302" s="10" t="s">
        <v>68</v>
      </c>
      <c r="I1302" s="9">
        <v>5273028</v>
      </c>
      <c r="J1302" s="9">
        <f t="shared" ref="J1302" si="1119">SUM(J1301)</f>
        <v>4769399</v>
      </c>
      <c r="K1302" s="9">
        <f t="shared" ref="K1302" si="1120">SUM(K1301)</f>
        <v>1163970</v>
      </c>
      <c r="L1302" s="9">
        <f t="shared" si="1116"/>
        <v>1291398</v>
      </c>
      <c r="M1302" s="9">
        <f t="shared" ref="M1302:O1302" si="1121">SUM(M1301)</f>
        <v>98138</v>
      </c>
      <c r="N1302" s="9">
        <f t="shared" si="1121"/>
        <v>599250</v>
      </c>
      <c r="O1302" s="9">
        <f t="shared" si="1121"/>
        <v>594010</v>
      </c>
      <c r="P1302" s="9">
        <f t="shared" si="1118"/>
        <v>2455368</v>
      </c>
      <c r="Q1302" s="9">
        <f t="shared" si="1112"/>
        <v>51.481706604962177</v>
      </c>
    </row>
    <row r="1303" spans="1:17">
      <c r="A1303" s="111"/>
      <c r="B1303" s="111"/>
      <c r="C1303" s="111"/>
      <c r="D1303" s="111"/>
      <c r="E1303" s="111"/>
      <c r="F1303" s="111"/>
      <c r="G1303" s="123"/>
      <c r="Q1303" t="str">
        <f t="shared" si="1112"/>
        <v>-</v>
      </c>
    </row>
    <row r="1304" spans="1:17">
      <c r="A1304" s="13" t="s">
        <v>0</v>
      </c>
      <c r="B1304" s="13" t="s">
        <v>0</v>
      </c>
      <c r="C1304" s="13" t="s">
        <v>0</v>
      </c>
      <c r="D1304" s="13" t="s">
        <v>0</v>
      </c>
      <c r="E1304" s="13" t="s">
        <v>0</v>
      </c>
      <c r="F1304" s="13" t="s">
        <v>0</v>
      </c>
      <c r="G1304" s="84" t="s">
        <v>0</v>
      </c>
      <c r="H1304" s="24" t="s">
        <v>729</v>
      </c>
      <c r="I1304" s="29">
        <v>5273028</v>
      </c>
      <c r="J1304" s="29">
        <f t="shared" ref="J1304" si="1122">SUM(J1297)</f>
        <v>4769399</v>
      </c>
      <c r="K1304" s="29">
        <f t="shared" ref="K1304" si="1123">SUM(K1297)</f>
        <v>1163970</v>
      </c>
      <c r="L1304" s="29">
        <f t="shared" ref="L1304:L1305" si="1124">M1304+N1304+O1304</f>
        <v>1291398</v>
      </c>
      <c r="M1304" s="29">
        <f t="shared" ref="M1304:O1304" si="1125">SUM(M1297)</f>
        <v>98138</v>
      </c>
      <c r="N1304" s="29">
        <f t="shared" si="1125"/>
        <v>599250</v>
      </c>
      <c r="O1304" s="29">
        <f t="shared" si="1125"/>
        <v>594010</v>
      </c>
      <c r="P1304" s="29">
        <f t="shared" ref="P1304:P1305" si="1126">SUM(K1304+L1304)</f>
        <v>2455368</v>
      </c>
      <c r="Q1304" s="29">
        <f t="shared" si="1112"/>
        <v>51.481706604962177</v>
      </c>
    </row>
    <row r="1305" spans="1:17">
      <c r="A1305" s="13" t="s">
        <v>0</v>
      </c>
      <c r="B1305" s="13" t="s">
        <v>0</v>
      </c>
      <c r="C1305" s="13" t="s">
        <v>0</v>
      </c>
      <c r="D1305" s="13" t="s">
        <v>0</v>
      </c>
      <c r="E1305" s="13" t="s">
        <v>0</v>
      </c>
      <c r="F1305" s="13" t="s">
        <v>0</v>
      </c>
      <c r="G1305" s="84" t="s">
        <v>0</v>
      </c>
      <c r="H1305" s="18" t="s">
        <v>125</v>
      </c>
      <c r="I1305" s="3">
        <v>18</v>
      </c>
      <c r="J1305" s="3">
        <f>J1298</f>
        <v>18</v>
      </c>
      <c r="K1305" s="3">
        <f>K1298</f>
        <v>0</v>
      </c>
      <c r="L1305" s="3">
        <f t="shared" si="1124"/>
        <v>0</v>
      </c>
      <c r="M1305" s="3">
        <f>M1298</f>
        <v>0</v>
      </c>
      <c r="N1305" s="3">
        <f t="shared" ref="N1305:O1305" si="1127">N1298</f>
        <v>0</v>
      </c>
      <c r="O1305" s="3">
        <f t="shared" si="1127"/>
        <v>0</v>
      </c>
      <c r="P1305" s="3">
        <f t="shared" si="1126"/>
        <v>0</v>
      </c>
      <c r="Q1305" s="3">
        <f t="shared" si="1112"/>
        <v>0</v>
      </c>
    </row>
    <row r="1306" spans="1:17">
      <c r="A1306" s="13" t="s">
        <v>0</v>
      </c>
      <c r="B1306" s="13" t="s">
        <v>0</v>
      </c>
      <c r="C1306" s="13" t="s">
        <v>0</v>
      </c>
      <c r="D1306" s="13" t="s">
        <v>0</v>
      </c>
      <c r="E1306" s="13" t="s">
        <v>0</v>
      </c>
      <c r="F1306" s="13" t="s">
        <v>0</v>
      </c>
      <c r="G1306" s="84" t="s">
        <v>0</v>
      </c>
      <c r="H1306" s="7" t="s">
        <v>0</v>
      </c>
      <c r="I1306" s="30"/>
      <c r="J1306" s="30"/>
      <c r="K1306" s="30"/>
      <c r="L1306" s="30"/>
      <c r="M1306" s="30"/>
      <c r="N1306" s="30"/>
      <c r="O1306" s="30"/>
      <c r="P1306" s="30"/>
      <c r="Q1306" s="30" t="str">
        <f t="shared" si="1112"/>
        <v>-</v>
      </c>
    </row>
    <row r="1307" spans="1:17">
      <c r="A1307" s="13" t="s">
        <v>0</v>
      </c>
      <c r="B1307" s="13" t="s">
        <v>0</v>
      </c>
      <c r="C1307" s="13" t="s">
        <v>0</v>
      </c>
      <c r="D1307" s="13" t="s">
        <v>0</v>
      </c>
      <c r="E1307" s="13" t="s">
        <v>0</v>
      </c>
      <c r="F1307" s="13" t="s">
        <v>0</v>
      </c>
      <c r="G1307" s="84" t="s">
        <v>0</v>
      </c>
      <c r="H1307" s="24" t="s">
        <v>730</v>
      </c>
      <c r="I1307" s="31">
        <v>103656195</v>
      </c>
      <c r="J1307" s="31">
        <f>SUM(J1304,J1260)</f>
        <v>36632723</v>
      </c>
      <c r="K1307" s="31">
        <f>SUM(K1304,K1260)</f>
        <v>15207419</v>
      </c>
      <c r="L1307" s="31">
        <f t="shared" ref="L1307:L1308" si="1128">M1307+N1307+O1307</f>
        <v>12538465</v>
      </c>
      <c r="M1307" s="31">
        <f>SUM(M1304,M1260)</f>
        <v>3829138</v>
      </c>
      <c r="N1307" s="31">
        <f t="shared" ref="N1307:O1307" si="1129">SUM(N1304,N1260)</f>
        <v>4335250</v>
      </c>
      <c r="O1307" s="31">
        <f t="shared" si="1129"/>
        <v>4374077</v>
      </c>
      <c r="P1307" s="31">
        <f t="shared" ref="P1307:P1308" si="1130">SUM(K1307+L1307)</f>
        <v>27745884</v>
      </c>
      <c r="Q1307" s="31">
        <f t="shared" si="1112"/>
        <v>75.740708655482692</v>
      </c>
    </row>
    <row r="1308" spans="1:17">
      <c r="A1308" s="13" t="s">
        <v>0</v>
      </c>
      <c r="B1308" s="13" t="s">
        <v>0</v>
      </c>
      <c r="C1308" s="13" t="s">
        <v>0</v>
      </c>
      <c r="D1308" s="13" t="s">
        <v>0</v>
      </c>
      <c r="E1308" s="13" t="s">
        <v>0</v>
      </c>
      <c r="F1308" s="13" t="s">
        <v>0</v>
      </c>
      <c r="G1308" s="84" t="s">
        <v>0</v>
      </c>
      <c r="H1308" s="18" t="s">
        <v>155</v>
      </c>
      <c r="I1308" s="3">
        <v>90</v>
      </c>
      <c r="J1308" s="3">
        <f>J1261+J1305</f>
        <v>90</v>
      </c>
      <c r="K1308" s="3">
        <f>K1261+K1305</f>
        <v>0</v>
      </c>
      <c r="L1308" s="3">
        <f t="shared" si="1128"/>
        <v>0</v>
      </c>
      <c r="M1308" s="3">
        <f>M1261+M1305</f>
        <v>0</v>
      </c>
      <c r="N1308" s="3">
        <f t="shared" ref="N1308:O1308" si="1131">N1261+N1305</f>
        <v>0</v>
      </c>
      <c r="O1308" s="3">
        <f t="shared" si="1131"/>
        <v>0</v>
      </c>
      <c r="P1308" s="3">
        <f t="shared" si="1130"/>
        <v>0</v>
      </c>
      <c r="Q1308" s="3">
        <f t="shared" si="1112"/>
        <v>0</v>
      </c>
    </row>
    <row r="1309" spans="1:17">
      <c r="A1309" s="17" t="s">
        <v>731</v>
      </c>
      <c r="B1309" s="18" t="s">
        <v>0</v>
      </c>
      <c r="C1309" s="18" t="s">
        <v>0</v>
      </c>
      <c r="D1309" s="18" t="s">
        <v>0</v>
      </c>
      <c r="E1309" s="18" t="s">
        <v>0</v>
      </c>
      <c r="F1309" s="18" t="s">
        <v>0</v>
      </c>
      <c r="G1309" s="81" t="s">
        <v>0</v>
      </c>
      <c r="H1309" s="18" t="s">
        <v>732</v>
      </c>
      <c r="I1309" s="11"/>
      <c r="J1309" s="11"/>
      <c r="K1309" s="11"/>
      <c r="L1309" s="11"/>
      <c r="M1309" s="11"/>
      <c r="N1309" s="11"/>
      <c r="O1309" s="11"/>
      <c r="P1309" s="11"/>
      <c r="Q1309" s="11" t="str">
        <f t="shared" si="1112"/>
        <v>-</v>
      </c>
    </row>
    <row r="1310" spans="1:17" ht="15.75" thickBot="1">
      <c r="A1310" s="17" t="s">
        <v>731</v>
      </c>
      <c r="B1310" s="17" t="s">
        <v>81</v>
      </c>
      <c r="C1310" s="12" t="s">
        <v>0</v>
      </c>
      <c r="D1310" s="12" t="s">
        <v>0</v>
      </c>
      <c r="E1310" s="18" t="s">
        <v>0</v>
      </c>
      <c r="F1310" s="18" t="s">
        <v>0</v>
      </c>
      <c r="G1310" s="81" t="s">
        <v>0</v>
      </c>
      <c r="H1310" s="18" t="s">
        <v>0</v>
      </c>
      <c r="I1310" s="11"/>
      <c r="J1310" s="11"/>
      <c r="K1310" s="11"/>
      <c r="L1310" s="11"/>
      <c r="M1310" s="11"/>
      <c r="N1310" s="11"/>
      <c r="O1310" s="11"/>
      <c r="P1310" s="11"/>
      <c r="Q1310" s="11" t="str">
        <f t="shared" si="1112"/>
        <v>-</v>
      </c>
    </row>
    <row r="1311" spans="1:17" ht="45.75" thickBot="1">
      <c r="A1311" s="1" t="s">
        <v>82</v>
      </c>
      <c r="B1311" s="1" t="s">
        <v>83</v>
      </c>
      <c r="C1311" s="1" t="s">
        <v>84</v>
      </c>
      <c r="D1311" s="19" t="s">
        <v>0</v>
      </c>
      <c r="E1311" s="1" t="s">
        <v>85</v>
      </c>
      <c r="F1311" s="1" t="s">
        <v>86</v>
      </c>
      <c r="G1311" s="82" t="s">
        <v>87</v>
      </c>
      <c r="H1311" s="1" t="s">
        <v>1</v>
      </c>
      <c r="I1311" s="1" t="s">
        <v>3016</v>
      </c>
      <c r="J1311" s="1" t="s">
        <v>3199</v>
      </c>
      <c r="K1311" s="1" t="s">
        <v>3198</v>
      </c>
      <c r="L1311" s="1" t="s">
        <v>3191</v>
      </c>
      <c r="M1311" s="1" t="s">
        <v>3193</v>
      </c>
      <c r="N1311" s="1" t="s">
        <v>3194</v>
      </c>
      <c r="O1311" s="1" t="s">
        <v>3195</v>
      </c>
      <c r="P1311" s="1" t="s">
        <v>3192</v>
      </c>
      <c r="Q1311" s="1" t="s">
        <v>3185</v>
      </c>
    </row>
    <row r="1312" spans="1:17">
      <c r="A1312" s="20" t="s">
        <v>0</v>
      </c>
      <c r="B1312" s="20" t="s">
        <v>0</v>
      </c>
      <c r="C1312" s="20" t="s">
        <v>0</v>
      </c>
      <c r="D1312" s="21" t="s">
        <v>0</v>
      </c>
      <c r="E1312" s="21" t="s">
        <v>0</v>
      </c>
      <c r="F1312" s="22" t="s">
        <v>0</v>
      </c>
      <c r="G1312" s="83" t="s">
        <v>0</v>
      </c>
      <c r="H1312" s="23" t="s">
        <v>0</v>
      </c>
      <c r="I1312" s="28">
        <v>1</v>
      </c>
      <c r="J1312" s="28">
        <v>2</v>
      </c>
      <c r="K1312" s="28">
        <v>3</v>
      </c>
      <c r="L1312" s="28" t="s">
        <v>3186</v>
      </c>
      <c r="M1312" s="28">
        <v>5</v>
      </c>
      <c r="N1312" s="28">
        <v>6</v>
      </c>
      <c r="O1312" s="28">
        <v>7</v>
      </c>
      <c r="P1312" s="28" t="s">
        <v>3187</v>
      </c>
      <c r="Q1312" s="28">
        <v>9</v>
      </c>
    </row>
    <row r="1313" spans="1:17">
      <c r="A1313" s="17" t="s">
        <v>731</v>
      </c>
      <c r="B1313" s="17" t="s">
        <v>81</v>
      </c>
      <c r="C1313" s="12" t="s">
        <v>88</v>
      </c>
      <c r="D1313" s="12" t="s">
        <v>733</v>
      </c>
      <c r="E1313" s="18" t="s">
        <v>0</v>
      </c>
      <c r="F1313" s="18" t="s">
        <v>0</v>
      </c>
      <c r="G1313" s="81" t="s">
        <v>0</v>
      </c>
      <c r="H1313" s="18" t="s">
        <v>732</v>
      </c>
      <c r="I1313" s="11"/>
      <c r="J1313" s="11"/>
      <c r="K1313" s="11"/>
      <c r="L1313" s="11"/>
      <c r="M1313" s="11"/>
      <c r="N1313" s="11"/>
      <c r="O1313" s="11"/>
      <c r="P1313" s="11"/>
      <c r="Q1313" s="11" t="str">
        <f t="shared" si="1112"/>
        <v>-</v>
      </c>
    </row>
    <row r="1314" spans="1:17" ht="22.5">
      <c r="A1314" s="17" t="s">
        <v>0</v>
      </c>
      <c r="B1314" s="17" t="s">
        <v>0</v>
      </c>
      <c r="C1314" s="17" t="s">
        <v>0</v>
      </c>
      <c r="D1314" s="18" t="s">
        <v>0</v>
      </c>
      <c r="E1314" s="18" t="s">
        <v>0</v>
      </c>
      <c r="F1314" s="18" t="s">
        <v>0</v>
      </c>
      <c r="G1314" s="81" t="s">
        <v>0</v>
      </c>
      <c r="H1314" s="24" t="s">
        <v>27</v>
      </c>
      <c r="I1314" s="29">
        <v>4872506</v>
      </c>
      <c r="J1314" s="29">
        <f t="shared" ref="J1314" si="1132">SUM(J1315,J1323,J1325)</f>
        <v>4827142</v>
      </c>
      <c r="K1314" s="29">
        <f t="shared" ref="K1314" si="1133">SUM(K1315,K1323,K1325)</f>
        <v>2739288</v>
      </c>
      <c r="L1314" s="29">
        <f t="shared" ref="L1314:L1367" si="1134">M1314+N1314+O1314</f>
        <v>919025</v>
      </c>
      <c r="M1314" s="29">
        <f t="shared" ref="M1314:O1314" si="1135">SUM(M1315,M1323,M1325)</f>
        <v>281309</v>
      </c>
      <c r="N1314" s="29">
        <f t="shared" si="1135"/>
        <v>261000</v>
      </c>
      <c r="O1314" s="29">
        <f t="shared" si="1135"/>
        <v>376716</v>
      </c>
      <c r="P1314" s="29">
        <f t="shared" ref="P1314:P1367" si="1136">SUM(K1314+L1314)</f>
        <v>3658313</v>
      </c>
      <c r="Q1314" s="29">
        <f t="shared" si="1112"/>
        <v>75.786314137848038</v>
      </c>
    </row>
    <row r="1315" spans="1:17">
      <c r="A1315" s="12" t="s">
        <v>731</v>
      </c>
      <c r="B1315" s="12" t="s">
        <v>81</v>
      </c>
      <c r="C1315" s="12" t="s">
        <v>88</v>
      </c>
      <c r="D1315" s="12" t="s">
        <v>733</v>
      </c>
      <c r="E1315" s="18" t="s">
        <v>2</v>
      </c>
      <c r="F1315" s="18" t="s">
        <v>0</v>
      </c>
      <c r="G1315" s="81" t="s">
        <v>0</v>
      </c>
      <c r="H1315" s="18" t="s">
        <v>3</v>
      </c>
      <c r="I1315" s="3">
        <v>2133529</v>
      </c>
      <c r="J1315" s="3">
        <f t="shared" ref="J1315" si="1137">SUM(J1316:J1317)</f>
        <v>2137765</v>
      </c>
      <c r="K1315" s="3">
        <f t="shared" ref="K1315" si="1138">SUM(K1316:K1317)</f>
        <v>1111449</v>
      </c>
      <c r="L1315" s="3">
        <f t="shared" si="1134"/>
        <v>511975</v>
      </c>
      <c r="M1315" s="3">
        <f t="shared" ref="M1315:O1315" si="1139">SUM(M1316:M1317)</f>
        <v>171309</v>
      </c>
      <c r="N1315" s="3">
        <f t="shared" si="1139"/>
        <v>170000</v>
      </c>
      <c r="O1315" s="3">
        <f t="shared" si="1139"/>
        <v>170666</v>
      </c>
      <c r="P1315" s="3">
        <f t="shared" si="1136"/>
        <v>1623424</v>
      </c>
      <c r="Q1315" s="3">
        <f t="shared" si="1112"/>
        <v>75.940246004588914</v>
      </c>
    </row>
    <row r="1316" spans="1:17">
      <c r="A1316" s="12" t="s">
        <v>731</v>
      </c>
      <c r="B1316" s="12" t="s">
        <v>81</v>
      </c>
      <c r="C1316" s="12" t="s">
        <v>88</v>
      </c>
      <c r="D1316" s="12" t="s">
        <v>733</v>
      </c>
      <c r="E1316" s="11">
        <v>6111</v>
      </c>
      <c r="F1316" s="12"/>
      <c r="G1316" s="84" t="s">
        <v>3077</v>
      </c>
      <c r="H1316" s="13" t="s">
        <v>4</v>
      </c>
      <c r="I1316" s="2">
        <v>1819982</v>
      </c>
      <c r="J1316" s="2">
        <v>1819982</v>
      </c>
      <c r="K1316" s="2">
        <v>928903</v>
      </c>
      <c r="L1316" s="2">
        <f t="shared" si="1134"/>
        <v>455666</v>
      </c>
      <c r="M1316" s="2">
        <v>152000</v>
      </c>
      <c r="N1316" s="2">
        <v>152000</v>
      </c>
      <c r="O1316" s="2">
        <v>151666</v>
      </c>
      <c r="P1316" s="2">
        <f t="shared" si="1136"/>
        <v>1384569</v>
      </c>
      <c r="Q1316" s="2">
        <f t="shared" si="1112"/>
        <v>76.075972179944642</v>
      </c>
    </row>
    <row r="1317" spans="1:17">
      <c r="A1317" s="17" t="s">
        <v>731</v>
      </c>
      <c r="B1317" s="17" t="s">
        <v>81</v>
      </c>
      <c r="C1317" s="17" t="s">
        <v>88</v>
      </c>
      <c r="D1317" s="17" t="s">
        <v>733</v>
      </c>
      <c r="E1317" s="17" t="s">
        <v>91</v>
      </c>
      <c r="F1317" s="12" t="s">
        <v>0</v>
      </c>
      <c r="G1317" s="84" t="s">
        <v>0</v>
      </c>
      <c r="H1317" s="18" t="s">
        <v>5</v>
      </c>
      <c r="I1317" s="3">
        <v>313547</v>
      </c>
      <c r="J1317" s="3">
        <f t="shared" ref="J1317:K1317" si="1140">SUM(J1318:J1322)</f>
        <v>317783</v>
      </c>
      <c r="K1317" s="3">
        <f t="shared" si="1140"/>
        <v>182546</v>
      </c>
      <c r="L1317" s="3">
        <f t="shared" si="1134"/>
        <v>56309</v>
      </c>
      <c r="M1317" s="3">
        <f t="shared" ref="M1317:O1317" si="1141">SUM(M1318:M1322)</f>
        <v>19309</v>
      </c>
      <c r="N1317" s="3">
        <f t="shared" si="1141"/>
        <v>18000</v>
      </c>
      <c r="O1317" s="3">
        <f t="shared" si="1141"/>
        <v>19000</v>
      </c>
      <c r="P1317" s="3">
        <f t="shared" si="1136"/>
        <v>238855</v>
      </c>
      <c r="Q1317" s="3">
        <f t="shared" si="1112"/>
        <v>75.162925644228935</v>
      </c>
    </row>
    <row r="1318" spans="1:17">
      <c r="A1318" s="12" t="s">
        <v>731</v>
      </c>
      <c r="B1318" s="12" t="s">
        <v>81</v>
      </c>
      <c r="C1318" s="12" t="s">
        <v>88</v>
      </c>
      <c r="D1318" s="12" t="s">
        <v>733</v>
      </c>
      <c r="E1318" s="11">
        <v>6112</v>
      </c>
      <c r="F1318" s="12" t="s">
        <v>734</v>
      </c>
      <c r="G1318" s="84" t="s">
        <v>3077</v>
      </c>
      <c r="H1318" s="13" t="s">
        <v>9</v>
      </c>
      <c r="I1318" s="2">
        <v>57790</v>
      </c>
      <c r="J1318" s="2">
        <v>57790</v>
      </c>
      <c r="K1318" s="2">
        <v>27364</v>
      </c>
      <c r="L1318" s="2">
        <f t="shared" si="1134"/>
        <v>15000</v>
      </c>
      <c r="M1318" s="2">
        <v>5000</v>
      </c>
      <c r="N1318" s="2">
        <v>5000</v>
      </c>
      <c r="O1318" s="2">
        <v>5000</v>
      </c>
      <c r="P1318" s="2">
        <f t="shared" si="1136"/>
        <v>42364</v>
      </c>
      <c r="Q1318" s="2">
        <f t="shared" si="1112"/>
        <v>73.306800484512891</v>
      </c>
    </row>
    <row r="1319" spans="1:17">
      <c r="A1319" s="12" t="s">
        <v>731</v>
      </c>
      <c r="B1319" s="12" t="s">
        <v>81</v>
      </c>
      <c r="C1319" s="12" t="s">
        <v>88</v>
      </c>
      <c r="D1319" s="12" t="s">
        <v>733</v>
      </c>
      <c r="E1319" s="11">
        <v>6112</v>
      </c>
      <c r="F1319" s="12" t="s">
        <v>735</v>
      </c>
      <c r="G1319" s="84" t="s">
        <v>3077</v>
      </c>
      <c r="H1319" s="13" t="s">
        <v>10</v>
      </c>
      <c r="I1319" s="2">
        <v>188760</v>
      </c>
      <c r="J1319" s="2">
        <v>188760</v>
      </c>
      <c r="K1319" s="2">
        <v>85258</v>
      </c>
      <c r="L1319" s="2">
        <f t="shared" si="1134"/>
        <v>40000</v>
      </c>
      <c r="M1319" s="2">
        <v>13000</v>
      </c>
      <c r="N1319" s="2">
        <v>13000</v>
      </c>
      <c r="O1319" s="2">
        <v>14000</v>
      </c>
      <c r="P1319" s="2">
        <f t="shared" si="1136"/>
        <v>125258</v>
      </c>
      <c r="Q1319" s="2">
        <f t="shared" si="1112"/>
        <v>66.358338631065905</v>
      </c>
    </row>
    <row r="1320" spans="1:17">
      <c r="A1320" s="12" t="s">
        <v>731</v>
      </c>
      <c r="B1320" s="12" t="s">
        <v>81</v>
      </c>
      <c r="C1320" s="12" t="s">
        <v>88</v>
      </c>
      <c r="D1320" s="12" t="s">
        <v>733</v>
      </c>
      <c r="E1320" s="11">
        <v>6112</v>
      </c>
      <c r="F1320" s="12" t="s">
        <v>736</v>
      </c>
      <c r="G1320" s="84" t="s">
        <v>3077</v>
      </c>
      <c r="H1320" s="13" t="s">
        <v>7</v>
      </c>
      <c r="I1320" s="2">
        <v>39000</v>
      </c>
      <c r="J1320" s="2">
        <v>36136</v>
      </c>
      <c r="K1320" s="2">
        <v>34827</v>
      </c>
      <c r="L1320" s="2">
        <f t="shared" si="1134"/>
        <v>1309</v>
      </c>
      <c r="M1320" s="2">
        <v>1309</v>
      </c>
      <c r="N1320" s="2">
        <v>0</v>
      </c>
      <c r="O1320" s="2">
        <v>0</v>
      </c>
      <c r="P1320" s="2">
        <f t="shared" si="1136"/>
        <v>36136</v>
      </c>
      <c r="Q1320" s="2">
        <f t="shared" si="1112"/>
        <v>100</v>
      </c>
    </row>
    <row r="1321" spans="1:17">
      <c r="A1321" s="12" t="s">
        <v>731</v>
      </c>
      <c r="B1321" s="12" t="s">
        <v>81</v>
      </c>
      <c r="C1321" s="12" t="s">
        <v>88</v>
      </c>
      <c r="D1321" s="12" t="s">
        <v>733</v>
      </c>
      <c r="E1321" s="11">
        <v>6112</v>
      </c>
      <c r="F1321" s="12" t="s">
        <v>737</v>
      </c>
      <c r="G1321" s="84" t="s">
        <v>3077</v>
      </c>
      <c r="H1321" s="13" t="s">
        <v>8</v>
      </c>
      <c r="I1321" s="2">
        <v>8590</v>
      </c>
      <c r="J1321" s="2">
        <v>12515</v>
      </c>
      <c r="K1321" s="2">
        <v>12515</v>
      </c>
      <c r="L1321" s="2">
        <f t="shared" si="1134"/>
        <v>0</v>
      </c>
      <c r="M1321" s="2">
        <v>0</v>
      </c>
      <c r="N1321" s="2">
        <v>0</v>
      </c>
      <c r="O1321" s="2">
        <v>0</v>
      </c>
      <c r="P1321" s="2">
        <f t="shared" si="1136"/>
        <v>12515</v>
      </c>
      <c r="Q1321" s="2">
        <f t="shared" si="1112"/>
        <v>100</v>
      </c>
    </row>
    <row r="1322" spans="1:17">
      <c r="A1322" s="12" t="s">
        <v>731</v>
      </c>
      <c r="B1322" s="12" t="s">
        <v>81</v>
      </c>
      <c r="C1322" s="12" t="s">
        <v>88</v>
      </c>
      <c r="D1322" s="12" t="s">
        <v>733</v>
      </c>
      <c r="E1322" s="11">
        <v>6112</v>
      </c>
      <c r="F1322" s="12" t="s">
        <v>738</v>
      </c>
      <c r="G1322" s="84" t="s">
        <v>3077</v>
      </c>
      <c r="H1322" s="13" t="s">
        <v>6</v>
      </c>
      <c r="I1322" s="2">
        <v>19407</v>
      </c>
      <c r="J1322" s="2">
        <v>22582</v>
      </c>
      <c r="K1322" s="2">
        <v>22582</v>
      </c>
      <c r="L1322" s="2">
        <f t="shared" si="1134"/>
        <v>0</v>
      </c>
      <c r="M1322" s="2">
        <v>0</v>
      </c>
      <c r="N1322" s="2">
        <v>0</v>
      </c>
      <c r="O1322" s="2">
        <v>0</v>
      </c>
      <c r="P1322" s="2">
        <f t="shared" si="1136"/>
        <v>22582</v>
      </c>
      <c r="Q1322" s="2">
        <f t="shared" si="1112"/>
        <v>100</v>
      </c>
    </row>
    <row r="1323" spans="1:17">
      <c r="A1323" s="12" t="s">
        <v>731</v>
      </c>
      <c r="B1323" s="12" t="s">
        <v>81</v>
      </c>
      <c r="C1323" s="12" t="s">
        <v>88</v>
      </c>
      <c r="D1323" s="12" t="s">
        <v>733</v>
      </c>
      <c r="E1323" s="18" t="s">
        <v>13</v>
      </c>
      <c r="F1323" s="18" t="s">
        <v>0</v>
      </c>
      <c r="G1323" s="81" t="s">
        <v>0</v>
      </c>
      <c r="H1323" s="18" t="s">
        <v>14</v>
      </c>
      <c r="I1323" s="3">
        <v>191098</v>
      </c>
      <c r="J1323" s="3">
        <f t="shared" ref="J1323:K1323" si="1142">SUM(J1324)</f>
        <v>191098</v>
      </c>
      <c r="K1323" s="3">
        <f t="shared" si="1142"/>
        <v>99040</v>
      </c>
      <c r="L1323" s="3">
        <f t="shared" si="1134"/>
        <v>49000</v>
      </c>
      <c r="M1323" s="3">
        <f t="shared" ref="M1323:O1323" si="1143">SUM(M1324)</f>
        <v>17000</v>
      </c>
      <c r="N1323" s="3">
        <f t="shared" si="1143"/>
        <v>16000</v>
      </c>
      <c r="O1323" s="3">
        <f t="shared" si="1143"/>
        <v>16000</v>
      </c>
      <c r="P1323" s="3">
        <f t="shared" si="1136"/>
        <v>148040</v>
      </c>
      <c r="Q1323" s="3">
        <f t="shared" si="1112"/>
        <v>77.468105370019572</v>
      </c>
    </row>
    <row r="1324" spans="1:17">
      <c r="A1324" s="12" t="s">
        <v>731</v>
      </c>
      <c r="B1324" s="12" t="s">
        <v>81</v>
      </c>
      <c r="C1324" s="12" t="s">
        <v>88</v>
      </c>
      <c r="D1324" s="12" t="s">
        <v>733</v>
      </c>
      <c r="E1324" s="11">
        <v>6121</v>
      </c>
      <c r="F1324" s="12"/>
      <c r="G1324" s="84" t="s">
        <v>3077</v>
      </c>
      <c r="H1324" s="13" t="s">
        <v>15</v>
      </c>
      <c r="I1324" s="2">
        <v>191098</v>
      </c>
      <c r="J1324" s="2">
        <v>191098</v>
      </c>
      <c r="K1324" s="2">
        <v>99040</v>
      </c>
      <c r="L1324" s="2">
        <f t="shared" si="1134"/>
        <v>49000</v>
      </c>
      <c r="M1324" s="2">
        <v>17000</v>
      </c>
      <c r="N1324" s="2">
        <v>16000</v>
      </c>
      <c r="O1324" s="2">
        <v>16000</v>
      </c>
      <c r="P1324" s="2">
        <f t="shared" si="1136"/>
        <v>148040</v>
      </c>
      <c r="Q1324" s="2">
        <f t="shared" si="1112"/>
        <v>77.468105370019572</v>
      </c>
    </row>
    <row r="1325" spans="1:17">
      <c r="A1325" s="12" t="s">
        <v>731</v>
      </c>
      <c r="B1325" s="12" t="s">
        <v>81</v>
      </c>
      <c r="C1325" s="12" t="s">
        <v>88</v>
      </c>
      <c r="D1325" s="12" t="s">
        <v>733</v>
      </c>
      <c r="E1325" s="18" t="s">
        <v>16</v>
      </c>
      <c r="F1325" s="18" t="s">
        <v>0</v>
      </c>
      <c r="G1325" s="81" t="s">
        <v>0</v>
      </c>
      <c r="H1325" s="18" t="s">
        <v>17</v>
      </c>
      <c r="I1325" s="3">
        <v>2547879</v>
      </c>
      <c r="J1325" s="3">
        <f t="shared" ref="J1325:K1325" si="1144">SUM(J1326:J1334)</f>
        <v>2498279</v>
      </c>
      <c r="K1325" s="3">
        <f t="shared" si="1144"/>
        <v>1528799</v>
      </c>
      <c r="L1325" s="3">
        <f t="shared" si="1134"/>
        <v>358050</v>
      </c>
      <c r="M1325" s="3">
        <f t="shared" ref="M1325:O1325" si="1145">SUM(M1326:M1334)</f>
        <v>93000</v>
      </c>
      <c r="N1325" s="3">
        <f t="shared" si="1145"/>
        <v>75000</v>
      </c>
      <c r="O1325" s="3">
        <f t="shared" si="1145"/>
        <v>190050</v>
      </c>
      <c r="P1325" s="3">
        <f t="shared" si="1136"/>
        <v>1886849</v>
      </c>
      <c r="Q1325" s="3">
        <f t="shared" si="1112"/>
        <v>75.525952065401825</v>
      </c>
    </row>
    <row r="1326" spans="1:17">
      <c r="A1326" s="12" t="s">
        <v>731</v>
      </c>
      <c r="B1326" s="12" t="s">
        <v>81</v>
      </c>
      <c r="C1326" s="12" t="s">
        <v>88</v>
      </c>
      <c r="D1326" s="12" t="s">
        <v>733</v>
      </c>
      <c r="E1326" s="11">
        <v>6131</v>
      </c>
      <c r="F1326" s="12"/>
      <c r="G1326" s="84" t="s">
        <v>3077</v>
      </c>
      <c r="H1326" s="13" t="s">
        <v>18</v>
      </c>
      <c r="I1326" s="2">
        <v>15000</v>
      </c>
      <c r="J1326" s="2">
        <v>15000</v>
      </c>
      <c r="K1326" s="2">
        <v>11450</v>
      </c>
      <c r="L1326" s="2">
        <f t="shared" si="1134"/>
        <v>3550</v>
      </c>
      <c r="M1326" s="2">
        <v>0</v>
      </c>
      <c r="N1326" s="2">
        <v>0</v>
      </c>
      <c r="O1326" s="2">
        <v>3550</v>
      </c>
      <c r="P1326" s="2">
        <f t="shared" si="1136"/>
        <v>15000</v>
      </c>
      <c r="Q1326" s="2">
        <f t="shared" si="1112"/>
        <v>100</v>
      </c>
    </row>
    <row r="1327" spans="1:17">
      <c r="A1327" s="12" t="s">
        <v>731</v>
      </c>
      <c r="B1327" s="12" t="s">
        <v>81</v>
      </c>
      <c r="C1327" s="12" t="s">
        <v>88</v>
      </c>
      <c r="D1327" s="12" t="s">
        <v>733</v>
      </c>
      <c r="E1327" s="11">
        <v>6132</v>
      </c>
      <c r="F1327" s="12"/>
      <c r="G1327" s="84" t="s">
        <v>3077</v>
      </c>
      <c r="H1327" s="13" t="s">
        <v>19</v>
      </c>
      <c r="I1327" s="2">
        <v>0</v>
      </c>
      <c r="J1327" s="2">
        <v>0</v>
      </c>
      <c r="K1327" s="2">
        <v>0</v>
      </c>
      <c r="L1327" s="2">
        <f t="shared" si="1134"/>
        <v>0</v>
      </c>
      <c r="M1327" s="2"/>
      <c r="N1327" s="2"/>
      <c r="O1327" s="2"/>
      <c r="P1327" s="2">
        <f t="shared" si="1136"/>
        <v>0</v>
      </c>
      <c r="Q1327" s="2" t="str">
        <f t="shared" si="1112"/>
        <v>-</v>
      </c>
    </row>
    <row r="1328" spans="1:17">
      <c r="A1328" s="12" t="s">
        <v>731</v>
      </c>
      <c r="B1328" s="12" t="s">
        <v>81</v>
      </c>
      <c r="C1328" s="12" t="s">
        <v>88</v>
      </c>
      <c r="D1328" s="12" t="s">
        <v>733</v>
      </c>
      <c r="E1328" s="11">
        <v>6133</v>
      </c>
      <c r="F1328" s="12"/>
      <c r="G1328" s="84" t="s">
        <v>3077</v>
      </c>
      <c r="H1328" s="13" t="s">
        <v>20</v>
      </c>
      <c r="I1328" s="2">
        <v>0</v>
      </c>
      <c r="J1328" s="2">
        <v>0</v>
      </c>
      <c r="K1328" s="2">
        <v>0</v>
      </c>
      <c r="L1328" s="2">
        <f t="shared" si="1134"/>
        <v>0</v>
      </c>
      <c r="M1328" s="2"/>
      <c r="N1328" s="2"/>
      <c r="O1328" s="2"/>
      <c r="P1328" s="2">
        <f t="shared" si="1136"/>
        <v>0</v>
      </c>
      <c r="Q1328" s="2" t="str">
        <f t="shared" si="1112"/>
        <v>-</v>
      </c>
    </row>
    <row r="1329" spans="1:17">
      <c r="A1329" s="12" t="s">
        <v>731</v>
      </c>
      <c r="B1329" s="12" t="s">
        <v>81</v>
      </c>
      <c r="C1329" s="12" t="s">
        <v>88</v>
      </c>
      <c r="D1329" s="12" t="s">
        <v>733</v>
      </c>
      <c r="E1329" s="11">
        <v>6134</v>
      </c>
      <c r="F1329" s="12"/>
      <c r="G1329" s="84" t="s">
        <v>3077</v>
      </c>
      <c r="H1329" s="13" t="s">
        <v>21</v>
      </c>
      <c r="I1329" s="2">
        <v>0</v>
      </c>
      <c r="J1329" s="2">
        <v>0</v>
      </c>
      <c r="K1329" s="2">
        <v>0</v>
      </c>
      <c r="L1329" s="2">
        <f t="shared" si="1134"/>
        <v>0</v>
      </c>
      <c r="M1329" s="2"/>
      <c r="N1329" s="2"/>
      <c r="O1329" s="2"/>
      <c r="P1329" s="2">
        <f t="shared" si="1136"/>
        <v>0</v>
      </c>
      <c r="Q1329" s="2" t="str">
        <f t="shared" si="1112"/>
        <v>-</v>
      </c>
    </row>
    <row r="1330" spans="1:17">
      <c r="A1330" s="12" t="s">
        <v>731</v>
      </c>
      <c r="B1330" s="12" t="s">
        <v>81</v>
      </c>
      <c r="C1330" s="12" t="s">
        <v>88</v>
      </c>
      <c r="D1330" s="12" t="s">
        <v>733</v>
      </c>
      <c r="E1330" s="11">
        <v>6135</v>
      </c>
      <c r="F1330" s="12"/>
      <c r="G1330" s="84" t="s">
        <v>3077</v>
      </c>
      <c r="H1330" s="13" t="s">
        <v>22</v>
      </c>
      <c r="I1330" s="2">
        <v>0</v>
      </c>
      <c r="J1330" s="2">
        <v>0</v>
      </c>
      <c r="K1330" s="2">
        <v>0</v>
      </c>
      <c r="L1330" s="2">
        <f t="shared" si="1134"/>
        <v>0</v>
      </c>
      <c r="M1330" s="2"/>
      <c r="N1330" s="2"/>
      <c r="O1330" s="2"/>
      <c r="P1330" s="2">
        <f t="shared" si="1136"/>
        <v>0</v>
      </c>
      <c r="Q1330" s="2" t="str">
        <f t="shared" si="1112"/>
        <v>-</v>
      </c>
    </row>
    <row r="1331" spans="1:17">
      <c r="A1331" s="12" t="s">
        <v>731</v>
      </c>
      <c r="B1331" s="12" t="s">
        <v>81</v>
      </c>
      <c r="C1331" s="12" t="s">
        <v>88</v>
      </c>
      <c r="D1331" s="12" t="s">
        <v>733</v>
      </c>
      <c r="E1331" s="11">
        <v>6136</v>
      </c>
      <c r="F1331" s="12"/>
      <c r="G1331" s="84" t="s">
        <v>3077</v>
      </c>
      <c r="H1331" s="13" t="s">
        <v>23</v>
      </c>
      <c r="I1331" s="2">
        <v>0</v>
      </c>
      <c r="J1331" s="2">
        <v>0</v>
      </c>
      <c r="K1331" s="2">
        <v>0</v>
      </c>
      <c r="L1331" s="2">
        <f t="shared" si="1134"/>
        <v>0</v>
      </c>
      <c r="M1331" s="2"/>
      <c r="N1331" s="2"/>
      <c r="O1331" s="2"/>
      <c r="P1331" s="2">
        <f t="shared" si="1136"/>
        <v>0</v>
      </c>
      <c r="Q1331" s="2" t="str">
        <f t="shared" si="1112"/>
        <v>-</v>
      </c>
    </row>
    <row r="1332" spans="1:17">
      <c r="A1332" s="12" t="s">
        <v>731</v>
      </c>
      <c r="B1332" s="12" t="s">
        <v>81</v>
      </c>
      <c r="C1332" s="12" t="s">
        <v>88</v>
      </c>
      <c r="D1332" s="12" t="s">
        <v>733</v>
      </c>
      <c r="E1332" s="11">
        <v>6137</v>
      </c>
      <c r="F1332" s="12"/>
      <c r="G1332" s="84" t="s">
        <v>3077</v>
      </c>
      <c r="H1332" s="13" t="s">
        <v>24</v>
      </c>
      <c r="I1332" s="2">
        <v>0</v>
      </c>
      <c r="J1332" s="2">
        <v>0</v>
      </c>
      <c r="K1332" s="2">
        <v>0</v>
      </c>
      <c r="L1332" s="2">
        <f t="shared" si="1134"/>
        <v>0</v>
      </c>
      <c r="M1332" s="2"/>
      <c r="N1332" s="2"/>
      <c r="O1332" s="2"/>
      <c r="P1332" s="2">
        <f t="shared" si="1136"/>
        <v>0</v>
      </c>
      <c r="Q1332" s="2" t="str">
        <f t="shared" si="1112"/>
        <v>-</v>
      </c>
    </row>
    <row r="1333" spans="1:17">
      <c r="A1333" s="12" t="s">
        <v>731</v>
      </c>
      <c r="B1333" s="12" t="s">
        <v>81</v>
      </c>
      <c r="C1333" s="12" t="s">
        <v>88</v>
      </c>
      <c r="D1333" s="12" t="s">
        <v>733</v>
      </c>
      <c r="E1333" s="11">
        <v>6138</v>
      </c>
      <c r="F1333" s="12"/>
      <c r="G1333" s="84" t="s">
        <v>3077</v>
      </c>
      <c r="H1333" s="13" t="s">
        <v>25</v>
      </c>
      <c r="I1333" s="2">
        <v>1350000</v>
      </c>
      <c r="J1333" s="2">
        <v>1350000</v>
      </c>
      <c r="K1333" s="2">
        <v>824492</v>
      </c>
      <c r="L1333" s="2">
        <f t="shared" si="1134"/>
        <v>100000</v>
      </c>
      <c r="M1333" s="2">
        <v>0</v>
      </c>
      <c r="N1333" s="2">
        <v>0</v>
      </c>
      <c r="O1333" s="2">
        <v>100000</v>
      </c>
      <c r="P1333" s="2">
        <f t="shared" si="1136"/>
        <v>924492</v>
      </c>
      <c r="Q1333" s="2">
        <f t="shared" si="1112"/>
        <v>68.480888888888884</v>
      </c>
    </row>
    <row r="1334" spans="1:17">
      <c r="A1334" s="17" t="s">
        <v>731</v>
      </c>
      <c r="B1334" s="17" t="s">
        <v>81</v>
      </c>
      <c r="C1334" s="17" t="s">
        <v>88</v>
      </c>
      <c r="D1334" s="17" t="s">
        <v>733</v>
      </c>
      <c r="E1334" s="17" t="s">
        <v>99</v>
      </c>
      <c r="F1334" s="12" t="s">
        <v>0</v>
      </c>
      <c r="G1334" s="84" t="s">
        <v>0</v>
      </c>
      <c r="H1334" s="18" t="s">
        <v>26</v>
      </c>
      <c r="I1334" s="3">
        <v>1182879</v>
      </c>
      <c r="J1334" s="3">
        <f t="shared" ref="J1334:K1334" si="1146">SUM(J1335:J1340)</f>
        <v>1133279</v>
      </c>
      <c r="K1334" s="3">
        <f t="shared" si="1146"/>
        <v>692857</v>
      </c>
      <c r="L1334" s="3">
        <f t="shared" si="1134"/>
        <v>254500</v>
      </c>
      <c r="M1334" s="3">
        <f t="shared" ref="M1334:O1334" si="1147">SUM(M1335:M1340)</f>
        <v>93000</v>
      </c>
      <c r="N1334" s="3">
        <f t="shared" si="1147"/>
        <v>75000</v>
      </c>
      <c r="O1334" s="3">
        <f t="shared" si="1147"/>
        <v>86500</v>
      </c>
      <c r="P1334" s="3">
        <f t="shared" si="1136"/>
        <v>947357</v>
      </c>
      <c r="Q1334" s="3">
        <f t="shared" si="1112"/>
        <v>83.594331139992889</v>
      </c>
    </row>
    <row r="1335" spans="1:17">
      <c r="A1335" s="12" t="s">
        <v>731</v>
      </c>
      <c r="B1335" s="12" t="s">
        <v>81</v>
      </c>
      <c r="C1335" s="12" t="s">
        <v>88</v>
      </c>
      <c r="D1335" s="12" t="s">
        <v>733</v>
      </c>
      <c r="E1335" s="11">
        <v>6139</v>
      </c>
      <c r="F1335" s="12" t="s">
        <v>739</v>
      </c>
      <c r="G1335" s="84" t="s">
        <v>3077</v>
      </c>
      <c r="H1335" s="13" t="s">
        <v>740</v>
      </c>
      <c r="I1335" s="2">
        <v>110000</v>
      </c>
      <c r="J1335" s="2">
        <v>110000</v>
      </c>
      <c r="K1335" s="2">
        <v>70650</v>
      </c>
      <c r="L1335" s="2">
        <f t="shared" si="1134"/>
        <v>20000</v>
      </c>
      <c r="M1335" s="2">
        <v>10000</v>
      </c>
      <c r="N1335" s="2">
        <v>0</v>
      </c>
      <c r="O1335" s="2">
        <v>10000</v>
      </c>
      <c r="P1335" s="2">
        <f t="shared" si="1136"/>
        <v>90650</v>
      </c>
      <c r="Q1335" s="2">
        <f t="shared" si="1112"/>
        <v>82.409090909090907</v>
      </c>
    </row>
    <row r="1336" spans="1:17">
      <c r="A1336" s="12" t="s">
        <v>731</v>
      </c>
      <c r="B1336" s="12" t="s">
        <v>81</v>
      </c>
      <c r="C1336" s="12" t="s">
        <v>88</v>
      </c>
      <c r="D1336" s="12" t="s">
        <v>733</v>
      </c>
      <c r="E1336" s="11">
        <v>6139</v>
      </c>
      <c r="F1336" s="12" t="s">
        <v>741</v>
      </c>
      <c r="G1336" s="84" t="s">
        <v>3077</v>
      </c>
      <c r="H1336" s="13" t="s">
        <v>742</v>
      </c>
      <c r="I1336" s="2">
        <v>432600</v>
      </c>
      <c r="J1336" s="2">
        <v>432600</v>
      </c>
      <c r="K1336" s="2">
        <v>250719</v>
      </c>
      <c r="L1336" s="2">
        <f t="shared" si="1134"/>
        <v>110000</v>
      </c>
      <c r="M1336" s="2">
        <v>40000</v>
      </c>
      <c r="N1336" s="2">
        <v>35000</v>
      </c>
      <c r="O1336" s="2">
        <v>35000</v>
      </c>
      <c r="P1336" s="2">
        <f t="shared" si="1136"/>
        <v>360719</v>
      </c>
      <c r="Q1336" s="2">
        <f t="shared" si="1112"/>
        <v>83.383957466481746</v>
      </c>
    </row>
    <row r="1337" spans="1:17">
      <c r="A1337" s="12" t="s">
        <v>731</v>
      </c>
      <c r="B1337" s="12" t="s">
        <v>81</v>
      </c>
      <c r="C1337" s="12" t="s">
        <v>88</v>
      </c>
      <c r="D1337" s="12" t="s">
        <v>733</v>
      </c>
      <c r="E1337" s="11">
        <v>6139</v>
      </c>
      <c r="F1337" s="12" t="s">
        <v>743</v>
      </c>
      <c r="G1337" s="84" t="s">
        <v>3077</v>
      </c>
      <c r="H1337" s="13" t="s">
        <v>744</v>
      </c>
      <c r="I1337" s="2">
        <v>570000</v>
      </c>
      <c r="J1337" s="2">
        <v>520000</v>
      </c>
      <c r="K1337" s="2">
        <v>316500</v>
      </c>
      <c r="L1337" s="2">
        <f t="shared" si="1134"/>
        <v>120000</v>
      </c>
      <c r="M1337" s="2">
        <v>40000</v>
      </c>
      <c r="N1337" s="2">
        <v>40000</v>
      </c>
      <c r="O1337" s="2">
        <v>40000</v>
      </c>
      <c r="P1337" s="2">
        <f t="shared" si="1136"/>
        <v>436500</v>
      </c>
      <c r="Q1337" s="2">
        <f t="shared" si="1112"/>
        <v>83.942307692307693</v>
      </c>
    </row>
    <row r="1338" spans="1:17">
      <c r="A1338" s="12" t="s">
        <v>731</v>
      </c>
      <c r="B1338" s="12" t="s">
        <v>81</v>
      </c>
      <c r="C1338" s="12" t="s">
        <v>88</v>
      </c>
      <c r="D1338" s="12" t="s">
        <v>733</v>
      </c>
      <c r="E1338" s="11">
        <v>6139</v>
      </c>
      <c r="F1338" s="12" t="s">
        <v>745</v>
      </c>
      <c r="G1338" s="84" t="s">
        <v>3077</v>
      </c>
      <c r="H1338" s="13" t="s">
        <v>746</v>
      </c>
      <c r="I1338" s="2">
        <v>50000</v>
      </c>
      <c r="J1338" s="2">
        <v>50000</v>
      </c>
      <c r="K1338" s="2">
        <v>39500</v>
      </c>
      <c r="L1338" s="2">
        <f t="shared" si="1134"/>
        <v>0</v>
      </c>
      <c r="M1338" s="2">
        <v>0</v>
      </c>
      <c r="N1338" s="2">
        <v>0</v>
      </c>
      <c r="O1338" s="2">
        <v>0</v>
      </c>
      <c r="P1338" s="2">
        <f t="shared" si="1136"/>
        <v>39500</v>
      </c>
      <c r="Q1338" s="2">
        <f t="shared" si="1112"/>
        <v>79</v>
      </c>
    </row>
    <row r="1339" spans="1:17">
      <c r="A1339" s="12" t="s">
        <v>731</v>
      </c>
      <c r="B1339" s="12" t="s">
        <v>81</v>
      </c>
      <c r="C1339" s="12" t="s">
        <v>88</v>
      </c>
      <c r="D1339" s="12" t="s">
        <v>733</v>
      </c>
      <c r="E1339" s="11">
        <v>6139</v>
      </c>
      <c r="F1339" s="12" t="s">
        <v>747</v>
      </c>
      <c r="G1339" s="84" t="s">
        <v>3077</v>
      </c>
      <c r="H1339" s="13" t="s">
        <v>108</v>
      </c>
      <c r="I1339" s="2">
        <v>6279</v>
      </c>
      <c r="J1339" s="2">
        <v>6279</v>
      </c>
      <c r="K1339" s="2">
        <v>4506</v>
      </c>
      <c r="L1339" s="2">
        <f t="shared" si="1134"/>
        <v>1500</v>
      </c>
      <c r="M1339" s="2">
        <v>0</v>
      </c>
      <c r="N1339" s="2">
        <v>0</v>
      </c>
      <c r="O1339" s="2">
        <v>1500</v>
      </c>
      <c r="P1339" s="2">
        <f t="shared" si="1136"/>
        <v>6006</v>
      </c>
      <c r="Q1339" s="2">
        <f t="shared" si="1112"/>
        <v>95.652173913043484</v>
      </c>
    </row>
    <row r="1340" spans="1:17" ht="22.5">
      <c r="A1340" s="12" t="s">
        <v>731</v>
      </c>
      <c r="B1340" s="12" t="s">
        <v>81</v>
      </c>
      <c r="C1340" s="12" t="s">
        <v>88</v>
      </c>
      <c r="D1340" s="12" t="s">
        <v>733</v>
      </c>
      <c r="E1340" s="11">
        <v>6139</v>
      </c>
      <c r="F1340" s="12" t="s">
        <v>748</v>
      </c>
      <c r="G1340" s="84" t="s">
        <v>3077</v>
      </c>
      <c r="H1340" s="13" t="s">
        <v>114</v>
      </c>
      <c r="I1340" s="2">
        <v>14000</v>
      </c>
      <c r="J1340" s="2">
        <v>14400</v>
      </c>
      <c r="K1340" s="2">
        <v>10982</v>
      </c>
      <c r="L1340" s="2">
        <f t="shared" si="1134"/>
        <v>3000</v>
      </c>
      <c r="M1340" s="2">
        <v>3000</v>
      </c>
      <c r="N1340" s="2">
        <v>0</v>
      </c>
      <c r="O1340" s="2">
        <v>0</v>
      </c>
      <c r="P1340" s="2">
        <f t="shared" si="1136"/>
        <v>13982</v>
      </c>
      <c r="Q1340" s="2">
        <f t="shared" si="1112"/>
        <v>97.097222222222229</v>
      </c>
    </row>
    <row r="1341" spans="1:17" ht="22.5">
      <c r="A1341" s="17" t="s">
        <v>0</v>
      </c>
      <c r="B1341" s="17" t="s">
        <v>0</v>
      </c>
      <c r="C1341" s="17" t="s">
        <v>0</v>
      </c>
      <c r="D1341" s="18" t="s">
        <v>0</v>
      </c>
      <c r="E1341" s="18" t="s">
        <v>0</v>
      </c>
      <c r="F1341" s="18" t="s">
        <v>0</v>
      </c>
      <c r="G1341" s="81" t="s">
        <v>0</v>
      </c>
      <c r="H1341" s="24" t="s">
        <v>36</v>
      </c>
      <c r="I1341" s="29">
        <v>4609100</v>
      </c>
      <c r="J1341" s="29">
        <f t="shared" ref="J1341:K1341" si="1148">SUM(J1342)</f>
        <v>4609100</v>
      </c>
      <c r="K1341" s="29">
        <f t="shared" si="1148"/>
        <v>4459075</v>
      </c>
      <c r="L1341" s="29">
        <f t="shared" si="1134"/>
        <v>150025</v>
      </c>
      <c r="M1341" s="29">
        <f t="shared" ref="M1341:O1341" si="1149">SUM(M1342)</f>
        <v>150025</v>
      </c>
      <c r="N1341" s="29">
        <f t="shared" si="1149"/>
        <v>0</v>
      </c>
      <c r="O1341" s="29">
        <f t="shared" si="1149"/>
        <v>0</v>
      </c>
      <c r="P1341" s="29">
        <f t="shared" si="1136"/>
        <v>4609100</v>
      </c>
      <c r="Q1341" s="29">
        <f t="shared" si="1112"/>
        <v>100</v>
      </c>
    </row>
    <row r="1342" spans="1:17">
      <c r="A1342" s="12" t="s">
        <v>731</v>
      </c>
      <c r="B1342" s="12" t="s">
        <v>81</v>
      </c>
      <c r="C1342" s="12" t="s">
        <v>88</v>
      </c>
      <c r="D1342" s="12" t="s">
        <v>733</v>
      </c>
      <c r="E1342" s="18" t="s">
        <v>28</v>
      </c>
      <c r="F1342" s="18" t="s">
        <v>0</v>
      </c>
      <c r="G1342" s="81" t="s">
        <v>0</v>
      </c>
      <c r="H1342" s="18" t="s">
        <v>29</v>
      </c>
      <c r="I1342" s="3">
        <v>4609100</v>
      </c>
      <c r="J1342" s="3">
        <f t="shared" ref="J1342" si="1150">SUM(J1343,J1345)</f>
        <v>4609100</v>
      </c>
      <c r="K1342" s="3">
        <f t="shared" ref="K1342" si="1151">SUM(K1343,K1345)</f>
        <v>4459075</v>
      </c>
      <c r="L1342" s="3">
        <f t="shared" si="1134"/>
        <v>150025</v>
      </c>
      <c r="M1342" s="3">
        <f t="shared" ref="M1342:O1342" si="1152">SUM(M1343,M1345)</f>
        <v>150025</v>
      </c>
      <c r="N1342" s="3">
        <f t="shared" si="1152"/>
        <v>0</v>
      </c>
      <c r="O1342" s="3">
        <f t="shared" si="1152"/>
        <v>0</v>
      </c>
      <c r="P1342" s="3">
        <f t="shared" si="1136"/>
        <v>4609100</v>
      </c>
      <c r="Q1342" s="3">
        <f t="shared" si="1112"/>
        <v>100</v>
      </c>
    </row>
    <row r="1343" spans="1:17">
      <c r="A1343" s="17" t="s">
        <v>731</v>
      </c>
      <c r="B1343" s="17" t="s">
        <v>81</v>
      </c>
      <c r="C1343" s="17" t="s">
        <v>88</v>
      </c>
      <c r="D1343" s="17" t="s">
        <v>733</v>
      </c>
      <c r="E1343" s="17" t="s">
        <v>681</v>
      </c>
      <c r="F1343" s="12" t="s">
        <v>0</v>
      </c>
      <c r="G1343" s="84" t="s">
        <v>0</v>
      </c>
      <c r="H1343" s="18" t="s">
        <v>34</v>
      </c>
      <c r="I1343" s="3">
        <v>600000</v>
      </c>
      <c r="J1343" s="3">
        <f t="shared" ref="J1343:K1343" si="1153">SUM(J1344)</f>
        <v>600000</v>
      </c>
      <c r="K1343" s="3">
        <f t="shared" si="1153"/>
        <v>450000</v>
      </c>
      <c r="L1343" s="3">
        <f t="shared" si="1134"/>
        <v>150000</v>
      </c>
      <c r="M1343" s="3">
        <f t="shared" ref="M1343:O1343" si="1154">SUM(M1344)</f>
        <v>150000</v>
      </c>
      <c r="N1343" s="3">
        <f t="shared" si="1154"/>
        <v>0</v>
      </c>
      <c r="O1343" s="3">
        <f t="shared" si="1154"/>
        <v>0</v>
      </c>
      <c r="P1343" s="3">
        <f t="shared" si="1136"/>
        <v>600000</v>
      </c>
      <c r="Q1343" s="3">
        <f t="shared" si="1112"/>
        <v>100</v>
      </c>
    </row>
    <row r="1344" spans="1:17">
      <c r="A1344" s="12" t="s">
        <v>731</v>
      </c>
      <c r="B1344" s="12" t="s">
        <v>81</v>
      </c>
      <c r="C1344" s="12" t="s">
        <v>88</v>
      </c>
      <c r="D1344" s="12" t="s">
        <v>733</v>
      </c>
      <c r="E1344" s="11">
        <v>6145</v>
      </c>
      <c r="F1344" s="12" t="s">
        <v>749</v>
      </c>
      <c r="G1344" s="84" t="s">
        <v>3085</v>
      </c>
      <c r="H1344" s="13" t="s">
        <v>750</v>
      </c>
      <c r="I1344" s="2">
        <v>600000</v>
      </c>
      <c r="J1344" s="2">
        <v>600000</v>
      </c>
      <c r="K1344" s="2">
        <v>450000</v>
      </c>
      <c r="L1344" s="2">
        <f t="shared" si="1134"/>
        <v>150000</v>
      </c>
      <c r="M1344" s="2">
        <v>150000</v>
      </c>
      <c r="N1344" s="2">
        <v>0</v>
      </c>
      <c r="O1344" s="2">
        <v>0</v>
      </c>
      <c r="P1344" s="2">
        <f t="shared" si="1136"/>
        <v>600000</v>
      </c>
      <c r="Q1344" s="2">
        <f t="shared" si="1112"/>
        <v>100</v>
      </c>
    </row>
    <row r="1345" spans="1:17">
      <c r="A1345" s="17" t="s">
        <v>731</v>
      </c>
      <c r="B1345" s="17" t="s">
        <v>81</v>
      </c>
      <c r="C1345" s="17" t="s">
        <v>88</v>
      </c>
      <c r="D1345" s="17" t="s">
        <v>733</v>
      </c>
      <c r="E1345" s="17" t="s">
        <v>120</v>
      </c>
      <c r="F1345" s="12" t="s">
        <v>0</v>
      </c>
      <c r="G1345" s="84" t="s">
        <v>0</v>
      </c>
      <c r="H1345" s="18" t="s">
        <v>35</v>
      </c>
      <c r="I1345" s="3">
        <v>4009100</v>
      </c>
      <c r="J1345" s="3">
        <f t="shared" ref="J1345:K1345" si="1155">SUM(J1346:J1348)</f>
        <v>4009100</v>
      </c>
      <c r="K1345" s="3">
        <f t="shared" si="1155"/>
        <v>4009075</v>
      </c>
      <c r="L1345" s="3">
        <f t="shared" si="1134"/>
        <v>25</v>
      </c>
      <c r="M1345" s="3">
        <f t="shared" ref="M1345:O1345" si="1156">SUM(M1346:M1348)</f>
        <v>25</v>
      </c>
      <c r="N1345" s="3">
        <f t="shared" si="1156"/>
        <v>0</v>
      </c>
      <c r="O1345" s="3">
        <f t="shared" si="1156"/>
        <v>0</v>
      </c>
      <c r="P1345" s="3">
        <f t="shared" si="1136"/>
        <v>4009100</v>
      </c>
      <c r="Q1345" s="3">
        <f t="shared" si="1112"/>
        <v>100</v>
      </c>
    </row>
    <row r="1346" spans="1:17">
      <c r="A1346" s="12" t="s">
        <v>731</v>
      </c>
      <c r="B1346" s="12" t="s">
        <v>81</v>
      </c>
      <c r="C1346" s="12" t="s">
        <v>88</v>
      </c>
      <c r="D1346" s="12" t="s">
        <v>733</v>
      </c>
      <c r="E1346" s="11">
        <v>6148</v>
      </c>
      <c r="F1346" s="12"/>
      <c r="G1346" s="84" t="s">
        <v>3077</v>
      </c>
      <c r="H1346" s="13" t="s">
        <v>35</v>
      </c>
      <c r="I1346" s="2">
        <v>4000000</v>
      </c>
      <c r="J1346" s="2">
        <v>4000000</v>
      </c>
      <c r="K1346" s="2">
        <v>4000000</v>
      </c>
      <c r="L1346" s="2">
        <f t="shared" si="1134"/>
        <v>0</v>
      </c>
      <c r="M1346" s="2"/>
      <c r="N1346" s="2">
        <v>0</v>
      </c>
      <c r="O1346" s="2">
        <v>0</v>
      </c>
      <c r="P1346" s="2">
        <f t="shared" si="1136"/>
        <v>4000000</v>
      </c>
      <c r="Q1346" s="2">
        <f t="shared" si="1112"/>
        <v>100</v>
      </c>
    </row>
    <row r="1347" spans="1:17">
      <c r="A1347" s="12" t="s">
        <v>731</v>
      </c>
      <c r="B1347" s="12" t="s">
        <v>81</v>
      </c>
      <c r="C1347" s="12" t="s">
        <v>88</v>
      </c>
      <c r="D1347" s="12" t="s">
        <v>733</v>
      </c>
      <c r="E1347" s="11">
        <v>6148</v>
      </c>
      <c r="F1347" s="12" t="s">
        <v>751</v>
      </c>
      <c r="G1347" s="84" t="s">
        <v>3077</v>
      </c>
      <c r="H1347" s="13" t="s">
        <v>403</v>
      </c>
      <c r="I1347" s="2">
        <v>100</v>
      </c>
      <c r="J1347" s="2">
        <v>100</v>
      </c>
      <c r="K1347" s="2">
        <v>75</v>
      </c>
      <c r="L1347" s="2">
        <f t="shared" si="1134"/>
        <v>25</v>
      </c>
      <c r="M1347" s="2">
        <v>25</v>
      </c>
      <c r="N1347" s="2">
        <v>0</v>
      </c>
      <c r="O1347" s="2">
        <v>0</v>
      </c>
      <c r="P1347" s="2">
        <f t="shared" si="1136"/>
        <v>100</v>
      </c>
      <c r="Q1347" s="2">
        <f t="shared" si="1112"/>
        <v>100</v>
      </c>
    </row>
    <row r="1348" spans="1:17">
      <c r="A1348" s="12" t="s">
        <v>731</v>
      </c>
      <c r="B1348" s="12" t="s">
        <v>81</v>
      </c>
      <c r="C1348" s="12" t="s">
        <v>88</v>
      </c>
      <c r="D1348" s="12" t="s">
        <v>733</v>
      </c>
      <c r="E1348" s="11">
        <v>6148</v>
      </c>
      <c r="F1348" s="12" t="s">
        <v>752</v>
      </c>
      <c r="G1348" s="84" t="s">
        <v>3077</v>
      </c>
      <c r="H1348" s="13" t="s">
        <v>753</v>
      </c>
      <c r="I1348" s="2">
        <v>9000</v>
      </c>
      <c r="J1348" s="2">
        <v>9000</v>
      </c>
      <c r="K1348" s="2">
        <v>9000</v>
      </c>
      <c r="L1348" s="2">
        <f t="shared" si="1134"/>
        <v>0</v>
      </c>
      <c r="M1348" s="2">
        <v>0</v>
      </c>
      <c r="N1348" s="2">
        <v>0</v>
      </c>
      <c r="O1348" s="2">
        <v>0</v>
      </c>
      <c r="P1348" s="2">
        <f t="shared" si="1136"/>
        <v>9000</v>
      </c>
      <c r="Q1348" s="2">
        <f t="shared" si="1112"/>
        <v>100</v>
      </c>
    </row>
    <row r="1349" spans="1:17" ht="22.5">
      <c r="A1349" s="17" t="s">
        <v>0</v>
      </c>
      <c r="B1349" s="17" t="s">
        <v>0</v>
      </c>
      <c r="C1349" s="17" t="s">
        <v>0</v>
      </c>
      <c r="D1349" s="18" t="s">
        <v>0</v>
      </c>
      <c r="E1349" s="18" t="s">
        <v>0</v>
      </c>
      <c r="F1349" s="18" t="s">
        <v>0</v>
      </c>
      <c r="G1349" s="81" t="s">
        <v>0</v>
      </c>
      <c r="H1349" s="24" t="s">
        <v>49</v>
      </c>
      <c r="I1349" s="29">
        <v>21934807</v>
      </c>
      <c r="J1349" s="29">
        <f t="shared" ref="J1349:K1349" si="1157">SUM(J1350)</f>
        <v>21210307</v>
      </c>
      <c r="K1349" s="29">
        <f t="shared" si="1157"/>
        <v>7842987</v>
      </c>
      <c r="L1349" s="29">
        <f t="shared" si="1134"/>
        <v>1675000</v>
      </c>
      <c r="M1349" s="29">
        <f t="shared" ref="M1349:O1349" si="1158">SUM(M1350)</f>
        <v>960000</v>
      </c>
      <c r="N1349" s="29">
        <f t="shared" si="1158"/>
        <v>670000</v>
      </c>
      <c r="O1349" s="29">
        <f t="shared" si="1158"/>
        <v>45000</v>
      </c>
      <c r="P1349" s="29">
        <f t="shared" si="1136"/>
        <v>9517987</v>
      </c>
      <c r="Q1349" s="29">
        <f t="shared" si="1112"/>
        <v>44.874348117639222</v>
      </c>
    </row>
    <row r="1350" spans="1:17">
      <c r="A1350" s="12" t="s">
        <v>731</v>
      </c>
      <c r="B1350" s="12" t="s">
        <v>81</v>
      </c>
      <c r="C1350" s="12" t="s">
        <v>88</v>
      </c>
      <c r="D1350" s="12" t="s">
        <v>733</v>
      </c>
      <c r="E1350" s="18" t="s">
        <v>44</v>
      </c>
      <c r="F1350" s="18" t="s">
        <v>0</v>
      </c>
      <c r="G1350" s="81" t="s">
        <v>0</v>
      </c>
      <c r="H1350" s="18" t="s">
        <v>45</v>
      </c>
      <c r="I1350" s="3">
        <v>21934807</v>
      </c>
      <c r="J1350" s="3">
        <f t="shared" ref="J1350" si="1159">SUM(J1352,J1353,J1351)</f>
        <v>21210307</v>
      </c>
      <c r="K1350" s="3">
        <f t="shared" ref="K1350" si="1160">SUM(K1352,K1353,K1351)</f>
        <v>7842987</v>
      </c>
      <c r="L1350" s="3">
        <f t="shared" si="1134"/>
        <v>1675000</v>
      </c>
      <c r="M1350" s="3">
        <f t="shared" ref="M1350:O1350" si="1161">SUM(M1352,M1353,M1351)</f>
        <v>960000</v>
      </c>
      <c r="N1350" s="3">
        <f t="shared" si="1161"/>
        <v>670000</v>
      </c>
      <c r="O1350" s="3">
        <f t="shared" si="1161"/>
        <v>45000</v>
      </c>
      <c r="P1350" s="3">
        <f t="shared" si="1136"/>
        <v>9517987</v>
      </c>
      <c r="Q1350" s="3">
        <f t="shared" si="1112"/>
        <v>44.874348117639222</v>
      </c>
    </row>
    <row r="1351" spans="1:17">
      <c r="A1351" s="12" t="s">
        <v>731</v>
      </c>
      <c r="B1351" s="12" t="s">
        <v>81</v>
      </c>
      <c r="C1351" s="12" t="s">
        <v>88</v>
      </c>
      <c r="D1351" s="12" t="s">
        <v>733</v>
      </c>
      <c r="E1351" s="11">
        <v>6161</v>
      </c>
      <c r="F1351" s="12"/>
      <c r="G1351" s="84" t="s">
        <v>3080</v>
      </c>
      <c r="H1351" s="13" t="s">
        <v>46</v>
      </c>
      <c r="I1351" s="2">
        <v>11539410</v>
      </c>
      <c r="J1351" s="2">
        <v>11539410</v>
      </c>
      <c r="K1351" s="2">
        <v>4025271</v>
      </c>
      <c r="L1351" s="2">
        <f t="shared" si="1134"/>
        <v>1435000</v>
      </c>
      <c r="M1351" s="2">
        <v>750000</v>
      </c>
      <c r="N1351" s="2">
        <v>670000</v>
      </c>
      <c r="O1351" s="2">
        <v>15000</v>
      </c>
      <c r="P1351" s="2">
        <f t="shared" si="1136"/>
        <v>5460271</v>
      </c>
      <c r="Q1351" s="2">
        <f t="shared" si="1112"/>
        <v>47.318459089329522</v>
      </c>
    </row>
    <row r="1352" spans="1:17">
      <c r="A1352" s="12" t="s">
        <v>731</v>
      </c>
      <c r="B1352" s="12" t="s">
        <v>81</v>
      </c>
      <c r="C1352" s="12" t="s">
        <v>88</v>
      </c>
      <c r="D1352" s="12" t="s">
        <v>733</v>
      </c>
      <c r="E1352" s="11">
        <v>6162</v>
      </c>
      <c r="F1352" s="12"/>
      <c r="G1352" s="84" t="s">
        <v>3080</v>
      </c>
      <c r="H1352" s="13" t="s">
        <v>47</v>
      </c>
      <c r="I1352" s="2">
        <v>603276</v>
      </c>
      <c r="J1352" s="2">
        <v>603276</v>
      </c>
      <c r="K1352" s="2">
        <v>233139</v>
      </c>
      <c r="L1352" s="2">
        <f t="shared" si="1134"/>
        <v>240000</v>
      </c>
      <c r="M1352" s="2">
        <v>210000</v>
      </c>
      <c r="N1352" s="2">
        <v>0</v>
      </c>
      <c r="O1352" s="2">
        <v>30000</v>
      </c>
      <c r="P1352" s="2">
        <f t="shared" si="1136"/>
        <v>473139</v>
      </c>
      <c r="Q1352" s="2">
        <f t="shared" si="1112"/>
        <v>78.428281582559222</v>
      </c>
    </row>
    <row r="1353" spans="1:17">
      <c r="A1353" s="12" t="s">
        <v>731</v>
      </c>
      <c r="B1353" s="12" t="s">
        <v>81</v>
      </c>
      <c r="C1353" s="12" t="s">
        <v>88</v>
      </c>
      <c r="D1353" s="12" t="s">
        <v>733</v>
      </c>
      <c r="E1353" s="11">
        <v>6163</v>
      </c>
      <c r="F1353" s="12"/>
      <c r="G1353" s="84" t="s">
        <v>3080</v>
      </c>
      <c r="H1353" s="13" t="s">
        <v>48</v>
      </c>
      <c r="I1353" s="2">
        <v>9792121</v>
      </c>
      <c r="J1353" s="2">
        <v>9067621</v>
      </c>
      <c r="K1353" s="2">
        <v>3584577</v>
      </c>
      <c r="L1353" s="2">
        <f t="shared" si="1134"/>
        <v>0</v>
      </c>
      <c r="M1353" s="2"/>
      <c r="N1353" s="2"/>
      <c r="O1353" s="2"/>
      <c r="P1353" s="2">
        <f t="shared" si="1136"/>
        <v>3584577</v>
      </c>
      <c r="Q1353" s="2">
        <f t="shared" si="1112"/>
        <v>39.53161474216887</v>
      </c>
    </row>
    <row r="1354" spans="1:17" ht="22.5">
      <c r="A1354" s="17" t="s">
        <v>0</v>
      </c>
      <c r="B1354" s="17" t="s">
        <v>0</v>
      </c>
      <c r="C1354" s="17" t="s">
        <v>0</v>
      </c>
      <c r="D1354" s="18" t="s">
        <v>0</v>
      </c>
      <c r="E1354" s="18" t="s">
        <v>0</v>
      </c>
      <c r="F1354" s="18" t="s">
        <v>0</v>
      </c>
      <c r="G1354" s="81" t="s">
        <v>0</v>
      </c>
      <c r="H1354" s="24" t="s">
        <v>58</v>
      </c>
      <c r="I1354" s="29">
        <v>638000</v>
      </c>
      <c r="J1354" s="29">
        <f t="shared" ref="J1354:K1354" si="1162">SUM(J1355)</f>
        <v>638000</v>
      </c>
      <c r="K1354" s="29">
        <f t="shared" si="1162"/>
        <v>454000</v>
      </c>
      <c r="L1354" s="29">
        <f t="shared" si="1134"/>
        <v>0</v>
      </c>
      <c r="M1354" s="29">
        <f t="shared" ref="M1354:O1354" si="1163">SUM(M1355)</f>
        <v>0</v>
      </c>
      <c r="N1354" s="29">
        <f t="shared" si="1163"/>
        <v>0</v>
      </c>
      <c r="O1354" s="29">
        <f t="shared" si="1163"/>
        <v>0</v>
      </c>
      <c r="P1354" s="29">
        <f t="shared" si="1136"/>
        <v>454000</v>
      </c>
      <c r="Q1354" s="29">
        <f t="shared" si="1112"/>
        <v>71.159874608150474</v>
      </c>
    </row>
    <row r="1355" spans="1:17">
      <c r="A1355" s="12" t="s">
        <v>731</v>
      </c>
      <c r="B1355" s="12" t="s">
        <v>81</v>
      </c>
      <c r="C1355" s="12" t="s">
        <v>88</v>
      </c>
      <c r="D1355" s="12" t="s">
        <v>733</v>
      </c>
      <c r="E1355" s="18" t="s">
        <v>50</v>
      </c>
      <c r="F1355" s="18" t="s">
        <v>0</v>
      </c>
      <c r="G1355" s="81" t="s">
        <v>0</v>
      </c>
      <c r="H1355" s="18" t="s">
        <v>51</v>
      </c>
      <c r="I1355" s="3">
        <v>638000</v>
      </c>
      <c r="J1355" s="3">
        <f t="shared" ref="J1355" si="1164">SUM(J1356,J1357)</f>
        <v>638000</v>
      </c>
      <c r="K1355" s="3">
        <f t="shared" ref="K1355" si="1165">SUM(K1356,K1357)</f>
        <v>454000</v>
      </c>
      <c r="L1355" s="3">
        <f t="shared" si="1134"/>
        <v>0</v>
      </c>
      <c r="M1355" s="3">
        <f t="shared" ref="M1355:O1355" si="1166">SUM(M1356,M1357)</f>
        <v>0</v>
      </c>
      <c r="N1355" s="3">
        <f t="shared" si="1166"/>
        <v>0</v>
      </c>
      <c r="O1355" s="3">
        <f t="shared" si="1166"/>
        <v>0</v>
      </c>
      <c r="P1355" s="3">
        <f t="shared" si="1136"/>
        <v>454000</v>
      </c>
      <c r="Q1355" s="3">
        <f t="shared" si="1112"/>
        <v>71.159874608150474</v>
      </c>
    </row>
    <row r="1356" spans="1:17">
      <c r="A1356" s="12" t="s">
        <v>731</v>
      </c>
      <c r="B1356" s="12" t="s">
        <v>81</v>
      </c>
      <c r="C1356" s="12" t="s">
        <v>88</v>
      </c>
      <c r="D1356" s="12" t="s">
        <v>733</v>
      </c>
      <c r="E1356" s="11">
        <v>8213</v>
      </c>
      <c r="F1356" s="12"/>
      <c r="G1356" s="84" t="s">
        <v>3077</v>
      </c>
      <c r="H1356" s="13" t="s">
        <v>54</v>
      </c>
      <c r="I1356" s="2">
        <v>95000</v>
      </c>
      <c r="J1356" s="2">
        <v>95000</v>
      </c>
      <c r="K1356" s="2">
        <v>94000</v>
      </c>
      <c r="L1356" s="2">
        <f t="shared" si="1134"/>
        <v>0</v>
      </c>
      <c r="M1356" s="2">
        <v>0</v>
      </c>
      <c r="N1356" s="2">
        <v>0</v>
      </c>
      <c r="O1356" s="2">
        <v>0</v>
      </c>
      <c r="P1356" s="2">
        <f t="shared" si="1136"/>
        <v>94000</v>
      </c>
      <c r="Q1356" s="2">
        <f t="shared" si="1112"/>
        <v>98.94736842105263</v>
      </c>
    </row>
    <row r="1357" spans="1:17">
      <c r="A1357" s="12" t="s">
        <v>731</v>
      </c>
      <c r="B1357" s="12" t="s">
        <v>81</v>
      </c>
      <c r="C1357" s="12" t="s">
        <v>88</v>
      </c>
      <c r="D1357" s="12" t="s">
        <v>733</v>
      </c>
      <c r="E1357" s="11">
        <v>8215</v>
      </c>
      <c r="F1357" s="12"/>
      <c r="G1357" s="84" t="s">
        <v>3077</v>
      </c>
      <c r="H1357" s="13" t="s">
        <v>56</v>
      </c>
      <c r="I1357" s="2">
        <v>543000</v>
      </c>
      <c r="J1357" s="2">
        <v>543000</v>
      </c>
      <c r="K1357" s="2">
        <v>360000</v>
      </c>
      <c r="L1357" s="2">
        <f t="shared" si="1134"/>
        <v>0</v>
      </c>
      <c r="M1357" s="2">
        <v>0</v>
      </c>
      <c r="N1357" s="2">
        <v>0</v>
      </c>
      <c r="O1357" s="2">
        <v>0</v>
      </c>
      <c r="P1357" s="2">
        <f t="shared" si="1136"/>
        <v>360000</v>
      </c>
      <c r="Q1357" s="2">
        <f t="shared" ref="Q1357:Q1420" si="1167">IF(J1357=0,"-",P1357/J1357*100)</f>
        <v>66.298342541436455</v>
      </c>
    </row>
    <row r="1358" spans="1:17" ht="22.5">
      <c r="A1358" s="17" t="s">
        <v>0</v>
      </c>
      <c r="B1358" s="17" t="s">
        <v>0</v>
      </c>
      <c r="C1358" s="17" t="s">
        <v>0</v>
      </c>
      <c r="D1358" s="18" t="s">
        <v>0</v>
      </c>
      <c r="E1358" s="18" t="s">
        <v>0</v>
      </c>
      <c r="F1358" s="18" t="s">
        <v>0</v>
      </c>
      <c r="G1358" s="81" t="s">
        <v>0</v>
      </c>
      <c r="H1358" s="24" t="s">
        <v>62</v>
      </c>
      <c r="I1358" s="29">
        <v>100</v>
      </c>
      <c r="J1358" s="29">
        <f t="shared" ref="J1358:K1359" si="1168">SUM(J1359)</f>
        <v>100</v>
      </c>
      <c r="K1358" s="29">
        <f t="shared" si="1168"/>
        <v>50</v>
      </c>
      <c r="L1358" s="29">
        <f t="shared" si="1134"/>
        <v>25</v>
      </c>
      <c r="M1358" s="29">
        <f t="shared" ref="M1358:O1359" si="1169">SUM(M1359)</f>
        <v>25</v>
      </c>
      <c r="N1358" s="29">
        <f t="shared" si="1169"/>
        <v>0</v>
      </c>
      <c r="O1358" s="29">
        <f t="shared" si="1169"/>
        <v>0</v>
      </c>
      <c r="P1358" s="29">
        <f t="shared" si="1136"/>
        <v>75</v>
      </c>
      <c r="Q1358" s="29">
        <f t="shared" si="1167"/>
        <v>75</v>
      </c>
    </row>
    <row r="1359" spans="1:17">
      <c r="A1359" s="12" t="s">
        <v>731</v>
      </c>
      <c r="B1359" s="12" t="s">
        <v>81</v>
      </c>
      <c r="C1359" s="12" t="s">
        <v>88</v>
      </c>
      <c r="D1359" s="12" t="s">
        <v>733</v>
      </c>
      <c r="E1359" s="18" t="s">
        <v>59</v>
      </c>
      <c r="F1359" s="18" t="s">
        <v>0</v>
      </c>
      <c r="G1359" s="81" t="s">
        <v>0</v>
      </c>
      <c r="H1359" s="18" t="s">
        <v>60</v>
      </c>
      <c r="I1359" s="3">
        <v>100</v>
      </c>
      <c r="J1359" s="3">
        <f t="shared" si="1168"/>
        <v>100</v>
      </c>
      <c r="K1359" s="3">
        <f t="shared" si="1168"/>
        <v>50</v>
      </c>
      <c r="L1359" s="3">
        <f t="shared" si="1134"/>
        <v>25</v>
      </c>
      <c r="M1359" s="3">
        <f t="shared" si="1169"/>
        <v>25</v>
      </c>
      <c r="N1359" s="3">
        <f t="shared" si="1169"/>
        <v>0</v>
      </c>
      <c r="O1359" s="3">
        <f t="shared" si="1169"/>
        <v>0</v>
      </c>
      <c r="P1359" s="3">
        <f t="shared" si="1136"/>
        <v>75</v>
      </c>
      <c r="Q1359" s="3">
        <f t="shared" si="1167"/>
        <v>75</v>
      </c>
    </row>
    <row r="1360" spans="1:17">
      <c r="A1360" s="12" t="s">
        <v>731</v>
      </c>
      <c r="B1360" s="12" t="s">
        <v>81</v>
      </c>
      <c r="C1360" s="12" t="s">
        <v>88</v>
      </c>
      <c r="D1360" s="12" t="s">
        <v>733</v>
      </c>
      <c r="E1360" s="11">
        <v>8226</v>
      </c>
      <c r="F1360" s="12"/>
      <c r="G1360" s="84" t="s">
        <v>3077</v>
      </c>
      <c r="H1360" s="13" t="s">
        <v>61</v>
      </c>
      <c r="I1360" s="2">
        <v>100</v>
      </c>
      <c r="J1360" s="2">
        <v>100</v>
      </c>
      <c r="K1360" s="2">
        <v>50</v>
      </c>
      <c r="L1360" s="2">
        <f t="shared" si="1134"/>
        <v>25</v>
      </c>
      <c r="M1360" s="2">
        <v>25</v>
      </c>
      <c r="N1360" s="2">
        <v>0</v>
      </c>
      <c r="O1360" s="2">
        <v>0</v>
      </c>
      <c r="P1360" s="2">
        <f t="shared" si="1136"/>
        <v>75</v>
      </c>
      <c r="Q1360" s="2">
        <f t="shared" si="1167"/>
        <v>75</v>
      </c>
    </row>
    <row r="1361" spans="1:17" ht="22.5">
      <c r="A1361" s="17" t="s">
        <v>0</v>
      </c>
      <c r="B1361" s="17" t="s">
        <v>0</v>
      </c>
      <c r="C1361" s="17" t="s">
        <v>0</v>
      </c>
      <c r="D1361" s="18" t="s">
        <v>0</v>
      </c>
      <c r="E1361" s="18" t="s">
        <v>0</v>
      </c>
      <c r="F1361" s="18" t="s">
        <v>0</v>
      </c>
      <c r="G1361" s="81" t="s">
        <v>0</v>
      </c>
      <c r="H1361" s="24" t="s">
        <v>67</v>
      </c>
      <c r="I1361" s="29">
        <v>38206808</v>
      </c>
      <c r="J1361" s="29">
        <f t="shared" ref="J1361:K1361" si="1170">SUM(J1362)</f>
        <v>32612765</v>
      </c>
      <c r="K1361" s="29">
        <f t="shared" si="1170"/>
        <v>22086819</v>
      </c>
      <c r="L1361" s="29">
        <f t="shared" si="1134"/>
        <v>6350000</v>
      </c>
      <c r="M1361" s="29">
        <f t="shared" ref="M1361:O1361" si="1171">SUM(M1362)</f>
        <v>2700000</v>
      </c>
      <c r="N1361" s="29">
        <f t="shared" si="1171"/>
        <v>2700000</v>
      </c>
      <c r="O1361" s="29">
        <f t="shared" si="1171"/>
        <v>950000</v>
      </c>
      <c r="P1361" s="29">
        <f t="shared" si="1136"/>
        <v>28436819</v>
      </c>
      <c r="Q1361" s="29">
        <f t="shared" si="1167"/>
        <v>87.1953635332668</v>
      </c>
    </row>
    <row r="1362" spans="1:17">
      <c r="A1362" s="12" t="s">
        <v>731</v>
      </c>
      <c r="B1362" s="12" t="s">
        <v>81</v>
      </c>
      <c r="C1362" s="12" t="s">
        <v>88</v>
      </c>
      <c r="D1362" s="12" t="s">
        <v>733</v>
      </c>
      <c r="E1362" s="18" t="s">
        <v>63</v>
      </c>
      <c r="F1362" s="18" t="s">
        <v>0</v>
      </c>
      <c r="G1362" s="81" t="s">
        <v>0</v>
      </c>
      <c r="H1362" s="18" t="s">
        <v>64</v>
      </c>
      <c r="I1362" s="3">
        <v>38206808</v>
      </c>
      <c r="J1362" s="3">
        <f t="shared" ref="J1362" si="1172">SUM(J1364,J1365,J1363)</f>
        <v>32612765</v>
      </c>
      <c r="K1362" s="3">
        <f t="shared" ref="K1362" si="1173">SUM(K1364,K1365,K1363)</f>
        <v>22086819</v>
      </c>
      <c r="L1362" s="3">
        <f t="shared" si="1134"/>
        <v>6350000</v>
      </c>
      <c r="M1362" s="3">
        <f t="shared" ref="M1362:O1362" si="1174">SUM(M1364,M1365,M1363)</f>
        <v>2700000</v>
      </c>
      <c r="N1362" s="3">
        <f t="shared" si="1174"/>
        <v>2700000</v>
      </c>
      <c r="O1362" s="3">
        <f t="shared" si="1174"/>
        <v>950000</v>
      </c>
      <c r="P1362" s="3">
        <f t="shared" si="1136"/>
        <v>28436819</v>
      </c>
      <c r="Q1362" s="3">
        <f t="shared" si="1167"/>
        <v>87.1953635332668</v>
      </c>
    </row>
    <row r="1363" spans="1:17">
      <c r="A1363" s="12" t="s">
        <v>731</v>
      </c>
      <c r="B1363" s="12" t="s">
        <v>81</v>
      </c>
      <c r="C1363" s="12" t="s">
        <v>88</v>
      </c>
      <c r="D1363" s="12" t="s">
        <v>733</v>
      </c>
      <c r="E1363" s="11">
        <v>8231</v>
      </c>
      <c r="F1363" s="12"/>
      <c r="G1363" s="84" t="s">
        <v>3077</v>
      </c>
      <c r="H1363" s="13" t="s">
        <v>754</v>
      </c>
      <c r="I1363" s="2">
        <v>17270802</v>
      </c>
      <c r="J1363" s="2">
        <v>13258814</v>
      </c>
      <c r="K1363" s="2">
        <v>8326097</v>
      </c>
      <c r="L1363" s="2">
        <f t="shared" si="1134"/>
        <v>3400000</v>
      </c>
      <c r="M1363" s="2">
        <v>1500000</v>
      </c>
      <c r="N1363" s="2">
        <v>1700000</v>
      </c>
      <c r="O1363" s="2">
        <v>200000</v>
      </c>
      <c r="P1363" s="2">
        <f t="shared" si="1136"/>
        <v>11726097</v>
      </c>
      <c r="Q1363" s="2">
        <f t="shared" si="1167"/>
        <v>88.440014318022705</v>
      </c>
    </row>
    <row r="1364" spans="1:17">
      <c r="A1364" s="12" t="s">
        <v>731</v>
      </c>
      <c r="B1364" s="12" t="s">
        <v>81</v>
      </c>
      <c r="C1364" s="12" t="s">
        <v>88</v>
      </c>
      <c r="D1364" s="12" t="s">
        <v>733</v>
      </c>
      <c r="E1364" s="11">
        <v>8232</v>
      </c>
      <c r="F1364" s="12"/>
      <c r="G1364" s="84" t="s">
        <v>3077</v>
      </c>
      <c r="H1364" s="13" t="s">
        <v>65</v>
      </c>
      <c r="I1364" s="2">
        <v>6363031</v>
      </c>
      <c r="J1364" s="2">
        <v>4780976</v>
      </c>
      <c r="K1364" s="2">
        <v>1461445</v>
      </c>
      <c r="L1364" s="2">
        <f t="shared" si="1134"/>
        <v>1200000</v>
      </c>
      <c r="M1364" s="2">
        <v>800000</v>
      </c>
      <c r="N1364" s="2">
        <v>0</v>
      </c>
      <c r="O1364" s="2">
        <v>400000</v>
      </c>
      <c r="P1364" s="2">
        <f t="shared" si="1136"/>
        <v>2661445</v>
      </c>
      <c r="Q1364" s="2">
        <f t="shared" si="1167"/>
        <v>55.667399292529396</v>
      </c>
    </row>
    <row r="1365" spans="1:17">
      <c r="A1365" s="12" t="s">
        <v>731</v>
      </c>
      <c r="B1365" s="12" t="s">
        <v>81</v>
      </c>
      <c r="C1365" s="12" t="s">
        <v>88</v>
      </c>
      <c r="D1365" s="12" t="s">
        <v>733</v>
      </c>
      <c r="E1365" s="11">
        <v>8233</v>
      </c>
      <c r="F1365" s="12"/>
      <c r="G1365" s="84" t="s">
        <v>3077</v>
      </c>
      <c r="H1365" s="13" t="s">
        <v>66</v>
      </c>
      <c r="I1365" s="2">
        <v>14572975</v>
      </c>
      <c r="J1365" s="2">
        <v>14572975</v>
      </c>
      <c r="K1365" s="2">
        <v>12299277</v>
      </c>
      <c r="L1365" s="2">
        <f t="shared" si="1134"/>
        <v>1750000</v>
      </c>
      <c r="M1365" s="2">
        <v>400000</v>
      </c>
      <c r="N1365" s="2">
        <v>1000000</v>
      </c>
      <c r="O1365" s="2">
        <v>350000</v>
      </c>
      <c r="P1365" s="2">
        <f t="shared" si="1136"/>
        <v>14049277</v>
      </c>
      <c r="Q1365" s="2">
        <f t="shared" si="1167"/>
        <v>96.406375499855031</v>
      </c>
    </row>
    <row r="1366" spans="1:17">
      <c r="A1366" s="13" t="s">
        <v>0</v>
      </c>
      <c r="B1366" s="13" t="s">
        <v>0</v>
      </c>
      <c r="C1366" s="13" t="s">
        <v>0</v>
      </c>
      <c r="D1366" s="13" t="s">
        <v>0</v>
      </c>
      <c r="E1366" s="13" t="s">
        <v>0</v>
      </c>
      <c r="F1366" s="13" t="s">
        <v>0</v>
      </c>
      <c r="G1366" s="84" t="s">
        <v>0</v>
      </c>
      <c r="H1366" s="24" t="s">
        <v>755</v>
      </c>
      <c r="I1366" s="29">
        <v>70261321</v>
      </c>
      <c r="J1366" s="29">
        <f t="shared" ref="J1366:K1366" si="1175">SUM(J1361,J1358,J1354,J1349,J1341,J1314)</f>
        <v>63897414</v>
      </c>
      <c r="K1366" s="29">
        <f t="shared" si="1175"/>
        <v>37582219</v>
      </c>
      <c r="L1366" s="29">
        <f t="shared" si="1134"/>
        <v>9094075</v>
      </c>
      <c r="M1366" s="29">
        <f t="shared" ref="M1366:O1366" si="1176">SUM(M1361,M1358,M1354,M1349,M1341,M1314)</f>
        <v>4091359</v>
      </c>
      <c r="N1366" s="29">
        <f t="shared" si="1176"/>
        <v>3631000</v>
      </c>
      <c r="O1366" s="29">
        <f t="shared" si="1176"/>
        <v>1371716</v>
      </c>
      <c r="P1366" s="29">
        <f t="shared" si="1136"/>
        <v>46676294</v>
      </c>
      <c r="Q1366" s="29">
        <f t="shared" si="1167"/>
        <v>73.048799752678562</v>
      </c>
    </row>
    <row r="1367" spans="1:17" ht="15.75" thickBot="1">
      <c r="A1367" s="13" t="s">
        <v>0</v>
      </c>
      <c r="B1367" s="13" t="s">
        <v>0</v>
      </c>
      <c r="C1367" s="13" t="s">
        <v>0</v>
      </c>
      <c r="D1367" s="13" t="s">
        <v>0</v>
      </c>
      <c r="E1367" s="13" t="s">
        <v>0</v>
      </c>
      <c r="F1367" s="13" t="s">
        <v>0</v>
      </c>
      <c r="G1367" s="84" t="s">
        <v>0</v>
      </c>
      <c r="H1367" s="18" t="s">
        <v>125</v>
      </c>
      <c r="I1367" s="3">
        <v>65</v>
      </c>
      <c r="J1367" s="3">
        <v>65</v>
      </c>
      <c r="K1367" s="3">
        <v>0</v>
      </c>
      <c r="L1367" s="3">
        <f t="shared" si="1134"/>
        <v>0</v>
      </c>
      <c r="M1367" s="3"/>
      <c r="N1367" s="3"/>
      <c r="O1367" s="3"/>
      <c r="P1367" s="3">
        <f t="shared" si="1136"/>
        <v>0</v>
      </c>
      <c r="Q1367" s="3">
        <f t="shared" si="1167"/>
        <v>0</v>
      </c>
    </row>
    <row r="1368" spans="1:17" ht="45.75" thickBot="1">
      <c r="A1368" s="109" t="s">
        <v>0</v>
      </c>
      <c r="B1368" s="109" t="s">
        <v>0</v>
      </c>
      <c r="C1368" s="109" t="s">
        <v>0</v>
      </c>
      <c r="D1368" s="109" t="s">
        <v>0</v>
      </c>
      <c r="E1368" s="109" t="s">
        <v>0</v>
      </c>
      <c r="F1368" s="109" t="s">
        <v>0</v>
      </c>
      <c r="G1368" s="121" t="s">
        <v>0</v>
      </c>
      <c r="H1368" s="1" t="s">
        <v>126</v>
      </c>
      <c r="I1368" s="1" t="s">
        <v>3016</v>
      </c>
      <c r="J1368" s="1" t="s">
        <v>3199</v>
      </c>
      <c r="K1368" s="1" t="s">
        <v>3198</v>
      </c>
      <c r="L1368" s="1" t="s">
        <v>3191</v>
      </c>
      <c r="M1368" s="1" t="s">
        <v>3193</v>
      </c>
      <c r="N1368" s="1" t="s">
        <v>3194</v>
      </c>
      <c r="O1368" s="1" t="s">
        <v>3195</v>
      </c>
      <c r="P1368" s="1" t="s">
        <v>3192</v>
      </c>
      <c r="Q1368" s="1" t="s">
        <v>3185</v>
      </c>
    </row>
    <row r="1369" spans="1:17">
      <c r="A1369" s="110"/>
      <c r="B1369" s="110"/>
      <c r="C1369" s="110"/>
      <c r="D1369" s="110"/>
      <c r="E1369" s="110"/>
      <c r="F1369" s="110"/>
      <c r="G1369" s="122"/>
      <c r="H1369" s="26" t="s">
        <v>0</v>
      </c>
      <c r="I1369" s="28">
        <v>1</v>
      </c>
      <c r="J1369" s="28">
        <v>2</v>
      </c>
      <c r="K1369" s="28">
        <v>3</v>
      </c>
      <c r="L1369" s="28" t="s">
        <v>3186</v>
      </c>
      <c r="M1369" s="28">
        <v>5</v>
      </c>
      <c r="N1369" s="28">
        <v>6</v>
      </c>
      <c r="O1369" s="28">
        <v>7</v>
      </c>
      <c r="P1369" s="28" t="s">
        <v>3187</v>
      </c>
      <c r="Q1369" s="28">
        <v>9</v>
      </c>
    </row>
    <row r="1370" spans="1:17">
      <c r="A1370" s="110"/>
      <c r="B1370" s="110"/>
      <c r="C1370" s="110"/>
      <c r="D1370" s="110"/>
      <c r="E1370" s="110"/>
      <c r="F1370" s="110"/>
      <c r="G1370" s="122"/>
      <c r="H1370" s="8" t="s">
        <v>127</v>
      </c>
      <c r="I1370" s="9">
        <v>47726514</v>
      </c>
      <c r="J1370" s="9">
        <f t="shared" ref="J1370" si="1177">SUM(J1316,J1318,J1319,J1320,J1321,J1322,J1324,J1326,J1327,J1328,J1329,J1330,J1331,J1332,J1333,J1335,J1336,J1337,J1338,J1339,J1340,J1346,J1347,J1348,J1356,J1357,J1360,J1364,J1365,J1363)</f>
        <v>42087107</v>
      </c>
      <c r="K1370" s="9">
        <f t="shared" ref="K1370" si="1178">SUM(K1316,K1318,K1319,K1320,K1321,K1322,K1324,K1326,K1327,K1328,K1329,K1330,K1331,K1332,K1333,K1335,K1336,K1337,K1338,K1339,K1340,K1346,K1347,K1348,K1356,K1357,K1360,K1364,K1365,K1363)</f>
        <v>29289232</v>
      </c>
      <c r="L1370" s="9">
        <f t="shared" ref="L1370:L1373" si="1179">M1370+N1370+O1370</f>
        <v>7269075</v>
      </c>
      <c r="M1370" s="9">
        <f t="shared" ref="M1370:O1370" si="1180">SUM(M1316,M1318,M1319,M1320,M1321,M1322,M1324,M1326,M1327,M1328,M1329,M1330,M1331,M1332,M1333,M1335,M1336,M1337,M1338,M1339,M1340,M1346,M1347,M1348,M1356,M1357,M1360,M1364,M1365,M1363)</f>
        <v>2981359</v>
      </c>
      <c r="N1370" s="9">
        <f t="shared" si="1180"/>
        <v>2961000</v>
      </c>
      <c r="O1370" s="9">
        <f t="shared" si="1180"/>
        <v>1326716</v>
      </c>
      <c r="P1370" s="9">
        <f t="shared" ref="P1370:P1373" si="1181">SUM(K1370+L1370)</f>
        <v>36558307</v>
      </c>
      <c r="Q1370" s="9">
        <f t="shared" si="1167"/>
        <v>86.863435398398849</v>
      </c>
    </row>
    <row r="1371" spans="1:17">
      <c r="A1371" s="110"/>
      <c r="B1371" s="110"/>
      <c r="C1371" s="110"/>
      <c r="D1371" s="110"/>
      <c r="E1371" s="110"/>
      <c r="F1371" s="110"/>
      <c r="G1371" s="122"/>
      <c r="H1371" s="8" t="s">
        <v>756</v>
      </c>
      <c r="I1371" s="9">
        <v>21934807</v>
      </c>
      <c r="J1371" s="9">
        <f t="shared" ref="J1371" si="1182">SUM(J1353,J1352,J1351)</f>
        <v>21210307</v>
      </c>
      <c r="K1371" s="9">
        <f t="shared" ref="K1371" si="1183">SUM(K1353,K1352,K1351)</f>
        <v>7842987</v>
      </c>
      <c r="L1371" s="9">
        <f t="shared" si="1179"/>
        <v>1675000</v>
      </c>
      <c r="M1371" s="9">
        <f t="shared" ref="M1371:O1371" si="1184">SUM(M1353,M1352,M1351)</f>
        <v>960000</v>
      </c>
      <c r="N1371" s="9">
        <f t="shared" si="1184"/>
        <v>670000</v>
      </c>
      <c r="O1371" s="9">
        <f t="shared" si="1184"/>
        <v>45000</v>
      </c>
      <c r="P1371" s="9">
        <f t="shared" si="1181"/>
        <v>9517987</v>
      </c>
      <c r="Q1371" s="9">
        <f t="shared" si="1167"/>
        <v>44.874348117639222</v>
      </c>
    </row>
    <row r="1372" spans="1:17">
      <c r="A1372" s="110"/>
      <c r="B1372" s="110"/>
      <c r="C1372" s="110"/>
      <c r="D1372" s="110"/>
      <c r="E1372" s="110"/>
      <c r="F1372" s="110"/>
      <c r="G1372" s="122"/>
      <c r="H1372" s="8" t="s">
        <v>714</v>
      </c>
      <c r="I1372" s="9">
        <v>600000</v>
      </c>
      <c r="J1372" s="9">
        <f t="shared" ref="J1372" si="1185">SUM(J1344)</f>
        <v>600000</v>
      </c>
      <c r="K1372" s="9">
        <f t="shared" ref="K1372" si="1186">SUM(K1344)</f>
        <v>450000</v>
      </c>
      <c r="L1372" s="9">
        <f t="shared" si="1179"/>
        <v>150000</v>
      </c>
      <c r="M1372" s="9">
        <f t="shared" ref="M1372:O1372" si="1187">SUM(M1344)</f>
        <v>150000</v>
      </c>
      <c r="N1372" s="9">
        <f t="shared" si="1187"/>
        <v>0</v>
      </c>
      <c r="O1372" s="9">
        <f t="shared" si="1187"/>
        <v>0</v>
      </c>
      <c r="P1372" s="9">
        <f t="shared" si="1181"/>
        <v>600000</v>
      </c>
      <c r="Q1372" s="9">
        <f t="shared" si="1167"/>
        <v>100</v>
      </c>
    </row>
    <row r="1373" spans="1:17">
      <c r="A1373" s="111"/>
      <c r="B1373" s="111"/>
      <c r="C1373" s="111"/>
      <c r="D1373" s="111"/>
      <c r="E1373" s="111"/>
      <c r="F1373" s="111"/>
      <c r="G1373" s="123"/>
      <c r="H1373" s="10" t="s">
        <v>68</v>
      </c>
      <c r="I1373" s="9">
        <v>70261321</v>
      </c>
      <c r="J1373" s="9">
        <f t="shared" ref="J1373" si="1188">SUM(J1370:J1372)</f>
        <v>63897414</v>
      </c>
      <c r="K1373" s="9">
        <f t="shared" ref="K1373" si="1189">SUM(K1370:K1372)</f>
        <v>37582219</v>
      </c>
      <c r="L1373" s="9">
        <f t="shared" si="1179"/>
        <v>9094075</v>
      </c>
      <c r="M1373" s="9">
        <f t="shared" ref="M1373:O1373" si="1190">SUM(M1370:M1372)</f>
        <v>4091359</v>
      </c>
      <c r="N1373" s="9">
        <f t="shared" si="1190"/>
        <v>3631000</v>
      </c>
      <c r="O1373" s="9">
        <f t="shared" si="1190"/>
        <v>1371716</v>
      </c>
      <c r="P1373" s="9">
        <f t="shared" si="1181"/>
        <v>46676294</v>
      </c>
      <c r="Q1373" s="9">
        <f t="shared" si="1167"/>
        <v>73.048799752678562</v>
      </c>
    </row>
    <row r="1374" spans="1:17">
      <c r="A1374" s="13" t="s">
        <v>0</v>
      </c>
      <c r="B1374" s="13" t="s">
        <v>0</v>
      </c>
      <c r="C1374" s="13" t="s">
        <v>0</v>
      </c>
      <c r="D1374" s="13" t="s">
        <v>0</v>
      </c>
      <c r="E1374" s="13" t="s">
        <v>0</v>
      </c>
      <c r="F1374" s="13" t="s">
        <v>0</v>
      </c>
      <c r="G1374" s="84" t="s">
        <v>0</v>
      </c>
      <c r="H1374" s="27" t="s">
        <v>0</v>
      </c>
      <c r="I1374" s="27"/>
      <c r="J1374" s="27"/>
      <c r="K1374" s="27"/>
      <c r="L1374" s="27"/>
      <c r="M1374" s="27"/>
      <c r="N1374" s="27"/>
      <c r="O1374" s="27"/>
      <c r="P1374" s="27"/>
      <c r="Q1374" s="27" t="str">
        <f t="shared" si="1167"/>
        <v>-</v>
      </c>
    </row>
    <row r="1375" spans="1:17">
      <c r="A1375" s="13" t="s">
        <v>0</v>
      </c>
      <c r="B1375" s="13" t="s">
        <v>0</v>
      </c>
      <c r="C1375" s="13" t="s">
        <v>0</v>
      </c>
      <c r="D1375" s="13" t="s">
        <v>0</v>
      </c>
      <c r="E1375" s="13" t="s">
        <v>0</v>
      </c>
      <c r="F1375" s="13" t="s">
        <v>0</v>
      </c>
      <c r="G1375" s="84" t="s">
        <v>0</v>
      </c>
      <c r="H1375" s="24" t="s">
        <v>757</v>
      </c>
      <c r="I1375" s="29">
        <v>70261321</v>
      </c>
      <c r="J1375" s="29">
        <f t="shared" ref="J1375" si="1191">SUM(J1366)</f>
        <v>63897414</v>
      </c>
      <c r="K1375" s="29">
        <f t="shared" ref="K1375" si="1192">SUM(K1366)</f>
        <v>37582219</v>
      </c>
      <c r="L1375" s="29">
        <f t="shared" ref="L1375:L1376" si="1193">M1375+N1375+O1375</f>
        <v>9094075</v>
      </c>
      <c r="M1375" s="29">
        <f t="shared" ref="M1375:O1375" si="1194">SUM(M1366)</f>
        <v>4091359</v>
      </c>
      <c r="N1375" s="29">
        <f t="shared" si="1194"/>
        <v>3631000</v>
      </c>
      <c r="O1375" s="29">
        <f t="shared" si="1194"/>
        <v>1371716</v>
      </c>
      <c r="P1375" s="29">
        <f t="shared" ref="P1375:P1376" si="1195">SUM(K1375+L1375)</f>
        <v>46676294</v>
      </c>
      <c r="Q1375" s="29">
        <f t="shared" si="1167"/>
        <v>73.048799752678562</v>
      </c>
    </row>
    <row r="1376" spans="1:17">
      <c r="A1376" s="13" t="s">
        <v>0</v>
      </c>
      <c r="B1376" s="13" t="s">
        <v>0</v>
      </c>
      <c r="C1376" s="13" t="s">
        <v>0</v>
      </c>
      <c r="D1376" s="13" t="s">
        <v>0</v>
      </c>
      <c r="E1376" s="13" t="s">
        <v>0</v>
      </c>
      <c r="F1376" s="13" t="s">
        <v>0</v>
      </c>
      <c r="G1376" s="84" t="s">
        <v>0</v>
      </c>
      <c r="H1376" s="18" t="s">
        <v>125</v>
      </c>
      <c r="I1376" s="3">
        <v>65</v>
      </c>
      <c r="J1376" s="3">
        <f>J1367</f>
        <v>65</v>
      </c>
      <c r="K1376" s="3">
        <f>K1367</f>
        <v>0</v>
      </c>
      <c r="L1376" s="3">
        <f t="shared" si="1193"/>
        <v>0</v>
      </c>
      <c r="M1376" s="3">
        <f>M1367</f>
        <v>0</v>
      </c>
      <c r="N1376" s="3">
        <f t="shared" ref="N1376:O1376" si="1196">N1367</f>
        <v>0</v>
      </c>
      <c r="O1376" s="3">
        <f t="shared" si="1196"/>
        <v>0</v>
      </c>
      <c r="P1376" s="3">
        <f t="shared" si="1195"/>
        <v>0</v>
      </c>
      <c r="Q1376" s="3">
        <f t="shared" si="1167"/>
        <v>0</v>
      </c>
    </row>
    <row r="1377" spans="1:17">
      <c r="A1377" s="13" t="s">
        <v>0</v>
      </c>
      <c r="B1377" s="13" t="s">
        <v>0</v>
      </c>
      <c r="C1377" s="13" t="s">
        <v>0</v>
      </c>
      <c r="D1377" s="13" t="s">
        <v>0</v>
      </c>
      <c r="E1377" s="13" t="s">
        <v>0</v>
      </c>
      <c r="F1377" s="13" t="s">
        <v>0</v>
      </c>
      <c r="G1377" s="84" t="s">
        <v>0</v>
      </c>
      <c r="H1377" s="7" t="s">
        <v>0</v>
      </c>
      <c r="I1377" s="30"/>
      <c r="J1377" s="30"/>
      <c r="K1377" s="30"/>
      <c r="L1377" s="30"/>
      <c r="M1377" s="30"/>
      <c r="N1377" s="30"/>
      <c r="O1377" s="30"/>
      <c r="P1377" s="30"/>
      <c r="Q1377" s="30" t="str">
        <f t="shared" si="1167"/>
        <v>-</v>
      </c>
    </row>
    <row r="1378" spans="1:17">
      <c r="A1378" s="13" t="s">
        <v>0</v>
      </c>
      <c r="B1378" s="13" t="s">
        <v>0</v>
      </c>
      <c r="C1378" s="13" t="s">
        <v>0</v>
      </c>
      <c r="D1378" s="13" t="s">
        <v>0</v>
      </c>
      <c r="E1378" s="13" t="s">
        <v>0</v>
      </c>
      <c r="F1378" s="13" t="s">
        <v>0</v>
      </c>
      <c r="G1378" s="84" t="s">
        <v>0</v>
      </c>
      <c r="H1378" s="24" t="s">
        <v>758</v>
      </c>
      <c r="I1378" s="31">
        <v>70261321</v>
      </c>
      <c r="J1378" s="31">
        <f t="shared" ref="J1378" si="1197">SUM(J1375)</f>
        <v>63897414</v>
      </c>
      <c r="K1378" s="31">
        <f t="shared" ref="K1378" si="1198">SUM(K1375)</f>
        <v>37582219</v>
      </c>
      <c r="L1378" s="31">
        <f t="shared" ref="L1378:L1379" si="1199">M1378+N1378+O1378</f>
        <v>9094075</v>
      </c>
      <c r="M1378" s="31">
        <f t="shared" ref="M1378:O1378" si="1200">SUM(M1375)</f>
        <v>4091359</v>
      </c>
      <c r="N1378" s="31">
        <f t="shared" si="1200"/>
        <v>3631000</v>
      </c>
      <c r="O1378" s="31">
        <f t="shared" si="1200"/>
        <v>1371716</v>
      </c>
      <c r="P1378" s="31">
        <f t="shared" ref="P1378:P1379" si="1201">SUM(K1378+L1378)</f>
        <v>46676294</v>
      </c>
      <c r="Q1378" s="31">
        <f t="shared" si="1167"/>
        <v>73.048799752678562</v>
      </c>
    </row>
    <row r="1379" spans="1:17">
      <c r="A1379" s="13" t="s">
        <v>0</v>
      </c>
      <c r="B1379" s="13" t="s">
        <v>0</v>
      </c>
      <c r="C1379" s="13" t="s">
        <v>0</v>
      </c>
      <c r="D1379" s="13" t="s">
        <v>0</v>
      </c>
      <c r="E1379" s="13" t="s">
        <v>0</v>
      </c>
      <c r="F1379" s="13" t="s">
        <v>0</v>
      </c>
      <c r="G1379" s="84" t="s">
        <v>0</v>
      </c>
      <c r="H1379" s="18" t="s">
        <v>155</v>
      </c>
      <c r="I1379" s="3">
        <v>65</v>
      </c>
      <c r="J1379" s="3">
        <f>J1376</f>
        <v>65</v>
      </c>
      <c r="K1379" s="3">
        <f>K1376</f>
        <v>0</v>
      </c>
      <c r="L1379" s="3">
        <f t="shared" si="1199"/>
        <v>0</v>
      </c>
      <c r="M1379" s="3">
        <f>M1376</f>
        <v>0</v>
      </c>
      <c r="N1379" s="3">
        <f t="shared" ref="N1379:O1379" si="1202">N1376</f>
        <v>0</v>
      </c>
      <c r="O1379" s="3">
        <f t="shared" si="1202"/>
        <v>0</v>
      </c>
      <c r="P1379" s="3">
        <f t="shared" si="1201"/>
        <v>0</v>
      </c>
      <c r="Q1379" s="3">
        <f t="shared" si="1167"/>
        <v>0</v>
      </c>
    </row>
    <row r="1380" spans="1:17">
      <c r="A1380" s="17" t="s">
        <v>759</v>
      </c>
      <c r="B1380" s="18" t="s">
        <v>0</v>
      </c>
      <c r="C1380" s="18" t="s">
        <v>0</v>
      </c>
      <c r="D1380" s="18" t="s">
        <v>0</v>
      </c>
      <c r="E1380" s="18" t="s">
        <v>0</v>
      </c>
      <c r="F1380" s="18" t="s">
        <v>0</v>
      </c>
      <c r="G1380" s="81" t="s">
        <v>0</v>
      </c>
      <c r="H1380" s="18" t="s">
        <v>760</v>
      </c>
      <c r="I1380" s="11"/>
      <c r="J1380" s="11"/>
      <c r="K1380" s="11"/>
      <c r="L1380" s="11"/>
      <c r="M1380" s="11"/>
      <c r="N1380" s="11"/>
      <c r="O1380" s="11"/>
      <c r="P1380" s="11"/>
      <c r="Q1380" s="11" t="str">
        <f t="shared" si="1167"/>
        <v>-</v>
      </c>
    </row>
    <row r="1381" spans="1:17" ht="15.75" thickBot="1">
      <c r="A1381" s="17" t="s">
        <v>759</v>
      </c>
      <c r="B1381" s="17" t="s">
        <v>81</v>
      </c>
      <c r="C1381" s="12" t="s">
        <v>0</v>
      </c>
      <c r="D1381" s="12" t="s">
        <v>0</v>
      </c>
      <c r="E1381" s="18" t="s">
        <v>0</v>
      </c>
      <c r="F1381" s="18" t="s">
        <v>0</v>
      </c>
      <c r="G1381" s="81" t="s">
        <v>0</v>
      </c>
      <c r="H1381" s="18" t="s">
        <v>0</v>
      </c>
      <c r="I1381" s="11"/>
      <c r="J1381" s="11"/>
      <c r="K1381" s="11"/>
      <c r="L1381" s="11"/>
      <c r="M1381" s="11"/>
      <c r="N1381" s="11"/>
      <c r="O1381" s="11"/>
      <c r="P1381" s="11"/>
      <c r="Q1381" s="11" t="str">
        <f t="shared" si="1167"/>
        <v>-</v>
      </c>
    </row>
    <row r="1382" spans="1:17" ht="45.75" thickBot="1">
      <c r="A1382" s="1" t="s">
        <v>82</v>
      </c>
      <c r="B1382" s="1" t="s">
        <v>83</v>
      </c>
      <c r="C1382" s="1" t="s">
        <v>84</v>
      </c>
      <c r="D1382" s="19" t="s">
        <v>0</v>
      </c>
      <c r="E1382" s="1" t="s">
        <v>85</v>
      </c>
      <c r="F1382" s="1" t="s">
        <v>86</v>
      </c>
      <c r="G1382" s="82" t="s">
        <v>87</v>
      </c>
      <c r="H1382" s="1" t="s">
        <v>1</v>
      </c>
      <c r="I1382" s="1" t="s">
        <v>3016</v>
      </c>
      <c r="J1382" s="1" t="s">
        <v>3199</v>
      </c>
      <c r="K1382" s="1" t="s">
        <v>3198</v>
      </c>
      <c r="L1382" s="1" t="s">
        <v>3191</v>
      </c>
      <c r="M1382" s="1" t="s">
        <v>3193</v>
      </c>
      <c r="N1382" s="1" t="s">
        <v>3194</v>
      </c>
      <c r="O1382" s="1" t="s">
        <v>3195</v>
      </c>
      <c r="P1382" s="1" t="s">
        <v>3192</v>
      </c>
      <c r="Q1382" s="1" t="s">
        <v>3185</v>
      </c>
    </row>
    <row r="1383" spans="1:17">
      <c r="A1383" s="20" t="s">
        <v>0</v>
      </c>
      <c r="B1383" s="20" t="s">
        <v>0</v>
      </c>
      <c r="C1383" s="20" t="s">
        <v>0</v>
      </c>
      <c r="D1383" s="21" t="s">
        <v>0</v>
      </c>
      <c r="E1383" s="21" t="s">
        <v>0</v>
      </c>
      <c r="F1383" s="22" t="s">
        <v>0</v>
      </c>
      <c r="G1383" s="83" t="s">
        <v>0</v>
      </c>
      <c r="H1383" s="23" t="s">
        <v>0</v>
      </c>
      <c r="I1383" s="28">
        <v>1</v>
      </c>
      <c r="J1383" s="28">
        <v>2</v>
      </c>
      <c r="K1383" s="28">
        <v>3</v>
      </c>
      <c r="L1383" s="28" t="s">
        <v>3186</v>
      </c>
      <c r="M1383" s="28">
        <v>5</v>
      </c>
      <c r="N1383" s="28">
        <v>6</v>
      </c>
      <c r="O1383" s="28">
        <v>7</v>
      </c>
      <c r="P1383" s="28" t="s">
        <v>3187</v>
      </c>
      <c r="Q1383" s="28">
        <v>9</v>
      </c>
    </row>
    <row r="1384" spans="1:17">
      <c r="A1384" s="17" t="s">
        <v>759</v>
      </c>
      <c r="B1384" s="17" t="s">
        <v>81</v>
      </c>
      <c r="C1384" s="12" t="s">
        <v>88</v>
      </c>
      <c r="D1384" s="12" t="s">
        <v>761</v>
      </c>
      <c r="E1384" s="18" t="s">
        <v>0</v>
      </c>
      <c r="F1384" s="18" t="s">
        <v>0</v>
      </c>
      <c r="G1384" s="81" t="s">
        <v>0</v>
      </c>
      <c r="H1384" s="18" t="s">
        <v>760</v>
      </c>
      <c r="I1384" s="11"/>
      <c r="J1384" s="11"/>
      <c r="K1384" s="11"/>
      <c r="L1384" s="11"/>
      <c r="M1384" s="11"/>
      <c r="N1384" s="11"/>
      <c r="O1384" s="11"/>
      <c r="P1384" s="11"/>
      <c r="Q1384" s="11" t="str">
        <f t="shared" si="1167"/>
        <v>-</v>
      </c>
    </row>
    <row r="1385" spans="1:17" ht="22.5">
      <c r="A1385" s="17" t="s">
        <v>0</v>
      </c>
      <c r="B1385" s="17" t="s">
        <v>0</v>
      </c>
      <c r="C1385" s="17" t="s">
        <v>0</v>
      </c>
      <c r="D1385" s="18" t="s">
        <v>0</v>
      </c>
      <c r="E1385" s="18" t="s">
        <v>0</v>
      </c>
      <c r="F1385" s="18" t="s">
        <v>0</v>
      </c>
      <c r="G1385" s="81" t="s">
        <v>0</v>
      </c>
      <c r="H1385" s="24" t="s">
        <v>27</v>
      </c>
      <c r="I1385" s="29">
        <v>1560932</v>
      </c>
      <c r="J1385" s="29">
        <f t="shared" ref="J1385" si="1203">SUM(J1386,J1394,J1396)</f>
        <v>1555152</v>
      </c>
      <c r="K1385" s="29">
        <f t="shared" ref="K1385" si="1204">SUM(K1386,K1394,K1396)</f>
        <v>633258</v>
      </c>
      <c r="L1385" s="29">
        <f t="shared" ref="L1385:L1448" si="1205">M1385+N1385+O1385</f>
        <v>310510</v>
      </c>
      <c r="M1385" s="29">
        <f t="shared" ref="M1385:O1385" si="1206">SUM(M1386,M1394,M1396)</f>
        <v>109170</v>
      </c>
      <c r="N1385" s="29">
        <f t="shared" si="1206"/>
        <v>100670</v>
      </c>
      <c r="O1385" s="29">
        <f t="shared" si="1206"/>
        <v>100670</v>
      </c>
      <c r="P1385" s="29">
        <f t="shared" ref="P1385:P1448" si="1207">SUM(K1385+L1385)</f>
        <v>943768</v>
      </c>
      <c r="Q1385" s="29">
        <f t="shared" si="1167"/>
        <v>60.686543823369036</v>
      </c>
    </row>
    <row r="1386" spans="1:17">
      <c r="A1386" s="12" t="s">
        <v>759</v>
      </c>
      <c r="B1386" s="12" t="s">
        <v>81</v>
      </c>
      <c r="C1386" s="12" t="s">
        <v>88</v>
      </c>
      <c r="D1386" s="12" t="s">
        <v>761</v>
      </c>
      <c r="E1386" s="18" t="s">
        <v>2</v>
      </c>
      <c r="F1386" s="18" t="s">
        <v>0</v>
      </c>
      <c r="G1386" s="81" t="s">
        <v>0</v>
      </c>
      <c r="H1386" s="18" t="s">
        <v>3</v>
      </c>
      <c r="I1386" s="3">
        <v>1175252</v>
      </c>
      <c r="J1386" s="3">
        <f t="shared" ref="J1386" si="1208">SUM(J1387:J1388)</f>
        <v>1169472</v>
      </c>
      <c r="K1386" s="3">
        <f t="shared" ref="K1386" si="1209">SUM(K1387:K1388)</f>
        <v>443368</v>
      </c>
      <c r="L1386" s="3">
        <f t="shared" si="1205"/>
        <v>228180</v>
      </c>
      <c r="M1386" s="3">
        <f t="shared" ref="M1386:O1386" si="1210">SUM(M1387:M1388)</f>
        <v>76060</v>
      </c>
      <c r="N1386" s="3">
        <f t="shared" si="1210"/>
        <v>76060</v>
      </c>
      <c r="O1386" s="3">
        <f t="shared" si="1210"/>
        <v>76060</v>
      </c>
      <c r="P1386" s="3">
        <f t="shared" si="1207"/>
        <v>671548</v>
      </c>
      <c r="Q1386" s="3">
        <f t="shared" si="1167"/>
        <v>57.423179007278499</v>
      </c>
    </row>
    <row r="1387" spans="1:17">
      <c r="A1387" s="12" t="s">
        <v>759</v>
      </c>
      <c r="B1387" s="12" t="s">
        <v>81</v>
      </c>
      <c r="C1387" s="12" t="s">
        <v>88</v>
      </c>
      <c r="D1387" s="12" t="s">
        <v>761</v>
      </c>
      <c r="E1387" s="11">
        <v>6111</v>
      </c>
      <c r="F1387" s="12"/>
      <c r="G1387" s="84" t="s">
        <v>3103</v>
      </c>
      <c r="H1387" s="13" t="s">
        <v>4</v>
      </c>
      <c r="I1387" s="2">
        <v>1033142</v>
      </c>
      <c r="J1387" s="2">
        <v>1033142</v>
      </c>
      <c r="K1387" s="2">
        <v>393783</v>
      </c>
      <c r="L1387" s="2">
        <f t="shared" si="1205"/>
        <v>210000</v>
      </c>
      <c r="M1387" s="2">
        <v>70000</v>
      </c>
      <c r="N1387" s="2">
        <v>70000</v>
      </c>
      <c r="O1387" s="2">
        <v>70000</v>
      </c>
      <c r="P1387" s="2">
        <f t="shared" si="1207"/>
        <v>603783</v>
      </c>
      <c r="Q1387" s="2">
        <f t="shared" si="1167"/>
        <v>58.44143399455254</v>
      </c>
    </row>
    <row r="1388" spans="1:17">
      <c r="A1388" s="17" t="s">
        <v>759</v>
      </c>
      <c r="B1388" s="17" t="s">
        <v>81</v>
      </c>
      <c r="C1388" s="17" t="s">
        <v>88</v>
      </c>
      <c r="D1388" s="17" t="s">
        <v>761</v>
      </c>
      <c r="E1388" s="17" t="s">
        <v>91</v>
      </c>
      <c r="F1388" s="12" t="s">
        <v>0</v>
      </c>
      <c r="G1388" s="84" t="s">
        <v>0</v>
      </c>
      <c r="H1388" s="18" t="s">
        <v>5</v>
      </c>
      <c r="I1388" s="3">
        <v>142110</v>
      </c>
      <c r="J1388" s="3">
        <f t="shared" ref="J1388:K1388" si="1211">SUM(J1389:J1393)</f>
        <v>136330</v>
      </c>
      <c r="K1388" s="3">
        <f t="shared" si="1211"/>
        <v>49585</v>
      </c>
      <c r="L1388" s="3">
        <f t="shared" si="1205"/>
        <v>18180</v>
      </c>
      <c r="M1388" s="3">
        <f t="shared" ref="M1388:O1388" si="1212">SUM(M1389:M1393)</f>
        <v>6060</v>
      </c>
      <c r="N1388" s="3">
        <f t="shared" si="1212"/>
        <v>6060</v>
      </c>
      <c r="O1388" s="3">
        <f t="shared" si="1212"/>
        <v>6060</v>
      </c>
      <c r="P1388" s="3">
        <f t="shared" si="1207"/>
        <v>67765</v>
      </c>
      <c r="Q1388" s="3">
        <f t="shared" si="1167"/>
        <v>49.706594293259002</v>
      </c>
    </row>
    <row r="1389" spans="1:17">
      <c r="A1389" s="12" t="s">
        <v>759</v>
      </c>
      <c r="B1389" s="12" t="s">
        <v>81</v>
      </c>
      <c r="C1389" s="12" t="s">
        <v>88</v>
      </c>
      <c r="D1389" s="12" t="s">
        <v>761</v>
      </c>
      <c r="E1389" s="11">
        <v>6112</v>
      </c>
      <c r="F1389" s="12" t="s">
        <v>762</v>
      </c>
      <c r="G1389" s="84" t="s">
        <v>3103</v>
      </c>
      <c r="H1389" s="13" t="s">
        <v>9</v>
      </c>
      <c r="I1389" s="2">
        <v>19250</v>
      </c>
      <c r="J1389" s="2">
        <v>19250</v>
      </c>
      <c r="K1389" s="2">
        <v>5672</v>
      </c>
      <c r="L1389" s="2">
        <f t="shared" si="1205"/>
        <v>3180</v>
      </c>
      <c r="M1389" s="2">
        <v>1060</v>
      </c>
      <c r="N1389" s="2">
        <v>1060</v>
      </c>
      <c r="O1389" s="2">
        <v>1060</v>
      </c>
      <c r="P1389" s="2">
        <f t="shared" si="1207"/>
        <v>8852</v>
      </c>
      <c r="Q1389" s="2">
        <f t="shared" si="1167"/>
        <v>45.984415584415586</v>
      </c>
    </row>
    <row r="1390" spans="1:17">
      <c r="A1390" s="12" t="s">
        <v>759</v>
      </c>
      <c r="B1390" s="12" t="s">
        <v>81</v>
      </c>
      <c r="C1390" s="12" t="s">
        <v>88</v>
      </c>
      <c r="D1390" s="12" t="s">
        <v>761</v>
      </c>
      <c r="E1390" s="11">
        <v>6112</v>
      </c>
      <c r="F1390" s="12" t="s">
        <v>763</v>
      </c>
      <c r="G1390" s="84" t="s">
        <v>3103</v>
      </c>
      <c r="H1390" s="13" t="s">
        <v>10</v>
      </c>
      <c r="I1390" s="2">
        <v>79860</v>
      </c>
      <c r="J1390" s="2">
        <v>79860</v>
      </c>
      <c r="K1390" s="2">
        <v>26193</v>
      </c>
      <c r="L1390" s="2">
        <f t="shared" si="1205"/>
        <v>15000</v>
      </c>
      <c r="M1390" s="2">
        <v>5000</v>
      </c>
      <c r="N1390" s="2">
        <v>5000</v>
      </c>
      <c r="O1390" s="2">
        <v>5000</v>
      </c>
      <c r="P1390" s="2">
        <f t="shared" si="1207"/>
        <v>41193</v>
      </c>
      <c r="Q1390" s="2">
        <f t="shared" si="1167"/>
        <v>51.581517655897827</v>
      </c>
    </row>
    <row r="1391" spans="1:17">
      <c r="A1391" s="12" t="s">
        <v>759</v>
      </c>
      <c r="B1391" s="12" t="s">
        <v>81</v>
      </c>
      <c r="C1391" s="12" t="s">
        <v>88</v>
      </c>
      <c r="D1391" s="12" t="s">
        <v>761</v>
      </c>
      <c r="E1391" s="11">
        <v>6112</v>
      </c>
      <c r="F1391" s="12" t="s">
        <v>764</v>
      </c>
      <c r="G1391" s="84" t="s">
        <v>3103</v>
      </c>
      <c r="H1391" s="13" t="s">
        <v>7</v>
      </c>
      <c r="I1391" s="2">
        <v>18000</v>
      </c>
      <c r="J1391" s="2">
        <v>12220</v>
      </c>
      <c r="K1391" s="2">
        <v>12220</v>
      </c>
      <c r="L1391" s="2">
        <f t="shared" si="1205"/>
        <v>0</v>
      </c>
      <c r="M1391" s="2">
        <v>0</v>
      </c>
      <c r="N1391" s="2">
        <v>0</v>
      </c>
      <c r="O1391" s="2">
        <v>0</v>
      </c>
      <c r="P1391" s="2">
        <f t="shared" si="1207"/>
        <v>12220</v>
      </c>
      <c r="Q1391" s="2">
        <f t="shared" si="1167"/>
        <v>100</v>
      </c>
    </row>
    <row r="1392" spans="1:17">
      <c r="A1392" s="12" t="s">
        <v>759</v>
      </c>
      <c r="B1392" s="12" t="s">
        <v>81</v>
      </c>
      <c r="C1392" s="12" t="s">
        <v>88</v>
      </c>
      <c r="D1392" s="12" t="s">
        <v>761</v>
      </c>
      <c r="E1392" s="11">
        <v>6112</v>
      </c>
      <c r="F1392" s="12" t="s">
        <v>765</v>
      </c>
      <c r="G1392" s="84" t="s">
        <v>3103</v>
      </c>
      <c r="H1392" s="13" t="s">
        <v>8</v>
      </c>
      <c r="I1392" s="2">
        <v>0</v>
      </c>
      <c r="J1392" s="2">
        <v>0</v>
      </c>
      <c r="K1392" s="2">
        <v>0</v>
      </c>
      <c r="L1392" s="2">
        <f t="shared" si="1205"/>
        <v>0</v>
      </c>
      <c r="M1392" s="2"/>
      <c r="N1392" s="2"/>
      <c r="O1392" s="2"/>
      <c r="P1392" s="2">
        <f t="shared" si="1207"/>
        <v>0</v>
      </c>
      <c r="Q1392" s="2" t="str">
        <f t="shared" si="1167"/>
        <v>-</v>
      </c>
    </row>
    <row r="1393" spans="1:17">
      <c r="A1393" s="12" t="s">
        <v>759</v>
      </c>
      <c r="B1393" s="12" t="s">
        <v>81</v>
      </c>
      <c r="C1393" s="12" t="s">
        <v>88</v>
      </c>
      <c r="D1393" s="12" t="s">
        <v>761</v>
      </c>
      <c r="E1393" s="11">
        <v>6112</v>
      </c>
      <c r="F1393" s="12" t="s">
        <v>766</v>
      </c>
      <c r="G1393" s="84" t="s">
        <v>3103</v>
      </c>
      <c r="H1393" s="13" t="s">
        <v>6</v>
      </c>
      <c r="I1393" s="2">
        <v>25000</v>
      </c>
      <c r="J1393" s="2">
        <v>25000</v>
      </c>
      <c r="K1393" s="2">
        <v>5500</v>
      </c>
      <c r="L1393" s="2">
        <f t="shared" si="1205"/>
        <v>0</v>
      </c>
      <c r="M1393" s="2"/>
      <c r="N1393" s="2"/>
      <c r="O1393" s="2"/>
      <c r="P1393" s="2">
        <f t="shared" si="1207"/>
        <v>5500</v>
      </c>
      <c r="Q1393" s="2">
        <f t="shared" si="1167"/>
        <v>22</v>
      </c>
    </row>
    <row r="1394" spans="1:17">
      <c r="A1394" s="12" t="s">
        <v>759</v>
      </c>
      <c r="B1394" s="12" t="s">
        <v>81</v>
      </c>
      <c r="C1394" s="12" t="s">
        <v>88</v>
      </c>
      <c r="D1394" s="12" t="s">
        <v>761</v>
      </c>
      <c r="E1394" s="18" t="s">
        <v>13</v>
      </c>
      <c r="F1394" s="18" t="s">
        <v>0</v>
      </c>
      <c r="G1394" s="81" t="s">
        <v>0</v>
      </c>
      <c r="H1394" s="18" t="s">
        <v>14</v>
      </c>
      <c r="I1394" s="3">
        <v>108480</v>
      </c>
      <c r="J1394" s="3">
        <f t="shared" ref="J1394:K1394" si="1213">SUM(J1395)</f>
        <v>108480</v>
      </c>
      <c r="K1394" s="3">
        <f t="shared" si="1213"/>
        <v>44648</v>
      </c>
      <c r="L1394" s="3">
        <f t="shared" si="1205"/>
        <v>27000</v>
      </c>
      <c r="M1394" s="3">
        <f t="shared" ref="M1394:O1394" si="1214">SUM(M1395)</f>
        <v>9000</v>
      </c>
      <c r="N1394" s="3">
        <f t="shared" si="1214"/>
        <v>9000</v>
      </c>
      <c r="O1394" s="3">
        <f t="shared" si="1214"/>
        <v>9000</v>
      </c>
      <c r="P1394" s="3">
        <f t="shared" si="1207"/>
        <v>71648</v>
      </c>
      <c r="Q1394" s="3">
        <f t="shared" si="1167"/>
        <v>66.047197640118</v>
      </c>
    </row>
    <row r="1395" spans="1:17">
      <c r="A1395" s="12" t="s">
        <v>759</v>
      </c>
      <c r="B1395" s="12" t="s">
        <v>81</v>
      </c>
      <c r="C1395" s="12" t="s">
        <v>88</v>
      </c>
      <c r="D1395" s="12" t="s">
        <v>761</v>
      </c>
      <c r="E1395" s="11">
        <v>6121</v>
      </c>
      <c r="F1395" s="12"/>
      <c r="G1395" s="84" t="s">
        <v>3103</v>
      </c>
      <c r="H1395" s="13" t="s">
        <v>15</v>
      </c>
      <c r="I1395" s="2">
        <v>108480</v>
      </c>
      <c r="J1395" s="2">
        <v>108480</v>
      </c>
      <c r="K1395" s="2">
        <v>44648</v>
      </c>
      <c r="L1395" s="2">
        <f t="shared" si="1205"/>
        <v>27000</v>
      </c>
      <c r="M1395" s="2">
        <v>9000</v>
      </c>
      <c r="N1395" s="2">
        <v>9000</v>
      </c>
      <c r="O1395" s="2">
        <v>9000</v>
      </c>
      <c r="P1395" s="2">
        <f t="shared" si="1207"/>
        <v>71648</v>
      </c>
      <c r="Q1395" s="2">
        <f t="shared" si="1167"/>
        <v>66.047197640118</v>
      </c>
    </row>
    <row r="1396" spans="1:17">
      <c r="A1396" s="12" t="s">
        <v>759</v>
      </c>
      <c r="B1396" s="12" t="s">
        <v>81</v>
      </c>
      <c r="C1396" s="12" t="s">
        <v>88</v>
      </c>
      <c r="D1396" s="12" t="s">
        <v>761</v>
      </c>
      <c r="E1396" s="18" t="s">
        <v>16</v>
      </c>
      <c r="F1396" s="18" t="s">
        <v>0</v>
      </c>
      <c r="G1396" s="81" t="s">
        <v>0</v>
      </c>
      <c r="H1396" s="18" t="s">
        <v>17</v>
      </c>
      <c r="I1396" s="3">
        <v>277200</v>
      </c>
      <c r="J1396" s="3">
        <f t="shared" ref="J1396:K1396" si="1215">SUM(J1397:J1398)</f>
        <v>277200</v>
      </c>
      <c r="K1396" s="3">
        <f t="shared" si="1215"/>
        <v>145242</v>
      </c>
      <c r="L1396" s="3">
        <f t="shared" si="1205"/>
        <v>55330</v>
      </c>
      <c r="M1396" s="3">
        <f t="shared" ref="M1396:O1396" si="1216">SUM(M1397:M1398)</f>
        <v>24110</v>
      </c>
      <c r="N1396" s="3">
        <f t="shared" si="1216"/>
        <v>15610</v>
      </c>
      <c r="O1396" s="3">
        <f t="shared" si="1216"/>
        <v>15610</v>
      </c>
      <c r="P1396" s="3">
        <f t="shared" si="1207"/>
        <v>200572</v>
      </c>
      <c r="Q1396" s="3">
        <f t="shared" si="1167"/>
        <v>72.35642135642135</v>
      </c>
    </row>
    <row r="1397" spans="1:17">
      <c r="A1397" s="12" t="s">
        <v>759</v>
      </c>
      <c r="B1397" s="12" t="s">
        <v>81</v>
      </c>
      <c r="C1397" s="12" t="s">
        <v>88</v>
      </c>
      <c r="D1397" s="12" t="s">
        <v>761</v>
      </c>
      <c r="E1397" s="11">
        <v>6131</v>
      </c>
      <c r="F1397" s="12"/>
      <c r="G1397" s="84" t="s">
        <v>3103</v>
      </c>
      <c r="H1397" s="13" t="s">
        <v>18</v>
      </c>
      <c r="I1397" s="2">
        <v>20000</v>
      </c>
      <c r="J1397" s="2">
        <v>20000</v>
      </c>
      <c r="K1397" s="2">
        <v>11500</v>
      </c>
      <c r="L1397" s="2">
        <f t="shared" si="1205"/>
        <v>8500</v>
      </c>
      <c r="M1397" s="2">
        <v>8500</v>
      </c>
      <c r="N1397" s="2">
        <v>0</v>
      </c>
      <c r="O1397" s="2">
        <v>0</v>
      </c>
      <c r="P1397" s="2">
        <f t="shared" si="1207"/>
        <v>20000</v>
      </c>
      <c r="Q1397" s="2">
        <f t="shared" si="1167"/>
        <v>100</v>
      </c>
    </row>
    <row r="1398" spans="1:17">
      <c r="A1398" s="17" t="s">
        <v>759</v>
      </c>
      <c r="B1398" s="17" t="s">
        <v>81</v>
      </c>
      <c r="C1398" s="17" t="s">
        <v>88</v>
      </c>
      <c r="D1398" s="17" t="s">
        <v>761</v>
      </c>
      <c r="E1398" s="17" t="s">
        <v>99</v>
      </c>
      <c r="F1398" s="12" t="s">
        <v>0</v>
      </c>
      <c r="G1398" s="84" t="s">
        <v>0</v>
      </c>
      <c r="H1398" s="18" t="s">
        <v>26</v>
      </c>
      <c r="I1398" s="3">
        <v>257200</v>
      </c>
      <c r="J1398" s="3">
        <f t="shared" ref="J1398:K1398" si="1217">SUM(J1399:J1403)</f>
        <v>257200</v>
      </c>
      <c r="K1398" s="3">
        <f t="shared" si="1217"/>
        <v>133742</v>
      </c>
      <c r="L1398" s="3">
        <f t="shared" si="1205"/>
        <v>46830</v>
      </c>
      <c r="M1398" s="3">
        <f t="shared" ref="M1398:O1398" si="1218">SUM(M1399:M1403)</f>
        <v>15610</v>
      </c>
      <c r="N1398" s="3">
        <f t="shared" si="1218"/>
        <v>15610</v>
      </c>
      <c r="O1398" s="3">
        <f t="shared" si="1218"/>
        <v>15610</v>
      </c>
      <c r="P1398" s="3">
        <f t="shared" si="1207"/>
        <v>180572</v>
      </c>
      <c r="Q1398" s="3">
        <f t="shared" si="1167"/>
        <v>70.20684292379471</v>
      </c>
    </row>
    <row r="1399" spans="1:17" ht="22.5">
      <c r="A1399" s="12" t="s">
        <v>759</v>
      </c>
      <c r="B1399" s="12" t="s">
        <v>81</v>
      </c>
      <c r="C1399" s="12" t="s">
        <v>88</v>
      </c>
      <c r="D1399" s="12" t="s">
        <v>761</v>
      </c>
      <c r="E1399" s="11">
        <v>6139</v>
      </c>
      <c r="F1399" s="12" t="s">
        <v>767</v>
      </c>
      <c r="G1399" s="84" t="s">
        <v>3103</v>
      </c>
      <c r="H1399" s="13" t="s">
        <v>768</v>
      </c>
      <c r="I1399" s="2">
        <v>50000</v>
      </c>
      <c r="J1399" s="2">
        <v>50000</v>
      </c>
      <c r="K1399" s="2">
        <v>28500</v>
      </c>
      <c r="L1399" s="2">
        <f t="shared" si="1205"/>
        <v>9000</v>
      </c>
      <c r="M1399" s="2">
        <v>3000</v>
      </c>
      <c r="N1399" s="2">
        <v>3000</v>
      </c>
      <c r="O1399" s="2">
        <v>3000</v>
      </c>
      <c r="P1399" s="2">
        <f t="shared" si="1207"/>
        <v>37500</v>
      </c>
      <c r="Q1399" s="2">
        <f t="shared" si="1167"/>
        <v>75</v>
      </c>
    </row>
    <row r="1400" spans="1:17">
      <c r="A1400" s="12" t="s">
        <v>759</v>
      </c>
      <c r="B1400" s="12" t="s">
        <v>81</v>
      </c>
      <c r="C1400" s="12" t="s">
        <v>88</v>
      </c>
      <c r="D1400" s="12" t="s">
        <v>761</v>
      </c>
      <c r="E1400" s="11">
        <v>6139</v>
      </c>
      <c r="F1400" s="12" t="s">
        <v>769</v>
      </c>
      <c r="G1400" s="84" t="s">
        <v>3103</v>
      </c>
      <c r="H1400" s="13" t="s">
        <v>279</v>
      </c>
      <c r="I1400" s="2">
        <v>160000</v>
      </c>
      <c r="J1400" s="2">
        <v>160000</v>
      </c>
      <c r="K1400" s="2">
        <v>77150</v>
      </c>
      <c r="L1400" s="2">
        <f t="shared" si="1205"/>
        <v>34800</v>
      </c>
      <c r="M1400" s="2">
        <v>11600</v>
      </c>
      <c r="N1400" s="2">
        <v>11600</v>
      </c>
      <c r="O1400" s="2">
        <v>11600</v>
      </c>
      <c r="P1400" s="2">
        <f t="shared" si="1207"/>
        <v>111950</v>
      </c>
      <c r="Q1400" s="2">
        <f t="shared" si="1167"/>
        <v>69.96875</v>
      </c>
    </row>
    <row r="1401" spans="1:17">
      <c r="A1401" s="12" t="s">
        <v>759</v>
      </c>
      <c r="B1401" s="12" t="s">
        <v>81</v>
      </c>
      <c r="C1401" s="12" t="s">
        <v>88</v>
      </c>
      <c r="D1401" s="12" t="s">
        <v>761</v>
      </c>
      <c r="E1401" s="11">
        <v>6139</v>
      </c>
      <c r="F1401" s="12" t="s">
        <v>770</v>
      </c>
      <c r="G1401" s="84" t="s">
        <v>3103</v>
      </c>
      <c r="H1401" s="13" t="s">
        <v>108</v>
      </c>
      <c r="I1401" s="2">
        <v>5000</v>
      </c>
      <c r="J1401" s="2">
        <v>5000</v>
      </c>
      <c r="K1401" s="2">
        <v>1782</v>
      </c>
      <c r="L1401" s="2">
        <f t="shared" si="1205"/>
        <v>1950</v>
      </c>
      <c r="M1401" s="2">
        <v>650</v>
      </c>
      <c r="N1401" s="2">
        <v>650</v>
      </c>
      <c r="O1401" s="2">
        <v>650</v>
      </c>
      <c r="P1401" s="2">
        <f t="shared" si="1207"/>
        <v>3732</v>
      </c>
      <c r="Q1401" s="2">
        <f t="shared" si="1167"/>
        <v>74.64</v>
      </c>
    </row>
    <row r="1402" spans="1:17">
      <c r="A1402" s="12" t="s">
        <v>759</v>
      </c>
      <c r="B1402" s="12" t="s">
        <v>81</v>
      </c>
      <c r="C1402" s="12" t="s">
        <v>88</v>
      </c>
      <c r="D1402" s="12" t="s">
        <v>761</v>
      </c>
      <c r="E1402" s="11">
        <v>6139</v>
      </c>
      <c r="F1402" s="12" t="s">
        <v>771</v>
      </c>
      <c r="G1402" s="84" t="s">
        <v>3103</v>
      </c>
      <c r="H1402" s="13" t="s">
        <v>772</v>
      </c>
      <c r="I1402" s="2">
        <v>38000</v>
      </c>
      <c r="J1402" s="2">
        <v>38000</v>
      </c>
      <c r="K1402" s="2">
        <v>24300</v>
      </c>
      <c r="L1402" s="2">
        <f t="shared" si="1205"/>
        <v>0</v>
      </c>
      <c r="M1402" s="2">
        <v>0</v>
      </c>
      <c r="N1402" s="2">
        <v>0</v>
      </c>
      <c r="O1402" s="2">
        <v>0</v>
      </c>
      <c r="P1402" s="2">
        <f t="shared" si="1207"/>
        <v>24300</v>
      </c>
      <c r="Q1402" s="2">
        <f t="shared" si="1167"/>
        <v>63.94736842105263</v>
      </c>
    </row>
    <row r="1403" spans="1:17" ht="22.5">
      <c r="A1403" s="12" t="s">
        <v>759</v>
      </c>
      <c r="B1403" s="12" t="s">
        <v>81</v>
      </c>
      <c r="C1403" s="12" t="s">
        <v>88</v>
      </c>
      <c r="D1403" s="12" t="s">
        <v>761</v>
      </c>
      <c r="E1403" s="11">
        <v>6139</v>
      </c>
      <c r="F1403" s="12" t="s">
        <v>773</v>
      </c>
      <c r="G1403" s="84" t="s">
        <v>3103</v>
      </c>
      <c r="H1403" s="13" t="s">
        <v>114</v>
      </c>
      <c r="I1403" s="2">
        <v>4200</v>
      </c>
      <c r="J1403" s="2">
        <v>4200</v>
      </c>
      <c r="K1403" s="2">
        <v>2010</v>
      </c>
      <c r="L1403" s="2">
        <f t="shared" si="1205"/>
        <v>1080</v>
      </c>
      <c r="M1403" s="2">
        <v>360</v>
      </c>
      <c r="N1403" s="2">
        <v>360</v>
      </c>
      <c r="O1403" s="2">
        <v>360</v>
      </c>
      <c r="P1403" s="2">
        <f t="shared" si="1207"/>
        <v>3090</v>
      </c>
      <c r="Q1403" s="2">
        <f t="shared" si="1167"/>
        <v>73.571428571428584</v>
      </c>
    </row>
    <row r="1404" spans="1:17" ht="22.5">
      <c r="A1404" s="17" t="s">
        <v>0</v>
      </c>
      <c r="B1404" s="17" t="s">
        <v>0</v>
      </c>
      <c r="C1404" s="17" t="s">
        <v>0</v>
      </c>
      <c r="D1404" s="18" t="s">
        <v>0</v>
      </c>
      <c r="E1404" s="18" t="s">
        <v>0</v>
      </c>
      <c r="F1404" s="18" t="s">
        <v>0</v>
      </c>
      <c r="G1404" s="81" t="s">
        <v>0</v>
      </c>
      <c r="H1404" s="24" t="s">
        <v>36</v>
      </c>
      <c r="I1404" s="29">
        <v>11320400</v>
      </c>
      <c r="J1404" s="29">
        <f t="shared" ref="J1404:K1404" si="1219">SUM(J1405)</f>
        <v>7920400</v>
      </c>
      <c r="K1404" s="29">
        <f t="shared" si="1219"/>
        <v>3486300</v>
      </c>
      <c r="L1404" s="29">
        <f t="shared" si="1205"/>
        <v>2131000</v>
      </c>
      <c r="M1404" s="29">
        <f t="shared" ref="M1404:O1404" si="1220">SUM(M1405)</f>
        <v>452000</v>
      </c>
      <c r="N1404" s="29">
        <f t="shared" si="1220"/>
        <v>852000</v>
      </c>
      <c r="O1404" s="29">
        <f t="shared" si="1220"/>
        <v>827000</v>
      </c>
      <c r="P1404" s="29">
        <f t="shared" si="1207"/>
        <v>5617300</v>
      </c>
      <c r="Q1404" s="29">
        <f t="shared" si="1167"/>
        <v>70.9219231351952</v>
      </c>
    </row>
    <row r="1405" spans="1:17">
      <c r="A1405" s="12" t="s">
        <v>759</v>
      </c>
      <c r="B1405" s="12" t="s">
        <v>81</v>
      </c>
      <c r="C1405" s="12" t="s">
        <v>88</v>
      </c>
      <c r="D1405" s="12" t="s">
        <v>761</v>
      </c>
      <c r="E1405" s="18" t="s">
        <v>28</v>
      </c>
      <c r="F1405" s="18" t="s">
        <v>0</v>
      </c>
      <c r="G1405" s="81" t="s">
        <v>0</v>
      </c>
      <c r="H1405" s="18" t="s">
        <v>29</v>
      </c>
      <c r="I1405" s="3">
        <v>11320400</v>
      </c>
      <c r="J1405" s="3">
        <f>SUM(J1406,J1408,J1411,J1415)</f>
        <v>7920400</v>
      </c>
      <c r="K1405" s="3">
        <f>SUM(K1406,K1408,K1411,K1415)</f>
        <v>3486300</v>
      </c>
      <c r="L1405" s="3">
        <f t="shared" si="1205"/>
        <v>2131000</v>
      </c>
      <c r="M1405" s="3">
        <f>SUM(M1406,M1408,M1411,M1415)</f>
        <v>452000</v>
      </c>
      <c r="N1405" s="3">
        <f t="shared" ref="N1405:O1405" si="1221">SUM(N1406,N1408,N1411,N1415)</f>
        <v>852000</v>
      </c>
      <c r="O1405" s="3">
        <f t="shared" si="1221"/>
        <v>827000</v>
      </c>
      <c r="P1405" s="3">
        <f t="shared" si="1207"/>
        <v>5617300</v>
      </c>
      <c r="Q1405" s="3">
        <f t="shared" si="1167"/>
        <v>70.9219231351952</v>
      </c>
    </row>
    <row r="1406" spans="1:17">
      <c r="A1406" s="17" t="s">
        <v>759</v>
      </c>
      <c r="B1406" s="17" t="s">
        <v>81</v>
      </c>
      <c r="C1406" s="17" t="s">
        <v>88</v>
      </c>
      <c r="D1406" s="17" t="s">
        <v>761</v>
      </c>
      <c r="E1406" s="17" t="s">
        <v>283</v>
      </c>
      <c r="F1406" s="12" t="s">
        <v>0</v>
      </c>
      <c r="G1406" s="84" t="s">
        <v>0</v>
      </c>
      <c r="H1406" s="18" t="s">
        <v>30</v>
      </c>
      <c r="I1406" s="3">
        <v>100</v>
      </c>
      <c r="J1406" s="3">
        <f t="shared" ref="J1406:K1406" si="1222">SUM(J1407)</f>
        <v>100</v>
      </c>
      <c r="K1406" s="3">
        <f t="shared" si="1222"/>
        <v>0</v>
      </c>
      <c r="L1406" s="3">
        <f t="shared" si="1205"/>
        <v>0</v>
      </c>
      <c r="M1406" s="3">
        <f t="shared" ref="M1406:O1406" si="1223">SUM(M1407)</f>
        <v>0</v>
      </c>
      <c r="N1406" s="3">
        <f t="shared" si="1223"/>
        <v>0</v>
      </c>
      <c r="O1406" s="3">
        <f t="shared" si="1223"/>
        <v>0</v>
      </c>
      <c r="P1406" s="3">
        <f t="shared" si="1207"/>
        <v>0</v>
      </c>
      <c r="Q1406" s="3">
        <f t="shared" si="1167"/>
        <v>0</v>
      </c>
    </row>
    <row r="1407" spans="1:17">
      <c r="A1407" s="12" t="s">
        <v>759</v>
      </c>
      <c r="B1407" s="12" t="s">
        <v>81</v>
      </c>
      <c r="C1407" s="12" t="s">
        <v>88</v>
      </c>
      <c r="D1407" s="12" t="s">
        <v>761</v>
      </c>
      <c r="E1407" s="11">
        <v>6141</v>
      </c>
      <c r="F1407" s="12" t="s">
        <v>774</v>
      </c>
      <c r="G1407" s="84" t="s">
        <v>3103</v>
      </c>
      <c r="H1407" s="13" t="s">
        <v>381</v>
      </c>
      <c r="I1407" s="2">
        <v>100</v>
      </c>
      <c r="J1407" s="2">
        <v>100</v>
      </c>
      <c r="K1407" s="2">
        <v>0</v>
      </c>
      <c r="L1407" s="2">
        <f t="shared" si="1205"/>
        <v>0</v>
      </c>
      <c r="M1407" s="2"/>
      <c r="N1407" s="2"/>
      <c r="O1407" s="2"/>
      <c r="P1407" s="2">
        <f t="shared" si="1207"/>
        <v>0</v>
      </c>
      <c r="Q1407" s="2">
        <f t="shared" si="1167"/>
        <v>0</v>
      </c>
    </row>
    <row r="1408" spans="1:17">
      <c r="A1408" s="17" t="s">
        <v>759</v>
      </c>
      <c r="B1408" s="17" t="s">
        <v>81</v>
      </c>
      <c r="C1408" s="17" t="s">
        <v>88</v>
      </c>
      <c r="D1408" s="17" t="s">
        <v>761</v>
      </c>
      <c r="E1408" s="17" t="s">
        <v>149</v>
      </c>
      <c r="F1408" s="12" t="s">
        <v>0</v>
      </c>
      <c r="G1408" s="84" t="s">
        <v>0</v>
      </c>
      <c r="H1408" s="18" t="s">
        <v>31</v>
      </c>
      <c r="I1408" s="3">
        <v>4320000</v>
      </c>
      <c r="J1408" s="3">
        <f t="shared" ref="J1408:K1408" si="1224">SUM(J1409:J1410)</f>
        <v>4320000</v>
      </c>
      <c r="K1408" s="3">
        <f t="shared" si="1224"/>
        <v>2461300</v>
      </c>
      <c r="L1408" s="3">
        <f t="shared" si="1205"/>
        <v>756000</v>
      </c>
      <c r="M1408" s="3">
        <f t="shared" ref="M1408:O1408" si="1225">SUM(M1409:M1410)</f>
        <v>252000</v>
      </c>
      <c r="N1408" s="3">
        <f t="shared" si="1225"/>
        <v>252000</v>
      </c>
      <c r="O1408" s="3">
        <f t="shared" si="1225"/>
        <v>252000</v>
      </c>
      <c r="P1408" s="3">
        <f t="shared" si="1207"/>
        <v>3217300</v>
      </c>
      <c r="Q1408" s="3">
        <f t="shared" si="1167"/>
        <v>74.474537037037038</v>
      </c>
    </row>
    <row r="1409" spans="1:17">
      <c r="A1409" s="12" t="s">
        <v>759</v>
      </c>
      <c r="B1409" s="12" t="s">
        <v>81</v>
      </c>
      <c r="C1409" s="12" t="s">
        <v>88</v>
      </c>
      <c r="D1409" s="12" t="s">
        <v>761</v>
      </c>
      <c r="E1409" s="11">
        <v>6142</v>
      </c>
      <c r="F1409" s="12" t="s">
        <v>775</v>
      </c>
      <c r="G1409" s="84" t="s">
        <v>3103</v>
      </c>
      <c r="H1409" s="13" t="s">
        <v>776</v>
      </c>
      <c r="I1409" s="2">
        <v>25000</v>
      </c>
      <c r="J1409" s="2">
        <v>25000</v>
      </c>
      <c r="K1409" s="2">
        <v>11300</v>
      </c>
      <c r="L1409" s="2">
        <f t="shared" si="1205"/>
        <v>6000</v>
      </c>
      <c r="M1409" s="2">
        <v>2000</v>
      </c>
      <c r="N1409" s="2">
        <v>2000</v>
      </c>
      <c r="O1409" s="2">
        <v>2000</v>
      </c>
      <c r="P1409" s="2">
        <f t="shared" si="1207"/>
        <v>17300</v>
      </c>
      <c r="Q1409" s="2">
        <f t="shared" si="1167"/>
        <v>69.199999999999989</v>
      </c>
    </row>
    <row r="1410" spans="1:17" ht="22.5">
      <c r="A1410" s="12" t="s">
        <v>759</v>
      </c>
      <c r="B1410" s="12" t="s">
        <v>81</v>
      </c>
      <c r="C1410" s="12" t="s">
        <v>88</v>
      </c>
      <c r="D1410" s="12" t="s">
        <v>761</v>
      </c>
      <c r="E1410" s="11">
        <v>6142</v>
      </c>
      <c r="F1410" s="12" t="s">
        <v>777</v>
      </c>
      <c r="G1410" s="84" t="s">
        <v>3100</v>
      </c>
      <c r="H1410" s="13" t="s">
        <v>778</v>
      </c>
      <c r="I1410" s="2">
        <v>4295000</v>
      </c>
      <c r="J1410" s="2">
        <v>4295000</v>
      </c>
      <c r="K1410" s="2">
        <v>2450000</v>
      </c>
      <c r="L1410" s="2">
        <f t="shared" si="1205"/>
        <v>750000</v>
      </c>
      <c r="M1410" s="2">
        <v>250000</v>
      </c>
      <c r="N1410" s="2">
        <v>250000</v>
      </c>
      <c r="O1410" s="2">
        <v>250000</v>
      </c>
      <c r="P1410" s="2">
        <f t="shared" si="1207"/>
        <v>3200000</v>
      </c>
      <c r="Q1410" s="2">
        <f t="shared" si="1167"/>
        <v>74.505238649592556</v>
      </c>
    </row>
    <row r="1411" spans="1:17">
      <c r="A1411" s="17" t="s">
        <v>759</v>
      </c>
      <c r="B1411" s="17" t="s">
        <v>81</v>
      </c>
      <c r="C1411" s="17" t="s">
        <v>88</v>
      </c>
      <c r="D1411" s="17" t="s">
        <v>761</v>
      </c>
      <c r="E1411" s="17" t="s">
        <v>115</v>
      </c>
      <c r="F1411" s="12" t="s">
        <v>0</v>
      </c>
      <c r="G1411" s="84" t="s">
        <v>0</v>
      </c>
      <c r="H1411" s="18" t="s">
        <v>32</v>
      </c>
      <c r="I1411" s="3">
        <v>7000200</v>
      </c>
      <c r="J1411" s="3">
        <f>SUM(J1412:J1414)</f>
        <v>3600200</v>
      </c>
      <c r="K1411" s="3">
        <f>SUM(K1412:K1414)</f>
        <v>1025000</v>
      </c>
      <c r="L1411" s="3">
        <f t="shared" si="1205"/>
        <v>1375000</v>
      </c>
      <c r="M1411" s="3">
        <f>SUM(M1412:M1414)</f>
        <v>200000</v>
      </c>
      <c r="N1411" s="3">
        <f t="shared" ref="N1411:O1411" si="1226">SUM(N1412:N1414)</f>
        <v>600000</v>
      </c>
      <c r="O1411" s="3">
        <f t="shared" si="1226"/>
        <v>575000</v>
      </c>
      <c r="P1411" s="3">
        <f t="shared" si="1207"/>
        <v>2400000</v>
      </c>
      <c r="Q1411" s="3">
        <f t="shared" si="1167"/>
        <v>66.662963168712849</v>
      </c>
    </row>
    <row r="1412" spans="1:17">
      <c r="A1412" s="12" t="s">
        <v>759</v>
      </c>
      <c r="B1412" s="12" t="s">
        <v>81</v>
      </c>
      <c r="C1412" s="12" t="s">
        <v>88</v>
      </c>
      <c r="D1412" s="12" t="s">
        <v>761</v>
      </c>
      <c r="E1412" s="11">
        <v>6143</v>
      </c>
      <c r="F1412" s="12" t="s">
        <v>779</v>
      </c>
      <c r="G1412" s="84" t="s">
        <v>3101</v>
      </c>
      <c r="H1412" s="13" t="s">
        <v>780</v>
      </c>
      <c r="I1412" s="2">
        <v>2500000</v>
      </c>
      <c r="J1412" s="2">
        <v>1100000</v>
      </c>
      <c r="K1412" s="2">
        <v>525000</v>
      </c>
      <c r="L1412" s="2">
        <f t="shared" si="1205"/>
        <v>575000</v>
      </c>
      <c r="M1412" s="2">
        <v>200000</v>
      </c>
      <c r="N1412" s="2">
        <v>200000</v>
      </c>
      <c r="O1412" s="2">
        <v>175000</v>
      </c>
      <c r="P1412" s="2">
        <f t="shared" si="1207"/>
        <v>1100000</v>
      </c>
      <c r="Q1412" s="2">
        <f t="shared" si="1167"/>
        <v>100</v>
      </c>
    </row>
    <row r="1413" spans="1:17">
      <c r="A1413" s="12" t="s">
        <v>759</v>
      </c>
      <c r="B1413" s="12" t="s">
        <v>81</v>
      </c>
      <c r="C1413" s="12" t="s">
        <v>88</v>
      </c>
      <c r="D1413" s="12" t="s">
        <v>761</v>
      </c>
      <c r="E1413" s="11">
        <v>6143</v>
      </c>
      <c r="F1413" s="12" t="s">
        <v>3043</v>
      </c>
      <c r="G1413" s="84" t="s">
        <v>3100</v>
      </c>
      <c r="H1413" s="13" t="s">
        <v>781</v>
      </c>
      <c r="I1413" s="2">
        <v>500100</v>
      </c>
      <c r="J1413" s="2">
        <v>500100</v>
      </c>
      <c r="K1413" s="2">
        <v>500000</v>
      </c>
      <c r="L1413" s="2">
        <f t="shared" si="1205"/>
        <v>0</v>
      </c>
      <c r="M1413" s="2">
        <v>0</v>
      </c>
      <c r="N1413" s="2">
        <v>0</v>
      </c>
      <c r="O1413" s="2">
        <v>0</v>
      </c>
      <c r="P1413" s="2">
        <f t="shared" si="1207"/>
        <v>500000</v>
      </c>
      <c r="Q1413" s="2">
        <f t="shared" si="1167"/>
        <v>99.980003999200164</v>
      </c>
    </row>
    <row r="1414" spans="1:17">
      <c r="A1414" s="12" t="s">
        <v>759</v>
      </c>
      <c r="B1414" s="12" t="s">
        <v>81</v>
      </c>
      <c r="C1414" s="12" t="s">
        <v>88</v>
      </c>
      <c r="D1414" s="12" t="s">
        <v>761</v>
      </c>
      <c r="E1414" s="11">
        <v>6143</v>
      </c>
      <c r="F1414" s="12" t="s">
        <v>3044</v>
      </c>
      <c r="G1414" s="84" t="s">
        <v>3101</v>
      </c>
      <c r="H1414" s="13" t="s">
        <v>782</v>
      </c>
      <c r="I1414" s="2">
        <v>4000100</v>
      </c>
      <c r="J1414" s="2">
        <v>2000100</v>
      </c>
      <c r="K1414" s="2">
        <v>0</v>
      </c>
      <c r="L1414" s="2">
        <f t="shared" si="1205"/>
        <v>800000</v>
      </c>
      <c r="M1414" s="2">
        <v>0</v>
      </c>
      <c r="N1414" s="2">
        <v>400000</v>
      </c>
      <c r="O1414" s="2">
        <v>400000</v>
      </c>
      <c r="P1414" s="2">
        <f t="shared" si="1207"/>
        <v>800000</v>
      </c>
      <c r="Q1414" s="2">
        <f t="shared" si="1167"/>
        <v>39.998000099995004</v>
      </c>
    </row>
    <row r="1415" spans="1:17">
      <c r="A1415" s="17" t="s">
        <v>759</v>
      </c>
      <c r="B1415" s="17" t="s">
        <v>81</v>
      </c>
      <c r="C1415" s="17" t="s">
        <v>88</v>
      </c>
      <c r="D1415" s="17" t="s">
        <v>761</v>
      </c>
      <c r="E1415" s="17" t="s">
        <v>120</v>
      </c>
      <c r="F1415" s="12" t="s">
        <v>0</v>
      </c>
      <c r="G1415" s="84" t="s">
        <v>0</v>
      </c>
      <c r="H1415" s="18" t="s">
        <v>35</v>
      </c>
      <c r="I1415" s="3">
        <v>100</v>
      </c>
      <c r="J1415" s="3">
        <f t="shared" ref="J1415:K1415" si="1227">SUM(J1416)</f>
        <v>100</v>
      </c>
      <c r="K1415" s="3">
        <f t="shared" si="1227"/>
        <v>0</v>
      </c>
      <c r="L1415" s="3">
        <f t="shared" si="1205"/>
        <v>0</v>
      </c>
      <c r="M1415" s="3">
        <f t="shared" ref="M1415:O1415" si="1228">SUM(M1416)</f>
        <v>0</v>
      </c>
      <c r="N1415" s="3">
        <f t="shared" si="1228"/>
        <v>0</v>
      </c>
      <c r="O1415" s="3">
        <f t="shared" si="1228"/>
        <v>0</v>
      </c>
      <c r="P1415" s="3">
        <f t="shared" si="1207"/>
        <v>0</v>
      </c>
      <c r="Q1415" s="3">
        <f t="shared" si="1167"/>
        <v>0</v>
      </c>
    </row>
    <row r="1416" spans="1:17">
      <c r="A1416" s="12" t="s">
        <v>759</v>
      </c>
      <c r="B1416" s="12" t="s">
        <v>81</v>
      </c>
      <c r="C1416" s="12" t="s">
        <v>88</v>
      </c>
      <c r="D1416" s="12" t="s">
        <v>761</v>
      </c>
      <c r="E1416" s="11">
        <v>6148</v>
      </c>
      <c r="F1416" s="12"/>
      <c r="G1416" s="84" t="s">
        <v>3103</v>
      </c>
      <c r="H1416" s="13" t="s">
        <v>35</v>
      </c>
      <c r="I1416" s="2">
        <v>100</v>
      </c>
      <c r="J1416" s="2">
        <v>100</v>
      </c>
      <c r="K1416" s="2">
        <v>0</v>
      </c>
      <c r="L1416" s="2">
        <f t="shared" si="1205"/>
        <v>0</v>
      </c>
      <c r="M1416" s="2"/>
      <c r="N1416" s="2"/>
      <c r="O1416" s="2"/>
      <c r="P1416" s="2">
        <f t="shared" si="1207"/>
        <v>0</v>
      </c>
      <c r="Q1416" s="2">
        <f t="shared" si="1167"/>
        <v>0</v>
      </c>
    </row>
    <row r="1417" spans="1:17" ht="22.5">
      <c r="A1417" s="17" t="s">
        <v>0</v>
      </c>
      <c r="B1417" s="17" t="s">
        <v>0</v>
      </c>
      <c r="C1417" s="17" t="s">
        <v>0</v>
      </c>
      <c r="D1417" s="18" t="s">
        <v>0</v>
      </c>
      <c r="E1417" s="18" t="s">
        <v>0</v>
      </c>
      <c r="F1417" s="18" t="s">
        <v>0</v>
      </c>
      <c r="G1417" s="81" t="s">
        <v>0</v>
      </c>
      <c r="H1417" s="24" t="s">
        <v>43</v>
      </c>
      <c r="I1417" s="29">
        <v>6548200</v>
      </c>
      <c r="J1417" s="29">
        <f t="shared" ref="J1417:K1417" si="1229">SUM(J1418)</f>
        <v>1733200</v>
      </c>
      <c r="K1417" s="29">
        <f t="shared" si="1229"/>
        <v>0</v>
      </c>
      <c r="L1417" s="29">
        <f t="shared" si="1205"/>
        <v>640000</v>
      </c>
      <c r="M1417" s="29">
        <f t="shared" ref="M1417:O1417" si="1230">SUM(M1418)</f>
        <v>640000</v>
      </c>
      <c r="N1417" s="29">
        <f t="shared" si="1230"/>
        <v>0</v>
      </c>
      <c r="O1417" s="29">
        <f t="shared" si="1230"/>
        <v>0</v>
      </c>
      <c r="P1417" s="29">
        <f t="shared" si="1207"/>
        <v>640000</v>
      </c>
      <c r="Q1417" s="29">
        <f t="shared" si="1167"/>
        <v>36.925917378259868</v>
      </c>
    </row>
    <row r="1418" spans="1:17">
      <c r="A1418" s="12" t="s">
        <v>759</v>
      </c>
      <c r="B1418" s="12" t="s">
        <v>81</v>
      </c>
      <c r="C1418" s="12" t="s">
        <v>88</v>
      </c>
      <c r="D1418" s="12" t="s">
        <v>761</v>
      </c>
      <c r="E1418" s="18" t="s">
        <v>37</v>
      </c>
      <c r="F1418" s="18" t="s">
        <v>0</v>
      </c>
      <c r="G1418" s="81" t="s">
        <v>0</v>
      </c>
      <c r="H1418" s="18" t="s">
        <v>38</v>
      </c>
      <c r="I1418" s="3">
        <v>6548200</v>
      </c>
      <c r="J1418" s="3">
        <f t="shared" ref="J1418" si="1231">SUM(J1419,J1421)</f>
        <v>1733200</v>
      </c>
      <c r="K1418" s="3">
        <f t="shared" ref="K1418" si="1232">SUM(K1419,K1421)</f>
        <v>0</v>
      </c>
      <c r="L1418" s="3">
        <f t="shared" si="1205"/>
        <v>640000</v>
      </c>
      <c r="M1418" s="3">
        <f t="shared" ref="M1418:O1418" si="1233">SUM(M1419,M1421)</f>
        <v>640000</v>
      </c>
      <c r="N1418" s="3">
        <f t="shared" si="1233"/>
        <v>0</v>
      </c>
      <c r="O1418" s="3">
        <f t="shared" si="1233"/>
        <v>0</v>
      </c>
      <c r="P1418" s="3">
        <f t="shared" si="1207"/>
        <v>640000</v>
      </c>
      <c r="Q1418" s="3">
        <f t="shared" si="1167"/>
        <v>36.925917378259868</v>
      </c>
    </row>
    <row r="1419" spans="1:17">
      <c r="A1419" s="17" t="s">
        <v>759</v>
      </c>
      <c r="B1419" s="17" t="s">
        <v>81</v>
      </c>
      <c r="C1419" s="17" t="s">
        <v>88</v>
      </c>
      <c r="D1419" s="17" t="s">
        <v>761</v>
      </c>
      <c r="E1419" s="17" t="s">
        <v>293</v>
      </c>
      <c r="F1419" s="12" t="s">
        <v>0</v>
      </c>
      <c r="G1419" s="84" t="s">
        <v>0</v>
      </c>
      <c r="H1419" s="18" t="s">
        <v>39</v>
      </c>
      <c r="I1419" s="3">
        <v>100</v>
      </c>
      <c r="J1419" s="3">
        <f t="shared" ref="J1419:K1419" si="1234">SUM(J1420)</f>
        <v>100</v>
      </c>
      <c r="K1419" s="3">
        <f t="shared" si="1234"/>
        <v>0</v>
      </c>
      <c r="L1419" s="3">
        <f t="shared" si="1205"/>
        <v>0</v>
      </c>
      <c r="M1419" s="3">
        <f t="shared" ref="M1419:O1419" si="1235">SUM(M1420)</f>
        <v>0</v>
      </c>
      <c r="N1419" s="3">
        <f t="shared" si="1235"/>
        <v>0</v>
      </c>
      <c r="O1419" s="3">
        <f t="shared" si="1235"/>
        <v>0</v>
      </c>
      <c r="P1419" s="3">
        <f t="shared" si="1207"/>
        <v>0</v>
      </c>
      <c r="Q1419" s="3">
        <f t="shared" si="1167"/>
        <v>0</v>
      </c>
    </row>
    <row r="1420" spans="1:17">
      <c r="A1420" s="12" t="s">
        <v>759</v>
      </c>
      <c r="B1420" s="12" t="s">
        <v>81</v>
      </c>
      <c r="C1420" s="12" t="s">
        <v>88</v>
      </c>
      <c r="D1420" s="12" t="s">
        <v>761</v>
      </c>
      <c r="E1420" s="11">
        <v>6151</v>
      </c>
      <c r="F1420" s="12" t="s">
        <v>783</v>
      </c>
      <c r="G1420" s="84" t="s">
        <v>3102</v>
      </c>
      <c r="H1420" s="13" t="s">
        <v>295</v>
      </c>
      <c r="I1420" s="2">
        <v>100</v>
      </c>
      <c r="J1420" s="2">
        <v>100</v>
      </c>
      <c r="K1420" s="2">
        <v>0</v>
      </c>
      <c r="L1420" s="2">
        <f t="shared" si="1205"/>
        <v>0</v>
      </c>
      <c r="M1420" s="2"/>
      <c r="N1420" s="2"/>
      <c r="O1420" s="2"/>
      <c r="P1420" s="2">
        <f t="shared" si="1207"/>
        <v>0</v>
      </c>
      <c r="Q1420" s="2">
        <f t="shared" si="1167"/>
        <v>0</v>
      </c>
    </row>
    <row r="1421" spans="1:17">
      <c r="A1421" s="17" t="s">
        <v>759</v>
      </c>
      <c r="B1421" s="17" t="s">
        <v>81</v>
      </c>
      <c r="C1421" s="17" t="s">
        <v>88</v>
      </c>
      <c r="D1421" s="17" t="s">
        <v>761</v>
      </c>
      <c r="E1421" s="17" t="s">
        <v>296</v>
      </c>
      <c r="F1421" s="12" t="s">
        <v>0</v>
      </c>
      <c r="G1421" s="84" t="s">
        <v>0</v>
      </c>
      <c r="H1421" s="18" t="s">
        <v>41</v>
      </c>
      <c r="I1421" s="3">
        <v>5748100</v>
      </c>
      <c r="J1421" s="3">
        <f t="shared" ref="J1421:K1421" si="1236">SUM(J1422:J1444)</f>
        <v>1733100</v>
      </c>
      <c r="K1421" s="3">
        <f t="shared" si="1236"/>
        <v>0</v>
      </c>
      <c r="L1421" s="3">
        <f t="shared" si="1205"/>
        <v>640000</v>
      </c>
      <c r="M1421" s="3">
        <f t="shared" ref="M1421:O1421" si="1237">SUM(M1422:M1444)</f>
        <v>640000</v>
      </c>
      <c r="N1421" s="3">
        <f t="shared" si="1237"/>
        <v>0</v>
      </c>
      <c r="O1421" s="3">
        <f t="shared" si="1237"/>
        <v>0</v>
      </c>
      <c r="P1421" s="3">
        <f t="shared" si="1207"/>
        <v>640000</v>
      </c>
      <c r="Q1421" s="3">
        <f t="shared" ref="Q1421:Q1484" si="1238">IF(J1421=0,"-",P1421/J1421*100)</f>
        <v>36.928048006462411</v>
      </c>
    </row>
    <row r="1422" spans="1:17" ht="22.5">
      <c r="A1422" s="12" t="s">
        <v>759</v>
      </c>
      <c r="B1422" s="12" t="s">
        <v>81</v>
      </c>
      <c r="C1422" s="12" t="s">
        <v>88</v>
      </c>
      <c r="D1422" s="12" t="s">
        <v>761</v>
      </c>
      <c r="E1422" s="11">
        <v>6153</v>
      </c>
      <c r="F1422" s="12" t="s">
        <v>784</v>
      </c>
      <c r="G1422" s="84" t="s">
        <v>3102</v>
      </c>
      <c r="H1422" s="13" t="s">
        <v>785</v>
      </c>
      <c r="I1422" s="2">
        <v>933100</v>
      </c>
      <c r="J1422" s="2">
        <v>933100</v>
      </c>
      <c r="K1422" s="2">
        <v>0</v>
      </c>
      <c r="L1422" s="2">
        <f t="shared" si="1205"/>
        <v>640000</v>
      </c>
      <c r="M1422" s="2">
        <v>640000</v>
      </c>
      <c r="N1422" s="2">
        <v>0</v>
      </c>
      <c r="O1422" s="2">
        <v>0</v>
      </c>
      <c r="P1422" s="2">
        <f t="shared" si="1207"/>
        <v>640000</v>
      </c>
      <c r="Q1422" s="2">
        <f t="shared" si="1238"/>
        <v>68.588575715357408</v>
      </c>
    </row>
    <row r="1423" spans="1:17" ht="22.5">
      <c r="A1423" s="12" t="s">
        <v>759</v>
      </c>
      <c r="B1423" s="12" t="s">
        <v>81</v>
      </c>
      <c r="C1423" s="12" t="s">
        <v>88</v>
      </c>
      <c r="D1423" s="12" t="s">
        <v>761</v>
      </c>
      <c r="E1423" s="11">
        <v>6153</v>
      </c>
      <c r="F1423" s="12" t="s">
        <v>3150</v>
      </c>
      <c r="G1423" s="100" t="s">
        <v>3102</v>
      </c>
      <c r="H1423" s="101" t="s">
        <v>3167</v>
      </c>
      <c r="I1423" s="2">
        <v>0</v>
      </c>
      <c r="J1423" s="2">
        <v>0</v>
      </c>
      <c r="K1423" s="2">
        <v>0</v>
      </c>
      <c r="L1423" s="2">
        <f t="shared" si="1205"/>
        <v>0</v>
      </c>
      <c r="M1423" s="2"/>
      <c r="N1423" s="2"/>
      <c r="O1423" s="2"/>
      <c r="P1423" s="2">
        <f t="shared" si="1207"/>
        <v>0</v>
      </c>
      <c r="Q1423" s="2" t="str">
        <f t="shared" si="1238"/>
        <v>-</v>
      </c>
    </row>
    <row r="1424" spans="1:17" ht="22.5">
      <c r="A1424" s="12" t="s">
        <v>759</v>
      </c>
      <c r="B1424" s="12" t="s">
        <v>81</v>
      </c>
      <c r="C1424" s="12" t="s">
        <v>88</v>
      </c>
      <c r="D1424" s="12" t="s">
        <v>761</v>
      </c>
      <c r="E1424" s="11">
        <v>6153</v>
      </c>
      <c r="F1424" s="12" t="s">
        <v>3151</v>
      </c>
      <c r="G1424" s="100" t="s">
        <v>3102</v>
      </c>
      <c r="H1424" s="101" t="s">
        <v>3168</v>
      </c>
      <c r="I1424" s="2">
        <v>0</v>
      </c>
      <c r="J1424" s="2">
        <v>0</v>
      </c>
      <c r="K1424" s="2">
        <v>0</v>
      </c>
      <c r="L1424" s="2">
        <f t="shared" si="1205"/>
        <v>0</v>
      </c>
      <c r="M1424" s="2"/>
      <c r="N1424" s="2"/>
      <c r="O1424" s="2"/>
      <c r="P1424" s="2">
        <f t="shared" si="1207"/>
        <v>0</v>
      </c>
      <c r="Q1424" s="2" t="str">
        <f t="shared" si="1238"/>
        <v>-</v>
      </c>
    </row>
    <row r="1425" spans="1:17" ht="22.5">
      <c r="A1425" s="12" t="s">
        <v>759</v>
      </c>
      <c r="B1425" s="12" t="s">
        <v>81</v>
      </c>
      <c r="C1425" s="12" t="s">
        <v>88</v>
      </c>
      <c r="D1425" s="12" t="s">
        <v>761</v>
      </c>
      <c r="E1425" s="11">
        <v>6153</v>
      </c>
      <c r="F1425" s="12" t="s">
        <v>786</v>
      </c>
      <c r="G1425" s="84" t="s">
        <v>3102</v>
      </c>
      <c r="H1425" s="13" t="s">
        <v>787</v>
      </c>
      <c r="I1425" s="2">
        <v>690000</v>
      </c>
      <c r="J1425" s="2">
        <v>0</v>
      </c>
      <c r="K1425" s="2">
        <v>0</v>
      </c>
      <c r="L1425" s="2">
        <f t="shared" si="1205"/>
        <v>0</v>
      </c>
      <c r="M1425" s="2"/>
      <c r="N1425" s="2"/>
      <c r="O1425" s="2"/>
      <c r="P1425" s="2">
        <f t="shared" si="1207"/>
        <v>0</v>
      </c>
      <c r="Q1425" s="2" t="str">
        <f t="shared" si="1238"/>
        <v>-</v>
      </c>
    </row>
    <row r="1426" spans="1:17">
      <c r="A1426" s="12" t="s">
        <v>759</v>
      </c>
      <c r="B1426" s="12" t="s">
        <v>81</v>
      </c>
      <c r="C1426" s="12" t="s">
        <v>88</v>
      </c>
      <c r="D1426" s="12" t="s">
        <v>761</v>
      </c>
      <c r="E1426" s="11">
        <v>6153</v>
      </c>
      <c r="F1426" s="12" t="s">
        <v>3146</v>
      </c>
      <c r="G1426" s="100" t="s">
        <v>3102</v>
      </c>
      <c r="H1426" s="101" t="s">
        <v>3169</v>
      </c>
      <c r="I1426" s="2">
        <v>0</v>
      </c>
      <c r="J1426" s="2">
        <v>0</v>
      </c>
      <c r="K1426" s="2">
        <v>0</v>
      </c>
      <c r="L1426" s="2">
        <f t="shared" si="1205"/>
        <v>0</v>
      </c>
      <c r="M1426" s="2"/>
      <c r="N1426" s="2"/>
      <c r="O1426" s="2"/>
      <c r="P1426" s="2">
        <f t="shared" si="1207"/>
        <v>0</v>
      </c>
      <c r="Q1426" s="2" t="str">
        <f t="shared" si="1238"/>
        <v>-</v>
      </c>
    </row>
    <row r="1427" spans="1:17" ht="22.5">
      <c r="A1427" s="12" t="s">
        <v>759</v>
      </c>
      <c r="B1427" s="12" t="s">
        <v>81</v>
      </c>
      <c r="C1427" s="12" t="s">
        <v>88</v>
      </c>
      <c r="D1427" s="12" t="s">
        <v>761</v>
      </c>
      <c r="E1427" s="11">
        <v>6153</v>
      </c>
      <c r="F1427" s="12" t="s">
        <v>3147</v>
      </c>
      <c r="G1427" s="100" t="s">
        <v>3102</v>
      </c>
      <c r="H1427" s="101" t="s">
        <v>3170</v>
      </c>
      <c r="I1427" s="2">
        <v>0</v>
      </c>
      <c r="J1427" s="2">
        <v>0</v>
      </c>
      <c r="K1427" s="2">
        <v>0</v>
      </c>
      <c r="L1427" s="2">
        <f t="shared" si="1205"/>
        <v>0</v>
      </c>
      <c r="M1427" s="2"/>
      <c r="N1427" s="2"/>
      <c r="O1427" s="2"/>
      <c r="P1427" s="2">
        <f t="shared" si="1207"/>
        <v>0</v>
      </c>
      <c r="Q1427" s="2" t="str">
        <f t="shared" si="1238"/>
        <v>-</v>
      </c>
    </row>
    <row r="1428" spans="1:17" ht="22.5">
      <c r="A1428" s="12" t="s">
        <v>759</v>
      </c>
      <c r="B1428" s="12" t="s">
        <v>81</v>
      </c>
      <c r="C1428" s="12" t="s">
        <v>88</v>
      </c>
      <c r="D1428" s="12" t="s">
        <v>761</v>
      </c>
      <c r="E1428" s="11">
        <v>6153</v>
      </c>
      <c r="F1428" s="12" t="s">
        <v>3123</v>
      </c>
      <c r="G1428" s="84" t="s">
        <v>3102</v>
      </c>
      <c r="H1428" s="92" t="s">
        <v>3124</v>
      </c>
      <c r="I1428" s="2">
        <v>0</v>
      </c>
      <c r="J1428" s="2">
        <v>0</v>
      </c>
      <c r="K1428" s="2">
        <v>0</v>
      </c>
      <c r="L1428" s="2">
        <f t="shared" si="1205"/>
        <v>0</v>
      </c>
      <c r="M1428" s="2"/>
      <c r="N1428" s="2"/>
      <c r="O1428" s="2"/>
      <c r="P1428" s="2">
        <f t="shared" si="1207"/>
        <v>0</v>
      </c>
      <c r="Q1428" s="2" t="str">
        <f t="shared" si="1238"/>
        <v>-</v>
      </c>
    </row>
    <row r="1429" spans="1:17" ht="22.5">
      <c r="A1429" s="12" t="s">
        <v>759</v>
      </c>
      <c r="B1429" s="12" t="s">
        <v>81</v>
      </c>
      <c r="C1429" s="12" t="s">
        <v>88</v>
      </c>
      <c r="D1429" s="12" t="s">
        <v>761</v>
      </c>
      <c r="E1429" s="11">
        <v>6153</v>
      </c>
      <c r="F1429" s="12" t="s">
        <v>3152</v>
      </c>
      <c r="G1429" s="100" t="s">
        <v>3102</v>
      </c>
      <c r="H1429" s="104" t="s">
        <v>3171</v>
      </c>
      <c r="I1429" s="2">
        <v>0</v>
      </c>
      <c r="J1429" s="2">
        <v>0</v>
      </c>
      <c r="K1429" s="2">
        <v>0</v>
      </c>
      <c r="L1429" s="2">
        <f t="shared" si="1205"/>
        <v>0</v>
      </c>
      <c r="M1429" s="2"/>
      <c r="N1429" s="2"/>
      <c r="O1429" s="2"/>
      <c r="P1429" s="2">
        <f t="shared" si="1207"/>
        <v>0</v>
      </c>
      <c r="Q1429" s="2" t="str">
        <f t="shared" si="1238"/>
        <v>-</v>
      </c>
    </row>
    <row r="1430" spans="1:17">
      <c r="A1430" s="12" t="s">
        <v>759</v>
      </c>
      <c r="B1430" s="12" t="s">
        <v>81</v>
      </c>
      <c r="C1430" s="12" t="s">
        <v>88</v>
      </c>
      <c r="D1430" s="12" t="s">
        <v>761</v>
      </c>
      <c r="E1430" s="11">
        <v>6153</v>
      </c>
      <c r="F1430" s="12" t="s">
        <v>3148</v>
      </c>
      <c r="G1430" s="100" t="s">
        <v>3102</v>
      </c>
      <c r="H1430" s="104" t="s">
        <v>3172</v>
      </c>
      <c r="I1430" s="2">
        <v>0</v>
      </c>
      <c r="J1430" s="2">
        <v>0</v>
      </c>
      <c r="K1430" s="2">
        <v>0</v>
      </c>
      <c r="L1430" s="2">
        <f t="shared" si="1205"/>
        <v>0</v>
      </c>
      <c r="M1430" s="2"/>
      <c r="N1430" s="2"/>
      <c r="O1430" s="2"/>
      <c r="P1430" s="2">
        <f t="shared" si="1207"/>
        <v>0</v>
      </c>
      <c r="Q1430" s="2" t="str">
        <f t="shared" si="1238"/>
        <v>-</v>
      </c>
    </row>
    <row r="1431" spans="1:17" ht="22.5">
      <c r="A1431" s="12" t="s">
        <v>759</v>
      </c>
      <c r="B1431" s="12" t="s">
        <v>81</v>
      </c>
      <c r="C1431" s="12" t="s">
        <v>88</v>
      </c>
      <c r="D1431" s="12" t="s">
        <v>761</v>
      </c>
      <c r="E1431" s="11">
        <v>6153</v>
      </c>
      <c r="F1431" s="12" t="s">
        <v>3149</v>
      </c>
      <c r="G1431" s="100" t="s">
        <v>3102</v>
      </c>
      <c r="H1431" s="104" t="s">
        <v>3173</v>
      </c>
      <c r="I1431" s="2">
        <v>0</v>
      </c>
      <c r="J1431" s="2">
        <v>0</v>
      </c>
      <c r="K1431" s="2">
        <v>0</v>
      </c>
      <c r="L1431" s="2">
        <f t="shared" si="1205"/>
        <v>0</v>
      </c>
      <c r="M1431" s="2"/>
      <c r="N1431" s="2"/>
      <c r="O1431" s="2"/>
      <c r="P1431" s="2">
        <f t="shared" si="1207"/>
        <v>0</v>
      </c>
      <c r="Q1431" s="2" t="str">
        <f t="shared" si="1238"/>
        <v>-</v>
      </c>
    </row>
    <row r="1432" spans="1:17">
      <c r="A1432" s="12" t="s">
        <v>759</v>
      </c>
      <c r="B1432" s="12" t="s">
        <v>81</v>
      </c>
      <c r="C1432" s="12" t="s">
        <v>88</v>
      </c>
      <c r="D1432" s="12" t="s">
        <v>761</v>
      </c>
      <c r="E1432" s="11">
        <v>6153</v>
      </c>
      <c r="F1432" s="12" t="s">
        <v>3045</v>
      </c>
      <c r="G1432" s="84" t="s">
        <v>3102</v>
      </c>
      <c r="H1432" s="13" t="s">
        <v>788</v>
      </c>
      <c r="I1432" s="2">
        <v>650000</v>
      </c>
      <c r="J1432" s="2">
        <v>0</v>
      </c>
      <c r="K1432" s="2">
        <v>0</v>
      </c>
      <c r="L1432" s="2">
        <f t="shared" si="1205"/>
        <v>0</v>
      </c>
      <c r="M1432" s="2"/>
      <c r="N1432" s="2"/>
      <c r="O1432" s="2"/>
      <c r="P1432" s="2">
        <f t="shared" si="1207"/>
        <v>0</v>
      </c>
      <c r="Q1432" s="2" t="str">
        <f t="shared" si="1238"/>
        <v>-</v>
      </c>
    </row>
    <row r="1433" spans="1:17" ht="22.5">
      <c r="A1433" s="12" t="s">
        <v>759</v>
      </c>
      <c r="B1433" s="12" t="s">
        <v>81</v>
      </c>
      <c r="C1433" s="12" t="s">
        <v>88</v>
      </c>
      <c r="D1433" s="12" t="s">
        <v>761</v>
      </c>
      <c r="E1433" s="11">
        <v>6153</v>
      </c>
      <c r="F1433" s="12" t="s">
        <v>3046</v>
      </c>
      <c r="G1433" s="84" t="s">
        <v>3102</v>
      </c>
      <c r="H1433" s="13" t="s">
        <v>789</v>
      </c>
      <c r="I1433" s="2">
        <v>550000</v>
      </c>
      <c r="J1433" s="2">
        <v>0</v>
      </c>
      <c r="K1433" s="2">
        <v>0</v>
      </c>
      <c r="L1433" s="2">
        <f t="shared" si="1205"/>
        <v>0</v>
      </c>
      <c r="M1433" s="2"/>
      <c r="N1433" s="2"/>
      <c r="O1433" s="2"/>
      <c r="P1433" s="2">
        <f t="shared" si="1207"/>
        <v>0</v>
      </c>
      <c r="Q1433" s="2" t="str">
        <f t="shared" si="1238"/>
        <v>-</v>
      </c>
    </row>
    <row r="1434" spans="1:17" ht="22.5">
      <c r="A1434" s="12" t="s">
        <v>759</v>
      </c>
      <c r="B1434" s="12" t="s">
        <v>81</v>
      </c>
      <c r="C1434" s="12" t="s">
        <v>88</v>
      </c>
      <c r="D1434" s="12" t="s">
        <v>761</v>
      </c>
      <c r="E1434" s="11">
        <v>6153</v>
      </c>
      <c r="F1434" s="12" t="s">
        <v>3047</v>
      </c>
      <c r="G1434" s="84" t="s">
        <v>3102</v>
      </c>
      <c r="H1434" s="13" t="s">
        <v>790</v>
      </c>
      <c r="I1434" s="2">
        <v>505000</v>
      </c>
      <c r="J1434" s="2">
        <v>0</v>
      </c>
      <c r="K1434" s="2">
        <v>0</v>
      </c>
      <c r="L1434" s="2">
        <f t="shared" si="1205"/>
        <v>0</v>
      </c>
      <c r="M1434" s="2"/>
      <c r="N1434" s="2"/>
      <c r="O1434" s="2"/>
      <c r="P1434" s="2">
        <f t="shared" si="1207"/>
        <v>0</v>
      </c>
      <c r="Q1434" s="2" t="str">
        <f t="shared" si="1238"/>
        <v>-</v>
      </c>
    </row>
    <row r="1435" spans="1:17" ht="22.5">
      <c r="A1435" s="12" t="s">
        <v>759</v>
      </c>
      <c r="B1435" s="12" t="s">
        <v>81</v>
      </c>
      <c r="C1435" s="12" t="s">
        <v>88</v>
      </c>
      <c r="D1435" s="12" t="s">
        <v>761</v>
      </c>
      <c r="E1435" s="11">
        <v>6153</v>
      </c>
      <c r="F1435" s="12" t="s">
        <v>3048</v>
      </c>
      <c r="G1435" s="84" t="s">
        <v>3102</v>
      </c>
      <c r="H1435" s="13" t="s">
        <v>791</v>
      </c>
      <c r="I1435" s="2">
        <v>1000000</v>
      </c>
      <c r="J1435" s="2">
        <v>0</v>
      </c>
      <c r="K1435" s="2">
        <v>0</v>
      </c>
      <c r="L1435" s="2">
        <f t="shared" si="1205"/>
        <v>0</v>
      </c>
      <c r="M1435" s="2"/>
      <c r="N1435" s="2"/>
      <c r="O1435" s="2"/>
      <c r="P1435" s="2">
        <f t="shared" si="1207"/>
        <v>0</v>
      </c>
      <c r="Q1435" s="2" t="str">
        <f t="shared" si="1238"/>
        <v>-</v>
      </c>
    </row>
    <row r="1436" spans="1:17">
      <c r="A1436" s="12" t="s">
        <v>759</v>
      </c>
      <c r="B1436" s="12" t="s">
        <v>81</v>
      </c>
      <c r="C1436" s="12" t="s">
        <v>88</v>
      </c>
      <c r="D1436" s="12" t="s">
        <v>761</v>
      </c>
      <c r="E1436" s="11">
        <v>6153</v>
      </c>
      <c r="F1436" s="12" t="s">
        <v>3049</v>
      </c>
      <c r="G1436" s="84" t="s">
        <v>3102</v>
      </c>
      <c r="H1436" s="13" t="s">
        <v>792</v>
      </c>
      <c r="I1436" s="2">
        <v>600000</v>
      </c>
      <c r="J1436" s="2">
        <v>0</v>
      </c>
      <c r="K1436" s="2">
        <v>0</v>
      </c>
      <c r="L1436" s="2">
        <f t="shared" si="1205"/>
        <v>0</v>
      </c>
      <c r="M1436" s="2"/>
      <c r="N1436" s="2"/>
      <c r="O1436" s="2"/>
      <c r="P1436" s="2">
        <f t="shared" si="1207"/>
        <v>0</v>
      </c>
      <c r="Q1436" s="2" t="str">
        <f t="shared" si="1238"/>
        <v>-</v>
      </c>
    </row>
    <row r="1437" spans="1:17" ht="22.5">
      <c r="A1437" s="12" t="s">
        <v>759</v>
      </c>
      <c r="B1437" s="12" t="s">
        <v>81</v>
      </c>
      <c r="C1437" s="12" t="s">
        <v>88</v>
      </c>
      <c r="D1437" s="12" t="s">
        <v>761</v>
      </c>
      <c r="E1437" s="11">
        <v>6153</v>
      </c>
      <c r="F1437" s="12" t="s">
        <v>3050</v>
      </c>
      <c r="G1437" s="84" t="s">
        <v>3102</v>
      </c>
      <c r="H1437" s="13" t="s">
        <v>793</v>
      </c>
      <c r="I1437" s="2">
        <v>300000</v>
      </c>
      <c r="J1437" s="2">
        <v>0</v>
      </c>
      <c r="K1437" s="2">
        <v>0</v>
      </c>
      <c r="L1437" s="2">
        <f t="shared" si="1205"/>
        <v>0</v>
      </c>
      <c r="M1437" s="2"/>
      <c r="N1437" s="2"/>
      <c r="O1437" s="2"/>
      <c r="P1437" s="2">
        <f t="shared" si="1207"/>
        <v>0</v>
      </c>
      <c r="Q1437" s="2" t="str">
        <f t="shared" si="1238"/>
        <v>-</v>
      </c>
    </row>
    <row r="1438" spans="1:17" ht="22.5">
      <c r="A1438" s="12" t="s">
        <v>759</v>
      </c>
      <c r="B1438" s="12" t="s">
        <v>81</v>
      </c>
      <c r="C1438" s="12" t="s">
        <v>88</v>
      </c>
      <c r="D1438" s="12" t="s">
        <v>761</v>
      </c>
      <c r="E1438" s="11">
        <v>6153</v>
      </c>
      <c r="F1438" s="12" t="s">
        <v>3051</v>
      </c>
      <c r="G1438" s="84" t="s">
        <v>3102</v>
      </c>
      <c r="H1438" s="13" t="s">
        <v>794</v>
      </c>
      <c r="I1438" s="2">
        <v>150000</v>
      </c>
      <c r="J1438" s="2">
        <v>0</v>
      </c>
      <c r="K1438" s="2">
        <v>0</v>
      </c>
      <c r="L1438" s="2">
        <f t="shared" si="1205"/>
        <v>0</v>
      </c>
      <c r="M1438" s="2"/>
      <c r="N1438" s="2"/>
      <c r="O1438" s="2"/>
      <c r="P1438" s="2">
        <f t="shared" si="1207"/>
        <v>0</v>
      </c>
      <c r="Q1438" s="2" t="str">
        <f t="shared" si="1238"/>
        <v>-</v>
      </c>
    </row>
    <row r="1439" spans="1:17" ht="22.5">
      <c r="A1439" s="12" t="s">
        <v>759</v>
      </c>
      <c r="B1439" s="12" t="s">
        <v>81</v>
      </c>
      <c r="C1439" s="12" t="s">
        <v>88</v>
      </c>
      <c r="D1439" s="12" t="s">
        <v>761</v>
      </c>
      <c r="E1439" s="11">
        <v>6153</v>
      </c>
      <c r="F1439" s="12" t="s">
        <v>3052</v>
      </c>
      <c r="G1439" s="84" t="s">
        <v>3102</v>
      </c>
      <c r="H1439" s="13" t="s">
        <v>3014</v>
      </c>
      <c r="I1439" s="2">
        <v>300000</v>
      </c>
      <c r="J1439" s="2">
        <v>0</v>
      </c>
      <c r="K1439" s="2">
        <v>0</v>
      </c>
      <c r="L1439" s="2">
        <f t="shared" si="1205"/>
        <v>0</v>
      </c>
      <c r="M1439" s="2"/>
      <c r="N1439" s="2"/>
      <c r="O1439" s="2"/>
      <c r="P1439" s="2">
        <f t="shared" si="1207"/>
        <v>0</v>
      </c>
      <c r="Q1439" s="2" t="str">
        <f t="shared" si="1238"/>
        <v>-</v>
      </c>
    </row>
    <row r="1440" spans="1:17" ht="22.5">
      <c r="A1440" s="12" t="s">
        <v>759</v>
      </c>
      <c r="B1440" s="12" t="s">
        <v>81</v>
      </c>
      <c r="C1440" s="12" t="s">
        <v>88</v>
      </c>
      <c r="D1440" s="12" t="s">
        <v>761</v>
      </c>
      <c r="E1440" s="11">
        <v>6153</v>
      </c>
      <c r="F1440" s="12" t="s">
        <v>3053</v>
      </c>
      <c r="G1440" s="84" t="s">
        <v>3102</v>
      </c>
      <c r="H1440" s="13" t="s">
        <v>795</v>
      </c>
      <c r="I1440" s="2">
        <v>70000</v>
      </c>
      <c r="J1440" s="2">
        <v>0</v>
      </c>
      <c r="K1440" s="2">
        <v>0</v>
      </c>
      <c r="L1440" s="2">
        <f t="shared" si="1205"/>
        <v>0</v>
      </c>
      <c r="M1440" s="2"/>
      <c r="N1440" s="2"/>
      <c r="O1440" s="2"/>
      <c r="P1440" s="2">
        <f t="shared" si="1207"/>
        <v>0</v>
      </c>
      <c r="Q1440" s="2" t="str">
        <f t="shared" si="1238"/>
        <v>-</v>
      </c>
    </row>
    <row r="1441" spans="1:17">
      <c r="A1441" s="12" t="s">
        <v>759</v>
      </c>
      <c r="B1441" s="12" t="s">
        <v>81</v>
      </c>
      <c r="C1441" s="12" t="s">
        <v>88</v>
      </c>
      <c r="D1441" s="12" t="s">
        <v>761</v>
      </c>
      <c r="E1441" s="11">
        <v>6153</v>
      </c>
      <c r="F1441" s="12" t="s">
        <v>3140</v>
      </c>
      <c r="G1441" s="100" t="s">
        <v>3102</v>
      </c>
      <c r="H1441" s="101" t="s">
        <v>3174</v>
      </c>
      <c r="I1441" s="2">
        <v>0</v>
      </c>
      <c r="J1441" s="2">
        <v>0</v>
      </c>
      <c r="K1441" s="2">
        <v>0</v>
      </c>
      <c r="L1441" s="2">
        <f t="shared" si="1205"/>
        <v>0</v>
      </c>
      <c r="M1441" s="2"/>
      <c r="N1441" s="2"/>
      <c r="O1441" s="2"/>
      <c r="P1441" s="2">
        <f t="shared" si="1207"/>
        <v>0</v>
      </c>
      <c r="Q1441" s="2" t="str">
        <f t="shared" si="1238"/>
        <v>-</v>
      </c>
    </row>
    <row r="1442" spans="1:17">
      <c r="A1442" s="12" t="s">
        <v>759</v>
      </c>
      <c r="B1442" s="12" t="s">
        <v>81</v>
      </c>
      <c r="C1442" s="12" t="s">
        <v>88</v>
      </c>
      <c r="D1442" s="12" t="s">
        <v>761</v>
      </c>
      <c r="E1442" s="11">
        <v>6153</v>
      </c>
      <c r="F1442" s="12" t="s">
        <v>3139</v>
      </c>
      <c r="G1442" s="100" t="s">
        <v>3102</v>
      </c>
      <c r="H1442" s="101" t="s">
        <v>3175</v>
      </c>
      <c r="I1442" s="2">
        <v>0</v>
      </c>
      <c r="J1442" s="2">
        <v>0</v>
      </c>
      <c r="K1442" s="2">
        <v>0</v>
      </c>
      <c r="L1442" s="2">
        <f t="shared" si="1205"/>
        <v>0</v>
      </c>
      <c r="M1442" s="2"/>
      <c r="N1442" s="2"/>
      <c r="O1442" s="2"/>
      <c r="P1442" s="2">
        <f t="shared" si="1207"/>
        <v>0</v>
      </c>
      <c r="Q1442" s="2" t="str">
        <f t="shared" si="1238"/>
        <v>-</v>
      </c>
    </row>
    <row r="1443" spans="1:17">
      <c r="A1443" s="12" t="s">
        <v>759</v>
      </c>
      <c r="B1443" s="12" t="s">
        <v>81</v>
      </c>
      <c r="C1443" s="12" t="s">
        <v>88</v>
      </c>
      <c r="D1443" s="12" t="s">
        <v>761</v>
      </c>
      <c r="E1443" s="11">
        <v>6153</v>
      </c>
      <c r="F1443" s="12" t="s">
        <v>3138</v>
      </c>
      <c r="G1443" s="100" t="s">
        <v>3102</v>
      </c>
      <c r="H1443" s="101" t="s">
        <v>3176</v>
      </c>
      <c r="I1443" s="2">
        <v>0</v>
      </c>
      <c r="J1443" s="2">
        <v>0</v>
      </c>
      <c r="K1443" s="2">
        <v>0</v>
      </c>
      <c r="L1443" s="2">
        <f t="shared" si="1205"/>
        <v>0</v>
      </c>
      <c r="M1443" s="2"/>
      <c r="N1443" s="2"/>
      <c r="O1443" s="2"/>
      <c r="P1443" s="2">
        <f t="shared" si="1207"/>
        <v>0</v>
      </c>
      <c r="Q1443" s="2" t="str">
        <f t="shared" si="1238"/>
        <v>-</v>
      </c>
    </row>
    <row r="1444" spans="1:17">
      <c r="A1444" s="12" t="s">
        <v>759</v>
      </c>
      <c r="B1444" s="12" t="s">
        <v>81</v>
      </c>
      <c r="C1444" s="12" t="s">
        <v>88</v>
      </c>
      <c r="D1444" s="12" t="s">
        <v>761</v>
      </c>
      <c r="E1444" s="11">
        <v>6153</v>
      </c>
      <c r="F1444" s="12" t="s">
        <v>3121</v>
      </c>
      <c r="G1444" s="84" t="s">
        <v>3102</v>
      </c>
      <c r="H1444" s="13" t="s">
        <v>3122</v>
      </c>
      <c r="I1444" s="2">
        <v>800000</v>
      </c>
      <c r="J1444" s="2">
        <v>800000</v>
      </c>
      <c r="K1444" s="2">
        <v>0</v>
      </c>
      <c r="L1444" s="2">
        <f t="shared" si="1205"/>
        <v>0</v>
      </c>
      <c r="M1444" s="2"/>
      <c r="N1444" s="2"/>
      <c r="O1444" s="2"/>
      <c r="P1444" s="2">
        <f t="shared" si="1207"/>
        <v>0</v>
      </c>
      <c r="Q1444" s="2">
        <f t="shared" si="1238"/>
        <v>0</v>
      </c>
    </row>
    <row r="1445" spans="1:17" ht="22.5">
      <c r="A1445" s="12"/>
      <c r="B1445" s="12"/>
      <c r="C1445" s="12"/>
      <c r="D1445" s="12"/>
      <c r="E1445" s="11"/>
      <c r="F1445" s="18" t="s">
        <v>0</v>
      </c>
      <c r="G1445" s="81" t="s">
        <v>0</v>
      </c>
      <c r="H1445" s="24" t="s">
        <v>58</v>
      </c>
      <c r="I1445" s="29">
        <v>20000</v>
      </c>
      <c r="J1445" s="29">
        <f t="shared" ref="J1445:K1446" si="1239">SUM(J1446)</f>
        <v>20000</v>
      </c>
      <c r="K1445" s="29">
        <f t="shared" si="1239"/>
        <v>7000</v>
      </c>
      <c r="L1445" s="29">
        <f t="shared" si="1205"/>
        <v>13000</v>
      </c>
      <c r="M1445" s="29">
        <f t="shared" ref="M1445:O1446" si="1240">SUM(M1446)</f>
        <v>3000</v>
      </c>
      <c r="N1445" s="29">
        <f t="shared" si="1240"/>
        <v>5000</v>
      </c>
      <c r="O1445" s="29">
        <f t="shared" si="1240"/>
        <v>5000</v>
      </c>
      <c r="P1445" s="29">
        <f t="shared" si="1207"/>
        <v>20000</v>
      </c>
      <c r="Q1445" s="29">
        <f t="shared" si="1238"/>
        <v>100</v>
      </c>
    </row>
    <row r="1446" spans="1:17">
      <c r="A1446" s="12" t="s">
        <v>759</v>
      </c>
      <c r="B1446" s="12" t="s">
        <v>81</v>
      </c>
      <c r="C1446" s="12" t="s">
        <v>88</v>
      </c>
      <c r="D1446" s="12" t="s">
        <v>761</v>
      </c>
      <c r="E1446" s="18" t="s">
        <v>50</v>
      </c>
      <c r="F1446" s="18" t="s">
        <v>0</v>
      </c>
      <c r="G1446" s="81" t="s">
        <v>0</v>
      </c>
      <c r="H1446" s="18" t="s">
        <v>51</v>
      </c>
      <c r="I1446" s="3">
        <v>20000</v>
      </c>
      <c r="J1446" s="3">
        <f t="shared" si="1239"/>
        <v>20000</v>
      </c>
      <c r="K1446" s="3">
        <f t="shared" si="1239"/>
        <v>7000</v>
      </c>
      <c r="L1446" s="3">
        <f t="shared" si="1205"/>
        <v>13000</v>
      </c>
      <c r="M1446" s="3">
        <f t="shared" si="1240"/>
        <v>3000</v>
      </c>
      <c r="N1446" s="3">
        <f t="shared" si="1240"/>
        <v>5000</v>
      </c>
      <c r="O1446" s="3">
        <f t="shared" si="1240"/>
        <v>5000</v>
      </c>
      <c r="P1446" s="3">
        <f t="shared" si="1207"/>
        <v>20000</v>
      </c>
      <c r="Q1446" s="3">
        <f t="shared" si="1238"/>
        <v>100</v>
      </c>
    </row>
    <row r="1447" spans="1:17">
      <c r="A1447" s="12" t="s">
        <v>759</v>
      </c>
      <c r="B1447" s="12" t="s">
        <v>81</v>
      </c>
      <c r="C1447" s="12" t="s">
        <v>88</v>
      </c>
      <c r="D1447" s="12" t="s">
        <v>761</v>
      </c>
      <c r="E1447" s="11">
        <v>8213</v>
      </c>
      <c r="F1447" s="12"/>
      <c r="G1447" s="84" t="s">
        <v>3103</v>
      </c>
      <c r="H1447" s="13" t="s">
        <v>54</v>
      </c>
      <c r="I1447" s="2">
        <v>20000</v>
      </c>
      <c r="J1447" s="2">
        <v>20000</v>
      </c>
      <c r="K1447" s="2">
        <v>7000</v>
      </c>
      <c r="L1447" s="2">
        <f t="shared" si="1205"/>
        <v>13000</v>
      </c>
      <c r="M1447" s="2">
        <v>3000</v>
      </c>
      <c r="N1447" s="2">
        <v>5000</v>
      </c>
      <c r="O1447" s="2">
        <v>5000</v>
      </c>
      <c r="P1447" s="2">
        <f t="shared" si="1207"/>
        <v>20000</v>
      </c>
      <c r="Q1447" s="2">
        <f t="shared" si="1238"/>
        <v>100</v>
      </c>
    </row>
    <row r="1448" spans="1:17">
      <c r="A1448" s="13" t="s">
        <v>0</v>
      </c>
      <c r="B1448" s="13" t="s">
        <v>0</v>
      </c>
      <c r="C1448" s="13" t="s">
        <v>0</v>
      </c>
      <c r="D1448" s="13" t="s">
        <v>0</v>
      </c>
      <c r="E1448" s="13" t="s">
        <v>0</v>
      </c>
      <c r="F1448" s="13" t="s">
        <v>0</v>
      </c>
      <c r="G1448" s="84" t="s">
        <v>0</v>
      </c>
      <c r="H1448" s="24" t="s">
        <v>796</v>
      </c>
      <c r="I1448" s="29">
        <v>19449532</v>
      </c>
      <c r="J1448" s="29">
        <f>SUM(J1445,J1417,J1404,J1385)</f>
        <v>11228752</v>
      </c>
      <c r="K1448" s="29">
        <f>SUM(K1445,K1417,K1404,K1385)</f>
        <v>4126558</v>
      </c>
      <c r="L1448" s="29">
        <f t="shared" si="1205"/>
        <v>3094510</v>
      </c>
      <c r="M1448" s="29">
        <f>SUM(M1445,M1417,M1404,M1385)</f>
        <v>1204170</v>
      </c>
      <c r="N1448" s="29">
        <f t="shared" ref="N1448:O1448" si="1241">SUM(N1445,N1417,N1404,N1385)</f>
        <v>957670</v>
      </c>
      <c r="O1448" s="29">
        <f t="shared" si="1241"/>
        <v>932670</v>
      </c>
      <c r="P1448" s="29">
        <f t="shared" si="1207"/>
        <v>7221068</v>
      </c>
      <c r="Q1448" s="29">
        <f t="shared" si="1238"/>
        <v>64.308731727265865</v>
      </c>
    </row>
    <row r="1449" spans="1:17" ht="15.75" thickBot="1">
      <c r="A1449" s="13" t="s">
        <v>0</v>
      </c>
      <c r="B1449" s="13" t="s">
        <v>0</v>
      </c>
      <c r="C1449" s="13" t="s">
        <v>0</v>
      </c>
      <c r="D1449" s="13" t="s">
        <v>0</v>
      </c>
      <c r="E1449" s="13" t="s">
        <v>0</v>
      </c>
      <c r="F1449" s="13" t="s">
        <v>0</v>
      </c>
      <c r="G1449" s="84" t="s">
        <v>0</v>
      </c>
      <c r="H1449" s="18" t="s">
        <v>125</v>
      </c>
      <c r="I1449" s="3">
        <v>30</v>
      </c>
      <c r="J1449" s="3">
        <v>30</v>
      </c>
      <c r="K1449" s="3">
        <v>0</v>
      </c>
      <c r="L1449" s="3">
        <f t="shared" ref="L1449" si="1242">M1449+N1449+O1449</f>
        <v>0</v>
      </c>
      <c r="M1449" s="3"/>
      <c r="N1449" s="3"/>
      <c r="O1449" s="3"/>
      <c r="P1449" s="3">
        <f t="shared" ref="P1449" si="1243">SUM(K1449+L1449)</f>
        <v>0</v>
      </c>
      <c r="Q1449" s="3">
        <f t="shared" si="1238"/>
        <v>0</v>
      </c>
    </row>
    <row r="1450" spans="1:17" ht="45.75" thickBot="1">
      <c r="A1450" s="109" t="s">
        <v>0</v>
      </c>
      <c r="B1450" s="109" t="s">
        <v>0</v>
      </c>
      <c r="C1450" s="109" t="s">
        <v>0</v>
      </c>
      <c r="D1450" s="109" t="s">
        <v>0</v>
      </c>
      <c r="E1450" s="109" t="s">
        <v>0</v>
      </c>
      <c r="F1450" s="109" t="s">
        <v>0</v>
      </c>
      <c r="G1450" s="121" t="s">
        <v>0</v>
      </c>
      <c r="H1450" s="1" t="s">
        <v>126</v>
      </c>
      <c r="I1450" s="1" t="s">
        <v>3016</v>
      </c>
      <c r="J1450" s="1" t="s">
        <v>3199</v>
      </c>
      <c r="K1450" s="1" t="s">
        <v>3198</v>
      </c>
      <c r="L1450" s="1" t="s">
        <v>3191</v>
      </c>
      <c r="M1450" s="1" t="s">
        <v>3193</v>
      </c>
      <c r="N1450" s="1" t="s">
        <v>3194</v>
      </c>
      <c r="O1450" s="1" t="s">
        <v>3195</v>
      </c>
      <c r="P1450" s="1" t="s">
        <v>3192</v>
      </c>
      <c r="Q1450" s="1" t="s">
        <v>3185</v>
      </c>
    </row>
    <row r="1451" spans="1:17">
      <c r="A1451" s="110"/>
      <c r="B1451" s="110"/>
      <c r="C1451" s="110"/>
      <c r="D1451" s="110"/>
      <c r="E1451" s="110"/>
      <c r="F1451" s="110"/>
      <c r="G1451" s="122"/>
      <c r="H1451" s="26" t="s">
        <v>0</v>
      </c>
      <c r="I1451" s="28">
        <v>1</v>
      </c>
      <c r="J1451" s="28">
        <v>2</v>
      </c>
      <c r="K1451" s="28">
        <v>3</v>
      </c>
      <c r="L1451" s="28" t="s">
        <v>3186</v>
      </c>
      <c r="M1451" s="28">
        <v>5</v>
      </c>
      <c r="N1451" s="28">
        <v>6</v>
      </c>
      <c r="O1451" s="28">
        <v>7</v>
      </c>
      <c r="P1451" s="28" t="s">
        <v>3187</v>
      </c>
      <c r="Q1451" s="28">
        <v>9</v>
      </c>
    </row>
    <row r="1452" spans="1:17">
      <c r="A1452" s="110"/>
      <c r="B1452" s="110"/>
      <c r="C1452" s="110"/>
      <c r="D1452" s="110"/>
      <c r="E1452" s="110"/>
      <c r="F1452" s="110"/>
      <c r="G1452" s="122"/>
      <c r="H1452" s="8" t="s">
        <v>797</v>
      </c>
      <c r="I1452" s="9">
        <v>4795100</v>
      </c>
      <c r="J1452" s="9">
        <f t="shared" ref="J1452" si="1244">SUM(J1410,J1413)</f>
        <v>4795100</v>
      </c>
      <c r="K1452" s="9">
        <f t="shared" ref="K1452" si="1245">SUM(K1410,K1413)</f>
        <v>2950000</v>
      </c>
      <c r="L1452" s="9">
        <f t="shared" ref="L1452:L1456" si="1246">M1452+N1452+O1452</f>
        <v>750000</v>
      </c>
      <c r="M1452" s="9">
        <f t="shared" ref="M1452:O1452" si="1247">SUM(M1410,M1413)</f>
        <v>250000</v>
      </c>
      <c r="N1452" s="9">
        <f t="shared" si="1247"/>
        <v>250000</v>
      </c>
      <c r="O1452" s="9">
        <f t="shared" si="1247"/>
        <v>250000</v>
      </c>
      <c r="P1452" s="9">
        <f t="shared" ref="P1452:P1456" si="1248">SUM(K1452+L1452)</f>
        <v>3700000</v>
      </c>
      <c r="Q1452" s="9">
        <f t="shared" si="1238"/>
        <v>77.162102980125553</v>
      </c>
    </row>
    <row r="1453" spans="1:17">
      <c r="A1453" s="110"/>
      <c r="B1453" s="110"/>
      <c r="C1453" s="110"/>
      <c r="D1453" s="110"/>
      <c r="E1453" s="110"/>
      <c r="F1453" s="110"/>
      <c r="G1453" s="122"/>
      <c r="H1453" s="8" t="s">
        <v>798</v>
      </c>
      <c r="I1453" s="9">
        <v>6500100</v>
      </c>
      <c r="J1453" s="9">
        <f t="shared" ref="J1453" si="1249">SUM(J1412,J1414)</f>
        <v>3100100</v>
      </c>
      <c r="K1453" s="9">
        <f t="shared" ref="K1453" si="1250">SUM(K1412,K1414)</f>
        <v>525000</v>
      </c>
      <c r="L1453" s="9">
        <f t="shared" si="1246"/>
        <v>1375000</v>
      </c>
      <c r="M1453" s="9">
        <f t="shared" ref="M1453:O1453" si="1251">SUM(M1412,M1414)</f>
        <v>200000</v>
      </c>
      <c r="N1453" s="9">
        <f t="shared" si="1251"/>
        <v>600000</v>
      </c>
      <c r="O1453" s="9">
        <f t="shared" si="1251"/>
        <v>575000</v>
      </c>
      <c r="P1453" s="9">
        <f t="shared" si="1248"/>
        <v>1900000</v>
      </c>
      <c r="Q1453" s="9">
        <f t="shared" si="1238"/>
        <v>61.28834553724073</v>
      </c>
    </row>
    <row r="1454" spans="1:17">
      <c r="A1454" s="110"/>
      <c r="B1454" s="110"/>
      <c r="C1454" s="110"/>
      <c r="D1454" s="110"/>
      <c r="E1454" s="110"/>
      <c r="F1454" s="110"/>
      <c r="G1454" s="122"/>
      <c r="H1454" s="8" t="s">
        <v>799</v>
      </c>
      <c r="I1454" s="9">
        <v>6548200</v>
      </c>
      <c r="J1454" s="9">
        <f t="shared" ref="J1454" si="1252">SUM(J1420,J1422,J1425,J1432,J1433,J1434,J1435,J1436,J1437,J1438,J1440,J1439,J1444,J1428,J1423,J1424,J1426,J1427,J1429,J1430,J1431,J1441,J1442,J1443)</f>
        <v>1733200</v>
      </c>
      <c r="K1454" s="9">
        <f t="shared" ref="K1454" si="1253">SUM(K1420,K1422,K1425,K1432,K1433,K1434,K1435,K1436,K1437,K1438,K1440,K1439,K1444,K1428,K1423,K1424,K1426,K1427,K1429,K1430,K1431,K1441,K1442,K1443)</f>
        <v>0</v>
      </c>
      <c r="L1454" s="9">
        <f t="shared" si="1246"/>
        <v>640000</v>
      </c>
      <c r="M1454" s="9">
        <f t="shared" ref="M1454:O1454" si="1254">SUM(M1420,M1422,M1425,M1432,M1433,M1434,M1435,M1436,M1437,M1438,M1440,M1439,M1444,M1428,M1423,M1424,M1426,M1427,M1429,M1430,M1431,M1441,M1442,M1443)</f>
        <v>640000</v>
      </c>
      <c r="N1454" s="9">
        <f t="shared" si="1254"/>
        <v>0</v>
      </c>
      <c r="O1454" s="9">
        <f t="shared" si="1254"/>
        <v>0</v>
      </c>
      <c r="P1454" s="9">
        <f t="shared" si="1248"/>
        <v>640000</v>
      </c>
      <c r="Q1454" s="9">
        <f t="shared" si="1238"/>
        <v>36.925917378259868</v>
      </c>
    </row>
    <row r="1455" spans="1:17">
      <c r="A1455" s="110"/>
      <c r="B1455" s="110"/>
      <c r="C1455" s="110"/>
      <c r="D1455" s="110"/>
      <c r="E1455" s="110"/>
      <c r="F1455" s="110"/>
      <c r="G1455" s="122"/>
      <c r="H1455" s="8" t="s">
        <v>800</v>
      </c>
      <c r="I1455" s="9">
        <v>1606132</v>
      </c>
      <c r="J1455" s="9">
        <f t="shared" ref="J1455" si="1255">SUM(J1387,J1389,J1390,J1391,J1392,J1393,J1395,J1397,J1399,J1400,J1401,J1402,J1403,J1407,J1409,J1416,J1447)</f>
        <v>1600352</v>
      </c>
      <c r="K1455" s="9">
        <f t="shared" ref="K1455" si="1256">SUM(K1387,K1389,K1390,K1391,K1392,K1393,K1395,K1397,K1399,K1400,K1401,K1402,K1403,K1407,K1409,K1416,K1447)</f>
        <v>651558</v>
      </c>
      <c r="L1455" s="9">
        <f t="shared" si="1246"/>
        <v>329510</v>
      </c>
      <c r="M1455" s="9">
        <f t="shared" ref="M1455:O1455" si="1257">SUM(M1387,M1389,M1390,M1391,M1392,M1393,M1395,M1397,M1399,M1400,M1401,M1402,M1403,M1407,M1409,M1416,M1447)</f>
        <v>114170</v>
      </c>
      <c r="N1455" s="9">
        <f t="shared" si="1257"/>
        <v>107670</v>
      </c>
      <c r="O1455" s="9">
        <f t="shared" si="1257"/>
        <v>107670</v>
      </c>
      <c r="P1455" s="9">
        <f t="shared" si="1248"/>
        <v>981068</v>
      </c>
      <c r="Q1455" s="9">
        <f t="shared" si="1238"/>
        <v>61.30326328207795</v>
      </c>
    </row>
    <row r="1456" spans="1:17">
      <c r="A1456" s="111"/>
      <c r="B1456" s="111"/>
      <c r="C1456" s="111"/>
      <c r="D1456" s="111"/>
      <c r="E1456" s="111"/>
      <c r="F1456" s="111"/>
      <c r="G1456" s="123"/>
      <c r="H1456" s="10" t="s">
        <v>68</v>
      </c>
      <c r="I1456" s="9">
        <v>19449532</v>
      </c>
      <c r="J1456" s="9">
        <f t="shared" ref="J1456" si="1258">SUM(J1452:J1455)</f>
        <v>11228752</v>
      </c>
      <c r="K1456" s="9">
        <f t="shared" ref="K1456" si="1259">SUM(K1452:K1455)</f>
        <v>4126558</v>
      </c>
      <c r="L1456" s="9">
        <f t="shared" si="1246"/>
        <v>3094510</v>
      </c>
      <c r="M1456" s="9">
        <f t="shared" ref="M1456:O1456" si="1260">SUM(M1452:M1455)</f>
        <v>1204170</v>
      </c>
      <c r="N1456" s="9">
        <f t="shared" si="1260"/>
        <v>957670</v>
      </c>
      <c r="O1456" s="9">
        <f t="shared" si="1260"/>
        <v>932670</v>
      </c>
      <c r="P1456" s="9">
        <f t="shared" si="1248"/>
        <v>7221068</v>
      </c>
      <c r="Q1456" s="9">
        <f t="shared" si="1238"/>
        <v>64.308731727265865</v>
      </c>
    </row>
    <row r="1457" spans="1:17">
      <c r="A1457" s="13" t="s">
        <v>0</v>
      </c>
      <c r="B1457" s="13" t="s">
        <v>0</v>
      </c>
      <c r="C1457" s="13" t="s">
        <v>0</v>
      </c>
      <c r="D1457" s="13" t="s">
        <v>0</v>
      </c>
      <c r="E1457" s="13" t="s">
        <v>0</v>
      </c>
      <c r="F1457" s="13" t="s">
        <v>0</v>
      </c>
      <c r="G1457" s="84" t="s">
        <v>0</v>
      </c>
      <c r="H1457" s="27" t="s">
        <v>0</v>
      </c>
      <c r="I1457" s="27"/>
      <c r="J1457" s="27"/>
      <c r="K1457" s="27"/>
      <c r="L1457" s="27"/>
      <c r="M1457" s="27"/>
      <c r="N1457" s="27"/>
      <c r="O1457" s="27"/>
      <c r="P1457" s="27"/>
      <c r="Q1457" s="27" t="str">
        <f t="shared" si="1238"/>
        <v>-</v>
      </c>
    </row>
    <row r="1458" spans="1:17">
      <c r="A1458" s="13" t="s">
        <v>0</v>
      </c>
      <c r="B1458" s="13" t="s">
        <v>0</v>
      </c>
      <c r="C1458" s="13" t="s">
        <v>0</v>
      </c>
      <c r="D1458" s="13" t="s">
        <v>0</v>
      </c>
      <c r="E1458" s="13" t="s">
        <v>0</v>
      </c>
      <c r="F1458" s="13" t="s">
        <v>0</v>
      </c>
      <c r="G1458" s="84" t="s">
        <v>0</v>
      </c>
      <c r="H1458" s="24" t="s">
        <v>801</v>
      </c>
      <c r="I1458" s="29">
        <v>19449532</v>
      </c>
      <c r="J1458" s="29">
        <f t="shared" ref="J1458" si="1261">SUM(J1448)</f>
        <v>11228752</v>
      </c>
      <c r="K1458" s="29">
        <f t="shared" ref="K1458" si="1262">SUM(K1448)</f>
        <v>4126558</v>
      </c>
      <c r="L1458" s="29">
        <f t="shared" ref="L1458:L1459" si="1263">M1458+N1458+O1458</f>
        <v>3094510</v>
      </c>
      <c r="M1458" s="29">
        <f t="shared" ref="M1458:O1458" si="1264">SUM(M1448)</f>
        <v>1204170</v>
      </c>
      <c r="N1458" s="29">
        <f t="shared" si="1264"/>
        <v>957670</v>
      </c>
      <c r="O1458" s="29">
        <f t="shared" si="1264"/>
        <v>932670</v>
      </c>
      <c r="P1458" s="29">
        <f t="shared" ref="P1458:P1459" si="1265">SUM(K1458+L1458)</f>
        <v>7221068</v>
      </c>
      <c r="Q1458" s="29">
        <f t="shared" si="1238"/>
        <v>64.308731727265865</v>
      </c>
    </row>
    <row r="1459" spans="1:17">
      <c r="A1459" s="13" t="s">
        <v>0</v>
      </c>
      <c r="B1459" s="13" t="s">
        <v>0</v>
      </c>
      <c r="C1459" s="13" t="s">
        <v>0</v>
      </c>
      <c r="D1459" s="13" t="s">
        <v>0</v>
      </c>
      <c r="E1459" s="13" t="s">
        <v>0</v>
      </c>
      <c r="F1459" s="13" t="s">
        <v>0</v>
      </c>
      <c r="G1459" s="84" t="s">
        <v>0</v>
      </c>
      <c r="H1459" s="18" t="s">
        <v>125</v>
      </c>
      <c r="I1459" s="3">
        <v>30</v>
      </c>
      <c r="J1459" s="3">
        <f>J1449</f>
        <v>30</v>
      </c>
      <c r="K1459" s="3">
        <f>K1449</f>
        <v>0</v>
      </c>
      <c r="L1459" s="3">
        <f t="shared" si="1263"/>
        <v>0</v>
      </c>
      <c r="M1459" s="3">
        <f>M1449</f>
        <v>0</v>
      </c>
      <c r="N1459" s="3">
        <f t="shared" ref="N1459:O1459" si="1266">N1449</f>
        <v>0</v>
      </c>
      <c r="O1459" s="3">
        <f t="shared" si="1266"/>
        <v>0</v>
      </c>
      <c r="P1459" s="3">
        <f t="shared" si="1265"/>
        <v>0</v>
      </c>
      <c r="Q1459" s="3">
        <f t="shared" si="1238"/>
        <v>0</v>
      </c>
    </row>
    <row r="1460" spans="1:17">
      <c r="A1460" s="13" t="s">
        <v>0</v>
      </c>
      <c r="B1460" s="13" t="s">
        <v>0</v>
      </c>
      <c r="C1460" s="13" t="s">
        <v>0</v>
      </c>
      <c r="D1460" s="13" t="s">
        <v>0</v>
      </c>
      <c r="E1460" s="13" t="s">
        <v>0</v>
      </c>
      <c r="F1460" s="13" t="s">
        <v>0</v>
      </c>
      <c r="G1460" s="84" t="s">
        <v>0</v>
      </c>
      <c r="H1460" s="7" t="s">
        <v>0</v>
      </c>
      <c r="I1460" s="30"/>
      <c r="J1460" s="30"/>
      <c r="K1460" s="30"/>
      <c r="L1460" s="30"/>
      <c r="M1460" s="30"/>
      <c r="N1460" s="30"/>
      <c r="O1460" s="30"/>
      <c r="P1460" s="30"/>
      <c r="Q1460" s="30" t="str">
        <f t="shared" si="1238"/>
        <v>-</v>
      </c>
    </row>
    <row r="1461" spans="1:17">
      <c r="A1461" s="13" t="s">
        <v>0</v>
      </c>
      <c r="B1461" s="13" t="s">
        <v>0</v>
      </c>
      <c r="C1461" s="13" t="s">
        <v>0</v>
      </c>
      <c r="D1461" s="13" t="s">
        <v>0</v>
      </c>
      <c r="E1461" s="13" t="s">
        <v>0</v>
      </c>
      <c r="F1461" s="13" t="s">
        <v>0</v>
      </c>
      <c r="G1461" s="84" t="s">
        <v>0</v>
      </c>
      <c r="H1461" s="24" t="s">
        <v>802</v>
      </c>
      <c r="I1461" s="31">
        <v>19449532</v>
      </c>
      <c r="J1461" s="31">
        <f t="shared" ref="J1461" si="1267">SUM(J1458)</f>
        <v>11228752</v>
      </c>
      <c r="K1461" s="31">
        <f t="shared" ref="K1461" si="1268">SUM(K1458)</f>
        <v>4126558</v>
      </c>
      <c r="L1461" s="31">
        <f t="shared" ref="L1461:L1462" si="1269">M1461+N1461+O1461</f>
        <v>3094510</v>
      </c>
      <c r="M1461" s="31">
        <f t="shared" ref="M1461:O1461" si="1270">SUM(M1458)</f>
        <v>1204170</v>
      </c>
      <c r="N1461" s="31">
        <f t="shared" si="1270"/>
        <v>957670</v>
      </c>
      <c r="O1461" s="31">
        <f t="shared" si="1270"/>
        <v>932670</v>
      </c>
      <c r="P1461" s="31">
        <f t="shared" ref="P1461:P1462" si="1271">SUM(K1461+L1461)</f>
        <v>7221068</v>
      </c>
      <c r="Q1461" s="31">
        <f t="shared" si="1238"/>
        <v>64.308731727265865</v>
      </c>
    </row>
    <row r="1462" spans="1:17">
      <c r="A1462" s="13" t="s">
        <v>0</v>
      </c>
      <c r="B1462" s="13" t="s">
        <v>0</v>
      </c>
      <c r="C1462" s="13" t="s">
        <v>0</v>
      </c>
      <c r="D1462" s="13" t="s">
        <v>0</v>
      </c>
      <c r="E1462" s="13" t="s">
        <v>0</v>
      </c>
      <c r="F1462" s="13" t="s">
        <v>0</v>
      </c>
      <c r="G1462" s="84" t="s">
        <v>0</v>
      </c>
      <c r="H1462" s="18" t="s">
        <v>155</v>
      </c>
      <c r="I1462" s="3">
        <v>30</v>
      </c>
      <c r="J1462" s="3">
        <f>J1459</f>
        <v>30</v>
      </c>
      <c r="K1462" s="3">
        <f>K1459</f>
        <v>0</v>
      </c>
      <c r="L1462" s="3">
        <f t="shared" si="1269"/>
        <v>0</v>
      </c>
      <c r="M1462" s="3">
        <f>M1459</f>
        <v>0</v>
      </c>
      <c r="N1462" s="3">
        <f t="shared" ref="N1462:O1462" si="1272">N1459</f>
        <v>0</v>
      </c>
      <c r="O1462" s="3">
        <f t="shared" si="1272"/>
        <v>0</v>
      </c>
      <c r="P1462" s="3">
        <f t="shared" si="1271"/>
        <v>0</v>
      </c>
      <c r="Q1462" s="3">
        <f t="shared" si="1238"/>
        <v>0</v>
      </c>
    </row>
    <row r="1463" spans="1:17">
      <c r="A1463" s="17" t="s">
        <v>803</v>
      </c>
      <c r="B1463" s="18" t="s">
        <v>0</v>
      </c>
      <c r="C1463" s="18" t="s">
        <v>0</v>
      </c>
      <c r="D1463" s="18" t="s">
        <v>0</v>
      </c>
      <c r="E1463" s="18" t="s">
        <v>0</v>
      </c>
      <c r="F1463" s="18" t="s">
        <v>0</v>
      </c>
      <c r="G1463" s="81" t="s">
        <v>0</v>
      </c>
      <c r="H1463" s="18" t="s">
        <v>804</v>
      </c>
      <c r="I1463" s="11"/>
      <c r="J1463" s="11"/>
      <c r="K1463" s="11"/>
      <c r="L1463" s="11"/>
      <c r="M1463" s="11"/>
      <c r="N1463" s="11"/>
      <c r="O1463" s="11"/>
      <c r="P1463" s="11"/>
      <c r="Q1463" s="11" t="str">
        <f t="shared" si="1238"/>
        <v>-</v>
      </c>
    </row>
    <row r="1464" spans="1:17" ht="15.75" thickBot="1">
      <c r="A1464" s="17" t="s">
        <v>803</v>
      </c>
      <c r="B1464" s="17" t="s">
        <v>81</v>
      </c>
      <c r="C1464" s="12" t="s">
        <v>0</v>
      </c>
      <c r="D1464" s="12" t="s">
        <v>0</v>
      </c>
      <c r="E1464" s="18" t="s">
        <v>0</v>
      </c>
      <c r="F1464" s="18" t="s">
        <v>0</v>
      </c>
      <c r="G1464" s="81" t="s">
        <v>0</v>
      </c>
      <c r="H1464" s="18" t="s">
        <v>0</v>
      </c>
      <c r="I1464" s="11"/>
      <c r="J1464" s="11"/>
      <c r="K1464" s="11"/>
      <c r="L1464" s="11"/>
      <c r="M1464" s="11"/>
      <c r="N1464" s="11"/>
      <c r="O1464" s="11"/>
      <c r="P1464" s="11"/>
      <c r="Q1464" s="11" t="str">
        <f t="shared" si="1238"/>
        <v>-</v>
      </c>
    </row>
    <row r="1465" spans="1:17" ht="45.75" thickBot="1">
      <c r="A1465" s="1" t="s">
        <v>82</v>
      </c>
      <c r="B1465" s="1" t="s">
        <v>83</v>
      </c>
      <c r="C1465" s="1" t="s">
        <v>84</v>
      </c>
      <c r="D1465" s="19" t="s">
        <v>0</v>
      </c>
      <c r="E1465" s="1" t="s">
        <v>85</v>
      </c>
      <c r="F1465" s="1" t="s">
        <v>86</v>
      </c>
      <c r="G1465" s="82" t="s">
        <v>87</v>
      </c>
      <c r="H1465" s="1" t="s">
        <v>1</v>
      </c>
      <c r="I1465" s="1" t="s">
        <v>3016</v>
      </c>
      <c r="J1465" s="1" t="s">
        <v>3199</v>
      </c>
      <c r="K1465" s="1" t="s">
        <v>3198</v>
      </c>
      <c r="L1465" s="1" t="s">
        <v>3191</v>
      </c>
      <c r="M1465" s="1" t="s">
        <v>3193</v>
      </c>
      <c r="N1465" s="1" t="s">
        <v>3194</v>
      </c>
      <c r="O1465" s="1" t="s">
        <v>3195</v>
      </c>
      <c r="P1465" s="1" t="s">
        <v>3192</v>
      </c>
      <c r="Q1465" s="1" t="s">
        <v>3185</v>
      </c>
    </row>
    <row r="1466" spans="1:17">
      <c r="A1466" s="20" t="s">
        <v>0</v>
      </c>
      <c r="B1466" s="20" t="s">
        <v>0</v>
      </c>
      <c r="C1466" s="20" t="s">
        <v>0</v>
      </c>
      <c r="D1466" s="21" t="s">
        <v>0</v>
      </c>
      <c r="E1466" s="21" t="s">
        <v>0</v>
      </c>
      <c r="F1466" s="22" t="s">
        <v>0</v>
      </c>
      <c r="G1466" s="83" t="s">
        <v>0</v>
      </c>
      <c r="H1466" s="23" t="s">
        <v>0</v>
      </c>
      <c r="I1466" s="28">
        <v>1</v>
      </c>
      <c r="J1466" s="28">
        <v>2</v>
      </c>
      <c r="K1466" s="28">
        <v>3</v>
      </c>
      <c r="L1466" s="28" t="s">
        <v>3186</v>
      </c>
      <c r="M1466" s="28">
        <v>5</v>
      </c>
      <c r="N1466" s="28">
        <v>6</v>
      </c>
      <c r="O1466" s="28">
        <v>7</v>
      </c>
      <c r="P1466" s="28" t="s">
        <v>3187</v>
      </c>
      <c r="Q1466" s="28">
        <v>9</v>
      </c>
    </row>
    <row r="1467" spans="1:17">
      <c r="A1467" s="17" t="s">
        <v>803</v>
      </c>
      <c r="B1467" s="17" t="s">
        <v>81</v>
      </c>
      <c r="C1467" s="12" t="s">
        <v>88</v>
      </c>
      <c r="D1467" s="12" t="s">
        <v>805</v>
      </c>
      <c r="E1467" s="18" t="s">
        <v>0</v>
      </c>
      <c r="F1467" s="18" t="s">
        <v>0</v>
      </c>
      <c r="G1467" s="81" t="s">
        <v>0</v>
      </c>
      <c r="H1467" s="18" t="s">
        <v>804</v>
      </c>
      <c r="I1467" s="11"/>
      <c r="J1467" s="11"/>
      <c r="K1467" s="11"/>
      <c r="L1467" s="11"/>
      <c r="M1467" s="11"/>
      <c r="N1467" s="11"/>
      <c r="O1467" s="11"/>
      <c r="P1467" s="11"/>
      <c r="Q1467" s="11" t="str">
        <f t="shared" si="1238"/>
        <v>-</v>
      </c>
    </row>
    <row r="1468" spans="1:17" ht="22.5">
      <c r="A1468" s="17" t="s">
        <v>0</v>
      </c>
      <c r="B1468" s="17" t="s">
        <v>0</v>
      </c>
      <c r="C1468" s="17" t="s">
        <v>0</v>
      </c>
      <c r="D1468" s="18" t="s">
        <v>0</v>
      </c>
      <c r="E1468" s="18" t="s">
        <v>0</v>
      </c>
      <c r="F1468" s="18" t="s">
        <v>0</v>
      </c>
      <c r="G1468" s="81" t="s">
        <v>0</v>
      </c>
      <c r="H1468" s="24" t="s">
        <v>27</v>
      </c>
      <c r="I1468" s="29">
        <v>3100897</v>
      </c>
      <c r="J1468" s="29">
        <f t="shared" ref="J1468" si="1273">SUM(J1469,J1478,J1480)</f>
        <v>3063722</v>
      </c>
      <c r="K1468" s="29">
        <f t="shared" ref="K1468" si="1274">SUM(K1469,K1478,K1480)</f>
        <v>1398216</v>
      </c>
      <c r="L1468" s="29">
        <f t="shared" ref="L1468:L1531" si="1275">M1468+N1468+O1468</f>
        <v>617205</v>
      </c>
      <c r="M1468" s="29">
        <f t="shared" ref="M1468:O1468" si="1276">SUM(M1469,M1478,M1480)</f>
        <v>262105</v>
      </c>
      <c r="N1468" s="29">
        <f t="shared" si="1276"/>
        <v>178900</v>
      </c>
      <c r="O1468" s="29">
        <f t="shared" si="1276"/>
        <v>176200</v>
      </c>
      <c r="P1468" s="29">
        <f t="shared" ref="P1468:P1531" si="1277">SUM(K1468+L1468)</f>
        <v>2015421</v>
      </c>
      <c r="Q1468" s="29">
        <f t="shared" si="1238"/>
        <v>65.783416380467941</v>
      </c>
    </row>
    <row r="1469" spans="1:17">
      <c r="A1469" s="12" t="s">
        <v>803</v>
      </c>
      <c r="B1469" s="12" t="s">
        <v>81</v>
      </c>
      <c r="C1469" s="12" t="s">
        <v>88</v>
      </c>
      <c r="D1469" s="12" t="s">
        <v>805</v>
      </c>
      <c r="E1469" s="18" t="s">
        <v>2</v>
      </c>
      <c r="F1469" s="18" t="s">
        <v>0</v>
      </c>
      <c r="G1469" s="81" t="s">
        <v>0</v>
      </c>
      <c r="H1469" s="18" t="s">
        <v>3</v>
      </c>
      <c r="I1469" s="3">
        <v>1774497</v>
      </c>
      <c r="J1469" s="3">
        <f t="shared" ref="J1469" si="1278">SUM(J1470:J1471)</f>
        <v>1771348</v>
      </c>
      <c r="K1469" s="3">
        <f t="shared" ref="K1469" si="1279">SUM(K1470:K1471)</f>
        <v>785231</v>
      </c>
      <c r="L1469" s="3">
        <f t="shared" si="1275"/>
        <v>442251</v>
      </c>
      <c r="M1469" s="3">
        <f t="shared" ref="M1469:O1469" si="1280">SUM(M1470:M1471)</f>
        <v>158351</v>
      </c>
      <c r="N1469" s="3">
        <f t="shared" si="1280"/>
        <v>144800</v>
      </c>
      <c r="O1469" s="3">
        <f t="shared" si="1280"/>
        <v>139100</v>
      </c>
      <c r="P1469" s="3">
        <f t="shared" si="1277"/>
        <v>1227482</v>
      </c>
      <c r="Q1469" s="3">
        <f t="shared" si="1238"/>
        <v>69.296490582313581</v>
      </c>
    </row>
    <row r="1470" spans="1:17">
      <c r="A1470" s="12" t="s">
        <v>803</v>
      </c>
      <c r="B1470" s="12" t="s">
        <v>81</v>
      </c>
      <c r="C1470" s="12" t="s">
        <v>88</v>
      </c>
      <c r="D1470" s="12" t="s">
        <v>805</v>
      </c>
      <c r="E1470" s="11">
        <v>6111</v>
      </c>
      <c r="F1470" s="12"/>
      <c r="G1470" s="84" t="s">
        <v>3113</v>
      </c>
      <c r="H1470" s="13" t="s">
        <v>4</v>
      </c>
      <c r="I1470" s="2">
        <v>1520697</v>
      </c>
      <c r="J1470" s="2">
        <v>1520697</v>
      </c>
      <c r="K1470" s="2">
        <v>681011</v>
      </c>
      <c r="L1470" s="2">
        <f t="shared" si="1275"/>
        <v>375000</v>
      </c>
      <c r="M1470" s="2">
        <v>125000</v>
      </c>
      <c r="N1470" s="2">
        <v>125000</v>
      </c>
      <c r="O1470" s="2">
        <v>125000</v>
      </c>
      <c r="P1470" s="2">
        <f t="shared" si="1277"/>
        <v>1056011</v>
      </c>
      <c r="Q1470" s="2">
        <f t="shared" si="1238"/>
        <v>69.44256482389325</v>
      </c>
    </row>
    <row r="1471" spans="1:17">
      <c r="A1471" s="17" t="s">
        <v>803</v>
      </c>
      <c r="B1471" s="17" t="s">
        <v>81</v>
      </c>
      <c r="C1471" s="17" t="s">
        <v>88</v>
      </c>
      <c r="D1471" s="17" t="s">
        <v>805</v>
      </c>
      <c r="E1471" s="17" t="s">
        <v>91</v>
      </c>
      <c r="F1471" s="12" t="s">
        <v>0</v>
      </c>
      <c r="G1471" s="84" t="s">
        <v>0</v>
      </c>
      <c r="H1471" s="18" t="s">
        <v>5</v>
      </c>
      <c r="I1471" s="3">
        <v>253800</v>
      </c>
      <c r="J1471" s="3">
        <f t="shared" ref="J1471:K1471" si="1281">SUM(J1472:J1477)</f>
        <v>250651</v>
      </c>
      <c r="K1471" s="3">
        <f t="shared" si="1281"/>
        <v>104220</v>
      </c>
      <c r="L1471" s="3">
        <f t="shared" si="1275"/>
        <v>67251</v>
      </c>
      <c r="M1471" s="3">
        <f t="shared" ref="M1471:O1471" si="1282">SUM(M1472:M1477)</f>
        <v>33351</v>
      </c>
      <c r="N1471" s="3">
        <f t="shared" si="1282"/>
        <v>19800</v>
      </c>
      <c r="O1471" s="3">
        <f t="shared" si="1282"/>
        <v>14100</v>
      </c>
      <c r="P1471" s="3">
        <f t="shared" si="1277"/>
        <v>171471</v>
      </c>
      <c r="Q1471" s="3">
        <f t="shared" si="1238"/>
        <v>68.410259683783423</v>
      </c>
    </row>
    <row r="1472" spans="1:17">
      <c r="A1472" s="12" t="s">
        <v>803</v>
      </c>
      <c r="B1472" s="12" t="s">
        <v>81</v>
      </c>
      <c r="C1472" s="12" t="s">
        <v>88</v>
      </c>
      <c r="D1472" s="12" t="s">
        <v>805</v>
      </c>
      <c r="E1472" s="11">
        <v>6112</v>
      </c>
      <c r="F1472" s="12" t="s">
        <v>806</v>
      </c>
      <c r="G1472" s="84" t="s">
        <v>3113</v>
      </c>
      <c r="H1472" s="13" t="s">
        <v>9</v>
      </c>
      <c r="I1472" s="2">
        <v>33500</v>
      </c>
      <c r="J1472" s="2">
        <v>33500</v>
      </c>
      <c r="K1472" s="2">
        <v>14610</v>
      </c>
      <c r="L1472" s="2">
        <f t="shared" si="1275"/>
        <v>7800</v>
      </c>
      <c r="M1472" s="2">
        <v>2600</v>
      </c>
      <c r="N1472" s="2">
        <v>2600</v>
      </c>
      <c r="O1472" s="2">
        <v>2600</v>
      </c>
      <c r="P1472" s="2">
        <f t="shared" si="1277"/>
        <v>22410</v>
      </c>
      <c r="Q1472" s="2">
        <f t="shared" si="1238"/>
        <v>66.895522388059703</v>
      </c>
    </row>
    <row r="1473" spans="1:17">
      <c r="A1473" s="12" t="s">
        <v>803</v>
      </c>
      <c r="B1473" s="12" t="s">
        <v>81</v>
      </c>
      <c r="C1473" s="12" t="s">
        <v>88</v>
      </c>
      <c r="D1473" s="12" t="s">
        <v>805</v>
      </c>
      <c r="E1473" s="11">
        <v>6112</v>
      </c>
      <c r="F1473" s="12" t="s">
        <v>807</v>
      </c>
      <c r="G1473" s="84" t="s">
        <v>3113</v>
      </c>
      <c r="H1473" s="13" t="s">
        <v>10</v>
      </c>
      <c r="I1473" s="2">
        <v>130000</v>
      </c>
      <c r="J1473" s="2">
        <v>130000</v>
      </c>
      <c r="K1473" s="2">
        <v>51310</v>
      </c>
      <c r="L1473" s="2">
        <f t="shared" si="1275"/>
        <v>27500</v>
      </c>
      <c r="M1473" s="2">
        <v>8000</v>
      </c>
      <c r="N1473" s="2">
        <v>8000</v>
      </c>
      <c r="O1473" s="2">
        <v>11500</v>
      </c>
      <c r="P1473" s="2">
        <f t="shared" si="1277"/>
        <v>78810</v>
      </c>
      <c r="Q1473" s="2">
        <f t="shared" si="1238"/>
        <v>60.623076923076923</v>
      </c>
    </row>
    <row r="1474" spans="1:17">
      <c r="A1474" s="12" t="s">
        <v>803</v>
      </c>
      <c r="B1474" s="12" t="s">
        <v>81</v>
      </c>
      <c r="C1474" s="12" t="s">
        <v>88</v>
      </c>
      <c r="D1474" s="12" t="s">
        <v>805</v>
      </c>
      <c r="E1474" s="11">
        <v>6112</v>
      </c>
      <c r="F1474" s="12" t="s">
        <v>808</v>
      </c>
      <c r="G1474" s="84" t="s">
        <v>3113</v>
      </c>
      <c r="H1474" s="13" t="s">
        <v>7</v>
      </c>
      <c r="I1474" s="2">
        <v>28200</v>
      </c>
      <c r="J1474" s="2">
        <v>25051</v>
      </c>
      <c r="K1474" s="2">
        <v>25051</v>
      </c>
      <c r="L1474" s="2">
        <f t="shared" si="1275"/>
        <v>0</v>
      </c>
      <c r="M1474" s="2">
        <v>0</v>
      </c>
      <c r="N1474" s="2">
        <v>0</v>
      </c>
      <c r="O1474" s="2">
        <v>0</v>
      </c>
      <c r="P1474" s="2">
        <f t="shared" si="1277"/>
        <v>25051</v>
      </c>
      <c r="Q1474" s="2">
        <f t="shared" si="1238"/>
        <v>100</v>
      </c>
    </row>
    <row r="1475" spans="1:17">
      <c r="A1475" s="12" t="s">
        <v>803</v>
      </c>
      <c r="B1475" s="12" t="s">
        <v>81</v>
      </c>
      <c r="C1475" s="12" t="s">
        <v>88</v>
      </c>
      <c r="D1475" s="12" t="s">
        <v>805</v>
      </c>
      <c r="E1475" s="11">
        <v>6112</v>
      </c>
      <c r="F1475" s="12" t="s">
        <v>809</v>
      </c>
      <c r="G1475" s="84" t="s">
        <v>3113</v>
      </c>
      <c r="H1475" s="13" t="s">
        <v>8</v>
      </c>
      <c r="I1475" s="2">
        <v>42000</v>
      </c>
      <c r="J1475" s="2">
        <v>42000</v>
      </c>
      <c r="K1475" s="2">
        <v>0</v>
      </c>
      <c r="L1475" s="2">
        <f t="shared" si="1275"/>
        <v>25200</v>
      </c>
      <c r="M1475" s="2">
        <v>16000</v>
      </c>
      <c r="N1475" s="2">
        <v>9200</v>
      </c>
      <c r="O1475" s="2">
        <v>0</v>
      </c>
      <c r="P1475" s="2">
        <f t="shared" si="1277"/>
        <v>25200</v>
      </c>
      <c r="Q1475" s="2">
        <f t="shared" si="1238"/>
        <v>60</v>
      </c>
    </row>
    <row r="1476" spans="1:17">
      <c r="A1476" s="12" t="s">
        <v>803</v>
      </c>
      <c r="B1476" s="12" t="s">
        <v>81</v>
      </c>
      <c r="C1476" s="12" t="s">
        <v>88</v>
      </c>
      <c r="D1476" s="12" t="s">
        <v>805</v>
      </c>
      <c r="E1476" s="11">
        <v>6112</v>
      </c>
      <c r="F1476" s="12" t="s">
        <v>810</v>
      </c>
      <c r="G1476" s="84" t="s">
        <v>3113</v>
      </c>
      <c r="H1476" s="13" t="s">
        <v>6</v>
      </c>
      <c r="I1476" s="2">
        <v>20000</v>
      </c>
      <c r="J1476" s="2">
        <v>20000</v>
      </c>
      <c r="K1476" s="2">
        <v>13249</v>
      </c>
      <c r="L1476" s="2">
        <f t="shared" si="1275"/>
        <v>6751</v>
      </c>
      <c r="M1476" s="2">
        <v>6751</v>
      </c>
      <c r="N1476" s="2">
        <v>0</v>
      </c>
      <c r="O1476" s="2">
        <v>0</v>
      </c>
      <c r="P1476" s="2">
        <f t="shared" si="1277"/>
        <v>20000</v>
      </c>
      <c r="Q1476" s="2">
        <f t="shared" si="1238"/>
        <v>100</v>
      </c>
    </row>
    <row r="1477" spans="1:17">
      <c r="A1477" s="12" t="s">
        <v>803</v>
      </c>
      <c r="B1477" s="12" t="s">
        <v>81</v>
      </c>
      <c r="C1477" s="12" t="s">
        <v>88</v>
      </c>
      <c r="D1477" s="12" t="s">
        <v>805</v>
      </c>
      <c r="E1477" s="11">
        <v>6112</v>
      </c>
      <c r="F1477" s="12" t="s">
        <v>811</v>
      </c>
      <c r="G1477" s="84" t="s">
        <v>3113</v>
      </c>
      <c r="H1477" s="13" t="s">
        <v>11</v>
      </c>
      <c r="I1477" s="2">
        <v>100</v>
      </c>
      <c r="J1477" s="2">
        <v>100</v>
      </c>
      <c r="K1477" s="2">
        <v>0</v>
      </c>
      <c r="L1477" s="2">
        <f t="shared" si="1275"/>
        <v>0</v>
      </c>
      <c r="M1477" s="2">
        <v>0</v>
      </c>
      <c r="N1477" s="2">
        <v>0</v>
      </c>
      <c r="O1477" s="2">
        <v>0</v>
      </c>
      <c r="P1477" s="2">
        <f t="shared" si="1277"/>
        <v>0</v>
      </c>
      <c r="Q1477" s="2">
        <f t="shared" si="1238"/>
        <v>0</v>
      </c>
    </row>
    <row r="1478" spans="1:17">
      <c r="A1478" s="12" t="s">
        <v>803</v>
      </c>
      <c r="B1478" s="12" t="s">
        <v>81</v>
      </c>
      <c r="C1478" s="12" t="s">
        <v>88</v>
      </c>
      <c r="D1478" s="12" t="s">
        <v>805</v>
      </c>
      <c r="E1478" s="18" t="s">
        <v>13</v>
      </c>
      <c r="F1478" s="18" t="s">
        <v>0</v>
      </c>
      <c r="G1478" s="81" t="s">
        <v>0</v>
      </c>
      <c r="H1478" s="18" t="s">
        <v>14</v>
      </c>
      <c r="I1478" s="3">
        <v>160000</v>
      </c>
      <c r="J1478" s="3">
        <f t="shared" ref="J1478:K1478" si="1283">SUM(J1479)</f>
        <v>160000</v>
      </c>
      <c r="K1478" s="3">
        <f t="shared" si="1283"/>
        <v>71507</v>
      </c>
      <c r="L1478" s="3">
        <f t="shared" si="1275"/>
        <v>37500</v>
      </c>
      <c r="M1478" s="3">
        <f t="shared" ref="M1478:O1478" si="1284">SUM(M1479)</f>
        <v>12500</v>
      </c>
      <c r="N1478" s="3">
        <f t="shared" si="1284"/>
        <v>12500</v>
      </c>
      <c r="O1478" s="3">
        <f t="shared" si="1284"/>
        <v>12500</v>
      </c>
      <c r="P1478" s="3">
        <f t="shared" si="1277"/>
        <v>109007</v>
      </c>
      <c r="Q1478" s="3">
        <f t="shared" si="1238"/>
        <v>68.12937500000001</v>
      </c>
    </row>
    <row r="1479" spans="1:17">
      <c r="A1479" s="12" t="s">
        <v>803</v>
      </c>
      <c r="B1479" s="12" t="s">
        <v>81</v>
      </c>
      <c r="C1479" s="12" t="s">
        <v>88</v>
      </c>
      <c r="D1479" s="12" t="s">
        <v>805</v>
      </c>
      <c r="E1479" s="11">
        <v>6121</v>
      </c>
      <c r="F1479" s="12"/>
      <c r="G1479" s="84" t="s">
        <v>3113</v>
      </c>
      <c r="H1479" s="13" t="s">
        <v>15</v>
      </c>
      <c r="I1479" s="2">
        <v>160000</v>
      </c>
      <c r="J1479" s="2">
        <v>160000</v>
      </c>
      <c r="K1479" s="2">
        <v>71507</v>
      </c>
      <c r="L1479" s="2">
        <f t="shared" si="1275"/>
        <v>37500</v>
      </c>
      <c r="M1479" s="2">
        <v>12500</v>
      </c>
      <c r="N1479" s="2">
        <v>12500</v>
      </c>
      <c r="O1479" s="2">
        <v>12500</v>
      </c>
      <c r="P1479" s="2">
        <f t="shared" si="1277"/>
        <v>109007</v>
      </c>
      <c r="Q1479" s="2">
        <f t="shared" si="1238"/>
        <v>68.12937500000001</v>
      </c>
    </row>
    <row r="1480" spans="1:17">
      <c r="A1480" s="12" t="s">
        <v>803</v>
      </c>
      <c r="B1480" s="12" t="s">
        <v>81</v>
      </c>
      <c r="C1480" s="12" t="s">
        <v>88</v>
      </c>
      <c r="D1480" s="12" t="s">
        <v>805</v>
      </c>
      <c r="E1480" s="18" t="s">
        <v>16</v>
      </c>
      <c r="F1480" s="18" t="s">
        <v>0</v>
      </c>
      <c r="G1480" s="81" t="s">
        <v>0</v>
      </c>
      <c r="H1480" s="18" t="s">
        <v>17</v>
      </c>
      <c r="I1480" s="3">
        <v>1166400</v>
      </c>
      <c r="J1480" s="3">
        <f t="shared" ref="J1480:K1480" si="1285">SUM(J1481:J1486)</f>
        <v>1132374</v>
      </c>
      <c r="K1480" s="3">
        <f t="shared" si="1285"/>
        <v>541478</v>
      </c>
      <c r="L1480" s="3">
        <f t="shared" si="1275"/>
        <v>137454</v>
      </c>
      <c r="M1480" s="3">
        <f t="shared" ref="M1480:O1480" si="1286">SUM(M1481:M1486)</f>
        <v>91254</v>
      </c>
      <c r="N1480" s="3">
        <f t="shared" si="1286"/>
        <v>21600</v>
      </c>
      <c r="O1480" s="3">
        <f t="shared" si="1286"/>
        <v>24600</v>
      </c>
      <c r="P1480" s="3">
        <f t="shared" si="1277"/>
        <v>678932</v>
      </c>
      <c r="Q1480" s="3">
        <f t="shared" si="1238"/>
        <v>59.9565161333623</v>
      </c>
    </row>
    <row r="1481" spans="1:17">
      <c r="A1481" s="12" t="s">
        <v>803</v>
      </c>
      <c r="B1481" s="12" t="s">
        <v>81</v>
      </c>
      <c r="C1481" s="12" t="s">
        <v>88</v>
      </c>
      <c r="D1481" s="12" t="s">
        <v>805</v>
      </c>
      <c r="E1481" s="11">
        <v>6131</v>
      </c>
      <c r="F1481" s="12"/>
      <c r="G1481" s="84" t="s">
        <v>3113</v>
      </c>
      <c r="H1481" s="13" t="s">
        <v>18</v>
      </c>
      <c r="I1481" s="2">
        <v>4900</v>
      </c>
      <c r="J1481" s="2">
        <v>4900</v>
      </c>
      <c r="K1481" s="2">
        <v>2346</v>
      </c>
      <c r="L1481" s="2">
        <f t="shared" si="1275"/>
        <v>2554</v>
      </c>
      <c r="M1481" s="2">
        <v>2554</v>
      </c>
      <c r="N1481" s="2">
        <v>0</v>
      </c>
      <c r="O1481" s="2">
        <v>0</v>
      </c>
      <c r="P1481" s="2">
        <f t="shared" si="1277"/>
        <v>4900</v>
      </c>
      <c r="Q1481" s="2">
        <f t="shared" si="1238"/>
        <v>100</v>
      </c>
    </row>
    <row r="1482" spans="1:17">
      <c r="A1482" s="12" t="s">
        <v>803</v>
      </c>
      <c r="B1482" s="12" t="s">
        <v>81</v>
      </c>
      <c r="C1482" s="12" t="s">
        <v>88</v>
      </c>
      <c r="D1482" s="12" t="s">
        <v>805</v>
      </c>
      <c r="E1482" s="11">
        <v>6134</v>
      </c>
      <c r="F1482" s="12"/>
      <c r="G1482" s="84" t="s">
        <v>3113</v>
      </c>
      <c r="H1482" s="13" t="s">
        <v>21</v>
      </c>
      <c r="I1482" s="2">
        <v>3000</v>
      </c>
      <c r="J1482" s="2">
        <v>3000</v>
      </c>
      <c r="K1482" s="2">
        <v>1700</v>
      </c>
      <c r="L1482" s="2">
        <f t="shared" si="1275"/>
        <v>0</v>
      </c>
      <c r="M1482" s="2">
        <v>0</v>
      </c>
      <c r="N1482" s="2">
        <v>0</v>
      </c>
      <c r="O1482" s="2">
        <v>0</v>
      </c>
      <c r="P1482" s="2">
        <f t="shared" si="1277"/>
        <v>1700</v>
      </c>
      <c r="Q1482" s="2">
        <f t="shared" si="1238"/>
        <v>56.666666666666664</v>
      </c>
    </row>
    <row r="1483" spans="1:17">
      <c r="A1483" s="12" t="s">
        <v>803</v>
      </c>
      <c r="B1483" s="12" t="s">
        <v>81</v>
      </c>
      <c r="C1483" s="12" t="s">
        <v>88</v>
      </c>
      <c r="D1483" s="12" t="s">
        <v>805</v>
      </c>
      <c r="E1483" s="11">
        <v>6135</v>
      </c>
      <c r="F1483" s="12"/>
      <c r="G1483" s="84" t="s">
        <v>3113</v>
      </c>
      <c r="H1483" s="13" t="s">
        <v>22</v>
      </c>
      <c r="I1483" s="2">
        <v>1000</v>
      </c>
      <c r="J1483" s="2">
        <v>1000</v>
      </c>
      <c r="K1483" s="2">
        <v>500</v>
      </c>
      <c r="L1483" s="2">
        <f t="shared" si="1275"/>
        <v>500</v>
      </c>
      <c r="M1483" s="2">
        <v>500</v>
      </c>
      <c r="N1483" s="2">
        <v>0</v>
      </c>
      <c r="O1483" s="2">
        <v>0</v>
      </c>
      <c r="P1483" s="2">
        <f t="shared" si="1277"/>
        <v>1000</v>
      </c>
      <c r="Q1483" s="2">
        <f t="shared" si="1238"/>
        <v>100</v>
      </c>
    </row>
    <row r="1484" spans="1:17">
      <c r="A1484" s="12" t="s">
        <v>803</v>
      </c>
      <c r="B1484" s="12" t="s">
        <v>81</v>
      </c>
      <c r="C1484" s="12" t="s">
        <v>88</v>
      </c>
      <c r="D1484" s="12" t="s">
        <v>805</v>
      </c>
      <c r="E1484" s="11">
        <v>6136</v>
      </c>
      <c r="F1484" s="12"/>
      <c r="G1484" s="84" t="s">
        <v>3113</v>
      </c>
      <c r="H1484" s="13" t="s">
        <v>23</v>
      </c>
      <c r="I1484" s="2">
        <v>25000</v>
      </c>
      <c r="J1484" s="2">
        <v>25000</v>
      </c>
      <c r="K1484" s="2">
        <v>15500</v>
      </c>
      <c r="L1484" s="2">
        <f t="shared" si="1275"/>
        <v>5800</v>
      </c>
      <c r="M1484" s="2">
        <v>3000</v>
      </c>
      <c r="N1484" s="2">
        <v>1400</v>
      </c>
      <c r="O1484" s="2">
        <v>1400</v>
      </c>
      <c r="P1484" s="2">
        <f t="shared" si="1277"/>
        <v>21300</v>
      </c>
      <c r="Q1484" s="2">
        <f t="shared" si="1238"/>
        <v>85.2</v>
      </c>
    </row>
    <row r="1485" spans="1:17">
      <c r="A1485" s="12" t="s">
        <v>803</v>
      </c>
      <c r="B1485" s="12" t="s">
        <v>81</v>
      </c>
      <c r="C1485" s="12" t="s">
        <v>88</v>
      </c>
      <c r="D1485" s="12" t="s">
        <v>805</v>
      </c>
      <c r="E1485" s="11">
        <v>6137</v>
      </c>
      <c r="F1485" s="12"/>
      <c r="G1485" s="84" t="s">
        <v>3113</v>
      </c>
      <c r="H1485" s="13" t="s">
        <v>24</v>
      </c>
      <c r="I1485" s="2">
        <v>2000</v>
      </c>
      <c r="J1485" s="2">
        <v>2000</v>
      </c>
      <c r="K1485" s="2">
        <v>1000</v>
      </c>
      <c r="L1485" s="2">
        <f t="shared" si="1275"/>
        <v>0</v>
      </c>
      <c r="M1485" s="2">
        <v>0</v>
      </c>
      <c r="N1485" s="2">
        <v>0</v>
      </c>
      <c r="O1485" s="2">
        <v>0</v>
      </c>
      <c r="P1485" s="2">
        <f t="shared" si="1277"/>
        <v>1000</v>
      </c>
      <c r="Q1485" s="2">
        <f t="shared" ref="Q1485:Q1548" si="1287">IF(J1485=0,"-",P1485/J1485*100)</f>
        <v>50</v>
      </c>
    </row>
    <row r="1486" spans="1:17">
      <c r="A1486" s="17" t="s">
        <v>803</v>
      </c>
      <c r="B1486" s="17" t="s">
        <v>81</v>
      </c>
      <c r="C1486" s="17" t="s">
        <v>88</v>
      </c>
      <c r="D1486" s="17" t="s">
        <v>805</v>
      </c>
      <c r="E1486" s="17" t="s">
        <v>99</v>
      </c>
      <c r="F1486" s="12" t="s">
        <v>0</v>
      </c>
      <c r="G1486" s="84" t="s">
        <v>0</v>
      </c>
      <c r="H1486" s="18" t="s">
        <v>26</v>
      </c>
      <c r="I1486" s="3">
        <v>1130500</v>
      </c>
      <c r="J1486" s="3">
        <f t="shared" ref="J1486:K1486" si="1288">SUM(J1487:J1502)</f>
        <v>1096474</v>
      </c>
      <c r="K1486" s="3">
        <f t="shared" si="1288"/>
        <v>520432</v>
      </c>
      <c r="L1486" s="3">
        <f t="shared" si="1275"/>
        <v>128600</v>
      </c>
      <c r="M1486" s="3">
        <f t="shared" ref="M1486:O1486" si="1289">SUM(M1487:M1502)</f>
        <v>85200</v>
      </c>
      <c r="N1486" s="3">
        <f t="shared" si="1289"/>
        <v>20200</v>
      </c>
      <c r="O1486" s="3">
        <f t="shared" si="1289"/>
        <v>23200</v>
      </c>
      <c r="P1486" s="3">
        <f t="shared" si="1277"/>
        <v>649032</v>
      </c>
      <c r="Q1486" s="3">
        <f t="shared" si="1287"/>
        <v>59.192648434892213</v>
      </c>
    </row>
    <row r="1487" spans="1:17">
      <c r="A1487" s="12" t="s">
        <v>803</v>
      </c>
      <c r="B1487" s="12" t="s">
        <v>81</v>
      </c>
      <c r="C1487" s="12" t="s">
        <v>88</v>
      </c>
      <c r="D1487" s="12" t="s">
        <v>805</v>
      </c>
      <c r="E1487" s="11">
        <v>6139</v>
      </c>
      <c r="F1487" s="12" t="s">
        <v>812</v>
      </c>
      <c r="G1487" s="84" t="s">
        <v>3113</v>
      </c>
      <c r="H1487" s="13" t="s">
        <v>813</v>
      </c>
      <c r="I1487" s="2">
        <v>20000</v>
      </c>
      <c r="J1487" s="2">
        <v>20000</v>
      </c>
      <c r="K1487" s="2">
        <v>11000</v>
      </c>
      <c r="L1487" s="2">
        <f t="shared" si="1275"/>
        <v>3000</v>
      </c>
      <c r="M1487" s="2">
        <v>0</v>
      </c>
      <c r="N1487" s="2">
        <v>0</v>
      </c>
      <c r="O1487" s="2">
        <v>3000</v>
      </c>
      <c r="P1487" s="2">
        <f t="shared" si="1277"/>
        <v>14000</v>
      </c>
      <c r="Q1487" s="2">
        <f t="shared" si="1287"/>
        <v>70</v>
      </c>
    </row>
    <row r="1488" spans="1:17">
      <c r="A1488" s="12" t="s">
        <v>803</v>
      </c>
      <c r="B1488" s="12" t="s">
        <v>81</v>
      </c>
      <c r="C1488" s="12" t="s">
        <v>88</v>
      </c>
      <c r="D1488" s="12" t="s">
        <v>805</v>
      </c>
      <c r="E1488" s="11">
        <v>6139</v>
      </c>
      <c r="F1488" s="12" t="s">
        <v>814</v>
      </c>
      <c r="G1488" s="84" t="s">
        <v>3113</v>
      </c>
      <c r="H1488" s="13" t="s">
        <v>815</v>
      </c>
      <c r="I1488" s="2">
        <v>75000</v>
      </c>
      <c r="J1488" s="2">
        <v>75000</v>
      </c>
      <c r="K1488" s="2">
        <v>75000</v>
      </c>
      <c r="L1488" s="2">
        <f t="shared" si="1275"/>
        <v>0</v>
      </c>
      <c r="M1488" s="2">
        <v>0</v>
      </c>
      <c r="N1488" s="2">
        <v>0</v>
      </c>
      <c r="O1488" s="2">
        <v>0</v>
      </c>
      <c r="P1488" s="2">
        <f t="shared" si="1277"/>
        <v>75000</v>
      </c>
      <c r="Q1488" s="2">
        <f t="shared" si="1287"/>
        <v>100</v>
      </c>
    </row>
    <row r="1489" spans="1:17">
      <c r="A1489" s="12" t="s">
        <v>803</v>
      </c>
      <c r="B1489" s="12" t="s">
        <v>81</v>
      </c>
      <c r="C1489" s="12" t="s">
        <v>88</v>
      </c>
      <c r="D1489" s="12" t="s">
        <v>805</v>
      </c>
      <c r="E1489" s="11">
        <v>6139</v>
      </c>
      <c r="F1489" s="12" t="s">
        <v>816</v>
      </c>
      <c r="G1489" s="84" t="s">
        <v>3113</v>
      </c>
      <c r="H1489" s="13" t="s">
        <v>817</v>
      </c>
      <c r="I1489" s="2">
        <v>60000</v>
      </c>
      <c r="J1489" s="2">
        <v>60000</v>
      </c>
      <c r="K1489" s="2">
        <v>45000</v>
      </c>
      <c r="L1489" s="2">
        <f t="shared" si="1275"/>
        <v>0</v>
      </c>
      <c r="M1489" s="2">
        <v>0</v>
      </c>
      <c r="N1489" s="2">
        <v>0</v>
      </c>
      <c r="O1489" s="2">
        <v>0</v>
      </c>
      <c r="P1489" s="2">
        <f t="shared" si="1277"/>
        <v>45000</v>
      </c>
      <c r="Q1489" s="2">
        <f t="shared" si="1287"/>
        <v>75</v>
      </c>
    </row>
    <row r="1490" spans="1:17">
      <c r="A1490" s="12" t="s">
        <v>803</v>
      </c>
      <c r="B1490" s="12" t="s">
        <v>81</v>
      </c>
      <c r="C1490" s="12" t="s">
        <v>88</v>
      </c>
      <c r="D1490" s="12" t="s">
        <v>805</v>
      </c>
      <c r="E1490" s="11">
        <v>6139</v>
      </c>
      <c r="F1490" s="12" t="s">
        <v>818</v>
      </c>
      <c r="G1490" s="84" t="s">
        <v>3113</v>
      </c>
      <c r="H1490" s="13" t="s">
        <v>819</v>
      </c>
      <c r="I1490" s="2">
        <v>220000</v>
      </c>
      <c r="J1490" s="2">
        <v>220000</v>
      </c>
      <c r="K1490" s="2">
        <v>155000</v>
      </c>
      <c r="L1490" s="2">
        <f t="shared" si="1275"/>
        <v>65000</v>
      </c>
      <c r="M1490" s="2">
        <v>65000</v>
      </c>
      <c r="N1490" s="2">
        <v>0</v>
      </c>
      <c r="O1490" s="2">
        <v>0</v>
      </c>
      <c r="P1490" s="2">
        <f t="shared" si="1277"/>
        <v>220000</v>
      </c>
      <c r="Q1490" s="2">
        <f t="shared" si="1287"/>
        <v>100</v>
      </c>
    </row>
    <row r="1491" spans="1:17">
      <c r="A1491" s="12" t="s">
        <v>803</v>
      </c>
      <c r="B1491" s="12" t="s">
        <v>81</v>
      </c>
      <c r="C1491" s="12" t="s">
        <v>88</v>
      </c>
      <c r="D1491" s="12" t="s">
        <v>805</v>
      </c>
      <c r="E1491" s="11">
        <v>6139</v>
      </c>
      <c r="F1491" s="12" t="s">
        <v>820</v>
      </c>
      <c r="G1491" s="84" t="s">
        <v>3113</v>
      </c>
      <c r="H1491" s="13" t="s">
        <v>821</v>
      </c>
      <c r="I1491" s="2">
        <v>250000</v>
      </c>
      <c r="J1491" s="2">
        <v>250000</v>
      </c>
      <c r="K1491" s="2">
        <v>120000</v>
      </c>
      <c r="L1491" s="2">
        <f t="shared" si="1275"/>
        <v>45000</v>
      </c>
      <c r="M1491" s="2">
        <v>15000</v>
      </c>
      <c r="N1491" s="2">
        <v>15000</v>
      </c>
      <c r="O1491" s="2">
        <v>15000</v>
      </c>
      <c r="P1491" s="2">
        <f t="shared" si="1277"/>
        <v>165000</v>
      </c>
      <c r="Q1491" s="2">
        <f t="shared" si="1287"/>
        <v>66</v>
      </c>
    </row>
    <row r="1492" spans="1:17">
      <c r="A1492" s="12" t="s">
        <v>803</v>
      </c>
      <c r="B1492" s="12" t="s">
        <v>81</v>
      </c>
      <c r="C1492" s="12" t="s">
        <v>88</v>
      </c>
      <c r="D1492" s="12" t="s">
        <v>805</v>
      </c>
      <c r="E1492" s="11">
        <v>6139</v>
      </c>
      <c r="F1492" s="12" t="s">
        <v>822</v>
      </c>
      <c r="G1492" s="84" t="s">
        <v>3113</v>
      </c>
      <c r="H1492" s="13" t="s">
        <v>108</v>
      </c>
      <c r="I1492" s="2">
        <v>5500</v>
      </c>
      <c r="J1492" s="2">
        <v>5500</v>
      </c>
      <c r="K1492" s="2">
        <v>2265</v>
      </c>
      <c r="L1492" s="2">
        <f t="shared" si="1275"/>
        <v>1200</v>
      </c>
      <c r="M1492" s="2">
        <v>400</v>
      </c>
      <c r="N1492" s="2">
        <v>400</v>
      </c>
      <c r="O1492" s="2">
        <v>400</v>
      </c>
      <c r="P1492" s="2">
        <f t="shared" si="1277"/>
        <v>3465</v>
      </c>
      <c r="Q1492" s="2">
        <f t="shared" si="1287"/>
        <v>63</v>
      </c>
    </row>
    <row r="1493" spans="1:17" ht="22.5">
      <c r="A1493" s="12" t="s">
        <v>803</v>
      </c>
      <c r="B1493" s="12" t="s">
        <v>81</v>
      </c>
      <c r="C1493" s="12" t="s">
        <v>88</v>
      </c>
      <c r="D1493" s="12" t="s">
        <v>805</v>
      </c>
      <c r="E1493" s="11">
        <v>6139</v>
      </c>
      <c r="F1493" s="12" t="s">
        <v>823</v>
      </c>
      <c r="G1493" s="84" t="s">
        <v>3113</v>
      </c>
      <c r="H1493" s="13" t="s">
        <v>114</v>
      </c>
      <c r="I1493" s="2">
        <v>6000</v>
      </c>
      <c r="J1493" s="2">
        <v>6000</v>
      </c>
      <c r="K1493" s="2">
        <v>2200</v>
      </c>
      <c r="L1493" s="2">
        <f t="shared" si="1275"/>
        <v>900</v>
      </c>
      <c r="M1493" s="2">
        <v>300</v>
      </c>
      <c r="N1493" s="2">
        <v>300</v>
      </c>
      <c r="O1493" s="2">
        <v>300</v>
      </c>
      <c r="P1493" s="2">
        <f t="shared" si="1277"/>
        <v>3100</v>
      </c>
      <c r="Q1493" s="2">
        <f t="shared" si="1287"/>
        <v>51.666666666666671</v>
      </c>
    </row>
    <row r="1494" spans="1:17">
      <c r="A1494" s="12" t="s">
        <v>803</v>
      </c>
      <c r="B1494" s="12" t="s">
        <v>81</v>
      </c>
      <c r="C1494" s="12" t="s">
        <v>88</v>
      </c>
      <c r="D1494" s="12" t="s">
        <v>805</v>
      </c>
      <c r="E1494" s="11">
        <v>6139</v>
      </c>
      <c r="F1494" s="12" t="s">
        <v>824</v>
      </c>
      <c r="G1494" s="84" t="s">
        <v>3113</v>
      </c>
      <c r="H1494" s="13" t="s">
        <v>825</v>
      </c>
      <c r="I1494" s="2">
        <v>25000</v>
      </c>
      <c r="J1494" s="2">
        <v>25000</v>
      </c>
      <c r="K1494" s="2">
        <v>14000</v>
      </c>
      <c r="L1494" s="2">
        <f t="shared" si="1275"/>
        <v>3000</v>
      </c>
      <c r="M1494" s="2">
        <v>1000</v>
      </c>
      <c r="N1494" s="2">
        <v>1000</v>
      </c>
      <c r="O1494" s="2">
        <v>1000</v>
      </c>
      <c r="P1494" s="2">
        <f t="shared" si="1277"/>
        <v>17000</v>
      </c>
      <c r="Q1494" s="2">
        <f t="shared" si="1287"/>
        <v>68</v>
      </c>
    </row>
    <row r="1495" spans="1:17">
      <c r="A1495" s="12" t="s">
        <v>803</v>
      </c>
      <c r="B1495" s="12" t="s">
        <v>81</v>
      </c>
      <c r="C1495" s="12" t="s">
        <v>88</v>
      </c>
      <c r="D1495" s="12" t="s">
        <v>805</v>
      </c>
      <c r="E1495" s="11">
        <v>6139</v>
      </c>
      <c r="F1495" s="12" t="s">
        <v>826</v>
      </c>
      <c r="G1495" s="84" t="s">
        <v>3113</v>
      </c>
      <c r="H1495" s="13" t="s">
        <v>827</v>
      </c>
      <c r="I1495" s="2">
        <v>10000</v>
      </c>
      <c r="J1495" s="2">
        <v>10000</v>
      </c>
      <c r="K1495" s="2">
        <v>10000</v>
      </c>
      <c r="L1495" s="2">
        <f t="shared" si="1275"/>
        <v>0</v>
      </c>
      <c r="M1495" s="2">
        <v>0</v>
      </c>
      <c r="N1495" s="2">
        <v>0</v>
      </c>
      <c r="O1495" s="2">
        <v>0</v>
      </c>
      <c r="P1495" s="2">
        <f t="shared" si="1277"/>
        <v>10000</v>
      </c>
      <c r="Q1495" s="2">
        <f t="shared" si="1287"/>
        <v>100</v>
      </c>
    </row>
    <row r="1496" spans="1:17">
      <c r="A1496" s="12" t="s">
        <v>803</v>
      </c>
      <c r="B1496" s="12" t="s">
        <v>81</v>
      </c>
      <c r="C1496" s="12" t="s">
        <v>88</v>
      </c>
      <c r="D1496" s="12" t="s">
        <v>805</v>
      </c>
      <c r="E1496" s="11">
        <v>6139</v>
      </c>
      <c r="F1496" s="12" t="s">
        <v>828</v>
      </c>
      <c r="G1496" s="84" t="s">
        <v>3113</v>
      </c>
      <c r="H1496" s="13" t="s">
        <v>829</v>
      </c>
      <c r="I1496" s="2">
        <v>45000</v>
      </c>
      <c r="J1496" s="2">
        <v>45000</v>
      </c>
      <c r="K1496" s="2">
        <v>45000</v>
      </c>
      <c r="L1496" s="2">
        <f t="shared" si="1275"/>
        <v>0</v>
      </c>
      <c r="M1496" s="2">
        <v>0</v>
      </c>
      <c r="N1496" s="2">
        <v>0</v>
      </c>
      <c r="O1496" s="2">
        <v>0</v>
      </c>
      <c r="P1496" s="2">
        <f t="shared" si="1277"/>
        <v>45000</v>
      </c>
      <c r="Q1496" s="2">
        <f t="shared" si="1287"/>
        <v>100</v>
      </c>
    </row>
    <row r="1497" spans="1:17">
      <c r="A1497" s="12" t="s">
        <v>803</v>
      </c>
      <c r="B1497" s="12" t="s">
        <v>81</v>
      </c>
      <c r="C1497" s="12" t="s">
        <v>88</v>
      </c>
      <c r="D1497" s="12" t="s">
        <v>805</v>
      </c>
      <c r="E1497" s="11">
        <v>6139</v>
      </c>
      <c r="F1497" s="12" t="s">
        <v>830</v>
      </c>
      <c r="G1497" s="84" t="s">
        <v>3113</v>
      </c>
      <c r="H1497" s="13" t="s">
        <v>831</v>
      </c>
      <c r="I1497" s="2">
        <v>50000</v>
      </c>
      <c r="J1497" s="2">
        <v>15974</v>
      </c>
      <c r="K1497" s="2">
        <v>0</v>
      </c>
      <c r="L1497" s="2">
        <f t="shared" si="1275"/>
        <v>0</v>
      </c>
      <c r="M1497" s="2">
        <v>0</v>
      </c>
      <c r="N1497" s="2">
        <v>0</v>
      </c>
      <c r="O1497" s="2">
        <v>0</v>
      </c>
      <c r="P1497" s="2">
        <f t="shared" si="1277"/>
        <v>0</v>
      </c>
      <c r="Q1497" s="2">
        <f t="shared" si="1287"/>
        <v>0</v>
      </c>
    </row>
    <row r="1498" spans="1:17">
      <c r="A1498" s="12" t="s">
        <v>803</v>
      </c>
      <c r="B1498" s="12" t="s">
        <v>81</v>
      </c>
      <c r="C1498" s="12" t="s">
        <v>88</v>
      </c>
      <c r="D1498" s="12" t="s">
        <v>805</v>
      </c>
      <c r="E1498" s="11">
        <v>6139</v>
      </c>
      <c r="F1498" s="12" t="s">
        <v>832</v>
      </c>
      <c r="G1498" s="84" t="s">
        <v>3113</v>
      </c>
      <c r="H1498" s="13" t="s">
        <v>833</v>
      </c>
      <c r="I1498" s="2">
        <v>42000</v>
      </c>
      <c r="J1498" s="2">
        <v>42000</v>
      </c>
      <c r="K1498" s="2">
        <v>22967</v>
      </c>
      <c r="L1498" s="2">
        <f t="shared" si="1275"/>
        <v>10500</v>
      </c>
      <c r="M1498" s="2">
        <v>3500</v>
      </c>
      <c r="N1498" s="2">
        <v>3500</v>
      </c>
      <c r="O1498" s="2">
        <v>3500</v>
      </c>
      <c r="P1498" s="2">
        <f t="shared" si="1277"/>
        <v>33467</v>
      </c>
      <c r="Q1498" s="2">
        <f t="shared" si="1287"/>
        <v>79.683333333333323</v>
      </c>
    </row>
    <row r="1499" spans="1:17">
      <c r="A1499" s="12" t="s">
        <v>803</v>
      </c>
      <c r="B1499" s="12" t="s">
        <v>81</v>
      </c>
      <c r="C1499" s="12" t="s">
        <v>88</v>
      </c>
      <c r="D1499" s="12" t="s">
        <v>805</v>
      </c>
      <c r="E1499" s="11">
        <v>6139</v>
      </c>
      <c r="F1499" s="12" t="s">
        <v>834</v>
      </c>
      <c r="G1499" s="84" t="s">
        <v>3113</v>
      </c>
      <c r="H1499" s="13" t="s">
        <v>835</v>
      </c>
      <c r="I1499" s="2">
        <v>10000</v>
      </c>
      <c r="J1499" s="2">
        <v>10000</v>
      </c>
      <c r="K1499" s="2">
        <v>10000</v>
      </c>
      <c r="L1499" s="2">
        <f t="shared" si="1275"/>
        <v>0</v>
      </c>
      <c r="M1499" s="2">
        <v>0</v>
      </c>
      <c r="N1499" s="2">
        <v>0</v>
      </c>
      <c r="O1499" s="2">
        <v>0</v>
      </c>
      <c r="P1499" s="2">
        <f t="shared" si="1277"/>
        <v>10000</v>
      </c>
      <c r="Q1499" s="2">
        <f t="shared" si="1287"/>
        <v>100</v>
      </c>
    </row>
    <row r="1500" spans="1:17" ht="22.5">
      <c r="A1500" s="12" t="s">
        <v>803</v>
      </c>
      <c r="B1500" s="12" t="s">
        <v>81</v>
      </c>
      <c r="C1500" s="12" t="s">
        <v>88</v>
      </c>
      <c r="D1500" s="12" t="s">
        <v>805</v>
      </c>
      <c r="E1500" s="11">
        <v>6139</v>
      </c>
      <c r="F1500" s="12" t="s">
        <v>3054</v>
      </c>
      <c r="G1500" s="84" t="s">
        <v>3113</v>
      </c>
      <c r="H1500" s="13" t="s">
        <v>836</v>
      </c>
      <c r="I1500" s="2">
        <v>270000</v>
      </c>
      <c r="J1500" s="2">
        <v>270000</v>
      </c>
      <c r="K1500" s="2">
        <v>0</v>
      </c>
      <c r="L1500" s="2">
        <f t="shared" si="1275"/>
        <v>0</v>
      </c>
      <c r="M1500" s="2">
        <v>0</v>
      </c>
      <c r="N1500" s="2">
        <v>0</v>
      </c>
      <c r="O1500" s="2">
        <v>0</v>
      </c>
      <c r="P1500" s="2">
        <f t="shared" si="1277"/>
        <v>0</v>
      </c>
      <c r="Q1500" s="2">
        <f t="shared" si="1287"/>
        <v>0</v>
      </c>
    </row>
    <row r="1501" spans="1:17" ht="22.5">
      <c r="A1501" s="12" t="s">
        <v>803</v>
      </c>
      <c r="B1501" s="12" t="s">
        <v>81</v>
      </c>
      <c r="C1501" s="12" t="s">
        <v>88</v>
      </c>
      <c r="D1501" s="12" t="s">
        <v>805</v>
      </c>
      <c r="E1501" s="11">
        <v>6139</v>
      </c>
      <c r="F1501" s="12" t="s">
        <v>3055</v>
      </c>
      <c r="G1501" s="84" t="s">
        <v>3113</v>
      </c>
      <c r="H1501" s="13" t="s">
        <v>837</v>
      </c>
      <c r="I1501" s="2">
        <v>27000</v>
      </c>
      <c r="J1501" s="2">
        <v>27000</v>
      </c>
      <c r="K1501" s="2">
        <v>0</v>
      </c>
      <c r="L1501" s="2">
        <f t="shared" si="1275"/>
        <v>0</v>
      </c>
      <c r="M1501" s="2">
        <v>0</v>
      </c>
      <c r="N1501" s="2">
        <v>0</v>
      </c>
      <c r="O1501" s="2">
        <v>0</v>
      </c>
      <c r="P1501" s="2">
        <f t="shared" si="1277"/>
        <v>0</v>
      </c>
      <c r="Q1501" s="2">
        <f t="shared" si="1287"/>
        <v>0</v>
      </c>
    </row>
    <row r="1502" spans="1:17">
      <c r="A1502" s="12" t="s">
        <v>803</v>
      </c>
      <c r="B1502" s="12" t="s">
        <v>81</v>
      </c>
      <c r="C1502" s="12" t="s">
        <v>88</v>
      </c>
      <c r="D1502" s="12" t="s">
        <v>805</v>
      </c>
      <c r="E1502" s="11">
        <v>6139</v>
      </c>
      <c r="F1502" s="12" t="s">
        <v>3056</v>
      </c>
      <c r="G1502" s="84" t="s">
        <v>3113</v>
      </c>
      <c r="H1502" s="13" t="s">
        <v>838</v>
      </c>
      <c r="I1502" s="2">
        <v>15000</v>
      </c>
      <c r="J1502" s="2">
        <v>15000</v>
      </c>
      <c r="K1502" s="2">
        <v>8000</v>
      </c>
      <c r="L1502" s="2">
        <f t="shared" si="1275"/>
        <v>0</v>
      </c>
      <c r="M1502" s="2">
        <v>0</v>
      </c>
      <c r="N1502" s="2">
        <v>0</v>
      </c>
      <c r="O1502" s="2">
        <v>0</v>
      </c>
      <c r="P1502" s="2">
        <f t="shared" si="1277"/>
        <v>8000</v>
      </c>
      <c r="Q1502" s="2">
        <f t="shared" si="1287"/>
        <v>53.333333333333336</v>
      </c>
    </row>
    <row r="1503" spans="1:17" ht="22.5">
      <c r="A1503" s="17" t="s">
        <v>0</v>
      </c>
      <c r="B1503" s="17" t="s">
        <v>0</v>
      </c>
      <c r="C1503" s="17" t="s">
        <v>0</v>
      </c>
      <c r="D1503" s="18" t="s">
        <v>0</v>
      </c>
      <c r="E1503" s="18" t="s">
        <v>0</v>
      </c>
      <c r="F1503" s="18" t="s">
        <v>0</v>
      </c>
      <c r="G1503" s="81" t="s">
        <v>0</v>
      </c>
      <c r="H1503" s="24" t="s">
        <v>36</v>
      </c>
      <c r="I1503" s="29">
        <v>21688200</v>
      </c>
      <c r="J1503" s="29">
        <f t="shared" ref="J1503:K1503" si="1290">SUM(J1504)</f>
        <v>21293313</v>
      </c>
      <c r="K1503" s="29">
        <f t="shared" si="1290"/>
        <v>9489245</v>
      </c>
      <c r="L1503" s="29">
        <f t="shared" si="1275"/>
        <v>7666185</v>
      </c>
      <c r="M1503" s="29">
        <f t="shared" ref="M1503:O1503" si="1291">SUM(M1504)</f>
        <v>2824500</v>
      </c>
      <c r="N1503" s="29">
        <f t="shared" si="1291"/>
        <v>3117185</v>
      </c>
      <c r="O1503" s="29">
        <f t="shared" si="1291"/>
        <v>1724500</v>
      </c>
      <c r="P1503" s="29">
        <f t="shared" si="1277"/>
        <v>17155430</v>
      </c>
      <c r="Q1503" s="29">
        <f t="shared" si="1287"/>
        <v>80.56721845022426</v>
      </c>
    </row>
    <row r="1504" spans="1:17">
      <c r="A1504" s="12" t="s">
        <v>803</v>
      </c>
      <c r="B1504" s="12" t="s">
        <v>81</v>
      </c>
      <c r="C1504" s="12" t="s">
        <v>88</v>
      </c>
      <c r="D1504" s="12" t="s">
        <v>805</v>
      </c>
      <c r="E1504" s="18" t="s">
        <v>28</v>
      </c>
      <c r="F1504" s="18" t="s">
        <v>0</v>
      </c>
      <c r="G1504" s="81" t="s">
        <v>0</v>
      </c>
      <c r="H1504" s="18" t="s">
        <v>29</v>
      </c>
      <c r="I1504" s="3">
        <v>21688200</v>
      </c>
      <c r="J1504" s="3">
        <f t="shared" ref="J1504" si="1292">SUM(J1505,J1507,J1509,J1513)</f>
        <v>21293313</v>
      </c>
      <c r="K1504" s="3">
        <f t="shared" ref="K1504" si="1293">SUM(K1505,K1507,K1509,K1513)</f>
        <v>9489245</v>
      </c>
      <c r="L1504" s="3">
        <f t="shared" si="1275"/>
        <v>7666185</v>
      </c>
      <c r="M1504" s="3">
        <f t="shared" ref="M1504:O1504" si="1294">SUM(M1505,M1507,M1509,M1513)</f>
        <v>2824500</v>
      </c>
      <c r="N1504" s="3">
        <f t="shared" si="1294"/>
        <v>3117185</v>
      </c>
      <c r="O1504" s="3">
        <f t="shared" si="1294"/>
        <v>1724500</v>
      </c>
      <c r="P1504" s="3">
        <f t="shared" si="1277"/>
        <v>17155430</v>
      </c>
      <c r="Q1504" s="3">
        <f t="shared" si="1287"/>
        <v>80.56721845022426</v>
      </c>
    </row>
    <row r="1505" spans="1:17">
      <c r="A1505" s="17" t="s">
        <v>803</v>
      </c>
      <c r="B1505" s="17" t="s">
        <v>81</v>
      </c>
      <c r="C1505" s="17" t="s">
        <v>88</v>
      </c>
      <c r="D1505" s="17" t="s">
        <v>805</v>
      </c>
      <c r="E1505" s="17" t="s">
        <v>283</v>
      </c>
      <c r="F1505" s="12" t="s">
        <v>0</v>
      </c>
      <c r="G1505" s="84" t="s">
        <v>0</v>
      </c>
      <c r="H1505" s="18" t="s">
        <v>30</v>
      </c>
      <c r="I1505" s="3">
        <v>100</v>
      </c>
      <c r="J1505" s="3">
        <f t="shared" ref="J1505:K1505" si="1295">SUM(J1506)</f>
        <v>100</v>
      </c>
      <c r="K1505" s="3">
        <f t="shared" si="1295"/>
        <v>0</v>
      </c>
      <c r="L1505" s="3">
        <f t="shared" si="1275"/>
        <v>0</v>
      </c>
      <c r="M1505" s="3">
        <f t="shared" ref="M1505:O1505" si="1296">SUM(M1506)</f>
        <v>0</v>
      </c>
      <c r="N1505" s="3">
        <f t="shared" si="1296"/>
        <v>0</v>
      </c>
      <c r="O1505" s="3">
        <f t="shared" si="1296"/>
        <v>0</v>
      </c>
      <c r="P1505" s="3">
        <f t="shared" si="1277"/>
        <v>0</v>
      </c>
      <c r="Q1505" s="3">
        <f t="shared" si="1287"/>
        <v>0</v>
      </c>
    </row>
    <row r="1506" spans="1:17">
      <c r="A1506" s="12" t="s">
        <v>803</v>
      </c>
      <c r="B1506" s="12" t="s">
        <v>81</v>
      </c>
      <c r="C1506" s="12" t="s">
        <v>88</v>
      </c>
      <c r="D1506" s="12" t="s">
        <v>805</v>
      </c>
      <c r="E1506" s="11">
        <v>6141</v>
      </c>
      <c r="F1506" s="12" t="s">
        <v>839</v>
      </c>
      <c r="G1506" s="84" t="s">
        <v>3111</v>
      </c>
      <c r="H1506" s="13" t="s">
        <v>381</v>
      </c>
      <c r="I1506" s="2">
        <v>100</v>
      </c>
      <c r="J1506" s="2">
        <v>100</v>
      </c>
      <c r="K1506" s="2">
        <v>0</v>
      </c>
      <c r="L1506" s="2">
        <f t="shared" si="1275"/>
        <v>0</v>
      </c>
      <c r="M1506" s="2">
        <v>0</v>
      </c>
      <c r="N1506" s="2">
        <v>0</v>
      </c>
      <c r="O1506" s="2">
        <v>0</v>
      </c>
      <c r="P1506" s="2">
        <f t="shared" si="1277"/>
        <v>0</v>
      </c>
      <c r="Q1506" s="2">
        <f t="shared" si="1287"/>
        <v>0</v>
      </c>
    </row>
    <row r="1507" spans="1:17">
      <c r="A1507" s="17" t="s">
        <v>803</v>
      </c>
      <c r="B1507" s="17" t="s">
        <v>81</v>
      </c>
      <c r="C1507" s="17" t="s">
        <v>88</v>
      </c>
      <c r="D1507" s="17" t="s">
        <v>805</v>
      </c>
      <c r="E1507" s="17" t="s">
        <v>149</v>
      </c>
      <c r="F1507" s="12" t="s">
        <v>0</v>
      </c>
      <c r="G1507" s="84" t="s">
        <v>0</v>
      </c>
      <c r="H1507" s="18" t="s">
        <v>31</v>
      </c>
      <c r="I1507" s="3">
        <v>683000</v>
      </c>
      <c r="J1507" s="3">
        <f t="shared" ref="J1507:K1507" si="1297">SUM(J1508)</f>
        <v>683000</v>
      </c>
      <c r="K1507" s="3">
        <f t="shared" si="1297"/>
        <v>149400</v>
      </c>
      <c r="L1507" s="3">
        <f t="shared" si="1275"/>
        <v>513500</v>
      </c>
      <c r="M1507" s="3">
        <f t="shared" ref="M1507:O1507" si="1298">SUM(M1508)</f>
        <v>4500</v>
      </c>
      <c r="N1507" s="3">
        <f t="shared" si="1298"/>
        <v>104500</v>
      </c>
      <c r="O1507" s="3">
        <f t="shared" si="1298"/>
        <v>404500</v>
      </c>
      <c r="P1507" s="3">
        <f t="shared" si="1277"/>
        <v>662900</v>
      </c>
      <c r="Q1507" s="3">
        <f t="shared" si="1287"/>
        <v>97.057101024890187</v>
      </c>
    </row>
    <row r="1508" spans="1:17">
      <c r="A1508" s="12" t="s">
        <v>803</v>
      </c>
      <c r="B1508" s="12" t="s">
        <v>81</v>
      </c>
      <c r="C1508" s="12" t="s">
        <v>88</v>
      </c>
      <c r="D1508" s="12" t="s">
        <v>805</v>
      </c>
      <c r="E1508" s="11">
        <v>6142</v>
      </c>
      <c r="F1508" s="12" t="s">
        <v>840</v>
      </c>
      <c r="G1508" s="84" t="s">
        <v>3111</v>
      </c>
      <c r="H1508" s="13" t="s">
        <v>841</v>
      </c>
      <c r="I1508" s="2">
        <v>683000</v>
      </c>
      <c r="J1508" s="2">
        <v>683000</v>
      </c>
      <c r="K1508" s="2">
        <v>149400</v>
      </c>
      <c r="L1508" s="2">
        <f t="shared" si="1275"/>
        <v>513500</v>
      </c>
      <c r="M1508" s="2">
        <v>4500</v>
      </c>
      <c r="N1508" s="2">
        <v>104500</v>
      </c>
      <c r="O1508" s="2">
        <v>404500</v>
      </c>
      <c r="P1508" s="2">
        <f t="shared" si="1277"/>
        <v>662900</v>
      </c>
      <c r="Q1508" s="2">
        <f t="shared" si="1287"/>
        <v>97.057101024890187</v>
      </c>
    </row>
    <row r="1509" spans="1:17">
      <c r="A1509" s="17" t="s">
        <v>803</v>
      </c>
      <c r="B1509" s="17" t="s">
        <v>81</v>
      </c>
      <c r="C1509" s="17" t="s">
        <v>88</v>
      </c>
      <c r="D1509" s="17" t="s">
        <v>805</v>
      </c>
      <c r="E1509" s="17" t="s">
        <v>115</v>
      </c>
      <c r="F1509" s="12" t="s">
        <v>0</v>
      </c>
      <c r="G1509" s="84" t="s">
        <v>0</v>
      </c>
      <c r="H1509" s="18" t="s">
        <v>32</v>
      </c>
      <c r="I1509" s="3">
        <v>21005000</v>
      </c>
      <c r="J1509" s="3">
        <f t="shared" ref="J1509:K1509" si="1299">SUM(J1510:J1512)</f>
        <v>20609583</v>
      </c>
      <c r="K1509" s="3">
        <f t="shared" si="1299"/>
        <v>9339315</v>
      </c>
      <c r="L1509" s="3">
        <f t="shared" si="1275"/>
        <v>7152685</v>
      </c>
      <c r="M1509" s="3">
        <f t="shared" ref="M1509:O1509" si="1300">SUM(M1510:M1512)</f>
        <v>2820000</v>
      </c>
      <c r="N1509" s="3">
        <f t="shared" si="1300"/>
        <v>3012685</v>
      </c>
      <c r="O1509" s="3">
        <f t="shared" si="1300"/>
        <v>1320000</v>
      </c>
      <c r="P1509" s="3">
        <f t="shared" si="1277"/>
        <v>16492000</v>
      </c>
      <c r="Q1509" s="3">
        <f t="shared" si="1287"/>
        <v>80.021027111514101</v>
      </c>
    </row>
    <row r="1510" spans="1:17" ht="22.5">
      <c r="A1510" s="12" t="s">
        <v>803</v>
      </c>
      <c r="B1510" s="12" t="s">
        <v>81</v>
      </c>
      <c r="C1510" s="12" t="s">
        <v>88</v>
      </c>
      <c r="D1510" s="12" t="s">
        <v>805</v>
      </c>
      <c r="E1510" s="11">
        <v>6143</v>
      </c>
      <c r="F1510" s="12" t="s">
        <v>842</v>
      </c>
      <c r="G1510" s="84" t="s">
        <v>3108</v>
      </c>
      <c r="H1510" s="13" t="s">
        <v>843</v>
      </c>
      <c r="I1510" s="2">
        <v>17245000</v>
      </c>
      <c r="J1510" s="2">
        <v>16893948</v>
      </c>
      <c r="K1510" s="2">
        <v>7795000</v>
      </c>
      <c r="L1510" s="2">
        <f t="shared" si="1275"/>
        <v>6400000</v>
      </c>
      <c r="M1510" s="2">
        <v>2620000</v>
      </c>
      <c r="N1510" s="2">
        <v>2570000</v>
      </c>
      <c r="O1510" s="2">
        <v>1210000</v>
      </c>
      <c r="P1510" s="2">
        <f t="shared" si="1277"/>
        <v>14195000</v>
      </c>
      <c r="Q1510" s="2">
        <f t="shared" si="1287"/>
        <v>84.024172443291519</v>
      </c>
    </row>
    <row r="1511" spans="1:17">
      <c r="A1511" s="12" t="s">
        <v>803</v>
      </c>
      <c r="B1511" s="12" t="s">
        <v>81</v>
      </c>
      <c r="C1511" s="12" t="s">
        <v>88</v>
      </c>
      <c r="D1511" s="12" t="s">
        <v>805</v>
      </c>
      <c r="E1511" s="11">
        <v>6143</v>
      </c>
      <c r="F1511" s="12" t="s">
        <v>844</v>
      </c>
      <c r="G1511" s="84" t="s">
        <v>3109</v>
      </c>
      <c r="H1511" s="13" t="s">
        <v>845</v>
      </c>
      <c r="I1511" s="2">
        <v>540000</v>
      </c>
      <c r="J1511" s="2">
        <v>530000</v>
      </c>
      <c r="K1511" s="2">
        <v>195000</v>
      </c>
      <c r="L1511" s="2">
        <f t="shared" si="1275"/>
        <v>200000</v>
      </c>
      <c r="M1511" s="2">
        <v>0</v>
      </c>
      <c r="N1511" s="2">
        <v>200000</v>
      </c>
      <c r="O1511" s="2">
        <v>0</v>
      </c>
      <c r="P1511" s="2">
        <f t="shared" si="1277"/>
        <v>395000</v>
      </c>
      <c r="Q1511" s="2">
        <f t="shared" si="1287"/>
        <v>74.528301886792448</v>
      </c>
    </row>
    <row r="1512" spans="1:17">
      <c r="A1512" s="12" t="s">
        <v>803</v>
      </c>
      <c r="B1512" s="12" t="s">
        <v>81</v>
      </c>
      <c r="C1512" s="12" t="s">
        <v>88</v>
      </c>
      <c r="D1512" s="12" t="s">
        <v>805</v>
      </c>
      <c r="E1512" s="11">
        <v>6143</v>
      </c>
      <c r="F1512" s="12" t="s">
        <v>846</v>
      </c>
      <c r="G1512" s="84" t="s">
        <v>3111</v>
      </c>
      <c r="H1512" s="13" t="s">
        <v>847</v>
      </c>
      <c r="I1512" s="2">
        <v>3220000</v>
      </c>
      <c r="J1512" s="2">
        <v>3185635</v>
      </c>
      <c r="K1512" s="2">
        <v>1349315</v>
      </c>
      <c r="L1512" s="2">
        <f t="shared" si="1275"/>
        <v>552685</v>
      </c>
      <c r="M1512" s="2">
        <v>200000</v>
      </c>
      <c r="N1512" s="2">
        <v>242685</v>
      </c>
      <c r="O1512" s="2">
        <v>110000</v>
      </c>
      <c r="P1512" s="2">
        <f t="shared" si="1277"/>
        <v>1902000</v>
      </c>
      <c r="Q1512" s="2">
        <f t="shared" si="1287"/>
        <v>59.705521819040783</v>
      </c>
    </row>
    <row r="1513" spans="1:17">
      <c r="A1513" s="17" t="s">
        <v>803</v>
      </c>
      <c r="B1513" s="17" t="s">
        <v>81</v>
      </c>
      <c r="C1513" s="17" t="s">
        <v>88</v>
      </c>
      <c r="D1513" s="17" t="s">
        <v>805</v>
      </c>
      <c r="E1513" s="17" t="s">
        <v>120</v>
      </c>
      <c r="F1513" s="12" t="s">
        <v>0</v>
      </c>
      <c r="G1513" s="84" t="s">
        <v>0</v>
      </c>
      <c r="H1513" s="18" t="s">
        <v>35</v>
      </c>
      <c r="I1513" s="3">
        <v>100</v>
      </c>
      <c r="J1513" s="3">
        <f t="shared" ref="J1513:K1513" si="1301">SUM(J1514)</f>
        <v>630</v>
      </c>
      <c r="K1513" s="3">
        <f t="shared" si="1301"/>
        <v>530</v>
      </c>
      <c r="L1513" s="3">
        <f t="shared" si="1275"/>
        <v>0</v>
      </c>
      <c r="M1513" s="3">
        <f t="shared" ref="M1513:O1513" si="1302">SUM(M1514)</f>
        <v>0</v>
      </c>
      <c r="N1513" s="3">
        <f t="shared" si="1302"/>
        <v>0</v>
      </c>
      <c r="O1513" s="3">
        <f t="shared" si="1302"/>
        <v>0</v>
      </c>
      <c r="P1513" s="3">
        <f t="shared" si="1277"/>
        <v>530</v>
      </c>
      <c r="Q1513" s="3">
        <f t="shared" si="1287"/>
        <v>84.126984126984127</v>
      </c>
    </row>
    <row r="1514" spans="1:17">
      <c r="A1514" s="12" t="s">
        <v>803</v>
      </c>
      <c r="B1514" s="12" t="s">
        <v>81</v>
      </c>
      <c r="C1514" s="12" t="s">
        <v>88</v>
      </c>
      <c r="D1514" s="12" t="s">
        <v>805</v>
      </c>
      <c r="E1514" s="11">
        <v>6148</v>
      </c>
      <c r="F1514" s="12"/>
      <c r="G1514" s="84" t="s">
        <v>3113</v>
      </c>
      <c r="H1514" s="13" t="s">
        <v>35</v>
      </c>
      <c r="I1514" s="2">
        <v>100</v>
      </c>
      <c r="J1514" s="2">
        <v>630</v>
      </c>
      <c r="K1514" s="2">
        <v>530</v>
      </c>
      <c r="L1514" s="2">
        <f t="shared" si="1275"/>
        <v>0</v>
      </c>
      <c r="M1514" s="2"/>
      <c r="N1514" s="2"/>
      <c r="O1514" s="2"/>
      <c r="P1514" s="2">
        <f t="shared" si="1277"/>
        <v>530</v>
      </c>
      <c r="Q1514" s="2">
        <f t="shared" si="1287"/>
        <v>84.126984126984127</v>
      </c>
    </row>
    <row r="1515" spans="1:17" ht="22.5">
      <c r="A1515" s="17" t="s">
        <v>0</v>
      </c>
      <c r="B1515" s="17" t="s">
        <v>0</v>
      </c>
      <c r="C1515" s="17" t="s">
        <v>0</v>
      </c>
      <c r="D1515" s="18" t="s">
        <v>0</v>
      </c>
      <c r="E1515" s="18" t="s">
        <v>0</v>
      </c>
      <c r="F1515" s="18" t="s">
        <v>0</v>
      </c>
      <c r="G1515" s="81" t="s">
        <v>0</v>
      </c>
      <c r="H1515" s="24" t="s">
        <v>43</v>
      </c>
      <c r="I1515" s="29">
        <v>100</v>
      </c>
      <c r="J1515" s="29">
        <f t="shared" ref="J1515:K1517" si="1303">SUM(J1516)</f>
        <v>100</v>
      </c>
      <c r="K1515" s="29">
        <f t="shared" si="1303"/>
        <v>0</v>
      </c>
      <c r="L1515" s="29">
        <f t="shared" si="1275"/>
        <v>0</v>
      </c>
      <c r="M1515" s="29">
        <f t="shared" ref="M1515:O1517" si="1304">SUM(M1516)</f>
        <v>0</v>
      </c>
      <c r="N1515" s="29">
        <f t="shared" si="1304"/>
        <v>0</v>
      </c>
      <c r="O1515" s="29">
        <f t="shared" si="1304"/>
        <v>0</v>
      </c>
      <c r="P1515" s="29">
        <f t="shared" si="1277"/>
        <v>0</v>
      </c>
      <c r="Q1515" s="29">
        <f t="shared" si="1287"/>
        <v>0</v>
      </c>
    </row>
    <row r="1516" spans="1:17">
      <c r="A1516" s="12" t="s">
        <v>803</v>
      </c>
      <c r="B1516" s="12" t="s">
        <v>81</v>
      </c>
      <c r="C1516" s="12" t="s">
        <v>88</v>
      </c>
      <c r="D1516" s="12" t="s">
        <v>805</v>
      </c>
      <c r="E1516" s="18" t="s">
        <v>37</v>
      </c>
      <c r="F1516" s="18" t="s">
        <v>0</v>
      </c>
      <c r="G1516" s="81" t="s">
        <v>0</v>
      </c>
      <c r="H1516" s="18" t="s">
        <v>38</v>
      </c>
      <c r="I1516" s="3">
        <v>100</v>
      </c>
      <c r="J1516" s="3">
        <f t="shared" si="1303"/>
        <v>100</v>
      </c>
      <c r="K1516" s="3">
        <f t="shared" si="1303"/>
        <v>0</v>
      </c>
      <c r="L1516" s="3">
        <f t="shared" si="1275"/>
        <v>0</v>
      </c>
      <c r="M1516" s="3">
        <f t="shared" si="1304"/>
        <v>0</v>
      </c>
      <c r="N1516" s="3">
        <f t="shared" si="1304"/>
        <v>0</v>
      </c>
      <c r="O1516" s="3">
        <f t="shared" si="1304"/>
        <v>0</v>
      </c>
      <c r="P1516" s="3">
        <f t="shared" si="1277"/>
        <v>0</v>
      </c>
      <c r="Q1516" s="3">
        <f t="shared" si="1287"/>
        <v>0</v>
      </c>
    </row>
    <row r="1517" spans="1:17">
      <c r="A1517" s="17" t="s">
        <v>803</v>
      </c>
      <c r="B1517" s="17" t="s">
        <v>81</v>
      </c>
      <c r="C1517" s="17" t="s">
        <v>88</v>
      </c>
      <c r="D1517" s="17" t="s">
        <v>805</v>
      </c>
      <c r="E1517" s="17" t="s">
        <v>293</v>
      </c>
      <c r="F1517" s="12" t="s">
        <v>0</v>
      </c>
      <c r="G1517" s="84" t="s">
        <v>0</v>
      </c>
      <c r="H1517" s="18" t="s">
        <v>39</v>
      </c>
      <c r="I1517" s="3">
        <v>100</v>
      </c>
      <c r="J1517" s="3">
        <f t="shared" si="1303"/>
        <v>100</v>
      </c>
      <c r="K1517" s="3">
        <f t="shared" si="1303"/>
        <v>0</v>
      </c>
      <c r="L1517" s="3">
        <f t="shared" si="1275"/>
        <v>0</v>
      </c>
      <c r="M1517" s="3">
        <f t="shared" si="1304"/>
        <v>0</v>
      </c>
      <c r="N1517" s="3">
        <f t="shared" si="1304"/>
        <v>0</v>
      </c>
      <c r="O1517" s="3">
        <f t="shared" si="1304"/>
        <v>0</v>
      </c>
      <c r="P1517" s="3">
        <f t="shared" si="1277"/>
        <v>0</v>
      </c>
      <c r="Q1517" s="3">
        <f t="shared" si="1287"/>
        <v>0</v>
      </c>
    </row>
    <row r="1518" spans="1:17">
      <c r="A1518" s="12" t="s">
        <v>803</v>
      </c>
      <c r="B1518" s="12" t="s">
        <v>81</v>
      </c>
      <c r="C1518" s="12" t="s">
        <v>88</v>
      </c>
      <c r="D1518" s="12" t="s">
        <v>805</v>
      </c>
      <c r="E1518" s="11">
        <v>6151</v>
      </c>
      <c r="F1518" s="12" t="s">
        <v>848</v>
      </c>
      <c r="G1518" s="84" t="s">
        <v>3113</v>
      </c>
      <c r="H1518" s="13" t="s">
        <v>295</v>
      </c>
      <c r="I1518" s="2">
        <v>100</v>
      </c>
      <c r="J1518" s="2">
        <v>100</v>
      </c>
      <c r="K1518" s="2">
        <v>0</v>
      </c>
      <c r="L1518" s="2">
        <f t="shared" si="1275"/>
        <v>0</v>
      </c>
      <c r="M1518" s="2"/>
      <c r="N1518" s="2"/>
      <c r="O1518" s="2"/>
      <c r="P1518" s="2">
        <f t="shared" si="1277"/>
        <v>0</v>
      </c>
      <c r="Q1518" s="2">
        <f t="shared" si="1287"/>
        <v>0</v>
      </c>
    </row>
    <row r="1519" spans="1:17" ht="22.5">
      <c r="A1519" s="17" t="s">
        <v>0</v>
      </c>
      <c r="B1519" s="17" t="s">
        <v>0</v>
      </c>
      <c r="C1519" s="17" t="s">
        <v>0</v>
      </c>
      <c r="D1519" s="18" t="s">
        <v>0</v>
      </c>
      <c r="E1519" s="18" t="s">
        <v>0</v>
      </c>
      <c r="F1519" s="18" t="s">
        <v>0</v>
      </c>
      <c r="G1519" s="81" t="s">
        <v>0</v>
      </c>
      <c r="H1519" s="24" t="s">
        <v>58</v>
      </c>
      <c r="I1519" s="29">
        <v>22448000</v>
      </c>
      <c r="J1519" s="29">
        <f t="shared" ref="J1519:K1519" si="1305">SUM(J1520)</f>
        <v>5343700</v>
      </c>
      <c r="K1519" s="29">
        <f t="shared" si="1305"/>
        <v>4070000</v>
      </c>
      <c r="L1519" s="29">
        <f t="shared" si="1275"/>
        <v>443700</v>
      </c>
      <c r="M1519" s="29">
        <f t="shared" ref="M1519:O1519" si="1306">SUM(M1520)</f>
        <v>148000</v>
      </c>
      <c r="N1519" s="29">
        <f t="shared" si="1306"/>
        <v>295700</v>
      </c>
      <c r="O1519" s="29">
        <f t="shared" si="1306"/>
        <v>0</v>
      </c>
      <c r="P1519" s="29">
        <f t="shared" si="1277"/>
        <v>4513700</v>
      </c>
      <c r="Q1519" s="29">
        <f t="shared" si="1287"/>
        <v>84.467690925763051</v>
      </c>
    </row>
    <row r="1520" spans="1:17">
      <c r="A1520" s="12" t="s">
        <v>803</v>
      </c>
      <c r="B1520" s="12" t="s">
        <v>81</v>
      </c>
      <c r="C1520" s="12" t="s">
        <v>88</v>
      </c>
      <c r="D1520" s="12" t="s">
        <v>805</v>
      </c>
      <c r="E1520" s="18" t="s">
        <v>50</v>
      </c>
      <c r="F1520" s="18" t="s">
        <v>0</v>
      </c>
      <c r="G1520" s="81" t="s">
        <v>0</v>
      </c>
      <c r="H1520" s="18" t="s">
        <v>51</v>
      </c>
      <c r="I1520" s="3">
        <v>22448000</v>
      </c>
      <c r="J1520" s="3">
        <f>SUM(J1521,J1529,J1536,J1538)</f>
        <v>5343700</v>
      </c>
      <c r="K1520" s="3">
        <f>SUM(K1521,K1529,K1536,K1538)</f>
        <v>4070000</v>
      </c>
      <c r="L1520" s="3">
        <f t="shared" si="1275"/>
        <v>443700</v>
      </c>
      <c r="M1520" s="3">
        <f>SUM(M1521,M1529,M1536,M1538)</f>
        <v>148000</v>
      </c>
      <c r="N1520" s="3">
        <f t="shared" ref="N1520:O1520" si="1307">SUM(N1521,N1529,N1536,N1538)</f>
        <v>295700</v>
      </c>
      <c r="O1520" s="3">
        <f t="shared" si="1307"/>
        <v>0</v>
      </c>
      <c r="P1520" s="3">
        <f t="shared" si="1277"/>
        <v>4513700</v>
      </c>
      <c r="Q1520" s="3">
        <f t="shared" si="1287"/>
        <v>84.467690925763051</v>
      </c>
    </row>
    <row r="1521" spans="1:17">
      <c r="A1521" s="17" t="s">
        <v>803</v>
      </c>
      <c r="B1521" s="17" t="s">
        <v>81</v>
      </c>
      <c r="C1521" s="17" t="s">
        <v>88</v>
      </c>
      <c r="D1521" s="17" t="s">
        <v>805</v>
      </c>
      <c r="E1521" s="17" t="s">
        <v>414</v>
      </c>
      <c r="F1521" s="12" t="s">
        <v>0</v>
      </c>
      <c r="G1521" s="84" t="s">
        <v>0</v>
      </c>
      <c r="H1521" s="18" t="s">
        <v>53</v>
      </c>
      <c r="I1521" s="3">
        <v>11100000</v>
      </c>
      <c r="J1521" s="3">
        <f>SUM(J1522:J1528)</f>
        <v>0</v>
      </c>
      <c r="K1521" s="3">
        <f>SUM(K1522:K1528)</f>
        <v>0</v>
      </c>
      <c r="L1521" s="3">
        <f t="shared" si="1275"/>
        <v>0</v>
      </c>
      <c r="M1521" s="3">
        <f>SUM(M1522:M1528)</f>
        <v>0</v>
      </c>
      <c r="N1521" s="3">
        <f t="shared" ref="N1521:O1521" si="1308">SUM(N1522:N1528)</f>
        <v>0</v>
      </c>
      <c r="O1521" s="3">
        <f t="shared" si="1308"/>
        <v>0</v>
      </c>
      <c r="P1521" s="3">
        <f t="shared" si="1277"/>
        <v>0</v>
      </c>
      <c r="Q1521" s="3" t="str">
        <f t="shared" si="1287"/>
        <v>-</v>
      </c>
    </row>
    <row r="1522" spans="1:17">
      <c r="A1522" s="12" t="s">
        <v>803</v>
      </c>
      <c r="B1522" s="12" t="s">
        <v>81</v>
      </c>
      <c r="C1522" s="12" t="s">
        <v>88</v>
      </c>
      <c r="D1522" s="12" t="s">
        <v>805</v>
      </c>
      <c r="E1522" s="11">
        <v>8212</v>
      </c>
      <c r="F1522" s="12" t="s">
        <v>849</v>
      </c>
      <c r="G1522" s="84" t="s">
        <v>3113</v>
      </c>
      <c r="H1522" s="13" t="s">
        <v>850</v>
      </c>
      <c r="I1522" s="2">
        <v>4000000</v>
      </c>
      <c r="J1522" s="2">
        <v>0</v>
      </c>
      <c r="K1522" s="2">
        <v>0</v>
      </c>
      <c r="L1522" s="2">
        <f t="shared" si="1275"/>
        <v>0</v>
      </c>
      <c r="M1522" s="2"/>
      <c r="N1522" s="2"/>
      <c r="O1522" s="2"/>
      <c r="P1522" s="2">
        <f t="shared" si="1277"/>
        <v>0</v>
      </c>
      <c r="Q1522" s="2" t="str">
        <f t="shared" si="1287"/>
        <v>-</v>
      </c>
    </row>
    <row r="1523" spans="1:17">
      <c r="A1523" s="12" t="s">
        <v>803</v>
      </c>
      <c r="B1523" s="12" t="s">
        <v>81</v>
      </c>
      <c r="C1523" s="12" t="s">
        <v>88</v>
      </c>
      <c r="D1523" s="12" t="s">
        <v>805</v>
      </c>
      <c r="E1523" s="11">
        <v>8212</v>
      </c>
      <c r="F1523" s="12" t="s">
        <v>851</v>
      </c>
      <c r="G1523" s="84" t="s">
        <v>3113</v>
      </c>
      <c r="H1523" s="13" t="s">
        <v>852</v>
      </c>
      <c r="I1523" s="2">
        <v>4000000</v>
      </c>
      <c r="J1523" s="2">
        <v>0</v>
      </c>
      <c r="K1523" s="2">
        <v>0</v>
      </c>
      <c r="L1523" s="2">
        <f t="shared" si="1275"/>
        <v>0</v>
      </c>
      <c r="M1523" s="2"/>
      <c r="N1523" s="2"/>
      <c r="O1523" s="2"/>
      <c r="P1523" s="2">
        <f t="shared" si="1277"/>
        <v>0</v>
      </c>
      <c r="Q1523" s="2" t="str">
        <f t="shared" si="1287"/>
        <v>-</v>
      </c>
    </row>
    <row r="1524" spans="1:17">
      <c r="A1524" s="12" t="s">
        <v>803</v>
      </c>
      <c r="B1524" s="12" t="s">
        <v>81</v>
      </c>
      <c r="C1524" s="12" t="s">
        <v>88</v>
      </c>
      <c r="D1524" s="12" t="s">
        <v>805</v>
      </c>
      <c r="E1524" s="11">
        <v>8212</v>
      </c>
      <c r="F1524" s="12" t="s">
        <v>853</v>
      </c>
      <c r="G1524" s="84" t="s">
        <v>3113</v>
      </c>
      <c r="H1524" s="13" t="s">
        <v>854</v>
      </c>
      <c r="I1524" s="2">
        <v>1000000</v>
      </c>
      <c r="J1524" s="2">
        <v>0</v>
      </c>
      <c r="K1524" s="2">
        <v>0</v>
      </c>
      <c r="L1524" s="2">
        <f t="shared" si="1275"/>
        <v>0</v>
      </c>
      <c r="M1524" s="2"/>
      <c r="N1524" s="2"/>
      <c r="O1524" s="2"/>
      <c r="P1524" s="2">
        <f t="shared" si="1277"/>
        <v>0</v>
      </c>
      <c r="Q1524" s="2" t="str">
        <f t="shared" si="1287"/>
        <v>-</v>
      </c>
    </row>
    <row r="1525" spans="1:17">
      <c r="A1525" s="12" t="s">
        <v>803</v>
      </c>
      <c r="B1525" s="12" t="s">
        <v>81</v>
      </c>
      <c r="C1525" s="12" t="s">
        <v>88</v>
      </c>
      <c r="D1525" s="12" t="s">
        <v>805</v>
      </c>
      <c r="E1525" s="11">
        <v>8212</v>
      </c>
      <c r="F1525" s="12" t="s">
        <v>855</v>
      </c>
      <c r="G1525" s="84" t="s">
        <v>3113</v>
      </c>
      <c r="H1525" s="13" t="s">
        <v>856</v>
      </c>
      <c r="I1525" s="2">
        <v>300000</v>
      </c>
      <c r="J1525" s="2">
        <v>0</v>
      </c>
      <c r="K1525" s="2">
        <v>0</v>
      </c>
      <c r="L1525" s="2">
        <f t="shared" si="1275"/>
        <v>0</v>
      </c>
      <c r="M1525" s="2"/>
      <c r="N1525" s="2"/>
      <c r="O1525" s="2"/>
      <c r="P1525" s="2">
        <f t="shared" si="1277"/>
        <v>0</v>
      </c>
      <c r="Q1525" s="2" t="str">
        <f t="shared" si="1287"/>
        <v>-</v>
      </c>
    </row>
    <row r="1526" spans="1:17">
      <c r="A1526" s="12" t="s">
        <v>803</v>
      </c>
      <c r="B1526" s="12" t="s">
        <v>81</v>
      </c>
      <c r="C1526" s="12" t="s">
        <v>88</v>
      </c>
      <c r="D1526" s="12" t="s">
        <v>805</v>
      </c>
      <c r="E1526" s="11">
        <v>8212</v>
      </c>
      <c r="F1526" s="12" t="s">
        <v>3154</v>
      </c>
      <c r="G1526" s="100" t="s">
        <v>3113</v>
      </c>
      <c r="H1526" s="101" t="s">
        <v>3155</v>
      </c>
      <c r="I1526" s="2">
        <v>0</v>
      </c>
      <c r="J1526" s="2">
        <v>0</v>
      </c>
      <c r="K1526" s="2">
        <v>0</v>
      </c>
      <c r="L1526" s="2">
        <f t="shared" si="1275"/>
        <v>0</v>
      </c>
      <c r="M1526" s="2"/>
      <c r="N1526" s="2"/>
      <c r="O1526" s="2"/>
      <c r="P1526" s="2">
        <f t="shared" si="1277"/>
        <v>0</v>
      </c>
      <c r="Q1526" s="2" t="str">
        <f t="shared" si="1287"/>
        <v>-</v>
      </c>
    </row>
    <row r="1527" spans="1:17">
      <c r="A1527" s="12" t="s">
        <v>803</v>
      </c>
      <c r="B1527" s="12" t="s">
        <v>81</v>
      </c>
      <c r="C1527" s="12" t="s">
        <v>88</v>
      </c>
      <c r="D1527" s="12" t="s">
        <v>805</v>
      </c>
      <c r="E1527" s="11">
        <v>8212</v>
      </c>
      <c r="F1527" s="12" t="s">
        <v>3057</v>
      </c>
      <c r="G1527" s="84" t="s">
        <v>3113</v>
      </c>
      <c r="H1527" s="13" t="s">
        <v>857</v>
      </c>
      <c r="I1527" s="2">
        <v>800000</v>
      </c>
      <c r="J1527" s="2">
        <v>0</v>
      </c>
      <c r="K1527" s="2">
        <v>0</v>
      </c>
      <c r="L1527" s="2">
        <f t="shared" si="1275"/>
        <v>0</v>
      </c>
      <c r="M1527" s="2"/>
      <c r="N1527" s="2"/>
      <c r="O1527" s="2"/>
      <c r="P1527" s="2">
        <f t="shared" si="1277"/>
        <v>0</v>
      </c>
      <c r="Q1527" s="2" t="str">
        <f t="shared" si="1287"/>
        <v>-</v>
      </c>
    </row>
    <row r="1528" spans="1:17">
      <c r="A1528" s="12" t="s">
        <v>803</v>
      </c>
      <c r="B1528" s="12" t="s">
        <v>81</v>
      </c>
      <c r="C1528" s="12" t="s">
        <v>88</v>
      </c>
      <c r="D1528" s="12" t="s">
        <v>805</v>
      </c>
      <c r="E1528" s="11">
        <v>8212</v>
      </c>
      <c r="F1528" s="12" t="s">
        <v>3058</v>
      </c>
      <c r="G1528" s="84" t="s">
        <v>3113</v>
      </c>
      <c r="H1528" s="13" t="s">
        <v>858</v>
      </c>
      <c r="I1528" s="2">
        <v>1000000</v>
      </c>
      <c r="J1528" s="2">
        <v>0</v>
      </c>
      <c r="K1528" s="2">
        <v>0</v>
      </c>
      <c r="L1528" s="2">
        <f t="shared" si="1275"/>
        <v>0</v>
      </c>
      <c r="M1528" s="2"/>
      <c r="N1528" s="2"/>
      <c r="O1528" s="2"/>
      <c r="P1528" s="2">
        <f t="shared" si="1277"/>
        <v>0</v>
      </c>
      <c r="Q1528" s="2" t="str">
        <f t="shared" si="1287"/>
        <v>-</v>
      </c>
    </row>
    <row r="1529" spans="1:17">
      <c r="A1529" s="17" t="s">
        <v>803</v>
      </c>
      <c r="B1529" s="17" t="s">
        <v>81</v>
      </c>
      <c r="C1529" s="17" t="s">
        <v>88</v>
      </c>
      <c r="D1529" s="17" t="s">
        <v>805</v>
      </c>
      <c r="E1529" s="17" t="s">
        <v>122</v>
      </c>
      <c r="F1529" s="12" t="s">
        <v>0</v>
      </c>
      <c r="G1529" s="84" t="s">
        <v>0</v>
      </c>
      <c r="H1529" s="18" t="s">
        <v>54</v>
      </c>
      <c r="I1529" s="3">
        <v>6800000</v>
      </c>
      <c r="J1529" s="3">
        <f t="shared" ref="J1529:K1529" si="1309">SUM(J1530:J1535)</f>
        <v>2820000</v>
      </c>
      <c r="K1529" s="3">
        <f t="shared" si="1309"/>
        <v>2720000</v>
      </c>
      <c r="L1529" s="3">
        <f t="shared" si="1275"/>
        <v>100000</v>
      </c>
      <c r="M1529" s="3">
        <f t="shared" ref="M1529:O1529" si="1310">SUM(M1530:M1535)</f>
        <v>100000</v>
      </c>
      <c r="N1529" s="3">
        <f t="shared" si="1310"/>
        <v>0</v>
      </c>
      <c r="O1529" s="3">
        <f t="shared" si="1310"/>
        <v>0</v>
      </c>
      <c r="P1529" s="3">
        <f t="shared" si="1277"/>
        <v>2820000</v>
      </c>
      <c r="Q1529" s="3">
        <f t="shared" si="1287"/>
        <v>100</v>
      </c>
    </row>
    <row r="1530" spans="1:17">
      <c r="A1530" s="12" t="s">
        <v>803</v>
      </c>
      <c r="B1530" s="12" t="s">
        <v>81</v>
      </c>
      <c r="C1530" s="12" t="s">
        <v>88</v>
      </c>
      <c r="D1530" s="12" t="s">
        <v>805</v>
      </c>
      <c r="E1530" s="11">
        <v>8213</v>
      </c>
      <c r="F1530" s="12" t="s">
        <v>859</v>
      </c>
      <c r="G1530" s="84" t="s">
        <v>3113</v>
      </c>
      <c r="H1530" s="13" t="s">
        <v>54</v>
      </c>
      <c r="I1530" s="2">
        <v>200000</v>
      </c>
      <c r="J1530" s="2">
        <v>200000</v>
      </c>
      <c r="K1530" s="2">
        <v>200000</v>
      </c>
      <c r="L1530" s="2">
        <f t="shared" si="1275"/>
        <v>0</v>
      </c>
      <c r="M1530" s="2"/>
      <c r="N1530" s="2"/>
      <c r="O1530" s="2"/>
      <c r="P1530" s="2">
        <f t="shared" si="1277"/>
        <v>200000</v>
      </c>
      <c r="Q1530" s="2">
        <f t="shared" si="1287"/>
        <v>100</v>
      </c>
    </row>
    <row r="1531" spans="1:17">
      <c r="A1531" s="12" t="s">
        <v>803</v>
      </c>
      <c r="B1531" s="12" t="s">
        <v>81</v>
      </c>
      <c r="C1531" s="12" t="s">
        <v>88</v>
      </c>
      <c r="D1531" s="12" t="s">
        <v>805</v>
      </c>
      <c r="E1531" s="11">
        <v>8213</v>
      </c>
      <c r="F1531" s="12" t="s">
        <v>3141</v>
      </c>
      <c r="G1531" s="100" t="s">
        <v>3113</v>
      </c>
      <c r="H1531" s="101" t="s">
        <v>3159</v>
      </c>
      <c r="I1531" s="2">
        <v>0</v>
      </c>
      <c r="J1531" s="2">
        <v>0</v>
      </c>
      <c r="K1531" s="2">
        <v>0</v>
      </c>
      <c r="L1531" s="2">
        <f t="shared" si="1275"/>
        <v>0</v>
      </c>
      <c r="M1531" s="2"/>
      <c r="N1531" s="2"/>
      <c r="O1531" s="2"/>
      <c r="P1531" s="2">
        <f t="shared" si="1277"/>
        <v>0</v>
      </c>
      <c r="Q1531" s="2" t="str">
        <f t="shared" si="1287"/>
        <v>-</v>
      </c>
    </row>
    <row r="1532" spans="1:17" ht="22.5">
      <c r="A1532" s="12" t="s">
        <v>803</v>
      </c>
      <c r="B1532" s="12" t="s">
        <v>81</v>
      </c>
      <c r="C1532" s="12" t="s">
        <v>88</v>
      </c>
      <c r="D1532" s="12" t="s">
        <v>805</v>
      </c>
      <c r="E1532" s="11">
        <v>8213</v>
      </c>
      <c r="F1532" s="12" t="s">
        <v>860</v>
      </c>
      <c r="G1532" s="84" t="s">
        <v>3113</v>
      </c>
      <c r="H1532" s="13" t="s">
        <v>861</v>
      </c>
      <c r="I1532" s="2">
        <v>4000000</v>
      </c>
      <c r="J1532" s="2">
        <v>0</v>
      </c>
      <c r="K1532" s="2">
        <v>0</v>
      </c>
      <c r="L1532" s="2">
        <f t="shared" ref="L1532:L1548" si="1311">M1532+N1532+O1532</f>
        <v>0</v>
      </c>
      <c r="M1532" s="2"/>
      <c r="N1532" s="2"/>
      <c r="O1532" s="2"/>
      <c r="P1532" s="2">
        <f t="shared" ref="P1532:P1548" si="1312">SUM(K1532+L1532)</f>
        <v>0</v>
      </c>
      <c r="Q1532" s="2" t="str">
        <f t="shared" si="1287"/>
        <v>-</v>
      </c>
    </row>
    <row r="1533" spans="1:17">
      <c r="A1533" s="12" t="s">
        <v>803</v>
      </c>
      <c r="B1533" s="12" t="s">
        <v>81</v>
      </c>
      <c r="C1533" s="12" t="s">
        <v>88</v>
      </c>
      <c r="D1533" s="12" t="s">
        <v>805</v>
      </c>
      <c r="E1533" s="11">
        <v>8213</v>
      </c>
      <c r="F1533" s="12" t="s">
        <v>862</v>
      </c>
      <c r="G1533" s="84" t="s">
        <v>3113</v>
      </c>
      <c r="H1533" s="13" t="s">
        <v>863</v>
      </c>
      <c r="I1533" s="2">
        <v>1500000</v>
      </c>
      <c r="J1533" s="2">
        <v>1500000</v>
      </c>
      <c r="K1533" s="2">
        <v>1500000</v>
      </c>
      <c r="L1533" s="2">
        <f t="shared" si="1311"/>
        <v>0</v>
      </c>
      <c r="M1533" s="2"/>
      <c r="N1533" s="2"/>
      <c r="O1533" s="2"/>
      <c r="P1533" s="2">
        <f t="shared" si="1312"/>
        <v>1500000</v>
      </c>
      <c r="Q1533" s="2">
        <f t="shared" si="1287"/>
        <v>100</v>
      </c>
    </row>
    <row r="1534" spans="1:17">
      <c r="A1534" s="12" t="s">
        <v>803</v>
      </c>
      <c r="B1534" s="12" t="s">
        <v>81</v>
      </c>
      <c r="C1534" s="12" t="s">
        <v>88</v>
      </c>
      <c r="D1534" s="12" t="s">
        <v>805</v>
      </c>
      <c r="E1534" s="11">
        <v>8213</v>
      </c>
      <c r="F1534" s="12" t="s">
        <v>864</v>
      </c>
      <c r="G1534" s="84" t="s">
        <v>3113</v>
      </c>
      <c r="H1534" s="13" t="s">
        <v>865</v>
      </c>
      <c r="I1534" s="2">
        <v>1000000</v>
      </c>
      <c r="J1534" s="2">
        <v>1000000</v>
      </c>
      <c r="K1534" s="2">
        <v>1000000</v>
      </c>
      <c r="L1534" s="2">
        <f t="shared" si="1311"/>
        <v>0</v>
      </c>
      <c r="M1534" s="2"/>
      <c r="N1534" s="2"/>
      <c r="O1534" s="2"/>
      <c r="P1534" s="2">
        <f t="shared" si="1312"/>
        <v>1000000</v>
      </c>
      <c r="Q1534" s="2">
        <f t="shared" si="1287"/>
        <v>100</v>
      </c>
    </row>
    <row r="1535" spans="1:17">
      <c r="A1535" s="12" t="s">
        <v>803</v>
      </c>
      <c r="B1535" s="12" t="s">
        <v>81</v>
      </c>
      <c r="C1535" s="12" t="s">
        <v>88</v>
      </c>
      <c r="D1535" s="12" t="s">
        <v>805</v>
      </c>
      <c r="E1535" s="11">
        <v>8213</v>
      </c>
      <c r="F1535" s="12" t="s">
        <v>3059</v>
      </c>
      <c r="G1535" s="84" t="s">
        <v>3113</v>
      </c>
      <c r="H1535" s="13" t="s">
        <v>866</v>
      </c>
      <c r="I1535" s="2">
        <v>100000</v>
      </c>
      <c r="J1535" s="2">
        <v>120000</v>
      </c>
      <c r="K1535" s="2">
        <v>20000</v>
      </c>
      <c r="L1535" s="2">
        <f t="shared" si="1311"/>
        <v>100000</v>
      </c>
      <c r="M1535" s="2">
        <v>100000</v>
      </c>
      <c r="N1535" s="2">
        <v>0</v>
      </c>
      <c r="O1535" s="2">
        <v>0</v>
      </c>
      <c r="P1535" s="2">
        <f t="shared" si="1312"/>
        <v>120000</v>
      </c>
      <c r="Q1535" s="2">
        <f t="shared" si="1287"/>
        <v>100</v>
      </c>
    </row>
    <row r="1536" spans="1:17">
      <c r="A1536" s="17" t="s">
        <v>803</v>
      </c>
      <c r="B1536" s="17" t="s">
        <v>81</v>
      </c>
      <c r="C1536" s="17" t="s">
        <v>88</v>
      </c>
      <c r="D1536" s="17" t="s">
        <v>805</v>
      </c>
      <c r="E1536" s="17" t="s">
        <v>217</v>
      </c>
      <c r="F1536" s="12" t="s">
        <v>0</v>
      </c>
      <c r="G1536" s="84" t="s">
        <v>0</v>
      </c>
      <c r="H1536" s="18" t="s">
        <v>56</v>
      </c>
      <c r="I1536" s="3">
        <v>248000</v>
      </c>
      <c r="J1536" s="3">
        <f t="shared" ref="J1536:K1536" si="1313">SUM(J1537)</f>
        <v>248000</v>
      </c>
      <c r="K1536" s="3">
        <f t="shared" si="1313"/>
        <v>0</v>
      </c>
      <c r="L1536" s="3">
        <f t="shared" si="1311"/>
        <v>98000</v>
      </c>
      <c r="M1536" s="3">
        <f t="shared" ref="M1536:O1536" si="1314">SUM(M1537)</f>
        <v>48000</v>
      </c>
      <c r="N1536" s="3">
        <f t="shared" si="1314"/>
        <v>50000</v>
      </c>
      <c r="O1536" s="3">
        <f t="shared" si="1314"/>
        <v>0</v>
      </c>
      <c r="P1536" s="3">
        <f t="shared" si="1312"/>
        <v>98000</v>
      </c>
      <c r="Q1536" s="3">
        <f t="shared" si="1287"/>
        <v>39.516129032258064</v>
      </c>
    </row>
    <row r="1537" spans="1:17">
      <c r="A1537" s="12" t="s">
        <v>803</v>
      </c>
      <c r="B1537" s="12" t="s">
        <v>81</v>
      </c>
      <c r="C1537" s="12" t="s">
        <v>88</v>
      </c>
      <c r="D1537" s="12" t="s">
        <v>805</v>
      </c>
      <c r="E1537" s="11">
        <v>8215</v>
      </c>
      <c r="F1537" s="12" t="s">
        <v>867</v>
      </c>
      <c r="G1537" s="84" t="s">
        <v>3113</v>
      </c>
      <c r="H1537" s="13" t="s">
        <v>523</v>
      </c>
      <c r="I1537" s="2">
        <v>248000</v>
      </c>
      <c r="J1537" s="2">
        <v>248000</v>
      </c>
      <c r="K1537" s="2">
        <v>0</v>
      </c>
      <c r="L1537" s="2">
        <f t="shared" si="1311"/>
        <v>98000</v>
      </c>
      <c r="M1537" s="2">
        <v>48000</v>
      </c>
      <c r="N1537" s="2">
        <v>50000</v>
      </c>
      <c r="O1537" s="2">
        <v>0</v>
      </c>
      <c r="P1537" s="2">
        <f t="shared" si="1312"/>
        <v>98000</v>
      </c>
      <c r="Q1537" s="2">
        <f t="shared" si="1287"/>
        <v>39.516129032258064</v>
      </c>
    </row>
    <row r="1538" spans="1:17">
      <c r="A1538" s="17" t="s">
        <v>803</v>
      </c>
      <c r="B1538" s="17" t="s">
        <v>81</v>
      </c>
      <c r="C1538" s="17" t="s">
        <v>88</v>
      </c>
      <c r="D1538" s="17" t="s">
        <v>805</v>
      </c>
      <c r="E1538" s="17" t="s">
        <v>464</v>
      </c>
      <c r="F1538" s="12" t="s">
        <v>0</v>
      </c>
      <c r="G1538" s="84" t="s">
        <v>0</v>
      </c>
      <c r="H1538" s="18" t="s">
        <v>57</v>
      </c>
      <c r="I1538" s="3">
        <v>4300000</v>
      </c>
      <c r="J1538" s="3">
        <f t="shared" ref="J1538:K1538" si="1315">SUM(J1539:J1546)</f>
        <v>2275700</v>
      </c>
      <c r="K1538" s="3">
        <f t="shared" si="1315"/>
        <v>1350000</v>
      </c>
      <c r="L1538" s="3">
        <f t="shared" si="1311"/>
        <v>245700</v>
      </c>
      <c r="M1538" s="3">
        <f t="shared" ref="M1538:O1538" si="1316">SUM(M1539:M1546)</f>
        <v>0</v>
      </c>
      <c r="N1538" s="3">
        <f t="shared" si="1316"/>
        <v>245700</v>
      </c>
      <c r="O1538" s="3">
        <f t="shared" si="1316"/>
        <v>0</v>
      </c>
      <c r="P1538" s="3">
        <f t="shared" si="1312"/>
        <v>1595700</v>
      </c>
      <c r="Q1538" s="3">
        <f t="shared" si="1287"/>
        <v>70.119084237816935</v>
      </c>
    </row>
    <row r="1539" spans="1:17">
      <c r="A1539" s="12" t="s">
        <v>803</v>
      </c>
      <c r="B1539" s="12" t="s">
        <v>81</v>
      </c>
      <c r="C1539" s="12" t="s">
        <v>88</v>
      </c>
      <c r="D1539" s="12" t="s">
        <v>805</v>
      </c>
      <c r="E1539" s="11">
        <v>8216</v>
      </c>
      <c r="F1539" s="12" t="s">
        <v>868</v>
      </c>
      <c r="G1539" s="84" t="s">
        <v>3113</v>
      </c>
      <c r="H1539" s="13" t="s">
        <v>3015</v>
      </c>
      <c r="I1539" s="2">
        <v>1500000</v>
      </c>
      <c r="J1539" s="2">
        <v>1495700</v>
      </c>
      <c r="K1539" s="2">
        <v>1250000</v>
      </c>
      <c r="L1539" s="2">
        <f t="shared" si="1311"/>
        <v>245700</v>
      </c>
      <c r="M1539" s="2">
        <v>0</v>
      </c>
      <c r="N1539" s="2">
        <v>245700</v>
      </c>
      <c r="O1539" s="2">
        <v>0</v>
      </c>
      <c r="P1539" s="2">
        <f t="shared" si="1312"/>
        <v>1495700</v>
      </c>
      <c r="Q1539" s="2">
        <f t="shared" si="1287"/>
        <v>100</v>
      </c>
    </row>
    <row r="1540" spans="1:17">
      <c r="A1540" s="12" t="s">
        <v>803</v>
      </c>
      <c r="B1540" s="12" t="s">
        <v>81</v>
      </c>
      <c r="C1540" s="12" t="s">
        <v>88</v>
      </c>
      <c r="D1540" s="12" t="s">
        <v>805</v>
      </c>
      <c r="E1540" s="11">
        <v>8216</v>
      </c>
      <c r="F1540" s="12" t="s">
        <v>3142</v>
      </c>
      <c r="G1540" s="100" t="s">
        <v>3113</v>
      </c>
      <c r="H1540" s="101" t="s">
        <v>3160</v>
      </c>
      <c r="I1540" s="2">
        <v>0</v>
      </c>
      <c r="J1540" s="2">
        <v>0</v>
      </c>
      <c r="K1540" s="2">
        <v>0</v>
      </c>
      <c r="L1540" s="2">
        <f t="shared" si="1311"/>
        <v>0</v>
      </c>
      <c r="M1540" s="2"/>
      <c r="N1540" s="2"/>
      <c r="O1540" s="2"/>
      <c r="P1540" s="2">
        <f t="shared" si="1312"/>
        <v>0</v>
      </c>
      <c r="Q1540" s="2" t="str">
        <f t="shared" si="1287"/>
        <v>-</v>
      </c>
    </row>
    <row r="1541" spans="1:17">
      <c r="A1541" s="12" t="s">
        <v>803</v>
      </c>
      <c r="B1541" s="12" t="s">
        <v>81</v>
      </c>
      <c r="C1541" s="12" t="s">
        <v>88</v>
      </c>
      <c r="D1541" s="12" t="s">
        <v>805</v>
      </c>
      <c r="E1541" s="11">
        <v>8216</v>
      </c>
      <c r="F1541" s="12" t="s">
        <v>3153</v>
      </c>
      <c r="G1541" s="100" t="s">
        <v>3113</v>
      </c>
      <c r="H1541" s="101" t="s">
        <v>3161</v>
      </c>
      <c r="I1541" s="2">
        <v>0</v>
      </c>
      <c r="J1541" s="2">
        <v>0</v>
      </c>
      <c r="K1541" s="2">
        <v>0</v>
      </c>
      <c r="L1541" s="2">
        <f t="shared" si="1311"/>
        <v>0</v>
      </c>
      <c r="M1541" s="2"/>
      <c r="N1541" s="2"/>
      <c r="O1541" s="2"/>
      <c r="P1541" s="2">
        <f t="shared" si="1312"/>
        <v>0</v>
      </c>
      <c r="Q1541" s="2" t="str">
        <f t="shared" si="1287"/>
        <v>-</v>
      </c>
    </row>
    <row r="1542" spans="1:17" ht="22.5">
      <c r="A1542" s="12" t="s">
        <v>803</v>
      </c>
      <c r="B1542" s="12" t="s">
        <v>81</v>
      </c>
      <c r="C1542" s="12" t="s">
        <v>88</v>
      </c>
      <c r="D1542" s="12" t="s">
        <v>805</v>
      </c>
      <c r="E1542" s="11">
        <v>8216</v>
      </c>
      <c r="F1542" s="12" t="s">
        <v>3125</v>
      </c>
      <c r="G1542" s="84" t="s">
        <v>3113</v>
      </c>
      <c r="H1542" s="92" t="s">
        <v>3126</v>
      </c>
      <c r="I1542" s="2">
        <v>0</v>
      </c>
      <c r="J1542" s="2">
        <v>0</v>
      </c>
      <c r="K1542" s="2">
        <v>0</v>
      </c>
      <c r="L1542" s="2">
        <f t="shared" si="1311"/>
        <v>0</v>
      </c>
      <c r="M1542" s="2"/>
      <c r="N1542" s="2"/>
      <c r="O1542" s="2"/>
      <c r="P1542" s="2">
        <f t="shared" si="1312"/>
        <v>0</v>
      </c>
      <c r="Q1542" s="2" t="str">
        <f t="shared" si="1287"/>
        <v>-</v>
      </c>
    </row>
    <row r="1543" spans="1:17">
      <c r="A1543" s="12" t="s">
        <v>803</v>
      </c>
      <c r="B1543" s="12" t="s">
        <v>81</v>
      </c>
      <c r="C1543" s="12" t="s">
        <v>88</v>
      </c>
      <c r="D1543" s="12" t="s">
        <v>805</v>
      </c>
      <c r="E1543" s="11">
        <v>8216</v>
      </c>
      <c r="F1543" s="12" t="s">
        <v>869</v>
      </c>
      <c r="G1543" s="84" t="s">
        <v>3113</v>
      </c>
      <c r="H1543" s="13" t="s">
        <v>870</v>
      </c>
      <c r="I1543" s="2">
        <v>200000</v>
      </c>
      <c r="J1543" s="2">
        <v>180000</v>
      </c>
      <c r="K1543" s="2">
        <v>100000</v>
      </c>
      <c r="L1543" s="2">
        <f t="shared" si="1311"/>
        <v>0</v>
      </c>
      <c r="M1543" s="2"/>
      <c r="N1543" s="2"/>
      <c r="O1543" s="2"/>
      <c r="P1543" s="2">
        <f t="shared" si="1312"/>
        <v>100000</v>
      </c>
      <c r="Q1543" s="2">
        <f t="shared" si="1287"/>
        <v>55.555555555555557</v>
      </c>
    </row>
    <row r="1544" spans="1:17">
      <c r="A1544" s="12" t="s">
        <v>803</v>
      </c>
      <c r="B1544" s="12" t="s">
        <v>81</v>
      </c>
      <c r="C1544" s="12" t="s">
        <v>88</v>
      </c>
      <c r="D1544" s="12" t="s">
        <v>805</v>
      </c>
      <c r="E1544" s="11">
        <v>8216</v>
      </c>
      <c r="F1544" s="12" t="s">
        <v>871</v>
      </c>
      <c r="G1544" s="84" t="s">
        <v>3113</v>
      </c>
      <c r="H1544" s="13" t="s">
        <v>872</v>
      </c>
      <c r="I1544" s="2">
        <v>1000000</v>
      </c>
      <c r="J1544" s="2">
        <v>0</v>
      </c>
      <c r="K1544" s="2">
        <v>0</v>
      </c>
      <c r="L1544" s="2">
        <f t="shared" si="1311"/>
        <v>0</v>
      </c>
      <c r="M1544" s="2"/>
      <c r="N1544" s="2"/>
      <c r="O1544" s="2"/>
      <c r="P1544" s="2">
        <f t="shared" si="1312"/>
        <v>0</v>
      </c>
      <c r="Q1544" s="2" t="str">
        <f t="shared" si="1287"/>
        <v>-</v>
      </c>
    </row>
    <row r="1545" spans="1:17">
      <c r="A1545" s="12" t="s">
        <v>803</v>
      </c>
      <c r="B1545" s="12" t="s">
        <v>81</v>
      </c>
      <c r="C1545" s="12" t="s">
        <v>88</v>
      </c>
      <c r="D1545" s="12" t="s">
        <v>805</v>
      </c>
      <c r="E1545" s="11">
        <v>8216</v>
      </c>
      <c r="F1545" s="12" t="s">
        <v>873</v>
      </c>
      <c r="G1545" s="84" t="s">
        <v>3113</v>
      </c>
      <c r="H1545" s="13" t="s">
        <v>874</v>
      </c>
      <c r="I1545" s="2">
        <v>1000000</v>
      </c>
      <c r="J1545" s="2">
        <v>0</v>
      </c>
      <c r="K1545" s="2">
        <v>0</v>
      </c>
      <c r="L1545" s="2">
        <f t="shared" si="1311"/>
        <v>0</v>
      </c>
      <c r="M1545" s="2"/>
      <c r="N1545" s="2"/>
      <c r="O1545" s="2"/>
      <c r="P1545" s="2">
        <f t="shared" si="1312"/>
        <v>0</v>
      </c>
      <c r="Q1545" s="2" t="str">
        <f t="shared" si="1287"/>
        <v>-</v>
      </c>
    </row>
    <row r="1546" spans="1:17">
      <c r="A1546" s="12" t="s">
        <v>803</v>
      </c>
      <c r="B1546" s="12" t="s">
        <v>81</v>
      </c>
      <c r="C1546" s="12" t="s">
        <v>88</v>
      </c>
      <c r="D1546" s="12" t="s">
        <v>805</v>
      </c>
      <c r="E1546" s="11">
        <v>8216</v>
      </c>
      <c r="F1546" s="12" t="s">
        <v>3060</v>
      </c>
      <c r="G1546" s="84" t="s">
        <v>3113</v>
      </c>
      <c r="H1546" s="13" t="s">
        <v>875</v>
      </c>
      <c r="I1546" s="2">
        <v>600000</v>
      </c>
      <c r="J1546" s="2">
        <v>600000</v>
      </c>
      <c r="K1546" s="2">
        <v>0</v>
      </c>
      <c r="L1546" s="2">
        <f t="shared" si="1311"/>
        <v>0</v>
      </c>
      <c r="M1546" s="2"/>
      <c r="N1546" s="2"/>
      <c r="O1546" s="2"/>
      <c r="P1546" s="2">
        <f t="shared" si="1312"/>
        <v>0</v>
      </c>
      <c r="Q1546" s="2">
        <f t="shared" si="1287"/>
        <v>0</v>
      </c>
    </row>
    <row r="1547" spans="1:17">
      <c r="A1547" s="13" t="s">
        <v>0</v>
      </c>
      <c r="B1547" s="13" t="s">
        <v>0</v>
      </c>
      <c r="C1547" s="13" t="s">
        <v>0</v>
      </c>
      <c r="D1547" s="13" t="s">
        <v>0</v>
      </c>
      <c r="E1547" s="13" t="s">
        <v>0</v>
      </c>
      <c r="F1547" s="13"/>
      <c r="G1547" s="84" t="s">
        <v>0</v>
      </c>
      <c r="H1547" s="24" t="s">
        <v>876</v>
      </c>
      <c r="I1547" s="29">
        <v>47237197</v>
      </c>
      <c r="J1547" s="29">
        <f>SUM(J1519,J1515,J1503,J1468)</f>
        <v>29700835</v>
      </c>
      <c r="K1547" s="29">
        <f>SUM(K1519,K1515,K1503,K1468)</f>
        <v>14957461</v>
      </c>
      <c r="L1547" s="29">
        <f t="shared" si="1311"/>
        <v>8727090</v>
      </c>
      <c r="M1547" s="29">
        <f>SUM(M1519,M1515,M1503,M1468)</f>
        <v>3234605</v>
      </c>
      <c r="N1547" s="29">
        <f t="shared" ref="N1547:O1547" si="1317">SUM(N1519,N1515,N1503,N1468)</f>
        <v>3591785</v>
      </c>
      <c r="O1547" s="29">
        <f t="shared" si="1317"/>
        <v>1900700</v>
      </c>
      <c r="P1547" s="29">
        <f t="shared" si="1312"/>
        <v>23684551</v>
      </c>
      <c r="Q1547" s="29">
        <f t="shared" si="1287"/>
        <v>79.743721009863862</v>
      </c>
    </row>
    <row r="1548" spans="1:17" ht="15.75" thickBot="1">
      <c r="A1548" s="13" t="s">
        <v>0</v>
      </c>
      <c r="B1548" s="13" t="s">
        <v>0</v>
      </c>
      <c r="C1548" s="13" t="s">
        <v>0</v>
      </c>
      <c r="D1548" s="13" t="s">
        <v>0</v>
      </c>
      <c r="E1548" s="13" t="s">
        <v>0</v>
      </c>
      <c r="F1548" s="13" t="s">
        <v>0</v>
      </c>
      <c r="G1548" s="84" t="s">
        <v>0</v>
      </c>
      <c r="H1548" s="18" t="s">
        <v>125</v>
      </c>
      <c r="I1548" s="3">
        <v>52</v>
      </c>
      <c r="J1548" s="3">
        <v>52</v>
      </c>
      <c r="K1548" s="3">
        <v>0</v>
      </c>
      <c r="L1548" s="3">
        <f t="shared" si="1311"/>
        <v>0</v>
      </c>
      <c r="M1548" s="3"/>
      <c r="N1548" s="3"/>
      <c r="O1548" s="3"/>
      <c r="P1548" s="3">
        <f t="shared" si="1312"/>
        <v>0</v>
      </c>
      <c r="Q1548" s="3">
        <f t="shared" si="1287"/>
        <v>0</v>
      </c>
    </row>
    <row r="1549" spans="1:17" ht="45.75" thickBot="1">
      <c r="A1549" s="109" t="s">
        <v>0</v>
      </c>
      <c r="B1549" s="109" t="s">
        <v>0</v>
      </c>
      <c r="C1549" s="109" t="s">
        <v>0</v>
      </c>
      <c r="D1549" s="109" t="s">
        <v>0</v>
      </c>
      <c r="E1549" s="109" t="s">
        <v>0</v>
      </c>
      <c r="F1549" s="109" t="s">
        <v>0</v>
      </c>
      <c r="G1549" s="121" t="s">
        <v>0</v>
      </c>
      <c r="H1549" s="1" t="s">
        <v>126</v>
      </c>
      <c r="I1549" s="1" t="s">
        <v>3016</v>
      </c>
      <c r="J1549" s="1" t="s">
        <v>3199</v>
      </c>
      <c r="K1549" s="1" t="s">
        <v>3198</v>
      </c>
      <c r="L1549" s="1" t="s">
        <v>3191</v>
      </c>
      <c r="M1549" s="1" t="s">
        <v>3193</v>
      </c>
      <c r="N1549" s="1" t="s">
        <v>3194</v>
      </c>
      <c r="O1549" s="1" t="s">
        <v>3195</v>
      </c>
      <c r="P1549" s="1" t="s">
        <v>3192</v>
      </c>
      <c r="Q1549" s="1" t="s">
        <v>3185</v>
      </c>
    </row>
    <row r="1550" spans="1:17">
      <c r="A1550" s="110"/>
      <c r="B1550" s="110"/>
      <c r="C1550" s="110"/>
      <c r="D1550" s="110"/>
      <c r="E1550" s="110"/>
      <c r="F1550" s="110"/>
      <c r="G1550" s="122"/>
      <c r="H1550" s="26" t="s">
        <v>0</v>
      </c>
      <c r="I1550" s="28">
        <v>1</v>
      </c>
      <c r="J1550" s="28">
        <v>2</v>
      </c>
      <c r="K1550" s="28">
        <v>3</v>
      </c>
      <c r="L1550" s="28" t="s">
        <v>3186</v>
      </c>
      <c r="M1550" s="28">
        <v>5</v>
      </c>
      <c r="N1550" s="28">
        <v>6</v>
      </c>
      <c r="O1550" s="28">
        <v>7</v>
      </c>
      <c r="P1550" s="28" t="s">
        <v>3187</v>
      </c>
      <c r="Q1550" s="28">
        <v>9</v>
      </c>
    </row>
    <row r="1551" spans="1:17">
      <c r="A1551" s="110"/>
      <c r="B1551" s="110"/>
      <c r="C1551" s="110"/>
      <c r="D1551" s="110"/>
      <c r="E1551" s="110"/>
      <c r="F1551" s="110"/>
      <c r="G1551" s="122"/>
      <c r="H1551" s="8" t="s">
        <v>877</v>
      </c>
      <c r="I1551" s="9">
        <v>17245000</v>
      </c>
      <c r="J1551" s="9">
        <f t="shared" ref="J1551" si="1318">SUM(J1510)</f>
        <v>16893948</v>
      </c>
      <c r="K1551" s="9">
        <f t="shared" ref="K1551" si="1319">SUM(K1510)</f>
        <v>7795000</v>
      </c>
      <c r="L1551" s="9">
        <f t="shared" ref="L1551:L1555" si="1320">M1551+N1551+O1551</f>
        <v>6400000</v>
      </c>
      <c r="M1551" s="9">
        <f t="shared" ref="M1551:O1551" si="1321">SUM(M1510)</f>
        <v>2620000</v>
      </c>
      <c r="N1551" s="9">
        <f t="shared" si="1321"/>
        <v>2570000</v>
      </c>
      <c r="O1551" s="9">
        <f t="shared" si="1321"/>
        <v>1210000</v>
      </c>
      <c r="P1551" s="9">
        <f t="shared" ref="P1551:P1555" si="1322">SUM(K1551+L1551)</f>
        <v>14195000</v>
      </c>
      <c r="Q1551" s="9">
        <f t="shared" ref="Q1551:Q1612" si="1323">IF(J1551=0,"-",P1551/J1551*100)</f>
        <v>84.024172443291519</v>
      </c>
    </row>
    <row r="1552" spans="1:17">
      <c r="A1552" s="110"/>
      <c r="B1552" s="110"/>
      <c r="C1552" s="110"/>
      <c r="D1552" s="110"/>
      <c r="E1552" s="110"/>
      <c r="F1552" s="110"/>
      <c r="G1552" s="122"/>
      <c r="H1552" s="8" t="s">
        <v>878</v>
      </c>
      <c r="I1552" s="9">
        <v>540000</v>
      </c>
      <c r="J1552" s="9">
        <f>SUM(J1511)</f>
        <v>530000</v>
      </c>
      <c r="K1552" s="9">
        <f>SUM(K1511)</f>
        <v>195000</v>
      </c>
      <c r="L1552" s="9">
        <f t="shared" si="1320"/>
        <v>200000</v>
      </c>
      <c r="M1552" s="9">
        <f>SUM(M1511)</f>
        <v>0</v>
      </c>
      <c r="N1552" s="9">
        <f t="shared" ref="N1552:O1552" si="1324">SUM(N1511)</f>
        <v>200000</v>
      </c>
      <c r="O1552" s="9">
        <f t="shared" si="1324"/>
        <v>0</v>
      </c>
      <c r="P1552" s="9">
        <f t="shared" si="1322"/>
        <v>395000</v>
      </c>
      <c r="Q1552" s="9">
        <f t="shared" si="1323"/>
        <v>74.528301886792448</v>
      </c>
    </row>
    <row r="1553" spans="1:17">
      <c r="A1553" s="110"/>
      <c r="B1553" s="110"/>
      <c r="C1553" s="110"/>
      <c r="D1553" s="110"/>
      <c r="E1553" s="110"/>
      <c r="F1553" s="110"/>
      <c r="G1553" s="122"/>
      <c r="H1553" s="8" t="s">
        <v>879</v>
      </c>
      <c r="I1553" s="9">
        <v>3903100</v>
      </c>
      <c r="J1553" s="9">
        <f>SUM(J1506,J1508,J1512)</f>
        <v>3868735</v>
      </c>
      <c r="K1553" s="9">
        <f>SUM(K1506,K1508,K1512)</f>
        <v>1498715</v>
      </c>
      <c r="L1553" s="9">
        <f t="shared" si="1320"/>
        <v>1066185</v>
      </c>
      <c r="M1553" s="9">
        <f>SUM(M1506,M1508,M1512)</f>
        <v>204500</v>
      </c>
      <c r="N1553" s="9">
        <f t="shared" ref="N1553:O1553" si="1325">SUM(N1506,N1508,N1512)</f>
        <v>347185</v>
      </c>
      <c r="O1553" s="9">
        <f t="shared" si="1325"/>
        <v>514500</v>
      </c>
      <c r="P1553" s="9">
        <f t="shared" si="1322"/>
        <v>2564900</v>
      </c>
      <c r="Q1553" s="9">
        <f t="shared" si="1323"/>
        <v>66.2981568910768</v>
      </c>
    </row>
    <row r="1554" spans="1:17">
      <c r="A1554" s="110"/>
      <c r="B1554" s="110"/>
      <c r="C1554" s="110"/>
      <c r="D1554" s="110"/>
      <c r="E1554" s="110"/>
      <c r="F1554" s="110"/>
      <c r="G1554" s="122"/>
      <c r="H1554" s="8" t="s">
        <v>880</v>
      </c>
      <c r="I1554" s="9">
        <v>25549097</v>
      </c>
      <c r="J1554" s="9">
        <f t="shared" ref="J1554" si="1326">SUM(J1470,J1472,J1473,J1474,J1475,J1476,J1477,J1479,J1481,J1482,J1483,J1484,J1485,J1487,J1488,J1489,J1490,J1491,J1492,J1493,J1494,J1495,J1496,J1497,J1498,J1499,J1501,J1502,J1514,J1518,J1522,J1523,J1524,J1525,J1530,J1532,J1533,J1534,J1537,J1539,J1543,J1544,J1545,J1546,J1527,J1528,J1500,J1535,J1542,J1526,J1531,J1540,J1541)</f>
        <v>8408152</v>
      </c>
      <c r="K1554" s="9">
        <f t="shared" ref="K1554" si="1327">SUM(K1470,K1472,K1473,K1474,K1475,K1476,K1477,K1479,K1481,K1482,K1483,K1484,K1485,K1487,K1488,K1489,K1490,K1491,K1492,K1493,K1494,K1495,K1496,K1497,K1498,K1499,K1501,K1502,K1514,K1518,K1522,K1523,K1524,K1525,K1530,K1532,K1533,K1534,K1537,K1539,K1543,K1544,K1545,K1546,K1527,K1528,K1500,K1535,K1542,K1526,K1531,K1540,K1541)</f>
        <v>5468746</v>
      </c>
      <c r="L1554" s="9">
        <f t="shared" si="1320"/>
        <v>1060905</v>
      </c>
      <c r="M1554" s="9">
        <f t="shared" ref="M1554:O1554" si="1328">SUM(M1470,M1472,M1473,M1474,M1475,M1476,M1477,M1479,M1481,M1482,M1483,M1484,M1485,M1487,M1488,M1489,M1490,M1491,M1492,M1493,M1494,M1495,M1496,M1497,M1498,M1499,M1501,M1502,M1514,M1518,M1522,M1523,M1524,M1525,M1530,M1532,M1533,M1534,M1537,M1539,M1543,M1544,M1545,M1546,M1527,M1528,M1500,M1535,M1542,M1526,M1531,M1540,M1541)</f>
        <v>410105</v>
      </c>
      <c r="N1554" s="9">
        <f t="shared" si="1328"/>
        <v>474600</v>
      </c>
      <c r="O1554" s="9">
        <f t="shared" si="1328"/>
        <v>176200</v>
      </c>
      <c r="P1554" s="9">
        <f t="shared" si="1322"/>
        <v>6529651</v>
      </c>
      <c r="Q1554" s="9">
        <f t="shared" si="1323"/>
        <v>77.658574678478701</v>
      </c>
    </row>
    <row r="1555" spans="1:17">
      <c r="A1555" s="111"/>
      <c r="B1555" s="111"/>
      <c r="C1555" s="111"/>
      <c r="D1555" s="111"/>
      <c r="E1555" s="111"/>
      <c r="F1555" s="111"/>
      <c r="G1555" s="123"/>
      <c r="H1555" s="10" t="s">
        <v>68</v>
      </c>
      <c r="I1555" s="9">
        <v>47237197</v>
      </c>
      <c r="J1555" s="9">
        <f t="shared" ref="J1555" si="1329">SUM(J1551:J1554)</f>
        <v>29700835</v>
      </c>
      <c r="K1555" s="9">
        <f t="shared" ref="K1555" si="1330">SUM(K1551:K1554)</f>
        <v>14957461</v>
      </c>
      <c r="L1555" s="9">
        <f t="shared" si="1320"/>
        <v>8727090</v>
      </c>
      <c r="M1555" s="9">
        <f t="shared" ref="M1555:O1555" si="1331">SUM(M1551:M1554)</f>
        <v>3234605</v>
      </c>
      <c r="N1555" s="9">
        <f t="shared" si="1331"/>
        <v>3591785</v>
      </c>
      <c r="O1555" s="9">
        <f t="shared" si="1331"/>
        <v>1900700</v>
      </c>
      <c r="P1555" s="9">
        <f t="shared" si="1322"/>
        <v>23684551</v>
      </c>
      <c r="Q1555" s="9">
        <f t="shared" si="1323"/>
        <v>79.743721009863862</v>
      </c>
    </row>
    <row r="1556" spans="1:17">
      <c r="Q1556" t="str">
        <f t="shared" si="1323"/>
        <v>-</v>
      </c>
    </row>
    <row r="1557" spans="1:17">
      <c r="A1557" s="13" t="s">
        <v>0</v>
      </c>
      <c r="B1557" s="13" t="s">
        <v>0</v>
      </c>
      <c r="C1557" s="13" t="s">
        <v>0</v>
      </c>
      <c r="D1557" s="13" t="s">
        <v>0</v>
      </c>
      <c r="E1557" s="13" t="s">
        <v>0</v>
      </c>
      <c r="F1557" s="13" t="s">
        <v>0</v>
      </c>
      <c r="G1557" s="84" t="s">
        <v>0</v>
      </c>
      <c r="H1557" s="27" t="s">
        <v>0</v>
      </c>
      <c r="I1557" s="27"/>
      <c r="J1557" s="27"/>
      <c r="K1557" s="27"/>
      <c r="L1557" s="27"/>
      <c r="M1557" s="27"/>
      <c r="N1557" s="27"/>
      <c r="O1557" s="27"/>
      <c r="P1557" s="27"/>
      <c r="Q1557" s="27" t="str">
        <f t="shared" si="1323"/>
        <v>-</v>
      </c>
    </row>
    <row r="1558" spans="1:17">
      <c r="A1558" s="13" t="s">
        <v>0</v>
      </c>
      <c r="B1558" s="13" t="s">
        <v>0</v>
      </c>
      <c r="C1558" s="13" t="s">
        <v>0</v>
      </c>
      <c r="D1558" s="13" t="s">
        <v>0</v>
      </c>
      <c r="E1558" s="13" t="s">
        <v>0</v>
      </c>
      <c r="F1558" s="13" t="s">
        <v>0</v>
      </c>
      <c r="G1558" s="84" t="s">
        <v>0</v>
      </c>
      <c r="H1558" s="24" t="s">
        <v>881</v>
      </c>
      <c r="I1558" s="29">
        <v>47237197</v>
      </c>
      <c r="J1558" s="29">
        <f t="shared" ref="J1558" si="1332">SUM(J1547)</f>
        <v>29700835</v>
      </c>
      <c r="K1558" s="29">
        <f t="shared" ref="K1558" si="1333">SUM(K1547)</f>
        <v>14957461</v>
      </c>
      <c r="L1558" s="29">
        <f t="shared" ref="L1558:L1559" si="1334">M1558+N1558+O1558</f>
        <v>8727090</v>
      </c>
      <c r="M1558" s="29">
        <f t="shared" ref="M1558:O1558" si="1335">SUM(M1547)</f>
        <v>3234605</v>
      </c>
      <c r="N1558" s="29">
        <f t="shared" si="1335"/>
        <v>3591785</v>
      </c>
      <c r="O1558" s="29">
        <f t="shared" si="1335"/>
        <v>1900700</v>
      </c>
      <c r="P1558" s="29">
        <f t="shared" ref="P1558:P1559" si="1336">SUM(K1558+L1558)</f>
        <v>23684551</v>
      </c>
      <c r="Q1558" s="29">
        <f t="shared" si="1323"/>
        <v>79.743721009863862</v>
      </c>
    </row>
    <row r="1559" spans="1:17" ht="15.75" thickBot="1">
      <c r="A1559" s="13" t="s">
        <v>0</v>
      </c>
      <c r="B1559" s="13" t="s">
        <v>0</v>
      </c>
      <c r="C1559" s="13" t="s">
        <v>0</v>
      </c>
      <c r="D1559" s="13" t="s">
        <v>0</v>
      </c>
      <c r="E1559" s="13" t="s">
        <v>0</v>
      </c>
      <c r="F1559" s="13" t="s">
        <v>0</v>
      </c>
      <c r="G1559" s="84" t="s">
        <v>0</v>
      </c>
      <c r="H1559" s="18" t="s">
        <v>125</v>
      </c>
      <c r="I1559" s="3">
        <v>52</v>
      </c>
      <c r="J1559" s="3">
        <f>J1548</f>
        <v>52</v>
      </c>
      <c r="K1559" s="3">
        <f>K1548</f>
        <v>0</v>
      </c>
      <c r="L1559" s="3">
        <f t="shared" si="1334"/>
        <v>0</v>
      </c>
      <c r="M1559" s="3">
        <f>M1548</f>
        <v>0</v>
      </c>
      <c r="N1559" s="3">
        <f t="shared" ref="N1559:O1559" si="1337">N1548</f>
        <v>0</v>
      </c>
      <c r="O1559" s="3">
        <f t="shared" si="1337"/>
        <v>0</v>
      </c>
      <c r="P1559" s="3">
        <f t="shared" si="1336"/>
        <v>0</v>
      </c>
      <c r="Q1559" s="3">
        <f t="shared" si="1323"/>
        <v>0</v>
      </c>
    </row>
    <row r="1560" spans="1:17" ht="45.75" thickBot="1">
      <c r="A1560" s="1" t="s">
        <v>82</v>
      </c>
      <c r="B1560" s="1" t="s">
        <v>83</v>
      </c>
      <c r="C1560" s="1" t="s">
        <v>84</v>
      </c>
      <c r="D1560" s="19" t="s">
        <v>0</v>
      </c>
      <c r="E1560" s="1" t="s">
        <v>85</v>
      </c>
      <c r="F1560" s="1" t="s">
        <v>86</v>
      </c>
      <c r="G1560" s="82" t="s">
        <v>87</v>
      </c>
      <c r="H1560" s="1" t="s">
        <v>1</v>
      </c>
      <c r="I1560" s="1" t="s">
        <v>3016</v>
      </c>
      <c r="J1560" s="1" t="s">
        <v>3199</v>
      </c>
      <c r="K1560" s="1" t="s">
        <v>3198</v>
      </c>
      <c r="L1560" s="1" t="s">
        <v>3191</v>
      </c>
      <c r="M1560" s="1" t="s">
        <v>3193</v>
      </c>
      <c r="N1560" s="1" t="s">
        <v>3194</v>
      </c>
      <c r="O1560" s="1" t="s">
        <v>3195</v>
      </c>
      <c r="P1560" s="1" t="s">
        <v>3192</v>
      </c>
      <c r="Q1560" s="1" t="s">
        <v>3185</v>
      </c>
    </row>
    <row r="1561" spans="1:17">
      <c r="A1561" s="20" t="s">
        <v>0</v>
      </c>
      <c r="B1561" s="20" t="s">
        <v>0</v>
      </c>
      <c r="C1561" s="20" t="s">
        <v>0</v>
      </c>
      <c r="D1561" s="21" t="s">
        <v>0</v>
      </c>
      <c r="E1561" s="21" t="s">
        <v>0</v>
      </c>
      <c r="F1561" s="22" t="s">
        <v>0</v>
      </c>
      <c r="G1561" s="83" t="s">
        <v>0</v>
      </c>
      <c r="H1561" s="23" t="s">
        <v>0</v>
      </c>
      <c r="I1561" s="28">
        <v>1</v>
      </c>
      <c r="J1561" s="28">
        <v>2</v>
      </c>
      <c r="K1561" s="28">
        <v>3</v>
      </c>
      <c r="L1561" s="28" t="s">
        <v>3186</v>
      </c>
      <c r="M1561" s="28">
        <v>5</v>
      </c>
      <c r="N1561" s="28">
        <v>6</v>
      </c>
      <c r="O1561" s="28">
        <v>7</v>
      </c>
      <c r="P1561" s="28" t="s">
        <v>3187</v>
      </c>
      <c r="Q1561" s="28">
        <v>9</v>
      </c>
    </row>
    <row r="1562" spans="1:17">
      <c r="A1562" s="17" t="s">
        <v>803</v>
      </c>
      <c r="B1562" s="17" t="s">
        <v>129</v>
      </c>
      <c r="C1562" s="12" t="s">
        <v>882</v>
      </c>
      <c r="D1562" s="12" t="s">
        <v>883</v>
      </c>
      <c r="E1562" s="18" t="s">
        <v>0</v>
      </c>
      <c r="F1562" s="18" t="s">
        <v>0</v>
      </c>
      <c r="G1562" s="81" t="s">
        <v>0</v>
      </c>
      <c r="H1562" s="18" t="s">
        <v>884</v>
      </c>
      <c r="I1562" s="11"/>
      <c r="J1562" s="11"/>
      <c r="K1562" s="11"/>
      <c r="L1562" s="11"/>
      <c r="M1562" s="11"/>
      <c r="N1562" s="11"/>
      <c r="O1562" s="11"/>
      <c r="P1562" s="11"/>
      <c r="Q1562" s="11" t="str">
        <f t="shared" si="1323"/>
        <v>-</v>
      </c>
    </row>
    <row r="1563" spans="1:17" ht="22.5">
      <c r="A1563" s="17" t="s">
        <v>0</v>
      </c>
      <c r="B1563" s="17" t="s">
        <v>0</v>
      </c>
      <c r="C1563" s="17" t="s">
        <v>0</v>
      </c>
      <c r="D1563" s="18" t="s">
        <v>0</v>
      </c>
      <c r="E1563" s="18" t="s">
        <v>0</v>
      </c>
      <c r="F1563" s="18" t="s">
        <v>0</v>
      </c>
      <c r="G1563" s="81" t="s">
        <v>0</v>
      </c>
      <c r="H1563" s="24" t="s">
        <v>27</v>
      </c>
      <c r="I1563" s="29">
        <v>173717112</v>
      </c>
      <c r="J1563" s="29">
        <f t="shared" ref="J1563" si="1338">SUM(J1564,J1572,J1574)</f>
        <v>170001778</v>
      </c>
      <c r="K1563" s="29">
        <f t="shared" ref="K1563" si="1339">SUM(K1564,K1572,K1574)</f>
        <v>90332887</v>
      </c>
      <c r="L1563" s="29">
        <f t="shared" ref="L1563:L1593" si="1340">M1563+N1563+O1563</f>
        <v>43337064</v>
      </c>
      <c r="M1563" s="29">
        <f t="shared" ref="M1563:O1563" si="1341">SUM(M1564,M1572,M1574)</f>
        <v>14487357</v>
      </c>
      <c r="N1563" s="29">
        <f t="shared" si="1341"/>
        <v>14244054</v>
      </c>
      <c r="O1563" s="29">
        <f t="shared" si="1341"/>
        <v>14605653</v>
      </c>
      <c r="P1563" s="29">
        <f t="shared" ref="P1563:P1593" si="1342">SUM(K1563+L1563)</f>
        <v>133669951</v>
      </c>
      <c r="Q1563" s="29">
        <f t="shared" si="1323"/>
        <v>78.628560578936998</v>
      </c>
    </row>
    <row r="1564" spans="1:17">
      <c r="A1564" s="12" t="s">
        <v>803</v>
      </c>
      <c r="B1564" s="12" t="s">
        <v>129</v>
      </c>
      <c r="C1564" s="12" t="s">
        <v>882</v>
      </c>
      <c r="D1564" s="12" t="s">
        <v>883</v>
      </c>
      <c r="E1564" s="18" t="s">
        <v>2</v>
      </c>
      <c r="F1564" s="18" t="s">
        <v>0</v>
      </c>
      <c r="G1564" s="81" t="s">
        <v>0</v>
      </c>
      <c r="H1564" s="18" t="s">
        <v>3</v>
      </c>
      <c r="I1564" s="3">
        <v>146659243</v>
      </c>
      <c r="J1564" s="3">
        <f t="shared" ref="J1564" si="1343">SUM(J1565:J1566)</f>
        <v>146055902</v>
      </c>
      <c r="K1564" s="3">
        <f t="shared" ref="K1564" si="1344">SUM(K1565:K1566)</f>
        <v>77662405</v>
      </c>
      <c r="L1564" s="3">
        <f t="shared" si="1340"/>
        <v>37165744</v>
      </c>
      <c r="M1564" s="3">
        <f t="shared" ref="M1564:O1564" si="1345">SUM(M1565:M1566)</f>
        <v>12170321</v>
      </c>
      <c r="N1564" s="3">
        <f t="shared" si="1345"/>
        <v>12341700</v>
      </c>
      <c r="O1564" s="3">
        <f t="shared" si="1345"/>
        <v>12653723</v>
      </c>
      <c r="P1564" s="3">
        <f t="shared" si="1342"/>
        <v>114828149</v>
      </c>
      <c r="Q1564" s="3">
        <f t="shared" si="1323"/>
        <v>78.619314541633528</v>
      </c>
    </row>
    <row r="1565" spans="1:17">
      <c r="A1565" s="12" t="s">
        <v>803</v>
      </c>
      <c r="B1565" s="12" t="s">
        <v>129</v>
      </c>
      <c r="C1565" s="12" t="s">
        <v>882</v>
      </c>
      <c r="D1565" s="12" t="s">
        <v>883</v>
      </c>
      <c r="E1565" s="11">
        <v>6111</v>
      </c>
      <c r="F1565" s="12" t="s">
        <v>0</v>
      </c>
      <c r="G1565" s="84" t="s">
        <v>3108</v>
      </c>
      <c r="H1565" s="13" t="s">
        <v>4</v>
      </c>
      <c r="I1565" s="2">
        <v>129277540</v>
      </c>
      <c r="J1565" s="2">
        <f t="shared" ref="J1565" si="1346">SUM(J1610,J1650,J1691,J1732,J1773,J1814,J1855,J1896,J1938,J1980,J2021,J2062,J2104,J2146,J2188,J2230,J2271,J2313,J2357,J2399,J2441,J2480,J2521,J2562,J2603,J2644,J2687,J2728,J2769,J2810,J2851,J2892,J2933,J2974,J3015,J3056,J3098,J3140,J3182,J3225,J3267,J3305,J3346,J3387,J3428,J3470,J3511,J3552,J3593,J3634,J3671,J3712,J3753,J3794,J3835,J3876,J3917,J3958,J3999,J4040,J4082,J4123,J4165,J4207,J4248,J4289,J4326,J4368,J4411,J4452,J4493)</f>
        <v>128194547</v>
      </c>
      <c r="K1565" s="2">
        <f t="shared" ref="K1565" si="1347">SUM(K1610,K1650,K1691,K1732,K1773,K1814,K1855,K1896,K1938,K1980,K2021,K2062,K2104,K2146,K2188,K2230,K2271,K2313,K2357,K2399,K2441,K2480,K2521,K2562,K2603,K2644,K2687,K2728,K2769,K2810,K2851,K2892,K2933,K2974,K3015,K3056,K3098,K3140,K3182,K3225,K3267,K3305,K3346,K3387,K3428,K3470,K3511,K3552,K3593,K3634,K3671,K3712,K3753,K3794,K3835,K3876,K3917,K3958,K3999,K4040,K4082,K4123,K4165,K4207,K4248,K4289,K4326,K4368,K4411,K4452,K4493)</f>
        <v>66540907</v>
      </c>
      <c r="L1565" s="2">
        <f t="shared" si="1340"/>
        <v>33570427</v>
      </c>
      <c r="M1565" s="2">
        <f t="shared" ref="M1565:O1565" si="1348">SUM(M1610,M1650,M1691,M1732,M1773,M1814,M1855,M1896,M1938,M1980,M2021,M2062,M2104,M2146,M2188,M2230,M2271,M2313,M2357,M2399,M2441,M2480,M2521,M2562,M2603,M2644,M2687,M2728,M2769,M2810,M2851,M2892,M2933,M2974,M3015,M3056,M3098,M3140,M3182,M3225,M3267,M3305,M3346,M3387,M3428,M3470,M3511,M3552,M3593,M3634,M3671,M3712,M3753,M3794,M3835,M3876,M3917,M3958,M3999,M4040,M4082,M4123,M4165,M4207,M4248,M4289,M4326,M4368,M4411,M4452,M4493)</f>
        <v>11113446</v>
      </c>
      <c r="N1565" s="2">
        <f t="shared" si="1348"/>
        <v>11150446</v>
      </c>
      <c r="O1565" s="2">
        <f t="shared" si="1348"/>
        <v>11306535</v>
      </c>
      <c r="P1565" s="2">
        <f t="shared" si="1342"/>
        <v>100111334</v>
      </c>
      <c r="Q1565" s="2">
        <f t="shared" si="1323"/>
        <v>78.093285824396261</v>
      </c>
    </row>
    <row r="1566" spans="1:17">
      <c r="A1566" s="17" t="s">
        <v>803</v>
      </c>
      <c r="B1566" s="17" t="s">
        <v>129</v>
      </c>
      <c r="C1566" s="17" t="s">
        <v>882</v>
      </c>
      <c r="D1566" s="17" t="s">
        <v>883</v>
      </c>
      <c r="E1566" s="17" t="s">
        <v>91</v>
      </c>
      <c r="F1566" s="12" t="s">
        <v>0</v>
      </c>
      <c r="G1566" s="84" t="s">
        <v>0</v>
      </c>
      <c r="H1566" s="18" t="s">
        <v>5</v>
      </c>
      <c r="I1566" s="3">
        <v>17381703</v>
      </c>
      <c r="J1566" s="3">
        <f t="shared" ref="J1566" si="1349">SUM(J1567:J1571)</f>
        <v>17861355</v>
      </c>
      <c r="K1566" s="3">
        <f t="shared" ref="K1566" si="1350">SUM(K1567:K1571)</f>
        <v>11121498</v>
      </c>
      <c r="L1566" s="3">
        <f t="shared" si="1340"/>
        <v>3595317</v>
      </c>
      <c r="M1566" s="3">
        <f t="shared" ref="M1566:O1566" si="1351">SUM(M1567:M1571)</f>
        <v>1056875</v>
      </c>
      <c r="N1566" s="3">
        <f t="shared" si="1351"/>
        <v>1191254</v>
      </c>
      <c r="O1566" s="3">
        <f t="shared" si="1351"/>
        <v>1347188</v>
      </c>
      <c r="P1566" s="3">
        <f t="shared" si="1342"/>
        <v>14716815</v>
      </c>
      <c r="Q1566" s="3">
        <f t="shared" si="1323"/>
        <v>82.394728731386849</v>
      </c>
    </row>
    <row r="1567" spans="1:17">
      <c r="A1567" s="12" t="s">
        <v>803</v>
      </c>
      <c r="B1567" s="12" t="s">
        <v>129</v>
      </c>
      <c r="C1567" s="12" t="s">
        <v>882</v>
      </c>
      <c r="D1567" s="12" t="s">
        <v>883</v>
      </c>
      <c r="E1567" s="11">
        <v>6112</v>
      </c>
      <c r="F1567" s="12" t="s">
        <v>0</v>
      </c>
      <c r="G1567" s="84" t="s">
        <v>3108</v>
      </c>
      <c r="H1567" s="13" t="s">
        <v>9</v>
      </c>
      <c r="I1567" s="2">
        <v>2756893</v>
      </c>
      <c r="J1567" s="2">
        <f t="shared" ref="J1567" si="1352">SUM(J1612,J1652,J1693,J1734,J1775,J1816,J1857,J1898,J1940,J1982,J2023,J2064,J2106,J2148,J2190,J2232,J2273,J2315,J2359,J2401,J2443,J2482,J2523,J2564,J2605,J2646,J2689,J2730,J2771,J2812,J2853,J2894,J2935,J2976,J3017,J3058,J3100,J3142,J3184,J3227,J3269,J3307,J3348,J3389,J3430,J3472,J3513,J3554,J3595,J3636,J3673,J3714,J3755,J3796,J3837,J3878,J3919,J3960,J4001,J4042,J4084,J4125,J4168,J4209,J4250,J4291,J4329,J4370,J4414,J4454,J4495)</f>
        <v>2720195</v>
      </c>
      <c r="K1567" s="2">
        <f t="shared" ref="K1567" si="1353">SUM(K1612,K1652,K1693,K1734,K1775,K1816,K1857,K1898,K1940,K1982,K2023,K2064,K2106,K2148,K2190,K2232,K2273,K2315,K2359,K2401,K2443,K2482,K2523,K2564,K2605,K2646,K2689,K2730,K2771,K2812,K2853,K2894,K2935,K2976,K3017,K3058,K3100,K3142,K3184,K3227,K3269,K3307,K3348,K3389,K3430,K3472,K3513,K3554,K3595,K3636,K3673,K3714,K3755,K3796,K3837,K3878,K3919,K3960,K4001,K4042,K4084,K4125,K4168,K4209,K4250,K4291,K4329,K4370,K4414,K4454,K4495)</f>
        <v>1451320</v>
      </c>
      <c r="L1567" s="2">
        <f t="shared" si="1340"/>
        <v>649186</v>
      </c>
      <c r="M1567" s="2">
        <f t="shared" ref="M1567:O1567" si="1354">SUM(M1612,M1652,M1693,M1734,M1775,M1816,M1857,M1898,M1940,M1982,M2023,M2064,M2106,M2148,M2190,M2232,M2273,M2315,M2359,M2401,M2443,M2482,M2523,M2564,M2605,M2646,M2689,M2730,M2771,M2812,M2853,M2894,M2935,M2976,M3017,M3058,M3100,M3142,M3184,M3227,M3269,M3307,M3348,M3389,M3430,M3472,M3513,M3554,M3595,M3636,M3673,M3714,M3755,M3796,M3837,M3878,M3919,M3960,M4001,M4042,M4084,M4125,M4168,M4209,M4250,M4291,M4329,M4370,M4414,M4454,M4495)</f>
        <v>169796</v>
      </c>
      <c r="N1567" s="2">
        <f t="shared" si="1354"/>
        <v>231942</v>
      </c>
      <c r="O1567" s="2">
        <f t="shared" si="1354"/>
        <v>247448</v>
      </c>
      <c r="P1567" s="2">
        <f t="shared" si="1342"/>
        <v>2100506</v>
      </c>
      <c r="Q1567" s="2">
        <f t="shared" si="1323"/>
        <v>77.218949376791002</v>
      </c>
    </row>
    <row r="1568" spans="1:17">
      <c r="A1568" s="12" t="s">
        <v>803</v>
      </c>
      <c r="B1568" s="12" t="s">
        <v>129</v>
      </c>
      <c r="C1568" s="12" t="s">
        <v>882</v>
      </c>
      <c r="D1568" s="12" t="s">
        <v>883</v>
      </c>
      <c r="E1568" s="11">
        <v>6112</v>
      </c>
      <c r="F1568" s="12" t="s">
        <v>0</v>
      </c>
      <c r="G1568" s="84" t="s">
        <v>3108</v>
      </c>
      <c r="H1568" s="13" t="s">
        <v>6</v>
      </c>
      <c r="I1568" s="2">
        <v>1258858</v>
      </c>
      <c r="J1568" s="2">
        <f t="shared" ref="J1568" si="1355">SUM(J1616,J1656,J1697,J1738,J1779,J1819,J1861,J1902,J1944,J1986,J2027,J2068,J2110,J2152,J2194,J2236,J2277,J2319,J2363,J2405,J2447,J2486,J2527,J2568,J2609,J2650,J2693,J2734,J2775,J2816,J2857,J2898,J2939,J2980,J3021,J3062,J3104,J3146,J3188,J3231,J3273,J3311,J3352,J3393,J3434,J3476,J3517,J3558,J3599,J3640,J3677,J3718,J3759,J3800,J3841,J3882,J3923,J3964,J4005,J4046,J4088,J4129,J4167,J4213,J4254,J4295,J4328,J4374,J4413,J4458,J4498)</f>
        <v>1282998</v>
      </c>
      <c r="K1568" s="2">
        <f t="shared" ref="K1568" si="1356">SUM(K1616,K1656,K1697,K1738,K1779,K1819,K1861,K1902,K1944,K1986,K2027,K2068,K2110,K2152,K2194,K2236,K2277,K2319,K2363,K2405,K2447,K2486,K2527,K2568,K2609,K2650,K2693,K2734,K2775,K2816,K2857,K2898,K2939,K2980,K3021,K3062,K3104,K3146,K3188,K3231,K3273,K3311,K3352,K3393,K3434,K3476,K3517,K3558,K3599,K3640,K3677,K3718,K3759,K3800,K3841,K3882,K3923,K3964,K4005,K4046,K4088,K4129,K4167,K4213,K4254,K4295,K4328,K4374,K4413,K4458,K4498)</f>
        <v>878064</v>
      </c>
      <c r="L1568" s="2">
        <f t="shared" si="1340"/>
        <v>72045</v>
      </c>
      <c r="M1568" s="2">
        <f t="shared" ref="M1568:O1568" si="1357">SUM(M1616,M1656,M1697,M1738,M1779,M1819,M1861,M1902,M1944,M1986,M2027,M2068,M2110,M2152,M2194,M2236,M2277,M2319,M2363,M2405,M2447,M2486,M2527,M2568,M2609,M2650,M2693,M2734,M2775,M2816,M2857,M2898,M2939,M2980,M3021,M3062,M3104,M3146,M3188,M3231,M3273,M3311,M3352,M3393,M3434,M3476,M3517,M3558,M3599,M3640,M3677,M3718,M3759,M3800,M3841,M3882,M3923,M3964,M4005,M4046,M4088,M4129,M4167,M4213,M4254,M4295,M4328,M4374,M4413,M4458,M4498)</f>
        <v>67401</v>
      </c>
      <c r="N1568" s="2">
        <f t="shared" si="1357"/>
        <v>4644</v>
      </c>
      <c r="O1568" s="2">
        <f t="shared" si="1357"/>
        <v>0</v>
      </c>
      <c r="P1568" s="2">
        <f t="shared" si="1342"/>
        <v>950109</v>
      </c>
      <c r="Q1568" s="2">
        <f t="shared" si="1323"/>
        <v>74.053817698858467</v>
      </c>
    </row>
    <row r="1569" spans="1:17">
      <c r="A1569" s="12" t="s">
        <v>803</v>
      </c>
      <c r="B1569" s="12" t="s">
        <v>129</v>
      </c>
      <c r="C1569" s="12" t="s">
        <v>882</v>
      </c>
      <c r="D1569" s="12" t="s">
        <v>883</v>
      </c>
      <c r="E1569" s="11">
        <v>6112</v>
      </c>
      <c r="F1569" s="12" t="s">
        <v>0</v>
      </c>
      <c r="G1569" s="84" t="s">
        <v>3108</v>
      </c>
      <c r="H1569" s="13" t="s">
        <v>7</v>
      </c>
      <c r="I1569" s="2">
        <v>1913567</v>
      </c>
      <c r="J1569" s="2">
        <f t="shared" ref="J1569" si="1358">SUM(J1614,J1654,J1695,J1736,J1777,J1818,J1859,J1900,J1942,J1984,J2025,J2066,J2108,J2150,J2192,J2234,J2275,J2317,J2361,J2403,J2445,J2484,J2525,J2566,J2607,J2648,J2691,J2732,J2773,J2814,J2855,J2896,J2937,J2978,J3019,J3060,J3102,J3144,J3186,J3229,J3271,J3309,J3350,J3391,J3432,J3474,J3515,J3556,J3597,J3638,J3675,J3716,J3757,J3798,J3839,J3880,J3921,J3962,J4003,J4044,J4086,J4127,J4170,J4211,J4252,J4293,J4331,J4372,J4416,J4456,J4497)</f>
        <v>2525263</v>
      </c>
      <c r="K1569" s="2">
        <f t="shared" ref="K1569" si="1359">SUM(K1614,K1654,K1695,K1736,K1777,K1818,K1859,K1900,K1942,K1984,K2025,K2066,K2108,K2150,K2192,K2234,K2275,K2317,K2361,K2403,K2445,K2484,K2525,K2566,K2607,K2648,K2691,K2732,K2773,K2814,K2855,K2896,K2937,K2978,K3019,K3060,K3102,K3144,K3186,K3229,K3271,K3309,K3350,K3391,K3432,K3474,K3515,K3556,K3597,K3638,K3675,K3716,K3757,K3798,K3839,K3880,K3921,K3962,K4003,K4044,K4086,K4127,K4170,K4211,K4252,K4293,K4331,K4372,K4416,K4456,K4497)</f>
        <v>2527096</v>
      </c>
      <c r="L1569" s="2">
        <f t="shared" si="1340"/>
        <v>0</v>
      </c>
      <c r="M1569" s="2">
        <f t="shared" ref="M1569:O1569" si="1360">SUM(M1614,M1654,M1695,M1736,M1777,M1818,M1859,M1900,M1942,M1984,M2025,M2066,M2108,M2150,M2192,M2234,M2275,M2317,M2361,M2403,M2445,M2484,M2525,M2566,M2607,M2648,M2691,M2732,M2773,M2814,M2855,M2896,M2937,M2978,M3019,M3060,M3102,M3144,M3186,M3229,M3271,M3309,M3350,M3391,M3432,M3474,M3515,M3556,M3597,M3638,M3675,M3716,M3757,M3798,M3839,M3880,M3921,M3962,M4003,M4044,M4086,M4127,M4170,M4211,M4252,M4293,M4331,M4372,M4416,M4456,M4497)</f>
        <v>0</v>
      </c>
      <c r="N1569" s="2">
        <f t="shared" si="1360"/>
        <v>0</v>
      </c>
      <c r="O1569" s="2">
        <f t="shared" si="1360"/>
        <v>0</v>
      </c>
      <c r="P1569" s="2">
        <f t="shared" si="1342"/>
        <v>2527096</v>
      </c>
      <c r="Q1569" s="2">
        <f t="shared" si="1323"/>
        <v>100.07258649891119</v>
      </c>
    </row>
    <row r="1570" spans="1:17">
      <c r="A1570" s="12" t="s">
        <v>803</v>
      </c>
      <c r="B1570" s="12" t="s">
        <v>129</v>
      </c>
      <c r="C1570" s="12" t="s">
        <v>882</v>
      </c>
      <c r="D1570" s="12" t="s">
        <v>883</v>
      </c>
      <c r="E1570" s="11">
        <v>6112</v>
      </c>
      <c r="F1570" s="12" t="s">
        <v>0</v>
      </c>
      <c r="G1570" s="84" t="s">
        <v>3108</v>
      </c>
      <c r="H1570" s="13" t="s">
        <v>10</v>
      </c>
      <c r="I1570" s="2">
        <v>10622125</v>
      </c>
      <c r="J1570" s="2">
        <f t="shared" ref="J1570" si="1361">SUM(J1613,J1653,J1694,J1735,J1776,J1817,J1858,J1899,J1941,J1983,J2024,J2065,J2107,J2149,J2191,J2233,J2274,J2316,J2360,J2402,J2444,J2483,J2524,J2565,J2606,J2647,J2690,J2731,J2772,J2813,J2854,J2895,J2936,J2977,J3018,J3059,J3101,J3143,J3185,J3228,J3270,J3308,J3349,J3390,J3431,J3473,J3514,J3555,J3596,J3637,J3674,J3715,J3756,J3797,J3838,J3879,J3920,J3961,J4002,J4043,J4085,J4126,J4169,J4210,J4251,J4292,J4330,J4371,J4415,J4455,J4496)</f>
        <v>10516539</v>
      </c>
      <c r="K1570" s="2">
        <f t="shared" ref="K1570" si="1362">SUM(K1613,K1653,K1694,K1735,K1776,K1817,K1858,K1899,K1941,K1983,K2024,K2065,K2107,K2149,K2191,K2233,K2274,K2316,K2360,K2402,K2444,K2483,K2524,K2565,K2606,K2647,K2690,K2731,K2772,K2813,K2854,K2895,K2936,K2977,K3018,K3059,K3101,K3143,K3185,K3228,K3270,K3308,K3349,K3390,K3431,K3473,K3514,K3555,K3596,K3637,K3674,K3715,K3756,K3797,K3838,K3879,K3920,K3961,K4002,K4043,K4085,K4126,K4169,K4210,K4251,K4292,K4330,K4371,K4415,K4455,K4496)</f>
        <v>5989253</v>
      </c>
      <c r="L1570" s="2">
        <f t="shared" si="1340"/>
        <v>2746903</v>
      </c>
      <c r="M1570" s="2">
        <f t="shared" ref="M1570:O1570" si="1363">SUM(M1613,M1653,M1694,M1735,M1776,M1817,M1858,M1899,M1941,M1983,M2024,M2065,M2107,M2149,M2191,M2233,M2274,M2316,M2360,M2402,M2444,M2483,M2524,M2565,M2606,M2647,M2690,M2731,M2772,M2813,M2854,M2895,M2936,M2977,M3018,M3059,M3101,M3143,M3185,M3228,M3270,M3308,M3349,M3390,M3431,M3473,M3514,M3555,M3596,M3637,M3674,M3715,M3756,M3797,M3838,M3879,M3920,M3961,M4002,M4043,M4085,M4126,M4169,M4210,M4251,M4292,M4330,M4371,M4415,M4455,M4496)</f>
        <v>717523</v>
      </c>
      <c r="N1570" s="2">
        <f t="shared" si="1363"/>
        <v>936640</v>
      </c>
      <c r="O1570" s="2">
        <f t="shared" si="1363"/>
        <v>1092740</v>
      </c>
      <c r="P1570" s="2">
        <f t="shared" si="1342"/>
        <v>8736156</v>
      </c>
      <c r="Q1570" s="2">
        <f t="shared" si="1323"/>
        <v>83.070637592843042</v>
      </c>
    </row>
    <row r="1571" spans="1:17">
      <c r="A1571" s="12" t="s">
        <v>803</v>
      </c>
      <c r="B1571" s="12" t="s">
        <v>129</v>
      </c>
      <c r="C1571" s="12" t="s">
        <v>882</v>
      </c>
      <c r="D1571" s="12" t="s">
        <v>883</v>
      </c>
      <c r="E1571" s="11">
        <v>6112</v>
      </c>
      <c r="F1571" s="12" t="s">
        <v>0</v>
      </c>
      <c r="G1571" s="84" t="s">
        <v>3108</v>
      </c>
      <c r="H1571" s="13" t="s">
        <v>8</v>
      </c>
      <c r="I1571" s="2">
        <v>830260</v>
      </c>
      <c r="J1571" s="2">
        <f t="shared" ref="J1571" si="1364">SUM(J1615,J1655,J1696,J1737,J1778,J1860,J1901,J1943,J1985,J2026,J2067,J2109,J2151,J2193,J2235,J2276,J2318,J2362,J2404,J2446,J2485,J2526,J2567,J2608,J2649,J2692,J2733,J2774,J2815,J2856,J2897,J2938,J2979,J3020,J3061,J3103,J3145,J3187,J3230,J3272,J3310,J3351,J3392,J3433,J3475,J3516,J3557,J3598,J3639,J3676,J3717,J3758,J3799,J3840,J3881,J3922,J3963,J4004,J4045,J4087,J4128,J4171,J4212,J4253,J4294,J4332,J4373,J4417,J4457,J4499)</f>
        <v>816360</v>
      </c>
      <c r="K1571" s="2">
        <f t="shared" ref="K1571" si="1365">SUM(K1615,K1655,K1696,K1737,K1778,K1860,K1901,K1943,K1985,K2026,K2067,K2109,K2151,K2193,K2235,K2276,K2318,K2362,K2404,K2446,K2485,K2526,K2567,K2608,K2649,K2692,K2733,K2774,K2815,K2856,K2897,K2938,K2979,K3020,K3061,K3103,K3145,K3187,K3230,K3272,K3310,K3351,K3392,K3433,K3475,K3516,K3557,K3598,K3639,K3676,K3717,K3758,K3799,K3840,K3881,K3922,K3963,K4004,K4045,K4087,K4128,K4171,K4212,K4253,K4294,K4332,K4373,K4417,K4457,K4499)</f>
        <v>275765</v>
      </c>
      <c r="L1571" s="2">
        <f t="shared" si="1340"/>
        <v>127183</v>
      </c>
      <c r="M1571" s="2">
        <f t="shared" ref="M1571:O1571" si="1366">SUM(M1615,M1655,M1696,M1737,M1778,M1860,M1901,M1943,M1985,M2026,M2067,M2109,M2151,M2193,M2235,M2276,M2318,M2362,M2404,M2446,M2485,M2526,M2567,M2608,M2649,M2692,M2733,M2774,M2815,M2856,M2897,M2938,M2979,M3020,M3061,M3103,M3145,M3187,M3230,M3272,M3310,M3351,M3392,M3433,M3475,M3516,M3557,M3598,M3639,M3676,M3717,M3758,M3799,M3840,M3881,M3922,M3963,M4004,M4045,M4087,M4128,M4171,M4212,M4253,M4294,M4332,M4373,M4417,M4457,M4499)</f>
        <v>102155</v>
      </c>
      <c r="N1571" s="2">
        <f t="shared" si="1366"/>
        <v>18028</v>
      </c>
      <c r="O1571" s="2">
        <f t="shared" si="1366"/>
        <v>7000</v>
      </c>
      <c r="P1571" s="2">
        <f t="shared" si="1342"/>
        <v>402948</v>
      </c>
      <c r="Q1571" s="2">
        <f t="shared" si="1323"/>
        <v>49.359106276642656</v>
      </c>
    </row>
    <row r="1572" spans="1:17">
      <c r="A1572" s="12" t="s">
        <v>803</v>
      </c>
      <c r="B1572" s="12" t="s">
        <v>129</v>
      </c>
      <c r="C1572" s="12" t="s">
        <v>882</v>
      </c>
      <c r="D1572" s="12" t="s">
        <v>883</v>
      </c>
      <c r="E1572" s="18" t="s">
        <v>13</v>
      </c>
      <c r="F1572" s="18" t="s">
        <v>0</v>
      </c>
      <c r="G1572" s="81" t="s">
        <v>0</v>
      </c>
      <c r="H1572" s="18" t="s">
        <v>14</v>
      </c>
      <c r="I1572" s="3">
        <v>13573249</v>
      </c>
      <c r="J1572" s="3">
        <f t="shared" ref="J1572:K1572" si="1367">SUM(J1573)</f>
        <v>13479449</v>
      </c>
      <c r="K1572" s="3">
        <f t="shared" si="1367"/>
        <v>7031350</v>
      </c>
      <c r="L1572" s="3">
        <f t="shared" si="1340"/>
        <v>3629886</v>
      </c>
      <c r="M1572" s="3">
        <f t="shared" ref="M1572:O1572" si="1368">SUM(M1573)</f>
        <v>1207113</v>
      </c>
      <c r="N1572" s="3">
        <f t="shared" si="1368"/>
        <v>1208475</v>
      </c>
      <c r="O1572" s="3">
        <f t="shared" si="1368"/>
        <v>1214298</v>
      </c>
      <c r="P1572" s="3">
        <f t="shared" si="1342"/>
        <v>10661236</v>
      </c>
      <c r="Q1572" s="3">
        <f t="shared" si="1323"/>
        <v>79.092520769951363</v>
      </c>
    </row>
    <row r="1573" spans="1:17">
      <c r="A1573" s="12" t="s">
        <v>803</v>
      </c>
      <c r="B1573" s="12" t="s">
        <v>129</v>
      </c>
      <c r="C1573" s="12" t="s">
        <v>882</v>
      </c>
      <c r="D1573" s="12" t="s">
        <v>883</v>
      </c>
      <c r="E1573" s="11">
        <v>6121</v>
      </c>
      <c r="F1573" s="12" t="s">
        <v>0</v>
      </c>
      <c r="G1573" s="84" t="s">
        <v>3108</v>
      </c>
      <c r="H1573" s="13" t="s">
        <v>15</v>
      </c>
      <c r="I1573" s="2">
        <v>13573249</v>
      </c>
      <c r="J1573" s="2">
        <f t="shared" ref="J1573" si="1369">SUM(J1618,J1658,J1699,J1740,J1781,J1821,J1863,J1904,J1946,J1988,J2029,J2070,J2112,J2154,J2196,J2238,J2279,J2321,J2365,J2407,J2449,J2488,J2529,J2570,J2611,J2652,J2695,J2736,J2777,J2818,J2859,J2900,J2941,J2982,J3023,J3064,J3106,J3148,J3190,J3233,J3275,J3313,J3354,J3395,J3436,J3478,J3519,J3560,J3601,J3642,J3679,J3720,J3761,J3802,J3843,J3884,J3925,J3966,J4007,J4048,J4090,J4131,J4173,J4215,J4256,J4297,J4334,J4376,J4419,J4460,J4501)</f>
        <v>13479449</v>
      </c>
      <c r="K1573" s="2">
        <f t="shared" ref="K1573" si="1370">SUM(K1618,K1658,K1699,K1740,K1781,K1821,K1863,K1904,K1946,K1988,K2029,K2070,K2112,K2154,K2196,K2238,K2279,K2321,K2365,K2407,K2449,K2488,K2529,K2570,K2611,K2652,K2695,K2736,K2777,K2818,K2859,K2900,K2941,K2982,K3023,K3064,K3106,K3148,K3190,K3233,K3275,K3313,K3354,K3395,K3436,K3478,K3519,K3560,K3601,K3642,K3679,K3720,K3761,K3802,K3843,K3884,K3925,K3966,K4007,K4048,K4090,K4131,K4173,K4215,K4256,K4297,K4334,K4376,K4419,K4460,K4501)</f>
        <v>7031350</v>
      </c>
      <c r="L1573" s="2">
        <f t="shared" si="1340"/>
        <v>3629886</v>
      </c>
      <c r="M1573" s="2">
        <f t="shared" ref="M1573:O1573" si="1371">SUM(M1618,M1658,M1699,M1740,M1781,M1821,M1863,M1904,M1946,M1988,M2029,M2070,M2112,M2154,M2196,M2238,M2279,M2321,M2365,M2407,M2449,M2488,M2529,M2570,M2611,M2652,M2695,M2736,M2777,M2818,M2859,M2900,M2941,M2982,M3023,M3064,M3106,M3148,M3190,M3233,M3275,M3313,M3354,M3395,M3436,M3478,M3519,M3560,M3601,M3642,M3679,M3720,M3761,M3802,M3843,M3884,M3925,M3966,M4007,M4048,M4090,M4131,M4173,M4215,M4256,M4297,M4334,M4376,M4419,M4460,M4501)</f>
        <v>1207113</v>
      </c>
      <c r="N1573" s="2">
        <f t="shared" si="1371"/>
        <v>1208475</v>
      </c>
      <c r="O1573" s="2">
        <f t="shared" si="1371"/>
        <v>1214298</v>
      </c>
      <c r="P1573" s="2">
        <f t="shared" si="1342"/>
        <v>10661236</v>
      </c>
      <c r="Q1573" s="2">
        <f t="shared" si="1323"/>
        <v>79.092520769951363</v>
      </c>
    </row>
    <row r="1574" spans="1:17">
      <c r="A1574" s="12" t="s">
        <v>803</v>
      </c>
      <c r="B1574" s="12" t="s">
        <v>129</v>
      </c>
      <c r="C1574" s="12" t="s">
        <v>882</v>
      </c>
      <c r="D1574" s="12" t="s">
        <v>883</v>
      </c>
      <c r="E1574" s="18" t="s">
        <v>16</v>
      </c>
      <c r="F1574" s="18" t="s">
        <v>0</v>
      </c>
      <c r="G1574" s="81" t="s">
        <v>0</v>
      </c>
      <c r="H1574" s="18" t="s">
        <v>17</v>
      </c>
      <c r="I1574" s="3">
        <v>13484620</v>
      </c>
      <c r="J1574" s="3">
        <f t="shared" ref="J1574" si="1372">SUM(J1575:J1583)</f>
        <v>10466427</v>
      </c>
      <c r="K1574" s="3">
        <f t="shared" ref="K1574" si="1373">SUM(K1575:K1583)</f>
        <v>5639132</v>
      </c>
      <c r="L1574" s="3">
        <f t="shared" si="1340"/>
        <v>2541434</v>
      </c>
      <c r="M1574" s="3">
        <f t="shared" ref="M1574:O1574" si="1374">SUM(M1575:M1583)</f>
        <v>1109923</v>
      </c>
      <c r="N1574" s="3">
        <f t="shared" si="1374"/>
        <v>693879</v>
      </c>
      <c r="O1574" s="3">
        <f t="shared" si="1374"/>
        <v>737632</v>
      </c>
      <c r="P1574" s="3">
        <f t="shared" si="1342"/>
        <v>8180566</v>
      </c>
      <c r="Q1574" s="3">
        <f t="shared" si="1323"/>
        <v>78.160063601456358</v>
      </c>
    </row>
    <row r="1575" spans="1:17">
      <c r="A1575" s="12" t="s">
        <v>803</v>
      </c>
      <c r="B1575" s="12" t="s">
        <v>129</v>
      </c>
      <c r="C1575" s="12" t="s">
        <v>882</v>
      </c>
      <c r="D1575" s="12" t="s">
        <v>883</v>
      </c>
      <c r="E1575" s="11">
        <v>6131</v>
      </c>
      <c r="F1575" s="12" t="s">
        <v>0</v>
      </c>
      <c r="G1575" s="84" t="s">
        <v>3108</v>
      </c>
      <c r="H1575" s="13" t="s">
        <v>18</v>
      </c>
      <c r="I1575" s="2">
        <v>129410</v>
      </c>
      <c r="J1575" s="2">
        <f t="shared" ref="J1575" si="1375">SUM(J1620,J1660,J1701,J1742,J1783,J1823,J1865,J1906,J1948,J1990,J2031,J2072,J2114,J2156,J2198,J2240,J2281,J2323,J2367,J2409,J2451,J2490,J2531,J2572,J2613,J2654,J2697,J2738,J2779,J2820,J2861,J2902,J2943,J2984,J3025,J3066,J3108,J3150,J3192,J3235,J3277,J3315,J3356,J3397,J3438,J3480,J3521,J3562,J3603,J3644,J3681,J3722,J3763,J3804,J3845,J3886,J3927,J3968,J4009,J4050,J4092,J4133,J4175,J4217,J4258,J4299,J4336,J4378,J4421,J4462,J4503)</f>
        <v>90114</v>
      </c>
      <c r="K1575" s="2">
        <f t="shared" ref="K1575:K1579" si="1376">SUM(K1620,K1660,K1701,K1742,K1783,K1823,K1865,K1906,K1948,K1990,K2031,K2072,K2114,K2156,K2198,K2240,K2281,K2323,K2367,K2409,K2451,K2490,K2531,K2572,K2613,K2654,K2697,K2738,K2779,K2820,K2861,K2902,K2943,K2984,K3025,K3066,K3108,K3150,K3192,K3235,K3277,K3315,K3356,K3397,K3438,K3480,K3521,K3562,K3603,K3644,K3681,K3722,K3763,K3804,K3845,K3886,K3927,K3968,K4009,K4050,K4092,K4133,K4175,K4217,K4258,K4299,K4336,K4378,K4421,K4462,K4503)</f>
        <v>49517</v>
      </c>
      <c r="L1575" s="2">
        <f t="shared" si="1340"/>
        <v>34099</v>
      </c>
      <c r="M1575" s="2">
        <f t="shared" ref="M1575:O1579" si="1377">SUM(M1620,M1660,M1701,M1742,M1783,M1823,M1865,M1906,M1948,M1990,M2031,M2072,M2114,M2156,M2198,M2240,M2281,M2323,M2367,M2409,M2451,M2490,M2531,M2572,M2613,M2654,M2697,M2738,M2779,M2820,M2861,M2902,M2943,M2984,M3025,M3066,M3108,M3150,M3192,M3235,M3277,M3315,M3356,M3397,M3438,M3480,M3521,M3562,M3603,M3644,M3681,M3722,M3763,M3804,M3845,M3886,M3927,M3968,M4009,M4050,M4092,M4133,M4175,M4217,M4258,M4299,M4336,M4378,M4421,M4462,M4503)</f>
        <v>30703</v>
      </c>
      <c r="N1575" s="2">
        <f t="shared" si="1377"/>
        <v>1372</v>
      </c>
      <c r="O1575" s="2">
        <f t="shared" si="1377"/>
        <v>2024</v>
      </c>
      <c r="P1575" s="2">
        <f t="shared" si="1342"/>
        <v>83616</v>
      </c>
      <c r="Q1575" s="2">
        <f t="shared" si="1323"/>
        <v>92.789133763899059</v>
      </c>
    </row>
    <row r="1576" spans="1:17">
      <c r="A1576" s="12" t="s">
        <v>803</v>
      </c>
      <c r="B1576" s="12" t="s">
        <v>129</v>
      </c>
      <c r="C1576" s="12" t="s">
        <v>882</v>
      </c>
      <c r="D1576" s="12" t="s">
        <v>883</v>
      </c>
      <c r="E1576" s="11">
        <v>6132</v>
      </c>
      <c r="F1576" s="12" t="s">
        <v>0</v>
      </c>
      <c r="G1576" s="84" t="s">
        <v>3108</v>
      </c>
      <c r="H1576" s="13" t="s">
        <v>19</v>
      </c>
      <c r="I1576" s="2">
        <v>4545597</v>
      </c>
      <c r="J1576" s="2">
        <f t="shared" ref="J1576" si="1378">SUM(J1621,J1661,J1702,J1743,J1784,J1824,J1866,J1907,J1949,J1991,J2032,J2073,J2115,J2157,J2199,J2241,J2282,J2324,J2368,J2410,J2452,J2491,J2532,J2573,J2614,J2655,J2698,J2739,J2780,J2821,J2862,J2903,J2944,J2985,J3026,J3067,J3109,J3151,J3193,J3236,J3278,J3316,J3357,J3398,J3439,J3481,J3522,J3563,J3604,J3645,J3682,J3723,J3764,J3805,J3846,J3887,J3928,J3969,J4010,J4051,J4093,J4134,J4176,J4218,J4259,J4300,J4337,J4379,J4422,J4463,J4504)</f>
        <v>4517422</v>
      </c>
      <c r="K1576" s="2">
        <f t="shared" si="1376"/>
        <v>2704110</v>
      </c>
      <c r="L1576" s="2">
        <f t="shared" si="1340"/>
        <v>897750</v>
      </c>
      <c r="M1576" s="2">
        <f t="shared" si="1377"/>
        <v>359400</v>
      </c>
      <c r="N1576" s="2">
        <f t="shared" si="1377"/>
        <v>251150</v>
      </c>
      <c r="O1576" s="2">
        <f t="shared" si="1377"/>
        <v>287200</v>
      </c>
      <c r="P1576" s="2">
        <f t="shared" si="1342"/>
        <v>3601860</v>
      </c>
      <c r="Q1576" s="2">
        <f t="shared" si="1323"/>
        <v>79.732643972602062</v>
      </c>
    </row>
    <row r="1577" spans="1:17">
      <c r="A1577" s="12" t="s">
        <v>803</v>
      </c>
      <c r="B1577" s="12" t="s">
        <v>129</v>
      </c>
      <c r="C1577" s="12" t="s">
        <v>882</v>
      </c>
      <c r="D1577" s="12" t="s">
        <v>883</v>
      </c>
      <c r="E1577" s="11">
        <v>6133</v>
      </c>
      <c r="F1577" s="12" t="s">
        <v>0</v>
      </c>
      <c r="G1577" s="84" t="s">
        <v>3108</v>
      </c>
      <c r="H1577" s="13" t="s">
        <v>20</v>
      </c>
      <c r="I1577" s="2">
        <v>877547</v>
      </c>
      <c r="J1577" s="2">
        <f t="shared" ref="J1577" si="1379">SUM(J1622,J1662,J1703,J1744,J1785,J1825,J1867,J1908,J1950,J1992,J2033,J2074,J2116,J2158,J2200,J2242,J2283,J2325,J2369,J2411,J2453,J2492,J2533,J2574,J2615,J2656,J2699,J2740,J2781,J2822,J2863,J2904,J2945,J2986,J3027,J3068,J3110,J3152,J3194,J3237,J3279,J3317,J3358,J3399,J3440,J3482,J3523,J3564,J3605,J3646,J3683,J3724,J3765,J3806,J3847,J3888,J3929,J3970,J4011,J4052,J4094,J4135,J4177,J4219,J4260,J4301,J4338,J4380,J4423,J4464,J4505)</f>
        <v>869847</v>
      </c>
      <c r="K1577" s="2">
        <f t="shared" si="1376"/>
        <v>460944</v>
      </c>
      <c r="L1577" s="2">
        <f t="shared" si="1340"/>
        <v>219390</v>
      </c>
      <c r="M1577" s="2">
        <f t="shared" si="1377"/>
        <v>75729</v>
      </c>
      <c r="N1577" s="2">
        <f t="shared" si="1377"/>
        <v>71772</v>
      </c>
      <c r="O1577" s="2">
        <f t="shared" si="1377"/>
        <v>71889</v>
      </c>
      <c r="P1577" s="2">
        <f t="shared" si="1342"/>
        <v>680334</v>
      </c>
      <c r="Q1577" s="2">
        <f t="shared" si="1323"/>
        <v>78.213065056268519</v>
      </c>
    </row>
    <row r="1578" spans="1:17">
      <c r="A1578" s="12" t="s">
        <v>803</v>
      </c>
      <c r="B1578" s="12" t="s">
        <v>129</v>
      </c>
      <c r="C1578" s="12" t="s">
        <v>882</v>
      </c>
      <c r="D1578" s="12" t="s">
        <v>883</v>
      </c>
      <c r="E1578" s="11">
        <v>6134</v>
      </c>
      <c r="F1578" s="12" t="s">
        <v>0</v>
      </c>
      <c r="G1578" s="84" t="s">
        <v>3108</v>
      </c>
      <c r="H1578" s="13" t="s">
        <v>21</v>
      </c>
      <c r="I1578" s="2">
        <v>3502562</v>
      </c>
      <c r="J1578" s="2">
        <f t="shared" ref="J1578" si="1380">SUM(J1623,J1663,J1704,J1745,J1786,J1826,J1868,J1909,J1951,J1993,J2034,J2075,J2117,J2159,J2201,J2243,J2284,J2326,J2370,J2412,J2454,J2493,J2534,J2575,J2616,J2657,J2700,J2741,J2782,J2823,J2864,J2905,J2946,J2987,J3028,J3069,J3111,J3153,J3195,J3238,J3280,J3318,J3359,J3400,J3441,J3483,J3524,J3565,J3606,J3647,J3684,J3725,J3766,J3807,J3848,J3889,J3930,J3971,J4012,J4053,J4095,J4136,J4178,J4220,J4261,J4302,J4339,J4381,J4424,J4465,J4506)</f>
        <v>1229015</v>
      </c>
      <c r="K1578" s="2">
        <f t="shared" si="1376"/>
        <v>601443</v>
      </c>
      <c r="L1578" s="2">
        <f t="shared" si="1340"/>
        <v>316965</v>
      </c>
      <c r="M1578" s="2">
        <f t="shared" si="1377"/>
        <v>97607</v>
      </c>
      <c r="N1578" s="2">
        <f t="shared" si="1377"/>
        <v>103109</v>
      </c>
      <c r="O1578" s="2">
        <f t="shared" si="1377"/>
        <v>116249</v>
      </c>
      <c r="P1578" s="2">
        <f t="shared" si="1342"/>
        <v>918408</v>
      </c>
      <c r="Q1578" s="2">
        <f t="shared" si="1323"/>
        <v>74.727159554602679</v>
      </c>
    </row>
    <row r="1579" spans="1:17">
      <c r="A1579" s="12" t="s">
        <v>803</v>
      </c>
      <c r="B1579" s="12" t="s">
        <v>129</v>
      </c>
      <c r="C1579" s="12" t="s">
        <v>882</v>
      </c>
      <c r="D1579" s="12" t="s">
        <v>883</v>
      </c>
      <c r="E1579" s="11">
        <v>6135</v>
      </c>
      <c r="F1579" s="12" t="s">
        <v>0</v>
      </c>
      <c r="G1579" s="84" t="s">
        <v>3108</v>
      </c>
      <c r="H1579" s="13" t="s">
        <v>22</v>
      </c>
      <c r="I1579" s="2">
        <v>178430</v>
      </c>
      <c r="J1579" s="2">
        <f t="shared" ref="J1579" si="1381">SUM(J1624,J1664,J1705,J1746,J1787,J1827,J1869,J1910,J1952,J1994,J2035,J2076,J2118,J2160,J2202,J2244,J2285,J2327,J2371,J2413,J2455,J2494,J2535,J2576,J2617,J2658,J2701,J2742,J2783,J2824,J2865,J2906,J2947,J2988,J3029,J3070,J3112,J3154,J3196,J3239,J3281,J3319,J3360,J3401,J3442,J3484,J3525,J3566,J3607,J3648,J3685,J3726,J3767,J3808,J3849,J3890,J3931,J3972,J4013,J4054,J4096,J4137,J4179,J4221,J4262,J4303,J4340,J4382,J4425,J4466,J4507)</f>
        <v>71336</v>
      </c>
      <c r="K1579" s="2">
        <f t="shared" si="1376"/>
        <v>41523</v>
      </c>
      <c r="L1579" s="2">
        <f t="shared" si="1340"/>
        <v>26617</v>
      </c>
      <c r="M1579" s="2">
        <f t="shared" si="1377"/>
        <v>19101</v>
      </c>
      <c r="N1579" s="2">
        <f t="shared" si="1377"/>
        <v>5405</v>
      </c>
      <c r="O1579" s="2">
        <f t="shared" si="1377"/>
        <v>2111</v>
      </c>
      <c r="P1579" s="2">
        <f t="shared" si="1342"/>
        <v>68140</v>
      </c>
      <c r="Q1579" s="2">
        <f t="shared" si="1323"/>
        <v>95.519793652573739</v>
      </c>
    </row>
    <row r="1580" spans="1:17">
      <c r="A1580" s="12" t="s">
        <v>803</v>
      </c>
      <c r="B1580" s="12" t="s">
        <v>129</v>
      </c>
      <c r="C1580" s="12" t="s">
        <v>882</v>
      </c>
      <c r="D1580" s="12" t="s">
        <v>883</v>
      </c>
      <c r="E1580" s="11">
        <v>6136</v>
      </c>
      <c r="F1580" s="12" t="s">
        <v>0</v>
      </c>
      <c r="G1580" s="84" t="s">
        <v>3108</v>
      </c>
      <c r="H1580" s="13" t="s">
        <v>23</v>
      </c>
      <c r="I1580" s="2">
        <v>206520</v>
      </c>
      <c r="J1580" s="2">
        <f t="shared" ref="J1580" si="1382">SUM(J1911,J2077,J2119,J2286,J2456,J2659,J3071,J3197,J4055,J4138,J4383)</f>
        <v>194520</v>
      </c>
      <c r="K1580" s="2">
        <f t="shared" ref="K1580" si="1383">SUM(K1911,K2077,K2119,K2286,K2456,K2659,K3071,K3197,K4055,K4138,K4383)</f>
        <v>99940</v>
      </c>
      <c r="L1580" s="2">
        <f t="shared" si="1340"/>
        <v>42095</v>
      </c>
      <c r="M1580" s="2">
        <f t="shared" ref="M1580:O1580" si="1384">SUM(M1911,M2077,M2119,M2286,M2456,M2659,M3071,M3197,M4055,M4138,M4383)</f>
        <v>13665</v>
      </c>
      <c r="N1580" s="2">
        <f t="shared" si="1384"/>
        <v>12215</v>
      </c>
      <c r="O1580" s="2">
        <f t="shared" si="1384"/>
        <v>16215</v>
      </c>
      <c r="P1580" s="2">
        <f t="shared" si="1342"/>
        <v>142035</v>
      </c>
      <c r="Q1580" s="2">
        <f t="shared" si="1323"/>
        <v>73.018198642813076</v>
      </c>
    </row>
    <row r="1581" spans="1:17">
      <c r="A1581" s="12" t="s">
        <v>803</v>
      </c>
      <c r="B1581" s="12" t="s">
        <v>129</v>
      </c>
      <c r="C1581" s="12" t="s">
        <v>882</v>
      </c>
      <c r="D1581" s="12" t="s">
        <v>883</v>
      </c>
      <c r="E1581" s="11">
        <v>6137</v>
      </c>
      <c r="F1581" s="12" t="s">
        <v>0</v>
      </c>
      <c r="G1581" s="84" t="s">
        <v>3108</v>
      </c>
      <c r="H1581" s="13" t="s">
        <v>24</v>
      </c>
      <c r="I1581" s="2">
        <v>917423</v>
      </c>
      <c r="J1581" s="2">
        <f t="shared" ref="J1581" si="1385">SUM(J1625,J1665,J1706,J1747,J1788,J1828,J1870,J1912,J1953,J1995,J2036,J2078,J2120,J2161,J2203,J2245,J2287,J2328,J2372,J2414,J2457,J2495,J2536,J2577,J2618,J2660,J2702,J2743,J2784,J2825,J2866,J2907,J2948,J2989,J3030,J3072,J3113,J3155,J3198,J3240,J3282,J3320,J3361,J3402,J3443,J3485,J3526,J3567,J3608,J3649,J3686,J3727,J3768,J3809,J3850,J3891,J3932,J3973,J4014,J4056,J4097,J4139,J4180,J4222,J4263,J4304,J4341,J4384,J4426,J4467,J4508)</f>
        <v>693010</v>
      </c>
      <c r="K1581" s="2">
        <f t="shared" ref="K1581" si="1386">SUM(K1625,K1665,K1706,K1747,K1788,K1828,K1870,K1912,K1953,K1995,K2036,K2078,K2120,K2161,K2203,K2245,K2287,K2328,K2372,K2414,K2457,K2495,K2536,K2577,K2618,K2660,K2702,K2743,K2784,K2825,K2866,K2907,K2948,K2989,K3030,K3072,K3113,K3155,K3198,K3240,K3282,K3320,K3361,K3402,K3443,K3485,K3526,K3567,K3608,K3649,K3686,K3727,K3768,K3809,K3850,K3891,K3932,K3973,K4014,K4056,K4097,K4139,K4180,K4222,K4263,K4304,K4341,K4384,K4426,K4467,K4508)</f>
        <v>371567</v>
      </c>
      <c r="L1581" s="2">
        <f t="shared" si="1340"/>
        <v>171343</v>
      </c>
      <c r="M1581" s="2">
        <f t="shared" ref="M1581:O1581" si="1387">SUM(M1625,M1665,M1706,M1747,M1788,M1828,M1870,M1912,M1953,M1995,M2036,M2078,M2120,M2161,M2203,M2245,M2287,M2328,M2372,M2414,M2457,M2495,M2536,M2577,M2618,M2660,M2702,M2743,M2784,M2825,M2866,M2907,M2948,M2989,M3030,M3072,M3113,M3155,M3198,M3240,M3282,M3320,M3361,M3402,M3443,M3485,M3526,M3567,M3608,M3649,M3686,M3727,M3768,M3809,M3850,M3891,M3932,M3973,M4014,M4056,M4097,M4139,M4180,M4222,M4263,M4304,M4341,M4384,M4426,M4467,M4508)</f>
        <v>59221</v>
      </c>
      <c r="N1581" s="2">
        <f t="shared" si="1387"/>
        <v>55795</v>
      </c>
      <c r="O1581" s="2">
        <f t="shared" si="1387"/>
        <v>56327</v>
      </c>
      <c r="P1581" s="2">
        <f t="shared" si="1342"/>
        <v>542910</v>
      </c>
      <c r="Q1581" s="2">
        <f t="shared" si="1323"/>
        <v>78.340860882238346</v>
      </c>
    </row>
    <row r="1582" spans="1:17">
      <c r="A1582" s="12" t="s">
        <v>803</v>
      </c>
      <c r="B1582" s="12" t="s">
        <v>129</v>
      </c>
      <c r="C1582" s="12" t="s">
        <v>882</v>
      </c>
      <c r="D1582" s="12" t="s">
        <v>883</v>
      </c>
      <c r="E1582" s="11">
        <v>6138</v>
      </c>
      <c r="F1582" s="12" t="s">
        <v>0</v>
      </c>
      <c r="G1582" s="84" t="s">
        <v>3108</v>
      </c>
      <c r="H1582" s="13" t="s">
        <v>25</v>
      </c>
      <c r="I1582" s="2">
        <v>30100</v>
      </c>
      <c r="J1582" s="2">
        <f t="shared" ref="J1582" si="1388">SUM(J1829,J1954,J2162,J2204,J2329,J2373,J2415,J2458,J2661,J3114,J3156,J3199,J3241,J3283,J3444,J4181,J4342,J4385)</f>
        <v>4150</v>
      </c>
      <c r="K1582" s="2">
        <f t="shared" ref="K1582" si="1389">SUM(K1829,K1954,K2162,K2204,K2329,K2373,K2415,K2458,K2661,K3114,K3156,K3199,K3241,K3283,K3444,K4181,K4342,K4385)</f>
        <v>2300</v>
      </c>
      <c r="L1582" s="2">
        <f t="shared" si="1340"/>
        <v>1850</v>
      </c>
      <c r="M1582" s="2">
        <f t="shared" ref="M1582:O1582" si="1390">SUM(M1829,M1954,M2162,M2204,M2329,M2373,M2415,M2458,M2661,M3114,M3156,M3199,M3241,M3283,M3444,M4181,M4342,M4385)</f>
        <v>1850</v>
      </c>
      <c r="N1582" s="2">
        <f t="shared" si="1390"/>
        <v>0</v>
      </c>
      <c r="O1582" s="2">
        <f t="shared" si="1390"/>
        <v>0</v>
      </c>
      <c r="P1582" s="2">
        <f t="shared" si="1342"/>
        <v>4150</v>
      </c>
      <c r="Q1582" s="2">
        <f t="shared" si="1323"/>
        <v>100</v>
      </c>
    </row>
    <row r="1583" spans="1:17">
      <c r="A1583" s="12" t="s">
        <v>803</v>
      </c>
      <c r="B1583" s="12" t="s">
        <v>129</v>
      </c>
      <c r="C1583" s="12" t="s">
        <v>882</v>
      </c>
      <c r="D1583" s="12" t="s">
        <v>883</v>
      </c>
      <c r="E1583" s="11">
        <v>6139</v>
      </c>
      <c r="F1583" s="12" t="s">
        <v>0</v>
      </c>
      <c r="G1583" s="84" t="s">
        <v>3108</v>
      </c>
      <c r="H1583" s="13" t="s">
        <v>26</v>
      </c>
      <c r="I1583" s="2">
        <v>3097031</v>
      </c>
      <c r="J1583" s="2">
        <f t="shared" ref="J1583" si="1391">SUM(J1626,J1666,J1707,J1748,J1789,J1830,J1871,J1913,J1955,J1996,J2037,J2079,J2121,J2163,J2205,J2246,J2288,J2330,J2374,J2416,J2459,J2496,J2537,J2578,J2619,J2662,J2703,J2744,J2785,J2826,J2867,J2908,J2949,J2990,J3031,J3073,J3115,J3157,J3200,J3242,J3284,J3321,J3362,J3403,J3445,J3486,J3527,J3568,J3609,J3650,J3687,J3728,J3769,J3810,J3851,J3892,J3933,J3974,J4015,J4057,J4098,J4140,J4182,J4223,J4264,J4305,J4343,J4386,J4427,J4468,J4509)</f>
        <v>2797013</v>
      </c>
      <c r="K1583" s="2">
        <f t="shared" ref="K1583" si="1392">SUM(K1626,K1666,K1707,K1748,K1789,K1830,K1871,K1913,K1955,K1996,K2037,K2079,K2121,K2163,K2205,K2246,K2288,K2330,K2374,K2416,K2459,K2496,K2537,K2578,K2619,K2662,K2703,K2744,K2785,K2826,K2867,K2908,K2949,K2990,K3031,K3073,K3115,K3157,K3200,K3242,K3284,K3321,K3362,K3403,K3445,K3486,K3527,K3568,K3609,K3650,K3687,K3728,K3769,K3810,K3851,K3892,K3933,K3974,K4015,K4057,K4098,K4140,K4182,K4223,K4264,K4305,K4343,K4386,K4427,K4468,K4509)</f>
        <v>1307788</v>
      </c>
      <c r="L1583" s="2">
        <f t="shared" si="1340"/>
        <v>831325</v>
      </c>
      <c r="M1583" s="2">
        <f t="shared" ref="M1583:O1583" si="1393">SUM(M1626,M1666,M1707,M1748,M1789,M1830,M1871,M1913,M1955,M1996,M2037,M2079,M2121,M2163,M2205,M2246,M2288,M2330,M2374,M2416,M2459,M2496,M2537,M2578,M2619,M2662,M2703,M2744,M2785,M2826,M2867,M2908,M2949,M2990,M3031,M3073,M3115,M3157,M3200,M3242,M3284,M3321,M3362,M3403,M3445,M3486,M3527,M3568,M3609,M3650,M3687,M3728,M3769,M3810,M3851,M3892,M3933,M3974,M4015,M4057,M4098,M4140,M4182,M4223,M4264,M4305,M4343,M4386,M4427,M4468,M4509)</f>
        <v>452647</v>
      </c>
      <c r="N1583" s="2">
        <f t="shared" si="1393"/>
        <v>193061</v>
      </c>
      <c r="O1583" s="2">
        <f t="shared" si="1393"/>
        <v>185617</v>
      </c>
      <c r="P1583" s="2">
        <f t="shared" si="1342"/>
        <v>2139113</v>
      </c>
      <c r="Q1583" s="2">
        <f t="shared" si="1323"/>
        <v>76.478479005996761</v>
      </c>
    </row>
    <row r="1584" spans="1:17" ht="22.5">
      <c r="A1584" s="17" t="s">
        <v>0</v>
      </c>
      <c r="B1584" s="17" t="s">
        <v>0</v>
      </c>
      <c r="C1584" s="17" t="s">
        <v>0</v>
      </c>
      <c r="D1584" s="18" t="s">
        <v>0</v>
      </c>
      <c r="E1584" s="18" t="s">
        <v>0</v>
      </c>
      <c r="F1584" s="18" t="s">
        <v>0</v>
      </c>
      <c r="G1584" s="81" t="s">
        <v>0</v>
      </c>
      <c r="H1584" s="24" t="s">
        <v>36</v>
      </c>
      <c r="I1584" s="29">
        <v>25300</v>
      </c>
      <c r="J1584" s="29">
        <f t="shared" ref="J1584:K1584" si="1394">SUM(J1585)</f>
        <v>22240</v>
      </c>
      <c r="K1584" s="29">
        <f t="shared" si="1394"/>
        <v>12190</v>
      </c>
      <c r="L1584" s="29">
        <f t="shared" si="1340"/>
        <v>25</v>
      </c>
      <c r="M1584" s="29">
        <f t="shared" ref="M1584:O1584" si="1395">SUM(M1585)</f>
        <v>25</v>
      </c>
      <c r="N1584" s="29">
        <f t="shared" si="1395"/>
        <v>0</v>
      </c>
      <c r="O1584" s="29">
        <f t="shared" si="1395"/>
        <v>0</v>
      </c>
      <c r="P1584" s="29">
        <f t="shared" si="1342"/>
        <v>12215</v>
      </c>
      <c r="Q1584" s="29">
        <f t="shared" si="1323"/>
        <v>54.923561151079134</v>
      </c>
    </row>
    <row r="1585" spans="1:17">
      <c r="A1585" s="12" t="s">
        <v>803</v>
      </c>
      <c r="B1585" s="12" t="s">
        <v>129</v>
      </c>
      <c r="C1585" s="12" t="s">
        <v>882</v>
      </c>
      <c r="D1585" s="12" t="s">
        <v>883</v>
      </c>
      <c r="E1585" s="18" t="s">
        <v>28</v>
      </c>
      <c r="F1585" s="18" t="s">
        <v>0</v>
      </c>
      <c r="G1585" s="81" t="s">
        <v>0</v>
      </c>
      <c r="H1585" s="18" t="s">
        <v>29</v>
      </c>
      <c r="I1585" s="3">
        <v>25300</v>
      </c>
      <c r="J1585" s="3">
        <f t="shared" ref="J1585" si="1396">SUM(J1586:J1587)</f>
        <v>22240</v>
      </c>
      <c r="K1585" s="3">
        <f t="shared" ref="K1585" si="1397">SUM(K1586:K1587)</f>
        <v>12190</v>
      </c>
      <c r="L1585" s="3">
        <f t="shared" si="1340"/>
        <v>25</v>
      </c>
      <c r="M1585" s="3">
        <f t="shared" ref="M1585:O1585" si="1398">SUM(M1586:M1587)</f>
        <v>25</v>
      </c>
      <c r="N1585" s="3">
        <f t="shared" si="1398"/>
        <v>0</v>
      </c>
      <c r="O1585" s="3">
        <f t="shared" si="1398"/>
        <v>0</v>
      </c>
      <c r="P1585" s="3">
        <f t="shared" si="1342"/>
        <v>12215</v>
      </c>
      <c r="Q1585" s="3">
        <f t="shared" si="1323"/>
        <v>54.923561151079134</v>
      </c>
    </row>
    <row r="1586" spans="1:17">
      <c r="A1586" s="12" t="s">
        <v>803</v>
      </c>
      <c r="B1586" s="12" t="s">
        <v>129</v>
      </c>
      <c r="C1586" s="12" t="s">
        <v>882</v>
      </c>
      <c r="D1586" s="12" t="s">
        <v>883</v>
      </c>
      <c r="E1586" s="11">
        <v>6142</v>
      </c>
      <c r="F1586" s="12" t="s">
        <v>0</v>
      </c>
      <c r="G1586" s="84" t="s">
        <v>3108</v>
      </c>
      <c r="H1586" s="13" t="s">
        <v>31</v>
      </c>
      <c r="I1586" s="2">
        <v>15000</v>
      </c>
      <c r="J1586" s="2">
        <f t="shared" ref="J1586" si="1399">SUM(J2336)</f>
        <v>0</v>
      </c>
      <c r="K1586" s="2">
        <f t="shared" ref="K1586" si="1400">SUM(K2336)</f>
        <v>0</v>
      </c>
      <c r="L1586" s="2">
        <f t="shared" si="1340"/>
        <v>0</v>
      </c>
      <c r="M1586" s="2">
        <f t="shared" ref="M1586:O1586" si="1401">SUM(M2336)</f>
        <v>0</v>
      </c>
      <c r="N1586" s="2">
        <f t="shared" si="1401"/>
        <v>0</v>
      </c>
      <c r="O1586" s="2">
        <f t="shared" si="1401"/>
        <v>0</v>
      </c>
      <c r="P1586" s="2">
        <f t="shared" si="1342"/>
        <v>0</v>
      </c>
      <c r="Q1586" s="2" t="str">
        <f t="shared" si="1323"/>
        <v>-</v>
      </c>
    </row>
    <row r="1587" spans="1:17">
      <c r="A1587" s="12" t="s">
        <v>803</v>
      </c>
      <c r="B1587" s="12" t="s">
        <v>129</v>
      </c>
      <c r="C1587" s="12" t="s">
        <v>882</v>
      </c>
      <c r="D1587" s="12" t="s">
        <v>883</v>
      </c>
      <c r="E1587" s="11">
        <v>6148</v>
      </c>
      <c r="F1587" s="12" t="s">
        <v>0</v>
      </c>
      <c r="G1587" s="84" t="s">
        <v>3108</v>
      </c>
      <c r="H1587" s="13" t="s">
        <v>35</v>
      </c>
      <c r="I1587" s="2">
        <v>10300</v>
      </c>
      <c r="J1587" s="2">
        <f>SUM(J1632,J1672,J1713,J1754,J1795,J1836,J1877,J1919,J1961,J2002,J2043,J2085,J2127,J2169,J2211,J2252,J2294,J2338,J2422,J2502,J2543,J2584,J2625,J2668,J2709,J2750,J2791,J2832,J2873,J2914,J2955,J2996,J3037,J3079,J3121,J3163,J3206,J3248,J3327,J3368,J3409,J3451,J3492,J3533,J3574,J3615,J3693,J3734,J3775,J3816,J3857,J3898,J3939,J3980,J4021,J4063,J4104,J4146,J4188,J4229,J4270,J4349,J4392,J4433,J4474,J4515,J2380)</f>
        <v>22240</v>
      </c>
      <c r="K1587" s="2">
        <f>SUM(K1632,K1672,K1713,K1754,K1795,K1836,K1877,K1919,K1961,K2002,K2043,K2085,K2127,K2169,K2211,K2252,K2294,K2338,K2422,K2502,K2543,K2584,K2625,K2668,K2709,K2750,K2791,K2832,K2873,K2914,K2955,K2996,K3037,K3079,K3121,K3163,K3206,K3248,K3327,K3368,K3409,K3451,K3492,K3533,K3574,K3615,K3693,K3734,K3775,K3816,K3857,K3898,K3939,K3980,K4021,K4063,K4104,K4146,K4188,K4229,K4270,K4349,K4392,K4433,K4474,K4515,K2380)</f>
        <v>12190</v>
      </c>
      <c r="L1587" s="2">
        <f t="shared" si="1340"/>
        <v>25</v>
      </c>
      <c r="M1587" s="2">
        <f>SUM(M1632,M1672,M1713,M1754,M1795,M1836,M1877,M1919,M1961,M2002,M2043,M2085,M2127,M2169,M2211,M2252,M2294,M2338,M2422,M2502,M2543,M2584,M2625,M2668,M2709,M2750,M2791,M2832,M2873,M2914,M2955,M2996,M3037,M3079,M3121,M3163,M3206,M3248,M3327,M3368,M3409,M3451,M3492,M3533,M3574,M3615,M3693,M3734,M3775,M3816,M3857,M3898,M3939,M3980,M4021,M4063,M4104,M4146,M4188,M4229,M4270,M4349,M4392,M4433,M4474,M4515,M2380)</f>
        <v>25</v>
      </c>
      <c r="N1587" s="2">
        <f t="shared" ref="N1587:O1587" si="1402">SUM(N1632,N1672,N1713,N1754,N1795,N1836,N1877,N1919,N1961,N2002,N2043,N2085,N2127,N2169,N2211,N2252,N2294,N2338,N2422,N2502,N2543,N2584,N2625,N2668,N2709,N2750,N2791,N2832,N2873,N2914,N2955,N2996,N3037,N3079,N3121,N3163,N3206,N3248,N3327,N3368,N3409,N3451,N3492,N3533,N3574,N3615,N3693,N3734,N3775,N3816,N3857,N3898,N3939,N3980,N4021,N4063,N4104,N4146,N4188,N4229,N4270,N4349,N4392,N4433,N4474,N4515,N2380)</f>
        <v>0</v>
      </c>
      <c r="O1587" s="2">
        <f t="shared" si="1402"/>
        <v>0</v>
      </c>
      <c r="P1587" s="2">
        <f t="shared" si="1342"/>
        <v>12215</v>
      </c>
      <c r="Q1587" s="2">
        <f t="shared" si="1323"/>
        <v>54.923561151079134</v>
      </c>
    </row>
    <row r="1588" spans="1:17" ht="22.5">
      <c r="A1588" s="17" t="s">
        <v>0</v>
      </c>
      <c r="B1588" s="17" t="s">
        <v>0</v>
      </c>
      <c r="C1588" s="17" t="s">
        <v>0</v>
      </c>
      <c r="D1588" s="18" t="s">
        <v>0</v>
      </c>
      <c r="E1588" s="18" t="s">
        <v>0</v>
      </c>
      <c r="F1588" s="18" t="s">
        <v>0</v>
      </c>
      <c r="G1588" s="81" t="s">
        <v>0</v>
      </c>
      <c r="H1588" s="24" t="s">
        <v>58</v>
      </c>
      <c r="I1588" s="29">
        <v>3051057</v>
      </c>
      <c r="J1588" s="29">
        <f t="shared" ref="J1588:K1588" si="1403">SUM(J1589)</f>
        <v>2186720</v>
      </c>
      <c r="K1588" s="29">
        <f t="shared" si="1403"/>
        <v>1042229</v>
      </c>
      <c r="L1588" s="29">
        <f t="shared" si="1340"/>
        <v>829691</v>
      </c>
      <c r="M1588" s="29">
        <f t="shared" ref="M1588:O1588" si="1404">SUM(M1589)</f>
        <v>545791</v>
      </c>
      <c r="N1588" s="29">
        <f t="shared" si="1404"/>
        <v>247200</v>
      </c>
      <c r="O1588" s="29">
        <f t="shared" si="1404"/>
        <v>36700</v>
      </c>
      <c r="P1588" s="29">
        <f t="shared" si="1342"/>
        <v>1871920</v>
      </c>
      <c r="Q1588" s="29">
        <f t="shared" si="1323"/>
        <v>85.60400965830101</v>
      </c>
    </row>
    <row r="1589" spans="1:17">
      <c r="A1589" s="12" t="s">
        <v>803</v>
      </c>
      <c r="B1589" s="12" t="s">
        <v>129</v>
      </c>
      <c r="C1589" s="12" t="s">
        <v>882</v>
      </c>
      <c r="D1589" s="12" t="s">
        <v>883</v>
      </c>
      <c r="E1589" s="18" t="s">
        <v>50</v>
      </c>
      <c r="F1589" s="18" t="s">
        <v>0</v>
      </c>
      <c r="G1589" s="81" t="s">
        <v>0</v>
      </c>
      <c r="H1589" s="18" t="s">
        <v>51</v>
      </c>
      <c r="I1589" s="3">
        <v>3051057</v>
      </c>
      <c r="J1589" s="3">
        <f t="shared" ref="J1589" si="1405">SUM(J1590:J1592)</f>
        <v>2186720</v>
      </c>
      <c r="K1589" s="3">
        <f t="shared" ref="K1589" si="1406">SUM(K1590:K1592)</f>
        <v>1042229</v>
      </c>
      <c r="L1589" s="3">
        <f t="shared" si="1340"/>
        <v>829691</v>
      </c>
      <c r="M1589" s="3">
        <f t="shared" ref="M1589:O1589" si="1407">SUM(M1590:M1592)</f>
        <v>545791</v>
      </c>
      <c r="N1589" s="3">
        <f t="shared" si="1407"/>
        <v>247200</v>
      </c>
      <c r="O1589" s="3">
        <f t="shared" si="1407"/>
        <v>36700</v>
      </c>
      <c r="P1589" s="3">
        <f t="shared" si="1342"/>
        <v>1871920</v>
      </c>
      <c r="Q1589" s="3">
        <f t="shared" si="1323"/>
        <v>85.60400965830101</v>
      </c>
    </row>
    <row r="1590" spans="1:17">
      <c r="A1590" s="12" t="s">
        <v>803</v>
      </c>
      <c r="B1590" s="12" t="s">
        <v>129</v>
      </c>
      <c r="C1590" s="12" t="s">
        <v>882</v>
      </c>
      <c r="D1590" s="12" t="s">
        <v>883</v>
      </c>
      <c r="E1590" s="11">
        <v>8213</v>
      </c>
      <c r="F1590" s="12" t="s">
        <v>0</v>
      </c>
      <c r="G1590" s="84" t="s">
        <v>3108</v>
      </c>
      <c r="H1590" s="13" t="s">
        <v>54</v>
      </c>
      <c r="I1590" s="2">
        <v>2108393</v>
      </c>
      <c r="J1590" s="2">
        <f t="shared" ref="J1590" si="1408">SUM(J1635,J1676,J1717,J1758,J1840,J1881,J1923,J1965,J2006,J2047,J2089,J2131,J2173,J2215,J2256,J2298,J2342,J2384,J2426,J2465,J2506,J2588,J2547,J2629,J2672,J2713,J2754,J2795,J2836,J2877,J2918,J2959,J3000,J3041,J3083,J3125,J3167,J3210,J3252,J3290,J3331,J3372,J3413,J3455,J3496,J3537,J3578,J3619,J3656,J3697,J3738,J3779,J3820,J3861,J3902,J3943,J3984,J4025,J4067,J4108,J4150,J4192,J4233,J4274,J4311,J4353,J4396,J4437,J4478,J4519,J1799)</f>
        <v>1416600</v>
      </c>
      <c r="K1590" s="2">
        <f t="shared" ref="K1590" si="1409">SUM(K1635,K1676,K1717,K1758,K1840,K1881,K1923,K1965,K2006,K2047,K2089,K2131,K2173,K2215,K2256,K2298,K2342,K2384,K2426,K2465,K2506,K2588,K2547,K2629,K2672,K2713,K2754,K2795,K2836,K2877,K2918,K2959,K3000,K3041,K3083,K3125,K3167,K3210,K3252,K3290,K3331,K3372,K3413,K3455,K3496,K3537,K3578,K3619,K3656,K3697,K3738,K3779,K3820,K3861,K3902,K3943,K3984,K4025,K4067,K4108,K4150,K4192,K4233,K4274,K4311,K4353,K4396,K4437,K4478,K4519,K1799)</f>
        <v>654909</v>
      </c>
      <c r="L1590" s="2">
        <f t="shared" si="1340"/>
        <v>515791</v>
      </c>
      <c r="M1590" s="2">
        <f t="shared" ref="M1590:O1590" si="1410">SUM(M1635,M1676,M1717,M1758,M1840,M1881,M1923,M1965,M2006,M2047,M2089,M2131,M2173,M2215,M2256,M2298,M2342,M2384,M2426,M2465,M2506,M2588,M2547,M2629,M2672,M2713,M2754,M2795,M2836,M2877,M2918,M2959,M3000,M3041,M3083,M3125,M3167,M3210,M3252,M3290,M3331,M3372,M3413,M3455,M3496,M3537,M3578,M3619,M3656,M3697,M3738,M3779,M3820,M3861,M3902,M3943,M3984,M4025,M4067,M4108,M4150,M4192,M4233,M4274,M4311,M4353,M4396,M4437,M4478,M4519,M1799)</f>
        <v>269791</v>
      </c>
      <c r="N1590" s="2">
        <f t="shared" si="1410"/>
        <v>219500</v>
      </c>
      <c r="O1590" s="2">
        <f t="shared" si="1410"/>
        <v>26500</v>
      </c>
      <c r="P1590" s="2">
        <f t="shared" si="1342"/>
        <v>1170700</v>
      </c>
      <c r="Q1590" s="2">
        <f t="shared" si="1323"/>
        <v>82.64153607228576</v>
      </c>
    </row>
    <row r="1591" spans="1:17">
      <c r="A1591" s="12" t="s">
        <v>803</v>
      </c>
      <c r="B1591" s="12" t="s">
        <v>129</v>
      </c>
      <c r="C1591" s="12" t="s">
        <v>882</v>
      </c>
      <c r="D1591" s="12" t="s">
        <v>883</v>
      </c>
      <c r="E1591" s="11">
        <v>8215</v>
      </c>
      <c r="F1591" s="12" t="s">
        <v>0</v>
      </c>
      <c r="G1591" s="84" t="s">
        <v>3108</v>
      </c>
      <c r="H1591" s="13" t="s">
        <v>56</v>
      </c>
      <c r="I1591" s="2">
        <v>100</v>
      </c>
      <c r="J1591" s="2">
        <f t="shared" ref="J1591" si="1411">SUM(J4520)</f>
        <v>100</v>
      </c>
      <c r="K1591" s="2">
        <f t="shared" ref="K1591" si="1412">SUM(K4520)</f>
        <v>0</v>
      </c>
      <c r="L1591" s="2">
        <f t="shared" si="1340"/>
        <v>0</v>
      </c>
      <c r="M1591" s="2">
        <f t="shared" ref="M1591:O1591" si="1413">SUM(M4520)</f>
        <v>0</v>
      </c>
      <c r="N1591" s="2">
        <f t="shared" si="1413"/>
        <v>0</v>
      </c>
      <c r="O1591" s="2">
        <f t="shared" si="1413"/>
        <v>0</v>
      </c>
      <c r="P1591" s="2">
        <f t="shared" si="1342"/>
        <v>0</v>
      </c>
      <c r="Q1591" s="2">
        <f t="shared" si="1323"/>
        <v>0</v>
      </c>
    </row>
    <row r="1592" spans="1:17">
      <c r="A1592" s="12" t="s">
        <v>803</v>
      </c>
      <c r="B1592" s="12" t="s">
        <v>129</v>
      </c>
      <c r="C1592" s="12" t="s">
        <v>882</v>
      </c>
      <c r="D1592" s="12" t="s">
        <v>883</v>
      </c>
      <c r="E1592" s="11">
        <v>8216</v>
      </c>
      <c r="F1592" s="12" t="s">
        <v>0</v>
      </c>
      <c r="G1592" s="84" t="s">
        <v>3108</v>
      </c>
      <c r="H1592" s="13" t="s">
        <v>57</v>
      </c>
      <c r="I1592" s="2">
        <v>942564</v>
      </c>
      <c r="J1592" s="2">
        <f t="shared" ref="J1592" si="1414">SUM(J1636,J1677,J1718,J1759,J1800,J1841,J1882,J1924,J1966,J2007,J2048,J2090,J2132,J2174,J2216,J2257,J2299,J2385,J2427,J2466,J2507,J2548,J2589,J2630,J2673,J2714,J2755,J2796,J2837,J2878,J2919,J2960,J3001,J3042,J3084,J3126,J3168,J3211,J3253,J3291,J3332,J3373,J3414,J3456,J3497,J3538,J3579,J3620,J3657,J3698,J3739,J3780,J3821,J3862,J3903,J3944,J3985,J4026,J4068,J4109,J4151,J4193,J4234,J4275,J4312,J4354,J4397,J4438,J4479,J4521,J2343)</f>
        <v>770020</v>
      </c>
      <c r="K1592" s="2">
        <f t="shared" ref="K1592" si="1415">SUM(K1636,K1677,K1718,K1759,K1800,K1841,K1882,K1924,K1966,K2007,K2048,K2090,K2132,K2174,K2216,K2257,K2299,K2385,K2427,K2466,K2507,K2548,K2589,K2630,K2673,K2714,K2755,K2796,K2837,K2878,K2919,K2960,K3001,K3042,K3084,K3126,K3168,K3211,K3253,K3291,K3332,K3373,K3414,K3456,K3497,K3538,K3579,K3620,K3657,K3698,K3739,K3780,K3821,K3862,K3903,K3944,K3985,K4026,K4068,K4109,K4151,K4193,K4234,K4275,K4312,K4354,K4397,K4438,K4479,K4521,K2343)</f>
        <v>387320</v>
      </c>
      <c r="L1592" s="2">
        <f t="shared" si="1340"/>
        <v>313900</v>
      </c>
      <c r="M1592" s="2">
        <f t="shared" ref="M1592:O1592" si="1416">SUM(M1636,M1677,M1718,M1759,M1800,M1841,M1882,M1924,M1966,M2007,M2048,M2090,M2132,M2174,M2216,M2257,M2299,M2385,M2427,M2466,M2507,M2548,M2589,M2630,M2673,M2714,M2755,M2796,M2837,M2878,M2919,M2960,M3001,M3042,M3084,M3126,M3168,M3211,M3253,M3291,M3332,M3373,M3414,M3456,M3497,M3538,M3579,M3620,M3657,M3698,M3739,M3780,M3821,M3862,M3903,M3944,M3985,M4026,M4068,M4109,M4151,M4193,M4234,M4275,M4312,M4354,M4397,M4438,M4479,M4521,M2343)</f>
        <v>276000</v>
      </c>
      <c r="N1592" s="2">
        <f t="shared" si="1416"/>
        <v>27700</v>
      </c>
      <c r="O1592" s="2">
        <f t="shared" si="1416"/>
        <v>10200</v>
      </c>
      <c r="P1592" s="2">
        <f t="shared" si="1342"/>
        <v>701220</v>
      </c>
      <c r="Q1592" s="2">
        <f t="shared" si="1323"/>
        <v>91.065167138515875</v>
      </c>
    </row>
    <row r="1593" spans="1:17">
      <c r="A1593" s="13" t="s">
        <v>0</v>
      </c>
      <c r="B1593" s="13" t="s">
        <v>0</v>
      </c>
      <c r="C1593" s="13" t="s">
        <v>0</v>
      </c>
      <c r="D1593" s="13" t="s">
        <v>0</v>
      </c>
      <c r="E1593" s="13" t="s">
        <v>0</v>
      </c>
      <c r="F1593" s="13" t="s">
        <v>0</v>
      </c>
      <c r="G1593" s="84" t="s">
        <v>0</v>
      </c>
      <c r="H1593" s="24" t="s">
        <v>885</v>
      </c>
      <c r="I1593" s="29">
        <v>176793469</v>
      </c>
      <c r="J1593" s="29">
        <f>SUM(J1588,J1584,J1563)</f>
        <v>172210738</v>
      </c>
      <c r="K1593" s="29">
        <f>SUM(K1588,K1584,K1563)</f>
        <v>91387306</v>
      </c>
      <c r="L1593" s="29">
        <f t="shared" si="1340"/>
        <v>44166780</v>
      </c>
      <c r="M1593" s="29">
        <f>SUM(M1588,M1584,M1563)</f>
        <v>15033173</v>
      </c>
      <c r="N1593" s="29">
        <f t="shared" ref="N1593:O1593" si="1417">SUM(N1588,N1584,N1563)</f>
        <v>14491254</v>
      </c>
      <c r="O1593" s="29">
        <f t="shared" si="1417"/>
        <v>14642353</v>
      </c>
      <c r="P1593" s="29">
        <f t="shared" si="1342"/>
        <v>135554086</v>
      </c>
      <c r="Q1593" s="29">
        <f t="shared" si="1323"/>
        <v>78.714072986552097</v>
      </c>
    </row>
    <row r="1594" spans="1:17" ht="15.75" thickBot="1">
      <c r="A1594" s="13" t="s">
        <v>0</v>
      </c>
      <c r="B1594" s="13" t="s">
        <v>0</v>
      </c>
      <c r="C1594" s="13" t="s">
        <v>0</v>
      </c>
      <c r="D1594" s="13" t="s">
        <v>0</v>
      </c>
      <c r="E1594" s="13" t="s">
        <v>0</v>
      </c>
      <c r="F1594" s="13" t="s">
        <v>0</v>
      </c>
      <c r="G1594" s="84" t="s">
        <v>0</v>
      </c>
      <c r="H1594" s="18" t="s">
        <v>125</v>
      </c>
      <c r="I1594" s="3">
        <v>4030</v>
      </c>
      <c r="J1594" s="3">
        <f>SUM(J4531)</f>
        <v>4030</v>
      </c>
      <c r="K1594" s="3">
        <f>SUM(K4531)</f>
        <v>0</v>
      </c>
      <c r="L1594" s="3"/>
      <c r="M1594" s="3">
        <f>SUM(M4531)</f>
        <v>0</v>
      </c>
      <c r="N1594" s="3">
        <f t="shared" ref="N1594:O1594" si="1418">SUM(N4531)</f>
        <v>0</v>
      </c>
      <c r="O1594" s="3">
        <f t="shared" si="1418"/>
        <v>0</v>
      </c>
      <c r="P1594" s="3"/>
      <c r="Q1594" s="3">
        <f t="shared" si="1323"/>
        <v>0</v>
      </c>
    </row>
    <row r="1595" spans="1:17" ht="45.75" thickBot="1">
      <c r="A1595" s="109" t="s">
        <v>0</v>
      </c>
      <c r="B1595" s="109" t="s">
        <v>0</v>
      </c>
      <c r="C1595" s="109" t="s">
        <v>0</v>
      </c>
      <c r="D1595" s="109" t="s">
        <v>0</v>
      </c>
      <c r="E1595" s="109" t="s">
        <v>0</v>
      </c>
      <c r="F1595" s="109" t="s">
        <v>0</v>
      </c>
      <c r="G1595" s="121" t="s">
        <v>0</v>
      </c>
      <c r="H1595" s="1" t="s">
        <v>126</v>
      </c>
      <c r="I1595" s="1" t="s">
        <v>3016</v>
      </c>
      <c r="J1595" s="1" t="s">
        <v>3199</v>
      </c>
      <c r="K1595" s="1" t="s">
        <v>3198</v>
      </c>
      <c r="L1595" s="1" t="s">
        <v>3191</v>
      </c>
      <c r="M1595" s="1" t="s">
        <v>3193</v>
      </c>
      <c r="N1595" s="1" t="s">
        <v>3194</v>
      </c>
      <c r="O1595" s="1" t="s">
        <v>3195</v>
      </c>
      <c r="P1595" s="1" t="s">
        <v>3192</v>
      </c>
      <c r="Q1595" s="1" t="s">
        <v>3185</v>
      </c>
    </row>
    <row r="1596" spans="1:17">
      <c r="A1596" s="110"/>
      <c r="B1596" s="110"/>
      <c r="C1596" s="110"/>
      <c r="D1596" s="110"/>
      <c r="E1596" s="110"/>
      <c r="F1596" s="110"/>
      <c r="G1596" s="122"/>
      <c r="H1596" s="26" t="s">
        <v>0</v>
      </c>
      <c r="I1596" s="28">
        <v>1</v>
      </c>
      <c r="J1596" s="28">
        <v>2</v>
      </c>
      <c r="K1596" s="28">
        <v>3</v>
      </c>
      <c r="L1596" s="28" t="s">
        <v>3186</v>
      </c>
      <c r="M1596" s="28">
        <v>5</v>
      </c>
      <c r="N1596" s="28">
        <v>6</v>
      </c>
      <c r="O1596" s="28">
        <v>7</v>
      </c>
      <c r="P1596" s="28" t="s">
        <v>3187</v>
      </c>
      <c r="Q1596" s="28">
        <v>9</v>
      </c>
    </row>
    <row r="1597" spans="1:17">
      <c r="A1597" s="110"/>
      <c r="B1597" s="110"/>
      <c r="C1597" s="110"/>
      <c r="D1597" s="110"/>
      <c r="E1597" s="110"/>
      <c r="F1597" s="110"/>
      <c r="G1597" s="122"/>
      <c r="H1597" s="8" t="s">
        <v>877</v>
      </c>
      <c r="I1597" s="9">
        <v>176793469</v>
      </c>
      <c r="J1597" s="9">
        <f t="shared" ref="J1597" si="1419">SUM(J1593)</f>
        <v>172210738</v>
      </c>
      <c r="K1597" s="9">
        <f t="shared" ref="K1597" si="1420">SUM(K1593)</f>
        <v>91387306</v>
      </c>
      <c r="L1597" s="9">
        <f t="shared" ref="L1597:L1598" si="1421">M1597+N1597+O1597</f>
        <v>44166780</v>
      </c>
      <c r="M1597" s="9">
        <f t="shared" ref="M1597:O1597" si="1422">SUM(M1593)</f>
        <v>15033173</v>
      </c>
      <c r="N1597" s="9">
        <f t="shared" si="1422"/>
        <v>14491254</v>
      </c>
      <c r="O1597" s="9">
        <f t="shared" si="1422"/>
        <v>14642353</v>
      </c>
      <c r="P1597" s="9">
        <f t="shared" ref="P1597:P1598" si="1423">SUM(K1597+L1597)</f>
        <v>135554086</v>
      </c>
      <c r="Q1597" s="9">
        <f t="shared" si="1323"/>
        <v>78.714072986552097</v>
      </c>
    </row>
    <row r="1598" spans="1:17">
      <c r="A1598" s="110"/>
      <c r="B1598" s="110"/>
      <c r="C1598" s="110"/>
      <c r="D1598" s="110"/>
      <c r="E1598" s="110"/>
      <c r="F1598" s="110"/>
      <c r="G1598" s="122"/>
      <c r="H1598" s="10" t="s">
        <v>68</v>
      </c>
      <c r="I1598" s="9">
        <v>176793469</v>
      </c>
      <c r="J1598" s="9">
        <f t="shared" ref="J1598" si="1424">SUM(J1597)</f>
        <v>172210738</v>
      </c>
      <c r="K1598" s="9">
        <f t="shared" ref="K1598" si="1425">SUM(K1597)</f>
        <v>91387306</v>
      </c>
      <c r="L1598" s="9">
        <f t="shared" si="1421"/>
        <v>44166780</v>
      </c>
      <c r="M1598" s="9">
        <f t="shared" ref="M1598:O1598" si="1426">SUM(M1597)</f>
        <v>15033173</v>
      </c>
      <c r="N1598" s="9">
        <f t="shared" si="1426"/>
        <v>14491254</v>
      </c>
      <c r="O1598" s="9">
        <f t="shared" si="1426"/>
        <v>14642353</v>
      </c>
      <c r="P1598" s="9">
        <f t="shared" si="1423"/>
        <v>135554086</v>
      </c>
      <c r="Q1598" s="9">
        <f t="shared" si="1323"/>
        <v>78.714072986552097</v>
      </c>
    </row>
    <row r="1599" spans="1:17">
      <c r="A1599" s="111"/>
      <c r="B1599" s="111"/>
      <c r="C1599" s="111"/>
      <c r="D1599" s="111"/>
      <c r="E1599" s="111"/>
      <c r="F1599" s="111"/>
      <c r="G1599" s="123"/>
      <c r="Q1599" t="str">
        <f t="shared" si="1323"/>
        <v>-</v>
      </c>
    </row>
    <row r="1600" spans="1:17">
      <c r="A1600" s="13" t="s">
        <v>0</v>
      </c>
      <c r="B1600" s="13" t="s">
        <v>0</v>
      </c>
      <c r="C1600" s="13" t="s">
        <v>0</v>
      </c>
      <c r="D1600" s="13" t="s">
        <v>0</v>
      </c>
      <c r="E1600" s="13" t="s">
        <v>0</v>
      </c>
      <c r="F1600" s="13" t="s">
        <v>0</v>
      </c>
      <c r="G1600" s="84" t="s">
        <v>0</v>
      </c>
      <c r="H1600" s="27" t="s">
        <v>0</v>
      </c>
      <c r="I1600" s="27"/>
      <c r="J1600" s="27"/>
      <c r="K1600" s="27"/>
      <c r="L1600" s="27"/>
      <c r="M1600" s="27"/>
      <c r="N1600" s="27"/>
      <c r="O1600" s="27"/>
      <c r="P1600" s="27"/>
      <c r="Q1600" s="27" t="str">
        <f t="shared" si="1323"/>
        <v>-</v>
      </c>
    </row>
    <row r="1601" spans="1:17">
      <c r="A1601" s="13" t="s">
        <v>0</v>
      </c>
      <c r="B1601" s="13" t="s">
        <v>0</v>
      </c>
      <c r="C1601" s="13" t="s">
        <v>0</v>
      </c>
      <c r="D1601" s="13" t="s">
        <v>0</v>
      </c>
      <c r="E1601" s="13" t="s">
        <v>0</v>
      </c>
      <c r="F1601" s="13" t="s">
        <v>0</v>
      </c>
      <c r="G1601" s="84" t="s">
        <v>0</v>
      </c>
      <c r="H1601" s="24" t="s">
        <v>886</v>
      </c>
      <c r="I1601" s="29">
        <v>176793469</v>
      </c>
      <c r="J1601" s="29">
        <f t="shared" ref="J1601" si="1427">SUM(J1593)</f>
        <v>172210738</v>
      </c>
      <c r="K1601" s="29">
        <f t="shared" ref="K1601:K1602" si="1428">SUM(K1593)</f>
        <v>91387306</v>
      </c>
      <c r="L1601" s="29">
        <f>M1601+N1601+O1601</f>
        <v>44166780</v>
      </c>
      <c r="M1601" s="29">
        <f t="shared" ref="M1601:O1602" si="1429">SUM(M1593)</f>
        <v>15033173</v>
      </c>
      <c r="N1601" s="29">
        <f t="shared" si="1429"/>
        <v>14491254</v>
      </c>
      <c r="O1601" s="29">
        <f t="shared" si="1429"/>
        <v>14642353</v>
      </c>
      <c r="P1601" s="29">
        <f>SUM(K1601+L1601)</f>
        <v>135554086</v>
      </c>
      <c r="Q1601" s="29">
        <f t="shared" si="1323"/>
        <v>78.714072986552097</v>
      </c>
    </row>
    <row r="1602" spans="1:17">
      <c r="A1602" s="13" t="s">
        <v>0</v>
      </c>
      <c r="B1602" s="13" t="s">
        <v>0</v>
      </c>
      <c r="C1602" s="13" t="s">
        <v>0</v>
      </c>
      <c r="D1602" s="13" t="s">
        <v>0</v>
      </c>
      <c r="E1602" s="13" t="s">
        <v>0</v>
      </c>
      <c r="F1602" s="13" t="s">
        <v>0</v>
      </c>
      <c r="G1602" s="84" t="s">
        <v>0</v>
      </c>
      <c r="H1602" s="18" t="s">
        <v>125</v>
      </c>
      <c r="I1602" s="3">
        <v>4030</v>
      </c>
      <c r="J1602" s="3">
        <f t="shared" ref="J1602" si="1430">SUM(J1594)</f>
        <v>4030</v>
      </c>
      <c r="K1602" s="3">
        <f t="shared" si="1428"/>
        <v>0</v>
      </c>
      <c r="L1602" s="3"/>
      <c r="M1602" s="3">
        <f t="shared" si="1429"/>
        <v>0</v>
      </c>
      <c r="N1602" s="3">
        <f t="shared" si="1429"/>
        <v>0</v>
      </c>
      <c r="O1602" s="3">
        <f t="shared" si="1429"/>
        <v>0</v>
      </c>
      <c r="P1602" s="3"/>
      <c r="Q1602" s="3">
        <f t="shared" si="1323"/>
        <v>0</v>
      </c>
    </row>
    <row r="1603" spans="1:17">
      <c r="A1603" s="13" t="s">
        <v>0</v>
      </c>
      <c r="B1603" s="13" t="s">
        <v>0</v>
      </c>
      <c r="C1603" s="13" t="s">
        <v>0</v>
      </c>
      <c r="D1603" s="13" t="s">
        <v>0</v>
      </c>
      <c r="E1603" s="13" t="s">
        <v>0</v>
      </c>
      <c r="F1603" s="13" t="s">
        <v>0</v>
      </c>
      <c r="G1603" s="84" t="s">
        <v>0</v>
      </c>
      <c r="H1603" s="7" t="s">
        <v>0</v>
      </c>
      <c r="I1603" s="30"/>
      <c r="J1603" s="30"/>
      <c r="K1603" s="30"/>
      <c r="L1603" s="30"/>
      <c r="M1603" s="30"/>
      <c r="N1603" s="30"/>
      <c r="O1603" s="30"/>
      <c r="P1603" s="30"/>
      <c r="Q1603" s="30" t="str">
        <f t="shared" si="1323"/>
        <v>-</v>
      </c>
    </row>
    <row r="1604" spans="1:17" ht="15.75" thickBot="1">
      <c r="A1604" s="17" t="s">
        <v>803</v>
      </c>
      <c r="B1604" s="17" t="s">
        <v>129</v>
      </c>
      <c r="C1604" s="12" t="s">
        <v>0</v>
      </c>
      <c r="D1604" s="12" t="s">
        <v>0</v>
      </c>
      <c r="E1604" s="18" t="s">
        <v>0</v>
      </c>
      <c r="F1604" s="18" t="s">
        <v>0</v>
      </c>
      <c r="G1604" s="81" t="s">
        <v>0</v>
      </c>
      <c r="H1604" s="18" t="s">
        <v>0</v>
      </c>
      <c r="I1604" s="11"/>
      <c r="J1604" s="11"/>
      <c r="K1604" s="11"/>
      <c r="L1604" s="11"/>
      <c r="M1604" s="11"/>
      <c r="N1604" s="11"/>
      <c r="O1604" s="11"/>
      <c r="P1604" s="11"/>
      <c r="Q1604" s="11" t="str">
        <f t="shared" si="1323"/>
        <v>-</v>
      </c>
    </row>
    <row r="1605" spans="1:17" ht="45.75" thickBot="1">
      <c r="A1605" s="1" t="s">
        <v>82</v>
      </c>
      <c r="B1605" s="1" t="s">
        <v>83</v>
      </c>
      <c r="C1605" s="1" t="s">
        <v>84</v>
      </c>
      <c r="D1605" s="19" t="s">
        <v>0</v>
      </c>
      <c r="E1605" s="1" t="s">
        <v>85</v>
      </c>
      <c r="F1605" s="1" t="s">
        <v>86</v>
      </c>
      <c r="G1605" s="82" t="s">
        <v>87</v>
      </c>
      <c r="H1605" s="1" t="s">
        <v>1</v>
      </c>
      <c r="I1605" s="1" t="s">
        <v>3016</v>
      </c>
      <c r="J1605" s="1" t="s">
        <v>3199</v>
      </c>
      <c r="K1605" s="1" t="s">
        <v>3198</v>
      </c>
      <c r="L1605" s="1" t="s">
        <v>3191</v>
      </c>
      <c r="M1605" s="1" t="s">
        <v>3193</v>
      </c>
      <c r="N1605" s="1" t="s">
        <v>3194</v>
      </c>
      <c r="O1605" s="1" t="s">
        <v>3195</v>
      </c>
      <c r="P1605" s="1" t="s">
        <v>3192</v>
      </c>
      <c r="Q1605" s="1" t="s">
        <v>3185</v>
      </c>
    </row>
    <row r="1606" spans="1:17">
      <c r="A1606" s="20" t="s">
        <v>0</v>
      </c>
      <c r="B1606" s="20" t="s">
        <v>0</v>
      </c>
      <c r="C1606" s="20" t="s">
        <v>0</v>
      </c>
      <c r="D1606" s="21" t="s">
        <v>0</v>
      </c>
      <c r="E1606" s="21" t="s">
        <v>0</v>
      </c>
      <c r="F1606" s="22" t="s">
        <v>0</v>
      </c>
      <c r="G1606" s="83" t="s">
        <v>0</v>
      </c>
      <c r="H1606" s="23" t="s">
        <v>0</v>
      </c>
      <c r="I1606" s="28">
        <v>1</v>
      </c>
      <c r="J1606" s="28">
        <v>2</v>
      </c>
      <c r="K1606" s="28">
        <v>3</v>
      </c>
      <c r="L1606" s="28" t="s">
        <v>3186</v>
      </c>
      <c r="M1606" s="28">
        <v>5</v>
      </c>
      <c r="N1606" s="28">
        <v>6</v>
      </c>
      <c r="O1606" s="28">
        <v>7</v>
      </c>
      <c r="P1606" s="28" t="s">
        <v>3187</v>
      </c>
      <c r="Q1606" s="28">
        <v>9</v>
      </c>
    </row>
    <row r="1607" spans="1:17">
      <c r="A1607" s="17" t="s">
        <v>803</v>
      </c>
      <c r="B1607" s="17" t="s">
        <v>129</v>
      </c>
      <c r="C1607" s="12" t="s">
        <v>88</v>
      </c>
      <c r="D1607" s="12" t="s">
        <v>887</v>
      </c>
      <c r="E1607" s="18" t="s">
        <v>0</v>
      </c>
      <c r="F1607" s="18" t="s">
        <v>0</v>
      </c>
      <c r="G1607" s="81" t="s">
        <v>0</v>
      </c>
      <c r="H1607" s="18" t="s">
        <v>888</v>
      </c>
      <c r="I1607" s="11"/>
      <c r="J1607" s="11"/>
      <c r="K1607" s="11"/>
      <c r="L1607" s="11"/>
      <c r="M1607" s="11"/>
      <c r="N1607" s="11"/>
      <c r="O1607" s="11"/>
      <c r="P1607" s="11"/>
      <c r="Q1607" s="11" t="str">
        <f t="shared" si="1323"/>
        <v>-</v>
      </c>
    </row>
    <row r="1608" spans="1:17" ht="22.5">
      <c r="A1608" s="17" t="s">
        <v>0</v>
      </c>
      <c r="B1608" s="17" t="s">
        <v>0</v>
      </c>
      <c r="C1608" s="17" t="s">
        <v>0</v>
      </c>
      <c r="D1608" s="18" t="s">
        <v>0</v>
      </c>
      <c r="E1608" s="18" t="s">
        <v>0</v>
      </c>
      <c r="F1608" s="18" t="s">
        <v>0</v>
      </c>
      <c r="G1608" s="81" t="s">
        <v>0</v>
      </c>
      <c r="H1608" s="24" t="s">
        <v>27</v>
      </c>
      <c r="I1608" s="29">
        <v>2521555</v>
      </c>
      <c r="J1608" s="29">
        <f t="shared" ref="J1608" si="1431">SUM(J1609,J1617,J1619)</f>
        <v>2452782</v>
      </c>
      <c r="K1608" s="29">
        <f t="shared" ref="K1608" si="1432">SUM(K1609,K1617,K1619)</f>
        <v>1310165</v>
      </c>
      <c r="L1608" s="29">
        <f t="shared" ref="L1608:L1638" si="1433">M1608+N1608+O1608</f>
        <v>611953</v>
      </c>
      <c r="M1608" s="29">
        <f t="shared" ref="M1608:O1608" si="1434">SUM(M1609,M1617,M1619)</f>
        <v>212735</v>
      </c>
      <c r="N1608" s="29">
        <f t="shared" si="1434"/>
        <v>193958</v>
      </c>
      <c r="O1608" s="29">
        <f t="shared" si="1434"/>
        <v>205260</v>
      </c>
      <c r="P1608" s="29">
        <f t="shared" ref="P1608:P1638" si="1435">SUM(K1608+L1608)</f>
        <v>1922118</v>
      </c>
      <c r="Q1608" s="29">
        <f t="shared" si="1323"/>
        <v>78.364811874842516</v>
      </c>
    </row>
    <row r="1609" spans="1:17">
      <c r="A1609" s="12" t="s">
        <v>803</v>
      </c>
      <c r="B1609" s="12" t="s">
        <v>129</v>
      </c>
      <c r="C1609" s="12" t="s">
        <v>88</v>
      </c>
      <c r="D1609" s="12" t="s">
        <v>887</v>
      </c>
      <c r="E1609" s="18" t="s">
        <v>2</v>
      </c>
      <c r="F1609" s="18" t="s">
        <v>0</v>
      </c>
      <c r="G1609" s="81" t="s">
        <v>0</v>
      </c>
      <c r="H1609" s="18" t="s">
        <v>3</v>
      </c>
      <c r="I1609" s="3">
        <v>2052269</v>
      </c>
      <c r="J1609" s="3">
        <f t="shared" ref="J1609" si="1436">SUM(J1610:J1611)</f>
        <v>2029051</v>
      </c>
      <c r="K1609" s="3">
        <f t="shared" ref="K1609" si="1437">SUM(K1610:K1611)</f>
        <v>1075107</v>
      </c>
      <c r="L1609" s="3">
        <f t="shared" si="1433"/>
        <v>532873</v>
      </c>
      <c r="M1609" s="3">
        <f t="shared" ref="M1609:O1609" si="1438">SUM(M1610:M1611)</f>
        <v>189000</v>
      </c>
      <c r="N1609" s="3">
        <f t="shared" si="1438"/>
        <v>166373</v>
      </c>
      <c r="O1609" s="3">
        <f t="shared" si="1438"/>
        <v>177500</v>
      </c>
      <c r="P1609" s="3">
        <f t="shared" si="1435"/>
        <v>1607980</v>
      </c>
      <c r="Q1609" s="3">
        <f t="shared" si="1323"/>
        <v>79.247884848631216</v>
      </c>
    </row>
    <row r="1610" spans="1:17">
      <c r="A1610" s="12" t="s">
        <v>803</v>
      </c>
      <c r="B1610" s="12" t="s">
        <v>129</v>
      </c>
      <c r="C1610" s="12" t="s">
        <v>88</v>
      </c>
      <c r="D1610" s="12" t="s">
        <v>887</v>
      </c>
      <c r="E1610" s="11">
        <v>6111</v>
      </c>
      <c r="F1610" s="12"/>
      <c r="G1610" s="84" t="s">
        <v>3108</v>
      </c>
      <c r="H1610" s="13" t="s">
        <v>4</v>
      </c>
      <c r="I1610" s="2">
        <v>1793824</v>
      </c>
      <c r="J1610" s="2">
        <v>1770324</v>
      </c>
      <c r="K1610" s="2">
        <v>945271</v>
      </c>
      <c r="L1610" s="2">
        <f t="shared" si="1433"/>
        <v>474000</v>
      </c>
      <c r="M1610" s="2">
        <v>157000</v>
      </c>
      <c r="N1610" s="2">
        <v>157000</v>
      </c>
      <c r="O1610" s="2">
        <v>160000</v>
      </c>
      <c r="P1610" s="2">
        <f t="shared" si="1435"/>
        <v>1419271</v>
      </c>
      <c r="Q1610" s="2">
        <f t="shared" si="1323"/>
        <v>80.170127050189691</v>
      </c>
    </row>
    <row r="1611" spans="1:17">
      <c r="A1611" s="17" t="s">
        <v>803</v>
      </c>
      <c r="B1611" s="17" t="s">
        <v>129</v>
      </c>
      <c r="C1611" s="17" t="s">
        <v>88</v>
      </c>
      <c r="D1611" s="17" t="s">
        <v>887</v>
      </c>
      <c r="E1611" s="17" t="s">
        <v>91</v>
      </c>
      <c r="F1611" s="12" t="s">
        <v>0</v>
      </c>
      <c r="G1611" s="84" t="s">
        <v>0</v>
      </c>
      <c r="H1611" s="18" t="s">
        <v>5</v>
      </c>
      <c r="I1611" s="3">
        <v>258445</v>
      </c>
      <c r="J1611" s="3">
        <f t="shared" ref="J1611:K1611" si="1439">SUM(J1612:J1616)</f>
        <v>258727</v>
      </c>
      <c r="K1611" s="3">
        <f t="shared" si="1439"/>
        <v>129836</v>
      </c>
      <c r="L1611" s="3">
        <f t="shared" si="1433"/>
        <v>58873</v>
      </c>
      <c r="M1611" s="3">
        <f t="shared" ref="M1611:O1611" si="1440">SUM(M1612:M1616)</f>
        <v>32000</v>
      </c>
      <c r="N1611" s="3">
        <f t="shared" si="1440"/>
        <v>9373</v>
      </c>
      <c r="O1611" s="3">
        <f t="shared" si="1440"/>
        <v>17500</v>
      </c>
      <c r="P1611" s="3">
        <f t="shared" si="1435"/>
        <v>188709</v>
      </c>
      <c r="Q1611" s="3">
        <f t="shared" si="1323"/>
        <v>72.937497825893701</v>
      </c>
    </row>
    <row r="1612" spans="1:17">
      <c r="A1612" s="12" t="s">
        <v>803</v>
      </c>
      <c r="B1612" s="12" t="s">
        <v>129</v>
      </c>
      <c r="C1612" s="12" t="s">
        <v>88</v>
      </c>
      <c r="D1612" s="12" t="s">
        <v>887</v>
      </c>
      <c r="E1612" s="11">
        <v>6112</v>
      </c>
      <c r="F1612" s="12" t="s">
        <v>889</v>
      </c>
      <c r="G1612" s="84" t="s">
        <v>3108</v>
      </c>
      <c r="H1612" s="13" t="s">
        <v>9</v>
      </c>
      <c r="I1612" s="2">
        <v>24645</v>
      </c>
      <c r="J1612" s="2">
        <v>23700</v>
      </c>
      <c r="K1612" s="2">
        <v>11577</v>
      </c>
      <c r="L1612" s="2">
        <f t="shared" si="1433"/>
        <v>3873</v>
      </c>
      <c r="M1612" s="2">
        <v>0</v>
      </c>
      <c r="N1612" s="2">
        <v>1873</v>
      </c>
      <c r="O1612" s="2">
        <v>2000</v>
      </c>
      <c r="P1612" s="2">
        <f t="shared" si="1435"/>
        <v>15450</v>
      </c>
      <c r="Q1612" s="2">
        <f t="shared" si="1323"/>
        <v>65.189873417721529</v>
      </c>
    </row>
    <row r="1613" spans="1:17">
      <c r="A1613" s="12" t="s">
        <v>803</v>
      </c>
      <c r="B1613" s="12" t="s">
        <v>129</v>
      </c>
      <c r="C1613" s="12" t="s">
        <v>88</v>
      </c>
      <c r="D1613" s="12" t="s">
        <v>887</v>
      </c>
      <c r="E1613" s="11">
        <v>6112</v>
      </c>
      <c r="F1613" s="12" t="s">
        <v>890</v>
      </c>
      <c r="G1613" s="84" t="s">
        <v>3108</v>
      </c>
      <c r="H1613" s="13" t="s">
        <v>10</v>
      </c>
      <c r="I1613" s="2">
        <v>145800</v>
      </c>
      <c r="J1613" s="2">
        <v>143300</v>
      </c>
      <c r="K1613" s="2">
        <v>83432</v>
      </c>
      <c r="L1613" s="2">
        <f t="shared" si="1433"/>
        <v>24000</v>
      </c>
      <c r="M1613" s="2">
        <v>1000</v>
      </c>
      <c r="N1613" s="2">
        <v>7500</v>
      </c>
      <c r="O1613" s="2">
        <v>15500</v>
      </c>
      <c r="P1613" s="2">
        <f t="shared" si="1435"/>
        <v>107432</v>
      </c>
      <c r="Q1613" s="2">
        <f t="shared" ref="Q1613:Q1676" si="1441">IF(J1613=0,"-",P1613/J1613*100)</f>
        <v>74.969993021632945</v>
      </c>
    </row>
    <row r="1614" spans="1:17">
      <c r="A1614" s="12" t="s">
        <v>803</v>
      </c>
      <c r="B1614" s="12" t="s">
        <v>129</v>
      </c>
      <c r="C1614" s="12" t="s">
        <v>88</v>
      </c>
      <c r="D1614" s="12" t="s">
        <v>887</v>
      </c>
      <c r="E1614" s="11">
        <v>6112</v>
      </c>
      <c r="F1614" s="12" t="s">
        <v>891</v>
      </c>
      <c r="G1614" s="84" t="s">
        <v>3108</v>
      </c>
      <c r="H1614" s="13" t="s">
        <v>7</v>
      </c>
      <c r="I1614" s="2">
        <v>31100</v>
      </c>
      <c r="J1614" s="2">
        <v>34827</v>
      </c>
      <c r="K1614" s="2">
        <v>34827</v>
      </c>
      <c r="L1614" s="2">
        <f t="shared" si="1433"/>
        <v>0</v>
      </c>
      <c r="M1614" s="2"/>
      <c r="N1614" s="2"/>
      <c r="O1614" s="2"/>
      <c r="P1614" s="2">
        <f t="shared" si="1435"/>
        <v>34827</v>
      </c>
      <c r="Q1614" s="2">
        <f t="shared" si="1441"/>
        <v>100</v>
      </c>
    </row>
    <row r="1615" spans="1:17">
      <c r="A1615" s="12" t="s">
        <v>803</v>
      </c>
      <c r="B1615" s="12" t="s">
        <v>129</v>
      </c>
      <c r="C1615" s="12" t="s">
        <v>88</v>
      </c>
      <c r="D1615" s="12" t="s">
        <v>887</v>
      </c>
      <c r="E1615" s="11">
        <v>6112</v>
      </c>
      <c r="F1615" s="12" t="s">
        <v>892</v>
      </c>
      <c r="G1615" s="84" t="s">
        <v>3108</v>
      </c>
      <c r="H1615" s="13" t="s">
        <v>8</v>
      </c>
      <c r="I1615" s="2">
        <v>35900</v>
      </c>
      <c r="J1615" s="2">
        <v>35900</v>
      </c>
      <c r="K1615" s="2">
        <v>0</v>
      </c>
      <c r="L1615" s="2">
        <f t="shared" si="1433"/>
        <v>31000</v>
      </c>
      <c r="M1615" s="2">
        <v>31000</v>
      </c>
      <c r="N1615" s="2"/>
      <c r="O1615" s="2"/>
      <c r="P1615" s="2">
        <f t="shared" si="1435"/>
        <v>31000</v>
      </c>
      <c r="Q1615" s="2">
        <f t="shared" si="1441"/>
        <v>86.350974930362113</v>
      </c>
    </row>
    <row r="1616" spans="1:17">
      <c r="A1616" s="12" t="s">
        <v>803</v>
      </c>
      <c r="B1616" s="12" t="s">
        <v>129</v>
      </c>
      <c r="C1616" s="12" t="s">
        <v>88</v>
      </c>
      <c r="D1616" s="12" t="s">
        <v>887</v>
      </c>
      <c r="E1616" s="11">
        <v>6112</v>
      </c>
      <c r="F1616" s="12" t="s">
        <v>893</v>
      </c>
      <c r="G1616" s="84" t="s">
        <v>3108</v>
      </c>
      <c r="H1616" s="13" t="s">
        <v>6</v>
      </c>
      <c r="I1616" s="2">
        <v>21000</v>
      </c>
      <c r="J1616" s="2">
        <v>21000</v>
      </c>
      <c r="K1616" s="2">
        <v>0</v>
      </c>
      <c r="L1616" s="2">
        <f t="shared" si="1433"/>
        <v>0</v>
      </c>
      <c r="M1616" s="2"/>
      <c r="N1616" s="2"/>
      <c r="O1616" s="2"/>
      <c r="P1616" s="2">
        <f t="shared" si="1435"/>
        <v>0</v>
      </c>
      <c r="Q1616" s="2">
        <f t="shared" si="1441"/>
        <v>0</v>
      </c>
    </row>
    <row r="1617" spans="1:17">
      <c r="A1617" s="12" t="s">
        <v>803</v>
      </c>
      <c r="B1617" s="12" t="s">
        <v>129</v>
      </c>
      <c r="C1617" s="12" t="s">
        <v>88</v>
      </c>
      <c r="D1617" s="12" t="s">
        <v>887</v>
      </c>
      <c r="E1617" s="18" t="s">
        <v>13</v>
      </c>
      <c r="F1617" s="18" t="s">
        <v>0</v>
      </c>
      <c r="G1617" s="81" t="s">
        <v>0</v>
      </c>
      <c r="H1617" s="18" t="s">
        <v>14</v>
      </c>
      <c r="I1617" s="3">
        <v>188351</v>
      </c>
      <c r="J1617" s="3">
        <f t="shared" ref="J1617:K1617" si="1442">SUM(J1618)</f>
        <v>185881</v>
      </c>
      <c r="K1617" s="3">
        <f t="shared" si="1442"/>
        <v>99254</v>
      </c>
      <c r="L1617" s="3">
        <f t="shared" si="1433"/>
        <v>49770</v>
      </c>
      <c r="M1617" s="3">
        <f t="shared" ref="M1617:O1617" si="1443">SUM(M1618)</f>
        <v>16485</v>
      </c>
      <c r="N1617" s="3">
        <f t="shared" si="1443"/>
        <v>16485</v>
      </c>
      <c r="O1617" s="3">
        <f t="shared" si="1443"/>
        <v>16800</v>
      </c>
      <c r="P1617" s="3">
        <f t="shared" si="1435"/>
        <v>149024</v>
      </c>
      <c r="Q1617" s="3">
        <f t="shared" si="1441"/>
        <v>80.171722768868264</v>
      </c>
    </row>
    <row r="1618" spans="1:17">
      <c r="A1618" s="12" t="s">
        <v>803</v>
      </c>
      <c r="B1618" s="12" t="s">
        <v>129</v>
      </c>
      <c r="C1618" s="12" t="s">
        <v>88</v>
      </c>
      <c r="D1618" s="12" t="s">
        <v>887</v>
      </c>
      <c r="E1618" s="11">
        <v>6121</v>
      </c>
      <c r="F1618" s="12"/>
      <c r="G1618" s="84" t="s">
        <v>3108</v>
      </c>
      <c r="H1618" s="13" t="s">
        <v>15</v>
      </c>
      <c r="I1618" s="2">
        <v>188351</v>
      </c>
      <c r="J1618" s="2">
        <v>185881</v>
      </c>
      <c r="K1618" s="2">
        <v>99254</v>
      </c>
      <c r="L1618" s="2">
        <f t="shared" si="1433"/>
        <v>49770</v>
      </c>
      <c r="M1618" s="2">
        <v>16485</v>
      </c>
      <c r="N1618" s="2">
        <v>16485</v>
      </c>
      <c r="O1618" s="2">
        <v>16800</v>
      </c>
      <c r="P1618" s="2">
        <f t="shared" si="1435"/>
        <v>149024</v>
      </c>
      <c r="Q1618" s="2">
        <f t="shared" si="1441"/>
        <v>80.171722768868264</v>
      </c>
    </row>
    <row r="1619" spans="1:17">
      <c r="A1619" s="12" t="s">
        <v>803</v>
      </c>
      <c r="B1619" s="12" t="s">
        <v>129</v>
      </c>
      <c r="C1619" s="12" t="s">
        <v>88</v>
      </c>
      <c r="D1619" s="12" t="s">
        <v>887</v>
      </c>
      <c r="E1619" s="18" t="s">
        <v>16</v>
      </c>
      <c r="F1619" s="18" t="s">
        <v>0</v>
      </c>
      <c r="G1619" s="81" t="s">
        <v>0</v>
      </c>
      <c r="H1619" s="18" t="s">
        <v>17</v>
      </c>
      <c r="I1619" s="3">
        <v>280935</v>
      </c>
      <c r="J1619" s="3">
        <f t="shared" ref="J1619:K1619" si="1444">SUM(J1620:J1626)</f>
        <v>237850</v>
      </c>
      <c r="K1619" s="3">
        <f t="shared" si="1444"/>
        <v>135804</v>
      </c>
      <c r="L1619" s="3">
        <f t="shared" si="1433"/>
        <v>29310</v>
      </c>
      <c r="M1619" s="3">
        <f t="shared" ref="M1619:O1619" si="1445">SUM(M1620:M1626)</f>
        <v>7250</v>
      </c>
      <c r="N1619" s="3">
        <f t="shared" si="1445"/>
        <v>11100</v>
      </c>
      <c r="O1619" s="3">
        <f t="shared" si="1445"/>
        <v>10960</v>
      </c>
      <c r="P1619" s="3">
        <f t="shared" si="1435"/>
        <v>165114</v>
      </c>
      <c r="Q1619" s="3">
        <f t="shared" si="1441"/>
        <v>69.419381963422325</v>
      </c>
    </row>
    <row r="1620" spans="1:17">
      <c r="A1620" s="12" t="s">
        <v>803</v>
      </c>
      <c r="B1620" s="12" t="s">
        <v>129</v>
      </c>
      <c r="C1620" s="12" t="s">
        <v>88</v>
      </c>
      <c r="D1620" s="12" t="s">
        <v>887</v>
      </c>
      <c r="E1620" s="11">
        <v>6131</v>
      </c>
      <c r="F1620" s="12"/>
      <c r="G1620" s="84" t="s">
        <v>3108</v>
      </c>
      <c r="H1620" s="13" t="s">
        <v>18</v>
      </c>
      <c r="I1620" s="2">
        <v>1000</v>
      </c>
      <c r="J1620" s="2">
        <v>1000</v>
      </c>
      <c r="K1620" s="2">
        <v>500</v>
      </c>
      <c r="L1620" s="2">
        <f t="shared" si="1433"/>
        <v>0</v>
      </c>
      <c r="M1620" s="2">
        <v>0</v>
      </c>
      <c r="N1620" s="2">
        <v>0</v>
      </c>
      <c r="O1620" s="2">
        <v>0</v>
      </c>
      <c r="P1620" s="2">
        <f t="shared" si="1435"/>
        <v>500</v>
      </c>
      <c r="Q1620" s="2">
        <f t="shared" si="1441"/>
        <v>50</v>
      </c>
    </row>
    <row r="1621" spans="1:17">
      <c r="A1621" s="12" t="s">
        <v>803</v>
      </c>
      <c r="B1621" s="12" t="s">
        <v>129</v>
      </c>
      <c r="C1621" s="12" t="s">
        <v>88</v>
      </c>
      <c r="D1621" s="12" t="s">
        <v>887</v>
      </c>
      <c r="E1621" s="11">
        <v>6132</v>
      </c>
      <c r="F1621" s="12"/>
      <c r="G1621" s="84" t="s">
        <v>3108</v>
      </c>
      <c r="H1621" s="13" t="s">
        <v>19</v>
      </c>
      <c r="I1621" s="2">
        <v>171000</v>
      </c>
      <c r="J1621" s="2">
        <v>171000</v>
      </c>
      <c r="K1621" s="2">
        <v>100800</v>
      </c>
      <c r="L1621" s="2">
        <f t="shared" si="1433"/>
        <v>12700</v>
      </c>
      <c r="M1621" s="2">
        <v>700</v>
      </c>
      <c r="N1621" s="2">
        <v>6000</v>
      </c>
      <c r="O1621" s="2">
        <v>6000</v>
      </c>
      <c r="P1621" s="2">
        <f t="shared" si="1435"/>
        <v>113500</v>
      </c>
      <c r="Q1621" s="2">
        <f t="shared" si="1441"/>
        <v>66.37426900584795</v>
      </c>
    </row>
    <row r="1622" spans="1:17">
      <c r="A1622" s="12" t="s">
        <v>803</v>
      </c>
      <c r="B1622" s="12" t="s">
        <v>129</v>
      </c>
      <c r="C1622" s="12" t="s">
        <v>88</v>
      </c>
      <c r="D1622" s="12" t="s">
        <v>887</v>
      </c>
      <c r="E1622" s="11">
        <v>6133</v>
      </c>
      <c r="F1622" s="12"/>
      <c r="G1622" s="84" t="s">
        <v>3108</v>
      </c>
      <c r="H1622" s="13" t="s">
        <v>20</v>
      </c>
      <c r="I1622" s="2">
        <v>12000</v>
      </c>
      <c r="J1622" s="2">
        <v>12000</v>
      </c>
      <c r="K1622" s="2">
        <v>6150</v>
      </c>
      <c r="L1622" s="2">
        <f t="shared" si="1433"/>
        <v>3300</v>
      </c>
      <c r="M1622" s="2">
        <v>1400</v>
      </c>
      <c r="N1622" s="2">
        <v>1000</v>
      </c>
      <c r="O1622" s="2">
        <v>900</v>
      </c>
      <c r="P1622" s="2">
        <f t="shared" si="1435"/>
        <v>9450</v>
      </c>
      <c r="Q1622" s="2">
        <f t="shared" si="1441"/>
        <v>78.75</v>
      </c>
    </row>
    <row r="1623" spans="1:17">
      <c r="A1623" s="12" t="s">
        <v>803</v>
      </c>
      <c r="B1623" s="12" t="s">
        <v>129</v>
      </c>
      <c r="C1623" s="12" t="s">
        <v>88</v>
      </c>
      <c r="D1623" s="12" t="s">
        <v>887</v>
      </c>
      <c r="E1623" s="11">
        <v>6134</v>
      </c>
      <c r="F1623" s="12"/>
      <c r="G1623" s="84" t="s">
        <v>3108</v>
      </c>
      <c r="H1623" s="13" t="s">
        <v>21</v>
      </c>
      <c r="I1623" s="2">
        <v>56500</v>
      </c>
      <c r="J1623" s="2">
        <v>14000</v>
      </c>
      <c r="K1623" s="2">
        <v>7000</v>
      </c>
      <c r="L1623" s="2">
        <f t="shared" si="1433"/>
        <v>3000</v>
      </c>
      <c r="M1623" s="2">
        <v>1000</v>
      </c>
      <c r="N1623" s="2">
        <v>1000</v>
      </c>
      <c r="O1623" s="2">
        <v>1000</v>
      </c>
      <c r="P1623" s="2">
        <f t="shared" si="1435"/>
        <v>10000</v>
      </c>
      <c r="Q1623" s="2">
        <f t="shared" si="1441"/>
        <v>71.428571428571431</v>
      </c>
    </row>
    <row r="1624" spans="1:17">
      <c r="A1624" s="12" t="s">
        <v>803</v>
      </c>
      <c r="B1624" s="12" t="s">
        <v>129</v>
      </c>
      <c r="C1624" s="12" t="s">
        <v>88</v>
      </c>
      <c r="D1624" s="12" t="s">
        <v>887</v>
      </c>
      <c r="E1624" s="11">
        <v>6135</v>
      </c>
      <c r="F1624" s="12"/>
      <c r="G1624" s="84" t="s">
        <v>3108</v>
      </c>
      <c r="H1624" s="13" t="s">
        <v>22</v>
      </c>
      <c r="I1624" s="2">
        <v>750</v>
      </c>
      <c r="J1624" s="2">
        <v>750</v>
      </c>
      <c r="K1624" s="2">
        <v>410</v>
      </c>
      <c r="L1624" s="2">
        <f t="shared" si="1433"/>
        <v>200</v>
      </c>
      <c r="M1624" s="2">
        <v>100</v>
      </c>
      <c r="N1624" s="2">
        <v>50</v>
      </c>
      <c r="O1624" s="2">
        <v>50</v>
      </c>
      <c r="P1624" s="2">
        <f t="shared" si="1435"/>
        <v>610</v>
      </c>
      <c r="Q1624" s="2">
        <f t="shared" si="1441"/>
        <v>81.333333333333329</v>
      </c>
    </row>
    <row r="1625" spans="1:17">
      <c r="A1625" s="12" t="s">
        <v>803</v>
      </c>
      <c r="B1625" s="12" t="s">
        <v>129</v>
      </c>
      <c r="C1625" s="12" t="s">
        <v>88</v>
      </c>
      <c r="D1625" s="12" t="s">
        <v>887</v>
      </c>
      <c r="E1625" s="11">
        <v>6137</v>
      </c>
      <c r="F1625" s="12"/>
      <c r="G1625" s="84" t="s">
        <v>3108</v>
      </c>
      <c r="H1625" s="13" t="s">
        <v>24</v>
      </c>
      <c r="I1625" s="2">
        <v>8000</v>
      </c>
      <c r="J1625" s="2">
        <v>8000</v>
      </c>
      <c r="K1625" s="2">
        <v>4000</v>
      </c>
      <c r="L1625" s="2">
        <f t="shared" si="1433"/>
        <v>1900</v>
      </c>
      <c r="M1625" s="2">
        <v>600</v>
      </c>
      <c r="N1625" s="2">
        <v>600</v>
      </c>
      <c r="O1625" s="2">
        <v>700</v>
      </c>
      <c r="P1625" s="2">
        <f t="shared" si="1435"/>
        <v>5900</v>
      </c>
      <c r="Q1625" s="2">
        <f t="shared" si="1441"/>
        <v>73.75</v>
      </c>
    </row>
    <row r="1626" spans="1:17">
      <c r="A1626" s="17" t="s">
        <v>803</v>
      </c>
      <c r="B1626" s="17" t="s">
        <v>129</v>
      </c>
      <c r="C1626" s="17" t="s">
        <v>88</v>
      </c>
      <c r="D1626" s="17" t="s">
        <v>887</v>
      </c>
      <c r="E1626" s="17" t="s">
        <v>99</v>
      </c>
      <c r="F1626" s="12" t="s">
        <v>0</v>
      </c>
      <c r="G1626" s="84" t="s">
        <v>0</v>
      </c>
      <c r="H1626" s="18" t="s">
        <v>26</v>
      </c>
      <c r="I1626" s="3">
        <v>31685</v>
      </c>
      <c r="J1626" s="3">
        <f t="shared" ref="J1626:K1626" si="1446">SUM(J1627:J1629)</f>
        <v>31100</v>
      </c>
      <c r="K1626" s="3">
        <f t="shared" si="1446"/>
        <v>16944</v>
      </c>
      <c r="L1626" s="3">
        <f t="shared" si="1433"/>
        <v>8210</v>
      </c>
      <c r="M1626" s="3">
        <f t="shared" ref="M1626:O1626" si="1447">SUM(M1627:M1629)</f>
        <v>3450</v>
      </c>
      <c r="N1626" s="3">
        <f t="shared" si="1447"/>
        <v>2450</v>
      </c>
      <c r="O1626" s="3">
        <f t="shared" si="1447"/>
        <v>2310</v>
      </c>
      <c r="P1626" s="3">
        <f t="shared" si="1435"/>
        <v>25154</v>
      </c>
      <c r="Q1626" s="3">
        <f t="shared" si="1441"/>
        <v>80.881028938906752</v>
      </c>
    </row>
    <row r="1627" spans="1:17">
      <c r="A1627" s="12" t="s">
        <v>803</v>
      </c>
      <c r="B1627" s="12" t="s">
        <v>129</v>
      </c>
      <c r="C1627" s="12" t="s">
        <v>88</v>
      </c>
      <c r="D1627" s="12" t="s">
        <v>887</v>
      </c>
      <c r="E1627" s="11">
        <v>6139</v>
      </c>
      <c r="F1627" s="12"/>
      <c r="G1627" s="84" t="s">
        <v>3108</v>
      </c>
      <c r="H1627" s="13" t="s">
        <v>26</v>
      </c>
      <c r="I1627" s="2">
        <v>14800</v>
      </c>
      <c r="J1627" s="2">
        <v>14300</v>
      </c>
      <c r="K1627" s="2">
        <v>7150</v>
      </c>
      <c r="L1627" s="2">
        <f t="shared" si="1433"/>
        <v>3500</v>
      </c>
      <c r="M1627" s="2">
        <v>2000</v>
      </c>
      <c r="N1627" s="2">
        <v>1000</v>
      </c>
      <c r="O1627" s="2">
        <v>500</v>
      </c>
      <c r="P1627" s="2">
        <f t="shared" si="1435"/>
        <v>10650</v>
      </c>
      <c r="Q1627" s="2">
        <f t="shared" si="1441"/>
        <v>74.47552447552448</v>
      </c>
    </row>
    <row r="1628" spans="1:17">
      <c r="A1628" s="12" t="s">
        <v>803</v>
      </c>
      <c r="B1628" s="12" t="s">
        <v>129</v>
      </c>
      <c r="C1628" s="12" t="s">
        <v>88</v>
      </c>
      <c r="D1628" s="12" t="s">
        <v>887</v>
      </c>
      <c r="E1628" s="11">
        <v>6139</v>
      </c>
      <c r="F1628" s="12" t="s">
        <v>894</v>
      </c>
      <c r="G1628" s="84" t="s">
        <v>3108</v>
      </c>
      <c r="H1628" s="13" t="s">
        <v>108</v>
      </c>
      <c r="I1628" s="2">
        <v>5385</v>
      </c>
      <c r="J1628" s="2">
        <v>5300</v>
      </c>
      <c r="K1628" s="2">
        <v>3014</v>
      </c>
      <c r="L1628" s="2">
        <f t="shared" si="1433"/>
        <v>1510</v>
      </c>
      <c r="M1628" s="2">
        <v>500</v>
      </c>
      <c r="N1628" s="2">
        <v>500</v>
      </c>
      <c r="O1628" s="2">
        <v>510</v>
      </c>
      <c r="P1628" s="2">
        <f t="shared" si="1435"/>
        <v>4524</v>
      </c>
      <c r="Q1628" s="2">
        <f t="shared" si="1441"/>
        <v>85.35849056603773</v>
      </c>
    </row>
    <row r="1629" spans="1:17" ht="22.5">
      <c r="A1629" s="12" t="s">
        <v>803</v>
      </c>
      <c r="B1629" s="12" t="s">
        <v>129</v>
      </c>
      <c r="C1629" s="12" t="s">
        <v>88</v>
      </c>
      <c r="D1629" s="12" t="s">
        <v>887</v>
      </c>
      <c r="E1629" s="11">
        <v>6139</v>
      </c>
      <c r="F1629" s="12" t="s">
        <v>895</v>
      </c>
      <c r="G1629" s="84" t="s">
        <v>3108</v>
      </c>
      <c r="H1629" s="13" t="s">
        <v>114</v>
      </c>
      <c r="I1629" s="2">
        <v>11500</v>
      </c>
      <c r="J1629" s="2">
        <v>11500</v>
      </c>
      <c r="K1629" s="2">
        <v>6780</v>
      </c>
      <c r="L1629" s="2">
        <f t="shared" si="1433"/>
        <v>3200</v>
      </c>
      <c r="M1629" s="2">
        <v>950</v>
      </c>
      <c r="N1629" s="2">
        <v>950</v>
      </c>
      <c r="O1629" s="2">
        <v>1300</v>
      </c>
      <c r="P1629" s="2">
        <f t="shared" si="1435"/>
        <v>9980</v>
      </c>
      <c r="Q1629" s="2">
        <f t="shared" si="1441"/>
        <v>86.782608695652172</v>
      </c>
    </row>
    <row r="1630" spans="1:17" ht="22.5">
      <c r="A1630" s="17" t="s">
        <v>0</v>
      </c>
      <c r="B1630" s="17" t="s">
        <v>0</v>
      </c>
      <c r="C1630" s="17" t="s">
        <v>0</v>
      </c>
      <c r="D1630" s="18" t="s">
        <v>0</v>
      </c>
      <c r="E1630" s="18" t="s">
        <v>0</v>
      </c>
      <c r="F1630" s="18" t="s">
        <v>0</v>
      </c>
      <c r="G1630" s="81" t="s">
        <v>0</v>
      </c>
      <c r="H1630" s="24" t="s">
        <v>36</v>
      </c>
      <c r="I1630" s="29">
        <v>100</v>
      </c>
      <c r="J1630" s="29">
        <f t="shared" ref="J1630:K1631" si="1448">SUM(J1631)</f>
        <v>100</v>
      </c>
      <c r="K1630" s="29">
        <f t="shared" si="1448"/>
        <v>0</v>
      </c>
      <c r="L1630" s="29">
        <f t="shared" si="1433"/>
        <v>0</v>
      </c>
      <c r="M1630" s="29">
        <f t="shared" ref="M1630:O1631" si="1449">SUM(M1631)</f>
        <v>0</v>
      </c>
      <c r="N1630" s="29">
        <f t="shared" si="1449"/>
        <v>0</v>
      </c>
      <c r="O1630" s="29">
        <f t="shared" si="1449"/>
        <v>0</v>
      </c>
      <c r="P1630" s="29">
        <f t="shared" si="1435"/>
        <v>0</v>
      </c>
      <c r="Q1630" s="29">
        <f t="shared" si="1441"/>
        <v>0</v>
      </c>
    </row>
    <row r="1631" spans="1:17">
      <c r="A1631" s="12" t="s">
        <v>803</v>
      </c>
      <c r="B1631" s="12" t="s">
        <v>129</v>
      </c>
      <c r="C1631" s="12" t="s">
        <v>88</v>
      </c>
      <c r="D1631" s="12" t="s">
        <v>887</v>
      </c>
      <c r="E1631" s="18" t="s">
        <v>28</v>
      </c>
      <c r="F1631" s="18" t="s">
        <v>0</v>
      </c>
      <c r="G1631" s="81" t="s">
        <v>0</v>
      </c>
      <c r="H1631" s="18" t="s">
        <v>29</v>
      </c>
      <c r="I1631" s="3">
        <v>100</v>
      </c>
      <c r="J1631" s="3">
        <f t="shared" si="1448"/>
        <v>100</v>
      </c>
      <c r="K1631" s="3">
        <f t="shared" si="1448"/>
        <v>0</v>
      </c>
      <c r="L1631" s="3">
        <f t="shared" si="1433"/>
        <v>0</v>
      </c>
      <c r="M1631" s="3">
        <f t="shared" si="1449"/>
        <v>0</v>
      </c>
      <c r="N1631" s="3">
        <f t="shared" si="1449"/>
        <v>0</v>
      </c>
      <c r="O1631" s="3">
        <f t="shared" si="1449"/>
        <v>0</v>
      </c>
      <c r="P1631" s="3">
        <f t="shared" si="1435"/>
        <v>0</v>
      </c>
      <c r="Q1631" s="3">
        <f t="shared" si="1441"/>
        <v>0</v>
      </c>
    </row>
    <row r="1632" spans="1:17">
      <c r="A1632" s="12" t="s">
        <v>803</v>
      </c>
      <c r="B1632" s="12" t="s">
        <v>129</v>
      </c>
      <c r="C1632" s="12" t="s">
        <v>88</v>
      </c>
      <c r="D1632" s="12" t="s">
        <v>887</v>
      </c>
      <c r="E1632" s="11">
        <v>6148</v>
      </c>
      <c r="F1632" s="12"/>
      <c r="G1632" s="84" t="s">
        <v>3108</v>
      </c>
      <c r="H1632" s="13" t="s">
        <v>35</v>
      </c>
      <c r="I1632" s="2">
        <v>100</v>
      </c>
      <c r="J1632" s="2">
        <v>100</v>
      </c>
      <c r="K1632" s="2">
        <v>0</v>
      </c>
      <c r="L1632" s="2">
        <f t="shared" si="1433"/>
        <v>0</v>
      </c>
      <c r="M1632" s="2"/>
      <c r="N1632" s="2"/>
      <c r="O1632" s="2"/>
      <c r="P1632" s="2">
        <f t="shared" si="1435"/>
        <v>0</v>
      </c>
      <c r="Q1632" s="2">
        <f t="shared" si="1441"/>
        <v>0</v>
      </c>
    </row>
    <row r="1633" spans="1:17" ht="22.5">
      <c r="A1633" s="17" t="s">
        <v>0</v>
      </c>
      <c r="B1633" s="17" t="s">
        <v>0</v>
      </c>
      <c r="C1633" s="17" t="s">
        <v>0</v>
      </c>
      <c r="D1633" s="18" t="s">
        <v>0</v>
      </c>
      <c r="E1633" s="18" t="s">
        <v>0</v>
      </c>
      <c r="F1633" s="18" t="s">
        <v>0</v>
      </c>
      <c r="G1633" s="81" t="s">
        <v>0</v>
      </c>
      <c r="H1633" s="24" t="s">
        <v>58</v>
      </c>
      <c r="I1633" s="29">
        <v>35000</v>
      </c>
      <c r="J1633" s="29">
        <f t="shared" ref="J1633:K1633" si="1450">SUM(J1634)</f>
        <v>30000</v>
      </c>
      <c r="K1633" s="29">
        <f t="shared" si="1450"/>
        <v>0</v>
      </c>
      <c r="L1633" s="29">
        <f t="shared" si="1433"/>
        <v>30000</v>
      </c>
      <c r="M1633" s="29">
        <f t="shared" ref="M1633:O1633" si="1451">SUM(M1634)</f>
        <v>16000</v>
      </c>
      <c r="N1633" s="29">
        <f t="shared" si="1451"/>
        <v>14000</v>
      </c>
      <c r="O1633" s="29">
        <f t="shared" si="1451"/>
        <v>0</v>
      </c>
      <c r="P1633" s="29">
        <f t="shared" si="1435"/>
        <v>30000</v>
      </c>
      <c r="Q1633" s="29">
        <f t="shared" si="1441"/>
        <v>100</v>
      </c>
    </row>
    <row r="1634" spans="1:17">
      <c r="A1634" s="12" t="s">
        <v>803</v>
      </c>
      <c r="B1634" s="12" t="s">
        <v>129</v>
      </c>
      <c r="C1634" s="12" t="s">
        <v>88</v>
      </c>
      <c r="D1634" s="12" t="s">
        <v>887</v>
      </c>
      <c r="E1634" s="18" t="s">
        <v>50</v>
      </c>
      <c r="F1634" s="18" t="s">
        <v>0</v>
      </c>
      <c r="G1634" s="81" t="s">
        <v>0</v>
      </c>
      <c r="H1634" s="18" t="s">
        <v>51</v>
      </c>
      <c r="I1634" s="3">
        <v>35000</v>
      </c>
      <c r="J1634" s="3">
        <f t="shared" ref="J1634" si="1452">SUM(J1635:J1636)</f>
        <v>30000</v>
      </c>
      <c r="K1634" s="3">
        <f t="shared" ref="K1634" si="1453">SUM(K1635:K1636)</f>
        <v>0</v>
      </c>
      <c r="L1634" s="3">
        <f t="shared" si="1433"/>
        <v>30000</v>
      </c>
      <c r="M1634" s="3">
        <f t="shared" ref="M1634:O1634" si="1454">SUM(M1635:M1636)</f>
        <v>16000</v>
      </c>
      <c r="N1634" s="3">
        <f t="shared" si="1454"/>
        <v>14000</v>
      </c>
      <c r="O1634" s="3">
        <f t="shared" si="1454"/>
        <v>0</v>
      </c>
      <c r="P1634" s="3">
        <f t="shared" si="1435"/>
        <v>30000</v>
      </c>
      <c r="Q1634" s="3">
        <f t="shared" si="1441"/>
        <v>100</v>
      </c>
    </row>
    <row r="1635" spans="1:17">
      <c r="A1635" s="12" t="s">
        <v>803</v>
      </c>
      <c r="B1635" s="12" t="s">
        <v>129</v>
      </c>
      <c r="C1635" s="12" t="s">
        <v>88</v>
      </c>
      <c r="D1635" s="12" t="s">
        <v>887</v>
      </c>
      <c r="E1635" s="11">
        <v>8213</v>
      </c>
      <c r="F1635" s="12"/>
      <c r="G1635" s="84" t="s">
        <v>3108</v>
      </c>
      <c r="H1635" s="13" t="s">
        <v>54</v>
      </c>
      <c r="I1635" s="2">
        <v>25000</v>
      </c>
      <c r="J1635" s="2">
        <v>20000</v>
      </c>
      <c r="K1635" s="2">
        <v>0</v>
      </c>
      <c r="L1635" s="2">
        <f t="shared" si="1433"/>
        <v>20000</v>
      </c>
      <c r="M1635" s="2">
        <v>10000</v>
      </c>
      <c r="N1635" s="2">
        <v>10000</v>
      </c>
      <c r="O1635" s="2"/>
      <c r="P1635" s="2">
        <f t="shared" si="1435"/>
        <v>20000</v>
      </c>
      <c r="Q1635" s="2">
        <f t="shared" si="1441"/>
        <v>100</v>
      </c>
    </row>
    <row r="1636" spans="1:17">
      <c r="A1636" s="12" t="s">
        <v>803</v>
      </c>
      <c r="B1636" s="12" t="s">
        <v>129</v>
      </c>
      <c r="C1636" s="12" t="s">
        <v>88</v>
      </c>
      <c r="D1636" s="12" t="s">
        <v>887</v>
      </c>
      <c r="E1636" s="11">
        <v>8216</v>
      </c>
      <c r="F1636" s="12"/>
      <c r="G1636" s="84" t="s">
        <v>3108</v>
      </c>
      <c r="H1636" s="13" t="s">
        <v>57</v>
      </c>
      <c r="I1636" s="2">
        <v>10000</v>
      </c>
      <c r="J1636" s="2">
        <v>10000</v>
      </c>
      <c r="K1636" s="2">
        <v>0</v>
      </c>
      <c r="L1636" s="2">
        <f t="shared" si="1433"/>
        <v>10000</v>
      </c>
      <c r="M1636" s="2">
        <v>6000</v>
      </c>
      <c r="N1636" s="2">
        <v>4000</v>
      </c>
      <c r="O1636" s="2"/>
      <c r="P1636" s="2">
        <f t="shared" si="1435"/>
        <v>10000</v>
      </c>
      <c r="Q1636" s="2">
        <f t="shared" si="1441"/>
        <v>100</v>
      </c>
    </row>
    <row r="1637" spans="1:17">
      <c r="A1637" s="13" t="s">
        <v>0</v>
      </c>
      <c r="B1637" s="13" t="s">
        <v>0</v>
      </c>
      <c r="C1637" s="13" t="s">
        <v>0</v>
      </c>
      <c r="D1637" s="13" t="s">
        <v>0</v>
      </c>
      <c r="E1637" s="13" t="s">
        <v>0</v>
      </c>
      <c r="F1637" s="13" t="s">
        <v>0</v>
      </c>
      <c r="G1637" s="84" t="s">
        <v>0</v>
      </c>
      <c r="H1637" s="24" t="s">
        <v>896</v>
      </c>
      <c r="I1637" s="29">
        <v>2556655</v>
      </c>
      <c r="J1637" s="29">
        <f t="shared" ref="J1637:K1637" si="1455">SUM(J1608,J1630,J1633)</f>
        <v>2482882</v>
      </c>
      <c r="K1637" s="29">
        <f t="shared" si="1455"/>
        <v>1310165</v>
      </c>
      <c r="L1637" s="29">
        <f t="shared" si="1433"/>
        <v>641953</v>
      </c>
      <c r="M1637" s="29">
        <f t="shared" ref="M1637:O1637" si="1456">SUM(M1608,M1630,M1633)</f>
        <v>228735</v>
      </c>
      <c r="N1637" s="29">
        <f t="shared" si="1456"/>
        <v>207958</v>
      </c>
      <c r="O1637" s="29">
        <f t="shared" si="1456"/>
        <v>205260</v>
      </c>
      <c r="P1637" s="29">
        <f t="shared" si="1435"/>
        <v>1952118</v>
      </c>
      <c r="Q1637" s="29">
        <f t="shared" si="1441"/>
        <v>78.623067870321663</v>
      </c>
    </row>
    <row r="1638" spans="1:17" ht="15.75" thickBot="1">
      <c r="A1638" s="13" t="s">
        <v>0</v>
      </c>
      <c r="B1638" s="13" t="s">
        <v>0</v>
      </c>
      <c r="C1638" s="13" t="s">
        <v>0</v>
      </c>
      <c r="D1638" s="13" t="s">
        <v>0</v>
      </c>
      <c r="E1638" s="13" t="s">
        <v>0</v>
      </c>
      <c r="F1638" s="13" t="s">
        <v>0</v>
      </c>
      <c r="G1638" s="84" t="s">
        <v>0</v>
      </c>
      <c r="H1638" s="18" t="s">
        <v>125</v>
      </c>
      <c r="I1638" s="3">
        <v>53</v>
      </c>
      <c r="J1638" s="3">
        <v>53</v>
      </c>
      <c r="K1638" s="3">
        <v>0</v>
      </c>
      <c r="L1638" s="3">
        <f t="shared" si="1433"/>
        <v>0</v>
      </c>
      <c r="M1638" s="3"/>
      <c r="N1638" s="3"/>
      <c r="O1638" s="3"/>
      <c r="P1638" s="3">
        <f t="shared" si="1435"/>
        <v>0</v>
      </c>
      <c r="Q1638" s="3">
        <f t="shared" si="1441"/>
        <v>0</v>
      </c>
    </row>
    <row r="1639" spans="1:17" ht="45.75" thickBot="1">
      <c r="A1639" s="109" t="s">
        <v>0</v>
      </c>
      <c r="B1639" s="109" t="s">
        <v>0</v>
      </c>
      <c r="C1639" s="109" t="s">
        <v>0</v>
      </c>
      <c r="D1639" s="109" t="s">
        <v>0</v>
      </c>
      <c r="E1639" s="109" t="s">
        <v>0</v>
      </c>
      <c r="F1639" s="109" t="s">
        <v>0</v>
      </c>
      <c r="G1639" s="121" t="s">
        <v>0</v>
      </c>
      <c r="H1639" s="1" t="s">
        <v>126</v>
      </c>
      <c r="I1639" s="1" t="s">
        <v>3016</v>
      </c>
      <c r="J1639" s="1" t="s">
        <v>3199</v>
      </c>
      <c r="K1639" s="1" t="s">
        <v>3198</v>
      </c>
      <c r="L1639" s="1" t="s">
        <v>3191</v>
      </c>
      <c r="M1639" s="1" t="s">
        <v>3193</v>
      </c>
      <c r="N1639" s="1" t="s">
        <v>3194</v>
      </c>
      <c r="O1639" s="1" t="s">
        <v>3195</v>
      </c>
      <c r="P1639" s="1" t="s">
        <v>3192</v>
      </c>
      <c r="Q1639" s="1" t="s">
        <v>3185</v>
      </c>
    </row>
    <row r="1640" spans="1:17">
      <c r="A1640" s="110"/>
      <c r="B1640" s="110"/>
      <c r="C1640" s="110"/>
      <c r="D1640" s="110"/>
      <c r="E1640" s="110"/>
      <c r="F1640" s="110"/>
      <c r="G1640" s="122"/>
      <c r="H1640" s="26" t="s">
        <v>0</v>
      </c>
      <c r="I1640" s="28">
        <v>1</v>
      </c>
      <c r="J1640" s="28">
        <v>2</v>
      </c>
      <c r="K1640" s="28">
        <v>3</v>
      </c>
      <c r="L1640" s="28" t="s">
        <v>3186</v>
      </c>
      <c r="M1640" s="28">
        <v>5</v>
      </c>
      <c r="N1640" s="28">
        <v>6</v>
      </c>
      <c r="O1640" s="28">
        <v>7</v>
      </c>
      <c r="P1640" s="28" t="s">
        <v>3187</v>
      </c>
      <c r="Q1640" s="28">
        <v>9</v>
      </c>
    </row>
    <row r="1641" spans="1:17">
      <c r="A1641" s="110"/>
      <c r="B1641" s="110"/>
      <c r="C1641" s="110"/>
      <c r="D1641" s="110"/>
      <c r="E1641" s="110"/>
      <c r="F1641" s="110"/>
      <c r="G1641" s="122"/>
      <c r="H1641" s="8" t="s">
        <v>877</v>
      </c>
      <c r="I1641" s="9">
        <v>2556655</v>
      </c>
      <c r="J1641" s="9">
        <f t="shared" ref="J1641" si="1457">SUM(J1637)</f>
        <v>2482882</v>
      </c>
      <c r="K1641" s="9">
        <f t="shared" ref="K1641" si="1458">SUM(K1637)</f>
        <v>1310165</v>
      </c>
      <c r="L1641" s="9">
        <f t="shared" ref="L1641:L1642" si="1459">M1641+N1641+O1641</f>
        <v>641953</v>
      </c>
      <c r="M1641" s="9">
        <f t="shared" ref="M1641:O1641" si="1460">SUM(M1637)</f>
        <v>228735</v>
      </c>
      <c r="N1641" s="9">
        <f t="shared" si="1460"/>
        <v>207958</v>
      </c>
      <c r="O1641" s="9">
        <f t="shared" si="1460"/>
        <v>205260</v>
      </c>
      <c r="P1641" s="9">
        <f t="shared" ref="P1641:P1642" si="1461">SUM(K1641+L1641)</f>
        <v>1952118</v>
      </c>
      <c r="Q1641" s="9">
        <f t="shared" si="1441"/>
        <v>78.623067870321663</v>
      </c>
    </row>
    <row r="1642" spans="1:17">
      <c r="A1642" s="110"/>
      <c r="B1642" s="110"/>
      <c r="C1642" s="110"/>
      <c r="D1642" s="110"/>
      <c r="E1642" s="110"/>
      <c r="F1642" s="110"/>
      <c r="G1642" s="122"/>
      <c r="H1642" s="10" t="s">
        <v>68</v>
      </c>
      <c r="I1642" s="9">
        <v>2556655</v>
      </c>
      <c r="J1642" s="9">
        <f t="shared" ref="J1642" si="1462">SUM(J1641)</f>
        <v>2482882</v>
      </c>
      <c r="K1642" s="9">
        <f t="shared" ref="K1642" si="1463">SUM(K1641)</f>
        <v>1310165</v>
      </c>
      <c r="L1642" s="9">
        <f t="shared" si="1459"/>
        <v>641953</v>
      </c>
      <c r="M1642" s="9">
        <f t="shared" ref="M1642:O1642" si="1464">SUM(M1641)</f>
        <v>228735</v>
      </c>
      <c r="N1642" s="9">
        <f t="shared" si="1464"/>
        <v>207958</v>
      </c>
      <c r="O1642" s="9">
        <f t="shared" si="1464"/>
        <v>205260</v>
      </c>
      <c r="P1642" s="9">
        <f t="shared" si="1461"/>
        <v>1952118</v>
      </c>
      <c r="Q1642" s="9">
        <f t="shared" si="1441"/>
        <v>78.623067870321663</v>
      </c>
    </row>
    <row r="1643" spans="1:17">
      <c r="A1643" s="111"/>
      <c r="B1643" s="111"/>
      <c r="C1643" s="111"/>
      <c r="D1643" s="111"/>
      <c r="E1643" s="111"/>
      <c r="F1643" s="111"/>
      <c r="G1643" s="123"/>
      <c r="Q1643" t="str">
        <f t="shared" si="1441"/>
        <v>-</v>
      </c>
    </row>
    <row r="1644" spans="1:17" ht="15.75" thickBot="1">
      <c r="A1644" s="13" t="s">
        <v>0</v>
      </c>
      <c r="B1644" s="13" t="s">
        <v>0</v>
      </c>
      <c r="C1644" s="13" t="s">
        <v>0</v>
      </c>
      <c r="D1644" s="13" t="s">
        <v>0</v>
      </c>
      <c r="E1644" s="13" t="s">
        <v>0</v>
      </c>
      <c r="F1644" s="13" t="s">
        <v>0</v>
      </c>
      <c r="G1644" s="84" t="s">
        <v>0</v>
      </c>
      <c r="H1644" s="27" t="s">
        <v>0</v>
      </c>
      <c r="I1644" s="27"/>
      <c r="J1644" s="27"/>
      <c r="K1644" s="27"/>
      <c r="L1644" s="27"/>
      <c r="M1644" s="27"/>
      <c r="N1644" s="27"/>
      <c r="O1644" s="27"/>
      <c r="P1644" s="27"/>
      <c r="Q1644" s="27" t="str">
        <f t="shared" si="1441"/>
        <v>-</v>
      </c>
    </row>
    <row r="1645" spans="1:17" ht="45.75" thickBot="1">
      <c r="A1645" s="1" t="s">
        <v>82</v>
      </c>
      <c r="B1645" s="1" t="s">
        <v>83</v>
      </c>
      <c r="C1645" s="1" t="s">
        <v>84</v>
      </c>
      <c r="D1645" s="19" t="s">
        <v>0</v>
      </c>
      <c r="E1645" s="1" t="s">
        <v>85</v>
      </c>
      <c r="F1645" s="1" t="s">
        <v>86</v>
      </c>
      <c r="G1645" s="82" t="s">
        <v>87</v>
      </c>
      <c r="H1645" s="1" t="s">
        <v>1</v>
      </c>
      <c r="I1645" s="1" t="s">
        <v>3016</v>
      </c>
      <c r="J1645" s="1" t="s">
        <v>3199</v>
      </c>
      <c r="K1645" s="1" t="s">
        <v>3198</v>
      </c>
      <c r="L1645" s="1" t="s">
        <v>3191</v>
      </c>
      <c r="M1645" s="1" t="s">
        <v>3193</v>
      </c>
      <c r="N1645" s="1" t="s">
        <v>3194</v>
      </c>
      <c r="O1645" s="1" t="s">
        <v>3195</v>
      </c>
      <c r="P1645" s="1" t="s">
        <v>3192</v>
      </c>
      <c r="Q1645" s="1" t="s">
        <v>3185</v>
      </c>
    </row>
    <row r="1646" spans="1:17">
      <c r="A1646" s="20" t="s">
        <v>0</v>
      </c>
      <c r="B1646" s="20" t="s">
        <v>0</v>
      </c>
      <c r="C1646" s="20" t="s">
        <v>0</v>
      </c>
      <c r="D1646" s="21" t="s">
        <v>0</v>
      </c>
      <c r="E1646" s="21" t="s">
        <v>0</v>
      </c>
      <c r="F1646" s="22" t="s">
        <v>0</v>
      </c>
      <c r="G1646" s="83" t="s">
        <v>0</v>
      </c>
      <c r="H1646" s="23" t="s">
        <v>0</v>
      </c>
      <c r="I1646" s="28">
        <v>1</v>
      </c>
      <c r="J1646" s="28">
        <v>2</v>
      </c>
      <c r="K1646" s="28">
        <v>3</v>
      </c>
      <c r="L1646" s="28" t="s">
        <v>3186</v>
      </c>
      <c r="M1646" s="28">
        <v>5</v>
      </c>
      <c r="N1646" s="28">
        <v>6</v>
      </c>
      <c r="O1646" s="28">
        <v>7</v>
      </c>
      <c r="P1646" s="28" t="s">
        <v>3187</v>
      </c>
      <c r="Q1646" s="28">
        <v>9</v>
      </c>
    </row>
    <row r="1647" spans="1:17">
      <c r="A1647" s="17" t="s">
        <v>803</v>
      </c>
      <c r="B1647" s="17" t="s">
        <v>129</v>
      </c>
      <c r="C1647" s="12" t="s">
        <v>897</v>
      </c>
      <c r="D1647" s="12" t="s">
        <v>898</v>
      </c>
      <c r="E1647" s="18" t="s">
        <v>0</v>
      </c>
      <c r="F1647" s="18" t="s">
        <v>0</v>
      </c>
      <c r="G1647" s="81" t="s">
        <v>0</v>
      </c>
      <c r="H1647" s="18" t="s">
        <v>899</v>
      </c>
      <c r="I1647" s="11"/>
      <c r="J1647" s="11"/>
      <c r="K1647" s="11"/>
      <c r="L1647" s="11"/>
      <c r="M1647" s="11"/>
      <c r="N1647" s="11"/>
      <c r="O1647" s="11"/>
      <c r="P1647" s="11"/>
      <c r="Q1647" s="11" t="str">
        <f t="shared" si="1441"/>
        <v>-</v>
      </c>
    </row>
    <row r="1648" spans="1:17" ht="22.5">
      <c r="A1648" s="17" t="s">
        <v>0</v>
      </c>
      <c r="B1648" s="17" t="s">
        <v>0</v>
      </c>
      <c r="C1648" s="17" t="s">
        <v>0</v>
      </c>
      <c r="D1648" s="18" t="s">
        <v>0</v>
      </c>
      <c r="E1648" s="18" t="s">
        <v>0</v>
      </c>
      <c r="F1648" s="18" t="s">
        <v>0</v>
      </c>
      <c r="G1648" s="81" t="s">
        <v>0</v>
      </c>
      <c r="H1648" s="24" t="s">
        <v>27</v>
      </c>
      <c r="I1648" s="29">
        <v>1978291</v>
      </c>
      <c r="J1648" s="29">
        <f t="shared" ref="J1648" si="1465">SUM(J1649,J1657,J1659)</f>
        <v>1983397</v>
      </c>
      <c r="K1648" s="29">
        <f t="shared" ref="K1648" si="1466">SUM(K1649,K1657,K1659)</f>
        <v>1059960</v>
      </c>
      <c r="L1648" s="29">
        <f t="shared" ref="L1648:L1679" si="1467">M1648+N1648+O1648</f>
        <v>510360</v>
      </c>
      <c r="M1648" s="29">
        <f t="shared" ref="M1648:O1648" si="1468">SUM(M1649,M1657,M1659)</f>
        <v>170120</v>
      </c>
      <c r="N1648" s="29">
        <f t="shared" si="1468"/>
        <v>170120</v>
      </c>
      <c r="O1648" s="29">
        <f t="shared" si="1468"/>
        <v>170120</v>
      </c>
      <c r="P1648" s="29">
        <f t="shared" ref="P1648:P1679" si="1469">SUM(K1648+L1648)</f>
        <v>1570320</v>
      </c>
      <c r="Q1648" s="29">
        <f t="shared" si="1441"/>
        <v>79.173256791252584</v>
      </c>
    </row>
    <row r="1649" spans="1:17">
      <c r="A1649" s="12" t="s">
        <v>803</v>
      </c>
      <c r="B1649" s="12" t="s">
        <v>129</v>
      </c>
      <c r="C1649" s="12" t="s">
        <v>897</v>
      </c>
      <c r="D1649" s="12" t="s">
        <v>898</v>
      </c>
      <c r="E1649" s="18" t="s">
        <v>2</v>
      </c>
      <c r="F1649" s="18" t="s">
        <v>0</v>
      </c>
      <c r="G1649" s="81" t="s">
        <v>0</v>
      </c>
      <c r="H1649" s="18" t="s">
        <v>3</v>
      </c>
      <c r="I1649" s="3">
        <v>1712834</v>
      </c>
      <c r="J1649" s="3">
        <f t="shared" ref="J1649" si="1470">SUM(J1650:J1651)</f>
        <v>1718940</v>
      </c>
      <c r="K1649" s="3">
        <f t="shared" ref="K1649" si="1471">SUM(K1650:K1651)</f>
        <v>923131</v>
      </c>
      <c r="L1649" s="3">
        <f t="shared" si="1467"/>
        <v>452400</v>
      </c>
      <c r="M1649" s="3">
        <f t="shared" ref="M1649:O1649" si="1472">SUM(M1650:M1651)</f>
        <v>150800</v>
      </c>
      <c r="N1649" s="3">
        <f t="shared" si="1472"/>
        <v>150800</v>
      </c>
      <c r="O1649" s="3">
        <f t="shared" si="1472"/>
        <v>150800</v>
      </c>
      <c r="P1649" s="3">
        <f t="shared" si="1469"/>
        <v>1375531</v>
      </c>
      <c r="Q1649" s="3">
        <f t="shared" si="1441"/>
        <v>80.022048471732575</v>
      </c>
    </row>
    <row r="1650" spans="1:17">
      <c r="A1650" s="12" t="s">
        <v>803</v>
      </c>
      <c r="B1650" s="12" t="s">
        <v>129</v>
      </c>
      <c r="C1650" s="12" t="s">
        <v>897</v>
      </c>
      <c r="D1650" s="12" t="s">
        <v>898</v>
      </c>
      <c r="E1650" s="11">
        <v>6111</v>
      </c>
      <c r="F1650" s="12"/>
      <c r="G1650" s="84" t="s">
        <v>3108</v>
      </c>
      <c r="H1650" s="13" t="s">
        <v>4</v>
      </c>
      <c r="I1650" s="2">
        <v>1514134</v>
      </c>
      <c r="J1650" s="2">
        <v>1514134</v>
      </c>
      <c r="K1650" s="2">
        <v>793580</v>
      </c>
      <c r="L1650" s="2">
        <f t="shared" si="1467"/>
        <v>405000</v>
      </c>
      <c r="M1650" s="2">
        <v>135000</v>
      </c>
      <c r="N1650" s="2">
        <v>135000</v>
      </c>
      <c r="O1650" s="2">
        <v>135000</v>
      </c>
      <c r="P1650" s="2">
        <f t="shared" si="1469"/>
        <v>1198580</v>
      </c>
      <c r="Q1650" s="2">
        <f t="shared" si="1441"/>
        <v>79.159440313737093</v>
      </c>
    </row>
    <row r="1651" spans="1:17">
      <c r="A1651" s="17" t="s">
        <v>803</v>
      </c>
      <c r="B1651" s="17" t="s">
        <v>129</v>
      </c>
      <c r="C1651" s="17" t="s">
        <v>897</v>
      </c>
      <c r="D1651" s="17" t="s">
        <v>898</v>
      </c>
      <c r="E1651" s="17" t="s">
        <v>91</v>
      </c>
      <c r="F1651" s="12" t="s">
        <v>0</v>
      </c>
      <c r="G1651" s="84" t="s">
        <v>0</v>
      </c>
      <c r="H1651" s="18" t="s">
        <v>5</v>
      </c>
      <c r="I1651" s="3">
        <v>198700</v>
      </c>
      <c r="J1651" s="3">
        <f t="shared" ref="J1651:K1651" si="1473">SUM(J1652:J1656)</f>
        <v>204806</v>
      </c>
      <c r="K1651" s="3">
        <f t="shared" si="1473"/>
        <v>129551</v>
      </c>
      <c r="L1651" s="3">
        <f t="shared" si="1467"/>
        <v>47400</v>
      </c>
      <c r="M1651" s="3">
        <f t="shared" ref="M1651:O1651" si="1474">SUM(M1652:M1656)</f>
        <v>15800</v>
      </c>
      <c r="N1651" s="3">
        <f t="shared" si="1474"/>
        <v>15800</v>
      </c>
      <c r="O1651" s="3">
        <f t="shared" si="1474"/>
        <v>15800</v>
      </c>
      <c r="P1651" s="3">
        <f t="shared" si="1469"/>
        <v>176951</v>
      </c>
      <c r="Q1651" s="3">
        <f t="shared" si="1441"/>
        <v>86.399324238547706</v>
      </c>
    </row>
    <row r="1652" spans="1:17">
      <c r="A1652" s="12" t="s">
        <v>803</v>
      </c>
      <c r="B1652" s="12" t="s">
        <v>129</v>
      </c>
      <c r="C1652" s="12" t="s">
        <v>897</v>
      </c>
      <c r="D1652" s="12" t="s">
        <v>898</v>
      </c>
      <c r="E1652" s="11">
        <v>6112</v>
      </c>
      <c r="F1652" s="12" t="s">
        <v>900</v>
      </c>
      <c r="G1652" s="84" t="s">
        <v>3108</v>
      </c>
      <c r="H1652" s="13" t="s">
        <v>9</v>
      </c>
      <c r="I1652" s="2">
        <v>32300</v>
      </c>
      <c r="J1652" s="2">
        <v>32300</v>
      </c>
      <c r="K1652" s="2">
        <v>16749</v>
      </c>
      <c r="L1652" s="2">
        <f t="shared" si="1467"/>
        <v>8400</v>
      </c>
      <c r="M1652" s="2">
        <v>2800</v>
      </c>
      <c r="N1652" s="2">
        <v>2800</v>
      </c>
      <c r="O1652" s="2">
        <v>2800</v>
      </c>
      <c r="P1652" s="2">
        <f t="shared" si="1469"/>
        <v>25149</v>
      </c>
      <c r="Q1652" s="2">
        <f t="shared" si="1441"/>
        <v>77.860681114551085</v>
      </c>
    </row>
    <row r="1653" spans="1:17">
      <c r="A1653" s="12" t="s">
        <v>803</v>
      </c>
      <c r="B1653" s="12" t="s">
        <v>129</v>
      </c>
      <c r="C1653" s="12" t="s">
        <v>897</v>
      </c>
      <c r="D1653" s="12" t="s">
        <v>898</v>
      </c>
      <c r="E1653" s="11">
        <v>6112</v>
      </c>
      <c r="F1653" s="12" t="s">
        <v>901</v>
      </c>
      <c r="G1653" s="84" t="s">
        <v>3108</v>
      </c>
      <c r="H1653" s="13" t="s">
        <v>10</v>
      </c>
      <c r="I1653" s="2">
        <v>129400</v>
      </c>
      <c r="J1653" s="2">
        <v>129400</v>
      </c>
      <c r="K1653" s="2">
        <v>74006</v>
      </c>
      <c r="L1653" s="2">
        <f t="shared" si="1467"/>
        <v>39000</v>
      </c>
      <c r="M1653" s="2">
        <v>13000</v>
      </c>
      <c r="N1653" s="2">
        <v>13000</v>
      </c>
      <c r="O1653" s="2">
        <v>13000</v>
      </c>
      <c r="P1653" s="2">
        <f t="shared" si="1469"/>
        <v>113006</v>
      </c>
      <c r="Q1653" s="2">
        <f t="shared" si="1441"/>
        <v>87.330757341576501</v>
      </c>
    </row>
    <row r="1654" spans="1:17">
      <c r="A1654" s="12" t="s">
        <v>803</v>
      </c>
      <c r="B1654" s="12" t="s">
        <v>129</v>
      </c>
      <c r="C1654" s="12" t="s">
        <v>897</v>
      </c>
      <c r="D1654" s="12" t="s">
        <v>898</v>
      </c>
      <c r="E1654" s="11">
        <v>6112</v>
      </c>
      <c r="F1654" s="12" t="s">
        <v>902</v>
      </c>
      <c r="G1654" s="84" t="s">
        <v>3108</v>
      </c>
      <c r="H1654" s="13" t="s">
        <v>7</v>
      </c>
      <c r="I1654" s="2">
        <v>22000</v>
      </c>
      <c r="J1654" s="2">
        <v>28106</v>
      </c>
      <c r="K1654" s="2">
        <v>28106</v>
      </c>
      <c r="L1654" s="2">
        <f t="shared" si="1467"/>
        <v>0</v>
      </c>
      <c r="M1654" s="2"/>
      <c r="N1654" s="2"/>
      <c r="O1654" s="2"/>
      <c r="P1654" s="2">
        <f t="shared" si="1469"/>
        <v>28106</v>
      </c>
      <c r="Q1654" s="2">
        <f t="shared" si="1441"/>
        <v>100</v>
      </c>
    </row>
    <row r="1655" spans="1:17">
      <c r="A1655" s="12" t="s">
        <v>803</v>
      </c>
      <c r="B1655" s="12" t="s">
        <v>129</v>
      </c>
      <c r="C1655" s="12" t="s">
        <v>897</v>
      </c>
      <c r="D1655" s="12" t="s">
        <v>898</v>
      </c>
      <c r="E1655" s="11">
        <v>6112</v>
      </c>
      <c r="F1655" s="12" t="s">
        <v>903</v>
      </c>
      <c r="G1655" s="84" t="s">
        <v>3108</v>
      </c>
      <c r="H1655" s="13" t="s">
        <v>8</v>
      </c>
      <c r="I1655" s="2">
        <v>7300</v>
      </c>
      <c r="J1655" s="2">
        <v>7300</v>
      </c>
      <c r="K1655" s="2">
        <v>6040</v>
      </c>
      <c r="L1655" s="2">
        <f t="shared" si="1467"/>
        <v>0</v>
      </c>
      <c r="M1655" s="2"/>
      <c r="N1655" s="2"/>
      <c r="O1655" s="2"/>
      <c r="P1655" s="2">
        <f t="shared" si="1469"/>
        <v>6040</v>
      </c>
      <c r="Q1655" s="2">
        <f t="shared" si="1441"/>
        <v>82.739726027397268</v>
      </c>
    </row>
    <row r="1656" spans="1:17">
      <c r="A1656" s="12" t="s">
        <v>803</v>
      </c>
      <c r="B1656" s="12" t="s">
        <v>129</v>
      </c>
      <c r="C1656" s="12" t="s">
        <v>897</v>
      </c>
      <c r="D1656" s="12" t="s">
        <v>898</v>
      </c>
      <c r="E1656" s="11">
        <v>6112</v>
      </c>
      <c r="F1656" s="12" t="s">
        <v>904</v>
      </c>
      <c r="G1656" s="84" t="s">
        <v>3108</v>
      </c>
      <c r="H1656" s="13" t="s">
        <v>6</v>
      </c>
      <c r="I1656" s="2">
        <v>7700</v>
      </c>
      <c r="J1656" s="2">
        <v>7700</v>
      </c>
      <c r="K1656" s="2">
        <v>4650</v>
      </c>
      <c r="L1656" s="2">
        <f t="shared" si="1467"/>
        <v>0</v>
      </c>
      <c r="M1656" s="2"/>
      <c r="N1656" s="2"/>
      <c r="O1656" s="2"/>
      <c r="P1656" s="2">
        <f t="shared" si="1469"/>
        <v>4650</v>
      </c>
      <c r="Q1656" s="2">
        <f t="shared" si="1441"/>
        <v>60.389610389610397</v>
      </c>
    </row>
    <row r="1657" spans="1:17">
      <c r="A1657" s="12" t="s">
        <v>803</v>
      </c>
      <c r="B1657" s="12" t="s">
        <v>129</v>
      </c>
      <c r="C1657" s="12" t="s">
        <v>897</v>
      </c>
      <c r="D1657" s="12" t="s">
        <v>898</v>
      </c>
      <c r="E1657" s="18" t="s">
        <v>13</v>
      </c>
      <c r="F1657" s="18" t="s">
        <v>0</v>
      </c>
      <c r="G1657" s="81" t="s">
        <v>0</v>
      </c>
      <c r="H1657" s="18" t="s">
        <v>14</v>
      </c>
      <c r="I1657" s="3">
        <v>158984</v>
      </c>
      <c r="J1657" s="3">
        <f t="shared" ref="J1657:K1657" si="1475">SUM(J1658)</f>
        <v>158984</v>
      </c>
      <c r="K1657" s="3">
        <f t="shared" si="1475"/>
        <v>82919</v>
      </c>
      <c r="L1657" s="3">
        <f t="shared" si="1467"/>
        <v>42000</v>
      </c>
      <c r="M1657" s="3">
        <f t="shared" ref="M1657:O1657" si="1476">SUM(M1658)</f>
        <v>14000</v>
      </c>
      <c r="N1657" s="3">
        <f t="shared" si="1476"/>
        <v>14000</v>
      </c>
      <c r="O1657" s="3">
        <f t="shared" si="1476"/>
        <v>14000</v>
      </c>
      <c r="P1657" s="3">
        <f t="shared" si="1469"/>
        <v>124919</v>
      </c>
      <c r="Q1657" s="3">
        <f t="shared" si="1441"/>
        <v>78.57331555376642</v>
      </c>
    </row>
    <row r="1658" spans="1:17">
      <c r="A1658" s="12" t="s">
        <v>803</v>
      </c>
      <c r="B1658" s="12" t="s">
        <v>129</v>
      </c>
      <c r="C1658" s="12" t="s">
        <v>897</v>
      </c>
      <c r="D1658" s="12" t="s">
        <v>898</v>
      </c>
      <c r="E1658" s="11">
        <v>6121</v>
      </c>
      <c r="F1658" s="12"/>
      <c r="G1658" s="84" t="s">
        <v>3108</v>
      </c>
      <c r="H1658" s="13" t="s">
        <v>15</v>
      </c>
      <c r="I1658" s="2">
        <v>158984</v>
      </c>
      <c r="J1658" s="2">
        <v>158984</v>
      </c>
      <c r="K1658" s="2">
        <v>82919</v>
      </c>
      <c r="L1658" s="2">
        <f t="shared" si="1467"/>
        <v>42000</v>
      </c>
      <c r="M1658" s="2">
        <v>14000</v>
      </c>
      <c r="N1658" s="2">
        <v>14000</v>
      </c>
      <c r="O1658" s="2">
        <v>14000</v>
      </c>
      <c r="P1658" s="2">
        <f t="shared" si="1469"/>
        <v>124919</v>
      </c>
      <c r="Q1658" s="2">
        <f t="shared" si="1441"/>
        <v>78.57331555376642</v>
      </c>
    </row>
    <row r="1659" spans="1:17">
      <c r="A1659" s="12" t="s">
        <v>803</v>
      </c>
      <c r="B1659" s="12" t="s">
        <v>129</v>
      </c>
      <c r="C1659" s="12" t="s">
        <v>897</v>
      </c>
      <c r="D1659" s="12" t="s">
        <v>898</v>
      </c>
      <c r="E1659" s="18" t="s">
        <v>16</v>
      </c>
      <c r="F1659" s="18" t="s">
        <v>0</v>
      </c>
      <c r="G1659" s="81" t="s">
        <v>0</v>
      </c>
      <c r="H1659" s="18" t="s">
        <v>17</v>
      </c>
      <c r="I1659" s="3">
        <v>106473</v>
      </c>
      <c r="J1659" s="3">
        <f>SUM(J1660:J1666)</f>
        <v>105473</v>
      </c>
      <c r="K1659" s="3">
        <f>SUM(K1660:K1666)</f>
        <v>53910</v>
      </c>
      <c r="L1659" s="3">
        <f t="shared" si="1467"/>
        <v>15960</v>
      </c>
      <c r="M1659" s="3">
        <f>SUM(M1660:M1666)</f>
        <v>5320</v>
      </c>
      <c r="N1659" s="3">
        <f t="shared" ref="N1659:O1659" si="1477">SUM(N1660:N1666)</f>
        <v>5320</v>
      </c>
      <c r="O1659" s="3">
        <f t="shared" si="1477"/>
        <v>5320</v>
      </c>
      <c r="P1659" s="3">
        <f t="shared" si="1469"/>
        <v>69870</v>
      </c>
      <c r="Q1659" s="3">
        <f t="shared" si="1441"/>
        <v>66.244441705460162</v>
      </c>
    </row>
    <row r="1660" spans="1:17">
      <c r="A1660" s="12" t="s">
        <v>803</v>
      </c>
      <c r="B1660" s="12" t="s">
        <v>129</v>
      </c>
      <c r="C1660" s="12" t="s">
        <v>897</v>
      </c>
      <c r="D1660" s="12" t="s">
        <v>898</v>
      </c>
      <c r="E1660" s="11">
        <v>6131</v>
      </c>
      <c r="F1660" s="12"/>
      <c r="G1660" s="84" t="s">
        <v>3108</v>
      </c>
      <c r="H1660" s="13" t="s">
        <v>18</v>
      </c>
      <c r="I1660" s="2">
        <v>500</v>
      </c>
      <c r="J1660" s="2">
        <v>500</v>
      </c>
      <c r="K1660" s="2">
        <v>500</v>
      </c>
      <c r="L1660" s="2">
        <f t="shared" si="1467"/>
        <v>0</v>
      </c>
      <c r="M1660" s="2"/>
      <c r="N1660" s="2"/>
      <c r="O1660" s="2"/>
      <c r="P1660" s="2">
        <f t="shared" si="1469"/>
        <v>500</v>
      </c>
      <c r="Q1660" s="2">
        <f t="shared" si="1441"/>
        <v>100</v>
      </c>
    </row>
    <row r="1661" spans="1:17">
      <c r="A1661" s="12" t="s">
        <v>803</v>
      </c>
      <c r="B1661" s="12" t="s">
        <v>129</v>
      </c>
      <c r="C1661" s="12" t="s">
        <v>897</v>
      </c>
      <c r="D1661" s="12" t="s">
        <v>898</v>
      </c>
      <c r="E1661" s="11">
        <v>6132</v>
      </c>
      <c r="F1661" s="12"/>
      <c r="G1661" s="84" t="s">
        <v>3108</v>
      </c>
      <c r="H1661" s="13" t="s">
        <v>19</v>
      </c>
      <c r="I1661" s="2">
        <v>50000</v>
      </c>
      <c r="J1661" s="2">
        <v>50000</v>
      </c>
      <c r="K1661" s="2">
        <v>25000</v>
      </c>
      <c r="L1661" s="2">
        <f t="shared" si="1467"/>
        <v>7500</v>
      </c>
      <c r="M1661" s="2">
        <v>2500</v>
      </c>
      <c r="N1661" s="2">
        <v>2500</v>
      </c>
      <c r="O1661" s="2">
        <v>2500</v>
      </c>
      <c r="P1661" s="2">
        <f t="shared" si="1469"/>
        <v>32500</v>
      </c>
      <c r="Q1661" s="2">
        <f t="shared" si="1441"/>
        <v>65</v>
      </c>
    </row>
    <row r="1662" spans="1:17">
      <c r="A1662" s="12" t="s">
        <v>803</v>
      </c>
      <c r="B1662" s="12" t="s">
        <v>129</v>
      </c>
      <c r="C1662" s="12" t="s">
        <v>897</v>
      </c>
      <c r="D1662" s="12" t="s">
        <v>898</v>
      </c>
      <c r="E1662" s="11">
        <v>6133</v>
      </c>
      <c r="F1662" s="12"/>
      <c r="G1662" s="84" t="s">
        <v>3108</v>
      </c>
      <c r="H1662" s="13" t="s">
        <v>20</v>
      </c>
      <c r="I1662" s="2">
        <v>8200</v>
      </c>
      <c r="J1662" s="2">
        <v>8200</v>
      </c>
      <c r="K1662" s="2">
        <v>5800</v>
      </c>
      <c r="L1662" s="2">
        <f t="shared" si="1467"/>
        <v>1500</v>
      </c>
      <c r="M1662" s="2">
        <v>500</v>
      </c>
      <c r="N1662" s="2">
        <v>500</v>
      </c>
      <c r="O1662" s="2">
        <v>500</v>
      </c>
      <c r="P1662" s="2">
        <f t="shared" si="1469"/>
        <v>7300</v>
      </c>
      <c r="Q1662" s="2">
        <f t="shared" si="1441"/>
        <v>89.024390243902445</v>
      </c>
    </row>
    <row r="1663" spans="1:17">
      <c r="A1663" s="12" t="s">
        <v>803</v>
      </c>
      <c r="B1663" s="12" t="s">
        <v>129</v>
      </c>
      <c r="C1663" s="12" t="s">
        <v>897</v>
      </c>
      <c r="D1663" s="12" t="s">
        <v>898</v>
      </c>
      <c r="E1663" s="11">
        <v>6134</v>
      </c>
      <c r="F1663" s="12"/>
      <c r="G1663" s="84" t="s">
        <v>3108</v>
      </c>
      <c r="H1663" s="13" t="s">
        <v>21</v>
      </c>
      <c r="I1663" s="2">
        <v>11900</v>
      </c>
      <c r="J1663" s="2">
        <v>11500</v>
      </c>
      <c r="K1663" s="2">
        <v>5600</v>
      </c>
      <c r="L1663" s="2">
        <f t="shared" si="1467"/>
        <v>1800</v>
      </c>
      <c r="M1663" s="2">
        <v>600</v>
      </c>
      <c r="N1663" s="2">
        <v>600</v>
      </c>
      <c r="O1663" s="2">
        <v>600</v>
      </c>
      <c r="P1663" s="2">
        <f t="shared" si="1469"/>
        <v>7400</v>
      </c>
      <c r="Q1663" s="2">
        <f t="shared" si="1441"/>
        <v>64.347826086956516</v>
      </c>
    </row>
    <row r="1664" spans="1:17">
      <c r="A1664" s="12" t="s">
        <v>803</v>
      </c>
      <c r="B1664" s="12" t="s">
        <v>129</v>
      </c>
      <c r="C1664" s="12" t="s">
        <v>897</v>
      </c>
      <c r="D1664" s="12" t="s">
        <v>898</v>
      </c>
      <c r="E1664" s="11">
        <v>6135</v>
      </c>
      <c r="F1664" s="12"/>
      <c r="G1664" s="84" t="s">
        <v>3108</v>
      </c>
      <c r="H1664" s="13" t="s">
        <v>22</v>
      </c>
      <c r="I1664" s="2">
        <v>1000</v>
      </c>
      <c r="J1664" s="2">
        <v>800</v>
      </c>
      <c r="K1664" s="2">
        <v>480</v>
      </c>
      <c r="L1664" s="2">
        <f t="shared" si="1467"/>
        <v>210</v>
      </c>
      <c r="M1664" s="2">
        <v>70</v>
      </c>
      <c r="N1664" s="2">
        <v>70</v>
      </c>
      <c r="O1664" s="2">
        <v>70</v>
      </c>
      <c r="P1664" s="2">
        <f t="shared" si="1469"/>
        <v>690</v>
      </c>
      <c r="Q1664" s="2">
        <f t="shared" si="1441"/>
        <v>86.25</v>
      </c>
    </row>
    <row r="1665" spans="1:17">
      <c r="A1665" s="12" t="s">
        <v>803</v>
      </c>
      <c r="B1665" s="12" t="s">
        <v>129</v>
      </c>
      <c r="C1665" s="12" t="s">
        <v>897</v>
      </c>
      <c r="D1665" s="12" t="s">
        <v>898</v>
      </c>
      <c r="E1665" s="11">
        <v>6137</v>
      </c>
      <c r="F1665" s="12"/>
      <c r="G1665" s="84" t="s">
        <v>3108</v>
      </c>
      <c r="H1665" s="13" t="s">
        <v>24</v>
      </c>
      <c r="I1665" s="2">
        <v>6000</v>
      </c>
      <c r="J1665" s="2">
        <v>6000</v>
      </c>
      <c r="K1665" s="2">
        <v>3000</v>
      </c>
      <c r="L1665" s="2">
        <f t="shared" si="1467"/>
        <v>1500</v>
      </c>
      <c r="M1665" s="2">
        <v>500</v>
      </c>
      <c r="N1665" s="2">
        <v>500</v>
      </c>
      <c r="O1665" s="2">
        <v>500</v>
      </c>
      <c r="P1665" s="2">
        <f t="shared" si="1469"/>
        <v>4500</v>
      </c>
      <c r="Q1665" s="2">
        <f t="shared" si="1441"/>
        <v>75</v>
      </c>
    </row>
    <row r="1666" spans="1:17">
      <c r="A1666" s="17" t="s">
        <v>803</v>
      </c>
      <c r="B1666" s="17" t="s">
        <v>129</v>
      </c>
      <c r="C1666" s="17" t="s">
        <v>897</v>
      </c>
      <c r="D1666" s="17" t="s">
        <v>898</v>
      </c>
      <c r="E1666" s="17" t="s">
        <v>99</v>
      </c>
      <c r="F1666" s="12" t="s">
        <v>0</v>
      </c>
      <c r="G1666" s="84" t="s">
        <v>0</v>
      </c>
      <c r="H1666" s="18" t="s">
        <v>26</v>
      </c>
      <c r="I1666" s="3">
        <v>28873</v>
      </c>
      <c r="J1666" s="3">
        <f t="shared" ref="J1666:K1666" si="1478">SUM(J1667:J1669)</f>
        <v>28473</v>
      </c>
      <c r="K1666" s="3">
        <f t="shared" si="1478"/>
        <v>13530</v>
      </c>
      <c r="L1666" s="3">
        <f t="shared" si="1467"/>
        <v>3450</v>
      </c>
      <c r="M1666" s="3">
        <f t="shared" ref="M1666:O1666" si="1479">SUM(M1667:M1669)</f>
        <v>1150</v>
      </c>
      <c r="N1666" s="3">
        <f t="shared" si="1479"/>
        <v>1150</v>
      </c>
      <c r="O1666" s="3">
        <f t="shared" si="1479"/>
        <v>1150</v>
      </c>
      <c r="P1666" s="3">
        <f t="shared" si="1469"/>
        <v>16980</v>
      </c>
      <c r="Q1666" s="3">
        <f t="shared" si="1441"/>
        <v>59.635444104941527</v>
      </c>
    </row>
    <row r="1667" spans="1:17">
      <c r="A1667" s="12" t="s">
        <v>803</v>
      </c>
      <c r="B1667" s="12" t="s">
        <v>129</v>
      </c>
      <c r="C1667" s="12" t="s">
        <v>897</v>
      </c>
      <c r="D1667" s="12" t="s">
        <v>898</v>
      </c>
      <c r="E1667" s="11">
        <v>6139</v>
      </c>
      <c r="F1667" s="12"/>
      <c r="G1667" s="84" t="s">
        <v>3108</v>
      </c>
      <c r="H1667" s="13" t="s">
        <v>26</v>
      </c>
      <c r="I1667" s="2">
        <v>21300</v>
      </c>
      <c r="J1667" s="2">
        <v>20900</v>
      </c>
      <c r="K1667" s="2">
        <v>9525</v>
      </c>
      <c r="L1667" s="2">
        <f t="shared" si="1467"/>
        <v>1500</v>
      </c>
      <c r="M1667" s="2">
        <v>500</v>
      </c>
      <c r="N1667" s="2">
        <v>500</v>
      </c>
      <c r="O1667" s="2">
        <v>500</v>
      </c>
      <c r="P1667" s="2">
        <f t="shared" si="1469"/>
        <v>11025</v>
      </c>
      <c r="Q1667" s="2">
        <f t="shared" si="1441"/>
        <v>52.751196172248804</v>
      </c>
    </row>
    <row r="1668" spans="1:17">
      <c r="A1668" s="12" t="s">
        <v>803</v>
      </c>
      <c r="B1668" s="12" t="s">
        <v>129</v>
      </c>
      <c r="C1668" s="12" t="s">
        <v>897</v>
      </c>
      <c r="D1668" s="12" t="s">
        <v>898</v>
      </c>
      <c r="E1668" s="11">
        <v>6139</v>
      </c>
      <c r="F1668" s="12" t="s">
        <v>905</v>
      </c>
      <c r="G1668" s="84" t="s">
        <v>3108</v>
      </c>
      <c r="H1668" s="13" t="s">
        <v>108</v>
      </c>
      <c r="I1668" s="2">
        <v>4573</v>
      </c>
      <c r="J1668" s="2">
        <v>4573</v>
      </c>
      <c r="K1668" s="2">
        <v>2505</v>
      </c>
      <c r="L1668" s="2">
        <f t="shared" si="1467"/>
        <v>1200</v>
      </c>
      <c r="M1668" s="2">
        <v>400</v>
      </c>
      <c r="N1668" s="2">
        <v>400</v>
      </c>
      <c r="O1668" s="2">
        <v>400</v>
      </c>
      <c r="P1668" s="2">
        <f t="shared" si="1469"/>
        <v>3705</v>
      </c>
      <c r="Q1668" s="2">
        <f t="shared" si="1441"/>
        <v>81.019024710255849</v>
      </c>
    </row>
    <row r="1669" spans="1:17" ht="22.5">
      <c r="A1669" s="12" t="s">
        <v>803</v>
      </c>
      <c r="B1669" s="12" t="s">
        <v>129</v>
      </c>
      <c r="C1669" s="12" t="s">
        <v>897</v>
      </c>
      <c r="D1669" s="12" t="s">
        <v>898</v>
      </c>
      <c r="E1669" s="11">
        <v>6139</v>
      </c>
      <c r="F1669" s="12" t="s">
        <v>906</v>
      </c>
      <c r="G1669" s="84" t="s">
        <v>3108</v>
      </c>
      <c r="H1669" s="13" t="s">
        <v>114</v>
      </c>
      <c r="I1669" s="2">
        <v>3000</v>
      </c>
      <c r="J1669" s="2">
        <v>3000</v>
      </c>
      <c r="K1669" s="2">
        <v>1500</v>
      </c>
      <c r="L1669" s="2">
        <f t="shared" si="1467"/>
        <v>750</v>
      </c>
      <c r="M1669" s="2">
        <v>250</v>
      </c>
      <c r="N1669" s="2">
        <v>250</v>
      </c>
      <c r="O1669" s="2">
        <v>250</v>
      </c>
      <c r="P1669" s="2">
        <f t="shared" si="1469"/>
        <v>2250</v>
      </c>
      <c r="Q1669" s="2">
        <f t="shared" si="1441"/>
        <v>75</v>
      </c>
    </row>
    <row r="1670" spans="1:17" ht="22.5">
      <c r="A1670" s="17" t="s">
        <v>0</v>
      </c>
      <c r="B1670" s="17" t="s">
        <v>0</v>
      </c>
      <c r="C1670" s="17" t="s">
        <v>0</v>
      </c>
      <c r="D1670" s="18" t="s">
        <v>0</v>
      </c>
      <c r="E1670" s="18" t="s">
        <v>0</v>
      </c>
      <c r="F1670" s="18" t="s">
        <v>0</v>
      </c>
      <c r="G1670" s="81" t="s">
        <v>0</v>
      </c>
      <c r="H1670" s="24" t="s">
        <v>36</v>
      </c>
      <c r="I1670" s="29">
        <v>100</v>
      </c>
      <c r="J1670" s="29">
        <f t="shared" ref="J1670:K1672" si="1480">SUM(J1671)</f>
        <v>100</v>
      </c>
      <c r="K1670" s="29">
        <f t="shared" si="1480"/>
        <v>0</v>
      </c>
      <c r="L1670" s="29">
        <f t="shared" si="1467"/>
        <v>0</v>
      </c>
      <c r="M1670" s="29">
        <f t="shared" ref="M1670:O1672" si="1481">SUM(M1671)</f>
        <v>0</v>
      </c>
      <c r="N1670" s="29">
        <f t="shared" si="1481"/>
        <v>0</v>
      </c>
      <c r="O1670" s="29">
        <f t="shared" si="1481"/>
        <v>0</v>
      </c>
      <c r="P1670" s="29">
        <f t="shared" si="1469"/>
        <v>0</v>
      </c>
      <c r="Q1670" s="29">
        <f t="shared" si="1441"/>
        <v>0</v>
      </c>
    </row>
    <row r="1671" spans="1:17">
      <c r="A1671" s="12" t="s">
        <v>803</v>
      </c>
      <c r="B1671" s="12" t="s">
        <v>129</v>
      </c>
      <c r="C1671" s="12" t="s">
        <v>897</v>
      </c>
      <c r="D1671" s="12" t="s">
        <v>898</v>
      </c>
      <c r="E1671" s="18" t="s">
        <v>28</v>
      </c>
      <c r="F1671" s="18" t="s">
        <v>0</v>
      </c>
      <c r="G1671" s="81" t="s">
        <v>0</v>
      </c>
      <c r="H1671" s="18" t="s">
        <v>29</v>
      </c>
      <c r="I1671" s="3">
        <v>100</v>
      </c>
      <c r="J1671" s="3">
        <f t="shared" si="1480"/>
        <v>100</v>
      </c>
      <c r="K1671" s="3">
        <f t="shared" si="1480"/>
        <v>0</v>
      </c>
      <c r="L1671" s="3">
        <f t="shared" si="1467"/>
        <v>0</v>
      </c>
      <c r="M1671" s="3">
        <f t="shared" si="1481"/>
        <v>0</v>
      </c>
      <c r="N1671" s="3">
        <f t="shared" si="1481"/>
        <v>0</v>
      </c>
      <c r="O1671" s="3">
        <f t="shared" si="1481"/>
        <v>0</v>
      </c>
      <c r="P1671" s="3">
        <f t="shared" si="1469"/>
        <v>0</v>
      </c>
      <c r="Q1671" s="3">
        <f t="shared" si="1441"/>
        <v>0</v>
      </c>
    </row>
    <row r="1672" spans="1:17">
      <c r="A1672" s="17" t="s">
        <v>803</v>
      </c>
      <c r="B1672" s="17" t="s">
        <v>129</v>
      </c>
      <c r="C1672" s="17" t="s">
        <v>897</v>
      </c>
      <c r="D1672" s="17" t="s">
        <v>898</v>
      </c>
      <c r="E1672" s="17" t="s">
        <v>120</v>
      </c>
      <c r="F1672" s="12" t="s">
        <v>0</v>
      </c>
      <c r="G1672" s="84" t="s">
        <v>0</v>
      </c>
      <c r="H1672" s="18" t="s">
        <v>35</v>
      </c>
      <c r="I1672" s="3">
        <v>100</v>
      </c>
      <c r="J1672" s="3">
        <f t="shared" si="1480"/>
        <v>100</v>
      </c>
      <c r="K1672" s="3">
        <f t="shared" si="1480"/>
        <v>0</v>
      </c>
      <c r="L1672" s="3">
        <f t="shared" si="1467"/>
        <v>0</v>
      </c>
      <c r="M1672" s="3">
        <f t="shared" si="1481"/>
        <v>0</v>
      </c>
      <c r="N1672" s="3">
        <f t="shared" si="1481"/>
        <v>0</v>
      </c>
      <c r="O1672" s="3">
        <f t="shared" si="1481"/>
        <v>0</v>
      </c>
      <c r="P1672" s="3">
        <f t="shared" si="1469"/>
        <v>0</v>
      </c>
      <c r="Q1672" s="3">
        <f t="shared" si="1441"/>
        <v>0</v>
      </c>
    </row>
    <row r="1673" spans="1:17">
      <c r="A1673" s="12" t="s">
        <v>803</v>
      </c>
      <c r="B1673" s="12" t="s">
        <v>129</v>
      </c>
      <c r="C1673" s="12" t="s">
        <v>897</v>
      </c>
      <c r="D1673" s="12" t="s">
        <v>898</v>
      </c>
      <c r="E1673" s="11">
        <v>6148</v>
      </c>
      <c r="F1673" s="12"/>
      <c r="G1673" s="84" t="s">
        <v>3108</v>
      </c>
      <c r="H1673" s="13" t="s">
        <v>35</v>
      </c>
      <c r="I1673" s="2">
        <v>100</v>
      </c>
      <c r="J1673" s="2">
        <v>100</v>
      </c>
      <c r="K1673" s="2">
        <v>0</v>
      </c>
      <c r="L1673" s="2">
        <f t="shared" si="1467"/>
        <v>0</v>
      </c>
      <c r="M1673" s="2"/>
      <c r="N1673" s="2"/>
      <c r="O1673" s="2"/>
      <c r="P1673" s="2">
        <f t="shared" si="1469"/>
        <v>0</v>
      </c>
      <c r="Q1673" s="2">
        <f t="shared" si="1441"/>
        <v>0</v>
      </c>
    </row>
    <row r="1674" spans="1:17" ht="22.5">
      <c r="A1674" s="17" t="s">
        <v>0</v>
      </c>
      <c r="B1674" s="17" t="s">
        <v>0</v>
      </c>
      <c r="C1674" s="17" t="s">
        <v>0</v>
      </c>
      <c r="D1674" s="18" t="s">
        <v>0</v>
      </c>
      <c r="E1674" s="18" t="s">
        <v>0</v>
      </c>
      <c r="F1674" s="18" t="s">
        <v>0</v>
      </c>
      <c r="G1674" s="81" t="s">
        <v>0</v>
      </c>
      <c r="H1674" s="24" t="s">
        <v>58</v>
      </c>
      <c r="I1674" s="29">
        <v>32000</v>
      </c>
      <c r="J1674" s="29">
        <f t="shared" ref="J1674:K1674" si="1482">SUM(J1675)</f>
        <v>30000</v>
      </c>
      <c r="K1674" s="29">
        <f t="shared" si="1482"/>
        <v>0</v>
      </c>
      <c r="L1674" s="29">
        <f t="shared" si="1467"/>
        <v>0</v>
      </c>
      <c r="M1674" s="29">
        <f t="shared" ref="M1674:O1674" si="1483">SUM(M1675)</f>
        <v>0</v>
      </c>
      <c r="N1674" s="29">
        <f t="shared" si="1483"/>
        <v>0</v>
      </c>
      <c r="O1674" s="29">
        <f t="shared" si="1483"/>
        <v>0</v>
      </c>
      <c r="P1674" s="29">
        <f t="shared" si="1469"/>
        <v>0</v>
      </c>
      <c r="Q1674" s="29">
        <f t="shared" si="1441"/>
        <v>0</v>
      </c>
    </row>
    <row r="1675" spans="1:17">
      <c r="A1675" s="12" t="s">
        <v>803</v>
      </c>
      <c r="B1675" s="12" t="s">
        <v>129</v>
      </c>
      <c r="C1675" s="12" t="s">
        <v>897</v>
      </c>
      <c r="D1675" s="12" t="s">
        <v>898</v>
      </c>
      <c r="E1675" s="18" t="s">
        <v>50</v>
      </c>
      <c r="F1675" s="18" t="s">
        <v>0</v>
      </c>
      <c r="G1675" s="81" t="s">
        <v>0</v>
      </c>
      <c r="H1675" s="18" t="s">
        <v>51</v>
      </c>
      <c r="I1675" s="3">
        <v>32000</v>
      </c>
      <c r="J1675" s="3">
        <f t="shared" ref="J1675" si="1484">SUM(J1676:J1677)</f>
        <v>30000</v>
      </c>
      <c r="K1675" s="3">
        <f t="shared" ref="K1675" si="1485">SUM(K1676:K1677)</f>
        <v>0</v>
      </c>
      <c r="L1675" s="3">
        <f t="shared" si="1467"/>
        <v>0</v>
      </c>
      <c r="M1675" s="3">
        <f t="shared" ref="M1675:O1675" si="1486">SUM(M1676:M1677)</f>
        <v>0</v>
      </c>
      <c r="N1675" s="3">
        <f t="shared" si="1486"/>
        <v>0</v>
      </c>
      <c r="O1675" s="3">
        <f t="shared" si="1486"/>
        <v>0</v>
      </c>
      <c r="P1675" s="3">
        <f t="shared" si="1469"/>
        <v>0</v>
      </c>
      <c r="Q1675" s="3">
        <f t="shared" si="1441"/>
        <v>0</v>
      </c>
    </row>
    <row r="1676" spans="1:17">
      <c r="A1676" s="12" t="s">
        <v>803</v>
      </c>
      <c r="B1676" s="12" t="s">
        <v>129</v>
      </c>
      <c r="C1676" s="12" t="s">
        <v>897</v>
      </c>
      <c r="D1676" s="12" t="s">
        <v>898</v>
      </c>
      <c r="E1676" s="11">
        <v>8213</v>
      </c>
      <c r="F1676" s="12"/>
      <c r="G1676" s="84" t="s">
        <v>3108</v>
      </c>
      <c r="H1676" s="13" t="s">
        <v>54</v>
      </c>
      <c r="I1676" s="2">
        <v>21000</v>
      </c>
      <c r="J1676" s="2">
        <v>20000</v>
      </c>
      <c r="K1676" s="2">
        <v>0</v>
      </c>
      <c r="L1676" s="2">
        <f t="shared" si="1467"/>
        <v>0</v>
      </c>
      <c r="M1676" s="2"/>
      <c r="N1676" s="2"/>
      <c r="O1676" s="2"/>
      <c r="P1676" s="2">
        <f t="shared" si="1469"/>
        <v>0</v>
      </c>
      <c r="Q1676" s="2">
        <f t="shared" si="1441"/>
        <v>0</v>
      </c>
    </row>
    <row r="1677" spans="1:17">
      <c r="A1677" s="12" t="s">
        <v>803</v>
      </c>
      <c r="B1677" s="12" t="s">
        <v>129</v>
      </c>
      <c r="C1677" s="12" t="s">
        <v>897</v>
      </c>
      <c r="D1677" s="12" t="s">
        <v>898</v>
      </c>
      <c r="E1677" s="11">
        <v>8216</v>
      </c>
      <c r="F1677" s="12"/>
      <c r="G1677" s="84" t="s">
        <v>3108</v>
      </c>
      <c r="H1677" s="13" t="s">
        <v>57</v>
      </c>
      <c r="I1677" s="2">
        <v>11000</v>
      </c>
      <c r="J1677" s="2">
        <v>10000</v>
      </c>
      <c r="K1677" s="2">
        <v>0</v>
      </c>
      <c r="L1677" s="2">
        <f t="shared" si="1467"/>
        <v>0</v>
      </c>
      <c r="M1677" s="2"/>
      <c r="N1677" s="2"/>
      <c r="O1677" s="2"/>
      <c r="P1677" s="2">
        <f t="shared" si="1469"/>
        <v>0</v>
      </c>
      <c r="Q1677" s="2">
        <f t="shared" ref="Q1677:Q1740" si="1487">IF(J1677=0,"-",P1677/J1677*100)</f>
        <v>0</v>
      </c>
    </row>
    <row r="1678" spans="1:17">
      <c r="A1678" s="13" t="s">
        <v>0</v>
      </c>
      <c r="B1678" s="13" t="s">
        <v>0</v>
      </c>
      <c r="C1678" s="13" t="s">
        <v>0</v>
      </c>
      <c r="D1678" s="13" t="s">
        <v>0</v>
      </c>
      <c r="E1678" s="13" t="s">
        <v>0</v>
      </c>
      <c r="F1678" s="13" t="s">
        <v>0</v>
      </c>
      <c r="G1678" s="84" t="s">
        <v>0</v>
      </c>
      <c r="H1678" s="24" t="s">
        <v>907</v>
      </c>
      <c r="I1678" s="29">
        <v>2010391</v>
      </c>
      <c r="J1678" s="29">
        <f t="shared" ref="J1678:K1678" si="1488">SUM(J1648,J1670,J1674)</f>
        <v>2013497</v>
      </c>
      <c r="K1678" s="29">
        <f t="shared" si="1488"/>
        <v>1059960</v>
      </c>
      <c r="L1678" s="29">
        <f t="shared" si="1467"/>
        <v>510360</v>
      </c>
      <c r="M1678" s="29">
        <f t="shared" ref="M1678:O1678" si="1489">SUM(M1648,M1670,M1674)</f>
        <v>170120</v>
      </c>
      <c r="N1678" s="29">
        <f t="shared" si="1489"/>
        <v>170120</v>
      </c>
      <c r="O1678" s="29">
        <f t="shared" si="1489"/>
        <v>170120</v>
      </c>
      <c r="P1678" s="29">
        <f t="shared" si="1469"/>
        <v>1570320</v>
      </c>
      <c r="Q1678" s="29">
        <f t="shared" si="1487"/>
        <v>77.989686599980033</v>
      </c>
    </row>
    <row r="1679" spans="1:17" ht="15.75" thickBot="1">
      <c r="A1679" s="13" t="s">
        <v>0</v>
      </c>
      <c r="B1679" s="13" t="s">
        <v>0</v>
      </c>
      <c r="C1679" s="13" t="s">
        <v>0</v>
      </c>
      <c r="D1679" s="13" t="s">
        <v>0</v>
      </c>
      <c r="E1679" s="13" t="s">
        <v>0</v>
      </c>
      <c r="F1679" s="13" t="s">
        <v>0</v>
      </c>
      <c r="G1679" s="84" t="s">
        <v>0</v>
      </c>
      <c r="H1679" s="18" t="s">
        <v>125</v>
      </c>
      <c r="I1679" s="3">
        <v>41</v>
      </c>
      <c r="J1679" s="3">
        <v>41</v>
      </c>
      <c r="K1679" s="3">
        <v>0</v>
      </c>
      <c r="L1679" s="3">
        <f t="shared" si="1467"/>
        <v>0</v>
      </c>
      <c r="M1679" s="3"/>
      <c r="N1679" s="3"/>
      <c r="O1679" s="3"/>
      <c r="P1679" s="3">
        <f t="shared" si="1469"/>
        <v>0</v>
      </c>
      <c r="Q1679" s="3">
        <f t="shared" si="1487"/>
        <v>0</v>
      </c>
    </row>
    <row r="1680" spans="1:17" ht="45.75" thickBot="1">
      <c r="A1680" s="109" t="s">
        <v>0</v>
      </c>
      <c r="B1680" s="109" t="s">
        <v>0</v>
      </c>
      <c r="C1680" s="109" t="s">
        <v>0</v>
      </c>
      <c r="D1680" s="109" t="s">
        <v>0</v>
      </c>
      <c r="E1680" s="109" t="s">
        <v>0</v>
      </c>
      <c r="F1680" s="109" t="s">
        <v>0</v>
      </c>
      <c r="G1680" s="121"/>
      <c r="H1680" s="1" t="s">
        <v>126</v>
      </c>
      <c r="I1680" s="1" t="s">
        <v>3016</v>
      </c>
      <c r="J1680" s="1" t="s">
        <v>3199</v>
      </c>
      <c r="K1680" s="1" t="s">
        <v>3198</v>
      </c>
      <c r="L1680" s="1" t="s">
        <v>3191</v>
      </c>
      <c r="M1680" s="1" t="s">
        <v>3193</v>
      </c>
      <c r="N1680" s="1" t="s">
        <v>3194</v>
      </c>
      <c r="O1680" s="1" t="s">
        <v>3195</v>
      </c>
      <c r="P1680" s="1" t="s">
        <v>3192</v>
      </c>
      <c r="Q1680" s="1" t="s">
        <v>3185</v>
      </c>
    </row>
    <row r="1681" spans="1:17">
      <c r="A1681" s="110"/>
      <c r="B1681" s="110"/>
      <c r="C1681" s="110"/>
      <c r="D1681" s="110"/>
      <c r="E1681" s="110"/>
      <c r="F1681" s="110"/>
      <c r="G1681" s="122"/>
      <c r="H1681" s="26" t="s">
        <v>0</v>
      </c>
      <c r="I1681" s="28">
        <v>1</v>
      </c>
      <c r="J1681" s="28">
        <v>2</v>
      </c>
      <c r="K1681" s="28">
        <v>3</v>
      </c>
      <c r="L1681" s="28" t="s">
        <v>3186</v>
      </c>
      <c r="M1681" s="28">
        <v>5</v>
      </c>
      <c r="N1681" s="28">
        <v>6</v>
      </c>
      <c r="O1681" s="28">
        <v>7</v>
      </c>
      <c r="P1681" s="28" t="s">
        <v>3187</v>
      </c>
      <c r="Q1681" s="28">
        <v>9</v>
      </c>
    </row>
    <row r="1682" spans="1:17">
      <c r="A1682" s="110"/>
      <c r="B1682" s="110"/>
      <c r="C1682" s="110"/>
      <c r="D1682" s="110"/>
      <c r="E1682" s="110"/>
      <c r="F1682" s="110"/>
      <c r="G1682" s="122"/>
      <c r="H1682" s="8" t="s">
        <v>877</v>
      </c>
      <c r="I1682" s="9">
        <v>2010391</v>
      </c>
      <c r="J1682" s="9">
        <f t="shared" ref="J1682" si="1490">SUM(J1678)</f>
        <v>2013497</v>
      </c>
      <c r="K1682" s="9">
        <f t="shared" ref="K1682" si="1491">SUM(K1678)</f>
        <v>1059960</v>
      </c>
      <c r="L1682" s="9">
        <f t="shared" ref="L1682:L1683" si="1492">M1682+N1682+O1682</f>
        <v>510360</v>
      </c>
      <c r="M1682" s="9">
        <f t="shared" ref="M1682:O1682" si="1493">SUM(M1678)</f>
        <v>170120</v>
      </c>
      <c r="N1682" s="9">
        <f t="shared" si="1493"/>
        <v>170120</v>
      </c>
      <c r="O1682" s="9">
        <f t="shared" si="1493"/>
        <v>170120</v>
      </c>
      <c r="P1682" s="9">
        <f t="shared" ref="P1682:P1683" si="1494">SUM(K1682+L1682)</f>
        <v>1570320</v>
      </c>
      <c r="Q1682" s="9">
        <f t="shared" si="1487"/>
        <v>77.989686599980033</v>
      </c>
    </row>
    <row r="1683" spans="1:17">
      <c r="A1683" s="110"/>
      <c r="B1683" s="110"/>
      <c r="C1683" s="110"/>
      <c r="D1683" s="110"/>
      <c r="E1683" s="110"/>
      <c r="F1683" s="110"/>
      <c r="G1683" s="122"/>
      <c r="H1683" s="10" t="s">
        <v>68</v>
      </c>
      <c r="I1683" s="9">
        <v>2010391</v>
      </c>
      <c r="J1683" s="9">
        <f t="shared" ref="J1683" si="1495">SUM(J1682)</f>
        <v>2013497</v>
      </c>
      <c r="K1683" s="9">
        <f t="shared" ref="K1683" si="1496">SUM(K1682)</f>
        <v>1059960</v>
      </c>
      <c r="L1683" s="9">
        <f t="shared" si="1492"/>
        <v>510360</v>
      </c>
      <c r="M1683" s="9">
        <f t="shared" ref="M1683:O1683" si="1497">SUM(M1682)</f>
        <v>170120</v>
      </c>
      <c r="N1683" s="9">
        <f t="shared" si="1497"/>
        <v>170120</v>
      </c>
      <c r="O1683" s="9">
        <f t="shared" si="1497"/>
        <v>170120</v>
      </c>
      <c r="P1683" s="9">
        <f t="shared" si="1494"/>
        <v>1570320</v>
      </c>
      <c r="Q1683" s="9">
        <f t="shared" si="1487"/>
        <v>77.989686599980033</v>
      </c>
    </row>
    <row r="1684" spans="1:17">
      <c r="A1684" s="111"/>
      <c r="B1684" s="111"/>
      <c r="C1684" s="111"/>
      <c r="D1684" s="111"/>
      <c r="E1684" s="111"/>
      <c r="F1684" s="111"/>
      <c r="G1684" s="123"/>
      <c r="Q1684" t="str">
        <f t="shared" si="1487"/>
        <v>-</v>
      </c>
    </row>
    <row r="1685" spans="1:17" ht="15.75" thickBot="1">
      <c r="A1685" s="13" t="s">
        <v>0</v>
      </c>
      <c r="B1685" s="13" t="s">
        <v>0</v>
      </c>
      <c r="C1685" s="13" t="s">
        <v>0</v>
      </c>
      <c r="D1685" s="13" t="s">
        <v>0</v>
      </c>
      <c r="E1685" s="13" t="s">
        <v>0</v>
      </c>
      <c r="F1685" s="13" t="s">
        <v>0</v>
      </c>
      <c r="G1685" s="84" t="s">
        <v>0</v>
      </c>
      <c r="H1685" s="27" t="s">
        <v>0</v>
      </c>
      <c r="I1685" s="27"/>
      <c r="J1685" s="27"/>
      <c r="K1685" s="27"/>
      <c r="L1685" s="27"/>
      <c r="M1685" s="27"/>
      <c r="N1685" s="27"/>
      <c r="O1685" s="27"/>
      <c r="P1685" s="27"/>
      <c r="Q1685" s="27" t="str">
        <f t="shared" si="1487"/>
        <v>-</v>
      </c>
    </row>
    <row r="1686" spans="1:17" ht="45.75" thickBot="1">
      <c r="A1686" s="1" t="s">
        <v>82</v>
      </c>
      <c r="B1686" s="1" t="s">
        <v>83</v>
      </c>
      <c r="C1686" s="1" t="s">
        <v>84</v>
      </c>
      <c r="D1686" s="19" t="s">
        <v>0</v>
      </c>
      <c r="E1686" s="1" t="s">
        <v>85</v>
      </c>
      <c r="F1686" s="1" t="s">
        <v>86</v>
      </c>
      <c r="G1686" s="82" t="s">
        <v>87</v>
      </c>
      <c r="H1686" s="1" t="s">
        <v>1</v>
      </c>
      <c r="I1686" s="1" t="s">
        <v>3016</v>
      </c>
      <c r="J1686" s="1" t="s">
        <v>3199</v>
      </c>
      <c r="K1686" s="1" t="s">
        <v>3198</v>
      </c>
      <c r="L1686" s="1" t="s">
        <v>3191</v>
      </c>
      <c r="M1686" s="1" t="s">
        <v>3193</v>
      </c>
      <c r="N1686" s="1" t="s">
        <v>3194</v>
      </c>
      <c r="O1686" s="1" t="s">
        <v>3195</v>
      </c>
      <c r="P1686" s="1" t="s">
        <v>3192</v>
      </c>
      <c r="Q1686" s="1" t="s">
        <v>3185</v>
      </c>
    </row>
    <row r="1687" spans="1:17">
      <c r="A1687" s="20" t="s">
        <v>0</v>
      </c>
      <c r="B1687" s="20" t="s">
        <v>0</v>
      </c>
      <c r="C1687" s="20" t="s">
        <v>0</v>
      </c>
      <c r="D1687" s="21" t="s">
        <v>0</v>
      </c>
      <c r="E1687" s="21" t="s">
        <v>0</v>
      </c>
      <c r="F1687" s="22" t="s">
        <v>0</v>
      </c>
      <c r="G1687" s="83" t="s">
        <v>0</v>
      </c>
      <c r="H1687" s="23" t="s">
        <v>0</v>
      </c>
      <c r="I1687" s="28">
        <v>1</v>
      </c>
      <c r="J1687" s="28">
        <v>2</v>
      </c>
      <c r="K1687" s="28">
        <v>3</v>
      </c>
      <c r="L1687" s="28" t="s">
        <v>3186</v>
      </c>
      <c r="M1687" s="28">
        <v>5</v>
      </c>
      <c r="N1687" s="28">
        <v>6</v>
      </c>
      <c r="O1687" s="28">
        <v>7</v>
      </c>
      <c r="P1687" s="28" t="s">
        <v>3187</v>
      </c>
      <c r="Q1687" s="28">
        <v>9</v>
      </c>
    </row>
    <row r="1688" spans="1:17">
      <c r="A1688" s="17" t="s">
        <v>803</v>
      </c>
      <c r="B1688" s="17" t="s">
        <v>129</v>
      </c>
      <c r="C1688" s="12" t="s">
        <v>908</v>
      </c>
      <c r="D1688" s="12" t="s">
        <v>909</v>
      </c>
      <c r="E1688" s="18" t="s">
        <v>0</v>
      </c>
      <c r="F1688" s="18" t="s">
        <v>0</v>
      </c>
      <c r="G1688" s="81" t="s">
        <v>0</v>
      </c>
      <c r="H1688" s="18" t="s">
        <v>910</v>
      </c>
      <c r="I1688" s="11"/>
      <c r="J1688" s="11"/>
      <c r="K1688" s="11"/>
      <c r="L1688" s="11"/>
      <c r="M1688" s="11"/>
      <c r="N1688" s="11"/>
      <c r="O1688" s="11"/>
      <c r="P1688" s="11"/>
      <c r="Q1688" s="11" t="str">
        <f t="shared" si="1487"/>
        <v>-</v>
      </c>
    </row>
    <row r="1689" spans="1:17" ht="22.5">
      <c r="A1689" s="17" t="s">
        <v>0</v>
      </c>
      <c r="B1689" s="17" t="s">
        <v>0</v>
      </c>
      <c r="C1689" s="17" t="s">
        <v>0</v>
      </c>
      <c r="D1689" s="18" t="s">
        <v>0</v>
      </c>
      <c r="E1689" s="18" t="s">
        <v>0</v>
      </c>
      <c r="F1689" s="18" t="s">
        <v>0</v>
      </c>
      <c r="G1689" s="81" t="s">
        <v>0</v>
      </c>
      <c r="H1689" s="24" t="s">
        <v>27</v>
      </c>
      <c r="I1689" s="29">
        <v>2469648</v>
      </c>
      <c r="J1689" s="29">
        <f t="shared" ref="J1689" si="1498">SUM(J1690,J1698,J1700)</f>
        <v>2477306</v>
      </c>
      <c r="K1689" s="29">
        <f t="shared" ref="K1689" si="1499">SUM(K1690,K1698,K1700)</f>
        <v>1353241</v>
      </c>
      <c r="L1689" s="29">
        <f t="shared" ref="L1689:L1720" si="1500">M1689+N1689+O1689</f>
        <v>647750</v>
      </c>
      <c r="M1689" s="29">
        <f t="shared" ref="M1689:O1689" si="1501">SUM(M1690,M1698,M1700)</f>
        <v>212200</v>
      </c>
      <c r="N1689" s="29">
        <f t="shared" si="1501"/>
        <v>212000</v>
      </c>
      <c r="O1689" s="29">
        <f t="shared" si="1501"/>
        <v>223550</v>
      </c>
      <c r="P1689" s="29">
        <f t="shared" ref="P1689:P1720" si="1502">SUM(K1689+L1689)</f>
        <v>2000991</v>
      </c>
      <c r="Q1689" s="29">
        <f t="shared" si="1487"/>
        <v>80.772863747958468</v>
      </c>
    </row>
    <row r="1690" spans="1:17">
      <c r="A1690" s="12" t="s">
        <v>803</v>
      </c>
      <c r="B1690" s="12" t="s">
        <v>129</v>
      </c>
      <c r="C1690" s="12" t="s">
        <v>908</v>
      </c>
      <c r="D1690" s="12" t="s">
        <v>909</v>
      </c>
      <c r="E1690" s="18" t="s">
        <v>2</v>
      </c>
      <c r="F1690" s="18" t="s">
        <v>0</v>
      </c>
      <c r="G1690" s="81" t="s">
        <v>0</v>
      </c>
      <c r="H1690" s="18" t="s">
        <v>3</v>
      </c>
      <c r="I1690" s="3">
        <v>2159197</v>
      </c>
      <c r="J1690" s="3">
        <f t="shared" ref="J1690" si="1503">SUM(J1691:J1692)</f>
        <v>2166855</v>
      </c>
      <c r="K1690" s="3">
        <f t="shared" ref="K1690" si="1504">SUM(K1691:K1692)</f>
        <v>1176285</v>
      </c>
      <c r="L1690" s="3">
        <f t="shared" si="1500"/>
        <v>563450</v>
      </c>
      <c r="M1690" s="3">
        <f t="shared" ref="M1690:O1690" si="1505">SUM(M1691:M1692)</f>
        <v>181950</v>
      </c>
      <c r="N1690" s="3">
        <f t="shared" si="1505"/>
        <v>186500</v>
      </c>
      <c r="O1690" s="3">
        <f t="shared" si="1505"/>
        <v>195000</v>
      </c>
      <c r="P1690" s="3">
        <f t="shared" si="1502"/>
        <v>1739735</v>
      </c>
      <c r="Q1690" s="3">
        <f t="shared" si="1487"/>
        <v>80.288482616511033</v>
      </c>
    </row>
    <row r="1691" spans="1:17">
      <c r="A1691" s="12" t="s">
        <v>803</v>
      </c>
      <c r="B1691" s="12" t="s">
        <v>129</v>
      </c>
      <c r="C1691" s="12" t="s">
        <v>908</v>
      </c>
      <c r="D1691" s="12" t="s">
        <v>909</v>
      </c>
      <c r="E1691" s="11">
        <v>6111</v>
      </c>
      <c r="F1691" s="12"/>
      <c r="G1691" s="84" t="s">
        <v>3108</v>
      </c>
      <c r="H1691" s="13" t="s">
        <v>4</v>
      </c>
      <c r="I1691" s="2">
        <v>1872296</v>
      </c>
      <c r="J1691" s="2">
        <v>1872296</v>
      </c>
      <c r="K1691" s="2">
        <v>999780</v>
      </c>
      <c r="L1691" s="2">
        <f t="shared" si="1500"/>
        <v>519000</v>
      </c>
      <c r="M1691" s="2">
        <v>173000</v>
      </c>
      <c r="N1691" s="2">
        <v>173000</v>
      </c>
      <c r="O1691" s="2">
        <v>173000</v>
      </c>
      <c r="P1691" s="2">
        <f t="shared" si="1502"/>
        <v>1518780</v>
      </c>
      <c r="Q1691" s="2">
        <f t="shared" si="1487"/>
        <v>81.118583813670483</v>
      </c>
    </row>
    <row r="1692" spans="1:17">
      <c r="A1692" s="17" t="s">
        <v>803</v>
      </c>
      <c r="B1692" s="17" t="s">
        <v>129</v>
      </c>
      <c r="C1692" s="17" t="s">
        <v>908</v>
      </c>
      <c r="D1692" s="17" t="s">
        <v>909</v>
      </c>
      <c r="E1692" s="17" t="s">
        <v>91</v>
      </c>
      <c r="F1692" s="12" t="s">
        <v>0</v>
      </c>
      <c r="G1692" s="84" t="s">
        <v>0</v>
      </c>
      <c r="H1692" s="18" t="s">
        <v>5</v>
      </c>
      <c r="I1692" s="3">
        <v>286901</v>
      </c>
      <c r="J1692" s="3">
        <f t="shared" ref="J1692:K1692" si="1506">SUM(J1693:J1697)</f>
        <v>294559</v>
      </c>
      <c r="K1692" s="3">
        <f t="shared" si="1506"/>
        <v>176505</v>
      </c>
      <c r="L1692" s="3">
        <f t="shared" si="1500"/>
        <v>44450</v>
      </c>
      <c r="M1692" s="3">
        <f t="shared" ref="M1692:O1692" si="1507">SUM(M1693:M1697)</f>
        <v>8950</v>
      </c>
      <c r="N1692" s="3">
        <f t="shared" si="1507"/>
        <v>13500</v>
      </c>
      <c r="O1692" s="3">
        <f t="shared" si="1507"/>
        <v>22000</v>
      </c>
      <c r="P1692" s="3">
        <f t="shared" si="1502"/>
        <v>220955</v>
      </c>
      <c r="Q1692" s="3">
        <f t="shared" si="1487"/>
        <v>75.012136787536619</v>
      </c>
    </row>
    <row r="1693" spans="1:17">
      <c r="A1693" s="12" t="s">
        <v>803</v>
      </c>
      <c r="B1693" s="12" t="s">
        <v>129</v>
      </c>
      <c r="C1693" s="12" t="s">
        <v>908</v>
      </c>
      <c r="D1693" s="12" t="s">
        <v>909</v>
      </c>
      <c r="E1693" s="11">
        <v>6112</v>
      </c>
      <c r="F1693" s="12" t="s">
        <v>911</v>
      </c>
      <c r="G1693" s="84" t="s">
        <v>3108</v>
      </c>
      <c r="H1693" s="13" t="s">
        <v>9</v>
      </c>
      <c r="I1693" s="2">
        <v>57300</v>
      </c>
      <c r="J1693" s="2">
        <v>57300</v>
      </c>
      <c r="K1693" s="2">
        <v>28387</v>
      </c>
      <c r="L1693" s="2">
        <f t="shared" si="1500"/>
        <v>10700</v>
      </c>
      <c r="M1693" s="2">
        <v>700</v>
      </c>
      <c r="N1693" s="2">
        <v>5000</v>
      </c>
      <c r="O1693" s="2">
        <v>5000</v>
      </c>
      <c r="P1693" s="2">
        <f t="shared" si="1502"/>
        <v>39087</v>
      </c>
      <c r="Q1693" s="2">
        <f t="shared" si="1487"/>
        <v>68.214659685863879</v>
      </c>
    </row>
    <row r="1694" spans="1:17">
      <c r="A1694" s="12" t="s">
        <v>803</v>
      </c>
      <c r="B1694" s="12" t="s">
        <v>129</v>
      </c>
      <c r="C1694" s="12" t="s">
        <v>908</v>
      </c>
      <c r="D1694" s="12" t="s">
        <v>909</v>
      </c>
      <c r="E1694" s="11">
        <v>6112</v>
      </c>
      <c r="F1694" s="12" t="s">
        <v>912</v>
      </c>
      <c r="G1694" s="84" t="s">
        <v>3108</v>
      </c>
      <c r="H1694" s="13" t="s">
        <v>10</v>
      </c>
      <c r="I1694" s="2">
        <v>155700</v>
      </c>
      <c r="J1694" s="2">
        <v>155700</v>
      </c>
      <c r="K1694" s="2">
        <v>89237</v>
      </c>
      <c r="L1694" s="2">
        <f t="shared" si="1500"/>
        <v>26000</v>
      </c>
      <c r="M1694" s="2">
        <v>500</v>
      </c>
      <c r="N1694" s="2">
        <v>8500</v>
      </c>
      <c r="O1694" s="2">
        <v>17000</v>
      </c>
      <c r="P1694" s="2">
        <f t="shared" si="1502"/>
        <v>115237</v>
      </c>
      <c r="Q1694" s="2">
        <f t="shared" si="1487"/>
        <v>74.012202954399484</v>
      </c>
    </row>
    <row r="1695" spans="1:17">
      <c r="A1695" s="12" t="s">
        <v>803</v>
      </c>
      <c r="B1695" s="12" t="s">
        <v>129</v>
      </c>
      <c r="C1695" s="12" t="s">
        <v>908</v>
      </c>
      <c r="D1695" s="12" t="s">
        <v>909</v>
      </c>
      <c r="E1695" s="11">
        <v>6112</v>
      </c>
      <c r="F1695" s="12" t="s">
        <v>913</v>
      </c>
      <c r="G1695" s="84" t="s">
        <v>3108</v>
      </c>
      <c r="H1695" s="13" t="s">
        <v>7</v>
      </c>
      <c r="I1695" s="2">
        <v>28391</v>
      </c>
      <c r="J1695" s="2">
        <v>36049</v>
      </c>
      <c r="K1695" s="2">
        <v>36049</v>
      </c>
      <c r="L1695" s="2">
        <f t="shared" si="1500"/>
        <v>0</v>
      </c>
      <c r="M1695" s="2"/>
      <c r="N1695" s="2"/>
      <c r="O1695" s="2"/>
      <c r="P1695" s="2">
        <f t="shared" si="1502"/>
        <v>36049</v>
      </c>
      <c r="Q1695" s="2">
        <f t="shared" si="1487"/>
        <v>100</v>
      </c>
    </row>
    <row r="1696" spans="1:17">
      <c r="A1696" s="12" t="s">
        <v>803</v>
      </c>
      <c r="B1696" s="12" t="s">
        <v>129</v>
      </c>
      <c r="C1696" s="12" t="s">
        <v>908</v>
      </c>
      <c r="D1696" s="12" t="s">
        <v>909</v>
      </c>
      <c r="E1696" s="11">
        <v>6112</v>
      </c>
      <c r="F1696" s="12" t="s">
        <v>914</v>
      </c>
      <c r="G1696" s="84" t="s">
        <v>3108</v>
      </c>
      <c r="H1696" s="13" t="s">
        <v>8</v>
      </c>
      <c r="I1696" s="2">
        <v>7750</v>
      </c>
      <c r="J1696" s="2">
        <v>11450</v>
      </c>
      <c r="K1696" s="2">
        <v>3700</v>
      </c>
      <c r="L1696" s="2">
        <f t="shared" si="1500"/>
        <v>7750</v>
      </c>
      <c r="M1696" s="2">
        <v>7750</v>
      </c>
      <c r="N1696" s="2"/>
      <c r="O1696" s="2"/>
      <c r="P1696" s="2">
        <f t="shared" si="1502"/>
        <v>11450</v>
      </c>
      <c r="Q1696" s="2">
        <f t="shared" si="1487"/>
        <v>100</v>
      </c>
    </row>
    <row r="1697" spans="1:17">
      <c r="A1697" s="12" t="s">
        <v>803</v>
      </c>
      <c r="B1697" s="12" t="s">
        <v>129</v>
      </c>
      <c r="C1697" s="12" t="s">
        <v>908</v>
      </c>
      <c r="D1697" s="12" t="s">
        <v>909</v>
      </c>
      <c r="E1697" s="11">
        <v>6112</v>
      </c>
      <c r="F1697" s="12" t="s">
        <v>915</v>
      </c>
      <c r="G1697" s="84" t="s">
        <v>3108</v>
      </c>
      <c r="H1697" s="13" t="s">
        <v>6</v>
      </c>
      <c r="I1697" s="2">
        <v>37760</v>
      </c>
      <c r="J1697" s="2">
        <v>34060</v>
      </c>
      <c r="K1697" s="2">
        <v>19132</v>
      </c>
      <c r="L1697" s="2">
        <f t="shared" si="1500"/>
        <v>0</v>
      </c>
      <c r="M1697" s="2"/>
      <c r="N1697" s="2"/>
      <c r="O1697" s="2"/>
      <c r="P1697" s="2">
        <f t="shared" si="1502"/>
        <v>19132</v>
      </c>
      <c r="Q1697" s="2">
        <f t="shared" si="1487"/>
        <v>56.171462125660597</v>
      </c>
    </row>
    <row r="1698" spans="1:17">
      <c r="A1698" s="12" t="s">
        <v>803</v>
      </c>
      <c r="B1698" s="12" t="s">
        <v>129</v>
      </c>
      <c r="C1698" s="12" t="s">
        <v>908</v>
      </c>
      <c r="D1698" s="12" t="s">
        <v>909</v>
      </c>
      <c r="E1698" s="18" t="s">
        <v>13</v>
      </c>
      <c r="F1698" s="18" t="s">
        <v>0</v>
      </c>
      <c r="G1698" s="81" t="s">
        <v>0</v>
      </c>
      <c r="H1698" s="18" t="s">
        <v>14</v>
      </c>
      <c r="I1698" s="3">
        <v>196591</v>
      </c>
      <c r="J1698" s="3">
        <f t="shared" ref="J1698:K1698" si="1508">SUM(J1699)</f>
        <v>196591</v>
      </c>
      <c r="K1698" s="3">
        <f t="shared" si="1508"/>
        <v>104976</v>
      </c>
      <c r="L1698" s="3">
        <f t="shared" si="1500"/>
        <v>54600</v>
      </c>
      <c r="M1698" s="3">
        <f t="shared" ref="M1698:O1698" si="1509">SUM(M1699)</f>
        <v>18200</v>
      </c>
      <c r="N1698" s="3">
        <f t="shared" si="1509"/>
        <v>18200</v>
      </c>
      <c r="O1698" s="3">
        <f t="shared" si="1509"/>
        <v>18200</v>
      </c>
      <c r="P1698" s="3">
        <f t="shared" si="1502"/>
        <v>159576</v>
      </c>
      <c r="Q1698" s="3">
        <f t="shared" si="1487"/>
        <v>81.171569400430329</v>
      </c>
    </row>
    <row r="1699" spans="1:17">
      <c r="A1699" s="12" t="s">
        <v>803</v>
      </c>
      <c r="B1699" s="12" t="s">
        <v>129</v>
      </c>
      <c r="C1699" s="12" t="s">
        <v>908</v>
      </c>
      <c r="D1699" s="12" t="s">
        <v>909</v>
      </c>
      <c r="E1699" s="11">
        <v>6121</v>
      </c>
      <c r="F1699" s="12"/>
      <c r="G1699" s="84" t="s">
        <v>3108</v>
      </c>
      <c r="H1699" s="13" t="s">
        <v>15</v>
      </c>
      <c r="I1699" s="2">
        <v>196591</v>
      </c>
      <c r="J1699" s="2">
        <v>196591</v>
      </c>
      <c r="K1699" s="2">
        <v>104976</v>
      </c>
      <c r="L1699" s="2">
        <f t="shared" si="1500"/>
        <v>54600</v>
      </c>
      <c r="M1699" s="2">
        <v>18200</v>
      </c>
      <c r="N1699" s="2">
        <v>18200</v>
      </c>
      <c r="O1699" s="2">
        <v>18200</v>
      </c>
      <c r="P1699" s="2">
        <f t="shared" si="1502"/>
        <v>159576</v>
      </c>
      <c r="Q1699" s="2">
        <f t="shared" si="1487"/>
        <v>81.171569400430329</v>
      </c>
    </row>
    <row r="1700" spans="1:17">
      <c r="A1700" s="12" t="s">
        <v>803</v>
      </c>
      <c r="B1700" s="12" t="s">
        <v>129</v>
      </c>
      <c r="C1700" s="12" t="s">
        <v>908</v>
      </c>
      <c r="D1700" s="12" t="s">
        <v>909</v>
      </c>
      <c r="E1700" s="18" t="s">
        <v>16</v>
      </c>
      <c r="F1700" s="18" t="s">
        <v>0</v>
      </c>
      <c r="G1700" s="81" t="s">
        <v>0</v>
      </c>
      <c r="H1700" s="18" t="s">
        <v>17</v>
      </c>
      <c r="I1700" s="3">
        <v>113860</v>
      </c>
      <c r="J1700" s="3">
        <f t="shared" ref="J1700:K1700" si="1510">SUM(J1701:J1707)</f>
        <v>113860</v>
      </c>
      <c r="K1700" s="3">
        <f t="shared" si="1510"/>
        <v>71980</v>
      </c>
      <c r="L1700" s="3">
        <f t="shared" si="1500"/>
        <v>29700</v>
      </c>
      <c r="M1700" s="3">
        <f t="shared" ref="M1700:O1700" si="1511">SUM(M1701:M1707)</f>
        <v>12050</v>
      </c>
      <c r="N1700" s="3">
        <f t="shared" si="1511"/>
        <v>7300</v>
      </c>
      <c r="O1700" s="3">
        <f t="shared" si="1511"/>
        <v>10350</v>
      </c>
      <c r="P1700" s="3">
        <f t="shared" si="1502"/>
        <v>101680</v>
      </c>
      <c r="Q1700" s="3">
        <f t="shared" si="1487"/>
        <v>89.30265238011593</v>
      </c>
    </row>
    <row r="1701" spans="1:17">
      <c r="A1701" s="12" t="s">
        <v>803</v>
      </c>
      <c r="B1701" s="12" t="s">
        <v>129</v>
      </c>
      <c r="C1701" s="12" t="s">
        <v>908</v>
      </c>
      <c r="D1701" s="12" t="s">
        <v>909</v>
      </c>
      <c r="E1701" s="11">
        <v>6131</v>
      </c>
      <c r="F1701" s="12"/>
      <c r="G1701" s="84" t="s">
        <v>3108</v>
      </c>
      <c r="H1701" s="13" t="s">
        <v>18</v>
      </c>
      <c r="I1701" s="2">
        <v>600</v>
      </c>
      <c r="J1701" s="2">
        <v>600</v>
      </c>
      <c r="K1701" s="2">
        <v>300</v>
      </c>
      <c r="L1701" s="2">
        <f t="shared" si="1500"/>
        <v>300</v>
      </c>
      <c r="M1701" s="2"/>
      <c r="N1701" s="2">
        <v>300</v>
      </c>
      <c r="O1701" s="2"/>
      <c r="P1701" s="2">
        <f t="shared" si="1502"/>
        <v>600</v>
      </c>
      <c r="Q1701" s="2">
        <f t="shared" si="1487"/>
        <v>100</v>
      </c>
    </row>
    <row r="1702" spans="1:17">
      <c r="A1702" s="12" t="s">
        <v>803</v>
      </c>
      <c r="B1702" s="12" t="s">
        <v>129</v>
      </c>
      <c r="C1702" s="12" t="s">
        <v>908</v>
      </c>
      <c r="D1702" s="12" t="s">
        <v>909</v>
      </c>
      <c r="E1702" s="11">
        <v>6132</v>
      </c>
      <c r="F1702" s="12"/>
      <c r="G1702" s="84" t="s">
        <v>3108</v>
      </c>
      <c r="H1702" s="13" t="s">
        <v>19</v>
      </c>
      <c r="I1702" s="2">
        <v>50000</v>
      </c>
      <c r="J1702" s="2">
        <v>50000</v>
      </c>
      <c r="K1702" s="2">
        <v>43200</v>
      </c>
      <c r="L1702" s="2">
        <f t="shared" si="1500"/>
        <v>6800</v>
      </c>
      <c r="M1702" s="2">
        <v>1000</v>
      </c>
      <c r="N1702" s="2">
        <v>1000</v>
      </c>
      <c r="O1702" s="2">
        <v>4800</v>
      </c>
      <c r="P1702" s="2">
        <f t="shared" si="1502"/>
        <v>50000</v>
      </c>
      <c r="Q1702" s="2">
        <f t="shared" si="1487"/>
        <v>100</v>
      </c>
    </row>
    <row r="1703" spans="1:17">
      <c r="A1703" s="12" t="s">
        <v>803</v>
      </c>
      <c r="B1703" s="12" t="s">
        <v>129</v>
      </c>
      <c r="C1703" s="12" t="s">
        <v>908</v>
      </c>
      <c r="D1703" s="12" t="s">
        <v>909</v>
      </c>
      <c r="E1703" s="11">
        <v>6133</v>
      </c>
      <c r="F1703" s="12"/>
      <c r="G1703" s="84" t="s">
        <v>3108</v>
      </c>
      <c r="H1703" s="13" t="s">
        <v>20</v>
      </c>
      <c r="I1703" s="2">
        <v>9000</v>
      </c>
      <c r="J1703" s="2">
        <v>9000</v>
      </c>
      <c r="K1703" s="2">
        <v>5750</v>
      </c>
      <c r="L1703" s="2">
        <f t="shared" si="1500"/>
        <v>3000</v>
      </c>
      <c r="M1703" s="2">
        <v>1000</v>
      </c>
      <c r="N1703" s="2">
        <v>1000</v>
      </c>
      <c r="O1703" s="2">
        <v>1000</v>
      </c>
      <c r="P1703" s="2">
        <f t="shared" si="1502"/>
        <v>8750</v>
      </c>
      <c r="Q1703" s="2">
        <f t="shared" si="1487"/>
        <v>97.222222222222214</v>
      </c>
    </row>
    <row r="1704" spans="1:17">
      <c r="A1704" s="12" t="s">
        <v>803</v>
      </c>
      <c r="B1704" s="12" t="s">
        <v>129</v>
      </c>
      <c r="C1704" s="12" t="s">
        <v>908</v>
      </c>
      <c r="D1704" s="12" t="s">
        <v>909</v>
      </c>
      <c r="E1704" s="11">
        <v>6134</v>
      </c>
      <c r="F1704" s="12"/>
      <c r="G1704" s="84" t="s">
        <v>3108</v>
      </c>
      <c r="H1704" s="13" t="s">
        <v>21</v>
      </c>
      <c r="I1704" s="2">
        <v>14011</v>
      </c>
      <c r="J1704" s="2">
        <v>14011</v>
      </c>
      <c r="K1704" s="2">
        <v>7000</v>
      </c>
      <c r="L1704" s="2">
        <f t="shared" si="1500"/>
        <v>3500</v>
      </c>
      <c r="M1704" s="2">
        <v>500</v>
      </c>
      <c r="N1704" s="2">
        <v>1000</v>
      </c>
      <c r="O1704" s="2">
        <v>2000</v>
      </c>
      <c r="P1704" s="2">
        <f t="shared" si="1502"/>
        <v>10500</v>
      </c>
      <c r="Q1704" s="2">
        <f t="shared" si="1487"/>
        <v>74.941117693241026</v>
      </c>
    </row>
    <row r="1705" spans="1:17">
      <c r="A1705" s="12" t="s">
        <v>803</v>
      </c>
      <c r="B1705" s="12" t="s">
        <v>129</v>
      </c>
      <c r="C1705" s="12" t="s">
        <v>908</v>
      </c>
      <c r="D1705" s="12" t="s">
        <v>909</v>
      </c>
      <c r="E1705" s="11">
        <v>6135</v>
      </c>
      <c r="F1705" s="12"/>
      <c r="G1705" s="84" t="s">
        <v>3108</v>
      </c>
      <c r="H1705" s="13" t="s">
        <v>22</v>
      </c>
      <c r="I1705" s="2">
        <v>2000</v>
      </c>
      <c r="J1705" s="2">
        <v>2000</v>
      </c>
      <c r="K1705" s="2">
        <v>550</v>
      </c>
      <c r="L1705" s="2">
        <f t="shared" si="1500"/>
        <v>1450</v>
      </c>
      <c r="M1705" s="2"/>
      <c r="N1705" s="2">
        <v>1450</v>
      </c>
      <c r="O1705" s="2"/>
      <c r="P1705" s="2">
        <f t="shared" si="1502"/>
        <v>2000</v>
      </c>
      <c r="Q1705" s="2">
        <f t="shared" si="1487"/>
        <v>100</v>
      </c>
    </row>
    <row r="1706" spans="1:17">
      <c r="A1706" s="12" t="s">
        <v>803</v>
      </c>
      <c r="B1706" s="12" t="s">
        <v>129</v>
      </c>
      <c r="C1706" s="12" t="s">
        <v>908</v>
      </c>
      <c r="D1706" s="12" t="s">
        <v>909</v>
      </c>
      <c r="E1706" s="11">
        <v>6137</v>
      </c>
      <c r="F1706" s="12"/>
      <c r="G1706" s="84" t="s">
        <v>3108</v>
      </c>
      <c r="H1706" s="13" t="s">
        <v>24</v>
      </c>
      <c r="I1706" s="2">
        <v>10300</v>
      </c>
      <c r="J1706" s="2">
        <v>10300</v>
      </c>
      <c r="K1706" s="2">
        <v>6000</v>
      </c>
      <c r="L1706" s="2">
        <f t="shared" si="1500"/>
        <v>3000</v>
      </c>
      <c r="M1706" s="2">
        <v>1000</v>
      </c>
      <c r="N1706" s="2">
        <v>1000</v>
      </c>
      <c r="O1706" s="2">
        <v>1000</v>
      </c>
      <c r="P1706" s="2">
        <f t="shared" si="1502"/>
        <v>9000</v>
      </c>
      <c r="Q1706" s="2">
        <f t="shared" si="1487"/>
        <v>87.378640776699029</v>
      </c>
    </row>
    <row r="1707" spans="1:17">
      <c r="A1707" s="17" t="s">
        <v>803</v>
      </c>
      <c r="B1707" s="17" t="s">
        <v>129</v>
      </c>
      <c r="C1707" s="17" t="s">
        <v>908</v>
      </c>
      <c r="D1707" s="17" t="s">
        <v>909</v>
      </c>
      <c r="E1707" s="17" t="s">
        <v>99</v>
      </c>
      <c r="F1707" s="12" t="s">
        <v>0</v>
      </c>
      <c r="G1707" s="84" t="s">
        <v>0</v>
      </c>
      <c r="H1707" s="18" t="s">
        <v>26</v>
      </c>
      <c r="I1707" s="3">
        <v>27949</v>
      </c>
      <c r="J1707" s="3">
        <f t="shared" ref="J1707:K1707" si="1512">SUM(J1708:J1710)</f>
        <v>27949</v>
      </c>
      <c r="K1707" s="3">
        <f t="shared" si="1512"/>
        <v>9180</v>
      </c>
      <c r="L1707" s="3">
        <f t="shared" si="1500"/>
        <v>11650</v>
      </c>
      <c r="M1707" s="3">
        <f t="shared" ref="M1707:O1707" si="1513">SUM(M1708:M1710)</f>
        <v>8550</v>
      </c>
      <c r="N1707" s="3">
        <f t="shared" si="1513"/>
        <v>1550</v>
      </c>
      <c r="O1707" s="3">
        <f t="shared" si="1513"/>
        <v>1550</v>
      </c>
      <c r="P1707" s="3">
        <f t="shared" si="1502"/>
        <v>20830</v>
      </c>
      <c r="Q1707" s="3">
        <f t="shared" si="1487"/>
        <v>74.52860567462163</v>
      </c>
    </row>
    <row r="1708" spans="1:17">
      <c r="A1708" s="12" t="s">
        <v>803</v>
      </c>
      <c r="B1708" s="12" t="s">
        <v>129</v>
      </c>
      <c r="C1708" s="12" t="s">
        <v>908</v>
      </c>
      <c r="D1708" s="12" t="s">
        <v>909</v>
      </c>
      <c r="E1708" s="11">
        <v>6139</v>
      </c>
      <c r="F1708" s="12"/>
      <c r="G1708" s="84" t="s">
        <v>3108</v>
      </c>
      <c r="H1708" s="13" t="s">
        <v>26</v>
      </c>
      <c r="I1708" s="2">
        <v>22200</v>
      </c>
      <c r="J1708" s="2">
        <v>22200</v>
      </c>
      <c r="K1708" s="2">
        <v>6000</v>
      </c>
      <c r="L1708" s="2">
        <f t="shared" si="1500"/>
        <v>10000</v>
      </c>
      <c r="M1708" s="2">
        <v>8000</v>
      </c>
      <c r="N1708" s="2">
        <v>1000</v>
      </c>
      <c r="O1708" s="2">
        <v>1000</v>
      </c>
      <c r="P1708" s="2">
        <f t="shared" si="1502"/>
        <v>16000</v>
      </c>
      <c r="Q1708" s="2">
        <f t="shared" si="1487"/>
        <v>72.072072072072075</v>
      </c>
    </row>
    <row r="1709" spans="1:17">
      <c r="A1709" s="12" t="s">
        <v>803</v>
      </c>
      <c r="B1709" s="12" t="s">
        <v>129</v>
      </c>
      <c r="C1709" s="12" t="s">
        <v>908</v>
      </c>
      <c r="D1709" s="12" t="s">
        <v>909</v>
      </c>
      <c r="E1709" s="11">
        <v>6139</v>
      </c>
      <c r="F1709" s="12" t="s">
        <v>916</v>
      </c>
      <c r="G1709" s="84" t="s">
        <v>3108</v>
      </c>
      <c r="H1709" s="13" t="s">
        <v>108</v>
      </c>
      <c r="I1709" s="2">
        <v>5649</v>
      </c>
      <c r="J1709" s="2">
        <v>5649</v>
      </c>
      <c r="K1709" s="2">
        <v>3180</v>
      </c>
      <c r="L1709" s="2">
        <f t="shared" si="1500"/>
        <v>1650</v>
      </c>
      <c r="M1709" s="2">
        <v>550</v>
      </c>
      <c r="N1709" s="2">
        <v>550</v>
      </c>
      <c r="O1709" s="2">
        <v>550</v>
      </c>
      <c r="P1709" s="2">
        <f t="shared" si="1502"/>
        <v>4830</v>
      </c>
      <c r="Q1709" s="2">
        <f t="shared" si="1487"/>
        <v>85.501858736059475</v>
      </c>
    </row>
    <row r="1710" spans="1:17" ht="22.5">
      <c r="A1710" s="12" t="s">
        <v>803</v>
      </c>
      <c r="B1710" s="12" t="s">
        <v>129</v>
      </c>
      <c r="C1710" s="12" t="s">
        <v>908</v>
      </c>
      <c r="D1710" s="12" t="s">
        <v>909</v>
      </c>
      <c r="E1710" s="11">
        <v>6139</v>
      </c>
      <c r="F1710" s="12" t="s">
        <v>917</v>
      </c>
      <c r="G1710" s="84" t="s">
        <v>3108</v>
      </c>
      <c r="H1710" s="13" t="s">
        <v>114</v>
      </c>
      <c r="I1710" s="2">
        <v>100</v>
      </c>
      <c r="J1710" s="2">
        <v>100</v>
      </c>
      <c r="K1710" s="2">
        <v>0</v>
      </c>
      <c r="L1710" s="2">
        <f t="shared" si="1500"/>
        <v>0</v>
      </c>
      <c r="M1710" s="2"/>
      <c r="N1710" s="2"/>
      <c r="O1710" s="2"/>
      <c r="P1710" s="2">
        <f t="shared" si="1502"/>
        <v>0</v>
      </c>
      <c r="Q1710" s="2">
        <f t="shared" si="1487"/>
        <v>0</v>
      </c>
    </row>
    <row r="1711" spans="1:17" ht="22.5">
      <c r="A1711" s="17" t="s">
        <v>0</v>
      </c>
      <c r="B1711" s="17" t="s">
        <v>0</v>
      </c>
      <c r="C1711" s="17" t="s">
        <v>0</v>
      </c>
      <c r="D1711" s="18" t="s">
        <v>0</v>
      </c>
      <c r="E1711" s="18" t="s">
        <v>0</v>
      </c>
      <c r="F1711" s="18" t="s">
        <v>0</v>
      </c>
      <c r="G1711" s="81" t="s">
        <v>0</v>
      </c>
      <c r="H1711" s="24" t="s">
        <v>36</v>
      </c>
      <c r="I1711" s="29">
        <v>100</v>
      </c>
      <c r="J1711" s="29">
        <f t="shared" ref="J1711:K1713" si="1514">SUM(J1712)</f>
        <v>100</v>
      </c>
      <c r="K1711" s="29">
        <f t="shared" si="1514"/>
        <v>0</v>
      </c>
      <c r="L1711" s="29">
        <f t="shared" si="1500"/>
        <v>0</v>
      </c>
      <c r="M1711" s="29">
        <f t="shared" ref="M1711:O1713" si="1515">SUM(M1712)</f>
        <v>0</v>
      </c>
      <c r="N1711" s="29">
        <f t="shared" si="1515"/>
        <v>0</v>
      </c>
      <c r="O1711" s="29">
        <f t="shared" si="1515"/>
        <v>0</v>
      </c>
      <c r="P1711" s="29">
        <f t="shared" si="1502"/>
        <v>0</v>
      </c>
      <c r="Q1711" s="29">
        <f t="shared" si="1487"/>
        <v>0</v>
      </c>
    </row>
    <row r="1712" spans="1:17">
      <c r="A1712" s="12" t="s">
        <v>803</v>
      </c>
      <c r="B1712" s="12" t="s">
        <v>129</v>
      </c>
      <c r="C1712" s="12" t="s">
        <v>908</v>
      </c>
      <c r="D1712" s="12" t="s">
        <v>909</v>
      </c>
      <c r="E1712" s="18" t="s">
        <v>28</v>
      </c>
      <c r="F1712" s="18" t="s">
        <v>0</v>
      </c>
      <c r="G1712" s="81" t="s">
        <v>0</v>
      </c>
      <c r="H1712" s="18" t="s">
        <v>29</v>
      </c>
      <c r="I1712" s="3">
        <v>100</v>
      </c>
      <c r="J1712" s="3">
        <f t="shared" si="1514"/>
        <v>100</v>
      </c>
      <c r="K1712" s="3">
        <f t="shared" si="1514"/>
        <v>0</v>
      </c>
      <c r="L1712" s="3">
        <f t="shared" si="1500"/>
        <v>0</v>
      </c>
      <c r="M1712" s="3">
        <f t="shared" si="1515"/>
        <v>0</v>
      </c>
      <c r="N1712" s="3">
        <f t="shared" si="1515"/>
        <v>0</v>
      </c>
      <c r="O1712" s="3">
        <f t="shared" si="1515"/>
        <v>0</v>
      </c>
      <c r="P1712" s="3">
        <f t="shared" si="1502"/>
        <v>0</v>
      </c>
      <c r="Q1712" s="3">
        <f t="shared" si="1487"/>
        <v>0</v>
      </c>
    </row>
    <row r="1713" spans="1:17">
      <c r="A1713" s="17" t="s">
        <v>803</v>
      </c>
      <c r="B1713" s="17" t="s">
        <v>129</v>
      </c>
      <c r="C1713" s="17" t="s">
        <v>908</v>
      </c>
      <c r="D1713" s="17" t="s">
        <v>909</v>
      </c>
      <c r="E1713" s="17" t="s">
        <v>120</v>
      </c>
      <c r="F1713" s="12" t="s">
        <v>0</v>
      </c>
      <c r="G1713" s="84" t="s">
        <v>0</v>
      </c>
      <c r="H1713" s="18" t="s">
        <v>35</v>
      </c>
      <c r="I1713" s="3">
        <v>100</v>
      </c>
      <c r="J1713" s="3">
        <f t="shared" si="1514"/>
        <v>100</v>
      </c>
      <c r="K1713" s="3">
        <f t="shared" si="1514"/>
        <v>0</v>
      </c>
      <c r="L1713" s="3">
        <f t="shared" si="1500"/>
        <v>0</v>
      </c>
      <c r="M1713" s="3">
        <f t="shared" si="1515"/>
        <v>0</v>
      </c>
      <c r="N1713" s="3">
        <f t="shared" si="1515"/>
        <v>0</v>
      </c>
      <c r="O1713" s="3">
        <f t="shared" si="1515"/>
        <v>0</v>
      </c>
      <c r="P1713" s="3">
        <f t="shared" si="1502"/>
        <v>0</v>
      </c>
      <c r="Q1713" s="3">
        <f t="shared" si="1487"/>
        <v>0</v>
      </c>
    </row>
    <row r="1714" spans="1:17">
      <c r="A1714" s="12" t="s">
        <v>803</v>
      </c>
      <c r="B1714" s="12" t="s">
        <v>129</v>
      </c>
      <c r="C1714" s="12" t="s">
        <v>908</v>
      </c>
      <c r="D1714" s="12" t="s">
        <v>909</v>
      </c>
      <c r="E1714" s="11">
        <v>6148</v>
      </c>
      <c r="F1714" s="12"/>
      <c r="G1714" s="84" t="s">
        <v>3108</v>
      </c>
      <c r="H1714" s="13" t="s">
        <v>35</v>
      </c>
      <c r="I1714" s="2">
        <v>100</v>
      </c>
      <c r="J1714" s="2">
        <v>100</v>
      </c>
      <c r="K1714" s="2">
        <v>0</v>
      </c>
      <c r="L1714" s="2">
        <f t="shared" si="1500"/>
        <v>0</v>
      </c>
      <c r="M1714" s="2"/>
      <c r="N1714" s="2"/>
      <c r="O1714" s="2"/>
      <c r="P1714" s="2">
        <f t="shared" si="1502"/>
        <v>0</v>
      </c>
      <c r="Q1714" s="2">
        <f t="shared" si="1487"/>
        <v>0</v>
      </c>
    </row>
    <row r="1715" spans="1:17" ht="22.5">
      <c r="A1715" s="17" t="s">
        <v>0</v>
      </c>
      <c r="B1715" s="17" t="s">
        <v>0</v>
      </c>
      <c r="C1715" s="17" t="s">
        <v>0</v>
      </c>
      <c r="D1715" s="18" t="s">
        <v>0</v>
      </c>
      <c r="E1715" s="18" t="s">
        <v>0</v>
      </c>
      <c r="F1715" s="18" t="s">
        <v>0</v>
      </c>
      <c r="G1715" s="81" t="s">
        <v>0</v>
      </c>
      <c r="H1715" s="24" t="s">
        <v>58</v>
      </c>
      <c r="I1715" s="29">
        <v>30100</v>
      </c>
      <c r="J1715" s="29">
        <f t="shared" ref="J1715:K1715" si="1516">SUM(J1716)</f>
        <v>30100</v>
      </c>
      <c r="K1715" s="29">
        <f t="shared" si="1516"/>
        <v>10000</v>
      </c>
      <c r="L1715" s="29">
        <f t="shared" si="1500"/>
        <v>20100</v>
      </c>
      <c r="M1715" s="29">
        <f t="shared" ref="M1715:O1715" si="1517">SUM(M1716)</f>
        <v>10100</v>
      </c>
      <c r="N1715" s="29">
        <f t="shared" si="1517"/>
        <v>10000</v>
      </c>
      <c r="O1715" s="29">
        <f t="shared" si="1517"/>
        <v>0</v>
      </c>
      <c r="P1715" s="29">
        <f t="shared" si="1502"/>
        <v>30100</v>
      </c>
      <c r="Q1715" s="29">
        <f t="shared" si="1487"/>
        <v>100</v>
      </c>
    </row>
    <row r="1716" spans="1:17">
      <c r="A1716" s="12" t="s">
        <v>803</v>
      </c>
      <c r="B1716" s="12" t="s">
        <v>129</v>
      </c>
      <c r="C1716" s="12" t="s">
        <v>908</v>
      </c>
      <c r="D1716" s="12" t="s">
        <v>909</v>
      </c>
      <c r="E1716" s="18" t="s">
        <v>50</v>
      </c>
      <c r="F1716" s="18" t="s">
        <v>0</v>
      </c>
      <c r="G1716" s="81" t="s">
        <v>0</v>
      </c>
      <c r="H1716" s="18" t="s">
        <v>51</v>
      </c>
      <c r="I1716" s="3">
        <v>30100</v>
      </c>
      <c r="J1716" s="3">
        <f t="shared" ref="J1716" si="1518">SUM(J1717:J1718)</f>
        <v>30100</v>
      </c>
      <c r="K1716" s="3">
        <f t="shared" ref="K1716" si="1519">SUM(K1717:K1718)</f>
        <v>10000</v>
      </c>
      <c r="L1716" s="3">
        <f t="shared" si="1500"/>
        <v>20100</v>
      </c>
      <c r="M1716" s="3">
        <f t="shared" ref="M1716:O1716" si="1520">SUM(M1717:M1718)</f>
        <v>10100</v>
      </c>
      <c r="N1716" s="3">
        <f t="shared" si="1520"/>
        <v>10000</v>
      </c>
      <c r="O1716" s="3">
        <f t="shared" si="1520"/>
        <v>0</v>
      </c>
      <c r="P1716" s="3">
        <f t="shared" si="1502"/>
        <v>30100</v>
      </c>
      <c r="Q1716" s="3">
        <f t="shared" si="1487"/>
        <v>100</v>
      </c>
    </row>
    <row r="1717" spans="1:17">
      <c r="A1717" s="12" t="s">
        <v>803</v>
      </c>
      <c r="B1717" s="12" t="s">
        <v>129</v>
      </c>
      <c r="C1717" s="12" t="s">
        <v>908</v>
      </c>
      <c r="D1717" s="12" t="s">
        <v>909</v>
      </c>
      <c r="E1717" s="11">
        <v>8213</v>
      </c>
      <c r="F1717" s="12"/>
      <c r="G1717" s="84" t="s">
        <v>3108</v>
      </c>
      <c r="H1717" s="13" t="s">
        <v>54</v>
      </c>
      <c r="I1717" s="2">
        <v>20100</v>
      </c>
      <c r="J1717" s="2">
        <v>20100</v>
      </c>
      <c r="K1717" s="2">
        <v>10000</v>
      </c>
      <c r="L1717" s="2">
        <f t="shared" si="1500"/>
        <v>10100</v>
      </c>
      <c r="M1717" s="2">
        <v>10100</v>
      </c>
      <c r="N1717" s="2"/>
      <c r="O1717" s="2"/>
      <c r="P1717" s="2">
        <f t="shared" si="1502"/>
        <v>20100</v>
      </c>
      <c r="Q1717" s="2">
        <f t="shared" si="1487"/>
        <v>100</v>
      </c>
    </row>
    <row r="1718" spans="1:17">
      <c r="A1718" s="12" t="s">
        <v>803</v>
      </c>
      <c r="B1718" s="12" t="s">
        <v>129</v>
      </c>
      <c r="C1718" s="12" t="s">
        <v>908</v>
      </c>
      <c r="D1718" s="12" t="s">
        <v>909</v>
      </c>
      <c r="E1718" s="11">
        <v>8216</v>
      </c>
      <c r="F1718" s="12"/>
      <c r="G1718" s="84" t="s">
        <v>3108</v>
      </c>
      <c r="H1718" s="13" t="s">
        <v>57</v>
      </c>
      <c r="I1718" s="2">
        <v>10000</v>
      </c>
      <c r="J1718" s="2">
        <v>10000</v>
      </c>
      <c r="K1718" s="2">
        <v>0</v>
      </c>
      <c r="L1718" s="2">
        <f t="shared" si="1500"/>
        <v>10000</v>
      </c>
      <c r="M1718" s="2"/>
      <c r="N1718" s="2">
        <v>10000</v>
      </c>
      <c r="O1718" s="2"/>
      <c r="P1718" s="2">
        <f t="shared" si="1502"/>
        <v>10000</v>
      </c>
      <c r="Q1718" s="2">
        <f t="shared" si="1487"/>
        <v>100</v>
      </c>
    </row>
    <row r="1719" spans="1:17">
      <c r="A1719" s="13" t="s">
        <v>0</v>
      </c>
      <c r="B1719" s="13" t="s">
        <v>0</v>
      </c>
      <c r="C1719" s="13" t="s">
        <v>0</v>
      </c>
      <c r="D1719" s="13" t="s">
        <v>0</v>
      </c>
      <c r="E1719" s="13" t="s">
        <v>0</v>
      </c>
      <c r="F1719" s="13" t="s">
        <v>0</v>
      </c>
      <c r="G1719" s="84" t="s">
        <v>0</v>
      </c>
      <c r="H1719" s="24" t="s">
        <v>918</v>
      </c>
      <c r="I1719" s="29">
        <v>2499848</v>
      </c>
      <c r="J1719" s="29">
        <f t="shared" ref="J1719:K1719" si="1521">SUM(J1689,J1711,J1715)</f>
        <v>2507506</v>
      </c>
      <c r="K1719" s="29">
        <f t="shared" si="1521"/>
        <v>1363241</v>
      </c>
      <c r="L1719" s="29">
        <f t="shared" si="1500"/>
        <v>667850</v>
      </c>
      <c r="M1719" s="29">
        <f t="shared" ref="M1719:O1719" si="1522">SUM(M1689,M1711,M1715)</f>
        <v>222300</v>
      </c>
      <c r="N1719" s="29">
        <f t="shared" si="1522"/>
        <v>222000</v>
      </c>
      <c r="O1719" s="29">
        <f t="shared" si="1522"/>
        <v>223550</v>
      </c>
      <c r="P1719" s="29">
        <f t="shared" si="1502"/>
        <v>2031091</v>
      </c>
      <c r="Q1719" s="29">
        <f t="shared" si="1487"/>
        <v>81.000444266135347</v>
      </c>
    </row>
    <row r="1720" spans="1:17" ht="15.75" thickBot="1">
      <c r="A1720" s="13" t="s">
        <v>0</v>
      </c>
      <c r="B1720" s="13" t="s">
        <v>0</v>
      </c>
      <c r="C1720" s="13" t="s">
        <v>0</v>
      </c>
      <c r="D1720" s="13" t="s">
        <v>0</v>
      </c>
      <c r="E1720" s="13" t="s">
        <v>0</v>
      </c>
      <c r="F1720" s="13" t="s">
        <v>0</v>
      </c>
      <c r="G1720" s="84" t="s">
        <v>0</v>
      </c>
      <c r="H1720" s="18" t="s">
        <v>125</v>
      </c>
      <c r="I1720" s="3">
        <v>62</v>
      </c>
      <c r="J1720" s="3">
        <v>62</v>
      </c>
      <c r="K1720" s="3">
        <v>0</v>
      </c>
      <c r="L1720" s="3">
        <f t="shared" si="1500"/>
        <v>0</v>
      </c>
      <c r="M1720" s="3"/>
      <c r="N1720" s="3"/>
      <c r="O1720" s="3"/>
      <c r="P1720" s="3">
        <f t="shared" si="1502"/>
        <v>0</v>
      </c>
      <c r="Q1720" s="3">
        <f t="shared" si="1487"/>
        <v>0</v>
      </c>
    </row>
    <row r="1721" spans="1:17" ht="45.75" thickBot="1">
      <c r="A1721" s="109" t="s">
        <v>0</v>
      </c>
      <c r="B1721" s="109" t="s">
        <v>0</v>
      </c>
      <c r="C1721" s="109" t="s">
        <v>0</v>
      </c>
      <c r="D1721" s="109" t="s">
        <v>0</v>
      </c>
      <c r="E1721" s="109" t="s">
        <v>0</v>
      </c>
      <c r="F1721" s="109" t="s">
        <v>0</v>
      </c>
      <c r="G1721" s="121" t="s">
        <v>0</v>
      </c>
      <c r="H1721" s="1" t="s">
        <v>126</v>
      </c>
      <c r="I1721" s="1" t="s">
        <v>3016</v>
      </c>
      <c r="J1721" s="1" t="s">
        <v>3199</v>
      </c>
      <c r="K1721" s="1" t="s">
        <v>3198</v>
      </c>
      <c r="L1721" s="1" t="s">
        <v>3191</v>
      </c>
      <c r="M1721" s="1" t="s">
        <v>3193</v>
      </c>
      <c r="N1721" s="1" t="s">
        <v>3194</v>
      </c>
      <c r="O1721" s="1" t="s">
        <v>3195</v>
      </c>
      <c r="P1721" s="1" t="s">
        <v>3192</v>
      </c>
      <c r="Q1721" s="1" t="s">
        <v>3185</v>
      </c>
    </row>
    <row r="1722" spans="1:17">
      <c r="A1722" s="110"/>
      <c r="B1722" s="110"/>
      <c r="C1722" s="110"/>
      <c r="D1722" s="110"/>
      <c r="E1722" s="110"/>
      <c r="F1722" s="110"/>
      <c r="G1722" s="122"/>
      <c r="H1722" s="26" t="s">
        <v>0</v>
      </c>
      <c r="I1722" s="28">
        <v>1</v>
      </c>
      <c r="J1722" s="28">
        <v>2</v>
      </c>
      <c r="K1722" s="28">
        <v>3</v>
      </c>
      <c r="L1722" s="28" t="s">
        <v>3186</v>
      </c>
      <c r="M1722" s="28">
        <v>5</v>
      </c>
      <c r="N1722" s="28">
        <v>6</v>
      </c>
      <c r="O1722" s="28">
        <v>7</v>
      </c>
      <c r="P1722" s="28" t="s">
        <v>3187</v>
      </c>
      <c r="Q1722" s="28">
        <v>9</v>
      </c>
    </row>
    <row r="1723" spans="1:17">
      <c r="A1723" s="110"/>
      <c r="B1723" s="110"/>
      <c r="C1723" s="110"/>
      <c r="D1723" s="110"/>
      <c r="E1723" s="110"/>
      <c r="F1723" s="110"/>
      <c r="G1723" s="122"/>
      <c r="H1723" s="8" t="s">
        <v>877</v>
      </c>
      <c r="I1723" s="9">
        <v>2499848</v>
      </c>
      <c r="J1723" s="9">
        <f t="shared" ref="J1723" si="1523">SUM(J1719)</f>
        <v>2507506</v>
      </c>
      <c r="K1723" s="9">
        <f t="shared" ref="K1723" si="1524">SUM(K1719)</f>
        <v>1363241</v>
      </c>
      <c r="L1723" s="9">
        <f t="shared" ref="L1723:L1724" si="1525">M1723+N1723+O1723</f>
        <v>667850</v>
      </c>
      <c r="M1723" s="9">
        <f t="shared" ref="M1723:O1723" si="1526">SUM(M1719)</f>
        <v>222300</v>
      </c>
      <c r="N1723" s="9">
        <f t="shared" si="1526"/>
        <v>222000</v>
      </c>
      <c r="O1723" s="9">
        <f t="shared" si="1526"/>
        <v>223550</v>
      </c>
      <c r="P1723" s="9">
        <f t="shared" ref="P1723:P1724" si="1527">SUM(K1723+L1723)</f>
        <v>2031091</v>
      </c>
      <c r="Q1723" s="9">
        <f t="shared" si="1487"/>
        <v>81.000444266135347</v>
      </c>
    </row>
    <row r="1724" spans="1:17">
      <c r="A1724" s="110"/>
      <c r="B1724" s="110"/>
      <c r="C1724" s="110"/>
      <c r="D1724" s="110"/>
      <c r="E1724" s="110"/>
      <c r="F1724" s="110"/>
      <c r="G1724" s="122"/>
      <c r="H1724" s="10" t="s">
        <v>68</v>
      </c>
      <c r="I1724" s="9">
        <v>2499848</v>
      </c>
      <c r="J1724" s="9">
        <f t="shared" ref="J1724" si="1528">SUM(J1723)</f>
        <v>2507506</v>
      </c>
      <c r="K1724" s="9">
        <f t="shared" ref="K1724" si="1529">SUM(K1723)</f>
        <v>1363241</v>
      </c>
      <c r="L1724" s="9">
        <f t="shared" si="1525"/>
        <v>667850</v>
      </c>
      <c r="M1724" s="9">
        <f t="shared" ref="M1724:O1724" si="1530">SUM(M1723)</f>
        <v>222300</v>
      </c>
      <c r="N1724" s="9">
        <f t="shared" si="1530"/>
        <v>222000</v>
      </c>
      <c r="O1724" s="9">
        <f t="shared" si="1530"/>
        <v>223550</v>
      </c>
      <c r="P1724" s="9">
        <f t="shared" si="1527"/>
        <v>2031091</v>
      </c>
      <c r="Q1724" s="9">
        <f t="shared" si="1487"/>
        <v>81.000444266135347</v>
      </c>
    </row>
    <row r="1725" spans="1:17">
      <c r="A1725" s="111"/>
      <c r="B1725" s="111"/>
      <c r="C1725" s="111"/>
      <c r="D1725" s="111"/>
      <c r="E1725" s="111"/>
      <c r="F1725" s="111"/>
      <c r="G1725" s="123"/>
      <c r="Q1725" t="str">
        <f t="shared" si="1487"/>
        <v>-</v>
      </c>
    </row>
    <row r="1726" spans="1:17" ht="15.75" thickBot="1">
      <c r="A1726" s="13" t="s">
        <v>0</v>
      </c>
      <c r="B1726" s="13" t="s">
        <v>0</v>
      </c>
      <c r="C1726" s="13" t="s">
        <v>0</v>
      </c>
      <c r="D1726" s="13" t="s">
        <v>0</v>
      </c>
      <c r="E1726" s="13" t="s">
        <v>0</v>
      </c>
      <c r="F1726" s="13" t="s">
        <v>0</v>
      </c>
      <c r="G1726" s="84" t="s">
        <v>0</v>
      </c>
      <c r="H1726" s="27" t="s">
        <v>0</v>
      </c>
      <c r="I1726" s="27"/>
      <c r="J1726" s="27"/>
      <c r="K1726" s="27"/>
      <c r="L1726" s="27"/>
      <c r="M1726" s="27"/>
      <c r="N1726" s="27"/>
      <c r="O1726" s="27"/>
      <c r="P1726" s="27"/>
      <c r="Q1726" s="27" t="str">
        <f t="shared" si="1487"/>
        <v>-</v>
      </c>
    </row>
    <row r="1727" spans="1:17" ht="45.75" thickBot="1">
      <c r="A1727" s="1" t="s">
        <v>82</v>
      </c>
      <c r="B1727" s="1" t="s">
        <v>83</v>
      </c>
      <c r="C1727" s="1" t="s">
        <v>84</v>
      </c>
      <c r="D1727" s="19" t="s">
        <v>0</v>
      </c>
      <c r="E1727" s="1" t="s">
        <v>85</v>
      </c>
      <c r="F1727" s="1" t="s">
        <v>86</v>
      </c>
      <c r="G1727" s="82" t="s">
        <v>87</v>
      </c>
      <c r="H1727" s="1" t="s">
        <v>1</v>
      </c>
      <c r="I1727" s="1" t="s">
        <v>3016</v>
      </c>
      <c r="J1727" s="1" t="s">
        <v>3199</v>
      </c>
      <c r="K1727" s="1" t="s">
        <v>3198</v>
      </c>
      <c r="L1727" s="1" t="s">
        <v>3191</v>
      </c>
      <c r="M1727" s="1" t="s">
        <v>3193</v>
      </c>
      <c r="N1727" s="1" t="s">
        <v>3194</v>
      </c>
      <c r="O1727" s="1" t="s">
        <v>3195</v>
      </c>
      <c r="P1727" s="1" t="s">
        <v>3192</v>
      </c>
      <c r="Q1727" s="1" t="s">
        <v>3185</v>
      </c>
    </row>
    <row r="1728" spans="1:17">
      <c r="A1728" s="20" t="s">
        <v>0</v>
      </c>
      <c r="B1728" s="20" t="s">
        <v>0</v>
      </c>
      <c r="C1728" s="20" t="s">
        <v>0</v>
      </c>
      <c r="D1728" s="21" t="s">
        <v>0</v>
      </c>
      <c r="E1728" s="21" t="s">
        <v>0</v>
      </c>
      <c r="F1728" s="22" t="s">
        <v>0</v>
      </c>
      <c r="G1728" s="83" t="s">
        <v>0</v>
      </c>
      <c r="H1728" s="23" t="s">
        <v>0</v>
      </c>
      <c r="I1728" s="28">
        <v>1</v>
      </c>
      <c r="J1728" s="28">
        <v>2</v>
      </c>
      <c r="K1728" s="28">
        <v>3</v>
      </c>
      <c r="L1728" s="28" t="s">
        <v>3186</v>
      </c>
      <c r="M1728" s="28">
        <v>5</v>
      </c>
      <c r="N1728" s="28">
        <v>6</v>
      </c>
      <c r="O1728" s="28">
        <v>7</v>
      </c>
      <c r="P1728" s="28" t="s">
        <v>3187</v>
      </c>
      <c r="Q1728" s="28">
        <v>9</v>
      </c>
    </row>
    <row r="1729" spans="1:17">
      <c r="A1729" s="17" t="s">
        <v>803</v>
      </c>
      <c r="B1729" s="17" t="s">
        <v>129</v>
      </c>
      <c r="C1729" s="12" t="s">
        <v>332</v>
      </c>
      <c r="D1729" s="12" t="s">
        <v>919</v>
      </c>
      <c r="E1729" s="18" t="s">
        <v>0</v>
      </c>
      <c r="F1729" s="18" t="s">
        <v>0</v>
      </c>
      <c r="G1729" s="81" t="s">
        <v>0</v>
      </c>
      <c r="H1729" s="18" t="s">
        <v>920</v>
      </c>
      <c r="I1729" s="11"/>
      <c r="J1729" s="11"/>
      <c r="K1729" s="11"/>
      <c r="L1729" s="11"/>
      <c r="M1729" s="11"/>
      <c r="N1729" s="11"/>
      <c r="O1729" s="11"/>
      <c r="P1729" s="11"/>
      <c r="Q1729" s="11" t="str">
        <f t="shared" si="1487"/>
        <v>-</v>
      </c>
    </row>
    <row r="1730" spans="1:17" ht="22.5">
      <c r="A1730" s="17" t="s">
        <v>0</v>
      </c>
      <c r="B1730" s="17" t="s">
        <v>0</v>
      </c>
      <c r="C1730" s="17" t="s">
        <v>0</v>
      </c>
      <c r="D1730" s="18" t="s">
        <v>0</v>
      </c>
      <c r="E1730" s="18" t="s">
        <v>0</v>
      </c>
      <c r="F1730" s="18" t="s">
        <v>0</v>
      </c>
      <c r="G1730" s="81" t="s">
        <v>0</v>
      </c>
      <c r="H1730" s="24" t="s">
        <v>27</v>
      </c>
      <c r="I1730" s="29">
        <v>2487433</v>
      </c>
      <c r="J1730" s="29">
        <f t="shared" ref="J1730" si="1531">SUM(J1731,J1739,J1741)</f>
        <v>2439243</v>
      </c>
      <c r="K1730" s="29">
        <f t="shared" ref="K1730" si="1532">SUM(K1731,K1739,K1741)</f>
        <v>1309050</v>
      </c>
      <c r="L1730" s="29">
        <f t="shared" ref="L1730:L1761" si="1533">M1730+N1730+O1730</f>
        <v>626935</v>
      </c>
      <c r="M1730" s="29">
        <f t="shared" ref="M1730:O1730" si="1534">SUM(M1731,M1739,M1741)</f>
        <v>192150</v>
      </c>
      <c r="N1730" s="29">
        <f t="shared" si="1534"/>
        <v>212105</v>
      </c>
      <c r="O1730" s="29">
        <f t="shared" si="1534"/>
        <v>222680</v>
      </c>
      <c r="P1730" s="29">
        <f t="shared" ref="P1730:P1761" si="1535">SUM(K1730+L1730)</f>
        <v>1935985</v>
      </c>
      <c r="Q1730" s="29">
        <f t="shared" si="1487"/>
        <v>79.368271221850378</v>
      </c>
    </row>
    <row r="1731" spans="1:17">
      <c r="A1731" s="12" t="s">
        <v>803</v>
      </c>
      <c r="B1731" s="12" t="s">
        <v>129</v>
      </c>
      <c r="C1731" s="12" t="s">
        <v>332</v>
      </c>
      <c r="D1731" s="12" t="s">
        <v>919</v>
      </c>
      <c r="E1731" s="18" t="s">
        <v>2</v>
      </c>
      <c r="F1731" s="18" t="s">
        <v>0</v>
      </c>
      <c r="G1731" s="81" t="s">
        <v>0</v>
      </c>
      <c r="H1731" s="18" t="s">
        <v>3</v>
      </c>
      <c r="I1731" s="3">
        <v>2118265</v>
      </c>
      <c r="J1731" s="3">
        <f t="shared" ref="J1731" si="1536">SUM(J1732:J1733)</f>
        <v>2100725</v>
      </c>
      <c r="K1731" s="3">
        <f t="shared" ref="K1731" si="1537">SUM(K1732:K1733)</f>
        <v>1125945</v>
      </c>
      <c r="L1731" s="3">
        <f t="shared" si="1533"/>
        <v>545350</v>
      </c>
      <c r="M1731" s="3">
        <f t="shared" ref="M1731:O1731" si="1538">SUM(M1732:M1733)</f>
        <v>168850</v>
      </c>
      <c r="N1731" s="3">
        <f t="shared" si="1538"/>
        <v>181500</v>
      </c>
      <c r="O1731" s="3">
        <f t="shared" si="1538"/>
        <v>195000</v>
      </c>
      <c r="P1731" s="3">
        <f t="shared" si="1535"/>
        <v>1671295</v>
      </c>
      <c r="Q1731" s="3">
        <f t="shared" si="1487"/>
        <v>79.558009734734441</v>
      </c>
    </row>
    <row r="1732" spans="1:17">
      <c r="A1732" s="12" t="s">
        <v>803</v>
      </c>
      <c r="B1732" s="12" t="s">
        <v>129</v>
      </c>
      <c r="C1732" s="12" t="s">
        <v>332</v>
      </c>
      <c r="D1732" s="12" t="s">
        <v>919</v>
      </c>
      <c r="E1732" s="11">
        <v>6111</v>
      </c>
      <c r="F1732" s="12"/>
      <c r="G1732" s="84" t="s">
        <v>3108</v>
      </c>
      <c r="H1732" s="13" t="s">
        <v>4</v>
      </c>
      <c r="I1732" s="2">
        <v>1861465</v>
      </c>
      <c r="J1732" s="2">
        <v>1842965</v>
      </c>
      <c r="K1732" s="2">
        <v>980415</v>
      </c>
      <c r="L1732" s="2">
        <f t="shared" si="1533"/>
        <v>511000</v>
      </c>
      <c r="M1732" s="2">
        <v>166000</v>
      </c>
      <c r="N1732" s="2">
        <v>170000</v>
      </c>
      <c r="O1732" s="2">
        <v>175000</v>
      </c>
      <c r="P1732" s="2">
        <f t="shared" si="1535"/>
        <v>1491415</v>
      </c>
      <c r="Q1732" s="2">
        <f t="shared" si="1487"/>
        <v>80.924759829947931</v>
      </c>
    </row>
    <row r="1733" spans="1:17">
      <c r="A1733" s="17" t="s">
        <v>803</v>
      </c>
      <c r="B1733" s="17" t="s">
        <v>129</v>
      </c>
      <c r="C1733" s="17" t="s">
        <v>332</v>
      </c>
      <c r="D1733" s="17" t="s">
        <v>919</v>
      </c>
      <c r="E1733" s="17" t="s">
        <v>91</v>
      </c>
      <c r="F1733" s="12" t="s">
        <v>0</v>
      </c>
      <c r="G1733" s="84" t="s">
        <v>0</v>
      </c>
      <c r="H1733" s="18" t="s">
        <v>5</v>
      </c>
      <c r="I1733" s="3">
        <v>256800</v>
      </c>
      <c r="J1733" s="3">
        <f t="shared" ref="J1733:K1733" si="1539">SUM(J1734:J1738)</f>
        <v>257760</v>
      </c>
      <c r="K1733" s="3">
        <f t="shared" si="1539"/>
        <v>145530</v>
      </c>
      <c r="L1733" s="3">
        <f t="shared" si="1533"/>
        <v>34350</v>
      </c>
      <c r="M1733" s="3">
        <f t="shared" ref="M1733:O1733" si="1540">SUM(M1734:M1738)</f>
        <v>2850</v>
      </c>
      <c r="N1733" s="3">
        <f t="shared" si="1540"/>
        <v>11500</v>
      </c>
      <c r="O1733" s="3">
        <f t="shared" si="1540"/>
        <v>20000</v>
      </c>
      <c r="P1733" s="3">
        <f t="shared" si="1535"/>
        <v>179880</v>
      </c>
      <c r="Q1733" s="3">
        <f t="shared" si="1487"/>
        <v>69.785847299813781</v>
      </c>
    </row>
    <row r="1734" spans="1:17">
      <c r="A1734" s="12" t="s">
        <v>803</v>
      </c>
      <c r="B1734" s="12" t="s">
        <v>129</v>
      </c>
      <c r="C1734" s="12" t="s">
        <v>332</v>
      </c>
      <c r="D1734" s="12" t="s">
        <v>919</v>
      </c>
      <c r="E1734" s="11">
        <v>6112</v>
      </c>
      <c r="F1734" s="12" t="s">
        <v>921</v>
      </c>
      <c r="G1734" s="84" t="s">
        <v>3108</v>
      </c>
      <c r="H1734" s="13" t="s">
        <v>9</v>
      </c>
      <c r="I1734" s="2">
        <v>34600</v>
      </c>
      <c r="J1734" s="2">
        <v>33100</v>
      </c>
      <c r="K1734" s="2">
        <v>17268</v>
      </c>
      <c r="L1734" s="2">
        <f t="shared" si="1533"/>
        <v>7600</v>
      </c>
      <c r="M1734" s="2">
        <v>100</v>
      </c>
      <c r="N1734" s="2">
        <v>3500</v>
      </c>
      <c r="O1734" s="2">
        <v>4000</v>
      </c>
      <c r="P1734" s="2">
        <f t="shared" si="1535"/>
        <v>24868</v>
      </c>
      <c r="Q1734" s="2">
        <f t="shared" si="1487"/>
        <v>75.129909365558916</v>
      </c>
    </row>
    <row r="1735" spans="1:17">
      <c r="A1735" s="12" t="s">
        <v>803</v>
      </c>
      <c r="B1735" s="12" t="s">
        <v>129</v>
      </c>
      <c r="C1735" s="12" t="s">
        <v>332</v>
      </c>
      <c r="D1735" s="12" t="s">
        <v>919</v>
      </c>
      <c r="E1735" s="11">
        <v>6112</v>
      </c>
      <c r="F1735" s="12" t="s">
        <v>922</v>
      </c>
      <c r="G1735" s="84" t="s">
        <v>3108</v>
      </c>
      <c r="H1735" s="13" t="s">
        <v>10</v>
      </c>
      <c r="I1735" s="2">
        <v>151000</v>
      </c>
      <c r="J1735" s="2">
        <v>148500</v>
      </c>
      <c r="K1735" s="2">
        <v>88053</v>
      </c>
      <c r="L1735" s="2">
        <f t="shared" si="1533"/>
        <v>26750</v>
      </c>
      <c r="M1735" s="2">
        <v>2750</v>
      </c>
      <c r="N1735" s="2">
        <v>8000</v>
      </c>
      <c r="O1735" s="2">
        <v>16000</v>
      </c>
      <c r="P1735" s="2">
        <f t="shared" si="1535"/>
        <v>114803</v>
      </c>
      <c r="Q1735" s="2">
        <f t="shared" si="1487"/>
        <v>77.308417508417506</v>
      </c>
    </row>
    <row r="1736" spans="1:17">
      <c r="A1736" s="12" t="s">
        <v>803</v>
      </c>
      <c r="B1736" s="12" t="s">
        <v>129</v>
      </c>
      <c r="C1736" s="12" t="s">
        <v>332</v>
      </c>
      <c r="D1736" s="12" t="s">
        <v>919</v>
      </c>
      <c r="E1736" s="11">
        <v>6112</v>
      </c>
      <c r="F1736" s="12" t="s">
        <v>923</v>
      </c>
      <c r="G1736" s="84" t="s">
        <v>3108</v>
      </c>
      <c r="H1736" s="13" t="s">
        <v>7</v>
      </c>
      <c r="I1736" s="2">
        <v>31700</v>
      </c>
      <c r="J1736" s="2">
        <v>36660</v>
      </c>
      <c r="K1736" s="2">
        <v>36660</v>
      </c>
      <c r="L1736" s="2">
        <f t="shared" si="1533"/>
        <v>0</v>
      </c>
      <c r="M1736" s="2"/>
      <c r="N1736" s="2"/>
      <c r="O1736" s="2"/>
      <c r="P1736" s="2">
        <f t="shared" si="1535"/>
        <v>36660</v>
      </c>
      <c r="Q1736" s="2">
        <f t="shared" si="1487"/>
        <v>100</v>
      </c>
    </row>
    <row r="1737" spans="1:17">
      <c r="A1737" s="12" t="s">
        <v>803</v>
      </c>
      <c r="B1737" s="12" t="s">
        <v>129</v>
      </c>
      <c r="C1737" s="12" t="s">
        <v>332</v>
      </c>
      <c r="D1737" s="12" t="s">
        <v>919</v>
      </c>
      <c r="E1737" s="11">
        <v>6112</v>
      </c>
      <c r="F1737" s="12" t="s">
        <v>924</v>
      </c>
      <c r="G1737" s="84" t="s">
        <v>3108</v>
      </c>
      <c r="H1737" s="13" t="s">
        <v>8</v>
      </c>
      <c r="I1737" s="2">
        <v>21500</v>
      </c>
      <c r="J1737" s="2">
        <v>21500</v>
      </c>
      <c r="K1737" s="2">
        <v>0</v>
      </c>
      <c r="L1737" s="2">
        <f t="shared" si="1533"/>
        <v>0</v>
      </c>
      <c r="M1737" s="2"/>
      <c r="N1737" s="2"/>
      <c r="O1737" s="2"/>
      <c r="P1737" s="2">
        <f t="shared" si="1535"/>
        <v>0</v>
      </c>
      <c r="Q1737" s="2">
        <f t="shared" si="1487"/>
        <v>0</v>
      </c>
    </row>
    <row r="1738" spans="1:17">
      <c r="A1738" s="12" t="s">
        <v>803</v>
      </c>
      <c r="B1738" s="12" t="s">
        <v>129</v>
      </c>
      <c r="C1738" s="12" t="s">
        <v>332</v>
      </c>
      <c r="D1738" s="12" t="s">
        <v>919</v>
      </c>
      <c r="E1738" s="11">
        <v>6112</v>
      </c>
      <c r="F1738" s="12" t="s">
        <v>925</v>
      </c>
      <c r="G1738" s="84" t="s">
        <v>3108</v>
      </c>
      <c r="H1738" s="13" t="s">
        <v>6</v>
      </c>
      <c r="I1738" s="2">
        <v>18000</v>
      </c>
      <c r="J1738" s="2">
        <v>18000</v>
      </c>
      <c r="K1738" s="2">
        <v>3549</v>
      </c>
      <c r="L1738" s="2">
        <f t="shared" si="1533"/>
        <v>0</v>
      </c>
      <c r="M1738" s="2"/>
      <c r="N1738" s="2"/>
      <c r="O1738" s="2"/>
      <c r="P1738" s="2">
        <f t="shared" si="1535"/>
        <v>3549</v>
      </c>
      <c r="Q1738" s="2">
        <f t="shared" si="1487"/>
        <v>19.716666666666665</v>
      </c>
    </row>
    <row r="1739" spans="1:17">
      <c r="A1739" s="12" t="s">
        <v>803</v>
      </c>
      <c r="B1739" s="12" t="s">
        <v>129</v>
      </c>
      <c r="C1739" s="12" t="s">
        <v>332</v>
      </c>
      <c r="D1739" s="12" t="s">
        <v>919</v>
      </c>
      <c r="E1739" s="18" t="s">
        <v>13</v>
      </c>
      <c r="F1739" s="18" t="s">
        <v>0</v>
      </c>
      <c r="G1739" s="81" t="s">
        <v>0</v>
      </c>
      <c r="H1739" s="18" t="s">
        <v>14</v>
      </c>
      <c r="I1739" s="3">
        <v>195452</v>
      </c>
      <c r="J1739" s="3">
        <f t="shared" ref="J1739:K1739" si="1541">SUM(J1740)</f>
        <v>192952</v>
      </c>
      <c r="K1739" s="3">
        <f t="shared" si="1541"/>
        <v>103185</v>
      </c>
      <c r="L1739" s="3">
        <f t="shared" si="1533"/>
        <v>53680</v>
      </c>
      <c r="M1739" s="3">
        <f t="shared" ref="M1739:O1739" si="1542">SUM(M1740)</f>
        <v>17450</v>
      </c>
      <c r="N1739" s="3">
        <f t="shared" si="1542"/>
        <v>17850</v>
      </c>
      <c r="O1739" s="3">
        <f t="shared" si="1542"/>
        <v>18380</v>
      </c>
      <c r="P1739" s="3">
        <f t="shared" si="1535"/>
        <v>156865</v>
      </c>
      <c r="Q1739" s="3">
        <f t="shared" si="1487"/>
        <v>81.297421120278628</v>
      </c>
    </row>
    <row r="1740" spans="1:17">
      <c r="A1740" s="12" t="s">
        <v>803</v>
      </c>
      <c r="B1740" s="12" t="s">
        <v>129</v>
      </c>
      <c r="C1740" s="12" t="s">
        <v>332</v>
      </c>
      <c r="D1740" s="12" t="s">
        <v>919</v>
      </c>
      <c r="E1740" s="11">
        <v>6121</v>
      </c>
      <c r="F1740" s="12"/>
      <c r="G1740" s="84" t="s">
        <v>3108</v>
      </c>
      <c r="H1740" s="13" t="s">
        <v>15</v>
      </c>
      <c r="I1740" s="2">
        <v>195452</v>
      </c>
      <c r="J1740" s="2">
        <v>192952</v>
      </c>
      <c r="K1740" s="2">
        <v>103185</v>
      </c>
      <c r="L1740" s="2">
        <f t="shared" si="1533"/>
        <v>53680</v>
      </c>
      <c r="M1740" s="2">
        <v>17450</v>
      </c>
      <c r="N1740" s="2">
        <v>17850</v>
      </c>
      <c r="O1740" s="2">
        <v>18380</v>
      </c>
      <c r="P1740" s="2">
        <f t="shared" si="1535"/>
        <v>156865</v>
      </c>
      <c r="Q1740" s="2">
        <f t="shared" si="1487"/>
        <v>81.297421120278628</v>
      </c>
    </row>
    <row r="1741" spans="1:17">
      <c r="A1741" s="12" t="s">
        <v>803</v>
      </c>
      <c r="B1741" s="12" t="s">
        <v>129</v>
      </c>
      <c r="C1741" s="12" t="s">
        <v>332</v>
      </c>
      <c r="D1741" s="12" t="s">
        <v>919</v>
      </c>
      <c r="E1741" s="18" t="s">
        <v>16</v>
      </c>
      <c r="F1741" s="18" t="s">
        <v>0</v>
      </c>
      <c r="G1741" s="81" t="s">
        <v>0</v>
      </c>
      <c r="H1741" s="18" t="s">
        <v>17</v>
      </c>
      <c r="I1741" s="3">
        <v>173716</v>
      </c>
      <c r="J1741" s="3">
        <f t="shared" ref="J1741:K1741" si="1543">SUM(J1742:J1748)</f>
        <v>145566</v>
      </c>
      <c r="K1741" s="3">
        <f t="shared" si="1543"/>
        <v>79920</v>
      </c>
      <c r="L1741" s="3">
        <f t="shared" si="1533"/>
        <v>27905</v>
      </c>
      <c r="M1741" s="3">
        <f t="shared" ref="M1741:O1741" si="1544">SUM(M1742:M1748)</f>
        <v>5850</v>
      </c>
      <c r="N1741" s="3">
        <f t="shared" si="1544"/>
        <v>12755</v>
      </c>
      <c r="O1741" s="3">
        <f t="shared" si="1544"/>
        <v>9300</v>
      </c>
      <c r="P1741" s="3">
        <f t="shared" si="1535"/>
        <v>107825</v>
      </c>
      <c r="Q1741" s="3">
        <f t="shared" ref="Q1741:Q1802" si="1545">IF(J1741=0,"-",P1741/J1741*100)</f>
        <v>74.072929118063286</v>
      </c>
    </row>
    <row r="1742" spans="1:17">
      <c r="A1742" s="12" t="s">
        <v>803</v>
      </c>
      <c r="B1742" s="12" t="s">
        <v>129</v>
      </c>
      <c r="C1742" s="12" t="s">
        <v>332</v>
      </c>
      <c r="D1742" s="12" t="s">
        <v>919</v>
      </c>
      <c r="E1742" s="11">
        <v>6131</v>
      </c>
      <c r="F1742" s="12"/>
      <c r="G1742" s="84" t="s">
        <v>3108</v>
      </c>
      <c r="H1742" s="13" t="s">
        <v>18</v>
      </c>
      <c r="I1742" s="2">
        <v>1000</v>
      </c>
      <c r="J1742" s="2">
        <v>1000</v>
      </c>
      <c r="K1742" s="2">
        <v>0</v>
      </c>
      <c r="L1742" s="2">
        <f t="shared" si="1533"/>
        <v>700</v>
      </c>
      <c r="M1742" s="2">
        <v>300</v>
      </c>
      <c r="N1742" s="2">
        <v>100</v>
      </c>
      <c r="O1742" s="2">
        <v>300</v>
      </c>
      <c r="P1742" s="2">
        <f t="shared" si="1535"/>
        <v>700</v>
      </c>
      <c r="Q1742" s="2">
        <f t="shared" si="1545"/>
        <v>70</v>
      </c>
    </row>
    <row r="1743" spans="1:17">
      <c r="A1743" s="12" t="s">
        <v>803</v>
      </c>
      <c r="B1743" s="12" t="s">
        <v>129</v>
      </c>
      <c r="C1743" s="12" t="s">
        <v>332</v>
      </c>
      <c r="D1743" s="12" t="s">
        <v>919</v>
      </c>
      <c r="E1743" s="11">
        <v>6132</v>
      </c>
      <c r="F1743" s="12"/>
      <c r="G1743" s="84" t="s">
        <v>3108</v>
      </c>
      <c r="H1743" s="13" t="s">
        <v>19</v>
      </c>
      <c r="I1743" s="2">
        <v>85150</v>
      </c>
      <c r="J1743" s="2">
        <v>85150</v>
      </c>
      <c r="K1743" s="2">
        <v>47700</v>
      </c>
      <c r="L1743" s="2">
        <f t="shared" si="1533"/>
        <v>11500</v>
      </c>
      <c r="M1743" s="2">
        <v>2500</v>
      </c>
      <c r="N1743" s="2">
        <v>4500</v>
      </c>
      <c r="O1743" s="2">
        <v>4500</v>
      </c>
      <c r="P1743" s="2">
        <f t="shared" si="1535"/>
        <v>59200</v>
      </c>
      <c r="Q1743" s="2">
        <f t="shared" si="1545"/>
        <v>69.524368761009981</v>
      </c>
    </row>
    <row r="1744" spans="1:17">
      <c r="A1744" s="12" t="s">
        <v>803</v>
      </c>
      <c r="B1744" s="12" t="s">
        <v>129</v>
      </c>
      <c r="C1744" s="12" t="s">
        <v>332</v>
      </c>
      <c r="D1744" s="12" t="s">
        <v>919</v>
      </c>
      <c r="E1744" s="11">
        <v>6133</v>
      </c>
      <c r="F1744" s="12"/>
      <c r="G1744" s="84" t="s">
        <v>3108</v>
      </c>
      <c r="H1744" s="13" t="s">
        <v>20</v>
      </c>
      <c r="I1744" s="2">
        <v>9900</v>
      </c>
      <c r="J1744" s="2">
        <v>9900</v>
      </c>
      <c r="K1744" s="2">
        <v>5150</v>
      </c>
      <c r="L1744" s="2">
        <f t="shared" si="1533"/>
        <v>2175</v>
      </c>
      <c r="M1744" s="2">
        <v>500</v>
      </c>
      <c r="N1744" s="2">
        <v>825</v>
      </c>
      <c r="O1744" s="2">
        <v>850</v>
      </c>
      <c r="P1744" s="2">
        <f t="shared" si="1535"/>
        <v>7325</v>
      </c>
      <c r="Q1744" s="2">
        <f t="shared" si="1545"/>
        <v>73.98989898989899</v>
      </c>
    </row>
    <row r="1745" spans="1:17">
      <c r="A1745" s="12" t="s">
        <v>803</v>
      </c>
      <c r="B1745" s="12" t="s">
        <v>129</v>
      </c>
      <c r="C1745" s="12" t="s">
        <v>332</v>
      </c>
      <c r="D1745" s="12" t="s">
        <v>919</v>
      </c>
      <c r="E1745" s="11">
        <v>6134</v>
      </c>
      <c r="F1745" s="12"/>
      <c r="G1745" s="84" t="s">
        <v>3108</v>
      </c>
      <c r="H1745" s="13" t="s">
        <v>21</v>
      </c>
      <c r="I1745" s="2">
        <v>42820</v>
      </c>
      <c r="J1745" s="2">
        <v>15500</v>
      </c>
      <c r="K1745" s="2">
        <v>6100</v>
      </c>
      <c r="L1745" s="2">
        <f t="shared" si="1533"/>
        <v>7300</v>
      </c>
      <c r="M1745" s="2">
        <v>1000</v>
      </c>
      <c r="N1745" s="2">
        <v>5000</v>
      </c>
      <c r="O1745" s="2">
        <v>1300</v>
      </c>
      <c r="P1745" s="2">
        <f t="shared" si="1535"/>
        <v>13400</v>
      </c>
      <c r="Q1745" s="2">
        <f t="shared" si="1545"/>
        <v>86.451612903225808</v>
      </c>
    </row>
    <row r="1746" spans="1:17">
      <c r="A1746" s="12" t="s">
        <v>803</v>
      </c>
      <c r="B1746" s="12" t="s">
        <v>129</v>
      </c>
      <c r="C1746" s="12" t="s">
        <v>332</v>
      </c>
      <c r="D1746" s="12" t="s">
        <v>919</v>
      </c>
      <c r="E1746" s="11">
        <v>6135</v>
      </c>
      <c r="F1746" s="12"/>
      <c r="G1746" s="84" t="s">
        <v>3108</v>
      </c>
      <c r="H1746" s="13" t="s">
        <v>22</v>
      </c>
      <c r="I1746" s="2">
        <v>1536</v>
      </c>
      <c r="J1746" s="2">
        <v>786</v>
      </c>
      <c r="K1746" s="2">
        <v>420</v>
      </c>
      <c r="L1746" s="2">
        <f t="shared" si="1533"/>
        <v>240</v>
      </c>
      <c r="M1746" s="2">
        <v>100</v>
      </c>
      <c r="N1746" s="2">
        <v>70</v>
      </c>
      <c r="O1746" s="2">
        <v>70</v>
      </c>
      <c r="P1746" s="2">
        <f t="shared" si="1535"/>
        <v>660</v>
      </c>
      <c r="Q1746" s="2">
        <f t="shared" si="1545"/>
        <v>83.969465648854964</v>
      </c>
    </row>
    <row r="1747" spans="1:17">
      <c r="A1747" s="12" t="s">
        <v>803</v>
      </c>
      <c r="B1747" s="12" t="s">
        <v>129</v>
      </c>
      <c r="C1747" s="12" t="s">
        <v>332</v>
      </c>
      <c r="D1747" s="12" t="s">
        <v>919</v>
      </c>
      <c r="E1747" s="11">
        <v>6137</v>
      </c>
      <c r="F1747" s="12"/>
      <c r="G1747" s="84" t="s">
        <v>3108</v>
      </c>
      <c r="H1747" s="13" t="s">
        <v>24</v>
      </c>
      <c r="I1747" s="2">
        <v>10965</v>
      </c>
      <c r="J1747" s="2">
        <v>10965</v>
      </c>
      <c r="K1747" s="2">
        <v>5700</v>
      </c>
      <c r="L1747" s="2">
        <f t="shared" si="1533"/>
        <v>2700</v>
      </c>
      <c r="M1747" s="2">
        <v>900</v>
      </c>
      <c r="N1747" s="2">
        <v>900</v>
      </c>
      <c r="O1747" s="2">
        <v>900</v>
      </c>
      <c r="P1747" s="2">
        <f t="shared" si="1535"/>
        <v>8400</v>
      </c>
      <c r="Q1747" s="2">
        <f t="shared" si="1545"/>
        <v>76.607387140902873</v>
      </c>
    </row>
    <row r="1748" spans="1:17">
      <c r="A1748" s="17" t="s">
        <v>803</v>
      </c>
      <c r="B1748" s="17" t="s">
        <v>129</v>
      </c>
      <c r="C1748" s="17" t="s">
        <v>332</v>
      </c>
      <c r="D1748" s="17" t="s">
        <v>919</v>
      </c>
      <c r="E1748" s="17" t="s">
        <v>99</v>
      </c>
      <c r="F1748" s="12" t="s">
        <v>0</v>
      </c>
      <c r="G1748" s="84" t="s">
        <v>0</v>
      </c>
      <c r="H1748" s="18" t="s">
        <v>26</v>
      </c>
      <c r="I1748" s="3">
        <v>22345</v>
      </c>
      <c r="J1748" s="3">
        <f t="shared" ref="J1748:K1748" si="1546">SUM(J1749:J1751)</f>
        <v>22265</v>
      </c>
      <c r="K1748" s="3">
        <f t="shared" si="1546"/>
        <v>14850</v>
      </c>
      <c r="L1748" s="3">
        <f t="shared" si="1533"/>
        <v>3290</v>
      </c>
      <c r="M1748" s="3">
        <f t="shared" ref="M1748:O1748" si="1547">SUM(M1749:M1751)</f>
        <v>550</v>
      </c>
      <c r="N1748" s="3">
        <f t="shared" si="1547"/>
        <v>1360</v>
      </c>
      <c r="O1748" s="3">
        <f t="shared" si="1547"/>
        <v>1380</v>
      </c>
      <c r="P1748" s="3">
        <f t="shared" si="1535"/>
        <v>18140</v>
      </c>
      <c r="Q1748" s="3">
        <f t="shared" si="1545"/>
        <v>81.473164158993939</v>
      </c>
    </row>
    <row r="1749" spans="1:17">
      <c r="A1749" s="12" t="s">
        <v>803</v>
      </c>
      <c r="B1749" s="12" t="s">
        <v>129</v>
      </c>
      <c r="C1749" s="12" t="s">
        <v>332</v>
      </c>
      <c r="D1749" s="12" t="s">
        <v>919</v>
      </c>
      <c r="E1749" s="11">
        <v>6139</v>
      </c>
      <c r="F1749" s="12"/>
      <c r="G1749" s="84" t="s">
        <v>3108</v>
      </c>
      <c r="H1749" s="13" t="s">
        <v>26</v>
      </c>
      <c r="I1749" s="2">
        <v>16265</v>
      </c>
      <c r="J1749" s="2">
        <v>16265</v>
      </c>
      <c r="K1749" s="2">
        <v>11700</v>
      </c>
      <c r="L1749" s="2">
        <f t="shared" si="1533"/>
        <v>1600</v>
      </c>
      <c r="M1749" s="2"/>
      <c r="N1749" s="2">
        <v>800</v>
      </c>
      <c r="O1749" s="2">
        <v>800</v>
      </c>
      <c r="P1749" s="2">
        <f t="shared" si="1535"/>
        <v>13300</v>
      </c>
      <c r="Q1749" s="2">
        <f t="shared" si="1545"/>
        <v>81.770673224715651</v>
      </c>
    </row>
    <row r="1750" spans="1:17">
      <c r="A1750" s="12" t="s">
        <v>803</v>
      </c>
      <c r="B1750" s="12" t="s">
        <v>129</v>
      </c>
      <c r="C1750" s="12" t="s">
        <v>332</v>
      </c>
      <c r="D1750" s="12" t="s">
        <v>919</v>
      </c>
      <c r="E1750" s="11">
        <v>6139</v>
      </c>
      <c r="F1750" s="12" t="s">
        <v>926</v>
      </c>
      <c r="G1750" s="84" t="s">
        <v>3108</v>
      </c>
      <c r="H1750" s="13" t="s">
        <v>108</v>
      </c>
      <c r="I1750" s="2">
        <v>6080</v>
      </c>
      <c r="J1750" s="2">
        <v>6000</v>
      </c>
      <c r="K1750" s="2">
        <v>3150</v>
      </c>
      <c r="L1750" s="2">
        <f t="shared" si="1533"/>
        <v>1690</v>
      </c>
      <c r="M1750" s="2">
        <v>550</v>
      </c>
      <c r="N1750" s="2">
        <v>560</v>
      </c>
      <c r="O1750" s="2">
        <v>580</v>
      </c>
      <c r="P1750" s="2">
        <f t="shared" si="1535"/>
        <v>4840</v>
      </c>
      <c r="Q1750" s="2">
        <f t="shared" si="1545"/>
        <v>80.666666666666657</v>
      </c>
    </row>
    <row r="1751" spans="1:17" ht="22.5">
      <c r="A1751" s="12" t="s">
        <v>803</v>
      </c>
      <c r="B1751" s="12" t="s">
        <v>129</v>
      </c>
      <c r="C1751" s="12" t="s">
        <v>332</v>
      </c>
      <c r="D1751" s="12" t="s">
        <v>919</v>
      </c>
      <c r="E1751" s="11">
        <v>6139</v>
      </c>
      <c r="F1751" s="12" t="s">
        <v>927</v>
      </c>
      <c r="G1751" s="84" t="s">
        <v>3108</v>
      </c>
      <c r="H1751" s="13" t="s">
        <v>114</v>
      </c>
      <c r="I1751" s="2">
        <v>0</v>
      </c>
      <c r="J1751" s="2">
        <v>0</v>
      </c>
      <c r="K1751" s="2">
        <v>0</v>
      </c>
      <c r="L1751" s="2">
        <f t="shared" si="1533"/>
        <v>0</v>
      </c>
      <c r="M1751" s="2"/>
      <c r="N1751" s="2"/>
      <c r="O1751" s="2"/>
      <c r="P1751" s="2">
        <f t="shared" si="1535"/>
        <v>0</v>
      </c>
      <c r="Q1751" s="2" t="str">
        <f t="shared" si="1545"/>
        <v>-</v>
      </c>
    </row>
    <row r="1752" spans="1:17" ht="22.5">
      <c r="A1752" s="17" t="s">
        <v>0</v>
      </c>
      <c r="B1752" s="17" t="s">
        <v>0</v>
      </c>
      <c r="C1752" s="17" t="s">
        <v>0</v>
      </c>
      <c r="D1752" s="18" t="s">
        <v>0</v>
      </c>
      <c r="E1752" s="18" t="s">
        <v>0</v>
      </c>
      <c r="F1752" s="18" t="s">
        <v>0</v>
      </c>
      <c r="G1752" s="81" t="s">
        <v>0</v>
      </c>
      <c r="H1752" s="24" t="s">
        <v>36</v>
      </c>
      <c r="I1752" s="29">
        <v>100</v>
      </c>
      <c r="J1752" s="29">
        <f t="shared" ref="J1752:K1754" si="1548">SUM(J1753)</f>
        <v>100</v>
      </c>
      <c r="K1752" s="29">
        <f t="shared" si="1548"/>
        <v>0</v>
      </c>
      <c r="L1752" s="29">
        <f t="shared" si="1533"/>
        <v>0</v>
      </c>
      <c r="M1752" s="29">
        <f t="shared" ref="M1752:O1754" si="1549">SUM(M1753)</f>
        <v>0</v>
      </c>
      <c r="N1752" s="29">
        <f t="shared" si="1549"/>
        <v>0</v>
      </c>
      <c r="O1752" s="29">
        <f t="shared" si="1549"/>
        <v>0</v>
      </c>
      <c r="P1752" s="29">
        <f t="shared" si="1535"/>
        <v>0</v>
      </c>
      <c r="Q1752" s="29">
        <f t="shared" si="1545"/>
        <v>0</v>
      </c>
    </row>
    <row r="1753" spans="1:17">
      <c r="A1753" s="12" t="s">
        <v>803</v>
      </c>
      <c r="B1753" s="12" t="s">
        <v>129</v>
      </c>
      <c r="C1753" s="12" t="s">
        <v>332</v>
      </c>
      <c r="D1753" s="12" t="s">
        <v>919</v>
      </c>
      <c r="E1753" s="18" t="s">
        <v>28</v>
      </c>
      <c r="F1753" s="18" t="s">
        <v>0</v>
      </c>
      <c r="G1753" s="81" t="s">
        <v>0</v>
      </c>
      <c r="H1753" s="18" t="s">
        <v>29</v>
      </c>
      <c r="I1753" s="3">
        <v>100</v>
      </c>
      <c r="J1753" s="3">
        <f t="shared" si="1548"/>
        <v>100</v>
      </c>
      <c r="K1753" s="3">
        <f t="shared" si="1548"/>
        <v>0</v>
      </c>
      <c r="L1753" s="3">
        <f t="shared" si="1533"/>
        <v>0</v>
      </c>
      <c r="M1753" s="3">
        <f t="shared" si="1549"/>
        <v>0</v>
      </c>
      <c r="N1753" s="3">
        <f t="shared" si="1549"/>
        <v>0</v>
      </c>
      <c r="O1753" s="3">
        <f t="shared" si="1549"/>
        <v>0</v>
      </c>
      <c r="P1753" s="3">
        <f t="shared" si="1535"/>
        <v>0</v>
      </c>
      <c r="Q1753" s="3">
        <f t="shared" si="1545"/>
        <v>0</v>
      </c>
    </row>
    <row r="1754" spans="1:17">
      <c r="A1754" s="17" t="s">
        <v>803</v>
      </c>
      <c r="B1754" s="17" t="s">
        <v>129</v>
      </c>
      <c r="C1754" s="17" t="s">
        <v>332</v>
      </c>
      <c r="D1754" s="17" t="s">
        <v>919</v>
      </c>
      <c r="E1754" s="17" t="s">
        <v>120</v>
      </c>
      <c r="F1754" s="12" t="s">
        <v>0</v>
      </c>
      <c r="G1754" s="84" t="s">
        <v>0</v>
      </c>
      <c r="H1754" s="18" t="s">
        <v>35</v>
      </c>
      <c r="I1754" s="3">
        <v>100</v>
      </c>
      <c r="J1754" s="3">
        <f t="shared" si="1548"/>
        <v>100</v>
      </c>
      <c r="K1754" s="3">
        <f t="shared" si="1548"/>
        <v>0</v>
      </c>
      <c r="L1754" s="3">
        <f t="shared" si="1533"/>
        <v>0</v>
      </c>
      <c r="M1754" s="3">
        <f t="shared" si="1549"/>
        <v>0</v>
      </c>
      <c r="N1754" s="3">
        <f t="shared" si="1549"/>
        <v>0</v>
      </c>
      <c r="O1754" s="3">
        <f t="shared" si="1549"/>
        <v>0</v>
      </c>
      <c r="P1754" s="3">
        <f t="shared" si="1535"/>
        <v>0</v>
      </c>
      <c r="Q1754" s="3">
        <f t="shared" si="1545"/>
        <v>0</v>
      </c>
    </row>
    <row r="1755" spans="1:17">
      <c r="A1755" s="12" t="s">
        <v>803</v>
      </c>
      <c r="B1755" s="12" t="s">
        <v>129</v>
      </c>
      <c r="C1755" s="12" t="s">
        <v>332</v>
      </c>
      <c r="D1755" s="12" t="s">
        <v>919</v>
      </c>
      <c r="E1755" s="11">
        <v>6148</v>
      </c>
      <c r="F1755" s="12"/>
      <c r="G1755" s="84" t="s">
        <v>3108</v>
      </c>
      <c r="H1755" s="13" t="s">
        <v>35</v>
      </c>
      <c r="I1755" s="2">
        <v>100</v>
      </c>
      <c r="J1755" s="2">
        <v>100</v>
      </c>
      <c r="K1755" s="2">
        <v>0</v>
      </c>
      <c r="L1755" s="2">
        <f t="shared" si="1533"/>
        <v>0</v>
      </c>
      <c r="M1755" s="2"/>
      <c r="N1755" s="2"/>
      <c r="O1755" s="2"/>
      <c r="P1755" s="2">
        <f t="shared" si="1535"/>
        <v>0</v>
      </c>
      <c r="Q1755" s="2">
        <f t="shared" si="1545"/>
        <v>0</v>
      </c>
    </row>
    <row r="1756" spans="1:17" ht="22.5">
      <c r="A1756" s="17" t="s">
        <v>0</v>
      </c>
      <c r="B1756" s="17" t="s">
        <v>0</v>
      </c>
      <c r="C1756" s="17" t="s">
        <v>0</v>
      </c>
      <c r="D1756" s="18" t="s">
        <v>0</v>
      </c>
      <c r="E1756" s="18" t="s">
        <v>0</v>
      </c>
      <c r="F1756" s="18" t="s">
        <v>0</v>
      </c>
      <c r="G1756" s="81" t="s">
        <v>0</v>
      </c>
      <c r="H1756" s="24" t="s">
        <v>58</v>
      </c>
      <c r="I1756" s="29">
        <v>48510</v>
      </c>
      <c r="J1756" s="29">
        <f t="shared" ref="J1756:K1756" si="1550">SUM(J1757)</f>
        <v>30000</v>
      </c>
      <c r="K1756" s="29">
        <f t="shared" si="1550"/>
        <v>15809</v>
      </c>
      <c r="L1756" s="29">
        <f t="shared" si="1533"/>
        <v>14191</v>
      </c>
      <c r="M1756" s="29">
        <f t="shared" ref="M1756:O1756" si="1551">SUM(M1757)</f>
        <v>14191</v>
      </c>
      <c r="N1756" s="29">
        <f t="shared" si="1551"/>
        <v>0</v>
      </c>
      <c r="O1756" s="29">
        <f t="shared" si="1551"/>
        <v>0</v>
      </c>
      <c r="P1756" s="29">
        <f t="shared" si="1535"/>
        <v>30000</v>
      </c>
      <c r="Q1756" s="29">
        <f t="shared" si="1545"/>
        <v>100</v>
      </c>
    </row>
    <row r="1757" spans="1:17">
      <c r="A1757" s="12" t="s">
        <v>803</v>
      </c>
      <c r="B1757" s="12" t="s">
        <v>129</v>
      </c>
      <c r="C1757" s="12" t="s">
        <v>332</v>
      </c>
      <c r="D1757" s="12" t="s">
        <v>919</v>
      </c>
      <c r="E1757" s="18" t="s">
        <v>50</v>
      </c>
      <c r="F1757" s="18" t="s">
        <v>0</v>
      </c>
      <c r="G1757" s="81" t="s">
        <v>0</v>
      </c>
      <c r="H1757" s="18" t="s">
        <v>51</v>
      </c>
      <c r="I1757" s="3">
        <v>48510</v>
      </c>
      <c r="J1757" s="3">
        <f>SUM(J1758:J1759)</f>
        <v>30000</v>
      </c>
      <c r="K1757" s="3">
        <f>SUM(K1758:K1759)</f>
        <v>15809</v>
      </c>
      <c r="L1757" s="3">
        <f t="shared" si="1533"/>
        <v>14191</v>
      </c>
      <c r="M1757" s="3">
        <f>SUM(M1758:M1759)</f>
        <v>14191</v>
      </c>
      <c r="N1757" s="3">
        <f t="shared" ref="N1757:O1757" si="1552">SUM(N1758:N1759)</f>
        <v>0</v>
      </c>
      <c r="O1757" s="3">
        <f t="shared" si="1552"/>
        <v>0</v>
      </c>
      <c r="P1757" s="3">
        <f t="shared" si="1535"/>
        <v>30000</v>
      </c>
      <c r="Q1757" s="3">
        <f t="shared" si="1545"/>
        <v>100</v>
      </c>
    </row>
    <row r="1758" spans="1:17">
      <c r="A1758" s="12" t="s">
        <v>803</v>
      </c>
      <c r="B1758" s="12" t="s">
        <v>129</v>
      </c>
      <c r="C1758" s="12" t="s">
        <v>332</v>
      </c>
      <c r="D1758" s="12" t="s">
        <v>919</v>
      </c>
      <c r="E1758" s="11">
        <v>8213</v>
      </c>
      <c r="F1758" s="12"/>
      <c r="G1758" s="84" t="s">
        <v>3108</v>
      </c>
      <c r="H1758" s="13" t="s">
        <v>54</v>
      </c>
      <c r="I1758" s="2">
        <v>27010</v>
      </c>
      <c r="J1758" s="2">
        <v>20000</v>
      </c>
      <c r="K1758" s="2">
        <v>15809</v>
      </c>
      <c r="L1758" s="2">
        <f t="shared" si="1533"/>
        <v>4191</v>
      </c>
      <c r="M1758" s="2">
        <v>4191</v>
      </c>
      <c r="N1758" s="2"/>
      <c r="O1758" s="2"/>
      <c r="P1758" s="2">
        <f t="shared" si="1535"/>
        <v>20000</v>
      </c>
      <c r="Q1758" s="2">
        <f t="shared" si="1545"/>
        <v>100</v>
      </c>
    </row>
    <row r="1759" spans="1:17">
      <c r="A1759" s="12" t="s">
        <v>803</v>
      </c>
      <c r="B1759" s="12" t="s">
        <v>129</v>
      </c>
      <c r="C1759" s="12" t="s">
        <v>332</v>
      </c>
      <c r="D1759" s="12" t="s">
        <v>919</v>
      </c>
      <c r="E1759" s="11">
        <v>8216</v>
      </c>
      <c r="F1759" s="12"/>
      <c r="G1759" s="84" t="s">
        <v>3108</v>
      </c>
      <c r="H1759" s="13" t="s">
        <v>57</v>
      </c>
      <c r="I1759" s="2">
        <v>21500</v>
      </c>
      <c r="J1759" s="2">
        <v>10000</v>
      </c>
      <c r="K1759" s="2">
        <v>0</v>
      </c>
      <c r="L1759" s="2">
        <f t="shared" si="1533"/>
        <v>10000</v>
      </c>
      <c r="M1759" s="2">
        <v>10000</v>
      </c>
      <c r="N1759" s="2"/>
      <c r="O1759" s="2"/>
      <c r="P1759" s="2">
        <f t="shared" si="1535"/>
        <v>10000</v>
      </c>
      <c r="Q1759" s="2">
        <f t="shared" si="1545"/>
        <v>100</v>
      </c>
    </row>
    <row r="1760" spans="1:17">
      <c r="A1760" s="13" t="s">
        <v>0</v>
      </c>
      <c r="B1760" s="13" t="s">
        <v>0</v>
      </c>
      <c r="C1760" s="13" t="s">
        <v>0</v>
      </c>
      <c r="D1760" s="13" t="s">
        <v>0</v>
      </c>
      <c r="E1760" s="13" t="s">
        <v>0</v>
      </c>
      <c r="F1760" s="13" t="s">
        <v>0</v>
      </c>
      <c r="G1760" s="84" t="s">
        <v>0</v>
      </c>
      <c r="H1760" s="24" t="s">
        <v>928</v>
      </c>
      <c r="I1760" s="29">
        <v>2536043</v>
      </c>
      <c r="J1760" s="29">
        <f t="shared" ref="J1760:K1760" si="1553">SUM(J1730,J1752,J1756)</f>
        <v>2469343</v>
      </c>
      <c r="K1760" s="29">
        <f t="shared" si="1553"/>
        <v>1324859</v>
      </c>
      <c r="L1760" s="29">
        <f t="shared" si="1533"/>
        <v>641126</v>
      </c>
      <c r="M1760" s="29">
        <f t="shared" ref="M1760:O1760" si="1554">SUM(M1730,M1752,M1756)</f>
        <v>206341</v>
      </c>
      <c r="N1760" s="29">
        <f t="shared" si="1554"/>
        <v>212105</v>
      </c>
      <c r="O1760" s="29">
        <f t="shared" si="1554"/>
        <v>222680</v>
      </c>
      <c r="P1760" s="29">
        <f t="shared" si="1535"/>
        <v>1965985</v>
      </c>
      <c r="Q1760" s="29">
        <f t="shared" si="1545"/>
        <v>79.615711547565482</v>
      </c>
    </row>
    <row r="1761" spans="1:17" ht="15.75" thickBot="1">
      <c r="A1761" s="13" t="s">
        <v>0</v>
      </c>
      <c r="B1761" s="13" t="s">
        <v>0</v>
      </c>
      <c r="C1761" s="13" t="s">
        <v>0</v>
      </c>
      <c r="D1761" s="13" t="s">
        <v>0</v>
      </c>
      <c r="E1761" s="13" t="s">
        <v>0</v>
      </c>
      <c r="F1761" s="13" t="s">
        <v>0</v>
      </c>
      <c r="G1761" s="84" t="s">
        <v>0</v>
      </c>
      <c r="H1761" s="18" t="s">
        <v>125</v>
      </c>
      <c r="I1761" s="3">
        <v>57</v>
      </c>
      <c r="J1761" s="3">
        <v>57</v>
      </c>
      <c r="K1761" s="3">
        <v>0</v>
      </c>
      <c r="L1761" s="3">
        <f t="shared" si="1533"/>
        <v>0</v>
      </c>
      <c r="M1761" s="3"/>
      <c r="N1761" s="3"/>
      <c r="O1761" s="3"/>
      <c r="P1761" s="3">
        <f t="shared" si="1535"/>
        <v>0</v>
      </c>
      <c r="Q1761" s="3">
        <f t="shared" si="1545"/>
        <v>0</v>
      </c>
    </row>
    <row r="1762" spans="1:17" ht="45.75" thickBot="1">
      <c r="A1762" s="109" t="s">
        <v>0</v>
      </c>
      <c r="B1762" s="109" t="s">
        <v>0</v>
      </c>
      <c r="C1762" s="109" t="s">
        <v>0</v>
      </c>
      <c r="D1762" s="109" t="s">
        <v>0</v>
      </c>
      <c r="E1762" s="109" t="s">
        <v>0</v>
      </c>
      <c r="F1762" s="109" t="s">
        <v>0</v>
      </c>
      <c r="G1762" s="121" t="s">
        <v>0</v>
      </c>
      <c r="H1762" s="1" t="s">
        <v>126</v>
      </c>
      <c r="I1762" s="1" t="s">
        <v>3016</v>
      </c>
      <c r="J1762" s="1" t="s">
        <v>3199</v>
      </c>
      <c r="K1762" s="1" t="s">
        <v>3198</v>
      </c>
      <c r="L1762" s="1" t="s">
        <v>3191</v>
      </c>
      <c r="M1762" s="1" t="s">
        <v>3193</v>
      </c>
      <c r="N1762" s="1" t="s">
        <v>3194</v>
      </c>
      <c r="O1762" s="1" t="s">
        <v>3195</v>
      </c>
      <c r="P1762" s="1" t="s">
        <v>3192</v>
      </c>
      <c r="Q1762" s="1" t="s">
        <v>3185</v>
      </c>
    </row>
    <row r="1763" spans="1:17">
      <c r="A1763" s="110"/>
      <c r="B1763" s="110"/>
      <c r="C1763" s="110"/>
      <c r="D1763" s="110"/>
      <c r="E1763" s="110"/>
      <c r="F1763" s="110"/>
      <c r="G1763" s="122"/>
      <c r="H1763" s="26" t="s">
        <v>0</v>
      </c>
      <c r="I1763" s="28">
        <v>1</v>
      </c>
      <c r="J1763" s="28">
        <v>2</v>
      </c>
      <c r="K1763" s="28">
        <v>3</v>
      </c>
      <c r="L1763" s="28" t="s">
        <v>3186</v>
      </c>
      <c r="M1763" s="28">
        <v>5</v>
      </c>
      <c r="N1763" s="28">
        <v>6</v>
      </c>
      <c r="O1763" s="28">
        <v>7</v>
      </c>
      <c r="P1763" s="28" t="s">
        <v>3187</v>
      </c>
      <c r="Q1763" s="28">
        <v>9</v>
      </c>
    </row>
    <row r="1764" spans="1:17">
      <c r="A1764" s="110"/>
      <c r="B1764" s="110"/>
      <c r="C1764" s="110"/>
      <c r="D1764" s="110"/>
      <c r="E1764" s="110"/>
      <c r="F1764" s="110"/>
      <c r="G1764" s="122"/>
      <c r="H1764" s="8" t="s">
        <v>877</v>
      </c>
      <c r="I1764" s="9">
        <v>2536043</v>
      </c>
      <c r="J1764" s="9">
        <f t="shared" ref="J1764" si="1555">SUM(J1760)</f>
        <v>2469343</v>
      </c>
      <c r="K1764" s="9">
        <f t="shared" ref="K1764" si="1556">SUM(K1760)</f>
        <v>1324859</v>
      </c>
      <c r="L1764" s="9">
        <f t="shared" ref="L1764:L1765" si="1557">M1764+N1764+O1764</f>
        <v>641126</v>
      </c>
      <c r="M1764" s="9">
        <f t="shared" ref="M1764:O1764" si="1558">SUM(M1760)</f>
        <v>206341</v>
      </c>
      <c r="N1764" s="9">
        <f t="shared" si="1558"/>
        <v>212105</v>
      </c>
      <c r="O1764" s="9">
        <f t="shared" si="1558"/>
        <v>222680</v>
      </c>
      <c r="P1764" s="9">
        <f t="shared" ref="P1764:P1765" si="1559">SUM(K1764+L1764)</f>
        <v>1965985</v>
      </c>
      <c r="Q1764" s="9">
        <f t="shared" si="1545"/>
        <v>79.615711547565482</v>
      </c>
    </row>
    <row r="1765" spans="1:17">
      <c r="A1765" s="110"/>
      <c r="B1765" s="110"/>
      <c r="C1765" s="110"/>
      <c r="D1765" s="110"/>
      <c r="E1765" s="110"/>
      <c r="F1765" s="110"/>
      <c r="G1765" s="122"/>
      <c r="H1765" s="10" t="s">
        <v>68</v>
      </c>
      <c r="I1765" s="9">
        <v>2536043</v>
      </c>
      <c r="J1765" s="9">
        <f t="shared" ref="J1765" si="1560">SUM(J1764)</f>
        <v>2469343</v>
      </c>
      <c r="K1765" s="9">
        <f t="shared" ref="K1765" si="1561">SUM(K1764)</f>
        <v>1324859</v>
      </c>
      <c r="L1765" s="9">
        <f t="shared" si="1557"/>
        <v>641126</v>
      </c>
      <c r="M1765" s="9">
        <f t="shared" ref="M1765:O1765" si="1562">SUM(M1764)</f>
        <v>206341</v>
      </c>
      <c r="N1765" s="9">
        <f t="shared" si="1562"/>
        <v>212105</v>
      </c>
      <c r="O1765" s="9">
        <f t="shared" si="1562"/>
        <v>222680</v>
      </c>
      <c r="P1765" s="9">
        <f t="shared" si="1559"/>
        <v>1965985</v>
      </c>
      <c r="Q1765" s="9">
        <f t="shared" si="1545"/>
        <v>79.615711547565482</v>
      </c>
    </row>
    <row r="1766" spans="1:17">
      <c r="A1766" s="111"/>
      <c r="B1766" s="111"/>
      <c r="C1766" s="111"/>
      <c r="D1766" s="111"/>
      <c r="E1766" s="111"/>
      <c r="F1766" s="111"/>
      <c r="G1766" s="123"/>
      <c r="Q1766" t="str">
        <f t="shared" si="1545"/>
        <v>-</v>
      </c>
    </row>
    <row r="1767" spans="1:17" ht="15.75" thickBot="1">
      <c r="A1767" s="13" t="s">
        <v>0</v>
      </c>
      <c r="B1767" s="13" t="s">
        <v>0</v>
      </c>
      <c r="C1767" s="13" t="s">
        <v>0</v>
      </c>
      <c r="D1767" s="13" t="s">
        <v>0</v>
      </c>
      <c r="E1767" s="13" t="s">
        <v>0</v>
      </c>
      <c r="F1767" s="13" t="s">
        <v>0</v>
      </c>
      <c r="G1767" s="84" t="s">
        <v>0</v>
      </c>
      <c r="H1767" s="27" t="s">
        <v>0</v>
      </c>
      <c r="I1767" s="27"/>
      <c r="J1767" s="27"/>
      <c r="K1767" s="27"/>
      <c r="L1767" s="27"/>
      <c r="M1767" s="27"/>
      <c r="N1767" s="27"/>
      <c r="O1767" s="27"/>
      <c r="P1767" s="27"/>
      <c r="Q1767" s="27" t="str">
        <f t="shared" si="1545"/>
        <v>-</v>
      </c>
    </row>
    <row r="1768" spans="1:17" ht="45.75" thickBot="1">
      <c r="A1768" s="1" t="s">
        <v>82</v>
      </c>
      <c r="B1768" s="1" t="s">
        <v>83</v>
      </c>
      <c r="C1768" s="1" t="s">
        <v>84</v>
      </c>
      <c r="D1768" s="19" t="s">
        <v>0</v>
      </c>
      <c r="E1768" s="1" t="s">
        <v>85</v>
      </c>
      <c r="F1768" s="1" t="s">
        <v>86</v>
      </c>
      <c r="G1768" s="82" t="s">
        <v>87</v>
      </c>
      <c r="H1768" s="1" t="s">
        <v>1</v>
      </c>
      <c r="I1768" s="1" t="s">
        <v>3016</v>
      </c>
      <c r="J1768" s="1" t="s">
        <v>3199</v>
      </c>
      <c r="K1768" s="1" t="s">
        <v>3198</v>
      </c>
      <c r="L1768" s="1" t="s">
        <v>3191</v>
      </c>
      <c r="M1768" s="1" t="s">
        <v>3193</v>
      </c>
      <c r="N1768" s="1" t="s">
        <v>3194</v>
      </c>
      <c r="O1768" s="1" t="s">
        <v>3195</v>
      </c>
      <c r="P1768" s="1" t="s">
        <v>3192</v>
      </c>
      <c r="Q1768" s="1" t="s">
        <v>3185</v>
      </c>
    </row>
    <row r="1769" spans="1:17">
      <c r="A1769" s="20" t="s">
        <v>0</v>
      </c>
      <c r="B1769" s="20" t="s">
        <v>0</v>
      </c>
      <c r="C1769" s="20" t="s">
        <v>0</v>
      </c>
      <c r="D1769" s="21" t="s">
        <v>0</v>
      </c>
      <c r="E1769" s="21" t="s">
        <v>0</v>
      </c>
      <c r="F1769" s="22" t="s">
        <v>0</v>
      </c>
      <c r="G1769" s="83" t="s">
        <v>0</v>
      </c>
      <c r="H1769" s="23" t="s">
        <v>0</v>
      </c>
      <c r="I1769" s="28">
        <v>1</v>
      </c>
      <c r="J1769" s="28">
        <v>2</v>
      </c>
      <c r="K1769" s="28">
        <v>3</v>
      </c>
      <c r="L1769" s="28" t="s">
        <v>3186</v>
      </c>
      <c r="M1769" s="28">
        <v>5</v>
      </c>
      <c r="N1769" s="28">
        <v>6</v>
      </c>
      <c r="O1769" s="28">
        <v>7</v>
      </c>
      <c r="P1769" s="28" t="s">
        <v>3187</v>
      </c>
      <c r="Q1769" s="28">
        <v>9</v>
      </c>
    </row>
    <row r="1770" spans="1:17">
      <c r="A1770" s="17" t="s">
        <v>803</v>
      </c>
      <c r="B1770" s="17" t="s">
        <v>129</v>
      </c>
      <c r="C1770" s="12" t="s">
        <v>929</v>
      </c>
      <c r="D1770" s="12" t="s">
        <v>930</v>
      </c>
      <c r="E1770" s="18" t="s">
        <v>0</v>
      </c>
      <c r="F1770" s="18" t="s">
        <v>0</v>
      </c>
      <c r="G1770" s="81" t="s">
        <v>0</v>
      </c>
      <c r="H1770" s="18" t="s">
        <v>931</v>
      </c>
      <c r="I1770" s="11"/>
      <c r="J1770" s="11"/>
      <c r="K1770" s="11"/>
      <c r="L1770" s="11"/>
      <c r="M1770" s="11"/>
      <c r="N1770" s="11"/>
      <c r="O1770" s="11"/>
      <c r="P1770" s="11"/>
      <c r="Q1770" s="11" t="str">
        <f t="shared" si="1545"/>
        <v>-</v>
      </c>
    </row>
    <row r="1771" spans="1:17" ht="22.5">
      <c r="A1771" s="17" t="s">
        <v>0</v>
      </c>
      <c r="B1771" s="17" t="s">
        <v>0</v>
      </c>
      <c r="C1771" s="17" t="s">
        <v>0</v>
      </c>
      <c r="D1771" s="18" t="s">
        <v>0</v>
      </c>
      <c r="E1771" s="18" t="s">
        <v>0</v>
      </c>
      <c r="F1771" s="18" t="s">
        <v>0</v>
      </c>
      <c r="G1771" s="81" t="s">
        <v>0</v>
      </c>
      <c r="H1771" s="24" t="s">
        <v>27</v>
      </c>
      <c r="I1771" s="29">
        <v>2386429</v>
      </c>
      <c r="J1771" s="29">
        <f t="shared" ref="J1771" si="1563">SUM(J1772,J1780,J1782)</f>
        <v>2392256</v>
      </c>
      <c r="K1771" s="29">
        <f t="shared" ref="K1771" si="1564">SUM(K1772,K1780,K1782)</f>
        <v>1219708</v>
      </c>
      <c r="L1771" s="29">
        <f t="shared" ref="L1771:L1802" si="1565">M1771+N1771+O1771</f>
        <v>563634</v>
      </c>
      <c r="M1771" s="29">
        <f t="shared" ref="M1771:O1771" si="1566">SUM(M1772,M1780,M1782)</f>
        <v>193500</v>
      </c>
      <c r="N1771" s="29">
        <f t="shared" si="1566"/>
        <v>182250</v>
      </c>
      <c r="O1771" s="29">
        <f t="shared" si="1566"/>
        <v>187884</v>
      </c>
      <c r="P1771" s="29">
        <f t="shared" ref="P1771:P1802" si="1567">SUM(K1771+L1771)</f>
        <v>1783342</v>
      </c>
      <c r="Q1771" s="29">
        <f t="shared" si="1545"/>
        <v>74.546453222397602</v>
      </c>
    </row>
    <row r="1772" spans="1:17">
      <c r="A1772" s="12" t="s">
        <v>803</v>
      </c>
      <c r="B1772" s="12" t="s">
        <v>129</v>
      </c>
      <c r="C1772" s="12" t="s">
        <v>929</v>
      </c>
      <c r="D1772" s="12" t="s">
        <v>930</v>
      </c>
      <c r="E1772" s="18" t="s">
        <v>2</v>
      </c>
      <c r="F1772" s="18" t="s">
        <v>0</v>
      </c>
      <c r="G1772" s="81" t="s">
        <v>0</v>
      </c>
      <c r="H1772" s="18" t="s">
        <v>3</v>
      </c>
      <c r="I1772" s="3">
        <v>2026706</v>
      </c>
      <c r="J1772" s="3">
        <f t="shared" ref="J1772" si="1568">SUM(J1773:J1774)</f>
        <v>2032533</v>
      </c>
      <c r="K1772" s="3">
        <f t="shared" ref="K1772" si="1569">SUM(K1773:K1774)</f>
        <v>1036801</v>
      </c>
      <c r="L1772" s="3">
        <f t="shared" si="1565"/>
        <v>485800</v>
      </c>
      <c r="M1772" s="3">
        <f t="shared" ref="M1772:O1772" si="1570">SUM(M1773:M1774)</f>
        <v>164900</v>
      </c>
      <c r="N1772" s="3">
        <f t="shared" si="1570"/>
        <v>156000</v>
      </c>
      <c r="O1772" s="3">
        <f t="shared" si="1570"/>
        <v>164900</v>
      </c>
      <c r="P1772" s="3">
        <f t="shared" si="1567"/>
        <v>1522601</v>
      </c>
      <c r="Q1772" s="3">
        <f t="shared" si="1545"/>
        <v>74.9115020518732</v>
      </c>
    </row>
    <row r="1773" spans="1:17">
      <c r="A1773" s="12" t="s">
        <v>803</v>
      </c>
      <c r="B1773" s="12" t="s">
        <v>129</v>
      </c>
      <c r="C1773" s="12" t="s">
        <v>929</v>
      </c>
      <c r="D1773" s="12" t="s">
        <v>930</v>
      </c>
      <c r="E1773" s="11">
        <v>6111</v>
      </c>
      <c r="F1773" s="12"/>
      <c r="G1773" s="84" t="s">
        <v>3108</v>
      </c>
      <c r="H1773" s="13" t="s">
        <v>4</v>
      </c>
      <c r="I1773" s="2">
        <v>1762606</v>
      </c>
      <c r="J1773" s="2">
        <v>1762606</v>
      </c>
      <c r="K1773" s="2">
        <v>876224</v>
      </c>
      <c r="L1773" s="2">
        <f t="shared" si="1565"/>
        <v>438000</v>
      </c>
      <c r="M1773" s="2">
        <v>146000</v>
      </c>
      <c r="N1773" s="2">
        <v>146000</v>
      </c>
      <c r="O1773" s="2">
        <v>146000</v>
      </c>
      <c r="P1773" s="2">
        <f t="shared" si="1567"/>
        <v>1314224</v>
      </c>
      <c r="Q1773" s="2">
        <f t="shared" si="1545"/>
        <v>74.561416448145536</v>
      </c>
    </row>
    <row r="1774" spans="1:17">
      <c r="A1774" s="17" t="s">
        <v>803</v>
      </c>
      <c r="B1774" s="17" t="s">
        <v>129</v>
      </c>
      <c r="C1774" s="17" t="s">
        <v>929</v>
      </c>
      <c r="D1774" s="17" t="s">
        <v>930</v>
      </c>
      <c r="E1774" s="17" t="s">
        <v>91</v>
      </c>
      <c r="F1774" s="12" t="s">
        <v>0</v>
      </c>
      <c r="G1774" s="84" t="s">
        <v>0</v>
      </c>
      <c r="H1774" s="18" t="s">
        <v>5</v>
      </c>
      <c r="I1774" s="3">
        <v>264100</v>
      </c>
      <c r="J1774" s="3">
        <f t="shared" ref="J1774:K1774" si="1571">SUM(J1775:J1779)</f>
        <v>269927</v>
      </c>
      <c r="K1774" s="3">
        <f t="shared" si="1571"/>
        <v>160577</v>
      </c>
      <c r="L1774" s="3">
        <f t="shared" si="1565"/>
        <v>47800</v>
      </c>
      <c r="M1774" s="3">
        <f t="shared" ref="M1774:O1774" si="1572">SUM(M1775:M1779)</f>
        <v>18900</v>
      </c>
      <c r="N1774" s="3">
        <f t="shared" si="1572"/>
        <v>10000</v>
      </c>
      <c r="O1774" s="3">
        <f t="shared" si="1572"/>
        <v>18900</v>
      </c>
      <c r="P1774" s="3">
        <f t="shared" si="1567"/>
        <v>208377</v>
      </c>
      <c r="Q1774" s="3">
        <f t="shared" si="1545"/>
        <v>77.197538593767945</v>
      </c>
    </row>
    <row r="1775" spans="1:17">
      <c r="A1775" s="12" t="s">
        <v>803</v>
      </c>
      <c r="B1775" s="12" t="s">
        <v>129</v>
      </c>
      <c r="C1775" s="12" t="s">
        <v>929</v>
      </c>
      <c r="D1775" s="12" t="s">
        <v>930</v>
      </c>
      <c r="E1775" s="11">
        <v>6112</v>
      </c>
      <c r="F1775" s="12" t="s">
        <v>932</v>
      </c>
      <c r="G1775" s="84" t="s">
        <v>3108</v>
      </c>
      <c r="H1775" s="13" t="s">
        <v>9</v>
      </c>
      <c r="I1775" s="2">
        <v>63200</v>
      </c>
      <c r="J1775" s="2">
        <v>63200</v>
      </c>
      <c r="K1775" s="2">
        <v>30793</v>
      </c>
      <c r="L1775" s="2">
        <f t="shared" si="1565"/>
        <v>12400</v>
      </c>
      <c r="M1775" s="2">
        <v>5200</v>
      </c>
      <c r="N1775" s="2">
        <v>2000</v>
      </c>
      <c r="O1775" s="2">
        <v>5200</v>
      </c>
      <c r="P1775" s="2">
        <f t="shared" si="1567"/>
        <v>43193</v>
      </c>
      <c r="Q1775" s="2">
        <f t="shared" si="1545"/>
        <v>68.343354430379748</v>
      </c>
    </row>
    <row r="1776" spans="1:17">
      <c r="A1776" s="12" t="s">
        <v>803</v>
      </c>
      <c r="B1776" s="12" t="s">
        <v>129</v>
      </c>
      <c r="C1776" s="12" t="s">
        <v>929</v>
      </c>
      <c r="D1776" s="12" t="s">
        <v>930</v>
      </c>
      <c r="E1776" s="11">
        <v>6112</v>
      </c>
      <c r="F1776" s="12" t="s">
        <v>933</v>
      </c>
      <c r="G1776" s="84" t="s">
        <v>3108</v>
      </c>
      <c r="H1776" s="13" t="s">
        <v>10</v>
      </c>
      <c r="I1776" s="2">
        <v>135900</v>
      </c>
      <c r="J1776" s="2">
        <v>135900</v>
      </c>
      <c r="K1776" s="2">
        <v>78685</v>
      </c>
      <c r="L1776" s="2">
        <f t="shared" si="1565"/>
        <v>35400</v>
      </c>
      <c r="M1776" s="2">
        <v>13700</v>
      </c>
      <c r="N1776" s="2">
        <v>8000</v>
      </c>
      <c r="O1776" s="2">
        <v>13700</v>
      </c>
      <c r="P1776" s="2">
        <f t="shared" si="1567"/>
        <v>114085</v>
      </c>
      <c r="Q1776" s="2">
        <f t="shared" si="1545"/>
        <v>83.947755702722588</v>
      </c>
    </row>
    <row r="1777" spans="1:17">
      <c r="A1777" s="12" t="s">
        <v>803</v>
      </c>
      <c r="B1777" s="12" t="s">
        <v>129</v>
      </c>
      <c r="C1777" s="12" t="s">
        <v>929</v>
      </c>
      <c r="D1777" s="12" t="s">
        <v>930</v>
      </c>
      <c r="E1777" s="11">
        <v>6112</v>
      </c>
      <c r="F1777" s="12" t="s">
        <v>934</v>
      </c>
      <c r="G1777" s="84" t="s">
        <v>3108</v>
      </c>
      <c r="H1777" s="13" t="s">
        <v>7</v>
      </c>
      <c r="I1777" s="2">
        <v>29000</v>
      </c>
      <c r="J1777" s="2">
        <v>34827</v>
      </c>
      <c r="K1777" s="2">
        <v>34827</v>
      </c>
      <c r="L1777" s="2">
        <f t="shared" si="1565"/>
        <v>0</v>
      </c>
      <c r="M1777" s="2">
        <v>0</v>
      </c>
      <c r="N1777" s="2">
        <v>0</v>
      </c>
      <c r="O1777" s="2">
        <v>0</v>
      </c>
      <c r="P1777" s="2">
        <f t="shared" si="1567"/>
        <v>34827</v>
      </c>
      <c r="Q1777" s="2">
        <f t="shared" si="1545"/>
        <v>100</v>
      </c>
    </row>
    <row r="1778" spans="1:17">
      <c r="A1778" s="12" t="s">
        <v>803</v>
      </c>
      <c r="B1778" s="12" t="s">
        <v>129</v>
      </c>
      <c r="C1778" s="12" t="s">
        <v>929</v>
      </c>
      <c r="D1778" s="12" t="s">
        <v>930</v>
      </c>
      <c r="E1778" s="11">
        <v>6112</v>
      </c>
      <c r="F1778" s="12" t="s">
        <v>935</v>
      </c>
      <c r="G1778" s="84" t="s">
        <v>3108</v>
      </c>
      <c r="H1778" s="13" t="s">
        <v>8</v>
      </c>
      <c r="I1778" s="2">
        <v>6000</v>
      </c>
      <c r="J1778" s="2">
        <v>6000</v>
      </c>
      <c r="K1778" s="2">
        <v>5900</v>
      </c>
      <c r="L1778" s="2">
        <f t="shared" si="1565"/>
        <v>0</v>
      </c>
      <c r="M1778" s="2">
        <v>0</v>
      </c>
      <c r="N1778" s="2">
        <v>0</v>
      </c>
      <c r="O1778" s="2">
        <v>0</v>
      </c>
      <c r="P1778" s="2">
        <f t="shared" si="1567"/>
        <v>5900</v>
      </c>
      <c r="Q1778" s="2">
        <f t="shared" si="1545"/>
        <v>98.333333333333329</v>
      </c>
    </row>
    <row r="1779" spans="1:17">
      <c r="A1779" s="12" t="s">
        <v>803</v>
      </c>
      <c r="B1779" s="12" t="s">
        <v>129</v>
      </c>
      <c r="C1779" s="12" t="s">
        <v>929</v>
      </c>
      <c r="D1779" s="12" t="s">
        <v>930</v>
      </c>
      <c r="E1779" s="11">
        <v>6112</v>
      </c>
      <c r="F1779" s="12" t="s">
        <v>936</v>
      </c>
      <c r="G1779" s="84" t="s">
        <v>3108</v>
      </c>
      <c r="H1779" s="13" t="s">
        <v>6</v>
      </c>
      <c r="I1779" s="2">
        <v>30000</v>
      </c>
      <c r="J1779" s="2">
        <v>30000</v>
      </c>
      <c r="K1779" s="2">
        <v>10372</v>
      </c>
      <c r="L1779" s="2">
        <f t="shared" si="1565"/>
        <v>0</v>
      </c>
      <c r="M1779" s="2">
        <v>0</v>
      </c>
      <c r="N1779" s="2">
        <v>0</v>
      </c>
      <c r="O1779" s="2">
        <v>0</v>
      </c>
      <c r="P1779" s="2">
        <f t="shared" si="1567"/>
        <v>10372</v>
      </c>
      <c r="Q1779" s="2">
        <f t="shared" si="1545"/>
        <v>34.573333333333331</v>
      </c>
    </row>
    <row r="1780" spans="1:17">
      <c r="A1780" s="12" t="s">
        <v>803</v>
      </c>
      <c r="B1780" s="12" t="s">
        <v>129</v>
      </c>
      <c r="C1780" s="12" t="s">
        <v>929</v>
      </c>
      <c r="D1780" s="12" t="s">
        <v>930</v>
      </c>
      <c r="E1780" s="18" t="s">
        <v>13</v>
      </c>
      <c r="F1780" s="18" t="s">
        <v>0</v>
      </c>
      <c r="G1780" s="81" t="s">
        <v>0</v>
      </c>
      <c r="H1780" s="18" t="s">
        <v>14</v>
      </c>
      <c r="I1780" s="3">
        <v>185073</v>
      </c>
      <c r="J1780" s="3">
        <f t="shared" ref="J1780:K1780" si="1573">SUM(J1781)</f>
        <v>185073</v>
      </c>
      <c r="K1780" s="3">
        <f t="shared" si="1573"/>
        <v>93558</v>
      </c>
      <c r="L1780" s="3">
        <f t="shared" si="1565"/>
        <v>46500</v>
      </c>
      <c r="M1780" s="3">
        <f t="shared" ref="M1780:O1780" si="1574">SUM(M1781)</f>
        <v>15500</v>
      </c>
      <c r="N1780" s="3">
        <f t="shared" si="1574"/>
        <v>15500</v>
      </c>
      <c r="O1780" s="3">
        <f t="shared" si="1574"/>
        <v>15500</v>
      </c>
      <c r="P1780" s="3">
        <f t="shared" si="1567"/>
        <v>140058</v>
      </c>
      <c r="Q1780" s="3">
        <f t="shared" si="1545"/>
        <v>75.677165226694328</v>
      </c>
    </row>
    <row r="1781" spans="1:17">
      <c r="A1781" s="12" t="s">
        <v>803</v>
      </c>
      <c r="B1781" s="12" t="s">
        <v>129</v>
      </c>
      <c r="C1781" s="12" t="s">
        <v>929</v>
      </c>
      <c r="D1781" s="12" t="s">
        <v>930</v>
      </c>
      <c r="E1781" s="11">
        <v>6121</v>
      </c>
      <c r="F1781" s="12"/>
      <c r="G1781" s="84" t="s">
        <v>3108</v>
      </c>
      <c r="H1781" s="13" t="s">
        <v>15</v>
      </c>
      <c r="I1781" s="2">
        <v>185073</v>
      </c>
      <c r="J1781" s="2">
        <v>185073</v>
      </c>
      <c r="K1781" s="2">
        <v>93558</v>
      </c>
      <c r="L1781" s="2">
        <f t="shared" si="1565"/>
        <v>46500</v>
      </c>
      <c r="M1781" s="2">
        <v>15500</v>
      </c>
      <c r="N1781" s="2">
        <v>15500</v>
      </c>
      <c r="O1781" s="2">
        <v>15500</v>
      </c>
      <c r="P1781" s="2">
        <f t="shared" si="1567"/>
        <v>140058</v>
      </c>
      <c r="Q1781" s="2">
        <f t="shared" si="1545"/>
        <v>75.677165226694328</v>
      </c>
    </row>
    <row r="1782" spans="1:17">
      <c r="A1782" s="12" t="s">
        <v>803</v>
      </c>
      <c r="B1782" s="12" t="s">
        <v>129</v>
      </c>
      <c r="C1782" s="12" t="s">
        <v>929</v>
      </c>
      <c r="D1782" s="12" t="s">
        <v>930</v>
      </c>
      <c r="E1782" s="18" t="s">
        <v>16</v>
      </c>
      <c r="F1782" s="18" t="s">
        <v>0</v>
      </c>
      <c r="G1782" s="81" t="s">
        <v>0</v>
      </c>
      <c r="H1782" s="18" t="s">
        <v>17</v>
      </c>
      <c r="I1782" s="3">
        <v>174650</v>
      </c>
      <c r="J1782" s="3">
        <f t="shared" ref="J1782:K1782" si="1575">SUM(J1783:J1789)</f>
        <v>174650</v>
      </c>
      <c r="K1782" s="3">
        <f t="shared" si="1575"/>
        <v>89349</v>
      </c>
      <c r="L1782" s="3">
        <f t="shared" si="1565"/>
        <v>31334</v>
      </c>
      <c r="M1782" s="3">
        <f t="shared" ref="M1782:O1782" si="1576">SUM(M1783:M1789)</f>
        <v>13100</v>
      </c>
      <c r="N1782" s="3">
        <f t="shared" si="1576"/>
        <v>10750</v>
      </c>
      <c r="O1782" s="3">
        <f t="shared" si="1576"/>
        <v>7484</v>
      </c>
      <c r="P1782" s="3">
        <f t="shared" si="1567"/>
        <v>120683</v>
      </c>
      <c r="Q1782" s="3">
        <f t="shared" si="1545"/>
        <v>69.099914113942177</v>
      </c>
    </row>
    <row r="1783" spans="1:17">
      <c r="A1783" s="12" t="s">
        <v>803</v>
      </c>
      <c r="B1783" s="12" t="s">
        <v>129</v>
      </c>
      <c r="C1783" s="12" t="s">
        <v>929</v>
      </c>
      <c r="D1783" s="12" t="s">
        <v>930</v>
      </c>
      <c r="E1783" s="11">
        <v>6131</v>
      </c>
      <c r="F1783" s="12"/>
      <c r="G1783" s="84" t="s">
        <v>3108</v>
      </c>
      <c r="H1783" s="13" t="s">
        <v>18</v>
      </c>
      <c r="I1783" s="2">
        <v>1500</v>
      </c>
      <c r="J1783" s="2">
        <v>1500</v>
      </c>
      <c r="K1783" s="2">
        <v>1260</v>
      </c>
      <c r="L1783" s="2">
        <f t="shared" si="1565"/>
        <v>240</v>
      </c>
      <c r="M1783" s="2">
        <v>200</v>
      </c>
      <c r="N1783" s="2">
        <v>0</v>
      </c>
      <c r="O1783" s="2">
        <v>40</v>
      </c>
      <c r="P1783" s="2">
        <f t="shared" si="1567"/>
        <v>1500</v>
      </c>
      <c r="Q1783" s="2">
        <f t="shared" si="1545"/>
        <v>100</v>
      </c>
    </row>
    <row r="1784" spans="1:17">
      <c r="A1784" s="12" t="s">
        <v>803</v>
      </c>
      <c r="B1784" s="12" t="s">
        <v>129</v>
      </c>
      <c r="C1784" s="12" t="s">
        <v>929</v>
      </c>
      <c r="D1784" s="12" t="s">
        <v>930</v>
      </c>
      <c r="E1784" s="11">
        <v>6132</v>
      </c>
      <c r="F1784" s="12"/>
      <c r="G1784" s="84" t="s">
        <v>3108</v>
      </c>
      <c r="H1784" s="13" t="s">
        <v>19</v>
      </c>
      <c r="I1784" s="2">
        <v>111000</v>
      </c>
      <c r="J1784" s="2">
        <v>111000</v>
      </c>
      <c r="K1784" s="2">
        <v>50000</v>
      </c>
      <c r="L1784" s="2">
        <f t="shared" si="1565"/>
        <v>17000</v>
      </c>
      <c r="M1784" s="2">
        <v>7000</v>
      </c>
      <c r="N1784" s="2">
        <v>7000</v>
      </c>
      <c r="O1784" s="2">
        <v>3000</v>
      </c>
      <c r="P1784" s="2">
        <f t="shared" si="1567"/>
        <v>67000</v>
      </c>
      <c r="Q1784" s="2">
        <f t="shared" si="1545"/>
        <v>60.360360360360367</v>
      </c>
    </row>
    <row r="1785" spans="1:17">
      <c r="A1785" s="12" t="s">
        <v>803</v>
      </c>
      <c r="B1785" s="12" t="s">
        <v>129</v>
      </c>
      <c r="C1785" s="12" t="s">
        <v>929</v>
      </c>
      <c r="D1785" s="12" t="s">
        <v>930</v>
      </c>
      <c r="E1785" s="11">
        <v>6133</v>
      </c>
      <c r="F1785" s="12"/>
      <c r="G1785" s="84" t="s">
        <v>3108</v>
      </c>
      <c r="H1785" s="13" t="s">
        <v>20</v>
      </c>
      <c r="I1785" s="2">
        <v>10000</v>
      </c>
      <c r="J1785" s="2">
        <v>10000</v>
      </c>
      <c r="K1785" s="2">
        <v>5250</v>
      </c>
      <c r="L1785" s="2">
        <f t="shared" si="1565"/>
        <v>2500</v>
      </c>
      <c r="M1785" s="2">
        <v>800</v>
      </c>
      <c r="N1785" s="2">
        <v>800</v>
      </c>
      <c r="O1785" s="2">
        <v>900</v>
      </c>
      <c r="P1785" s="2">
        <f t="shared" si="1567"/>
        <v>7750</v>
      </c>
      <c r="Q1785" s="2">
        <f t="shared" si="1545"/>
        <v>77.5</v>
      </c>
    </row>
    <row r="1786" spans="1:17">
      <c r="A1786" s="12" t="s">
        <v>803</v>
      </c>
      <c r="B1786" s="12" t="s">
        <v>129</v>
      </c>
      <c r="C1786" s="12" t="s">
        <v>929</v>
      </c>
      <c r="D1786" s="12" t="s">
        <v>930</v>
      </c>
      <c r="E1786" s="11">
        <v>6134</v>
      </c>
      <c r="F1786" s="12"/>
      <c r="G1786" s="84" t="s">
        <v>3108</v>
      </c>
      <c r="H1786" s="13" t="s">
        <v>21</v>
      </c>
      <c r="I1786" s="2">
        <v>17000</v>
      </c>
      <c r="J1786" s="2">
        <v>17000</v>
      </c>
      <c r="K1786" s="2">
        <v>10300</v>
      </c>
      <c r="L1786" s="2">
        <f t="shared" si="1565"/>
        <v>3000</v>
      </c>
      <c r="M1786" s="2">
        <v>1000</v>
      </c>
      <c r="N1786" s="2">
        <v>1000</v>
      </c>
      <c r="O1786" s="2">
        <v>1000</v>
      </c>
      <c r="P1786" s="2">
        <f t="shared" si="1567"/>
        <v>13300</v>
      </c>
      <c r="Q1786" s="2">
        <f t="shared" si="1545"/>
        <v>78.235294117647058</v>
      </c>
    </row>
    <row r="1787" spans="1:17">
      <c r="A1787" s="12" t="s">
        <v>803</v>
      </c>
      <c r="B1787" s="12" t="s">
        <v>129</v>
      </c>
      <c r="C1787" s="12" t="s">
        <v>929</v>
      </c>
      <c r="D1787" s="12" t="s">
        <v>930</v>
      </c>
      <c r="E1787" s="11">
        <v>6135</v>
      </c>
      <c r="F1787" s="12"/>
      <c r="G1787" s="84" t="s">
        <v>3108</v>
      </c>
      <c r="H1787" s="13" t="s">
        <v>22</v>
      </c>
      <c r="I1787" s="2">
        <v>1000</v>
      </c>
      <c r="J1787" s="2">
        <v>1000</v>
      </c>
      <c r="K1787" s="2">
        <v>760</v>
      </c>
      <c r="L1787" s="2">
        <f t="shared" si="1565"/>
        <v>200</v>
      </c>
      <c r="M1787" s="2">
        <v>100</v>
      </c>
      <c r="N1787" s="2">
        <v>0</v>
      </c>
      <c r="O1787" s="2">
        <v>100</v>
      </c>
      <c r="P1787" s="2">
        <f t="shared" si="1567"/>
        <v>960</v>
      </c>
      <c r="Q1787" s="2">
        <f t="shared" si="1545"/>
        <v>96</v>
      </c>
    </row>
    <row r="1788" spans="1:17">
      <c r="A1788" s="12" t="s">
        <v>803</v>
      </c>
      <c r="B1788" s="12" t="s">
        <v>129</v>
      </c>
      <c r="C1788" s="12" t="s">
        <v>929</v>
      </c>
      <c r="D1788" s="12" t="s">
        <v>930</v>
      </c>
      <c r="E1788" s="11">
        <v>6137</v>
      </c>
      <c r="F1788" s="12"/>
      <c r="G1788" s="84" t="s">
        <v>3108</v>
      </c>
      <c r="H1788" s="13" t="s">
        <v>24</v>
      </c>
      <c r="I1788" s="2">
        <v>8000</v>
      </c>
      <c r="J1788" s="2">
        <v>8000</v>
      </c>
      <c r="K1788" s="2">
        <v>6000</v>
      </c>
      <c r="L1788" s="2">
        <f t="shared" si="1565"/>
        <v>1500</v>
      </c>
      <c r="M1788" s="2">
        <v>1000</v>
      </c>
      <c r="N1788" s="2">
        <v>0</v>
      </c>
      <c r="O1788" s="2">
        <v>500</v>
      </c>
      <c r="P1788" s="2">
        <f t="shared" si="1567"/>
        <v>7500</v>
      </c>
      <c r="Q1788" s="2">
        <f t="shared" si="1545"/>
        <v>93.75</v>
      </c>
    </row>
    <row r="1789" spans="1:17">
      <c r="A1789" s="17" t="s">
        <v>803</v>
      </c>
      <c r="B1789" s="17" t="s">
        <v>129</v>
      </c>
      <c r="C1789" s="17" t="s">
        <v>929</v>
      </c>
      <c r="D1789" s="17" t="s">
        <v>930</v>
      </c>
      <c r="E1789" s="17" t="s">
        <v>99</v>
      </c>
      <c r="F1789" s="12" t="s">
        <v>0</v>
      </c>
      <c r="G1789" s="84" t="s">
        <v>0</v>
      </c>
      <c r="H1789" s="18" t="s">
        <v>26</v>
      </c>
      <c r="I1789" s="3">
        <v>26150</v>
      </c>
      <c r="J1789" s="3">
        <f t="shared" ref="J1789:K1789" si="1577">SUM(J1790:J1792)</f>
        <v>26150</v>
      </c>
      <c r="K1789" s="3">
        <f t="shared" si="1577"/>
        <v>15779</v>
      </c>
      <c r="L1789" s="3">
        <f t="shared" si="1565"/>
        <v>6894</v>
      </c>
      <c r="M1789" s="3">
        <f t="shared" ref="M1789:O1789" si="1578">SUM(M1790:M1792)</f>
        <v>3000</v>
      </c>
      <c r="N1789" s="3">
        <f t="shared" si="1578"/>
        <v>1950</v>
      </c>
      <c r="O1789" s="3">
        <f t="shared" si="1578"/>
        <v>1944</v>
      </c>
      <c r="P1789" s="3">
        <f t="shared" si="1567"/>
        <v>22673</v>
      </c>
      <c r="Q1789" s="3">
        <f t="shared" si="1545"/>
        <v>86.703632887189301</v>
      </c>
    </row>
    <row r="1790" spans="1:17">
      <c r="A1790" s="12" t="s">
        <v>803</v>
      </c>
      <c r="B1790" s="12" t="s">
        <v>129</v>
      </c>
      <c r="C1790" s="12" t="s">
        <v>929</v>
      </c>
      <c r="D1790" s="12" t="s">
        <v>930</v>
      </c>
      <c r="E1790" s="11">
        <v>6139</v>
      </c>
      <c r="F1790" s="12"/>
      <c r="G1790" s="84" t="s">
        <v>3108</v>
      </c>
      <c r="H1790" s="13" t="s">
        <v>26</v>
      </c>
      <c r="I1790" s="2">
        <v>17200</v>
      </c>
      <c r="J1790" s="2">
        <v>17200</v>
      </c>
      <c r="K1790" s="2">
        <v>10600</v>
      </c>
      <c r="L1790" s="2">
        <f t="shared" si="1565"/>
        <v>4000</v>
      </c>
      <c r="M1790" s="2">
        <v>2000</v>
      </c>
      <c r="N1790" s="2">
        <v>1000</v>
      </c>
      <c r="O1790" s="2">
        <v>1000</v>
      </c>
      <c r="P1790" s="2">
        <f t="shared" si="1567"/>
        <v>14600</v>
      </c>
      <c r="Q1790" s="2">
        <f t="shared" si="1545"/>
        <v>84.883720930232556</v>
      </c>
    </row>
    <row r="1791" spans="1:17">
      <c r="A1791" s="12" t="s">
        <v>803</v>
      </c>
      <c r="B1791" s="12" t="s">
        <v>129</v>
      </c>
      <c r="C1791" s="12" t="s">
        <v>929</v>
      </c>
      <c r="D1791" s="12" t="s">
        <v>930</v>
      </c>
      <c r="E1791" s="11">
        <v>6139</v>
      </c>
      <c r="F1791" s="12" t="s">
        <v>937</v>
      </c>
      <c r="G1791" s="84" t="s">
        <v>3108</v>
      </c>
      <c r="H1791" s="13" t="s">
        <v>108</v>
      </c>
      <c r="I1791" s="2">
        <v>5350</v>
      </c>
      <c r="J1791" s="2">
        <v>5350</v>
      </c>
      <c r="K1791" s="2">
        <v>2923</v>
      </c>
      <c r="L1791" s="2">
        <f t="shared" si="1565"/>
        <v>1550</v>
      </c>
      <c r="M1791" s="2">
        <v>550</v>
      </c>
      <c r="N1791" s="2">
        <v>500</v>
      </c>
      <c r="O1791" s="2">
        <v>500</v>
      </c>
      <c r="P1791" s="2">
        <f t="shared" si="1567"/>
        <v>4473</v>
      </c>
      <c r="Q1791" s="2">
        <f t="shared" si="1545"/>
        <v>83.607476635514018</v>
      </c>
    </row>
    <row r="1792" spans="1:17" ht="22.5">
      <c r="A1792" s="12" t="s">
        <v>803</v>
      </c>
      <c r="B1792" s="12" t="s">
        <v>129</v>
      </c>
      <c r="C1792" s="12" t="s">
        <v>929</v>
      </c>
      <c r="D1792" s="12" t="s">
        <v>930</v>
      </c>
      <c r="E1792" s="11">
        <v>6139</v>
      </c>
      <c r="F1792" s="12" t="s">
        <v>938</v>
      </c>
      <c r="G1792" s="84" t="s">
        <v>3108</v>
      </c>
      <c r="H1792" s="13" t="s">
        <v>114</v>
      </c>
      <c r="I1792" s="2">
        <v>3600</v>
      </c>
      <c r="J1792" s="2">
        <v>3600</v>
      </c>
      <c r="K1792" s="2">
        <v>2256</v>
      </c>
      <c r="L1792" s="2">
        <f t="shared" si="1565"/>
        <v>1344</v>
      </c>
      <c r="M1792" s="2">
        <v>450</v>
      </c>
      <c r="N1792" s="2">
        <v>450</v>
      </c>
      <c r="O1792" s="2">
        <v>444</v>
      </c>
      <c r="P1792" s="2">
        <f t="shared" si="1567"/>
        <v>3600</v>
      </c>
      <c r="Q1792" s="2">
        <f t="shared" si="1545"/>
        <v>100</v>
      </c>
    </row>
    <row r="1793" spans="1:17" ht="22.5">
      <c r="A1793" s="17" t="s">
        <v>0</v>
      </c>
      <c r="B1793" s="17" t="s">
        <v>0</v>
      </c>
      <c r="C1793" s="17" t="s">
        <v>0</v>
      </c>
      <c r="D1793" s="18" t="s">
        <v>0</v>
      </c>
      <c r="E1793" s="18" t="s">
        <v>0</v>
      </c>
      <c r="F1793" s="18" t="s">
        <v>0</v>
      </c>
      <c r="G1793" s="81" t="s">
        <v>0</v>
      </c>
      <c r="H1793" s="24" t="s">
        <v>36</v>
      </c>
      <c r="I1793" s="29">
        <v>100</v>
      </c>
      <c r="J1793" s="29">
        <f t="shared" ref="J1793:K1795" si="1579">SUM(J1794)</f>
        <v>100</v>
      </c>
      <c r="K1793" s="29">
        <f t="shared" si="1579"/>
        <v>0</v>
      </c>
      <c r="L1793" s="29">
        <f t="shared" si="1565"/>
        <v>0</v>
      </c>
      <c r="M1793" s="29">
        <f t="shared" ref="M1793:O1795" si="1580">SUM(M1794)</f>
        <v>0</v>
      </c>
      <c r="N1793" s="29">
        <f t="shared" si="1580"/>
        <v>0</v>
      </c>
      <c r="O1793" s="29">
        <f t="shared" si="1580"/>
        <v>0</v>
      </c>
      <c r="P1793" s="29">
        <f t="shared" si="1567"/>
        <v>0</v>
      </c>
      <c r="Q1793" s="29">
        <f t="shared" si="1545"/>
        <v>0</v>
      </c>
    </row>
    <row r="1794" spans="1:17">
      <c r="A1794" s="12" t="s">
        <v>803</v>
      </c>
      <c r="B1794" s="12" t="s">
        <v>129</v>
      </c>
      <c r="C1794" s="12" t="s">
        <v>929</v>
      </c>
      <c r="D1794" s="12" t="s">
        <v>930</v>
      </c>
      <c r="E1794" s="18" t="s">
        <v>28</v>
      </c>
      <c r="F1794" s="18" t="s">
        <v>0</v>
      </c>
      <c r="G1794" s="81" t="s">
        <v>0</v>
      </c>
      <c r="H1794" s="18" t="s">
        <v>29</v>
      </c>
      <c r="I1794" s="3">
        <v>100</v>
      </c>
      <c r="J1794" s="3">
        <f t="shared" si="1579"/>
        <v>100</v>
      </c>
      <c r="K1794" s="3">
        <f t="shared" si="1579"/>
        <v>0</v>
      </c>
      <c r="L1794" s="3">
        <f t="shared" si="1565"/>
        <v>0</v>
      </c>
      <c r="M1794" s="3">
        <f t="shared" si="1580"/>
        <v>0</v>
      </c>
      <c r="N1794" s="3">
        <f t="shared" si="1580"/>
        <v>0</v>
      </c>
      <c r="O1794" s="3">
        <f t="shared" si="1580"/>
        <v>0</v>
      </c>
      <c r="P1794" s="3">
        <f t="shared" si="1567"/>
        <v>0</v>
      </c>
      <c r="Q1794" s="3">
        <f t="shared" si="1545"/>
        <v>0</v>
      </c>
    </row>
    <row r="1795" spans="1:17">
      <c r="A1795" s="17" t="s">
        <v>803</v>
      </c>
      <c r="B1795" s="17" t="s">
        <v>129</v>
      </c>
      <c r="C1795" s="17" t="s">
        <v>929</v>
      </c>
      <c r="D1795" s="17" t="s">
        <v>930</v>
      </c>
      <c r="E1795" s="17" t="s">
        <v>120</v>
      </c>
      <c r="F1795" s="12" t="s">
        <v>0</v>
      </c>
      <c r="G1795" s="84" t="s">
        <v>0</v>
      </c>
      <c r="H1795" s="18" t="s">
        <v>35</v>
      </c>
      <c r="I1795" s="3">
        <v>100</v>
      </c>
      <c r="J1795" s="3">
        <f t="shared" si="1579"/>
        <v>100</v>
      </c>
      <c r="K1795" s="3">
        <f t="shared" si="1579"/>
        <v>0</v>
      </c>
      <c r="L1795" s="3">
        <f t="shared" si="1565"/>
        <v>0</v>
      </c>
      <c r="M1795" s="3">
        <f t="shared" si="1580"/>
        <v>0</v>
      </c>
      <c r="N1795" s="3">
        <f t="shared" si="1580"/>
        <v>0</v>
      </c>
      <c r="O1795" s="3">
        <f t="shared" si="1580"/>
        <v>0</v>
      </c>
      <c r="P1795" s="3">
        <f t="shared" si="1567"/>
        <v>0</v>
      </c>
      <c r="Q1795" s="3">
        <f t="shared" si="1545"/>
        <v>0</v>
      </c>
    </row>
    <row r="1796" spans="1:17">
      <c r="A1796" s="12" t="s">
        <v>803</v>
      </c>
      <c r="B1796" s="12" t="s">
        <v>129</v>
      </c>
      <c r="C1796" s="12" t="s">
        <v>929</v>
      </c>
      <c r="D1796" s="12" t="s">
        <v>930</v>
      </c>
      <c r="E1796" s="11">
        <v>6148</v>
      </c>
      <c r="F1796" s="12"/>
      <c r="G1796" s="84" t="s">
        <v>3108</v>
      </c>
      <c r="H1796" s="13" t="s">
        <v>35</v>
      </c>
      <c r="I1796" s="2">
        <v>100</v>
      </c>
      <c r="J1796" s="2">
        <v>100</v>
      </c>
      <c r="K1796" s="2">
        <v>0</v>
      </c>
      <c r="L1796" s="2">
        <f t="shared" si="1565"/>
        <v>0</v>
      </c>
      <c r="M1796" s="2">
        <v>0</v>
      </c>
      <c r="N1796" s="2">
        <v>0</v>
      </c>
      <c r="O1796" s="2">
        <v>0</v>
      </c>
      <c r="P1796" s="2">
        <f t="shared" si="1567"/>
        <v>0</v>
      </c>
      <c r="Q1796" s="2">
        <f t="shared" si="1545"/>
        <v>0</v>
      </c>
    </row>
    <row r="1797" spans="1:17" ht="22.5">
      <c r="A1797" s="17" t="s">
        <v>0</v>
      </c>
      <c r="B1797" s="17" t="s">
        <v>0</v>
      </c>
      <c r="C1797" s="17" t="s">
        <v>0</v>
      </c>
      <c r="D1797" s="18" t="s">
        <v>0</v>
      </c>
      <c r="E1797" s="18" t="s">
        <v>0</v>
      </c>
      <c r="F1797" s="18" t="s">
        <v>0</v>
      </c>
      <c r="G1797" s="81" t="s">
        <v>0</v>
      </c>
      <c r="H1797" s="24" t="s">
        <v>58</v>
      </c>
      <c r="I1797" s="29">
        <v>30000</v>
      </c>
      <c r="J1797" s="29">
        <f t="shared" ref="J1797:K1797" si="1581">SUM(J1798)</f>
        <v>30000</v>
      </c>
      <c r="K1797" s="29">
        <f t="shared" si="1581"/>
        <v>0</v>
      </c>
      <c r="L1797" s="29">
        <f t="shared" si="1565"/>
        <v>25000</v>
      </c>
      <c r="M1797" s="29">
        <f t="shared" ref="M1797:O1797" si="1582">SUM(M1798)</f>
        <v>17000</v>
      </c>
      <c r="N1797" s="29">
        <f t="shared" si="1582"/>
        <v>8000</v>
      </c>
      <c r="O1797" s="29">
        <f t="shared" si="1582"/>
        <v>0</v>
      </c>
      <c r="P1797" s="29">
        <f t="shared" si="1567"/>
        <v>25000</v>
      </c>
      <c r="Q1797" s="29">
        <f t="shared" si="1545"/>
        <v>83.333333333333343</v>
      </c>
    </row>
    <row r="1798" spans="1:17">
      <c r="A1798" s="12" t="s">
        <v>803</v>
      </c>
      <c r="B1798" s="12" t="s">
        <v>129</v>
      </c>
      <c r="C1798" s="12" t="s">
        <v>929</v>
      </c>
      <c r="D1798" s="12" t="s">
        <v>930</v>
      </c>
      <c r="E1798" s="18" t="s">
        <v>50</v>
      </c>
      <c r="F1798" s="18" t="s">
        <v>0</v>
      </c>
      <c r="G1798" s="81" t="s">
        <v>0</v>
      </c>
      <c r="H1798" s="18" t="s">
        <v>51</v>
      </c>
      <c r="I1798" s="3">
        <v>30000</v>
      </c>
      <c r="J1798" s="3">
        <f t="shared" ref="J1798" si="1583">SUM(J1799:J1800)</f>
        <v>30000</v>
      </c>
      <c r="K1798" s="3">
        <f t="shared" ref="K1798" si="1584">SUM(K1799:K1800)</f>
        <v>0</v>
      </c>
      <c r="L1798" s="3">
        <f t="shared" si="1565"/>
        <v>25000</v>
      </c>
      <c r="M1798" s="3">
        <f t="shared" ref="M1798:O1798" si="1585">SUM(M1799:M1800)</f>
        <v>17000</v>
      </c>
      <c r="N1798" s="3">
        <f t="shared" si="1585"/>
        <v>8000</v>
      </c>
      <c r="O1798" s="3">
        <f t="shared" si="1585"/>
        <v>0</v>
      </c>
      <c r="P1798" s="3">
        <f t="shared" si="1567"/>
        <v>25000</v>
      </c>
      <c r="Q1798" s="3">
        <f t="shared" si="1545"/>
        <v>83.333333333333343</v>
      </c>
    </row>
    <row r="1799" spans="1:17">
      <c r="A1799" s="12" t="s">
        <v>803</v>
      </c>
      <c r="B1799" s="12" t="s">
        <v>129</v>
      </c>
      <c r="C1799" s="12" t="s">
        <v>929</v>
      </c>
      <c r="D1799" s="12" t="s">
        <v>930</v>
      </c>
      <c r="E1799" s="11">
        <v>8213</v>
      </c>
      <c r="F1799" s="12"/>
      <c r="G1799" s="84" t="s">
        <v>3108</v>
      </c>
      <c r="H1799" s="13" t="s">
        <v>54</v>
      </c>
      <c r="I1799" s="2">
        <v>20000</v>
      </c>
      <c r="J1799" s="2">
        <v>20000</v>
      </c>
      <c r="K1799" s="2">
        <v>0</v>
      </c>
      <c r="L1799" s="2">
        <f t="shared" si="1565"/>
        <v>15000</v>
      </c>
      <c r="M1799" s="2">
        <v>10000</v>
      </c>
      <c r="N1799" s="2">
        <v>5000</v>
      </c>
      <c r="O1799" s="2">
        <v>0</v>
      </c>
      <c r="P1799" s="2">
        <f t="shared" si="1567"/>
        <v>15000</v>
      </c>
      <c r="Q1799" s="2">
        <f t="shared" si="1545"/>
        <v>75</v>
      </c>
    </row>
    <row r="1800" spans="1:17">
      <c r="A1800" s="12" t="s">
        <v>803</v>
      </c>
      <c r="B1800" s="12" t="s">
        <v>129</v>
      </c>
      <c r="C1800" s="12" t="s">
        <v>929</v>
      </c>
      <c r="D1800" s="12" t="s">
        <v>930</v>
      </c>
      <c r="E1800" s="11">
        <v>8216</v>
      </c>
      <c r="F1800" s="12"/>
      <c r="G1800" s="84" t="s">
        <v>3108</v>
      </c>
      <c r="H1800" s="13" t="s">
        <v>57</v>
      </c>
      <c r="I1800" s="2">
        <v>10000</v>
      </c>
      <c r="J1800" s="2">
        <v>10000</v>
      </c>
      <c r="K1800" s="2">
        <v>0</v>
      </c>
      <c r="L1800" s="2">
        <f t="shared" si="1565"/>
        <v>10000</v>
      </c>
      <c r="M1800" s="2">
        <v>7000</v>
      </c>
      <c r="N1800" s="2">
        <v>3000</v>
      </c>
      <c r="O1800" s="2">
        <v>0</v>
      </c>
      <c r="P1800" s="2">
        <f t="shared" si="1567"/>
        <v>10000</v>
      </c>
      <c r="Q1800" s="2">
        <f t="shared" si="1545"/>
        <v>100</v>
      </c>
    </row>
    <row r="1801" spans="1:17">
      <c r="A1801" s="13" t="s">
        <v>0</v>
      </c>
      <c r="B1801" s="13" t="s">
        <v>0</v>
      </c>
      <c r="C1801" s="13" t="s">
        <v>0</v>
      </c>
      <c r="D1801" s="13" t="s">
        <v>0</v>
      </c>
      <c r="E1801" s="13" t="s">
        <v>0</v>
      </c>
      <c r="F1801" s="13" t="s">
        <v>0</v>
      </c>
      <c r="G1801" s="84" t="s">
        <v>0</v>
      </c>
      <c r="H1801" s="24" t="s">
        <v>939</v>
      </c>
      <c r="I1801" s="29">
        <v>2416529</v>
      </c>
      <c r="J1801" s="29">
        <f t="shared" ref="J1801:K1801" si="1586">SUM(J1771,J1793,J1797)</f>
        <v>2422356</v>
      </c>
      <c r="K1801" s="29">
        <f t="shared" si="1586"/>
        <v>1219708</v>
      </c>
      <c r="L1801" s="29">
        <f t="shared" si="1565"/>
        <v>588634</v>
      </c>
      <c r="M1801" s="29">
        <f t="shared" ref="M1801:O1801" si="1587">SUM(M1771,M1793,M1797)</f>
        <v>210500</v>
      </c>
      <c r="N1801" s="29">
        <f t="shared" si="1587"/>
        <v>190250</v>
      </c>
      <c r="O1801" s="29">
        <f t="shared" si="1587"/>
        <v>187884</v>
      </c>
      <c r="P1801" s="29">
        <f t="shared" si="1567"/>
        <v>1808342</v>
      </c>
      <c r="Q1801" s="29">
        <f t="shared" si="1545"/>
        <v>74.652198107957716</v>
      </c>
    </row>
    <row r="1802" spans="1:17" ht="15.75" thickBot="1">
      <c r="A1802" s="13" t="s">
        <v>0</v>
      </c>
      <c r="B1802" s="13" t="s">
        <v>0</v>
      </c>
      <c r="C1802" s="13" t="s">
        <v>0</v>
      </c>
      <c r="D1802" s="13" t="s">
        <v>0</v>
      </c>
      <c r="E1802" s="13" t="s">
        <v>0</v>
      </c>
      <c r="F1802" s="13" t="s">
        <v>0</v>
      </c>
      <c r="G1802" s="84" t="s">
        <v>0</v>
      </c>
      <c r="H1802" s="18" t="s">
        <v>125</v>
      </c>
      <c r="I1802" s="3">
        <v>52</v>
      </c>
      <c r="J1802" s="3">
        <v>52</v>
      </c>
      <c r="K1802" s="3">
        <v>0</v>
      </c>
      <c r="L1802" s="3">
        <f t="shared" si="1565"/>
        <v>0</v>
      </c>
      <c r="M1802" s="3"/>
      <c r="N1802" s="3"/>
      <c r="O1802" s="3"/>
      <c r="P1802" s="3">
        <f t="shared" si="1567"/>
        <v>0</v>
      </c>
      <c r="Q1802" s="3">
        <f t="shared" si="1545"/>
        <v>0</v>
      </c>
    </row>
    <row r="1803" spans="1:17" ht="45.75" thickBot="1">
      <c r="A1803" s="109" t="s">
        <v>0</v>
      </c>
      <c r="B1803" s="109" t="s">
        <v>0</v>
      </c>
      <c r="C1803" s="109" t="s">
        <v>0</v>
      </c>
      <c r="D1803" s="109" t="s">
        <v>0</v>
      </c>
      <c r="E1803" s="109" t="s">
        <v>0</v>
      </c>
      <c r="F1803" s="109" t="s">
        <v>0</v>
      </c>
      <c r="G1803" s="121" t="s">
        <v>0</v>
      </c>
      <c r="H1803" s="1" t="s">
        <v>126</v>
      </c>
      <c r="I1803" s="1" t="s">
        <v>3016</v>
      </c>
      <c r="J1803" s="1" t="s">
        <v>3199</v>
      </c>
      <c r="K1803" s="1" t="s">
        <v>3198</v>
      </c>
      <c r="L1803" s="1" t="s">
        <v>3191</v>
      </c>
      <c r="M1803" s="1" t="s">
        <v>3193</v>
      </c>
      <c r="N1803" s="1" t="s">
        <v>3194</v>
      </c>
      <c r="O1803" s="1" t="s">
        <v>3195</v>
      </c>
      <c r="P1803" s="1" t="s">
        <v>3192</v>
      </c>
      <c r="Q1803" s="1" t="s">
        <v>3185</v>
      </c>
    </row>
    <row r="1804" spans="1:17">
      <c r="A1804" s="110"/>
      <c r="B1804" s="110"/>
      <c r="C1804" s="110"/>
      <c r="D1804" s="110"/>
      <c r="E1804" s="110"/>
      <c r="F1804" s="110"/>
      <c r="G1804" s="122"/>
      <c r="H1804" s="26" t="s">
        <v>0</v>
      </c>
      <c r="I1804" s="28">
        <v>1</v>
      </c>
      <c r="J1804" s="28">
        <v>2</v>
      </c>
      <c r="K1804" s="28">
        <v>3</v>
      </c>
      <c r="L1804" s="28" t="s">
        <v>3186</v>
      </c>
      <c r="M1804" s="28">
        <v>5</v>
      </c>
      <c r="N1804" s="28">
        <v>6</v>
      </c>
      <c r="O1804" s="28">
        <v>7</v>
      </c>
      <c r="P1804" s="28" t="s">
        <v>3187</v>
      </c>
      <c r="Q1804" s="28">
        <v>9</v>
      </c>
    </row>
    <row r="1805" spans="1:17">
      <c r="A1805" s="110"/>
      <c r="B1805" s="110"/>
      <c r="C1805" s="110"/>
      <c r="D1805" s="110"/>
      <c r="E1805" s="110"/>
      <c r="F1805" s="110"/>
      <c r="G1805" s="122"/>
      <c r="H1805" s="8" t="s">
        <v>877</v>
      </c>
      <c r="I1805" s="9">
        <v>2416529</v>
      </c>
      <c r="J1805" s="9">
        <f t="shared" ref="J1805" si="1588">SUM(J1801)</f>
        <v>2422356</v>
      </c>
      <c r="K1805" s="9">
        <f t="shared" ref="K1805" si="1589">SUM(K1801)</f>
        <v>1219708</v>
      </c>
      <c r="L1805" s="9">
        <f t="shared" ref="L1805:L1806" si="1590">M1805+N1805+O1805</f>
        <v>588634</v>
      </c>
      <c r="M1805" s="9">
        <f t="shared" ref="M1805:O1805" si="1591">SUM(M1801)</f>
        <v>210500</v>
      </c>
      <c r="N1805" s="9">
        <f t="shared" si="1591"/>
        <v>190250</v>
      </c>
      <c r="O1805" s="9">
        <f t="shared" si="1591"/>
        <v>187884</v>
      </c>
      <c r="P1805" s="9">
        <f t="shared" ref="P1805:P1806" si="1592">SUM(K1805+L1805)</f>
        <v>1808342</v>
      </c>
      <c r="Q1805" s="9">
        <f t="shared" ref="Q1805:Q1868" si="1593">IF(J1805=0,"-",P1805/J1805*100)</f>
        <v>74.652198107957716</v>
      </c>
    </row>
    <row r="1806" spans="1:17">
      <c r="A1806" s="110"/>
      <c r="B1806" s="110"/>
      <c r="C1806" s="110"/>
      <c r="D1806" s="110"/>
      <c r="E1806" s="110"/>
      <c r="F1806" s="110"/>
      <c r="G1806" s="122"/>
      <c r="H1806" s="10" t="s">
        <v>68</v>
      </c>
      <c r="I1806" s="9">
        <v>2416529</v>
      </c>
      <c r="J1806" s="9">
        <f t="shared" ref="J1806" si="1594">SUM(J1805)</f>
        <v>2422356</v>
      </c>
      <c r="K1806" s="9">
        <f t="shared" ref="K1806" si="1595">SUM(K1805)</f>
        <v>1219708</v>
      </c>
      <c r="L1806" s="9">
        <f t="shared" si="1590"/>
        <v>588634</v>
      </c>
      <c r="M1806" s="9">
        <f t="shared" ref="M1806:O1806" si="1596">SUM(M1805)</f>
        <v>210500</v>
      </c>
      <c r="N1806" s="9">
        <f t="shared" si="1596"/>
        <v>190250</v>
      </c>
      <c r="O1806" s="9">
        <f t="shared" si="1596"/>
        <v>187884</v>
      </c>
      <c r="P1806" s="9">
        <f t="shared" si="1592"/>
        <v>1808342</v>
      </c>
      <c r="Q1806" s="9">
        <f t="shared" si="1593"/>
        <v>74.652198107957716</v>
      </c>
    </row>
    <row r="1807" spans="1:17">
      <c r="A1807" s="111"/>
      <c r="B1807" s="111"/>
      <c r="C1807" s="111"/>
      <c r="D1807" s="111"/>
      <c r="E1807" s="111"/>
      <c r="F1807" s="111"/>
      <c r="G1807" s="123"/>
      <c r="Q1807" t="str">
        <f t="shared" si="1593"/>
        <v>-</v>
      </c>
    </row>
    <row r="1808" spans="1:17" ht="15.75" thickBot="1">
      <c r="A1808" s="13" t="s">
        <v>0</v>
      </c>
      <c r="B1808" s="13" t="s">
        <v>0</v>
      </c>
      <c r="C1808" s="13" t="s">
        <v>0</v>
      </c>
      <c r="D1808" s="13" t="s">
        <v>0</v>
      </c>
      <c r="E1808" s="13" t="s">
        <v>0</v>
      </c>
      <c r="F1808" s="13" t="s">
        <v>0</v>
      </c>
      <c r="G1808" s="84" t="s">
        <v>0</v>
      </c>
      <c r="H1808" s="27" t="s">
        <v>0</v>
      </c>
      <c r="I1808" s="27"/>
      <c r="J1808" s="27"/>
      <c r="K1808" s="27"/>
      <c r="L1808" s="27"/>
      <c r="M1808" s="27"/>
      <c r="N1808" s="27"/>
      <c r="O1808" s="27"/>
      <c r="P1808" s="27"/>
      <c r="Q1808" s="27" t="str">
        <f t="shared" si="1593"/>
        <v>-</v>
      </c>
    </row>
    <row r="1809" spans="1:17" ht="45.75" thickBot="1">
      <c r="A1809" s="1" t="s">
        <v>82</v>
      </c>
      <c r="B1809" s="1" t="s">
        <v>83</v>
      </c>
      <c r="C1809" s="1" t="s">
        <v>84</v>
      </c>
      <c r="D1809" s="19" t="s">
        <v>0</v>
      </c>
      <c r="E1809" s="1" t="s">
        <v>85</v>
      </c>
      <c r="F1809" s="1" t="s">
        <v>86</v>
      </c>
      <c r="G1809" s="82" t="s">
        <v>87</v>
      </c>
      <c r="H1809" s="1" t="s">
        <v>1</v>
      </c>
      <c r="I1809" s="1" t="s">
        <v>3016</v>
      </c>
      <c r="J1809" s="1" t="s">
        <v>3199</v>
      </c>
      <c r="K1809" s="1" t="s">
        <v>3198</v>
      </c>
      <c r="L1809" s="1" t="s">
        <v>3191</v>
      </c>
      <c r="M1809" s="1" t="s">
        <v>3193</v>
      </c>
      <c r="N1809" s="1" t="s">
        <v>3194</v>
      </c>
      <c r="O1809" s="1" t="s">
        <v>3195</v>
      </c>
      <c r="P1809" s="1" t="s">
        <v>3192</v>
      </c>
      <c r="Q1809" s="1" t="s">
        <v>3185</v>
      </c>
    </row>
    <row r="1810" spans="1:17">
      <c r="A1810" s="20" t="s">
        <v>0</v>
      </c>
      <c r="B1810" s="20" t="s">
        <v>0</v>
      </c>
      <c r="C1810" s="20" t="s">
        <v>0</v>
      </c>
      <c r="D1810" s="21" t="s">
        <v>0</v>
      </c>
      <c r="E1810" s="21" t="s">
        <v>0</v>
      </c>
      <c r="F1810" s="22" t="s">
        <v>0</v>
      </c>
      <c r="G1810" s="83" t="s">
        <v>0</v>
      </c>
      <c r="H1810" s="23" t="s">
        <v>0</v>
      </c>
      <c r="I1810" s="28">
        <v>1</v>
      </c>
      <c r="J1810" s="28">
        <v>2</v>
      </c>
      <c r="K1810" s="28">
        <v>3</v>
      </c>
      <c r="L1810" s="28" t="s">
        <v>3186</v>
      </c>
      <c r="M1810" s="28">
        <v>5</v>
      </c>
      <c r="N1810" s="28">
        <v>6</v>
      </c>
      <c r="O1810" s="28">
        <v>7</v>
      </c>
      <c r="P1810" s="28" t="s">
        <v>3187</v>
      </c>
      <c r="Q1810" s="28">
        <v>9</v>
      </c>
    </row>
    <row r="1811" spans="1:17">
      <c r="A1811" s="17" t="s">
        <v>803</v>
      </c>
      <c r="B1811" s="17" t="s">
        <v>129</v>
      </c>
      <c r="C1811" s="12" t="s">
        <v>940</v>
      </c>
      <c r="D1811" s="12" t="s">
        <v>941</v>
      </c>
      <c r="E1811" s="18" t="s">
        <v>0</v>
      </c>
      <c r="F1811" s="18" t="s">
        <v>0</v>
      </c>
      <c r="G1811" s="81" t="s">
        <v>0</v>
      </c>
      <c r="H1811" s="18" t="s">
        <v>942</v>
      </c>
      <c r="I1811" s="11"/>
      <c r="J1811" s="11"/>
      <c r="K1811" s="11"/>
      <c r="L1811" s="11"/>
      <c r="M1811" s="11"/>
      <c r="N1811" s="11"/>
      <c r="O1811" s="11"/>
      <c r="P1811" s="11"/>
      <c r="Q1811" s="11" t="str">
        <f t="shared" si="1593"/>
        <v>-</v>
      </c>
    </row>
    <row r="1812" spans="1:17" ht="22.5">
      <c r="A1812" s="17" t="s">
        <v>0</v>
      </c>
      <c r="B1812" s="17" t="s">
        <v>0</v>
      </c>
      <c r="C1812" s="17" t="s">
        <v>0</v>
      </c>
      <c r="D1812" s="18" t="s">
        <v>0</v>
      </c>
      <c r="E1812" s="18" t="s">
        <v>0</v>
      </c>
      <c r="F1812" s="18" t="s">
        <v>0</v>
      </c>
      <c r="G1812" s="81" t="s">
        <v>0</v>
      </c>
      <c r="H1812" s="24" t="s">
        <v>27</v>
      </c>
      <c r="I1812" s="29">
        <v>1860174</v>
      </c>
      <c r="J1812" s="29">
        <f t="shared" ref="J1812" si="1597">SUM(J1813,J1820,J1822)</f>
        <v>1858555</v>
      </c>
      <c r="K1812" s="29">
        <f t="shared" ref="K1812" si="1598">SUM(K1813,K1820,K1822)</f>
        <v>953118</v>
      </c>
      <c r="L1812" s="29">
        <f t="shared" ref="L1812:L1843" si="1599">M1812+N1812+O1812</f>
        <v>457846</v>
      </c>
      <c r="M1812" s="29">
        <f t="shared" ref="M1812:O1812" si="1600">SUM(M1813,M1820,M1822)</f>
        <v>162386</v>
      </c>
      <c r="N1812" s="29">
        <f t="shared" si="1600"/>
        <v>142767</v>
      </c>
      <c r="O1812" s="29">
        <f t="shared" si="1600"/>
        <v>152693</v>
      </c>
      <c r="P1812" s="29">
        <f t="shared" ref="P1812:P1843" si="1601">SUM(K1812+L1812)</f>
        <v>1410964</v>
      </c>
      <c r="Q1812" s="29">
        <f t="shared" si="1593"/>
        <v>75.917258300131024</v>
      </c>
    </row>
    <row r="1813" spans="1:17">
      <c r="A1813" s="12" t="s">
        <v>803</v>
      </c>
      <c r="B1813" s="12" t="s">
        <v>129</v>
      </c>
      <c r="C1813" s="12" t="s">
        <v>940</v>
      </c>
      <c r="D1813" s="12" t="s">
        <v>941</v>
      </c>
      <c r="E1813" s="18" t="s">
        <v>2</v>
      </c>
      <c r="F1813" s="18" t="s">
        <v>0</v>
      </c>
      <c r="G1813" s="81" t="s">
        <v>0</v>
      </c>
      <c r="H1813" s="18" t="s">
        <v>3</v>
      </c>
      <c r="I1813" s="3">
        <v>1592687</v>
      </c>
      <c r="J1813" s="3">
        <f t="shared" ref="J1813" si="1602">SUM(J1814:J1815)</f>
        <v>1596068</v>
      </c>
      <c r="K1813" s="3">
        <f t="shared" ref="K1813" si="1603">SUM(K1814:K1815)</f>
        <v>821946</v>
      </c>
      <c r="L1813" s="3">
        <f t="shared" si="1599"/>
        <v>374150</v>
      </c>
      <c r="M1813" s="3">
        <f t="shared" ref="M1813:O1813" si="1604">SUM(M1814:M1815)</f>
        <v>114850</v>
      </c>
      <c r="N1813" s="3">
        <f t="shared" si="1604"/>
        <v>124650</v>
      </c>
      <c r="O1813" s="3">
        <f t="shared" si="1604"/>
        <v>134650</v>
      </c>
      <c r="P1813" s="3">
        <f t="shared" si="1601"/>
        <v>1196096</v>
      </c>
      <c r="Q1813" s="3">
        <f t="shared" si="1593"/>
        <v>74.94016545660962</v>
      </c>
    </row>
    <row r="1814" spans="1:17">
      <c r="A1814" s="12" t="s">
        <v>803</v>
      </c>
      <c r="B1814" s="12" t="s">
        <v>129</v>
      </c>
      <c r="C1814" s="12" t="s">
        <v>940</v>
      </c>
      <c r="D1814" s="12" t="s">
        <v>941</v>
      </c>
      <c r="E1814" s="11">
        <v>6111</v>
      </c>
      <c r="F1814" s="12"/>
      <c r="G1814" s="84" t="s">
        <v>3108</v>
      </c>
      <c r="H1814" s="13" t="s">
        <v>4</v>
      </c>
      <c r="I1814" s="2">
        <v>1327795</v>
      </c>
      <c r="J1814" s="2">
        <v>1327795</v>
      </c>
      <c r="K1814" s="2">
        <v>666833</v>
      </c>
      <c r="L1814" s="2">
        <f t="shared" si="1599"/>
        <v>341950</v>
      </c>
      <c r="M1814" s="2">
        <v>110650</v>
      </c>
      <c r="N1814" s="2">
        <v>115650</v>
      </c>
      <c r="O1814" s="2">
        <v>115650</v>
      </c>
      <c r="P1814" s="2">
        <f t="shared" si="1601"/>
        <v>1008783</v>
      </c>
      <c r="Q1814" s="2">
        <f t="shared" si="1593"/>
        <v>75.974303262175255</v>
      </c>
    </row>
    <row r="1815" spans="1:17">
      <c r="A1815" s="17" t="s">
        <v>803</v>
      </c>
      <c r="B1815" s="17" t="s">
        <v>129</v>
      </c>
      <c r="C1815" s="17" t="s">
        <v>940</v>
      </c>
      <c r="D1815" s="17" t="s">
        <v>941</v>
      </c>
      <c r="E1815" s="17" t="s">
        <v>91</v>
      </c>
      <c r="F1815" s="12" t="s">
        <v>0</v>
      </c>
      <c r="G1815" s="84" t="s">
        <v>0</v>
      </c>
      <c r="H1815" s="18" t="s">
        <v>5</v>
      </c>
      <c r="I1815" s="3">
        <v>264892</v>
      </c>
      <c r="J1815" s="3">
        <f t="shared" ref="J1815:K1815" si="1605">SUM(J1816:J1819)</f>
        <v>268273</v>
      </c>
      <c r="K1815" s="3">
        <f t="shared" si="1605"/>
        <v>155113</v>
      </c>
      <c r="L1815" s="3">
        <f t="shared" si="1599"/>
        <v>32200</v>
      </c>
      <c r="M1815" s="3">
        <f t="shared" ref="M1815:O1815" si="1606">SUM(M1816:M1819)</f>
        <v>4200</v>
      </c>
      <c r="N1815" s="3">
        <f t="shared" si="1606"/>
        <v>9000</v>
      </c>
      <c r="O1815" s="3">
        <f t="shared" si="1606"/>
        <v>19000</v>
      </c>
      <c r="P1815" s="3">
        <f t="shared" si="1601"/>
        <v>187313</v>
      </c>
      <c r="Q1815" s="3">
        <f t="shared" si="1593"/>
        <v>69.821786016483216</v>
      </c>
    </row>
    <row r="1816" spans="1:17">
      <c r="A1816" s="12" t="s">
        <v>803</v>
      </c>
      <c r="B1816" s="12" t="s">
        <v>129</v>
      </c>
      <c r="C1816" s="12" t="s">
        <v>940</v>
      </c>
      <c r="D1816" s="12" t="s">
        <v>941</v>
      </c>
      <c r="E1816" s="11">
        <v>6112</v>
      </c>
      <c r="F1816" s="12" t="s">
        <v>943</v>
      </c>
      <c r="G1816" s="84" t="s">
        <v>3108</v>
      </c>
      <c r="H1816" s="13" t="s">
        <v>9</v>
      </c>
      <c r="I1816" s="2">
        <v>100014</v>
      </c>
      <c r="J1816" s="2">
        <v>100014</v>
      </c>
      <c r="K1816" s="2">
        <v>47770</v>
      </c>
      <c r="L1816" s="2">
        <f t="shared" si="1599"/>
        <v>15500</v>
      </c>
      <c r="M1816" s="2">
        <v>2100</v>
      </c>
      <c r="N1816" s="2">
        <v>4500</v>
      </c>
      <c r="O1816" s="2">
        <v>8900</v>
      </c>
      <c r="P1816" s="2">
        <f t="shared" si="1601"/>
        <v>63270</v>
      </c>
      <c r="Q1816" s="2">
        <f t="shared" si="1593"/>
        <v>63.261143439918413</v>
      </c>
    </row>
    <row r="1817" spans="1:17">
      <c r="A1817" s="12" t="s">
        <v>803</v>
      </c>
      <c r="B1817" s="12" t="s">
        <v>129</v>
      </c>
      <c r="C1817" s="12" t="s">
        <v>940</v>
      </c>
      <c r="D1817" s="12" t="s">
        <v>941</v>
      </c>
      <c r="E1817" s="11">
        <v>6112</v>
      </c>
      <c r="F1817" s="12" t="s">
        <v>944</v>
      </c>
      <c r="G1817" s="84" t="s">
        <v>3108</v>
      </c>
      <c r="H1817" s="13" t="s">
        <v>10</v>
      </c>
      <c r="I1817" s="2">
        <v>119453</v>
      </c>
      <c r="J1817" s="2">
        <v>119453</v>
      </c>
      <c r="K1817" s="2">
        <v>61649</v>
      </c>
      <c r="L1817" s="2">
        <f t="shared" si="1599"/>
        <v>16700</v>
      </c>
      <c r="M1817" s="2">
        <v>2100</v>
      </c>
      <c r="N1817" s="2">
        <v>4500</v>
      </c>
      <c r="O1817" s="2">
        <v>10100</v>
      </c>
      <c r="P1817" s="2">
        <f t="shared" si="1601"/>
        <v>78349</v>
      </c>
      <c r="Q1817" s="2">
        <f t="shared" si="1593"/>
        <v>65.589813566842196</v>
      </c>
    </row>
    <row r="1818" spans="1:17">
      <c r="A1818" s="12" t="s">
        <v>803</v>
      </c>
      <c r="B1818" s="12" t="s">
        <v>129</v>
      </c>
      <c r="C1818" s="12" t="s">
        <v>940</v>
      </c>
      <c r="D1818" s="12" t="s">
        <v>941</v>
      </c>
      <c r="E1818" s="11">
        <v>6112</v>
      </c>
      <c r="F1818" s="12" t="s">
        <v>945</v>
      </c>
      <c r="G1818" s="84" t="s">
        <v>3108</v>
      </c>
      <c r="H1818" s="13" t="s">
        <v>7</v>
      </c>
      <c r="I1818" s="2">
        <v>24725</v>
      </c>
      <c r="J1818" s="2">
        <v>28106</v>
      </c>
      <c r="K1818" s="2">
        <v>28106</v>
      </c>
      <c r="L1818" s="2">
        <f t="shared" si="1599"/>
        <v>0</v>
      </c>
      <c r="M1818" s="2"/>
      <c r="N1818" s="2"/>
      <c r="O1818" s="2"/>
      <c r="P1818" s="2">
        <f t="shared" si="1601"/>
        <v>28106</v>
      </c>
      <c r="Q1818" s="2">
        <f t="shared" si="1593"/>
        <v>100</v>
      </c>
    </row>
    <row r="1819" spans="1:17">
      <c r="A1819" s="12" t="s">
        <v>803</v>
      </c>
      <c r="B1819" s="12" t="s">
        <v>129</v>
      </c>
      <c r="C1819" s="12" t="s">
        <v>940</v>
      </c>
      <c r="D1819" s="12" t="s">
        <v>941</v>
      </c>
      <c r="E1819" s="11">
        <v>6112</v>
      </c>
      <c r="F1819" s="12" t="s">
        <v>946</v>
      </c>
      <c r="G1819" s="84" t="s">
        <v>3108</v>
      </c>
      <c r="H1819" s="13" t="s">
        <v>6</v>
      </c>
      <c r="I1819" s="2">
        <v>20700</v>
      </c>
      <c r="J1819" s="2">
        <v>20700</v>
      </c>
      <c r="K1819" s="2">
        <v>17588</v>
      </c>
      <c r="L1819" s="2">
        <f t="shared" si="1599"/>
        <v>0</v>
      </c>
      <c r="M1819" s="2"/>
      <c r="N1819" s="2"/>
      <c r="O1819" s="2"/>
      <c r="P1819" s="2">
        <f t="shared" si="1601"/>
        <v>17588</v>
      </c>
      <c r="Q1819" s="2">
        <f t="shared" si="1593"/>
        <v>84.966183574879224</v>
      </c>
    </row>
    <row r="1820" spans="1:17">
      <c r="A1820" s="12" t="s">
        <v>803</v>
      </c>
      <c r="B1820" s="12" t="s">
        <v>129</v>
      </c>
      <c r="C1820" s="12" t="s">
        <v>940</v>
      </c>
      <c r="D1820" s="12" t="s">
        <v>941</v>
      </c>
      <c r="E1820" s="18" t="s">
        <v>13</v>
      </c>
      <c r="F1820" s="18" t="s">
        <v>0</v>
      </c>
      <c r="G1820" s="81" t="s">
        <v>0</v>
      </c>
      <c r="H1820" s="18" t="s">
        <v>14</v>
      </c>
      <c r="I1820" s="3">
        <v>139418</v>
      </c>
      <c r="J1820" s="3">
        <f t="shared" ref="J1820:K1820" si="1607">SUM(J1821)</f>
        <v>139418</v>
      </c>
      <c r="K1820" s="3">
        <f t="shared" si="1607"/>
        <v>70825</v>
      </c>
      <c r="L1820" s="3">
        <f t="shared" si="1599"/>
        <v>35538</v>
      </c>
      <c r="M1820" s="3">
        <f t="shared" ref="M1820:O1820" si="1608">SUM(M1821)</f>
        <v>10538</v>
      </c>
      <c r="N1820" s="3">
        <f t="shared" si="1608"/>
        <v>12500</v>
      </c>
      <c r="O1820" s="3">
        <f t="shared" si="1608"/>
        <v>12500</v>
      </c>
      <c r="P1820" s="3">
        <f t="shared" si="1601"/>
        <v>106363</v>
      </c>
      <c r="Q1820" s="3">
        <f t="shared" si="1593"/>
        <v>76.290722862184225</v>
      </c>
    </row>
    <row r="1821" spans="1:17">
      <c r="A1821" s="12" t="s">
        <v>803</v>
      </c>
      <c r="B1821" s="12" t="s">
        <v>129</v>
      </c>
      <c r="C1821" s="12" t="s">
        <v>940</v>
      </c>
      <c r="D1821" s="12" t="s">
        <v>941</v>
      </c>
      <c r="E1821" s="11">
        <v>6121</v>
      </c>
      <c r="F1821" s="12"/>
      <c r="G1821" s="84" t="s">
        <v>3108</v>
      </c>
      <c r="H1821" s="13" t="s">
        <v>15</v>
      </c>
      <c r="I1821" s="2">
        <v>139418</v>
      </c>
      <c r="J1821" s="2">
        <v>139418</v>
      </c>
      <c r="K1821" s="2">
        <v>70825</v>
      </c>
      <c r="L1821" s="2">
        <f t="shared" si="1599"/>
        <v>35538</v>
      </c>
      <c r="M1821" s="2">
        <v>10538</v>
      </c>
      <c r="N1821" s="2">
        <v>12500</v>
      </c>
      <c r="O1821" s="2">
        <v>12500</v>
      </c>
      <c r="P1821" s="2">
        <f t="shared" si="1601"/>
        <v>106363</v>
      </c>
      <c r="Q1821" s="2">
        <f t="shared" si="1593"/>
        <v>76.290722862184225</v>
      </c>
    </row>
    <row r="1822" spans="1:17">
      <c r="A1822" s="12" t="s">
        <v>803</v>
      </c>
      <c r="B1822" s="12" t="s">
        <v>129</v>
      </c>
      <c r="C1822" s="12" t="s">
        <v>940</v>
      </c>
      <c r="D1822" s="12" t="s">
        <v>941</v>
      </c>
      <c r="E1822" s="18" t="s">
        <v>16</v>
      </c>
      <c r="F1822" s="18" t="s">
        <v>0</v>
      </c>
      <c r="G1822" s="81" t="s">
        <v>0</v>
      </c>
      <c r="H1822" s="18" t="s">
        <v>17</v>
      </c>
      <c r="I1822" s="3">
        <v>128069</v>
      </c>
      <c r="J1822" s="3">
        <f t="shared" ref="J1822:K1822" si="1609">SUM(J1823:J1830)</f>
        <v>123069</v>
      </c>
      <c r="K1822" s="3">
        <f t="shared" si="1609"/>
        <v>60347</v>
      </c>
      <c r="L1822" s="3">
        <f t="shared" si="1599"/>
        <v>48158</v>
      </c>
      <c r="M1822" s="3">
        <f t="shared" ref="M1822:O1822" si="1610">SUM(M1823:M1830)</f>
        <v>36998</v>
      </c>
      <c r="N1822" s="3">
        <f t="shared" si="1610"/>
        <v>5617</v>
      </c>
      <c r="O1822" s="3">
        <f t="shared" si="1610"/>
        <v>5543</v>
      </c>
      <c r="P1822" s="3">
        <f t="shared" si="1601"/>
        <v>108505</v>
      </c>
      <c r="Q1822" s="3">
        <f t="shared" si="1593"/>
        <v>88.165988185489439</v>
      </c>
    </row>
    <row r="1823" spans="1:17">
      <c r="A1823" s="12" t="s">
        <v>803</v>
      </c>
      <c r="B1823" s="12" t="s">
        <v>129</v>
      </c>
      <c r="C1823" s="12" t="s">
        <v>940</v>
      </c>
      <c r="D1823" s="12" t="s">
        <v>941</v>
      </c>
      <c r="E1823" s="11">
        <v>6131</v>
      </c>
      <c r="F1823" s="12"/>
      <c r="G1823" s="84" t="s">
        <v>3108</v>
      </c>
      <c r="H1823" s="13" t="s">
        <v>18</v>
      </c>
      <c r="I1823" s="2">
        <v>1700</v>
      </c>
      <c r="J1823" s="2">
        <v>1700</v>
      </c>
      <c r="K1823" s="2">
        <v>850</v>
      </c>
      <c r="L1823" s="2">
        <f t="shared" si="1599"/>
        <v>425</v>
      </c>
      <c r="M1823" s="2">
        <v>121</v>
      </c>
      <c r="N1823" s="2">
        <v>121</v>
      </c>
      <c r="O1823" s="2">
        <v>183</v>
      </c>
      <c r="P1823" s="2">
        <f t="shared" si="1601"/>
        <v>1275</v>
      </c>
      <c r="Q1823" s="2">
        <f t="shared" si="1593"/>
        <v>75</v>
      </c>
    </row>
    <row r="1824" spans="1:17">
      <c r="A1824" s="12" t="s">
        <v>803</v>
      </c>
      <c r="B1824" s="12" t="s">
        <v>129</v>
      </c>
      <c r="C1824" s="12" t="s">
        <v>940</v>
      </c>
      <c r="D1824" s="12" t="s">
        <v>941</v>
      </c>
      <c r="E1824" s="11">
        <v>6132</v>
      </c>
      <c r="F1824" s="12"/>
      <c r="G1824" s="84" t="s">
        <v>3108</v>
      </c>
      <c r="H1824" s="13" t="s">
        <v>19</v>
      </c>
      <c r="I1824" s="2">
        <v>67984</v>
      </c>
      <c r="J1824" s="2">
        <v>67984</v>
      </c>
      <c r="K1824" s="2">
        <v>34000</v>
      </c>
      <c r="L1824" s="2">
        <f t="shared" si="1599"/>
        <v>29750</v>
      </c>
      <c r="M1824" s="2">
        <v>28000</v>
      </c>
      <c r="N1824" s="2">
        <v>750</v>
      </c>
      <c r="O1824" s="2">
        <v>1000</v>
      </c>
      <c r="P1824" s="2">
        <f t="shared" si="1601"/>
        <v>63750</v>
      </c>
      <c r="Q1824" s="2">
        <f t="shared" si="1593"/>
        <v>93.772064015062369</v>
      </c>
    </row>
    <row r="1825" spans="1:17">
      <c r="A1825" s="12" t="s">
        <v>803</v>
      </c>
      <c r="B1825" s="12" t="s">
        <v>129</v>
      </c>
      <c r="C1825" s="12" t="s">
        <v>940</v>
      </c>
      <c r="D1825" s="12" t="s">
        <v>941</v>
      </c>
      <c r="E1825" s="11">
        <v>6133</v>
      </c>
      <c r="F1825" s="12"/>
      <c r="G1825" s="84" t="s">
        <v>3108</v>
      </c>
      <c r="H1825" s="13" t="s">
        <v>20</v>
      </c>
      <c r="I1825" s="2">
        <v>13167</v>
      </c>
      <c r="J1825" s="2">
        <v>13167</v>
      </c>
      <c r="K1825" s="2">
        <v>6584</v>
      </c>
      <c r="L1825" s="2">
        <f t="shared" si="1599"/>
        <v>5292</v>
      </c>
      <c r="M1825" s="2">
        <v>2950</v>
      </c>
      <c r="N1825" s="2">
        <v>1450</v>
      </c>
      <c r="O1825" s="2">
        <v>892</v>
      </c>
      <c r="P1825" s="2">
        <f t="shared" si="1601"/>
        <v>11876</v>
      </c>
      <c r="Q1825" s="2">
        <f t="shared" si="1593"/>
        <v>90.195184932027033</v>
      </c>
    </row>
    <row r="1826" spans="1:17">
      <c r="A1826" s="12" t="s">
        <v>803</v>
      </c>
      <c r="B1826" s="12" t="s">
        <v>129</v>
      </c>
      <c r="C1826" s="12" t="s">
        <v>940</v>
      </c>
      <c r="D1826" s="12" t="s">
        <v>941</v>
      </c>
      <c r="E1826" s="11">
        <v>6134</v>
      </c>
      <c r="F1826" s="12"/>
      <c r="G1826" s="84" t="s">
        <v>3108</v>
      </c>
      <c r="H1826" s="13" t="s">
        <v>21</v>
      </c>
      <c r="I1826" s="2">
        <v>18740</v>
      </c>
      <c r="J1826" s="2">
        <v>13740</v>
      </c>
      <c r="K1826" s="2">
        <v>6580</v>
      </c>
      <c r="L1826" s="2">
        <f t="shared" si="1599"/>
        <v>4100</v>
      </c>
      <c r="M1826" s="2">
        <v>1500</v>
      </c>
      <c r="N1826" s="2">
        <v>1300</v>
      </c>
      <c r="O1826" s="2">
        <v>1300</v>
      </c>
      <c r="P1826" s="2">
        <f t="shared" si="1601"/>
        <v>10680</v>
      </c>
      <c r="Q1826" s="2">
        <f t="shared" si="1593"/>
        <v>77.729257641921407</v>
      </c>
    </row>
    <row r="1827" spans="1:17">
      <c r="A1827" s="12" t="s">
        <v>803</v>
      </c>
      <c r="B1827" s="12" t="s">
        <v>129</v>
      </c>
      <c r="C1827" s="12" t="s">
        <v>940</v>
      </c>
      <c r="D1827" s="12" t="s">
        <v>941</v>
      </c>
      <c r="E1827" s="11">
        <v>6135</v>
      </c>
      <c r="F1827" s="12"/>
      <c r="G1827" s="84" t="s">
        <v>3108</v>
      </c>
      <c r="H1827" s="13" t="s">
        <v>22</v>
      </c>
      <c r="I1827" s="2">
        <v>1725</v>
      </c>
      <c r="J1827" s="2">
        <v>1725</v>
      </c>
      <c r="K1827" s="2">
        <v>862</v>
      </c>
      <c r="L1827" s="2">
        <f t="shared" si="1599"/>
        <v>531</v>
      </c>
      <c r="M1827" s="2">
        <v>125</v>
      </c>
      <c r="N1827" s="2">
        <v>225</v>
      </c>
      <c r="O1827" s="2">
        <v>181</v>
      </c>
      <c r="P1827" s="2">
        <f t="shared" si="1601"/>
        <v>1393</v>
      </c>
      <c r="Q1827" s="2">
        <f t="shared" si="1593"/>
        <v>80.753623188405797</v>
      </c>
    </row>
    <row r="1828" spans="1:17">
      <c r="A1828" s="12" t="s">
        <v>803</v>
      </c>
      <c r="B1828" s="12" t="s">
        <v>129</v>
      </c>
      <c r="C1828" s="12" t="s">
        <v>940</v>
      </c>
      <c r="D1828" s="12" t="s">
        <v>941</v>
      </c>
      <c r="E1828" s="11">
        <v>6137</v>
      </c>
      <c r="F1828" s="12"/>
      <c r="G1828" s="84" t="s">
        <v>3108</v>
      </c>
      <c r="H1828" s="13" t="s">
        <v>24</v>
      </c>
      <c r="I1828" s="2">
        <v>4025</v>
      </c>
      <c r="J1828" s="2">
        <v>4025</v>
      </c>
      <c r="K1828" s="2">
        <v>2014</v>
      </c>
      <c r="L1828" s="2">
        <f t="shared" si="1599"/>
        <v>1338</v>
      </c>
      <c r="M1828" s="2">
        <v>823</v>
      </c>
      <c r="N1828" s="2">
        <v>292</v>
      </c>
      <c r="O1828" s="2">
        <v>223</v>
      </c>
      <c r="P1828" s="2">
        <f t="shared" si="1601"/>
        <v>3352</v>
      </c>
      <c r="Q1828" s="2">
        <f t="shared" si="1593"/>
        <v>83.279503105590052</v>
      </c>
    </row>
    <row r="1829" spans="1:17">
      <c r="A1829" s="12" t="s">
        <v>803</v>
      </c>
      <c r="B1829" s="12" t="s">
        <v>129</v>
      </c>
      <c r="C1829" s="12" t="s">
        <v>940</v>
      </c>
      <c r="D1829" s="12" t="s">
        <v>941</v>
      </c>
      <c r="E1829" s="11">
        <v>6138</v>
      </c>
      <c r="F1829" s="12"/>
      <c r="G1829" s="84" t="s">
        <v>3108</v>
      </c>
      <c r="H1829" s="13" t="s">
        <v>25</v>
      </c>
      <c r="I1829" s="2">
        <v>0</v>
      </c>
      <c r="J1829" s="2">
        <v>0</v>
      </c>
      <c r="K1829" s="2">
        <v>0</v>
      </c>
      <c r="L1829" s="2">
        <f t="shared" si="1599"/>
        <v>0</v>
      </c>
      <c r="M1829" s="2"/>
      <c r="N1829" s="2"/>
      <c r="O1829" s="2"/>
      <c r="P1829" s="2">
        <f t="shared" si="1601"/>
        <v>0</v>
      </c>
      <c r="Q1829" s="2" t="str">
        <f t="shared" si="1593"/>
        <v>-</v>
      </c>
    </row>
    <row r="1830" spans="1:17">
      <c r="A1830" s="17" t="s">
        <v>803</v>
      </c>
      <c r="B1830" s="17" t="s">
        <v>129</v>
      </c>
      <c r="C1830" s="17" t="s">
        <v>940</v>
      </c>
      <c r="D1830" s="17" t="s">
        <v>941</v>
      </c>
      <c r="E1830" s="17" t="s">
        <v>99</v>
      </c>
      <c r="F1830" s="12" t="s">
        <v>0</v>
      </c>
      <c r="G1830" s="84" t="s">
        <v>0</v>
      </c>
      <c r="H1830" s="18" t="s">
        <v>26</v>
      </c>
      <c r="I1830" s="3">
        <v>20728</v>
      </c>
      <c r="J1830" s="3">
        <f t="shared" ref="J1830:K1830" si="1611">SUM(J1831:J1833)</f>
        <v>20728</v>
      </c>
      <c r="K1830" s="3">
        <f t="shared" si="1611"/>
        <v>9457</v>
      </c>
      <c r="L1830" s="3">
        <f t="shared" si="1599"/>
        <v>6722</v>
      </c>
      <c r="M1830" s="3">
        <f t="shared" ref="M1830:O1830" si="1612">SUM(M1831:M1833)</f>
        <v>3479</v>
      </c>
      <c r="N1830" s="3">
        <f t="shared" si="1612"/>
        <v>1479</v>
      </c>
      <c r="O1830" s="3">
        <f t="shared" si="1612"/>
        <v>1764</v>
      </c>
      <c r="P1830" s="3">
        <f t="shared" si="1601"/>
        <v>16179</v>
      </c>
      <c r="Q1830" s="3">
        <f t="shared" si="1593"/>
        <v>78.05384021613277</v>
      </c>
    </row>
    <row r="1831" spans="1:17">
      <c r="A1831" s="12" t="s">
        <v>803</v>
      </c>
      <c r="B1831" s="12" t="s">
        <v>129</v>
      </c>
      <c r="C1831" s="12" t="s">
        <v>940</v>
      </c>
      <c r="D1831" s="12" t="s">
        <v>941</v>
      </c>
      <c r="E1831" s="11">
        <v>6139</v>
      </c>
      <c r="F1831" s="12"/>
      <c r="G1831" s="84" t="s">
        <v>3108</v>
      </c>
      <c r="H1831" s="13" t="s">
        <v>26</v>
      </c>
      <c r="I1831" s="2">
        <v>14498</v>
      </c>
      <c r="J1831" s="2">
        <v>14498</v>
      </c>
      <c r="K1831" s="2">
        <v>7250</v>
      </c>
      <c r="L1831" s="2">
        <f t="shared" si="1599"/>
        <v>5625</v>
      </c>
      <c r="M1831" s="2">
        <v>3154</v>
      </c>
      <c r="N1831" s="2">
        <v>1154</v>
      </c>
      <c r="O1831" s="2">
        <v>1317</v>
      </c>
      <c r="P1831" s="2">
        <f t="shared" si="1601"/>
        <v>12875</v>
      </c>
      <c r="Q1831" s="2">
        <f t="shared" si="1593"/>
        <v>88.805352462408607</v>
      </c>
    </row>
    <row r="1832" spans="1:17">
      <c r="A1832" s="12" t="s">
        <v>803</v>
      </c>
      <c r="B1832" s="12" t="s">
        <v>129</v>
      </c>
      <c r="C1832" s="12" t="s">
        <v>940</v>
      </c>
      <c r="D1832" s="12" t="s">
        <v>941</v>
      </c>
      <c r="E1832" s="11">
        <v>6139</v>
      </c>
      <c r="F1832" s="12" t="s">
        <v>947</v>
      </c>
      <c r="G1832" s="84" t="s">
        <v>3108</v>
      </c>
      <c r="H1832" s="13" t="s">
        <v>108</v>
      </c>
      <c r="I1832" s="2">
        <v>4390</v>
      </c>
      <c r="J1832" s="2">
        <v>4390</v>
      </c>
      <c r="K1832" s="2">
        <v>2207</v>
      </c>
      <c r="L1832" s="2">
        <f t="shared" si="1599"/>
        <v>1097</v>
      </c>
      <c r="M1832" s="2">
        <v>325</v>
      </c>
      <c r="N1832" s="2">
        <v>325</v>
      </c>
      <c r="O1832" s="2">
        <v>447</v>
      </c>
      <c r="P1832" s="2">
        <f t="shared" si="1601"/>
        <v>3304</v>
      </c>
      <c r="Q1832" s="2">
        <f t="shared" si="1593"/>
        <v>75.261958997722104</v>
      </c>
    </row>
    <row r="1833" spans="1:17" ht="22.5">
      <c r="A1833" s="12" t="s">
        <v>803</v>
      </c>
      <c r="B1833" s="12" t="s">
        <v>129</v>
      </c>
      <c r="C1833" s="12" t="s">
        <v>940</v>
      </c>
      <c r="D1833" s="12" t="s">
        <v>941</v>
      </c>
      <c r="E1833" s="11">
        <v>6139</v>
      </c>
      <c r="F1833" s="12" t="s">
        <v>948</v>
      </c>
      <c r="G1833" s="84" t="s">
        <v>3108</v>
      </c>
      <c r="H1833" s="13" t="s">
        <v>114</v>
      </c>
      <c r="I1833" s="2">
        <v>1840</v>
      </c>
      <c r="J1833" s="2">
        <v>1840</v>
      </c>
      <c r="K1833" s="2">
        <v>0</v>
      </c>
      <c r="L1833" s="2">
        <f t="shared" si="1599"/>
        <v>0</v>
      </c>
      <c r="M1833" s="2"/>
      <c r="N1833" s="2"/>
      <c r="O1833" s="2"/>
      <c r="P1833" s="2">
        <f t="shared" si="1601"/>
        <v>0</v>
      </c>
      <c r="Q1833" s="2">
        <f t="shared" si="1593"/>
        <v>0</v>
      </c>
    </row>
    <row r="1834" spans="1:17" ht="22.5">
      <c r="A1834" s="17" t="s">
        <v>0</v>
      </c>
      <c r="B1834" s="17" t="s">
        <v>0</v>
      </c>
      <c r="C1834" s="17" t="s">
        <v>0</v>
      </c>
      <c r="D1834" s="18" t="s">
        <v>0</v>
      </c>
      <c r="E1834" s="18" t="s">
        <v>0</v>
      </c>
      <c r="F1834" s="18" t="s">
        <v>0</v>
      </c>
      <c r="G1834" s="81" t="s">
        <v>0</v>
      </c>
      <c r="H1834" s="24" t="s">
        <v>36</v>
      </c>
      <c r="I1834" s="29">
        <v>0</v>
      </c>
      <c r="J1834" s="29">
        <f t="shared" ref="J1834:K1836" si="1613">SUM(J1835)</f>
        <v>0</v>
      </c>
      <c r="K1834" s="29">
        <f t="shared" si="1613"/>
        <v>0</v>
      </c>
      <c r="L1834" s="29">
        <f t="shared" si="1599"/>
        <v>0</v>
      </c>
      <c r="M1834" s="29">
        <f t="shared" ref="M1834:O1836" si="1614">SUM(M1835)</f>
        <v>0</v>
      </c>
      <c r="N1834" s="29">
        <f t="shared" si="1614"/>
        <v>0</v>
      </c>
      <c r="O1834" s="29">
        <f t="shared" si="1614"/>
        <v>0</v>
      </c>
      <c r="P1834" s="29">
        <f t="shared" si="1601"/>
        <v>0</v>
      </c>
      <c r="Q1834" s="29" t="str">
        <f t="shared" si="1593"/>
        <v>-</v>
      </c>
    </row>
    <row r="1835" spans="1:17">
      <c r="A1835" s="12" t="s">
        <v>803</v>
      </c>
      <c r="B1835" s="12" t="s">
        <v>129</v>
      </c>
      <c r="C1835" s="12" t="s">
        <v>940</v>
      </c>
      <c r="D1835" s="12" t="s">
        <v>941</v>
      </c>
      <c r="E1835" s="18" t="s">
        <v>28</v>
      </c>
      <c r="F1835" s="18" t="s">
        <v>0</v>
      </c>
      <c r="G1835" s="81" t="s">
        <v>0</v>
      </c>
      <c r="H1835" s="18" t="s">
        <v>29</v>
      </c>
      <c r="I1835" s="3">
        <v>0</v>
      </c>
      <c r="J1835" s="3">
        <f t="shared" si="1613"/>
        <v>0</v>
      </c>
      <c r="K1835" s="3">
        <f t="shared" si="1613"/>
        <v>0</v>
      </c>
      <c r="L1835" s="3">
        <f t="shared" si="1599"/>
        <v>0</v>
      </c>
      <c r="M1835" s="3">
        <f t="shared" si="1614"/>
        <v>0</v>
      </c>
      <c r="N1835" s="3">
        <f t="shared" si="1614"/>
        <v>0</v>
      </c>
      <c r="O1835" s="3">
        <f t="shared" si="1614"/>
        <v>0</v>
      </c>
      <c r="P1835" s="3">
        <f t="shared" si="1601"/>
        <v>0</v>
      </c>
      <c r="Q1835" s="3" t="str">
        <f t="shared" si="1593"/>
        <v>-</v>
      </c>
    </row>
    <row r="1836" spans="1:17">
      <c r="A1836" s="17" t="s">
        <v>803</v>
      </c>
      <c r="B1836" s="17" t="s">
        <v>129</v>
      </c>
      <c r="C1836" s="17" t="s">
        <v>940</v>
      </c>
      <c r="D1836" s="17" t="s">
        <v>941</v>
      </c>
      <c r="E1836" s="17" t="s">
        <v>120</v>
      </c>
      <c r="F1836" s="12" t="s">
        <v>0</v>
      </c>
      <c r="G1836" s="84" t="s">
        <v>0</v>
      </c>
      <c r="H1836" s="18" t="s">
        <v>35</v>
      </c>
      <c r="I1836" s="3">
        <v>0</v>
      </c>
      <c r="J1836" s="3">
        <f t="shared" si="1613"/>
        <v>0</v>
      </c>
      <c r="K1836" s="3">
        <f t="shared" si="1613"/>
        <v>0</v>
      </c>
      <c r="L1836" s="3">
        <f t="shared" si="1599"/>
        <v>0</v>
      </c>
      <c r="M1836" s="3">
        <f t="shared" si="1614"/>
        <v>0</v>
      </c>
      <c r="N1836" s="3">
        <f t="shared" si="1614"/>
        <v>0</v>
      </c>
      <c r="O1836" s="3">
        <f t="shared" si="1614"/>
        <v>0</v>
      </c>
      <c r="P1836" s="3">
        <f t="shared" si="1601"/>
        <v>0</v>
      </c>
      <c r="Q1836" s="3" t="str">
        <f t="shared" si="1593"/>
        <v>-</v>
      </c>
    </row>
    <row r="1837" spans="1:17">
      <c r="A1837" s="12" t="s">
        <v>803</v>
      </c>
      <c r="B1837" s="12" t="s">
        <v>129</v>
      </c>
      <c r="C1837" s="12" t="s">
        <v>940</v>
      </c>
      <c r="D1837" s="12" t="s">
        <v>941</v>
      </c>
      <c r="E1837" s="11">
        <v>6148</v>
      </c>
      <c r="F1837" s="12"/>
      <c r="G1837" s="84" t="s">
        <v>3108</v>
      </c>
      <c r="H1837" s="13" t="s">
        <v>35</v>
      </c>
      <c r="I1837" s="2">
        <v>0</v>
      </c>
      <c r="J1837" s="2">
        <v>0</v>
      </c>
      <c r="K1837" s="2">
        <v>0</v>
      </c>
      <c r="L1837" s="2">
        <f t="shared" si="1599"/>
        <v>0</v>
      </c>
      <c r="M1837" s="2"/>
      <c r="N1837" s="2"/>
      <c r="O1837" s="2"/>
      <c r="P1837" s="2">
        <f t="shared" si="1601"/>
        <v>0</v>
      </c>
      <c r="Q1837" s="2" t="str">
        <f t="shared" si="1593"/>
        <v>-</v>
      </c>
    </row>
    <row r="1838" spans="1:17" ht="22.5">
      <c r="A1838" s="17" t="s">
        <v>0</v>
      </c>
      <c r="B1838" s="17" t="s">
        <v>0</v>
      </c>
      <c r="C1838" s="17" t="s">
        <v>0</v>
      </c>
      <c r="D1838" s="18" t="s">
        <v>0</v>
      </c>
      <c r="E1838" s="18" t="s">
        <v>0</v>
      </c>
      <c r="F1838" s="18" t="s">
        <v>0</v>
      </c>
      <c r="G1838" s="81" t="s">
        <v>0</v>
      </c>
      <c r="H1838" s="24" t="s">
        <v>58</v>
      </c>
      <c r="I1838" s="29">
        <v>47000</v>
      </c>
      <c r="J1838" s="29">
        <f t="shared" ref="J1838:K1838" si="1615">SUM(J1839)</f>
        <v>30000</v>
      </c>
      <c r="K1838" s="29">
        <f t="shared" si="1615"/>
        <v>18500</v>
      </c>
      <c r="L1838" s="29">
        <f t="shared" si="1599"/>
        <v>11500</v>
      </c>
      <c r="M1838" s="29">
        <f t="shared" ref="M1838:O1838" si="1616">SUM(M1839)</f>
        <v>11500</v>
      </c>
      <c r="N1838" s="29">
        <f t="shared" si="1616"/>
        <v>0</v>
      </c>
      <c r="O1838" s="29">
        <f t="shared" si="1616"/>
        <v>0</v>
      </c>
      <c r="P1838" s="29">
        <f t="shared" si="1601"/>
        <v>30000</v>
      </c>
      <c r="Q1838" s="29">
        <f t="shared" si="1593"/>
        <v>100</v>
      </c>
    </row>
    <row r="1839" spans="1:17">
      <c r="A1839" s="12" t="s">
        <v>803</v>
      </c>
      <c r="B1839" s="12" t="s">
        <v>129</v>
      </c>
      <c r="C1839" s="12" t="s">
        <v>940</v>
      </c>
      <c r="D1839" s="12" t="s">
        <v>941</v>
      </c>
      <c r="E1839" s="18" t="s">
        <v>50</v>
      </c>
      <c r="F1839" s="18" t="s">
        <v>0</v>
      </c>
      <c r="G1839" s="81" t="s">
        <v>0</v>
      </c>
      <c r="H1839" s="18" t="s">
        <v>51</v>
      </c>
      <c r="I1839" s="3">
        <v>47000</v>
      </c>
      <c r="J1839" s="3">
        <f>SUM(J1840:J1841)</f>
        <v>30000</v>
      </c>
      <c r="K1839" s="3">
        <f>SUM(K1840:K1841)</f>
        <v>18500</v>
      </c>
      <c r="L1839" s="3">
        <f t="shared" si="1599"/>
        <v>11500</v>
      </c>
      <c r="M1839" s="3">
        <f>SUM(M1840:M1841)</f>
        <v>11500</v>
      </c>
      <c r="N1839" s="3">
        <f t="shared" ref="N1839:O1839" si="1617">SUM(N1840:N1841)</f>
        <v>0</v>
      </c>
      <c r="O1839" s="3">
        <f t="shared" si="1617"/>
        <v>0</v>
      </c>
      <c r="P1839" s="3">
        <f t="shared" si="1601"/>
        <v>30000</v>
      </c>
      <c r="Q1839" s="3">
        <f t="shared" si="1593"/>
        <v>100</v>
      </c>
    </row>
    <row r="1840" spans="1:17">
      <c r="A1840" s="12" t="s">
        <v>803</v>
      </c>
      <c r="B1840" s="12" t="s">
        <v>129</v>
      </c>
      <c r="C1840" s="12" t="s">
        <v>940</v>
      </c>
      <c r="D1840" s="12" t="s">
        <v>941</v>
      </c>
      <c r="E1840" s="11">
        <v>8213</v>
      </c>
      <c r="F1840" s="12"/>
      <c r="G1840" s="84" t="s">
        <v>3108</v>
      </c>
      <c r="H1840" s="13" t="s">
        <v>54</v>
      </c>
      <c r="I1840" s="2">
        <v>31500</v>
      </c>
      <c r="J1840" s="2">
        <v>20000</v>
      </c>
      <c r="K1840" s="2">
        <v>14000</v>
      </c>
      <c r="L1840" s="2">
        <f t="shared" si="1599"/>
        <v>6000</v>
      </c>
      <c r="M1840" s="2">
        <v>6000</v>
      </c>
      <c r="N1840" s="2"/>
      <c r="O1840" s="2"/>
      <c r="P1840" s="2">
        <f t="shared" si="1601"/>
        <v>20000</v>
      </c>
      <c r="Q1840" s="2">
        <f t="shared" si="1593"/>
        <v>100</v>
      </c>
    </row>
    <row r="1841" spans="1:17">
      <c r="A1841" s="12" t="s">
        <v>803</v>
      </c>
      <c r="B1841" s="12" t="s">
        <v>129</v>
      </c>
      <c r="C1841" s="12" t="s">
        <v>940</v>
      </c>
      <c r="D1841" s="12" t="s">
        <v>941</v>
      </c>
      <c r="E1841" s="11">
        <v>8216</v>
      </c>
      <c r="F1841" s="12"/>
      <c r="G1841" s="84" t="s">
        <v>3108</v>
      </c>
      <c r="H1841" s="13" t="s">
        <v>57</v>
      </c>
      <c r="I1841" s="2">
        <v>15500</v>
      </c>
      <c r="J1841" s="2">
        <v>10000</v>
      </c>
      <c r="K1841" s="2">
        <v>4500</v>
      </c>
      <c r="L1841" s="2">
        <f t="shared" si="1599"/>
        <v>5500</v>
      </c>
      <c r="M1841" s="2">
        <v>5500</v>
      </c>
      <c r="N1841" s="2"/>
      <c r="O1841" s="2"/>
      <c r="P1841" s="2">
        <f t="shared" si="1601"/>
        <v>10000</v>
      </c>
      <c r="Q1841" s="2">
        <f t="shared" si="1593"/>
        <v>100</v>
      </c>
    </row>
    <row r="1842" spans="1:17">
      <c r="A1842" s="13" t="s">
        <v>0</v>
      </c>
      <c r="B1842" s="13" t="s">
        <v>0</v>
      </c>
      <c r="C1842" s="13" t="s">
        <v>0</v>
      </c>
      <c r="D1842" s="13" t="s">
        <v>0</v>
      </c>
      <c r="E1842" s="13" t="s">
        <v>0</v>
      </c>
      <c r="F1842" s="13" t="s">
        <v>0</v>
      </c>
      <c r="G1842" s="84" t="s">
        <v>0</v>
      </c>
      <c r="H1842" s="24" t="s">
        <v>949</v>
      </c>
      <c r="I1842" s="29">
        <v>1907174</v>
      </c>
      <c r="J1842" s="29">
        <f t="shared" ref="J1842:K1842" si="1618">SUM(J1812,J1834,J1838)</f>
        <v>1888555</v>
      </c>
      <c r="K1842" s="29">
        <f t="shared" si="1618"/>
        <v>971618</v>
      </c>
      <c r="L1842" s="29">
        <f t="shared" si="1599"/>
        <v>469346</v>
      </c>
      <c r="M1842" s="29">
        <f t="shared" ref="M1842:O1842" si="1619">SUM(M1812,M1834,M1838)</f>
        <v>173886</v>
      </c>
      <c r="N1842" s="29">
        <f t="shared" si="1619"/>
        <v>142767</v>
      </c>
      <c r="O1842" s="29">
        <f t="shared" si="1619"/>
        <v>152693</v>
      </c>
      <c r="P1842" s="29">
        <f t="shared" si="1601"/>
        <v>1440964</v>
      </c>
      <c r="Q1842" s="29">
        <f t="shared" si="1593"/>
        <v>76.299816526391879</v>
      </c>
    </row>
    <row r="1843" spans="1:17" ht="15.75" thickBot="1">
      <c r="A1843" s="13" t="s">
        <v>0</v>
      </c>
      <c r="B1843" s="13" t="s">
        <v>0</v>
      </c>
      <c r="C1843" s="13" t="s">
        <v>0</v>
      </c>
      <c r="D1843" s="13" t="s">
        <v>0</v>
      </c>
      <c r="E1843" s="13" t="s">
        <v>0</v>
      </c>
      <c r="F1843" s="13" t="s">
        <v>0</v>
      </c>
      <c r="G1843" s="84" t="s">
        <v>0</v>
      </c>
      <c r="H1843" s="18" t="s">
        <v>125</v>
      </c>
      <c r="I1843" s="3">
        <v>45</v>
      </c>
      <c r="J1843" s="3">
        <v>45</v>
      </c>
      <c r="K1843" s="3">
        <v>0</v>
      </c>
      <c r="L1843" s="3">
        <f t="shared" si="1599"/>
        <v>0</v>
      </c>
      <c r="M1843" s="3"/>
      <c r="N1843" s="3"/>
      <c r="O1843" s="3"/>
      <c r="P1843" s="3">
        <f t="shared" si="1601"/>
        <v>0</v>
      </c>
      <c r="Q1843" s="3">
        <f t="shared" si="1593"/>
        <v>0</v>
      </c>
    </row>
    <row r="1844" spans="1:17" ht="45.75" thickBot="1">
      <c r="A1844" s="109" t="s">
        <v>0</v>
      </c>
      <c r="B1844" s="109" t="s">
        <v>0</v>
      </c>
      <c r="C1844" s="109" t="s">
        <v>0</v>
      </c>
      <c r="D1844" s="109" t="s">
        <v>0</v>
      </c>
      <c r="E1844" s="109" t="s">
        <v>0</v>
      </c>
      <c r="F1844" s="109" t="s">
        <v>0</v>
      </c>
      <c r="G1844" s="121" t="s">
        <v>0</v>
      </c>
      <c r="H1844" s="1" t="s">
        <v>126</v>
      </c>
      <c r="I1844" s="1" t="s">
        <v>3016</v>
      </c>
      <c r="J1844" s="1" t="s">
        <v>3199</v>
      </c>
      <c r="K1844" s="1" t="s">
        <v>3198</v>
      </c>
      <c r="L1844" s="1" t="s">
        <v>3191</v>
      </c>
      <c r="M1844" s="1" t="s">
        <v>3193</v>
      </c>
      <c r="N1844" s="1" t="s">
        <v>3194</v>
      </c>
      <c r="O1844" s="1" t="s">
        <v>3195</v>
      </c>
      <c r="P1844" s="1" t="s">
        <v>3192</v>
      </c>
      <c r="Q1844" s="1" t="s">
        <v>3185</v>
      </c>
    </row>
    <row r="1845" spans="1:17">
      <c r="A1845" s="110"/>
      <c r="B1845" s="110"/>
      <c r="C1845" s="110"/>
      <c r="D1845" s="110"/>
      <c r="E1845" s="110"/>
      <c r="F1845" s="110"/>
      <c r="G1845" s="122"/>
      <c r="H1845" s="26" t="s">
        <v>0</v>
      </c>
      <c r="I1845" s="28">
        <v>1</v>
      </c>
      <c r="J1845" s="28">
        <v>2</v>
      </c>
      <c r="K1845" s="28">
        <v>3</v>
      </c>
      <c r="L1845" s="28" t="s">
        <v>3186</v>
      </c>
      <c r="M1845" s="28">
        <v>5</v>
      </c>
      <c r="N1845" s="28">
        <v>6</v>
      </c>
      <c r="O1845" s="28">
        <v>7</v>
      </c>
      <c r="P1845" s="28" t="s">
        <v>3187</v>
      </c>
      <c r="Q1845" s="28">
        <v>9</v>
      </c>
    </row>
    <row r="1846" spans="1:17">
      <c r="A1846" s="110"/>
      <c r="B1846" s="110"/>
      <c r="C1846" s="110"/>
      <c r="D1846" s="110"/>
      <c r="E1846" s="110"/>
      <c r="F1846" s="110"/>
      <c r="G1846" s="122"/>
      <c r="H1846" s="8" t="s">
        <v>877</v>
      </c>
      <c r="I1846" s="9">
        <v>1907174</v>
      </c>
      <c r="J1846" s="9">
        <f t="shared" ref="J1846" si="1620">SUM(J1842)</f>
        <v>1888555</v>
      </c>
      <c r="K1846" s="9">
        <f t="shared" ref="K1846" si="1621">SUM(K1842)</f>
        <v>971618</v>
      </c>
      <c r="L1846" s="9">
        <f t="shared" ref="L1846:L1847" si="1622">M1846+N1846+O1846</f>
        <v>469346</v>
      </c>
      <c r="M1846" s="9">
        <f t="shared" ref="M1846:O1846" si="1623">SUM(M1842)</f>
        <v>173886</v>
      </c>
      <c r="N1846" s="9">
        <f t="shared" si="1623"/>
        <v>142767</v>
      </c>
      <c r="O1846" s="9">
        <f t="shared" si="1623"/>
        <v>152693</v>
      </c>
      <c r="P1846" s="9">
        <f t="shared" ref="P1846:P1847" si="1624">SUM(K1846+L1846)</f>
        <v>1440964</v>
      </c>
      <c r="Q1846" s="9">
        <f t="shared" si="1593"/>
        <v>76.299816526391879</v>
      </c>
    </row>
    <row r="1847" spans="1:17">
      <c r="A1847" s="110"/>
      <c r="B1847" s="110"/>
      <c r="C1847" s="110"/>
      <c r="D1847" s="110"/>
      <c r="E1847" s="110"/>
      <c r="F1847" s="110"/>
      <c r="G1847" s="122"/>
      <c r="H1847" s="10" t="s">
        <v>68</v>
      </c>
      <c r="I1847" s="9">
        <v>1907174</v>
      </c>
      <c r="J1847" s="9">
        <f t="shared" ref="J1847" si="1625">SUM(J1846)</f>
        <v>1888555</v>
      </c>
      <c r="K1847" s="9">
        <f t="shared" ref="K1847" si="1626">SUM(K1846)</f>
        <v>971618</v>
      </c>
      <c r="L1847" s="9">
        <f t="shared" si="1622"/>
        <v>469346</v>
      </c>
      <c r="M1847" s="9">
        <f t="shared" ref="M1847:O1847" si="1627">SUM(M1846)</f>
        <v>173886</v>
      </c>
      <c r="N1847" s="9">
        <f t="shared" si="1627"/>
        <v>142767</v>
      </c>
      <c r="O1847" s="9">
        <f t="shared" si="1627"/>
        <v>152693</v>
      </c>
      <c r="P1847" s="9">
        <f t="shared" si="1624"/>
        <v>1440964</v>
      </c>
      <c r="Q1847" s="9">
        <f t="shared" si="1593"/>
        <v>76.299816526391879</v>
      </c>
    </row>
    <row r="1848" spans="1:17">
      <c r="A1848" s="111"/>
      <c r="B1848" s="111"/>
      <c r="C1848" s="111"/>
      <c r="D1848" s="111"/>
      <c r="E1848" s="111"/>
      <c r="F1848" s="111"/>
      <c r="G1848" s="123"/>
      <c r="Q1848" t="str">
        <f t="shared" si="1593"/>
        <v>-</v>
      </c>
    </row>
    <row r="1849" spans="1:17" ht="15.75" thickBot="1">
      <c r="A1849" s="13" t="s">
        <v>0</v>
      </c>
      <c r="B1849" s="13" t="s">
        <v>0</v>
      </c>
      <c r="C1849" s="13" t="s">
        <v>0</v>
      </c>
      <c r="D1849" s="13" t="s">
        <v>0</v>
      </c>
      <c r="E1849" s="13" t="s">
        <v>0</v>
      </c>
      <c r="F1849" s="13" t="s">
        <v>0</v>
      </c>
      <c r="G1849" s="84" t="s">
        <v>0</v>
      </c>
      <c r="H1849" s="27" t="s">
        <v>0</v>
      </c>
      <c r="I1849" s="27"/>
      <c r="J1849" s="27"/>
      <c r="K1849" s="27"/>
      <c r="L1849" s="27"/>
      <c r="M1849" s="27"/>
      <c r="N1849" s="27"/>
      <c r="O1849" s="27"/>
      <c r="P1849" s="27"/>
      <c r="Q1849" s="27" t="str">
        <f t="shared" si="1593"/>
        <v>-</v>
      </c>
    </row>
    <row r="1850" spans="1:17" ht="45.75" thickBot="1">
      <c r="A1850" s="1" t="s">
        <v>82</v>
      </c>
      <c r="B1850" s="1" t="s">
        <v>83</v>
      </c>
      <c r="C1850" s="1" t="s">
        <v>84</v>
      </c>
      <c r="D1850" s="19" t="s">
        <v>0</v>
      </c>
      <c r="E1850" s="1" t="s">
        <v>85</v>
      </c>
      <c r="F1850" s="1" t="s">
        <v>86</v>
      </c>
      <c r="G1850" s="82" t="s">
        <v>87</v>
      </c>
      <c r="H1850" s="1" t="s">
        <v>1</v>
      </c>
      <c r="I1850" s="1" t="s">
        <v>3016</v>
      </c>
      <c r="J1850" s="1" t="s">
        <v>3199</v>
      </c>
      <c r="K1850" s="1" t="s">
        <v>3198</v>
      </c>
      <c r="L1850" s="1" t="s">
        <v>3191</v>
      </c>
      <c r="M1850" s="1" t="s">
        <v>3193</v>
      </c>
      <c r="N1850" s="1" t="s">
        <v>3194</v>
      </c>
      <c r="O1850" s="1" t="s">
        <v>3195</v>
      </c>
      <c r="P1850" s="1" t="s">
        <v>3192</v>
      </c>
      <c r="Q1850" s="1" t="s">
        <v>3185</v>
      </c>
    </row>
    <row r="1851" spans="1:17">
      <c r="A1851" s="20" t="s">
        <v>0</v>
      </c>
      <c r="B1851" s="20" t="s">
        <v>0</v>
      </c>
      <c r="C1851" s="20" t="s">
        <v>0</v>
      </c>
      <c r="D1851" s="21" t="s">
        <v>0</v>
      </c>
      <c r="E1851" s="21" t="s">
        <v>0</v>
      </c>
      <c r="F1851" s="22" t="s">
        <v>0</v>
      </c>
      <c r="G1851" s="83" t="s">
        <v>0</v>
      </c>
      <c r="H1851" s="23" t="s">
        <v>0</v>
      </c>
      <c r="I1851" s="28">
        <v>1</v>
      </c>
      <c r="J1851" s="28">
        <v>2</v>
      </c>
      <c r="K1851" s="28">
        <v>3</v>
      </c>
      <c r="L1851" s="28" t="s">
        <v>3186</v>
      </c>
      <c r="M1851" s="28">
        <v>5</v>
      </c>
      <c r="N1851" s="28">
        <v>6</v>
      </c>
      <c r="O1851" s="28">
        <v>7</v>
      </c>
      <c r="P1851" s="28" t="s">
        <v>3187</v>
      </c>
      <c r="Q1851" s="28">
        <v>9</v>
      </c>
    </row>
    <row r="1852" spans="1:17">
      <c r="A1852" s="17" t="s">
        <v>803</v>
      </c>
      <c r="B1852" s="17" t="s">
        <v>129</v>
      </c>
      <c r="C1852" s="12" t="s">
        <v>950</v>
      </c>
      <c r="D1852" s="12" t="s">
        <v>951</v>
      </c>
      <c r="E1852" s="18" t="s">
        <v>0</v>
      </c>
      <c r="F1852" s="18" t="s">
        <v>0</v>
      </c>
      <c r="G1852" s="81" t="s">
        <v>0</v>
      </c>
      <c r="H1852" s="18" t="s">
        <v>952</v>
      </c>
      <c r="I1852" s="11"/>
      <c r="J1852" s="11"/>
      <c r="K1852" s="11"/>
      <c r="L1852" s="11"/>
      <c r="M1852" s="11"/>
      <c r="N1852" s="11"/>
      <c r="O1852" s="11"/>
      <c r="P1852" s="11"/>
      <c r="Q1852" s="11" t="str">
        <f t="shared" si="1593"/>
        <v>-</v>
      </c>
    </row>
    <row r="1853" spans="1:17" ht="22.5">
      <c r="A1853" s="17" t="s">
        <v>0</v>
      </c>
      <c r="B1853" s="17" t="s">
        <v>0</v>
      </c>
      <c r="C1853" s="17" t="s">
        <v>0</v>
      </c>
      <c r="D1853" s="18" t="s">
        <v>0</v>
      </c>
      <c r="E1853" s="18" t="s">
        <v>0</v>
      </c>
      <c r="F1853" s="18" t="s">
        <v>0</v>
      </c>
      <c r="G1853" s="81" t="s">
        <v>0</v>
      </c>
      <c r="H1853" s="24" t="s">
        <v>27</v>
      </c>
      <c r="I1853" s="29">
        <v>2546844</v>
      </c>
      <c r="J1853" s="29">
        <f t="shared" ref="J1853" si="1628">SUM(J1854,J1862,J1864)</f>
        <v>2404448</v>
      </c>
      <c r="K1853" s="29">
        <f t="shared" ref="K1853" si="1629">SUM(K1854,K1862,K1864)</f>
        <v>1263387</v>
      </c>
      <c r="L1853" s="29">
        <f t="shared" ref="L1853:L1884" si="1630">M1853+N1853+O1853</f>
        <v>619040</v>
      </c>
      <c r="M1853" s="29">
        <f t="shared" ref="M1853:O1853" si="1631">SUM(M1854,M1862,M1864)</f>
        <v>211780</v>
      </c>
      <c r="N1853" s="29">
        <f t="shared" si="1631"/>
        <v>203630</v>
      </c>
      <c r="O1853" s="29">
        <f t="shared" si="1631"/>
        <v>203630</v>
      </c>
      <c r="P1853" s="29">
        <f t="shared" ref="P1853:P1884" si="1632">SUM(K1853+L1853)</f>
        <v>1882427</v>
      </c>
      <c r="Q1853" s="29">
        <f t="shared" si="1593"/>
        <v>78.28936204900252</v>
      </c>
    </row>
    <row r="1854" spans="1:17">
      <c r="A1854" s="12" t="s">
        <v>803</v>
      </c>
      <c r="B1854" s="12" t="s">
        <v>129</v>
      </c>
      <c r="C1854" s="12" t="s">
        <v>950</v>
      </c>
      <c r="D1854" s="12" t="s">
        <v>951</v>
      </c>
      <c r="E1854" s="18" t="s">
        <v>2</v>
      </c>
      <c r="F1854" s="18" t="s">
        <v>0</v>
      </c>
      <c r="G1854" s="81" t="s">
        <v>0</v>
      </c>
      <c r="H1854" s="18" t="s">
        <v>3</v>
      </c>
      <c r="I1854" s="3">
        <v>2103489</v>
      </c>
      <c r="J1854" s="3">
        <f t="shared" ref="J1854" si="1633">SUM(J1855:J1856)</f>
        <v>2075093</v>
      </c>
      <c r="K1854" s="3">
        <f t="shared" ref="K1854" si="1634">SUM(K1855:K1856)</f>
        <v>1097286</v>
      </c>
      <c r="L1854" s="3">
        <f t="shared" si="1630"/>
        <v>522000</v>
      </c>
      <c r="M1854" s="3">
        <f t="shared" ref="M1854:O1854" si="1635">SUM(M1855:M1856)</f>
        <v>174000</v>
      </c>
      <c r="N1854" s="3">
        <f t="shared" si="1635"/>
        <v>174000</v>
      </c>
      <c r="O1854" s="3">
        <f t="shared" si="1635"/>
        <v>174000</v>
      </c>
      <c r="P1854" s="3">
        <f t="shared" si="1632"/>
        <v>1619286</v>
      </c>
      <c r="Q1854" s="3">
        <f t="shared" si="1593"/>
        <v>78.034382073478142</v>
      </c>
    </row>
    <row r="1855" spans="1:17">
      <c r="A1855" s="12" t="s">
        <v>803</v>
      </c>
      <c r="B1855" s="12" t="s">
        <v>129</v>
      </c>
      <c r="C1855" s="12" t="s">
        <v>950</v>
      </c>
      <c r="D1855" s="12" t="s">
        <v>951</v>
      </c>
      <c r="E1855" s="11">
        <v>6111</v>
      </c>
      <c r="F1855" s="12"/>
      <c r="G1855" s="84" t="s">
        <v>3108</v>
      </c>
      <c r="H1855" s="13" t="s">
        <v>4</v>
      </c>
      <c r="I1855" s="2">
        <v>1843389</v>
      </c>
      <c r="J1855" s="2">
        <v>1808389</v>
      </c>
      <c r="K1855" s="2">
        <v>921609</v>
      </c>
      <c r="L1855" s="2">
        <f t="shared" si="1630"/>
        <v>462000</v>
      </c>
      <c r="M1855" s="2">
        <v>154000</v>
      </c>
      <c r="N1855" s="2">
        <v>154000</v>
      </c>
      <c r="O1855" s="2">
        <v>154000</v>
      </c>
      <c r="P1855" s="2">
        <f t="shared" si="1632"/>
        <v>1383609</v>
      </c>
      <c r="Q1855" s="2">
        <f t="shared" si="1593"/>
        <v>76.510584835452988</v>
      </c>
    </row>
    <row r="1856" spans="1:17">
      <c r="A1856" s="17" t="s">
        <v>803</v>
      </c>
      <c r="B1856" s="17" t="s">
        <v>129</v>
      </c>
      <c r="C1856" s="17" t="s">
        <v>950</v>
      </c>
      <c r="D1856" s="17" t="s">
        <v>951</v>
      </c>
      <c r="E1856" s="17" t="s">
        <v>91</v>
      </c>
      <c r="F1856" s="12" t="s">
        <v>0</v>
      </c>
      <c r="G1856" s="84" t="s">
        <v>0</v>
      </c>
      <c r="H1856" s="18" t="s">
        <v>5</v>
      </c>
      <c r="I1856" s="3">
        <v>260100</v>
      </c>
      <c r="J1856" s="3">
        <f t="shared" ref="J1856:K1856" si="1636">SUM(J1857:J1861)</f>
        <v>266704</v>
      </c>
      <c r="K1856" s="3">
        <f t="shared" si="1636"/>
        <v>175677</v>
      </c>
      <c r="L1856" s="3">
        <f t="shared" si="1630"/>
        <v>60000</v>
      </c>
      <c r="M1856" s="3">
        <f t="shared" ref="M1856:O1856" si="1637">SUM(M1857:M1861)</f>
        <v>20000</v>
      </c>
      <c r="N1856" s="3">
        <f t="shared" si="1637"/>
        <v>20000</v>
      </c>
      <c r="O1856" s="3">
        <f t="shared" si="1637"/>
        <v>20000</v>
      </c>
      <c r="P1856" s="3">
        <f t="shared" si="1632"/>
        <v>235677</v>
      </c>
      <c r="Q1856" s="3">
        <f t="shared" si="1593"/>
        <v>88.36650368948348</v>
      </c>
    </row>
    <row r="1857" spans="1:17">
      <c r="A1857" s="12" t="s">
        <v>803</v>
      </c>
      <c r="B1857" s="12" t="s">
        <v>129</v>
      </c>
      <c r="C1857" s="12" t="s">
        <v>950</v>
      </c>
      <c r="D1857" s="12" t="s">
        <v>951</v>
      </c>
      <c r="E1857" s="11">
        <v>6112</v>
      </c>
      <c r="F1857" s="12" t="s">
        <v>953</v>
      </c>
      <c r="G1857" s="84" t="s">
        <v>3108</v>
      </c>
      <c r="H1857" s="13" t="s">
        <v>9</v>
      </c>
      <c r="I1857" s="2">
        <v>44000</v>
      </c>
      <c r="J1857" s="2">
        <v>42000</v>
      </c>
      <c r="K1857" s="2">
        <v>21210</v>
      </c>
      <c r="L1857" s="2">
        <f t="shared" si="1630"/>
        <v>12000</v>
      </c>
      <c r="M1857" s="2">
        <v>4000</v>
      </c>
      <c r="N1857" s="2">
        <v>4000</v>
      </c>
      <c r="O1857" s="2">
        <v>4000</v>
      </c>
      <c r="P1857" s="2">
        <f t="shared" si="1632"/>
        <v>33210</v>
      </c>
      <c r="Q1857" s="2">
        <f t="shared" si="1593"/>
        <v>79.071428571428569</v>
      </c>
    </row>
    <row r="1858" spans="1:17">
      <c r="A1858" s="12" t="s">
        <v>803</v>
      </c>
      <c r="B1858" s="12" t="s">
        <v>129</v>
      </c>
      <c r="C1858" s="12" t="s">
        <v>950</v>
      </c>
      <c r="D1858" s="12" t="s">
        <v>951</v>
      </c>
      <c r="E1858" s="11">
        <v>6112</v>
      </c>
      <c r="F1858" s="12" t="s">
        <v>954</v>
      </c>
      <c r="G1858" s="84" t="s">
        <v>3108</v>
      </c>
      <c r="H1858" s="13" t="s">
        <v>10</v>
      </c>
      <c r="I1858" s="2">
        <v>156200</v>
      </c>
      <c r="J1858" s="2">
        <v>154700</v>
      </c>
      <c r="K1858" s="2">
        <v>84463</v>
      </c>
      <c r="L1858" s="2">
        <f t="shared" si="1630"/>
        <v>48000</v>
      </c>
      <c r="M1858" s="2">
        <v>16000</v>
      </c>
      <c r="N1858" s="2">
        <v>16000</v>
      </c>
      <c r="O1858" s="2">
        <v>16000</v>
      </c>
      <c r="P1858" s="2">
        <f t="shared" si="1632"/>
        <v>132463</v>
      </c>
      <c r="Q1858" s="2">
        <f t="shared" si="1593"/>
        <v>85.625727213962506</v>
      </c>
    </row>
    <row r="1859" spans="1:17">
      <c r="A1859" s="12" t="s">
        <v>803</v>
      </c>
      <c r="B1859" s="12" t="s">
        <v>129</v>
      </c>
      <c r="C1859" s="12" t="s">
        <v>950</v>
      </c>
      <c r="D1859" s="12" t="s">
        <v>951</v>
      </c>
      <c r="E1859" s="11">
        <v>6112</v>
      </c>
      <c r="F1859" s="12" t="s">
        <v>955</v>
      </c>
      <c r="G1859" s="84" t="s">
        <v>3108</v>
      </c>
      <c r="H1859" s="13" t="s">
        <v>7</v>
      </c>
      <c r="I1859" s="2">
        <v>29000</v>
      </c>
      <c r="J1859" s="2">
        <v>39104</v>
      </c>
      <c r="K1859" s="2">
        <v>39104</v>
      </c>
      <c r="L1859" s="2">
        <f t="shared" si="1630"/>
        <v>0</v>
      </c>
      <c r="M1859" s="2"/>
      <c r="N1859" s="2"/>
      <c r="O1859" s="2"/>
      <c r="P1859" s="2">
        <f t="shared" si="1632"/>
        <v>39104</v>
      </c>
      <c r="Q1859" s="2">
        <f t="shared" si="1593"/>
        <v>100</v>
      </c>
    </row>
    <row r="1860" spans="1:17">
      <c r="A1860" s="12" t="s">
        <v>803</v>
      </c>
      <c r="B1860" s="12" t="s">
        <v>129</v>
      </c>
      <c r="C1860" s="12" t="s">
        <v>950</v>
      </c>
      <c r="D1860" s="12" t="s">
        <v>951</v>
      </c>
      <c r="E1860" s="11">
        <v>6112</v>
      </c>
      <c r="F1860" s="12" t="s">
        <v>956</v>
      </c>
      <c r="G1860" s="84" t="s">
        <v>3108</v>
      </c>
      <c r="H1860" s="13" t="s">
        <v>8</v>
      </c>
      <c r="I1860" s="2">
        <v>15000</v>
      </c>
      <c r="J1860" s="2">
        <v>15000</v>
      </c>
      <c r="K1860" s="2">
        <v>15000</v>
      </c>
      <c r="L1860" s="2">
        <f t="shared" si="1630"/>
        <v>0</v>
      </c>
      <c r="M1860" s="2"/>
      <c r="N1860" s="2"/>
      <c r="O1860" s="2"/>
      <c r="P1860" s="2">
        <f t="shared" si="1632"/>
        <v>15000</v>
      </c>
      <c r="Q1860" s="2">
        <f t="shared" si="1593"/>
        <v>100</v>
      </c>
    </row>
    <row r="1861" spans="1:17">
      <c r="A1861" s="12" t="s">
        <v>803</v>
      </c>
      <c r="B1861" s="12" t="s">
        <v>129</v>
      </c>
      <c r="C1861" s="12" t="s">
        <v>950</v>
      </c>
      <c r="D1861" s="12" t="s">
        <v>951</v>
      </c>
      <c r="E1861" s="11">
        <v>6112</v>
      </c>
      <c r="F1861" s="12" t="s">
        <v>957</v>
      </c>
      <c r="G1861" s="84" t="s">
        <v>3108</v>
      </c>
      <c r="H1861" s="13" t="s">
        <v>6</v>
      </c>
      <c r="I1861" s="2">
        <v>15900</v>
      </c>
      <c r="J1861" s="2">
        <v>15900</v>
      </c>
      <c r="K1861" s="2">
        <v>15900</v>
      </c>
      <c r="L1861" s="2">
        <f t="shared" si="1630"/>
        <v>0</v>
      </c>
      <c r="M1861" s="2"/>
      <c r="N1861" s="2"/>
      <c r="O1861" s="2"/>
      <c r="P1861" s="2">
        <f t="shared" si="1632"/>
        <v>15900</v>
      </c>
      <c r="Q1861" s="2">
        <f t="shared" si="1593"/>
        <v>100</v>
      </c>
    </row>
    <row r="1862" spans="1:17">
      <c r="A1862" s="12" t="s">
        <v>803</v>
      </c>
      <c r="B1862" s="12" t="s">
        <v>129</v>
      </c>
      <c r="C1862" s="12" t="s">
        <v>950</v>
      </c>
      <c r="D1862" s="12" t="s">
        <v>951</v>
      </c>
      <c r="E1862" s="18" t="s">
        <v>13</v>
      </c>
      <c r="F1862" s="18" t="s">
        <v>0</v>
      </c>
      <c r="G1862" s="81" t="s">
        <v>0</v>
      </c>
      <c r="H1862" s="18" t="s">
        <v>14</v>
      </c>
      <c r="I1862" s="3">
        <v>193555</v>
      </c>
      <c r="J1862" s="3">
        <f t="shared" ref="J1862:K1862" si="1638">SUM(J1863)</f>
        <v>191555</v>
      </c>
      <c r="K1862" s="3">
        <f t="shared" si="1638"/>
        <v>97272</v>
      </c>
      <c r="L1862" s="3">
        <f t="shared" si="1630"/>
        <v>57000</v>
      </c>
      <c r="M1862" s="3">
        <f t="shared" ref="M1862:O1862" si="1639">SUM(M1863)</f>
        <v>19000</v>
      </c>
      <c r="N1862" s="3">
        <f t="shared" si="1639"/>
        <v>19000</v>
      </c>
      <c r="O1862" s="3">
        <f t="shared" si="1639"/>
        <v>19000</v>
      </c>
      <c r="P1862" s="3">
        <f t="shared" si="1632"/>
        <v>154272</v>
      </c>
      <c r="Q1862" s="3">
        <f t="shared" si="1593"/>
        <v>80.536660489154556</v>
      </c>
    </row>
    <row r="1863" spans="1:17">
      <c r="A1863" s="12" t="s">
        <v>803</v>
      </c>
      <c r="B1863" s="12" t="s">
        <v>129</v>
      </c>
      <c r="C1863" s="12" t="s">
        <v>950</v>
      </c>
      <c r="D1863" s="12" t="s">
        <v>951</v>
      </c>
      <c r="E1863" s="11">
        <v>6121</v>
      </c>
      <c r="F1863" s="12"/>
      <c r="G1863" s="84" t="s">
        <v>3108</v>
      </c>
      <c r="H1863" s="13" t="s">
        <v>15</v>
      </c>
      <c r="I1863" s="2">
        <v>193555</v>
      </c>
      <c r="J1863" s="2">
        <v>191555</v>
      </c>
      <c r="K1863" s="2">
        <v>97272</v>
      </c>
      <c r="L1863" s="2">
        <f t="shared" si="1630"/>
        <v>57000</v>
      </c>
      <c r="M1863" s="2">
        <v>19000</v>
      </c>
      <c r="N1863" s="2">
        <v>19000</v>
      </c>
      <c r="O1863" s="2">
        <v>19000</v>
      </c>
      <c r="P1863" s="2">
        <f t="shared" si="1632"/>
        <v>154272</v>
      </c>
      <c r="Q1863" s="2">
        <f t="shared" si="1593"/>
        <v>80.536660489154556</v>
      </c>
    </row>
    <row r="1864" spans="1:17">
      <c r="A1864" s="12" t="s">
        <v>803</v>
      </c>
      <c r="B1864" s="12" t="s">
        <v>129</v>
      </c>
      <c r="C1864" s="12" t="s">
        <v>950</v>
      </c>
      <c r="D1864" s="12" t="s">
        <v>951</v>
      </c>
      <c r="E1864" s="18" t="s">
        <v>16</v>
      </c>
      <c r="F1864" s="18" t="s">
        <v>0</v>
      </c>
      <c r="G1864" s="81" t="s">
        <v>0</v>
      </c>
      <c r="H1864" s="18" t="s">
        <v>17</v>
      </c>
      <c r="I1864" s="3">
        <v>249800</v>
      </c>
      <c r="J1864" s="3">
        <f t="shared" ref="J1864:K1864" si="1640">SUM(J1865:J1871)</f>
        <v>137800</v>
      </c>
      <c r="K1864" s="3">
        <f t="shared" si="1640"/>
        <v>68829</v>
      </c>
      <c r="L1864" s="3">
        <f t="shared" si="1630"/>
        <v>40040</v>
      </c>
      <c r="M1864" s="3">
        <f t="shared" ref="M1864:O1864" si="1641">SUM(M1865:M1871)</f>
        <v>18780</v>
      </c>
      <c r="N1864" s="3">
        <f t="shared" si="1641"/>
        <v>10630</v>
      </c>
      <c r="O1864" s="3">
        <f t="shared" si="1641"/>
        <v>10630</v>
      </c>
      <c r="P1864" s="3">
        <f t="shared" si="1632"/>
        <v>108869</v>
      </c>
      <c r="Q1864" s="3">
        <f t="shared" si="1593"/>
        <v>79.005079825834542</v>
      </c>
    </row>
    <row r="1865" spans="1:17">
      <c r="A1865" s="12" t="s">
        <v>803</v>
      </c>
      <c r="B1865" s="12" t="s">
        <v>129</v>
      </c>
      <c r="C1865" s="12" t="s">
        <v>950</v>
      </c>
      <c r="D1865" s="12" t="s">
        <v>951</v>
      </c>
      <c r="E1865" s="11">
        <v>6131</v>
      </c>
      <c r="F1865" s="12"/>
      <c r="G1865" s="84" t="s">
        <v>3108</v>
      </c>
      <c r="H1865" s="13" t="s">
        <v>18</v>
      </c>
      <c r="I1865" s="2">
        <v>2000</v>
      </c>
      <c r="J1865" s="2">
        <v>1000</v>
      </c>
      <c r="K1865" s="2">
        <v>0</v>
      </c>
      <c r="L1865" s="2">
        <f t="shared" si="1630"/>
        <v>1000</v>
      </c>
      <c r="M1865" s="2">
        <v>1000</v>
      </c>
      <c r="N1865" s="2"/>
      <c r="O1865" s="2"/>
      <c r="P1865" s="2">
        <f t="shared" si="1632"/>
        <v>1000</v>
      </c>
      <c r="Q1865" s="2">
        <f t="shared" si="1593"/>
        <v>100</v>
      </c>
    </row>
    <row r="1866" spans="1:17">
      <c r="A1866" s="12" t="s">
        <v>803</v>
      </c>
      <c r="B1866" s="12" t="s">
        <v>129</v>
      </c>
      <c r="C1866" s="12" t="s">
        <v>950</v>
      </c>
      <c r="D1866" s="12" t="s">
        <v>951</v>
      </c>
      <c r="E1866" s="11">
        <v>6132</v>
      </c>
      <c r="F1866" s="12"/>
      <c r="G1866" s="84" t="s">
        <v>3108</v>
      </c>
      <c r="H1866" s="13" t="s">
        <v>19</v>
      </c>
      <c r="I1866" s="2">
        <v>50000</v>
      </c>
      <c r="J1866" s="2">
        <v>47000</v>
      </c>
      <c r="K1866" s="2">
        <v>23500</v>
      </c>
      <c r="L1866" s="2">
        <f t="shared" si="1630"/>
        <v>12000</v>
      </c>
      <c r="M1866" s="2">
        <v>4000</v>
      </c>
      <c r="N1866" s="2">
        <v>4000</v>
      </c>
      <c r="O1866" s="2">
        <v>4000</v>
      </c>
      <c r="P1866" s="2">
        <f t="shared" si="1632"/>
        <v>35500</v>
      </c>
      <c r="Q1866" s="2">
        <f t="shared" si="1593"/>
        <v>75.531914893617028</v>
      </c>
    </row>
    <row r="1867" spans="1:17">
      <c r="A1867" s="12" t="s">
        <v>803</v>
      </c>
      <c r="B1867" s="12" t="s">
        <v>129</v>
      </c>
      <c r="C1867" s="12" t="s">
        <v>950</v>
      </c>
      <c r="D1867" s="12" t="s">
        <v>951</v>
      </c>
      <c r="E1867" s="11">
        <v>6133</v>
      </c>
      <c r="F1867" s="12"/>
      <c r="G1867" s="84" t="s">
        <v>3108</v>
      </c>
      <c r="H1867" s="13" t="s">
        <v>20</v>
      </c>
      <c r="I1867" s="2">
        <v>13200</v>
      </c>
      <c r="J1867" s="2">
        <v>11200</v>
      </c>
      <c r="K1867" s="2">
        <v>5600</v>
      </c>
      <c r="L1867" s="2">
        <f t="shared" si="1630"/>
        <v>3000</v>
      </c>
      <c r="M1867" s="2">
        <v>1000</v>
      </c>
      <c r="N1867" s="2">
        <v>1000</v>
      </c>
      <c r="O1867" s="2">
        <v>1000</v>
      </c>
      <c r="P1867" s="2">
        <f t="shared" si="1632"/>
        <v>8600</v>
      </c>
      <c r="Q1867" s="2">
        <f t="shared" si="1593"/>
        <v>76.785714285714292</v>
      </c>
    </row>
    <row r="1868" spans="1:17">
      <c r="A1868" s="12" t="s">
        <v>803</v>
      </c>
      <c r="B1868" s="12" t="s">
        <v>129</v>
      </c>
      <c r="C1868" s="12" t="s">
        <v>950</v>
      </c>
      <c r="D1868" s="12">
        <v>21020007</v>
      </c>
      <c r="E1868" s="11">
        <v>6134</v>
      </c>
      <c r="F1868" s="12"/>
      <c r="G1868" s="84" t="s">
        <v>3108</v>
      </c>
      <c r="H1868" s="13" t="s">
        <v>21</v>
      </c>
      <c r="I1868" s="2">
        <v>99000</v>
      </c>
      <c r="J1868" s="2">
        <v>14000</v>
      </c>
      <c r="K1868" s="2">
        <v>7000</v>
      </c>
      <c r="L1868" s="2">
        <f t="shared" si="1630"/>
        <v>3600</v>
      </c>
      <c r="M1868" s="2">
        <v>1200</v>
      </c>
      <c r="N1868" s="2">
        <v>1200</v>
      </c>
      <c r="O1868" s="2">
        <v>1200</v>
      </c>
      <c r="P1868" s="2">
        <f t="shared" si="1632"/>
        <v>10600</v>
      </c>
      <c r="Q1868" s="2">
        <f t="shared" si="1593"/>
        <v>75.714285714285708</v>
      </c>
    </row>
    <row r="1869" spans="1:17">
      <c r="A1869" s="12" t="s">
        <v>803</v>
      </c>
      <c r="B1869" s="12" t="s">
        <v>129</v>
      </c>
      <c r="C1869" s="12" t="s">
        <v>950</v>
      </c>
      <c r="D1869" s="12" t="s">
        <v>951</v>
      </c>
      <c r="E1869" s="11">
        <v>6135</v>
      </c>
      <c r="F1869" s="12"/>
      <c r="G1869" s="84" t="s">
        <v>3108</v>
      </c>
      <c r="H1869" s="13" t="s">
        <v>22</v>
      </c>
      <c r="I1869" s="2">
        <v>2000</v>
      </c>
      <c r="J1869" s="2">
        <v>1000</v>
      </c>
      <c r="K1869" s="2">
        <v>600</v>
      </c>
      <c r="L1869" s="2">
        <f t="shared" si="1630"/>
        <v>400</v>
      </c>
      <c r="M1869" s="2">
        <v>400</v>
      </c>
      <c r="N1869" s="2"/>
      <c r="O1869" s="2"/>
      <c r="P1869" s="2">
        <f t="shared" si="1632"/>
        <v>1000</v>
      </c>
      <c r="Q1869" s="2">
        <f t="shared" ref="Q1869:Q1932" si="1642">IF(J1869=0,"-",P1869/J1869*100)</f>
        <v>100</v>
      </c>
    </row>
    <row r="1870" spans="1:17">
      <c r="A1870" s="12" t="s">
        <v>803</v>
      </c>
      <c r="B1870" s="12" t="s">
        <v>129</v>
      </c>
      <c r="C1870" s="12" t="s">
        <v>950</v>
      </c>
      <c r="D1870" s="12" t="s">
        <v>951</v>
      </c>
      <c r="E1870" s="11">
        <v>6137</v>
      </c>
      <c r="F1870" s="12"/>
      <c r="G1870" s="84" t="s">
        <v>3108</v>
      </c>
      <c r="H1870" s="13" t="s">
        <v>24</v>
      </c>
      <c r="I1870" s="2">
        <v>24900</v>
      </c>
      <c r="J1870" s="2">
        <v>9900</v>
      </c>
      <c r="K1870" s="2">
        <v>4925</v>
      </c>
      <c r="L1870" s="2">
        <f t="shared" si="1630"/>
        <v>2490</v>
      </c>
      <c r="M1870" s="2">
        <v>830</v>
      </c>
      <c r="N1870" s="2">
        <v>830</v>
      </c>
      <c r="O1870" s="2">
        <v>830</v>
      </c>
      <c r="P1870" s="2">
        <f t="shared" si="1632"/>
        <v>7415</v>
      </c>
      <c r="Q1870" s="2">
        <f t="shared" si="1642"/>
        <v>74.898989898989896</v>
      </c>
    </row>
    <row r="1871" spans="1:17">
      <c r="A1871" s="17" t="s">
        <v>803</v>
      </c>
      <c r="B1871" s="17" t="s">
        <v>129</v>
      </c>
      <c r="C1871" s="17" t="s">
        <v>950</v>
      </c>
      <c r="D1871" s="17" t="s">
        <v>951</v>
      </c>
      <c r="E1871" s="17" t="s">
        <v>99</v>
      </c>
      <c r="F1871" s="12" t="s">
        <v>0</v>
      </c>
      <c r="G1871" s="84" t="s">
        <v>0</v>
      </c>
      <c r="H1871" s="18" t="s">
        <v>26</v>
      </c>
      <c r="I1871" s="3">
        <v>58700</v>
      </c>
      <c r="J1871" s="3">
        <f t="shared" ref="J1871:K1871" si="1643">SUM(J1872:J1874)</f>
        <v>53700</v>
      </c>
      <c r="K1871" s="3">
        <f t="shared" si="1643"/>
        <v>27204</v>
      </c>
      <c r="L1871" s="3">
        <f t="shared" si="1630"/>
        <v>17550</v>
      </c>
      <c r="M1871" s="3">
        <f t="shared" ref="M1871:O1871" si="1644">SUM(M1872:M1874)</f>
        <v>10350</v>
      </c>
      <c r="N1871" s="3">
        <f t="shared" si="1644"/>
        <v>3600</v>
      </c>
      <c r="O1871" s="3">
        <f t="shared" si="1644"/>
        <v>3600</v>
      </c>
      <c r="P1871" s="3">
        <f t="shared" si="1632"/>
        <v>44754</v>
      </c>
      <c r="Q1871" s="3">
        <f t="shared" si="1642"/>
        <v>83.34078212290504</v>
      </c>
    </row>
    <row r="1872" spans="1:17">
      <c r="A1872" s="12" t="s">
        <v>803</v>
      </c>
      <c r="B1872" s="12" t="s">
        <v>129</v>
      </c>
      <c r="C1872" s="12" t="s">
        <v>950</v>
      </c>
      <c r="D1872" s="12" t="s">
        <v>951</v>
      </c>
      <c r="E1872" s="11">
        <v>6139</v>
      </c>
      <c r="F1872" s="12"/>
      <c r="G1872" s="84" t="s">
        <v>3108</v>
      </c>
      <c r="H1872" s="13" t="s">
        <v>26</v>
      </c>
      <c r="I1872" s="2">
        <v>39700</v>
      </c>
      <c r="J1872" s="2">
        <v>34700</v>
      </c>
      <c r="K1872" s="2">
        <v>17500</v>
      </c>
      <c r="L1872" s="2">
        <f t="shared" si="1630"/>
        <v>9000</v>
      </c>
      <c r="M1872" s="2">
        <v>3000</v>
      </c>
      <c r="N1872" s="2">
        <v>3000</v>
      </c>
      <c r="O1872" s="2">
        <v>3000</v>
      </c>
      <c r="P1872" s="2">
        <f t="shared" si="1632"/>
        <v>26500</v>
      </c>
      <c r="Q1872" s="2">
        <f t="shared" si="1642"/>
        <v>76.368876080691635</v>
      </c>
    </row>
    <row r="1873" spans="1:17">
      <c r="A1873" s="12" t="s">
        <v>803</v>
      </c>
      <c r="B1873" s="12" t="s">
        <v>129</v>
      </c>
      <c r="C1873" s="12" t="s">
        <v>950</v>
      </c>
      <c r="D1873" s="12" t="s">
        <v>951</v>
      </c>
      <c r="E1873" s="11">
        <v>6139</v>
      </c>
      <c r="F1873" s="12" t="s">
        <v>958</v>
      </c>
      <c r="G1873" s="84" t="s">
        <v>3108</v>
      </c>
      <c r="H1873" s="13" t="s">
        <v>108</v>
      </c>
      <c r="I1873" s="2">
        <v>5500</v>
      </c>
      <c r="J1873" s="2">
        <v>5500</v>
      </c>
      <c r="K1873" s="2">
        <v>2954</v>
      </c>
      <c r="L1873" s="2">
        <f t="shared" si="1630"/>
        <v>1800</v>
      </c>
      <c r="M1873" s="2">
        <v>600</v>
      </c>
      <c r="N1873" s="2">
        <v>600</v>
      </c>
      <c r="O1873" s="2">
        <v>600</v>
      </c>
      <c r="P1873" s="2">
        <f t="shared" si="1632"/>
        <v>4754</v>
      </c>
      <c r="Q1873" s="2">
        <f t="shared" si="1642"/>
        <v>86.436363636363637</v>
      </c>
    </row>
    <row r="1874" spans="1:17" ht="22.5">
      <c r="A1874" s="12" t="s">
        <v>803</v>
      </c>
      <c r="B1874" s="12" t="s">
        <v>129</v>
      </c>
      <c r="C1874" s="12" t="s">
        <v>950</v>
      </c>
      <c r="D1874" s="12" t="s">
        <v>951</v>
      </c>
      <c r="E1874" s="11">
        <v>6139</v>
      </c>
      <c r="F1874" s="12" t="s">
        <v>959</v>
      </c>
      <c r="G1874" s="84" t="s">
        <v>3108</v>
      </c>
      <c r="H1874" s="13" t="s">
        <v>114</v>
      </c>
      <c r="I1874" s="2">
        <v>13500</v>
      </c>
      <c r="J1874" s="2">
        <v>13500</v>
      </c>
      <c r="K1874" s="2">
        <v>6750</v>
      </c>
      <c r="L1874" s="2">
        <f t="shared" si="1630"/>
        <v>6750</v>
      </c>
      <c r="M1874" s="2">
        <v>6750</v>
      </c>
      <c r="N1874" s="2"/>
      <c r="O1874" s="2"/>
      <c r="P1874" s="2">
        <f t="shared" si="1632"/>
        <v>13500</v>
      </c>
      <c r="Q1874" s="2">
        <f t="shared" si="1642"/>
        <v>100</v>
      </c>
    </row>
    <row r="1875" spans="1:17" ht="22.5">
      <c r="A1875" s="17" t="s">
        <v>0</v>
      </c>
      <c r="B1875" s="17" t="s">
        <v>0</v>
      </c>
      <c r="C1875" s="17" t="s">
        <v>0</v>
      </c>
      <c r="D1875" s="18" t="s">
        <v>0</v>
      </c>
      <c r="E1875" s="18" t="s">
        <v>0</v>
      </c>
      <c r="F1875" s="18" t="s">
        <v>0</v>
      </c>
      <c r="G1875" s="81" t="s">
        <v>0</v>
      </c>
      <c r="H1875" s="24" t="s">
        <v>36</v>
      </c>
      <c r="I1875" s="29">
        <v>100</v>
      </c>
      <c r="J1875" s="29">
        <f t="shared" ref="J1875:K1877" si="1645">SUM(J1876)</f>
        <v>2360</v>
      </c>
      <c r="K1875" s="29">
        <f t="shared" si="1645"/>
        <v>2360</v>
      </c>
      <c r="L1875" s="29">
        <f t="shared" si="1630"/>
        <v>0</v>
      </c>
      <c r="M1875" s="29">
        <f t="shared" ref="M1875:O1877" si="1646">SUM(M1876)</f>
        <v>0</v>
      </c>
      <c r="N1875" s="29">
        <f t="shared" si="1646"/>
        <v>0</v>
      </c>
      <c r="O1875" s="29">
        <f t="shared" si="1646"/>
        <v>0</v>
      </c>
      <c r="P1875" s="29">
        <f t="shared" si="1632"/>
        <v>2360</v>
      </c>
      <c r="Q1875" s="29">
        <f t="shared" si="1642"/>
        <v>100</v>
      </c>
    </row>
    <row r="1876" spans="1:17">
      <c r="A1876" s="12" t="s">
        <v>803</v>
      </c>
      <c r="B1876" s="12" t="s">
        <v>129</v>
      </c>
      <c r="C1876" s="12" t="s">
        <v>950</v>
      </c>
      <c r="D1876" s="12" t="s">
        <v>951</v>
      </c>
      <c r="E1876" s="18" t="s">
        <v>28</v>
      </c>
      <c r="F1876" s="18" t="s">
        <v>0</v>
      </c>
      <c r="G1876" s="81" t="s">
        <v>0</v>
      </c>
      <c r="H1876" s="18" t="s">
        <v>29</v>
      </c>
      <c r="I1876" s="3">
        <v>100</v>
      </c>
      <c r="J1876" s="3">
        <f t="shared" si="1645"/>
        <v>2360</v>
      </c>
      <c r="K1876" s="3">
        <f t="shared" si="1645"/>
        <v>2360</v>
      </c>
      <c r="L1876" s="3">
        <f t="shared" si="1630"/>
        <v>0</v>
      </c>
      <c r="M1876" s="3">
        <f t="shared" si="1646"/>
        <v>0</v>
      </c>
      <c r="N1876" s="3">
        <f t="shared" si="1646"/>
        <v>0</v>
      </c>
      <c r="O1876" s="3">
        <f t="shared" si="1646"/>
        <v>0</v>
      </c>
      <c r="P1876" s="3">
        <f t="shared" si="1632"/>
        <v>2360</v>
      </c>
      <c r="Q1876" s="3">
        <f t="shared" si="1642"/>
        <v>100</v>
      </c>
    </row>
    <row r="1877" spans="1:17">
      <c r="A1877" s="17" t="s">
        <v>803</v>
      </c>
      <c r="B1877" s="17" t="s">
        <v>129</v>
      </c>
      <c r="C1877" s="17" t="s">
        <v>950</v>
      </c>
      <c r="D1877" s="17" t="s">
        <v>951</v>
      </c>
      <c r="E1877" s="17" t="s">
        <v>120</v>
      </c>
      <c r="F1877" s="12" t="s">
        <v>0</v>
      </c>
      <c r="G1877" s="84" t="s">
        <v>0</v>
      </c>
      <c r="H1877" s="18" t="s">
        <v>35</v>
      </c>
      <c r="I1877" s="3">
        <v>100</v>
      </c>
      <c r="J1877" s="3">
        <f t="shared" si="1645"/>
        <v>2360</v>
      </c>
      <c r="K1877" s="3">
        <f t="shared" si="1645"/>
        <v>2360</v>
      </c>
      <c r="L1877" s="3">
        <f t="shared" si="1630"/>
        <v>0</v>
      </c>
      <c r="M1877" s="3">
        <f t="shared" si="1646"/>
        <v>0</v>
      </c>
      <c r="N1877" s="3">
        <f t="shared" si="1646"/>
        <v>0</v>
      </c>
      <c r="O1877" s="3">
        <f t="shared" si="1646"/>
        <v>0</v>
      </c>
      <c r="P1877" s="3">
        <f t="shared" si="1632"/>
        <v>2360</v>
      </c>
      <c r="Q1877" s="3">
        <f t="shared" si="1642"/>
        <v>100</v>
      </c>
    </row>
    <row r="1878" spans="1:17">
      <c r="A1878" s="12" t="s">
        <v>803</v>
      </c>
      <c r="B1878" s="12" t="s">
        <v>129</v>
      </c>
      <c r="C1878" s="12" t="s">
        <v>950</v>
      </c>
      <c r="D1878" s="12" t="s">
        <v>951</v>
      </c>
      <c r="E1878" s="11">
        <v>6148</v>
      </c>
      <c r="F1878" s="12"/>
      <c r="G1878" s="84" t="s">
        <v>3108</v>
      </c>
      <c r="H1878" s="13" t="s">
        <v>35</v>
      </c>
      <c r="I1878" s="2">
        <v>100</v>
      </c>
      <c r="J1878" s="2">
        <v>2360</v>
      </c>
      <c r="K1878" s="2">
        <v>2360</v>
      </c>
      <c r="L1878" s="2">
        <f t="shared" si="1630"/>
        <v>0</v>
      </c>
      <c r="M1878" s="2"/>
      <c r="N1878" s="2"/>
      <c r="O1878" s="2"/>
      <c r="P1878" s="2">
        <f t="shared" si="1632"/>
        <v>2360</v>
      </c>
      <c r="Q1878" s="2">
        <f t="shared" si="1642"/>
        <v>100</v>
      </c>
    </row>
    <row r="1879" spans="1:17" ht="22.5">
      <c r="A1879" s="17" t="s">
        <v>0</v>
      </c>
      <c r="B1879" s="17" t="s">
        <v>0</v>
      </c>
      <c r="C1879" s="17" t="s">
        <v>0</v>
      </c>
      <c r="D1879" s="18" t="s">
        <v>0</v>
      </c>
      <c r="E1879" s="18" t="s">
        <v>0</v>
      </c>
      <c r="F1879" s="18" t="s">
        <v>0</v>
      </c>
      <c r="G1879" s="81" t="s">
        <v>0</v>
      </c>
      <c r="H1879" s="24" t="s">
        <v>58</v>
      </c>
      <c r="I1879" s="29">
        <v>50000</v>
      </c>
      <c r="J1879" s="29">
        <f t="shared" ref="J1879:K1879" si="1647">SUM(J1880)</f>
        <v>30000</v>
      </c>
      <c r="K1879" s="29">
        <f t="shared" si="1647"/>
        <v>15000</v>
      </c>
      <c r="L1879" s="29">
        <f t="shared" si="1630"/>
        <v>15000</v>
      </c>
      <c r="M1879" s="29">
        <f t="shared" ref="M1879:O1879" si="1648">SUM(M1880)</f>
        <v>10000</v>
      </c>
      <c r="N1879" s="29">
        <f t="shared" si="1648"/>
        <v>5000</v>
      </c>
      <c r="O1879" s="29">
        <f t="shared" si="1648"/>
        <v>0</v>
      </c>
      <c r="P1879" s="29">
        <f t="shared" si="1632"/>
        <v>30000</v>
      </c>
      <c r="Q1879" s="29">
        <f t="shared" si="1642"/>
        <v>100</v>
      </c>
    </row>
    <row r="1880" spans="1:17">
      <c r="A1880" s="12" t="s">
        <v>803</v>
      </c>
      <c r="B1880" s="12" t="s">
        <v>129</v>
      </c>
      <c r="C1880" s="12" t="s">
        <v>950</v>
      </c>
      <c r="D1880" s="12" t="s">
        <v>951</v>
      </c>
      <c r="E1880" s="18" t="s">
        <v>50</v>
      </c>
      <c r="F1880" s="18" t="s">
        <v>0</v>
      </c>
      <c r="G1880" s="81" t="s">
        <v>0</v>
      </c>
      <c r="H1880" s="18" t="s">
        <v>51</v>
      </c>
      <c r="I1880" s="3">
        <v>50000</v>
      </c>
      <c r="J1880" s="3">
        <f t="shared" ref="J1880" si="1649">SUM(J1881:J1882)</f>
        <v>30000</v>
      </c>
      <c r="K1880" s="3">
        <f t="shared" ref="K1880" si="1650">SUM(K1881:K1882)</f>
        <v>15000</v>
      </c>
      <c r="L1880" s="3">
        <f t="shared" si="1630"/>
        <v>15000</v>
      </c>
      <c r="M1880" s="3">
        <f t="shared" ref="M1880:O1880" si="1651">SUM(M1881:M1882)</f>
        <v>10000</v>
      </c>
      <c r="N1880" s="3">
        <f t="shared" si="1651"/>
        <v>5000</v>
      </c>
      <c r="O1880" s="3">
        <f t="shared" si="1651"/>
        <v>0</v>
      </c>
      <c r="P1880" s="3">
        <f t="shared" si="1632"/>
        <v>30000</v>
      </c>
      <c r="Q1880" s="3">
        <f t="shared" si="1642"/>
        <v>100</v>
      </c>
    </row>
    <row r="1881" spans="1:17">
      <c r="A1881" s="12" t="s">
        <v>803</v>
      </c>
      <c r="B1881" s="12" t="s">
        <v>129</v>
      </c>
      <c r="C1881" s="12" t="s">
        <v>950</v>
      </c>
      <c r="D1881" s="12" t="s">
        <v>951</v>
      </c>
      <c r="E1881" s="11">
        <v>8213</v>
      </c>
      <c r="F1881" s="12"/>
      <c r="G1881" s="84" t="s">
        <v>3108</v>
      </c>
      <c r="H1881" s="13" t="s">
        <v>54</v>
      </c>
      <c r="I1881" s="2">
        <v>40000</v>
      </c>
      <c r="J1881" s="2">
        <v>20000</v>
      </c>
      <c r="K1881" s="2">
        <v>10000</v>
      </c>
      <c r="L1881" s="2">
        <f t="shared" si="1630"/>
        <v>10000</v>
      </c>
      <c r="M1881" s="2">
        <v>5000</v>
      </c>
      <c r="N1881" s="2">
        <v>5000</v>
      </c>
      <c r="O1881" s="2"/>
      <c r="P1881" s="2">
        <f t="shared" si="1632"/>
        <v>20000</v>
      </c>
      <c r="Q1881" s="2">
        <f t="shared" si="1642"/>
        <v>100</v>
      </c>
    </row>
    <row r="1882" spans="1:17">
      <c r="A1882" s="12" t="s">
        <v>803</v>
      </c>
      <c r="B1882" s="12" t="s">
        <v>129</v>
      </c>
      <c r="C1882" s="12" t="s">
        <v>950</v>
      </c>
      <c r="D1882" s="12" t="s">
        <v>951</v>
      </c>
      <c r="E1882" s="11">
        <v>8216</v>
      </c>
      <c r="F1882" s="12"/>
      <c r="G1882" s="84" t="s">
        <v>3108</v>
      </c>
      <c r="H1882" s="13" t="s">
        <v>57</v>
      </c>
      <c r="I1882" s="2">
        <v>10000</v>
      </c>
      <c r="J1882" s="2">
        <v>10000</v>
      </c>
      <c r="K1882" s="2">
        <v>5000</v>
      </c>
      <c r="L1882" s="2">
        <f t="shared" si="1630"/>
        <v>5000</v>
      </c>
      <c r="M1882" s="2">
        <v>5000</v>
      </c>
      <c r="N1882" s="2"/>
      <c r="O1882" s="2"/>
      <c r="P1882" s="2">
        <f t="shared" si="1632"/>
        <v>10000</v>
      </c>
      <c r="Q1882" s="2">
        <f t="shared" si="1642"/>
        <v>100</v>
      </c>
    </row>
    <row r="1883" spans="1:17">
      <c r="A1883" s="13" t="s">
        <v>0</v>
      </c>
      <c r="B1883" s="13" t="s">
        <v>0</v>
      </c>
      <c r="C1883" s="13" t="s">
        <v>0</v>
      </c>
      <c r="D1883" s="13" t="s">
        <v>0</v>
      </c>
      <c r="E1883" s="13" t="s">
        <v>0</v>
      </c>
      <c r="F1883" s="13" t="s">
        <v>0</v>
      </c>
      <c r="G1883" s="84" t="s">
        <v>0</v>
      </c>
      <c r="H1883" s="24" t="s">
        <v>960</v>
      </c>
      <c r="I1883" s="29">
        <v>2596944</v>
      </c>
      <c r="J1883" s="29">
        <f t="shared" ref="J1883:K1883" si="1652">SUM(J1853,J1875,J1879)</f>
        <v>2436808</v>
      </c>
      <c r="K1883" s="29">
        <f t="shared" si="1652"/>
        <v>1280747</v>
      </c>
      <c r="L1883" s="29">
        <f t="shared" si="1630"/>
        <v>634040</v>
      </c>
      <c r="M1883" s="29">
        <f t="shared" ref="M1883:O1883" si="1653">SUM(M1853,M1875,M1879)</f>
        <v>221780</v>
      </c>
      <c r="N1883" s="29">
        <f t="shared" si="1653"/>
        <v>208630</v>
      </c>
      <c r="O1883" s="29">
        <f t="shared" si="1653"/>
        <v>203630</v>
      </c>
      <c r="P1883" s="29">
        <f t="shared" si="1632"/>
        <v>1914787</v>
      </c>
      <c r="Q1883" s="29">
        <f t="shared" si="1642"/>
        <v>78.577672102192707</v>
      </c>
    </row>
    <row r="1884" spans="1:17" ht="15.75" thickBot="1">
      <c r="A1884" s="13" t="s">
        <v>0</v>
      </c>
      <c r="B1884" s="13" t="s">
        <v>0</v>
      </c>
      <c r="C1884" s="13" t="s">
        <v>0</v>
      </c>
      <c r="D1884" s="13" t="s">
        <v>0</v>
      </c>
      <c r="E1884" s="13" t="s">
        <v>0</v>
      </c>
      <c r="F1884" s="13" t="s">
        <v>0</v>
      </c>
      <c r="G1884" s="84" t="s">
        <v>0</v>
      </c>
      <c r="H1884" s="18" t="s">
        <v>125</v>
      </c>
      <c r="I1884" s="3">
        <v>57</v>
      </c>
      <c r="J1884" s="3">
        <v>57</v>
      </c>
      <c r="K1884" s="3">
        <v>0</v>
      </c>
      <c r="L1884" s="3">
        <f t="shared" si="1630"/>
        <v>0</v>
      </c>
      <c r="M1884" s="3"/>
      <c r="N1884" s="3"/>
      <c r="O1884" s="3"/>
      <c r="P1884" s="3">
        <f t="shared" si="1632"/>
        <v>0</v>
      </c>
      <c r="Q1884" s="3">
        <f t="shared" si="1642"/>
        <v>0</v>
      </c>
    </row>
    <row r="1885" spans="1:17" ht="45.75" thickBot="1">
      <c r="A1885" s="109" t="s">
        <v>0</v>
      </c>
      <c r="B1885" s="109" t="s">
        <v>0</v>
      </c>
      <c r="C1885" s="109" t="s">
        <v>0</v>
      </c>
      <c r="D1885" s="109" t="s">
        <v>0</v>
      </c>
      <c r="E1885" s="109" t="s">
        <v>0</v>
      </c>
      <c r="F1885" s="109" t="s">
        <v>0</v>
      </c>
      <c r="G1885" s="121" t="s">
        <v>0</v>
      </c>
      <c r="H1885" s="1" t="s">
        <v>126</v>
      </c>
      <c r="I1885" s="1" t="s">
        <v>3016</v>
      </c>
      <c r="J1885" s="1" t="s">
        <v>3199</v>
      </c>
      <c r="K1885" s="1" t="s">
        <v>3198</v>
      </c>
      <c r="L1885" s="1" t="s">
        <v>3191</v>
      </c>
      <c r="M1885" s="1" t="s">
        <v>3193</v>
      </c>
      <c r="N1885" s="1" t="s">
        <v>3194</v>
      </c>
      <c r="O1885" s="1" t="s">
        <v>3195</v>
      </c>
      <c r="P1885" s="1" t="s">
        <v>3192</v>
      </c>
      <c r="Q1885" s="1" t="s">
        <v>3185</v>
      </c>
    </row>
    <row r="1886" spans="1:17">
      <c r="A1886" s="110"/>
      <c r="B1886" s="110"/>
      <c r="C1886" s="110"/>
      <c r="D1886" s="110"/>
      <c r="E1886" s="110"/>
      <c r="F1886" s="110"/>
      <c r="G1886" s="122"/>
      <c r="H1886" s="26" t="s">
        <v>0</v>
      </c>
      <c r="I1886" s="28">
        <v>1</v>
      </c>
      <c r="J1886" s="28">
        <v>2</v>
      </c>
      <c r="K1886" s="28">
        <v>3</v>
      </c>
      <c r="L1886" s="28" t="s">
        <v>3186</v>
      </c>
      <c r="M1886" s="28">
        <v>5</v>
      </c>
      <c r="N1886" s="28">
        <v>6</v>
      </c>
      <c r="O1886" s="28">
        <v>7</v>
      </c>
      <c r="P1886" s="28" t="s">
        <v>3187</v>
      </c>
      <c r="Q1886" s="28">
        <v>9</v>
      </c>
    </row>
    <row r="1887" spans="1:17">
      <c r="A1887" s="110"/>
      <c r="B1887" s="110"/>
      <c r="C1887" s="110"/>
      <c r="D1887" s="110"/>
      <c r="E1887" s="110"/>
      <c r="F1887" s="110"/>
      <c r="G1887" s="122"/>
      <c r="H1887" s="8" t="s">
        <v>877</v>
      </c>
      <c r="I1887" s="9">
        <v>2596944</v>
      </c>
      <c r="J1887" s="9">
        <f t="shared" ref="J1887" si="1654">SUM(J1883)</f>
        <v>2436808</v>
      </c>
      <c r="K1887" s="9">
        <f t="shared" ref="K1887" si="1655">SUM(K1883)</f>
        <v>1280747</v>
      </c>
      <c r="L1887" s="9">
        <f t="shared" ref="L1887:L1888" si="1656">M1887+N1887+O1887</f>
        <v>634040</v>
      </c>
      <c r="M1887" s="9">
        <f t="shared" ref="M1887:O1887" si="1657">SUM(M1883)</f>
        <v>221780</v>
      </c>
      <c r="N1887" s="9">
        <f t="shared" si="1657"/>
        <v>208630</v>
      </c>
      <c r="O1887" s="9">
        <f t="shared" si="1657"/>
        <v>203630</v>
      </c>
      <c r="P1887" s="9">
        <f t="shared" ref="P1887:P1888" si="1658">SUM(K1887+L1887)</f>
        <v>1914787</v>
      </c>
      <c r="Q1887" s="9">
        <f t="shared" si="1642"/>
        <v>78.577672102192707</v>
      </c>
    </row>
    <row r="1888" spans="1:17">
      <c r="A1888" s="110"/>
      <c r="B1888" s="110"/>
      <c r="C1888" s="110"/>
      <c r="D1888" s="110"/>
      <c r="E1888" s="110"/>
      <c r="F1888" s="110"/>
      <c r="G1888" s="122"/>
      <c r="H1888" s="10" t="s">
        <v>68</v>
      </c>
      <c r="I1888" s="9">
        <v>2596944</v>
      </c>
      <c r="J1888" s="9">
        <f t="shared" ref="J1888" si="1659">SUM(J1887)</f>
        <v>2436808</v>
      </c>
      <c r="K1888" s="9">
        <f t="shared" ref="K1888" si="1660">SUM(K1887)</f>
        <v>1280747</v>
      </c>
      <c r="L1888" s="9">
        <f t="shared" si="1656"/>
        <v>634040</v>
      </c>
      <c r="M1888" s="9">
        <f t="shared" ref="M1888:O1888" si="1661">SUM(M1887)</f>
        <v>221780</v>
      </c>
      <c r="N1888" s="9">
        <f t="shared" si="1661"/>
        <v>208630</v>
      </c>
      <c r="O1888" s="9">
        <f t="shared" si="1661"/>
        <v>203630</v>
      </c>
      <c r="P1888" s="9">
        <f t="shared" si="1658"/>
        <v>1914787</v>
      </c>
      <c r="Q1888" s="9">
        <f t="shared" si="1642"/>
        <v>78.577672102192707</v>
      </c>
    </row>
    <row r="1889" spans="1:17">
      <c r="A1889" s="111"/>
      <c r="B1889" s="111"/>
      <c r="C1889" s="111"/>
      <c r="D1889" s="111"/>
      <c r="E1889" s="111"/>
      <c r="F1889" s="111"/>
      <c r="G1889" s="123"/>
      <c r="Q1889" t="str">
        <f t="shared" si="1642"/>
        <v>-</v>
      </c>
    </row>
    <row r="1890" spans="1:17" ht="15.75" thickBot="1">
      <c r="A1890" s="13" t="s">
        <v>0</v>
      </c>
      <c r="B1890" s="13" t="s">
        <v>0</v>
      </c>
      <c r="C1890" s="13" t="s">
        <v>0</v>
      </c>
      <c r="D1890" s="13" t="s">
        <v>0</v>
      </c>
      <c r="E1890" s="13" t="s">
        <v>0</v>
      </c>
      <c r="F1890" s="13" t="s">
        <v>0</v>
      </c>
      <c r="G1890" s="84" t="s">
        <v>0</v>
      </c>
      <c r="H1890" s="27" t="s">
        <v>0</v>
      </c>
      <c r="I1890" s="27"/>
      <c r="J1890" s="27"/>
      <c r="K1890" s="27"/>
      <c r="L1890" s="27"/>
      <c r="M1890" s="27"/>
      <c r="N1890" s="27"/>
      <c r="O1890" s="27"/>
      <c r="P1890" s="27"/>
      <c r="Q1890" s="27" t="str">
        <f t="shared" si="1642"/>
        <v>-</v>
      </c>
    </row>
    <row r="1891" spans="1:17" ht="45.75" thickBot="1">
      <c r="A1891" s="1" t="s">
        <v>82</v>
      </c>
      <c r="B1891" s="1" t="s">
        <v>83</v>
      </c>
      <c r="C1891" s="1" t="s">
        <v>84</v>
      </c>
      <c r="D1891" s="19" t="s">
        <v>0</v>
      </c>
      <c r="E1891" s="1" t="s">
        <v>85</v>
      </c>
      <c r="F1891" s="1" t="s">
        <v>86</v>
      </c>
      <c r="G1891" s="82" t="s">
        <v>87</v>
      </c>
      <c r="H1891" s="1" t="s">
        <v>1</v>
      </c>
      <c r="I1891" s="1" t="s">
        <v>3016</v>
      </c>
      <c r="J1891" s="1" t="s">
        <v>3199</v>
      </c>
      <c r="K1891" s="1" t="s">
        <v>3198</v>
      </c>
      <c r="L1891" s="1" t="s">
        <v>3191</v>
      </c>
      <c r="M1891" s="1" t="s">
        <v>3193</v>
      </c>
      <c r="N1891" s="1" t="s">
        <v>3194</v>
      </c>
      <c r="O1891" s="1" t="s">
        <v>3195</v>
      </c>
      <c r="P1891" s="1" t="s">
        <v>3192</v>
      </c>
      <c r="Q1891" s="1" t="s">
        <v>3185</v>
      </c>
    </row>
    <row r="1892" spans="1:17">
      <c r="A1892" s="20" t="s">
        <v>0</v>
      </c>
      <c r="B1892" s="20" t="s">
        <v>0</v>
      </c>
      <c r="C1892" s="20" t="s">
        <v>0</v>
      </c>
      <c r="D1892" s="21" t="s">
        <v>0</v>
      </c>
      <c r="E1892" s="21" t="s">
        <v>0</v>
      </c>
      <c r="F1892" s="22" t="s">
        <v>0</v>
      </c>
      <c r="G1892" s="83" t="s">
        <v>0</v>
      </c>
      <c r="H1892" s="23" t="s">
        <v>0</v>
      </c>
      <c r="I1892" s="28">
        <v>1</v>
      </c>
      <c r="J1892" s="28">
        <v>2</v>
      </c>
      <c r="K1892" s="28">
        <v>3</v>
      </c>
      <c r="L1892" s="28" t="s">
        <v>3186</v>
      </c>
      <c r="M1892" s="28">
        <v>5</v>
      </c>
      <c r="N1892" s="28">
        <v>6</v>
      </c>
      <c r="O1892" s="28">
        <v>7</v>
      </c>
      <c r="P1892" s="28" t="s">
        <v>3187</v>
      </c>
      <c r="Q1892" s="28">
        <v>9</v>
      </c>
    </row>
    <row r="1893" spans="1:17">
      <c r="A1893" s="17" t="s">
        <v>803</v>
      </c>
      <c r="B1893" s="17" t="s">
        <v>129</v>
      </c>
      <c r="C1893" s="12" t="s">
        <v>961</v>
      </c>
      <c r="D1893" s="12" t="s">
        <v>962</v>
      </c>
      <c r="E1893" s="18" t="s">
        <v>0</v>
      </c>
      <c r="F1893" s="18" t="s">
        <v>0</v>
      </c>
      <c r="G1893" s="81" t="s">
        <v>0</v>
      </c>
      <c r="H1893" s="18" t="s">
        <v>963</v>
      </c>
      <c r="I1893" s="11"/>
      <c r="J1893" s="11"/>
      <c r="K1893" s="11"/>
      <c r="L1893" s="11"/>
      <c r="M1893" s="11"/>
      <c r="N1893" s="11"/>
      <c r="O1893" s="11"/>
      <c r="P1893" s="11"/>
      <c r="Q1893" s="11" t="str">
        <f t="shared" si="1642"/>
        <v>-</v>
      </c>
    </row>
    <row r="1894" spans="1:17" ht="22.5">
      <c r="A1894" s="17" t="s">
        <v>0</v>
      </c>
      <c r="B1894" s="17" t="s">
        <v>0</v>
      </c>
      <c r="C1894" s="17" t="s">
        <v>0</v>
      </c>
      <c r="D1894" s="18" t="s">
        <v>0</v>
      </c>
      <c r="E1894" s="18" t="s">
        <v>0</v>
      </c>
      <c r="F1894" s="18" t="s">
        <v>0</v>
      </c>
      <c r="G1894" s="81" t="s">
        <v>0</v>
      </c>
      <c r="H1894" s="24" t="s">
        <v>27</v>
      </c>
      <c r="I1894" s="29">
        <v>1566675</v>
      </c>
      <c r="J1894" s="29">
        <f t="shared" ref="J1894" si="1662">SUM(J1895,J1903,J1905)</f>
        <v>1489114</v>
      </c>
      <c r="K1894" s="29">
        <f t="shared" ref="K1894" si="1663">SUM(K1895,K1903,K1905)</f>
        <v>789017</v>
      </c>
      <c r="L1894" s="29">
        <f t="shared" ref="L1894:L1926" si="1664">M1894+N1894+O1894</f>
        <v>333773</v>
      </c>
      <c r="M1894" s="29">
        <f t="shared" ref="M1894:O1894" si="1665">SUM(M1895,M1903,M1905)</f>
        <v>109445</v>
      </c>
      <c r="N1894" s="29">
        <f t="shared" si="1665"/>
        <v>110164</v>
      </c>
      <c r="O1894" s="29">
        <f t="shared" si="1665"/>
        <v>114164</v>
      </c>
      <c r="P1894" s="29">
        <f t="shared" ref="P1894:P1926" si="1666">SUM(K1894+L1894)</f>
        <v>1122790</v>
      </c>
      <c r="Q1894" s="29">
        <f t="shared" si="1642"/>
        <v>75.399868646725494</v>
      </c>
    </row>
    <row r="1895" spans="1:17">
      <c r="A1895" s="12" t="s">
        <v>803</v>
      </c>
      <c r="B1895" s="12" t="s">
        <v>129</v>
      </c>
      <c r="C1895" s="12" t="s">
        <v>961</v>
      </c>
      <c r="D1895" s="12" t="s">
        <v>962</v>
      </c>
      <c r="E1895" s="18" t="s">
        <v>2</v>
      </c>
      <c r="F1895" s="18" t="s">
        <v>0</v>
      </c>
      <c r="G1895" s="81" t="s">
        <v>0</v>
      </c>
      <c r="H1895" s="18" t="s">
        <v>3</v>
      </c>
      <c r="I1895" s="3">
        <v>1254544</v>
      </c>
      <c r="J1895" s="3">
        <f t="shared" ref="J1895" si="1667">SUM(J1896:J1897)</f>
        <v>1227248</v>
      </c>
      <c r="K1895" s="3">
        <f t="shared" ref="K1895" si="1668">SUM(K1896:K1897)</f>
        <v>641480</v>
      </c>
      <c r="L1895" s="3">
        <f t="shared" si="1664"/>
        <v>288864</v>
      </c>
      <c r="M1895" s="3">
        <f t="shared" ref="M1895:O1895" si="1669">SUM(M1896:M1897)</f>
        <v>96288</v>
      </c>
      <c r="N1895" s="3">
        <f t="shared" si="1669"/>
        <v>96288</v>
      </c>
      <c r="O1895" s="3">
        <f t="shared" si="1669"/>
        <v>96288</v>
      </c>
      <c r="P1895" s="3">
        <f t="shared" si="1666"/>
        <v>930344</v>
      </c>
      <c r="Q1895" s="3">
        <f t="shared" si="1642"/>
        <v>75.807334784819375</v>
      </c>
    </row>
    <row r="1896" spans="1:17">
      <c r="A1896" s="12" t="s">
        <v>803</v>
      </c>
      <c r="B1896" s="12" t="s">
        <v>129</v>
      </c>
      <c r="C1896" s="12" t="s">
        <v>961</v>
      </c>
      <c r="D1896" s="12" t="s">
        <v>962</v>
      </c>
      <c r="E1896" s="11">
        <v>6111</v>
      </c>
      <c r="F1896" s="12"/>
      <c r="G1896" s="84" t="s">
        <v>3108</v>
      </c>
      <c r="H1896" s="13" t="s">
        <v>4</v>
      </c>
      <c r="I1896" s="2">
        <v>1109679</v>
      </c>
      <c r="J1896" s="2">
        <v>1084679</v>
      </c>
      <c r="K1896" s="2">
        <v>552869</v>
      </c>
      <c r="L1896" s="2">
        <f t="shared" si="1664"/>
        <v>266685</v>
      </c>
      <c r="M1896" s="2">
        <v>88895</v>
      </c>
      <c r="N1896" s="2">
        <v>88895</v>
      </c>
      <c r="O1896" s="2">
        <v>88895</v>
      </c>
      <c r="P1896" s="2">
        <f t="shared" si="1666"/>
        <v>819554</v>
      </c>
      <c r="Q1896" s="2">
        <f t="shared" si="1642"/>
        <v>75.557284689756145</v>
      </c>
    </row>
    <row r="1897" spans="1:17">
      <c r="A1897" s="17" t="s">
        <v>803</v>
      </c>
      <c r="B1897" s="17" t="s">
        <v>129</v>
      </c>
      <c r="C1897" s="17" t="s">
        <v>961</v>
      </c>
      <c r="D1897" s="17" t="s">
        <v>962</v>
      </c>
      <c r="E1897" s="17" t="s">
        <v>91</v>
      </c>
      <c r="F1897" s="12" t="s">
        <v>0</v>
      </c>
      <c r="G1897" s="84" t="s">
        <v>0</v>
      </c>
      <c r="H1897" s="18" t="s">
        <v>5</v>
      </c>
      <c r="I1897" s="3">
        <v>144865</v>
      </c>
      <c r="J1897" s="3">
        <f t="shared" ref="J1897:K1897" si="1670">SUM(J1898:J1902)</f>
        <v>142569</v>
      </c>
      <c r="K1897" s="3">
        <f t="shared" si="1670"/>
        <v>88611</v>
      </c>
      <c r="L1897" s="3">
        <f t="shared" si="1664"/>
        <v>22179</v>
      </c>
      <c r="M1897" s="3">
        <f t="shared" ref="M1897:O1897" si="1671">SUM(M1898:M1902)</f>
        <v>7393</v>
      </c>
      <c r="N1897" s="3">
        <f t="shared" si="1671"/>
        <v>7393</v>
      </c>
      <c r="O1897" s="3">
        <f t="shared" si="1671"/>
        <v>7393</v>
      </c>
      <c r="P1897" s="3">
        <f t="shared" si="1666"/>
        <v>110790</v>
      </c>
      <c r="Q1897" s="3">
        <f t="shared" si="1642"/>
        <v>77.709740546682653</v>
      </c>
    </row>
    <row r="1898" spans="1:17">
      <c r="A1898" s="12" t="s">
        <v>803</v>
      </c>
      <c r="B1898" s="12" t="s">
        <v>129</v>
      </c>
      <c r="C1898" s="12" t="s">
        <v>961</v>
      </c>
      <c r="D1898" s="12" t="s">
        <v>962</v>
      </c>
      <c r="E1898" s="11">
        <v>6112</v>
      </c>
      <c r="F1898" s="12" t="s">
        <v>964</v>
      </c>
      <c r="G1898" s="84" t="s">
        <v>3108</v>
      </c>
      <c r="H1898" s="13" t="s">
        <v>9</v>
      </c>
      <c r="I1898" s="2">
        <v>26750</v>
      </c>
      <c r="J1898" s="2">
        <v>25850</v>
      </c>
      <c r="K1898" s="2">
        <v>13594</v>
      </c>
      <c r="L1898" s="2">
        <f t="shared" si="1664"/>
        <v>6126</v>
      </c>
      <c r="M1898" s="2">
        <v>2042</v>
      </c>
      <c r="N1898" s="2">
        <v>2042</v>
      </c>
      <c r="O1898" s="2">
        <v>2042</v>
      </c>
      <c r="P1898" s="2">
        <f t="shared" si="1666"/>
        <v>19720</v>
      </c>
      <c r="Q1898" s="2">
        <f t="shared" si="1642"/>
        <v>76.286266924564799</v>
      </c>
    </row>
    <row r="1899" spans="1:17">
      <c r="A1899" s="12" t="s">
        <v>803</v>
      </c>
      <c r="B1899" s="12" t="s">
        <v>129</v>
      </c>
      <c r="C1899" s="12" t="s">
        <v>961</v>
      </c>
      <c r="D1899" s="12" t="s">
        <v>962</v>
      </c>
      <c r="E1899" s="11">
        <v>6112</v>
      </c>
      <c r="F1899" s="12" t="s">
        <v>965</v>
      </c>
      <c r="G1899" s="84" t="s">
        <v>3108</v>
      </c>
      <c r="H1899" s="13" t="s">
        <v>10</v>
      </c>
      <c r="I1899" s="2">
        <v>88000</v>
      </c>
      <c r="J1899" s="2">
        <v>84400</v>
      </c>
      <c r="K1899" s="2">
        <v>52293</v>
      </c>
      <c r="L1899" s="2">
        <f t="shared" si="1664"/>
        <v>16053</v>
      </c>
      <c r="M1899" s="2">
        <v>5351</v>
      </c>
      <c r="N1899" s="2">
        <v>5351</v>
      </c>
      <c r="O1899" s="2">
        <v>5351</v>
      </c>
      <c r="P1899" s="2">
        <f t="shared" si="1666"/>
        <v>68346</v>
      </c>
      <c r="Q1899" s="2">
        <f t="shared" si="1642"/>
        <v>80.978672985781984</v>
      </c>
    </row>
    <row r="1900" spans="1:17">
      <c r="A1900" s="12" t="s">
        <v>803</v>
      </c>
      <c r="B1900" s="12" t="s">
        <v>129</v>
      </c>
      <c r="C1900" s="12" t="s">
        <v>961</v>
      </c>
      <c r="D1900" s="12" t="s">
        <v>962</v>
      </c>
      <c r="E1900" s="11">
        <v>6112</v>
      </c>
      <c r="F1900" s="12" t="s">
        <v>966</v>
      </c>
      <c r="G1900" s="84" t="s">
        <v>3108</v>
      </c>
      <c r="H1900" s="13" t="s">
        <v>7</v>
      </c>
      <c r="I1900" s="2">
        <v>15515</v>
      </c>
      <c r="J1900" s="2">
        <v>17719</v>
      </c>
      <c r="K1900" s="2">
        <v>17719</v>
      </c>
      <c r="L1900" s="2">
        <f t="shared" si="1664"/>
        <v>0</v>
      </c>
      <c r="M1900" s="2"/>
      <c r="N1900" s="2">
        <v>0</v>
      </c>
      <c r="O1900" s="2">
        <v>0</v>
      </c>
      <c r="P1900" s="2">
        <f t="shared" si="1666"/>
        <v>17719</v>
      </c>
      <c r="Q1900" s="2">
        <f t="shared" si="1642"/>
        <v>100</v>
      </c>
    </row>
    <row r="1901" spans="1:17">
      <c r="A1901" s="12" t="s">
        <v>803</v>
      </c>
      <c r="B1901" s="12" t="s">
        <v>129</v>
      </c>
      <c r="C1901" s="12" t="s">
        <v>961</v>
      </c>
      <c r="D1901" s="12" t="s">
        <v>962</v>
      </c>
      <c r="E1901" s="11">
        <v>6112</v>
      </c>
      <c r="F1901" s="12" t="s">
        <v>967</v>
      </c>
      <c r="G1901" s="84" t="s">
        <v>3108</v>
      </c>
      <c r="H1901" s="13" t="s">
        <v>8</v>
      </c>
      <c r="I1901" s="2">
        <v>2000</v>
      </c>
      <c r="J1901" s="2">
        <v>2000</v>
      </c>
      <c r="K1901" s="2">
        <v>0</v>
      </c>
      <c r="L1901" s="2">
        <f t="shared" si="1664"/>
        <v>0</v>
      </c>
      <c r="M1901" s="2">
        <v>0</v>
      </c>
      <c r="N1901" s="2">
        <v>0</v>
      </c>
      <c r="O1901" s="2">
        <v>0</v>
      </c>
      <c r="P1901" s="2">
        <f t="shared" si="1666"/>
        <v>0</v>
      </c>
      <c r="Q1901" s="2">
        <f t="shared" si="1642"/>
        <v>0</v>
      </c>
    </row>
    <row r="1902" spans="1:17">
      <c r="A1902" s="12" t="s">
        <v>803</v>
      </c>
      <c r="B1902" s="12" t="s">
        <v>129</v>
      </c>
      <c r="C1902" s="12" t="s">
        <v>961</v>
      </c>
      <c r="D1902" s="12" t="s">
        <v>962</v>
      </c>
      <c r="E1902" s="11">
        <v>6112</v>
      </c>
      <c r="F1902" s="12" t="s">
        <v>968</v>
      </c>
      <c r="G1902" s="84" t="s">
        <v>3108</v>
      </c>
      <c r="H1902" s="13" t="s">
        <v>6</v>
      </c>
      <c r="I1902" s="2">
        <v>12600</v>
      </c>
      <c r="J1902" s="2">
        <v>12600</v>
      </c>
      <c r="K1902" s="2">
        <v>5005</v>
      </c>
      <c r="L1902" s="2">
        <f t="shared" si="1664"/>
        <v>0</v>
      </c>
      <c r="M1902" s="2">
        <v>0</v>
      </c>
      <c r="N1902" s="2">
        <v>0</v>
      </c>
      <c r="O1902" s="2">
        <v>0</v>
      </c>
      <c r="P1902" s="2">
        <f t="shared" si="1666"/>
        <v>5005</v>
      </c>
      <c r="Q1902" s="2">
        <f t="shared" si="1642"/>
        <v>39.722222222222221</v>
      </c>
    </row>
    <row r="1903" spans="1:17">
      <c r="A1903" s="12" t="s">
        <v>803</v>
      </c>
      <c r="B1903" s="12" t="s">
        <v>129</v>
      </c>
      <c r="C1903" s="12" t="s">
        <v>961</v>
      </c>
      <c r="D1903" s="12" t="s">
        <v>962</v>
      </c>
      <c r="E1903" s="18" t="s">
        <v>13</v>
      </c>
      <c r="F1903" s="18" t="s">
        <v>0</v>
      </c>
      <c r="G1903" s="81" t="s">
        <v>0</v>
      </c>
      <c r="H1903" s="18" t="s">
        <v>14</v>
      </c>
      <c r="I1903" s="3">
        <v>116516</v>
      </c>
      <c r="J1903" s="3">
        <f t="shared" ref="J1903:K1903" si="1672">SUM(J1904)</f>
        <v>113866</v>
      </c>
      <c r="K1903" s="3">
        <f t="shared" si="1672"/>
        <v>58106</v>
      </c>
      <c r="L1903" s="3">
        <f t="shared" si="1664"/>
        <v>27972</v>
      </c>
      <c r="M1903" s="3">
        <f t="shared" ref="M1903:O1903" si="1673">SUM(M1904)</f>
        <v>9324</v>
      </c>
      <c r="N1903" s="3">
        <f t="shared" si="1673"/>
        <v>9324</v>
      </c>
      <c r="O1903" s="3">
        <f t="shared" si="1673"/>
        <v>9324</v>
      </c>
      <c r="P1903" s="3">
        <f t="shared" si="1666"/>
        <v>86078</v>
      </c>
      <c r="Q1903" s="3">
        <f t="shared" si="1642"/>
        <v>75.595875854074094</v>
      </c>
    </row>
    <row r="1904" spans="1:17">
      <c r="A1904" s="12" t="s">
        <v>803</v>
      </c>
      <c r="B1904" s="12" t="s">
        <v>129</v>
      </c>
      <c r="C1904" s="12" t="s">
        <v>961</v>
      </c>
      <c r="D1904" s="12" t="s">
        <v>962</v>
      </c>
      <c r="E1904" s="11">
        <v>6121</v>
      </c>
      <c r="F1904" s="12"/>
      <c r="G1904" s="84" t="s">
        <v>3108</v>
      </c>
      <c r="H1904" s="13" t="s">
        <v>15</v>
      </c>
      <c r="I1904" s="2">
        <v>116516</v>
      </c>
      <c r="J1904" s="2">
        <v>113866</v>
      </c>
      <c r="K1904" s="2">
        <v>58106</v>
      </c>
      <c r="L1904" s="2">
        <f t="shared" si="1664"/>
        <v>27972</v>
      </c>
      <c r="M1904" s="2">
        <v>9324</v>
      </c>
      <c r="N1904" s="2">
        <v>9324</v>
      </c>
      <c r="O1904" s="2">
        <v>9324</v>
      </c>
      <c r="P1904" s="2">
        <f t="shared" si="1666"/>
        <v>86078</v>
      </c>
      <c r="Q1904" s="2">
        <f t="shared" si="1642"/>
        <v>75.595875854074094</v>
      </c>
    </row>
    <row r="1905" spans="1:17">
      <c r="A1905" s="12" t="s">
        <v>803</v>
      </c>
      <c r="B1905" s="12" t="s">
        <v>129</v>
      </c>
      <c r="C1905" s="12" t="s">
        <v>961</v>
      </c>
      <c r="D1905" s="12" t="s">
        <v>962</v>
      </c>
      <c r="E1905" s="18" t="s">
        <v>16</v>
      </c>
      <c r="F1905" s="18" t="s">
        <v>0</v>
      </c>
      <c r="G1905" s="81" t="s">
        <v>0</v>
      </c>
      <c r="H1905" s="18" t="s">
        <v>17</v>
      </c>
      <c r="I1905" s="3">
        <v>195615</v>
      </c>
      <c r="J1905" s="3">
        <f t="shared" ref="J1905:K1905" si="1674">SUM(J1906:J1913)</f>
        <v>148000</v>
      </c>
      <c r="K1905" s="3">
        <f t="shared" si="1674"/>
        <v>89431</v>
      </c>
      <c r="L1905" s="3">
        <f t="shared" si="1664"/>
        <v>16937</v>
      </c>
      <c r="M1905" s="3">
        <f t="shared" ref="M1905:O1905" si="1675">SUM(M1906:M1913)</f>
        <v>3833</v>
      </c>
      <c r="N1905" s="3">
        <f t="shared" si="1675"/>
        <v>4552</v>
      </c>
      <c r="O1905" s="3">
        <f t="shared" si="1675"/>
        <v>8552</v>
      </c>
      <c r="P1905" s="3">
        <f t="shared" si="1666"/>
        <v>106368</v>
      </c>
      <c r="Q1905" s="3">
        <f t="shared" si="1642"/>
        <v>71.870270270270282</v>
      </c>
    </row>
    <row r="1906" spans="1:17">
      <c r="A1906" s="12" t="s">
        <v>803</v>
      </c>
      <c r="B1906" s="12" t="s">
        <v>129</v>
      </c>
      <c r="C1906" s="12" t="s">
        <v>961</v>
      </c>
      <c r="D1906" s="12" t="s">
        <v>962</v>
      </c>
      <c r="E1906" s="11">
        <v>6131</v>
      </c>
      <c r="F1906" s="12"/>
      <c r="G1906" s="84" t="s">
        <v>3108</v>
      </c>
      <c r="H1906" s="13" t="s">
        <v>18</v>
      </c>
      <c r="I1906" s="2">
        <v>2500</v>
      </c>
      <c r="J1906" s="2">
        <v>2500</v>
      </c>
      <c r="K1906" s="2">
        <v>833</v>
      </c>
      <c r="L1906" s="2">
        <f t="shared" si="1664"/>
        <v>831</v>
      </c>
      <c r="M1906" s="2">
        <v>277</v>
      </c>
      <c r="N1906" s="2">
        <v>277</v>
      </c>
      <c r="O1906" s="2">
        <v>277</v>
      </c>
      <c r="P1906" s="2">
        <f t="shared" si="1666"/>
        <v>1664</v>
      </c>
      <c r="Q1906" s="2">
        <f t="shared" si="1642"/>
        <v>66.56</v>
      </c>
    </row>
    <row r="1907" spans="1:17">
      <c r="A1907" s="12" t="s">
        <v>803</v>
      </c>
      <c r="B1907" s="12" t="s">
        <v>129</v>
      </c>
      <c r="C1907" s="12" t="s">
        <v>961</v>
      </c>
      <c r="D1907" s="12" t="s">
        <v>962</v>
      </c>
      <c r="E1907" s="11">
        <v>6132</v>
      </c>
      <c r="F1907" s="12"/>
      <c r="G1907" s="84" t="s">
        <v>3108</v>
      </c>
      <c r="H1907" s="13" t="s">
        <v>19</v>
      </c>
      <c r="I1907" s="2">
        <v>54000</v>
      </c>
      <c r="J1907" s="2">
        <v>54000</v>
      </c>
      <c r="K1907" s="2">
        <v>27300</v>
      </c>
      <c r="L1907" s="2">
        <f t="shared" si="1664"/>
        <v>3000</v>
      </c>
      <c r="M1907" s="2">
        <v>1000</v>
      </c>
      <c r="N1907" s="2">
        <v>1000</v>
      </c>
      <c r="O1907" s="2">
        <v>1000</v>
      </c>
      <c r="P1907" s="2">
        <f t="shared" si="1666"/>
        <v>30300</v>
      </c>
      <c r="Q1907" s="2">
        <f t="shared" si="1642"/>
        <v>56.111111111111114</v>
      </c>
    </row>
    <row r="1908" spans="1:17">
      <c r="A1908" s="12" t="s">
        <v>803</v>
      </c>
      <c r="B1908" s="12" t="s">
        <v>129</v>
      </c>
      <c r="C1908" s="12" t="s">
        <v>961</v>
      </c>
      <c r="D1908" s="12" t="s">
        <v>962</v>
      </c>
      <c r="E1908" s="11">
        <v>6133</v>
      </c>
      <c r="F1908" s="12"/>
      <c r="G1908" s="84" t="s">
        <v>3108</v>
      </c>
      <c r="H1908" s="13" t="s">
        <v>20</v>
      </c>
      <c r="I1908" s="2">
        <v>16000</v>
      </c>
      <c r="J1908" s="2">
        <v>16000</v>
      </c>
      <c r="K1908" s="2">
        <v>8450</v>
      </c>
      <c r="L1908" s="2">
        <f t="shared" si="1664"/>
        <v>3600</v>
      </c>
      <c r="M1908" s="2">
        <v>1200</v>
      </c>
      <c r="N1908" s="2">
        <v>1200</v>
      </c>
      <c r="O1908" s="2">
        <v>1200</v>
      </c>
      <c r="P1908" s="2">
        <f t="shared" si="1666"/>
        <v>12050</v>
      </c>
      <c r="Q1908" s="2">
        <f t="shared" si="1642"/>
        <v>75.3125</v>
      </c>
    </row>
    <row r="1909" spans="1:17">
      <c r="A1909" s="12" t="s">
        <v>803</v>
      </c>
      <c r="B1909" s="12" t="s">
        <v>129</v>
      </c>
      <c r="C1909" s="12" t="s">
        <v>961</v>
      </c>
      <c r="D1909" s="12" t="s">
        <v>962</v>
      </c>
      <c r="E1909" s="11">
        <v>6134</v>
      </c>
      <c r="F1909" s="12"/>
      <c r="G1909" s="84" t="s">
        <v>3108</v>
      </c>
      <c r="H1909" s="13" t="s">
        <v>21</v>
      </c>
      <c r="I1909" s="2">
        <v>53562</v>
      </c>
      <c r="J1909" s="2">
        <v>13000</v>
      </c>
      <c r="K1909" s="2">
        <v>6549</v>
      </c>
      <c r="L1909" s="2">
        <f t="shared" si="1664"/>
        <v>3225</v>
      </c>
      <c r="M1909" s="2">
        <v>1075</v>
      </c>
      <c r="N1909" s="2">
        <v>1075</v>
      </c>
      <c r="O1909" s="2">
        <v>1075</v>
      </c>
      <c r="P1909" s="2">
        <f t="shared" si="1666"/>
        <v>9774</v>
      </c>
      <c r="Q1909" s="2">
        <f t="shared" si="1642"/>
        <v>75.184615384615384</v>
      </c>
    </row>
    <row r="1910" spans="1:17">
      <c r="A1910" s="12" t="s">
        <v>803</v>
      </c>
      <c r="B1910" s="12" t="s">
        <v>129</v>
      </c>
      <c r="C1910" s="12" t="s">
        <v>961</v>
      </c>
      <c r="D1910" s="12" t="s">
        <v>962</v>
      </c>
      <c r="E1910" s="11">
        <v>6135</v>
      </c>
      <c r="F1910" s="12"/>
      <c r="G1910" s="84" t="s">
        <v>3108</v>
      </c>
      <c r="H1910" s="13" t="s">
        <v>22</v>
      </c>
      <c r="I1910" s="2">
        <v>300</v>
      </c>
      <c r="J1910" s="2">
        <v>300</v>
      </c>
      <c r="K1910" s="2">
        <v>150</v>
      </c>
      <c r="L1910" s="2">
        <f t="shared" si="1664"/>
        <v>150</v>
      </c>
      <c r="M1910" s="2">
        <v>0</v>
      </c>
      <c r="N1910" s="2">
        <v>75</v>
      </c>
      <c r="O1910" s="2">
        <v>75</v>
      </c>
      <c r="P1910" s="2">
        <f t="shared" si="1666"/>
        <v>300</v>
      </c>
      <c r="Q1910" s="2">
        <f t="shared" si="1642"/>
        <v>100</v>
      </c>
    </row>
    <row r="1911" spans="1:17">
      <c r="A1911" s="12" t="s">
        <v>803</v>
      </c>
      <c r="B1911" s="12" t="s">
        <v>129</v>
      </c>
      <c r="C1911" s="12" t="s">
        <v>961</v>
      </c>
      <c r="D1911" s="12" t="s">
        <v>962</v>
      </c>
      <c r="E1911" s="11">
        <v>6136</v>
      </c>
      <c r="F1911" s="12"/>
      <c r="G1911" s="84" t="s">
        <v>3108</v>
      </c>
      <c r="H1911" s="13" t="s">
        <v>23</v>
      </c>
      <c r="I1911" s="2">
        <v>25000</v>
      </c>
      <c r="J1911" s="2">
        <v>25000</v>
      </c>
      <c r="K1911" s="2">
        <v>14500</v>
      </c>
      <c r="L1911" s="2">
        <f t="shared" si="1664"/>
        <v>4000</v>
      </c>
      <c r="M1911" s="2">
        <v>0</v>
      </c>
      <c r="N1911" s="2">
        <v>0</v>
      </c>
      <c r="O1911" s="2">
        <v>4000</v>
      </c>
      <c r="P1911" s="2">
        <f t="shared" si="1666"/>
        <v>18500</v>
      </c>
      <c r="Q1911" s="2">
        <f t="shared" si="1642"/>
        <v>74</v>
      </c>
    </row>
    <row r="1912" spans="1:17">
      <c r="A1912" s="12" t="s">
        <v>803</v>
      </c>
      <c r="B1912" s="12" t="s">
        <v>129</v>
      </c>
      <c r="C1912" s="12" t="s">
        <v>961</v>
      </c>
      <c r="D1912" s="12" t="s">
        <v>962</v>
      </c>
      <c r="E1912" s="11">
        <v>6137</v>
      </c>
      <c r="F1912" s="12"/>
      <c r="G1912" s="84" t="s">
        <v>3108</v>
      </c>
      <c r="H1912" s="13" t="s">
        <v>24</v>
      </c>
      <c r="I1912" s="2">
        <v>17403</v>
      </c>
      <c r="J1912" s="2">
        <v>10500</v>
      </c>
      <c r="K1912" s="2">
        <v>6375</v>
      </c>
      <c r="L1912" s="2">
        <f t="shared" si="1664"/>
        <v>1400</v>
      </c>
      <c r="M1912" s="2">
        <v>0</v>
      </c>
      <c r="N1912" s="2">
        <v>700</v>
      </c>
      <c r="O1912" s="2">
        <v>700</v>
      </c>
      <c r="P1912" s="2">
        <f t="shared" si="1666"/>
        <v>7775</v>
      </c>
      <c r="Q1912" s="2">
        <f t="shared" si="1642"/>
        <v>74.047619047619051</v>
      </c>
    </row>
    <row r="1913" spans="1:17">
      <c r="A1913" s="17" t="s">
        <v>803</v>
      </c>
      <c r="B1913" s="17" t="s">
        <v>129</v>
      </c>
      <c r="C1913" s="17" t="s">
        <v>961</v>
      </c>
      <c r="D1913" s="17" t="s">
        <v>962</v>
      </c>
      <c r="E1913" s="17" t="s">
        <v>99</v>
      </c>
      <c r="F1913" s="12" t="s">
        <v>0</v>
      </c>
      <c r="G1913" s="84" t="s">
        <v>0</v>
      </c>
      <c r="H1913" s="18" t="s">
        <v>26</v>
      </c>
      <c r="I1913" s="3">
        <v>26850</v>
      </c>
      <c r="J1913" s="3">
        <f t="shared" ref="J1913:K1913" si="1676">SUM(J1914:J1916)</f>
        <v>26700</v>
      </c>
      <c r="K1913" s="3">
        <f t="shared" si="1676"/>
        <v>25274</v>
      </c>
      <c r="L1913" s="3">
        <f t="shared" si="1664"/>
        <v>731</v>
      </c>
      <c r="M1913" s="3">
        <f t="shared" ref="M1913:O1913" si="1677">SUM(M1914:M1916)</f>
        <v>281</v>
      </c>
      <c r="N1913" s="3">
        <f t="shared" si="1677"/>
        <v>225</v>
      </c>
      <c r="O1913" s="3">
        <f t="shared" si="1677"/>
        <v>225</v>
      </c>
      <c r="P1913" s="3">
        <f t="shared" si="1666"/>
        <v>26005</v>
      </c>
      <c r="Q1913" s="3">
        <f t="shared" si="1642"/>
        <v>97.397003745318358</v>
      </c>
    </row>
    <row r="1914" spans="1:17">
      <c r="A1914" s="12" t="s">
        <v>803</v>
      </c>
      <c r="B1914" s="12" t="s">
        <v>129</v>
      </c>
      <c r="C1914" s="12" t="s">
        <v>961</v>
      </c>
      <c r="D1914" s="12" t="s">
        <v>962</v>
      </c>
      <c r="E1914" s="11">
        <v>6139</v>
      </c>
      <c r="F1914" s="12"/>
      <c r="G1914" s="84" t="s">
        <v>3108</v>
      </c>
      <c r="H1914" s="13" t="s">
        <v>26</v>
      </c>
      <c r="I1914" s="2">
        <v>15700</v>
      </c>
      <c r="J1914" s="2">
        <v>15700</v>
      </c>
      <c r="K1914" s="2">
        <v>14330</v>
      </c>
      <c r="L1914" s="2">
        <f t="shared" si="1664"/>
        <v>675</v>
      </c>
      <c r="M1914" s="2">
        <v>225</v>
      </c>
      <c r="N1914" s="2">
        <v>225</v>
      </c>
      <c r="O1914" s="2">
        <v>225</v>
      </c>
      <c r="P1914" s="2">
        <f t="shared" si="1666"/>
        <v>15005</v>
      </c>
      <c r="Q1914" s="2">
        <f t="shared" si="1642"/>
        <v>95.573248407643305</v>
      </c>
    </row>
    <row r="1915" spans="1:17">
      <c r="A1915" s="12">
        <f>21+14</f>
        <v>35</v>
      </c>
      <c r="B1915" s="12" t="s">
        <v>129</v>
      </c>
      <c r="C1915" s="12" t="s">
        <v>961</v>
      </c>
      <c r="D1915" s="12" t="s">
        <v>962</v>
      </c>
      <c r="E1915" s="11">
        <v>6139</v>
      </c>
      <c r="F1915" s="12" t="s">
        <v>969</v>
      </c>
      <c r="G1915" s="84" t="s">
        <v>3108</v>
      </c>
      <c r="H1915" s="13" t="s">
        <v>108</v>
      </c>
      <c r="I1915" s="2">
        <v>4150</v>
      </c>
      <c r="J1915" s="2">
        <v>4000</v>
      </c>
      <c r="K1915" s="2">
        <v>3944</v>
      </c>
      <c r="L1915" s="2">
        <f t="shared" si="1664"/>
        <v>56</v>
      </c>
      <c r="M1915" s="2">
        <v>56</v>
      </c>
      <c r="N1915" s="2">
        <v>0</v>
      </c>
      <c r="O1915" s="2">
        <v>0</v>
      </c>
      <c r="P1915" s="2">
        <f t="shared" si="1666"/>
        <v>4000</v>
      </c>
      <c r="Q1915" s="2">
        <f t="shared" si="1642"/>
        <v>100</v>
      </c>
    </row>
    <row r="1916" spans="1:17" ht="22.5">
      <c r="A1916" s="12" t="s">
        <v>803</v>
      </c>
      <c r="B1916" s="12" t="s">
        <v>129</v>
      </c>
      <c r="C1916" s="12" t="s">
        <v>961</v>
      </c>
      <c r="D1916" s="12" t="s">
        <v>962</v>
      </c>
      <c r="E1916" s="11">
        <v>6139</v>
      </c>
      <c r="F1916" s="12" t="s">
        <v>970</v>
      </c>
      <c r="G1916" s="84" t="s">
        <v>3108</v>
      </c>
      <c r="H1916" s="13" t="s">
        <v>114</v>
      </c>
      <c r="I1916" s="2">
        <v>7000</v>
      </c>
      <c r="J1916" s="2">
        <v>7000</v>
      </c>
      <c r="K1916" s="2">
        <v>7000</v>
      </c>
      <c r="L1916" s="2">
        <f t="shared" si="1664"/>
        <v>0</v>
      </c>
      <c r="M1916" s="2">
        <v>0</v>
      </c>
      <c r="N1916" s="2">
        <v>0</v>
      </c>
      <c r="O1916" s="2">
        <v>0</v>
      </c>
      <c r="P1916" s="2">
        <f t="shared" si="1666"/>
        <v>7000</v>
      </c>
      <c r="Q1916" s="2">
        <f t="shared" si="1642"/>
        <v>100</v>
      </c>
    </row>
    <row r="1917" spans="1:17" ht="22.5">
      <c r="A1917" s="17" t="s">
        <v>0</v>
      </c>
      <c r="B1917" s="17" t="s">
        <v>0</v>
      </c>
      <c r="C1917" s="17" t="s">
        <v>0</v>
      </c>
      <c r="D1917" s="18" t="s">
        <v>0</v>
      </c>
      <c r="E1917" s="18" t="s">
        <v>0</v>
      </c>
      <c r="F1917" s="18" t="s">
        <v>0</v>
      </c>
      <c r="G1917" s="81" t="s">
        <v>0</v>
      </c>
      <c r="H1917" s="24" t="s">
        <v>36</v>
      </c>
      <c r="I1917" s="29">
        <v>100</v>
      </c>
      <c r="J1917" s="29">
        <f t="shared" ref="J1917:K1919" si="1678">SUM(J1918)</f>
        <v>100</v>
      </c>
      <c r="K1917" s="29">
        <f t="shared" si="1678"/>
        <v>0</v>
      </c>
      <c r="L1917" s="29">
        <f t="shared" si="1664"/>
        <v>0</v>
      </c>
      <c r="M1917" s="29">
        <f t="shared" ref="M1917:O1919" si="1679">SUM(M1918)</f>
        <v>0</v>
      </c>
      <c r="N1917" s="29">
        <f t="shared" si="1679"/>
        <v>0</v>
      </c>
      <c r="O1917" s="29">
        <f t="shared" si="1679"/>
        <v>0</v>
      </c>
      <c r="P1917" s="29">
        <f t="shared" si="1666"/>
        <v>0</v>
      </c>
      <c r="Q1917" s="29">
        <f t="shared" si="1642"/>
        <v>0</v>
      </c>
    </row>
    <row r="1918" spans="1:17">
      <c r="A1918" s="12" t="s">
        <v>803</v>
      </c>
      <c r="B1918" s="12" t="s">
        <v>129</v>
      </c>
      <c r="C1918" s="12" t="s">
        <v>961</v>
      </c>
      <c r="D1918" s="12" t="s">
        <v>962</v>
      </c>
      <c r="E1918" s="18" t="s">
        <v>28</v>
      </c>
      <c r="F1918" s="18" t="s">
        <v>0</v>
      </c>
      <c r="G1918" s="81" t="s">
        <v>0</v>
      </c>
      <c r="H1918" s="18" t="s">
        <v>29</v>
      </c>
      <c r="I1918" s="3">
        <v>100</v>
      </c>
      <c r="J1918" s="3">
        <f t="shared" si="1678"/>
        <v>100</v>
      </c>
      <c r="K1918" s="3">
        <f t="shared" si="1678"/>
        <v>0</v>
      </c>
      <c r="L1918" s="3">
        <f t="shared" si="1664"/>
        <v>0</v>
      </c>
      <c r="M1918" s="3">
        <f t="shared" si="1679"/>
        <v>0</v>
      </c>
      <c r="N1918" s="3">
        <f t="shared" si="1679"/>
        <v>0</v>
      </c>
      <c r="O1918" s="3">
        <f t="shared" si="1679"/>
        <v>0</v>
      </c>
      <c r="P1918" s="3">
        <f t="shared" si="1666"/>
        <v>0</v>
      </c>
      <c r="Q1918" s="3">
        <f t="shared" si="1642"/>
        <v>0</v>
      </c>
    </row>
    <row r="1919" spans="1:17">
      <c r="A1919" s="17" t="s">
        <v>803</v>
      </c>
      <c r="B1919" s="17" t="s">
        <v>129</v>
      </c>
      <c r="C1919" s="17" t="s">
        <v>961</v>
      </c>
      <c r="D1919" s="17" t="s">
        <v>962</v>
      </c>
      <c r="E1919" s="17" t="s">
        <v>120</v>
      </c>
      <c r="F1919" s="12" t="s">
        <v>0</v>
      </c>
      <c r="G1919" s="84" t="s">
        <v>0</v>
      </c>
      <c r="H1919" s="18" t="s">
        <v>35</v>
      </c>
      <c r="I1919" s="3">
        <v>100</v>
      </c>
      <c r="J1919" s="3">
        <f t="shared" si="1678"/>
        <v>100</v>
      </c>
      <c r="K1919" s="3">
        <f t="shared" si="1678"/>
        <v>0</v>
      </c>
      <c r="L1919" s="3">
        <f t="shared" si="1664"/>
        <v>0</v>
      </c>
      <c r="M1919" s="3">
        <f t="shared" si="1679"/>
        <v>0</v>
      </c>
      <c r="N1919" s="3">
        <f t="shared" si="1679"/>
        <v>0</v>
      </c>
      <c r="O1919" s="3">
        <f t="shared" si="1679"/>
        <v>0</v>
      </c>
      <c r="P1919" s="3">
        <f t="shared" si="1666"/>
        <v>0</v>
      </c>
      <c r="Q1919" s="3">
        <f t="shared" si="1642"/>
        <v>0</v>
      </c>
    </row>
    <row r="1920" spans="1:17">
      <c r="A1920" s="12" t="s">
        <v>803</v>
      </c>
      <c r="B1920" s="12" t="s">
        <v>129</v>
      </c>
      <c r="C1920" s="12" t="s">
        <v>961</v>
      </c>
      <c r="D1920" s="12" t="s">
        <v>962</v>
      </c>
      <c r="E1920" s="11">
        <v>6148</v>
      </c>
      <c r="F1920" s="12"/>
      <c r="G1920" s="84" t="s">
        <v>3108</v>
      </c>
      <c r="H1920" s="13" t="s">
        <v>35</v>
      </c>
      <c r="I1920" s="2">
        <v>100</v>
      </c>
      <c r="J1920" s="2">
        <v>100</v>
      </c>
      <c r="K1920" s="2">
        <v>0</v>
      </c>
      <c r="L1920" s="2">
        <f t="shared" si="1664"/>
        <v>0</v>
      </c>
      <c r="M1920" s="2">
        <v>0</v>
      </c>
      <c r="N1920" s="2">
        <v>0</v>
      </c>
      <c r="O1920" s="2">
        <v>0</v>
      </c>
      <c r="P1920" s="2">
        <f t="shared" si="1666"/>
        <v>0</v>
      </c>
      <c r="Q1920" s="2">
        <f t="shared" si="1642"/>
        <v>0</v>
      </c>
    </row>
    <row r="1921" spans="1:17" ht="22.5">
      <c r="A1921" s="17" t="s">
        <v>0</v>
      </c>
      <c r="B1921" s="17" t="s">
        <v>0</v>
      </c>
      <c r="C1921" s="17" t="s">
        <v>0</v>
      </c>
      <c r="D1921" s="18" t="s">
        <v>0</v>
      </c>
      <c r="E1921" s="18" t="s">
        <v>0</v>
      </c>
      <c r="F1921" s="18" t="s">
        <v>0</v>
      </c>
      <c r="G1921" s="81" t="s">
        <v>0</v>
      </c>
      <c r="H1921" s="24" t="s">
        <v>58</v>
      </c>
      <c r="I1921" s="29">
        <v>54000</v>
      </c>
      <c r="J1921" s="29">
        <f t="shared" ref="J1921:K1921" si="1680">SUM(J1922)</f>
        <v>49000</v>
      </c>
      <c r="K1921" s="29">
        <f t="shared" si="1680"/>
        <v>20500</v>
      </c>
      <c r="L1921" s="29">
        <f t="shared" si="1664"/>
        <v>28500</v>
      </c>
      <c r="M1921" s="29">
        <f t="shared" ref="M1921:O1921" si="1681">SUM(M1922)</f>
        <v>10000</v>
      </c>
      <c r="N1921" s="29">
        <f t="shared" si="1681"/>
        <v>10000</v>
      </c>
      <c r="O1921" s="29">
        <f t="shared" si="1681"/>
        <v>8500</v>
      </c>
      <c r="P1921" s="29">
        <f t="shared" si="1666"/>
        <v>49000</v>
      </c>
      <c r="Q1921" s="29">
        <f t="shared" si="1642"/>
        <v>100</v>
      </c>
    </row>
    <row r="1922" spans="1:17">
      <c r="A1922" s="12" t="s">
        <v>803</v>
      </c>
      <c r="B1922" s="12" t="s">
        <v>129</v>
      </c>
      <c r="C1922" s="12" t="s">
        <v>961</v>
      </c>
      <c r="D1922" s="12" t="s">
        <v>962</v>
      </c>
      <c r="E1922" s="18" t="s">
        <v>50</v>
      </c>
      <c r="F1922" s="18" t="s">
        <v>0</v>
      </c>
      <c r="G1922" s="81" t="s">
        <v>0</v>
      </c>
      <c r="H1922" s="18" t="s">
        <v>51</v>
      </c>
      <c r="I1922" s="3">
        <v>54000</v>
      </c>
      <c r="J1922" s="3">
        <f t="shared" ref="J1922" si="1682">SUM(J1923:J1924)</f>
        <v>49000</v>
      </c>
      <c r="K1922" s="3">
        <f t="shared" ref="K1922" si="1683">SUM(K1923:K1924)</f>
        <v>20500</v>
      </c>
      <c r="L1922" s="3">
        <f t="shared" si="1664"/>
        <v>28500</v>
      </c>
      <c r="M1922" s="3">
        <f t="shared" ref="M1922:O1922" si="1684">SUM(M1923:M1924)</f>
        <v>10000</v>
      </c>
      <c r="N1922" s="3">
        <f t="shared" si="1684"/>
        <v>10000</v>
      </c>
      <c r="O1922" s="3">
        <f t="shared" si="1684"/>
        <v>8500</v>
      </c>
      <c r="P1922" s="3">
        <f t="shared" si="1666"/>
        <v>49000</v>
      </c>
      <c r="Q1922" s="3">
        <f t="shared" si="1642"/>
        <v>100</v>
      </c>
    </row>
    <row r="1923" spans="1:17">
      <c r="A1923" s="12" t="s">
        <v>803</v>
      </c>
      <c r="B1923" s="12" t="s">
        <v>129</v>
      </c>
      <c r="C1923" s="12" t="s">
        <v>961</v>
      </c>
      <c r="D1923" s="12" t="s">
        <v>962</v>
      </c>
      <c r="E1923" s="11">
        <v>8213</v>
      </c>
      <c r="F1923" s="12"/>
      <c r="G1923" s="84" t="s">
        <v>3108</v>
      </c>
      <c r="H1923" s="13" t="s">
        <v>54</v>
      </c>
      <c r="I1923" s="2">
        <v>37000</v>
      </c>
      <c r="J1923" s="2">
        <v>32000</v>
      </c>
      <c r="K1923" s="2">
        <v>12000</v>
      </c>
      <c r="L1923" s="2">
        <f t="shared" si="1664"/>
        <v>20000</v>
      </c>
      <c r="M1923" s="2">
        <v>6000</v>
      </c>
      <c r="N1923" s="2">
        <v>8000</v>
      </c>
      <c r="O1923" s="2">
        <v>6000</v>
      </c>
      <c r="P1923" s="2">
        <f t="shared" si="1666"/>
        <v>32000</v>
      </c>
      <c r="Q1923" s="2">
        <f t="shared" si="1642"/>
        <v>100</v>
      </c>
    </row>
    <row r="1924" spans="1:17">
      <c r="A1924" s="12" t="s">
        <v>803</v>
      </c>
      <c r="B1924" s="12" t="s">
        <v>129</v>
      </c>
      <c r="C1924" s="12" t="s">
        <v>961</v>
      </c>
      <c r="D1924" s="12" t="s">
        <v>962</v>
      </c>
      <c r="E1924" s="11">
        <v>8216</v>
      </c>
      <c r="F1924" s="12"/>
      <c r="G1924" s="84" t="s">
        <v>3108</v>
      </c>
      <c r="H1924" s="13" t="s">
        <v>57</v>
      </c>
      <c r="I1924" s="2">
        <v>17000</v>
      </c>
      <c r="J1924" s="2">
        <v>17000</v>
      </c>
      <c r="K1924" s="2">
        <v>8500</v>
      </c>
      <c r="L1924" s="2">
        <f t="shared" si="1664"/>
        <v>8500</v>
      </c>
      <c r="M1924" s="2">
        <v>4000</v>
      </c>
      <c r="N1924" s="2">
        <v>2000</v>
      </c>
      <c r="O1924" s="2">
        <v>2500</v>
      </c>
      <c r="P1924" s="2">
        <f t="shared" si="1666"/>
        <v>17000</v>
      </c>
      <c r="Q1924" s="2">
        <f t="shared" si="1642"/>
        <v>100</v>
      </c>
    </row>
    <row r="1925" spans="1:17">
      <c r="A1925" s="13" t="s">
        <v>0</v>
      </c>
      <c r="B1925" s="13" t="s">
        <v>0</v>
      </c>
      <c r="C1925" s="13" t="s">
        <v>0</v>
      </c>
      <c r="D1925" s="13" t="s">
        <v>0</v>
      </c>
      <c r="E1925" s="13" t="s">
        <v>0</v>
      </c>
      <c r="F1925" s="13" t="s">
        <v>0</v>
      </c>
      <c r="G1925" s="84" t="s">
        <v>0</v>
      </c>
      <c r="H1925" s="24" t="s">
        <v>971</v>
      </c>
      <c r="I1925" s="29">
        <v>1620775</v>
      </c>
      <c r="J1925" s="29">
        <f t="shared" ref="J1925:K1925" si="1685">SUM(J1894,J1917,J1921)</f>
        <v>1538214</v>
      </c>
      <c r="K1925" s="29">
        <f t="shared" si="1685"/>
        <v>809517</v>
      </c>
      <c r="L1925" s="29">
        <f t="shared" si="1664"/>
        <v>362273</v>
      </c>
      <c r="M1925" s="29">
        <f t="shared" ref="M1925:O1925" si="1686">SUM(M1894,M1917,M1921)</f>
        <v>119445</v>
      </c>
      <c r="N1925" s="29">
        <f t="shared" si="1686"/>
        <v>120164</v>
      </c>
      <c r="O1925" s="29">
        <f t="shared" si="1686"/>
        <v>122664</v>
      </c>
      <c r="P1925" s="29">
        <f t="shared" si="1666"/>
        <v>1171790</v>
      </c>
      <c r="Q1925" s="29">
        <f t="shared" si="1642"/>
        <v>76.178607137888491</v>
      </c>
    </row>
    <row r="1926" spans="1:17" ht="15.75" thickBot="1">
      <c r="A1926" s="13" t="s">
        <v>0</v>
      </c>
      <c r="B1926" s="13" t="s">
        <v>0</v>
      </c>
      <c r="C1926" s="13" t="s">
        <v>0</v>
      </c>
      <c r="D1926" s="13" t="s">
        <v>0</v>
      </c>
      <c r="E1926" s="13" t="s">
        <v>0</v>
      </c>
      <c r="F1926" s="13" t="s">
        <v>0</v>
      </c>
      <c r="G1926" s="84" t="s">
        <v>0</v>
      </c>
      <c r="H1926" s="18" t="s">
        <v>125</v>
      </c>
      <c r="I1926" s="3">
        <v>27</v>
      </c>
      <c r="J1926" s="3">
        <v>27</v>
      </c>
      <c r="K1926" s="3">
        <v>0</v>
      </c>
      <c r="L1926" s="3">
        <f t="shared" si="1664"/>
        <v>0</v>
      </c>
      <c r="M1926" s="3"/>
      <c r="N1926" s="3"/>
      <c r="O1926" s="3"/>
      <c r="P1926" s="3">
        <f t="shared" si="1666"/>
        <v>0</v>
      </c>
      <c r="Q1926" s="3">
        <f t="shared" si="1642"/>
        <v>0</v>
      </c>
    </row>
    <row r="1927" spans="1:17" ht="45.75" thickBot="1">
      <c r="A1927" s="109" t="s">
        <v>0</v>
      </c>
      <c r="B1927" s="109" t="s">
        <v>0</v>
      </c>
      <c r="C1927" s="109" t="s">
        <v>0</v>
      </c>
      <c r="D1927" s="109" t="s">
        <v>0</v>
      </c>
      <c r="E1927" s="109" t="s">
        <v>0</v>
      </c>
      <c r="F1927" s="109" t="s">
        <v>0</v>
      </c>
      <c r="G1927" s="121" t="s">
        <v>0</v>
      </c>
      <c r="H1927" s="1" t="s">
        <v>126</v>
      </c>
      <c r="I1927" s="1" t="s">
        <v>3016</v>
      </c>
      <c r="J1927" s="1" t="s">
        <v>3199</v>
      </c>
      <c r="K1927" s="1" t="s">
        <v>3198</v>
      </c>
      <c r="L1927" s="1" t="s">
        <v>3191</v>
      </c>
      <c r="M1927" s="1" t="s">
        <v>3193</v>
      </c>
      <c r="N1927" s="1" t="s">
        <v>3194</v>
      </c>
      <c r="O1927" s="1" t="s">
        <v>3195</v>
      </c>
      <c r="P1927" s="1" t="s">
        <v>3192</v>
      </c>
      <c r="Q1927" s="1" t="s">
        <v>3185</v>
      </c>
    </row>
    <row r="1928" spans="1:17">
      <c r="A1928" s="110"/>
      <c r="B1928" s="110"/>
      <c r="C1928" s="110"/>
      <c r="D1928" s="110"/>
      <c r="E1928" s="110"/>
      <c r="F1928" s="110"/>
      <c r="G1928" s="122"/>
      <c r="H1928" s="26" t="s">
        <v>0</v>
      </c>
      <c r="I1928" s="28">
        <v>1</v>
      </c>
      <c r="J1928" s="28">
        <v>2</v>
      </c>
      <c r="K1928" s="28">
        <v>3</v>
      </c>
      <c r="L1928" s="28" t="s">
        <v>3186</v>
      </c>
      <c r="M1928" s="28">
        <v>5</v>
      </c>
      <c r="N1928" s="28">
        <v>6</v>
      </c>
      <c r="O1928" s="28">
        <v>7</v>
      </c>
      <c r="P1928" s="28" t="s">
        <v>3187</v>
      </c>
      <c r="Q1928" s="28">
        <v>9</v>
      </c>
    </row>
    <row r="1929" spans="1:17">
      <c r="A1929" s="110"/>
      <c r="B1929" s="110"/>
      <c r="C1929" s="110"/>
      <c r="D1929" s="110"/>
      <c r="E1929" s="110"/>
      <c r="F1929" s="110"/>
      <c r="G1929" s="122"/>
      <c r="H1929" s="8" t="s">
        <v>877</v>
      </c>
      <c r="I1929" s="9">
        <v>1620775</v>
      </c>
      <c r="J1929" s="9">
        <f t="shared" ref="J1929" si="1687">SUM(J1925)</f>
        <v>1538214</v>
      </c>
      <c r="K1929" s="9">
        <f t="shared" ref="K1929" si="1688">SUM(K1925)</f>
        <v>809517</v>
      </c>
      <c r="L1929" s="9">
        <f t="shared" ref="L1929:L1930" si="1689">M1929+N1929+O1929</f>
        <v>362273</v>
      </c>
      <c r="M1929" s="9">
        <f t="shared" ref="M1929:O1929" si="1690">SUM(M1925)</f>
        <v>119445</v>
      </c>
      <c r="N1929" s="9">
        <f t="shared" si="1690"/>
        <v>120164</v>
      </c>
      <c r="O1929" s="9">
        <f t="shared" si="1690"/>
        <v>122664</v>
      </c>
      <c r="P1929" s="9">
        <f t="shared" ref="P1929:P1930" si="1691">SUM(K1929+L1929)</f>
        <v>1171790</v>
      </c>
      <c r="Q1929" s="9">
        <f t="shared" si="1642"/>
        <v>76.178607137888491</v>
      </c>
    </row>
    <row r="1930" spans="1:17">
      <c r="A1930" s="110"/>
      <c r="B1930" s="110"/>
      <c r="C1930" s="110"/>
      <c r="D1930" s="110"/>
      <c r="E1930" s="110"/>
      <c r="F1930" s="110"/>
      <c r="G1930" s="122"/>
      <c r="H1930" s="10" t="s">
        <v>68</v>
      </c>
      <c r="I1930" s="9">
        <v>1620775</v>
      </c>
      <c r="J1930" s="9">
        <f t="shared" ref="J1930" si="1692">SUM(J1929)</f>
        <v>1538214</v>
      </c>
      <c r="K1930" s="9">
        <f t="shared" ref="K1930" si="1693">SUM(K1929)</f>
        <v>809517</v>
      </c>
      <c r="L1930" s="9">
        <f t="shared" si="1689"/>
        <v>362273</v>
      </c>
      <c r="M1930" s="9">
        <f t="shared" ref="M1930:O1930" si="1694">SUM(M1929)</f>
        <v>119445</v>
      </c>
      <c r="N1930" s="9">
        <f t="shared" si="1694"/>
        <v>120164</v>
      </c>
      <c r="O1930" s="9">
        <f t="shared" si="1694"/>
        <v>122664</v>
      </c>
      <c r="P1930" s="9">
        <f t="shared" si="1691"/>
        <v>1171790</v>
      </c>
      <c r="Q1930" s="9">
        <f t="shared" si="1642"/>
        <v>76.178607137888491</v>
      </c>
    </row>
    <row r="1931" spans="1:17">
      <c r="A1931" s="111"/>
      <c r="B1931" s="111"/>
      <c r="C1931" s="111"/>
      <c r="D1931" s="111"/>
      <c r="E1931" s="111"/>
      <c r="F1931" s="111"/>
      <c r="G1931" s="123"/>
      <c r="Q1931" t="str">
        <f t="shared" si="1642"/>
        <v>-</v>
      </c>
    </row>
    <row r="1932" spans="1:17" ht="15.75" thickBot="1">
      <c r="A1932" s="13" t="s">
        <v>0</v>
      </c>
      <c r="B1932" s="13" t="s">
        <v>0</v>
      </c>
      <c r="C1932" s="13" t="s">
        <v>0</v>
      </c>
      <c r="D1932" s="13" t="s">
        <v>0</v>
      </c>
      <c r="E1932" s="13" t="s">
        <v>0</v>
      </c>
      <c r="F1932" s="13" t="s">
        <v>0</v>
      </c>
      <c r="G1932" s="84" t="s">
        <v>0</v>
      </c>
      <c r="H1932" s="27" t="s">
        <v>0</v>
      </c>
      <c r="I1932" s="27"/>
      <c r="J1932" s="27"/>
      <c r="K1932" s="27"/>
      <c r="L1932" s="27"/>
      <c r="M1932" s="27"/>
      <c r="N1932" s="27"/>
      <c r="O1932" s="27"/>
      <c r="P1932" s="27"/>
      <c r="Q1932" s="27" t="str">
        <f t="shared" si="1642"/>
        <v>-</v>
      </c>
    </row>
    <row r="1933" spans="1:17" ht="45.75" thickBot="1">
      <c r="A1933" s="1" t="s">
        <v>82</v>
      </c>
      <c r="B1933" s="1" t="s">
        <v>83</v>
      </c>
      <c r="C1933" s="1" t="s">
        <v>84</v>
      </c>
      <c r="D1933" s="19" t="s">
        <v>0</v>
      </c>
      <c r="E1933" s="1" t="s">
        <v>85</v>
      </c>
      <c r="F1933" s="1" t="s">
        <v>86</v>
      </c>
      <c r="G1933" s="82" t="s">
        <v>87</v>
      </c>
      <c r="H1933" s="1" t="s">
        <v>1</v>
      </c>
      <c r="I1933" s="1" t="s">
        <v>3016</v>
      </c>
      <c r="J1933" s="1" t="s">
        <v>3199</v>
      </c>
      <c r="K1933" s="1" t="s">
        <v>3198</v>
      </c>
      <c r="L1933" s="1" t="s">
        <v>3191</v>
      </c>
      <c r="M1933" s="1" t="s">
        <v>3193</v>
      </c>
      <c r="N1933" s="1" t="s">
        <v>3194</v>
      </c>
      <c r="O1933" s="1" t="s">
        <v>3195</v>
      </c>
      <c r="P1933" s="1" t="s">
        <v>3192</v>
      </c>
      <c r="Q1933" s="1" t="s">
        <v>3185</v>
      </c>
    </row>
    <row r="1934" spans="1:17">
      <c r="A1934" s="20" t="s">
        <v>0</v>
      </c>
      <c r="B1934" s="20" t="s">
        <v>0</v>
      </c>
      <c r="C1934" s="20" t="s">
        <v>0</v>
      </c>
      <c r="D1934" s="21" t="s">
        <v>0</v>
      </c>
      <c r="E1934" s="21" t="s">
        <v>0</v>
      </c>
      <c r="F1934" s="22" t="s">
        <v>0</v>
      </c>
      <c r="G1934" s="83" t="s">
        <v>0</v>
      </c>
      <c r="H1934" s="23" t="s">
        <v>0</v>
      </c>
      <c r="I1934" s="28">
        <v>1</v>
      </c>
      <c r="J1934" s="28">
        <v>2</v>
      </c>
      <c r="K1934" s="28">
        <v>3</v>
      </c>
      <c r="L1934" s="28" t="s">
        <v>3186</v>
      </c>
      <c r="M1934" s="28">
        <v>5</v>
      </c>
      <c r="N1934" s="28">
        <v>6</v>
      </c>
      <c r="O1934" s="28">
        <v>7</v>
      </c>
      <c r="P1934" s="28" t="s">
        <v>3187</v>
      </c>
      <c r="Q1934" s="28">
        <v>9</v>
      </c>
    </row>
    <row r="1935" spans="1:17">
      <c r="A1935" s="17" t="s">
        <v>803</v>
      </c>
      <c r="B1935" s="17" t="s">
        <v>129</v>
      </c>
      <c r="C1935" s="12" t="s">
        <v>972</v>
      </c>
      <c r="D1935" s="12" t="s">
        <v>973</v>
      </c>
      <c r="E1935" s="18" t="s">
        <v>0</v>
      </c>
      <c r="F1935" s="18" t="s">
        <v>0</v>
      </c>
      <c r="G1935" s="81" t="s">
        <v>0</v>
      </c>
      <c r="H1935" s="18" t="s">
        <v>974</v>
      </c>
      <c r="I1935" s="11"/>
      <c r="J1935" s="11"/>
      <c r="K1935" s="11"/>
      <c r="L1935" s="11"/>
      <c r="M1935" s="11"/>
      <c r="N1935" s="11"/>
      <c r="O1935" s="11"/>
      <c r="P1935" s="11"/>
      <c r="Q1935" s="11" t="str">
        <f t="shared" ref="Q1935:Q1996" si="1695">IF(J1935=0,"-",P1935/J1935*100)</f>
        <v>-</v>
      </c>
    </row>
    <row r="1936" spans="1:17" ht="22.5">
      <c r="A1936" s="17" t="s">
        <v>0</v>
      </c>
      <c r="B1936" s="17" t="s">
        <v>0</v>
      </c>
      <c r="C1936" s="17" t="s">
        <v>0</v>
      </c>
      <c r="D1936" s="18" t="s">
        <v>0</v>
      </c>
      <c r="E1936" s="18" t="s">
        <v>0</v>
      </c>
      <c r="F1936" s="18" t="s">
        <v>0</v>
      </c>
      <c r="G1936" s="81" t="s">
        <v>0</v>
      </c>
      <c r="H1936" s="24" t="s">
        <v>27</v>
      </c>
      <c r="I1936" s="29">
        <v>2099304</v>
      </c>
      <c r="J1936" s="29">
        <f t="shared" ref="J1936" si="1696">SUM(J1937,J1945,J1947)</f>
        <v>1979855</v>
      </c>
      <c r="K1936" s="29">
        <f t="shared" ref="K1936" si="1697">SUM(K1937,K1945,K1947)</f>
        <v>1043988</v>
      </c>
      <c r="L1936" s="29">
        <f t="shared" ref="L1936:L1968" si="1698">M1936+N1936+O1936</f>
        <v>477975</v>
      </c>
      <c r="M1936" s="29">
        <f t="shared" ref="M1936:O1936" si="1699">SUM(M1937,M1945,M1947)</f>
        <v>152315</v>
      </c>
      <c r="N1936" s="29">
        <f t="shared" si="1699"/>
        <v>161830</v>
      </c>
      <c r="O1936" s="29">
        <f t="shared" si="1699"/>
        <v>163830</v>
      </c>
      <c r="P1936" s="29">
        <f t="shared" ref="P1936:P1968" si="1700">SUM(K1936+L1936)</f>
        <v>1521963</v>
      </c>
      <c r="Q1936" s="29">
        <f t="shared" si="1695"/>
        <v>76.872447729757994</v>
      </c>
    </row>
    <row r="1937" spans="1:17">
      <c r="A1937" s="12" t="s">
        <v>803</v>
      </c>
      <c r="B1937" s="12" t="s">
        <v>129</v>
      </c>
      <c r="C1937" s="12" t="s">
        <v>972</v>
      </c>
      <c r="D1937" s="12" t="s">
        <v>973</v>
      </c>
      <c r="E1937" s="18" t="s">
        <v>2</v>
      </c>
      <c r="F1937" s="18" t="s">
        <v>0</v>
      </c>
      <c r="G1937" s="81" t="s">
        <v>0</v>
      </c>
      <c r="H1937" s="18" t="s">
        <v>3</v>
      </c>
      <c r="I1937" s="3">
        <v>1755023</v>
      </c>
      <c r="J1937" s="3">
        <f t="shared" ref="J1937" si="1701">SUM(J1938:J1939)</f>
        <v>1739074</v>
      </c>
      <c r="K1937" s="3">
        <f t="shared" ref="K1937" si="1702">SUM(K1938:K1939)</f>
        <v>908262</v>
      </c>
      <c r="L1937" s="3">
        <f t="shared" si="1698"/>
        <v>423000</v>
      </c>
      <c r="M1937" s="3">
        <f t="shared" ref="M1937:O1937" si="1703">SUM(M1938:M1939)</f>
        <v>135000</v>
      </c>
      <c r="N1937" s="3">
        <f t="shared" si="1703"/>
        <v>142500</v>
      </c>
      <c r="O1937" s="3">
        <f t="shared" si="1703"/>
        <v>145500</v>
      </c>
      <c r="P1937" s="3">
        <f t="shared" si="1700"/>
        <v>1331262</v>
      </c>
      <c r="Q1937" s="3">
        <f t="shared" si="1695"/>
        <v>76.550049049091641</v>
      </c>
    </row>
    <row r="1938" spans="1:17">
      <c r="A1938" s="12" t="s">
        <v>803</v>
      </c>
      <c r="B1938" s="12" t="s">
        <v>129</v>
      </c>
      <c r="C1938" s="12" t="s">
        <v>972</v>
      </c>
      <c r="D1938" s="12" t="s">
        <v>973</v>
      </c>
      <c r="E1938" s="11">
        <v>6111</v>
      </c>
      <c r="F1938" s="12"/>
      <c r="G1938" s="84" t="s">
        <v>3108</v>
      </c>
      <c r="H1938" s="13" t="s">
        <v>4</v>
      </c>
      <c r="I1938" s="2">
        <v>1546013</v>
      </c>
      <c r="J1938" s="2">
        <v>1531013</v>
      </c>
      <c r="K1938" s="2">
        <v>784512</v>
      </c>
      <c r="L1938" s="2">
        <f t="shared" si="1698"/>
        <v>390000</v>
      </c>
      <c r="M1938" s="2">
        <v>130000</v>
      </c>
      <c r="N1938" s="2">
        <v>130000</v>
      </c>
      <c r="O1938" s="2">
        <v>130000</v>
      </c>
      <c r="P1938" s="2">
        <f t="shared" si="1700"/>
        <v>1174512</v>
      </c>
      <c r="Q1938" s="2">
        <f t="shared" si="1695"/>
        <v>76.714698046326191</v>
      </c>
    </row>
    <row r="1939" spans="1:17">
      <c r="A1939" s="17" t="s">
        <v>803</v>
      </c>
      <c r="B1939" s="17" t="s">
        <v>129</v>
      </c>
      <c r="C1939" s="17" t="s">
        <v>972</v>
      </c>
      <c r="D1939" s="17" t="s">
        <v>973</v>
      </c>
      <c r="E1939" s="17" t="s">
        <v>91</v>
      </c>
      <c r="F1939" s="12" t="s">
        <v>0</v>
      </c>
      <c r="G1939" s="84" t="s">
        <v>0</v>
      </c>
      <c r="H1939" s="18" t="s">
        <v>5</v>
      </c>
      <c r="I1939" s="3">
        <v>209010</v>
      </c>
      <c r="J1939" s="3">
        <f t="shared" ref="J1939:K1939" si="1704">SUM(J1940:J1944)</f>
        <v>208061</v>
      </c>
      <c r="K1939" s="3">
        <f t="shared" si="1704"/>
        <v>123750</v>
      </c>
      <c r="L1939" s="3">
        <f t="shared" si="1698"/>
        <v>33000</v>
      </c>
      <c r="M1939" s="3">
        <f t="shared" ref="M1939:O1939" si="1705">SUM(M1940:M1944)</f>
        <v>5000</v>
      </c>
      <c r="N1939" s="3">
        <f t="shared" si="1705"/>
        <v>12500</v>
      </c>
      <c r="O1939" s="3">
        <f t="shared" si="1705"/>
        <v>15500</v>
      </c>
      <c r="P1939" s="3">
        <f t="shared" si="1700"/>
        <v>156750</v>
      </c>
      <c r="Q1939" s="3">
        <f t="shared" si="1695"/>
        <v>75.338482464277305</v>
      </c>
    </row>
    <row r="1940" spans="1:17">
      <c r="A1940" s="12" t="s">
        <v>803</v>
      </c>
      <c r="B1940" s="12" t="s">
        <v>129</v>
      </c>
      <c r="C1940" s="12" t="s">
        <v>972</v>
      </c>
      <c r="D1940" s="12" t="s">
        <v>973</v>
      </c>
      <c r="E1940" s="11">
        <v>6112</v>
      </c>
      <c r="F1940" s="12" t="s">
        <v>975</v>
      </c>
      <c r="G1940" s="84" t="s">
        <v>3108</v>
      </c>
      <c r="H1940" s="13" t="s">
        <v>9</v>
      </c>
      <c r="I1940" s="2">
        <v>31800</v>
      </c>
      <c r="J1940" s="2">
        <v>29800</v>
      </c>
      <c r="K1940" s="2">
        <v>16889</v>
      </c>
      <c r="L1940" s="2">
        <f t="shared" si="1698"/>
        <v>6000</v>
      </c>
      <c r="M1940" s="2">
        <v>1000</v>
      </c>
      <c r="N1940" s="2">
        <v>2500</v>
      </c>
      <c r="O1940" s="2">
        <v>2500</v>
      </c>
      <c r="P1940" s="2">
        <f t="shared" si="1700"/>
        <v>22889</v>
      </c>
      <c r="Q1940" s="2">
        <f t="shared" si="1695"/>
        <v>76.808724832214764</v>
      </c>
    </row>
    <row r="1941" spans="1:17">
      <c r="A1941" s="12" t="s">
        <v>803</v>
      </c>
      <c r="B1941" s="12" t="s">
        <v>129</v>
      </c>
      <c r="C1941" s="12" t="s">
        <v>972</v>
      </c>
      <c r="D1941" s="12" t="s">
        <v>973</v>
      </c>
      <c r="E1941" s="11">
        <v>6112</v>
      </c>
      <c r="F1941" s="12" t="s">
        <v>976</v>
      </c>
      <c r="G1941" s="84" t="s">
        <v>3108</v>
      </c>
      <c r="H1941" s="13" t="s">
        <v>10</v>
      </c>
      <c r="I1941" s="2">
        <v>127300</v>
      </c>
      <c r="J1941" s="2">
        <v>124800</v>
      </c>
      <c r="K1941" s="2">
        <v>72810</v>
      </c>
      <c r="L1941" s="2">
        <f t="shared" si="1698"/>
        <v>27000</v>
      </c>
      <c r="M1941" s="2">
        <v>4000</v>
      </c>
      <c r="N1941" s="2">
        <v>10000</v>
      </c>
      <c r="O1941" s="2">
        <v>13000</v>
      </c>
      <c r="P1941" s="2">
        <f t="shared" si="1700"/>
        <v>99810</v>
      </c>
      <c r="Q1941" s="2">
        <f t="shared" si="1695"/>
        <v>79.975961538461533</v>
      </c>
    </row>
    <row r="1942" spans="1:17">
      <c r="A1942" s="12" t="s">
        <v>803</v>
      </c>
      <c r="B1942" s="12" t="s">
        <v>129</v>
      </c>
      <c r="C1942" s="12" t="s">
        <v>972</v>
      </c>
      <c r="D1942" s="12" t="s">
        <v>973</v>
      </c>
      <c r="E1942" s="11">
        <v>6112</v>
      </c>
      <c r="F1942" s="12" t="s">
        <v>977</v>
      </c>
      <c r="G1942" s="84" t="s">
        <v>3108</v>
      </c>
      <c r="H1942" s="13" t="s">
        <v>7</v>
      </c>
      <c r="I1942" s="2">
        <v>21500</v>
      </c>
      <c r="J1942" s="2">
        <v>25051</v>
      </c>
      <c r="K1942" s="2">
        <v>25051</v>
      </c>
      <c r="L1942" s="2">
        <f t="shared" si="1698"/>
        <v>0</v>
      </c>
      <c r="M1942" s="2">
        <v>0</v>
      </c>
      <c r="N1942" s="2">
        <v>0</v>
      </c>
      <c r="O1942" s="2">
        <v>0</v>
      </c>
      <c r="P1942" s="2">
        <f t="shared" si="1700"/>
        <v>25051</v>
      </c>
      <c r="Q1942" s="2">
        <f t="shared" si="1695"/>
        <v>100</v>
      </c>
    </row>
    <row r="1943" spans="1:17">
      <c r="A1943" s="12" t="s">
        <v>803</v>
      </c>
      <c r="B1943" s="12" t="s">
        <v>129</v>
      </c>
      <c r="C1943" s="12" t="s">
        <v>972</v>
      </c>
      <c r="D1943" s="12" t="s">
        <v>973</v>
      </c>
      <c r="E1943" s="11">
        <v>6112</v>
      </c>
      <c r="F1943" s="12" t="s">
        <v>978</v>
      </c>
      <c r="G1943" s="84" t="s">
        <v>3108</v>
      </c>
      <c r="H1943" s="13" t="s">
        <v>8</v>
      </c>
      <c r="I1943" s="2">
        <v>19410</v>
      </c>
      <c r="J1943" s="2">
        <v>19410</v>
      </c>
      <c r="K1943" s="2">
        <v>0</v>
      </c>
      <c r="L1943" s="2">
        <f t="shared" si="1698"/>
        <v>0</v>
      </c>
      <c r="M1943" s="2">
        <v>0</v>
      </c>
      <c r="N1943" s="2">
        <v>0</v>
      </c>
      <c r="O1943" s="2">
        <v>0</v>
      </c>
      <c r="P1943" s="2">
        <f t="shared" si="1700"/>
        <v>0</v>
      </c>
      <c r="Q1943" s="2">
        <f t="shared" si="1695"/>
        <v>0</v>
      </c>
    </row>
    <row r="1944" spans="1:17">
      <c r="A1944" s="12" t="s">
        <v>803</v>
      </c>
      <c r="B1944" s="12" t="s">
        <v>129</v>
      </c>
      <c r="C1944" s="12" t="s">
        <v>972</v>
      </c>
      <c r="D1944" s="12" t="s">
        <v>973</v>
      </c>
      <c r="E1944" s="11">
        <v>6112</v>
      </c>
      <c r="F1944" s="12" t="s">
        <v>979</v>
      </c>
      <c r="G1944" s="84" t="s">
        <v>3108</v>
      </c>
      <c r="H1944" s="13" t="s">
        <v>6</v>
      </c>
      <c r="I1944" s="2">
        <v>9000</v>
      </c>
      <c r="J1944" s="2">
        <v>9000</v>
      </c>
      <c r="K1944" s="2">
        <v>9000</v>
      </c>
      <c r="L1944" s="2">
        <f t="shared" si="1698"/>
        <v>0</v>
      </c>
      <c r="M1944" s="2">
        <v>0</v>
      </c>
      <c r="N1944" s="2">
        <v>0</v>
      </c>
      <c r="O1944" s="2">
        <v>0</v>
      </c>
      <c r="P1944" s="2">
        <f t="shared" si="1700"/>
        <v>9000</v>
      </c>
      <c r="Q1944" s="2">
        <f t="shared" si="1695"/>
        <v>100</v>
      </c>
    </row>
    <row r="1945" spans="1:17">
      <c r="A1945" s="12" t="s">
        <v>803</v>
      </c>
      <c r="B1945" s="12" t="s">
        <v>129</v>
      </c>
      <c r="C1945" s="12" t="s">
        <v>972</v>
      </c>
      <c r="D1945" s="12" t="s">
        <v>973</v>
      </c>
      <c r="E1945" s="18" t="s">
        <v>13</v>
      </c>
      <c r="F1945" s="18" t="s">
        <v>0</v>
      </c>
      <c r="G1945" s="81" t="s">
        <v>0</v>
      </c>
      <c r="H1945" s="18" t="s">
        <v>14</v>
      </c>
      <c r="I1945" s="3">
        <v>162331</v>
      </c>
      <c r="J1945" s="3">
        <f t="shared" ref="J1945:K1945" si="1706">SUM(J1946)</f>
        <v>161331</v>
      </c>
      <c r="K1945" s="3">
        <f t="shared" si="1706"/>
        <v>85176</v>
      </c>
      <c r="L1945" s="3">
        <f t="shared" si="1698"/>
        <v>39000</v>
      </c>
      <c r="M1945" s="3">
        <f t="shared" ref="M1945:O1945" si="1707">SUM(M1946)</f>
        <v>13000</v>
      </c>
      <c r="N1945" s="3">
        <f t="shared" si="1707"/>
        <v>13000</v>
      </c>
      <c r="O1945" s="3">
        <f t="shared" si="1707"/>
        <v>13000</v>
      </c>
      <c r="P1945" s="3">
        <f t="shared" si="1700"/>
        <v>124176</v>
      </c>
      <c r="Q1945" s="3">
        <f t="shared" si="1695"/>
        <v>76.969708239581976</v>
      </c>
    </row>
    <row r="1946" spans="1:17">
      <c r="A1946" s="12" t="s">
        <v>803</v>
      </c>
      <c r="B1946" s="12" t="s">
        <v>129</v>
      </c>
      <c r="C1946" s="12" t="s">
        <v>972</v>
      </c>
      <c r="D1946" s="12" t="s">
        <v>973</v>
      </c>
      <c r="E1946" s="11">
        <v>6121</v>
      </c>
      <c r="F1946" s="12"/>
      <c r="G1946" s="84" t="s">
        <v>3108</v>
      </c>
      <c r="H1946" s="13" t="s">
        <v>15</v>
      </c>
      <c r="I1946" s="2">
        <v>162331</v>
      </c>
      <c r="J1946" s="2">
        <v>161331</v>
      </c>
      <c r="K1946" s="2">
        <v>85176</v>
      </c>
      <c r="L1946" s="2">
        <f t="shared" si="1698"/>
        <v>39000</v>
      </c>
      <c r="M1946" s="2">
        <v>13000</v>
      </c>
      <c r="N1946" s="2">
        <v>13000</v>
      </c>
      <c r="O1946" s="2">
        <v>13000</v>
      </c>
      <c r="P1946" s="2">
        <f t="shared" si="1700"/>
        <v>124176</v>
      </c>
      <c r="Q1946" s="2">
        <f t="shared" si="1695"/>
        <v>76.969708239581976</v>
      </c>
    </row>
    <row r="1947" spans="1:17">
      <c r="A1947" s="12" t="s">
        <v>803</v>
      </c>
      <c r="B1947" s="12" t="s">
        <v>129</v>
      </c>
      <c r="C1947" s="12" t="s">
        <v>972</v>
      </c>
      <c r="D1947" s="12" t="s">
        <v>973</v>
      </c>
      <c r="E1947" s="18" t="s">
        <v>16</v>
      </c>
      <c r="F1947" s="18" t="s">
        <v>0</v>
      </c>
      <c r="G1947" s="81" t="s">
        <v>0</v>
      </c>
      <c r="H1947" s="18" t="s">
        <v>17</v>
      </c>
      <c r="I1947" s="3">
        <v>181950</v>
      </c>
      <c r="J1947" s="3">
        <f t="shared" ref="J1947:K1947" si="1708">SUM(J1948:J1955)</f>
        <v>79450</v>
      </c>
      <c r="K1947" s="3">
        <f t="shared" si="1708"/>
        <v>50550</v>
      </c>
      <c r="L1947" s="3">
        <f t="shared" si="1698"/>
        <v>15975</v>
      </c>
      <c r="M1947" s="3">
        <f t="shared" ref="M1947:O1947" si="1709">SUM(M1948:M1955)</f>
        <v>4315</v>
      </c>
      <c r="N1947" s="3">
        <f t="shared" si="1709"/>
        <v>6330</v>
      </c>
      <c r="O1947" s="3">
        <f t="shared" si="1709"/>
        <v>5330</v>
      </c>
      <c r="P1947" s="3">
        <f t="shared" si="1700"/>
        <v>66525</v>
      </c>
      <c r="Q1947" s="3">
        <f t="shared" si="1695"/>
        <v>83.731906859660171</v>
      </c>
    </row>
    <row r="1948" spans="1:17">
      <c r="A1948" s="12" t="s">
        <v>803</v>
      </c>
      <c r="B1948" s="12" t="s">
        <v>129</v>
      </c>
      <c r="C1948" s="12" t="s">
        <v>972</v>
      </c>
      <c r="D1948" s="12" t="s">
        <v>973</v>
      </c>
      <c r="E1948" s="11">
        <v>6131</v>
      </c>
      <c r="F1948" s="12"/>
      <c r="G1948" s="84" t="s">
        <v>3108</v>
      </c>
      <c r="H1948" s="13" t="s">
        <v>18</v>
      </c>
      <c r="I1948" s="2">
        <v>1000</v>
      </c>
      <c r="J1948" s="2">
        <v>500</v>
      </c>
      <c r="K1948" s="2">
        <v>500</v>
      </c>
      <c r="L1948" s="2">
        <f t="shared" si="1698"/>
        <v>0</v>
      </c>
      <c r="M1948" s="2">
        <v>0</v>
      </c>
      <c r="N1948" s="2">
        <v>0</v>
      </c>
      <c r="O1948" s="2">
        <v>0</v>
      </c>
      <c r="P1948" s="2">
        <f t="shared" si="1700"/>
        <v>500</v>
      </c>
      <c r="Q1948" s="2">
        <f t="shared" si="1695"/>
        <v>100</v>
      </c>
    </row>
    <row r="1949" spans="1:17">
      <c r="A1949" s="12" t="s">
        <v>803</v>
      </c>
      <c r="B1949" s="12" t="s">
        <v>129</v>
      </c>
      <c r="C1949" s="12" t="s">
        <v>972</v>
      </c>
      <c r="D1949" s="12" t="s">
        <v>973</v>
      </c>
      <c r="E1949" s="11">
        <v>6132</v>
      </c>
      <c r="F1949" s="12"/>
      <c r="G1949" s="84" t="s">
        <v>3108</v>
      </c>
      <c r="H1949" s="13" t="s">
        <v>19</v>
      </c>
      <c r="I1949" s="2">
        <v>32000</v>
      </c>
      <c r="J1949" s="2">
        <v>30000</v>
      </c>
      <c r="K1949" s="2">
        <v>24276</v>
      </c>
      <c r="L1949" s="2">
        <f t="shared" si="1698"/>
        <v>3000</v>
      </c>
      <c r="M1949" s="2">
        <v>1000</v>
      </c>
      <c r="N1949" s="2">
        <v>1000</v>
      </c>
      <c r="O1949" s="2">
        <v>1000</v>
      </c>
      <c r="P1949" s="2">
        <f t="shared" si="1700"/>
        <v>27276</v>
      </c>
      <c r="Q1949" s="2">
        <f t="shared" si="1695"/>
        <v>90.92</v>
      </c>
    </row>
    <row r="1950" spans="1:17">
      <c r="A1950" s="12" t="s">
        <v>803</v>
      </c>
      <c r="B1950" s="12" t="s">
        <v>129</v>
      </c>
      <c r="C1950" s="12" t="s">
        <v>972</v>
      </c>
      <c r="D1950" s="12" t="s">
        <v>973</v>
      </c>
      <c r="E1950" s="11">
        <v>6133</v>
      </c>
      <c r="F1950" s="12"/>
      <c r="G1950" s="84" t="s">
        <v>3108</v>
      </c>
      <c r="H1950" s="13" t="s">
        <v>20</v>
      </c>
      <c r="I1950" s="2">
        <v>13000</v>
      </c>
      <c r="J1950" s="2">
        <v>11000</v>
      </c>
      <c r="K1950" s="2">
        <v>5450</v>
      </c>
      <c r="L1950" s="2">
        <f t="shared" si="1698"/>
        <v>2700</v>
      </c>
      <c r="M1950" s="2">
        <v>900</v>
      </c>
      <c r="N1950" s="2">
        <v>900</v>
      </c>
      <c r="O1950" s="2">
        <v>900</v>
      </c>
      <c r="P1950" s="2">
        <f t="shared" si="1700"/>
        <v>8150</v>
      </c>
      <c r="Q1950" s="2">
        <f t="shared" si="1695"/>
        <v>74.090909090909093</v>
      </c>
    </row>
    <row r="1951" spans="1:17">
      <c r="A1951" s="12" t="s">
        <v>803</v>
      </c>
      <c r="B1951" s="12" t="s">
        <v>129</v>
      </c>
      <c r="C1951" s="12" t="s">
        <v>972</v>
      </c>
      <c r="D1951" s="12" t="s">
        <v>973</v>
      </c>
      <c r="E1951" s="11">
        <v>6134</v>
      </c>
      <c r="F1951" s="12"/>
      <c r="G1951" s="84" t="s">
        <v>3108</v>
      </c>
      <c r="H1951" s="13" t="s">
        <v>21</v>
      </c>
      <c r="I1951" s="2">
        <v>95000</v>
      </c>
      <c r="J1951" s="2">
        <v>15000</v>
      </c>
      <c r="K1951" s="2">
        <v>7500</v>
      </c>
      <c r="L1951" s="2">
        <f t="shared" si="1698"/>
        <v>3750</v>
      </c>
      <c r="M1951" s="2">
        <v>1250</v>
      </c>
      <c r="N1951" s="2">
        <v>1250</v>
      </c>
      <c r="O1951" s="2">
        <v>1250</v>
      </c>
      <c r="P1951" s="2">
        <f t="shared" si="1700"/>
        <v>11250</v>
      </c>
      <c r="Q1951" s="2">
        <f t="shared" si="1695"/>
        <v>75</v>
      </c>
    </row>
    <row r="1952" spans="1:17">
      <c r="A1952" s="12" t="s">
        <v>803</v>
      </c>
      <c r="B1952" s="12" t="s">
        <v>129</v>
      </c>
      <c r="C1952" s="12" t="s">
        <v>972</v>
      </c>
      <c r="D1952" s="12" t="s">
        <v>973</v>
      </c>
      <c r="E1952" s="11">
        <v>6135</v>
      </c>
      <c r="F1952" s="12"/>
      <c r="G1952" s="84" t="s">
        <v>3108</v>
      </c>
      <c r="H1952" s="13" t="s">
        <v>22</v>
      </c>
      <c r="I1952" s="2">
        <v>150</v>
      </c>
      <c r="J1952" s="2">
        <v>150</v>
      </c>
      <c r="K1952" s="2">
        <v>80</v>
      </c>
      <c r="L1952" s="2">
        <f t="shared" si="1698"/>
        <v>30</v>
      </c>
      <c r="M1952" s="2">
        <v>0</v>
      </c>
      <c r="N1952" s="2">
        <v>15</v>
      </c>
      <c r="O1952" s="2">
        <v>15</v>
      </c>
      <c r="P1952" s="2">
        <f t="shared" si="1700"/>
        <v>110</v>
      </c>
      <c r="Q1952" s="2">
        <f t="shared" si="1695"/>
        <v>73.333333333333329</v>
      </c>
    </row>
    <row r="1953" spans="1:17">
      <c r="A1953" s="12" t="s">
        <v>803</v>
      </c>
      <c r="B1953" s="12" t="s">
        <v>129</v>
      </c>
      <c r="C1953" s="12" t="s">
        <v>972</v>
      </c>
      <c r="D1953" s="12" t="s">
        <v>973</v>
      </c>
      <c r="E1953" s="11">
        <v>6137</v>
      </c>
      <c r="F1953" s="12"/>
      <c r="G1953" s="84" t="s">
        <v>3108</v>
      </c>
      <c r="H1953" s="13" t="s">
        <v>24</v>
      </c>
      <c r="I1953" s="2">
        <v>15000</v>
      </c>
      <c r="J1953" s="2">
        <v>5000</v>
      </c>
      <c r="K1953" s="2">
        <v>2510</v>
      </c>
      <c r="L1953" s="2">
        <f t="shared" si="1698"/>
        <v>1260</v>
      </c>
      <c r="M1953" s="2">
        <v>420</v>
      </c>
      <c r="N1953" s="2">
        <v>420</v>
      </c>
      <c r="O1953" s="2">
        <v>420</v>
      </c>
      <c r="P1953" s="2">
        <f t="shared" si="1700"/>
        <v>3770</v>
      </c>
      <c r="Q1953" s="2">
        <f t="shared" si="1695"/>
        <v>75.400000000000006</v>
      </c>
    </row>
    <row r="1954" spans="1:17">
      <c r="A1954" s="12" t="s">
        <v>803</v>
      </c>
      <c r="B1954" s="12" t="s">
        <v>129</v>
      </c>
      <c r="C1954" s="12" t="s">
        <v>972</v>
      </c>
      <c r="D1954" s="12" t="s">
        <v>973</v>
      </c>
      <c r="E1954" s="11">
        <v>6138</v>
      </c>
      <c r="F1954" s="12"/>
      <c r="G1954" s="84" t="s">
        <v>3108</v>
      </c>
      <c r="H1954" s="13" t="s">
        <v>25</v>
      </c>
      <c r="I1954" s="2">
        <v>0</v>
      </c>
      <c r="J1954" s="2">
        <v>0</v>
      </c>
      <c r="K1954" s="2">
        <v>0</v>
      </c>
      <c r="L1954" s="2">
        <f t="shared" si="1698"/>
        <v>0</v>
      </c>
      <c r="M1954" s="2">
        <v>0</v>
      </c>
      <c r="N1954" s="2">
        <v>0</v>
      </c>
      <c r="O1954" s="2">
        <v>0</v>
      </c>
      <c r="P1954" s="2">
        <f t="shared" si="1700"/>
        <v>0</v>
      </c>
      <c r="Q1954" s="2" t="str">
        <f t="shared" si="1695"/>
        <v>-</v>
      </c>
    </row>
    <row r="1955" spans="1:17">
      <c r="A1955" s="17" t="s">
        <v>803</v>
      </c>
      <c r="B1955" s="17" t="s">
        <v>129</v>
      </c>
      <c r="C1955" s="17" t="s">
        <v>972</v>
      </c>
      <c r="D1955" s="17" t="s">
        <v>973</v>
      </c>
      <c r="E1955" s="17" t="s">
        <v>99</v>
      </c>
      <c r="F1955" s="12" t="s">
        <v>0</v>
      </c>
      <c r="G1955" s="84" t="s">
        <v>0</v>
      </c>
      <c r="H1955" s="18" t="s">
        <v>26</v>
      </c>
      <c r="I1955" s="3">
        <v>25800</v>
      </c>
      <c r="J1955" s="3">
        <f t="shared" ref="J1955:K1955" si="1710">SUM(J1956:J1958)</f>
        <v>17800</v>
      </c>
      <c r="K1955" s="3">
        <f t="shared" si="1710"/>
        <v>10234</v>
      </c>
      <c r="L1955" s="3">
        <f t="shared" si="1698"/>
        <v>5235</v>
      </c>
      <c r="M1955" s="3">
        <f t="shared" ref="M1955:O1955" si="1711">SUM(M1956:M1958)</f>
        <v>745</v>
      </c>
      <c r="N1955" s="3">
        <f t="shared" si="1711"/>
        <v>2745</v>
      </c>
      <c r="O1955" s="3">
        <f t="shared" si="1711"/>
        <v>1745</v>
      </c>
      <c r="P1955" s="3">
        <f t="shared" si="1700"/>
        <v>15469</v>
      </c>
      <c r="Q1955" s="3">
        <f t="shared" si="1695"/>
        <v>86.904494382022463</v>
      </c>
    </row>
    <row r="1956" spans="1:17">
      <c r="A1956" s="12" t="s">
        <v>803</v>
      </c>
      <c r="B1956" s="12" t="s">
        <v>129</v>
      </c>
      <c r="C1956" s="12" t="s">
        <v>972</v>
      </c>
      <c r="D1956" s="12" t="s">
        <v>973</v>
      </c>
      <c r="E1956" s="11">
        <v>6139</v>
      </c>
      <c r="F1956" s="12"/>
      <c r="G1956" s="84" t="s">
        <v>3108</v>
      </c>
      <c r="H1956" s="13" t="s">
        <v>26</v>
      </c>
      <c r="I1956" s="2">
        <v>16100</v>
      </c>
      <c r="J1956" s="2">
        <v>8100</v>
      </c>
      <c r="K1956" s="2">
        <v>5025</v>
      </c>
      <c r="L1956" s="2">
        <f t="shared" si="1698"/>
        <v>3000</v>
      </c>
      <c r="M1956" s="2">
        <v>0</v>
      </c>
      <c r="N1956" s="2">
        <v>2000</v>
      </c>
      <c r="O1956" s="2">
        <v>1000</v>
      </c>
      <c r="P1956" s="2">
        <f t="shared" si="1700"/>
        <v>8025</v>
      </c>
      <c r="Q1956" s="2">
        <f t="shared" si="1695"/>
        <v>99.074074074074076</v>
      </c>
    </row>
    <row r="1957" spans="1:17">
      <c r="A1957" s="12" t="s">
        <v>803</v>
      </c>
      <c r="B1957" s="12" t="s">
        <v>129</v>
      </c>
      <c r="C1957" s="12" t="s">
        <v>972</v>
      </c>
      <c r="D1957" s="12" t="s">
        <v>973</v>
      </c>
      <c r="E1957" s="11">
        <v>6139</v>
      </c>
      <c r="F1957" s="12" t="s">
        <v>980</v>
      </c>
      <c r="G1957" s="84" t="s">
        <v>3108</v>
      </c>
      <c r="H1957" s="13" t="s">
        <v>108</v>
      </c>
      <c r="I1957" s="2">
        <v>4700</v>
      </c>
      <c r="J1957" s="2">
        <v>4700</v>
      </c>
      <c r="K1957" s="2">
        <v>2719</v>
      </c>
      <c r="L1957" s="2">
        <f t="shared" si="1698"/>
        <v>990</v>
      </c>
      <c r="M1957" s="2">
        <v>330</v>
      </c>
      <c r="N1957" s="2">
        <v>330</v>
      </c>
      <c r="O1957" s="2">
        <v>330</v>
      </c>
      <c r="P1957" s="2">
        <f t="shared" si="1700"/>
        <v>3709</v>
      </c>
      <c r="Q1957" s="2">
        <f t="shared" si="1695"/>
        <v>78.914893617021278</v>
      </c>
    </row>
    <row r="1958" spans="1:17" ht="22.5">
      <c r="A1958" s="12" t="s">
        <v>803</v>
      </c>
      <c r="B1958" s="12" t="s">
        <v>129</v>
      </c>
      <c r="C1958" s="12" t="s">
        <v>972</v>
      </c>
      <c r="D1958" s="12" t="s">
        <v>973</v>
      </c>
      <c r="E1958" s="11">
        <v>6139</v>
      </c>
      <c r="F1958" s="12" t="s">
        <v>981</v>
      </c>
      <c r="G1958" s="84" t="s">
        <v>3108</v>
      </c>
      <c r="H1958" s="13" t="s">
        <v>114</v>
      </c>
      <c r="I1958" s="2">
        <v>5000</v>
      </c>
      <c r="J1958" s="2">
        <v>5000</v>
      </c>
      <c r="K1958" s="2">
        <v>2490</v>
      </c>
      <c r="L1958" s="2">
        <f t="shared" si="1698"/>
        <v>1245</v>
      </c>
      <c r="M1958" s="2">
        <v>415</v>
      </c>
      <c r="N1958" s="2">
        <v>415</v>
      </c>
      <c r="O1958" s="2">
        <v>415</v>
      </c>
      <c r="P1958" s="2">
        <f t="shared" si="1700"/>
        <v>3735</v>
      </c>
      <c r="Q1958" s="2">
        <f t="shared" si="1695"/>
        <v>74.7</v>
      </c>
    </row>
    <row r="1959" spans="1:17" ht="22.5">
      <c r="A1959" s="17" t="s">
        <v>0</v>
      </c>
      <c r="B1959" s="17" t="s">
        <v>0</v>
      </c>
      <c r="C1959" s="17" t="s">
        <v>0</v>
      </c>
      <c r="D1959" s="18" t="s">
        <v>0</v>
      </c>
      <c r="E1959" s="18" t="s">
        <v>0</v>
      </c>
      <c r="F1959" s="18" t="s">
        <v>0</v>
      </c>
      <c r="G1959" s="81" t="s">
        <v>0</v>
      </c>
      <c r="H1959" s="24" t="s">
        <v>36</v>
      </c>
      <c r="I1959" s="29">
        <v>100</v>
      </c>
      <c r="J1959" s="29">
        <f t="shared" ref="J1959:K1961" si="1712">SUM(J1960)</f>
        <v>100</v>
      </c>
      <c r="K1959" s="29">
        <f t="shared" si="1712"/>
        <v>0</v>
      </c>
      <c r="L1959" s="29">
        <f t="shared" si="1698"/>
        <v>0</v>
      </c>
      <c r="M1959" s="29">
        <f t="shared" ref="M1959:O1961" si="1713">SUM(M1960)</f>
        <v>0</v>
      </c>
      <c r="N1959" s="29">
        <f t="shared" si="1713"/>
        <v>0</v>
      </c>
      <c r="O1959" s="29">
        <f t="shared" si="1713"/>
        <v>0</v>
      </c>
      <c r="P1959" s="29">
        <f t="shared" si="1700"/>
        <v>0</v>
      </c>
      <c r="Q1959" s="29">
        <f t="shared" si="1695"/>
        <v>0</v>
      </c>
    </row>
    <row r="1960" spans="1:17">
      <c r="A1960" s="12" t="s">
        <v>803</v>
      </c>
      <c r="B1960" s="12" t="s">
        <v>129</v>
      </c>
      <c r="C1960" s="12" t="s">
        <v>972</v>
      </c>
      <c r="D1960" s="12" t="s">
        <v>973</v>
      </c>
      <c r="E1960" s="18" t="s">
        <v>28</v>
      </c>
      <c r="F1960" s="18" t="s">
        <v>0</v>
      </c>
      <c r="G1960" s="81" t="s">
        <v>0</v>
      </c>
      <c r="H1960" s="18" t="s">
        <v>29</v>
      </c>
      <c r="I1960" s="3">
        <v>100</v>
      </c>
      <c r="J1960" s="3">
        <f t="shared" si="1712"/>
        <v>100</v>
      </c>
      <c r="K1960" s="3">
        <f t="shared" si="1712"/>
        <v>0</v>
      </c>
      <c r="L1960" s="3">
        <f t="shared" si="1698"/>
        <v>0</v>
      </c>
      <c r="M1960" s="3">
        <f t="shared" si="1713"/>
        <v>0</v>
      </c>
      <c r="N1960" s="3">
        <f t="shared" si="1713"/>
        <v>0</v>
      </c>
      <c r="O1960" s="3">
        <f t="shared" si="1713"/>
        <v>0</v>
      </c>
      <c r="P1960" s="3">
        <f t="shared" si="1700"/>
        <v>0</v>
      </c>
      <c r="Q1960" s="3">
        <f t="shared" si="1695"/>
        <v>0</v>
      </c>
    </row>
    <row r="1961" spans="1:17">
      <c r="A1961" s="17" t="s">
        <v>803</v>
      </c>
      <c r="B1961" s="17" t="s">
        <v>129</v>
      </c>
      <c r="C1961" s="17" t="s">
        <v>972</v>
      </c>
      <c r="D1961" s="17" t="s">
        <v>973</v>
      </c>
      <c r="E1961" s="17" t="s">
        <v>120</v>
      </c>
      <c r="F1961" s="12" t="s">
        <v>0</v>
      </c>
      <c r="G1961" s="84" t="s">
        <v>0</v>
      </c>
      <c r="H1961" s="18" t="s">
        <v>35</v>
      </c>
      <c r="I1961" s="3">
        <v>100</v>
      </c>
      <c r="J1961" s="3">
        <f t="shared" si="1712"/>
        <v>100</v>
      </c>
      <c r="K1961" s="3">
        <f t="shared" si="1712"/>
        <v>0</v>
      </c>
      <c r="L1961" s="3">
        <f t="shared" si="1698"/>
        <v>0</v>
      </c>
      <c r="M1961" s="3">
        <f t="shared" si="1713"/>
        <v>0</v>
      </c>
      <c r="N1961" s="3">
        <f t="shared" si="1713"/>
        <v>0</v>
      </c>
      <c r="O1961" s="3">
        <f t="shared" si="1713"/>
        <v>0</v>
      </c>
      <c r="P1961" s="3">
        <f t="shared" si="1700"/>
        <v>0</v>
      </c>
      <c r="Q1961" s="3">
        <f t="shared" si="1695"/>
        <v>0</v>
      </c>
    </row>
    <row r="1962" spans="1:17">
      <c r="A1962" s="12" t="s">
        <v>803</v>
      </c>
      <c r="B1962" s="12" t="s">
        <v>129</v>
      </c>
      <c r="C1962" s="12" t="s">
        <v>972</v>
      </c>
      <c r="D1962" s="12" t="s">
        <v>973</v>
      </c>
      <c r="E1962" s="11">
        <v>6148</v>
      </c>
      <c r="F1962" s="12"/>
      <c r="G1962" s="84" t="s">
        <v>3108</v>
      </c>
      <c r="H1962" s="13" t="s">
        <v>35</v>
      </c>
      <c r="I1962" s="2">
        <v>100</v>
      </c>
      <c r="J1962" s="2">
        <v>100</v>
      </c>
      <c r="K1962" s="2">
        <v>0</v>
      </c>
      <c r="L1962" s="2">
        <f t="shared" si="1698"/>
        <v>0</v>
      </c>
      <c r="M1962" s="2"/>
      <c r="N1962" s="2"/>
      <c r="O1962" s="2"/>
      <c r="P1962" s="2">
        <f t="shared" si="1700"/>
        <v>0</v>
      </c>
      <c r="Q1962" s="2">
        <f t="shared" si="1695"/>
        <v>0</v>
      </c>
    </row>
    <row r="1963" spans="1:17" ht="22.5">
      <c r="A1963" s="17" t="s">
        <v>0</v>
      </c>
      <c r="B1963" s="17" t="s">
        <v>0</v>
      </c>
      <c r="C1963" s="17" t="s">
        <v>0</v>
      </c>
      <c r="D1963" s="18" t="s">
        <v>0</v>
      </c>
      <c r="E1963" s="18" t="s">
        <v>0</v>
      </c>
      <c r="F1963" s="18" t="s">
        <v>0</v>
      </c>
      <c r="G1963" s="81" t="s">
        <v>0</v>
      </c>
      <c r="H1963" s="24" t="s">
        <v>58</v>
      </c>
      <c r="I1963" s="29">
        <v>38000</v>
      </c>
      <c r="J1963" s="29">
        <f t="shared" ref="J1963:K1963" si="1714">SUM(J1964)</f>
        <v>30000</v>
      </c>
      <c r="K1963" s="29">
        <f t="shared" si="1714"/>
        <v>10000</v>
      </c>
      <c r="L1963" s="29">
        <f t="shared" si="1698"/>
        <v>10000</v>
      </c>
      <c r="M1963" s="29">
        <f t="shared" ref="M1963:O1963" si="1715">SUM(M1964)</f>
        <v>0</v>
      </c>
      <c r="N1963" s="29">
        <f t="shared" si="1715"/>
        <v>0</v>
      </c>
      <c r="O1963" s="29">
        <f t="shared" si="1715"/>
        <v>10000</v>
      </c>
      <c r="P1963" s="29">
        <f t="shared" si="1700"/>
        <v>20000</v>
      </c>
      <c r="Q1963" s="29">
        <f t="shared" si="1695"/>
        <v>66.666666666666657</v>
      </c>
    </row>
    <row r="1964" spans="1:17">
      <c r="A1964" s="12" t="s">
        <v>803</v>
      </c>
      <c r="B1964" s="12" t="s">
        <v>129</v>
      </c>
      <c r="C1964" s="12" t="s">
        <v>972</v>
      </c>
      <c r="D1964" s="12" t="s">
        <v>973</v>
      </c>
      <c r="E1964" s="18" t="s">
        <v>50</v>
      </c>
      <c r="F1964" s="18" t="s">
        <v>0</v>
      </c>
      <c r="G1964" s="81" t="s">
        <v>0</v>
      </c>
      <c r="H1964" s="18" t="s">
        <v>51</v>
      </c>
      <c r="I1964" s="3">
        <v>38000</v>
      </c>
      <c r="J1964" s="3">
        <f t="shared" ref="J1964" si="1716">SUM(J1965:J1966)</f>
        <v>30000</v>
      </c>
      <c r="K1964" s="3">
        <f t="shared" ref="K1964" si="1717">SUM(K1965:K1966)</f>
        <v>10000</v>
      </c>
      <c r="L1964" s="3">
        <f t="shared" si="1698"/>
        <v>10000</v>
      </c>
      <c r="M1964" s="3">
        <f t="shared" ref="M1964:O1964" si="1718">SUM(M1965:M1966)</f>
        <v>0</v>
      </c>
      <c r="N1964" s="3">
        <f t="shared" si="1718"/>
        <v>0</v>
      </c>
      <c r="O1964" s="3">
        <f t="shared" si="1718"/>
        <v>10000</v>
      </c>
      <c r="P1964" s="3">
        <f t="shared" si="1700"/>
        <v>20000</v>
      </c>
      <c r="Q1964" s="3">
        <f t="shared" si="1695"/>
        <v>66.666666666666657</v>
      </c>
    </row>
    <row r="1965" spans="1:17">
      <c r="A1965" s="12" t="s">
        <v>803</v>
      </c>
      <c r="B1965" s="12" t="s">
        <v>129</v>
      </c>
      <c r="C1965" s="12" t="s">
        <v>972</v>
      </c>
      <c r="D1965" s="12" t="s">
        <v>973</v>
      </c>
      <c r="E1965" s="11">
        <v>8213</v>
      </c>
      <c r="F1965" s="12"/>
      <c r="G1965" s="84" t="s">
        <v>3108</v>
      </c>
      <c r="H1965" s="13" t="s">
        <v>54</v>
      </c>
      <c r="I1965" s="2">
        <v>28000</v>
      </c>
      <c r="J1965" s="2">
        <v>20000</v>
      </c>
      <c r="K1965" s="2">
        <v>5000</v>
      </c>
      <c r="L1965" s="2">
        <f t="shared" si="1698"/>
        <v>5000</v>
      </c>
      <c r="M1965" s="2"/>
      <c r="N1965" s="2"/>
      <c r="O1965" s="2">
        <v>5000</v>
      </c>
      <c r="P1965" s="2">
        <f t="shared" si="1700"/>
        <v>10000</v>
      </c>
      <c r="Q1965" s="2">
        <f t="shared" si="1695"/>
        <v>50</v>
      </c>
    </row>
    <row r="1966" spans="1:17">
      <c r="A1966" s="12" t="s">
        <v>803</v>
      </c>
      <c r="B1966" s="12" t="s">
        <v>129</v>
      </c>
      <c r="C1966" s="12" t="s">
        <v>972</v>
      </c>
      <c r="D1966" s="12" t="s">
        <v>973</v>
      </c>
      <c r="E1966" s="11">
        <v>8216</v>
      </c>
      <c r="F1966" s="12"/>
      <c r="G1966" s="84" t="s">
        <v>3108</v>
      </c>
      <c r="H1966" s="13" t="s">
        <v>57</v>
      </c>
      <c r="I1966" s="2">
        <v>10000</v>
      </c>
      <c r="J1966" s="2">
        <v>10000</v>
      </c>
      <c r="K1966" s="2">
        <v>5000</v>
      </c>
      <c r="L1966" s="2">
        <f t="shared" si="1698"/>
        <v>5000</v>
      </c>
      <c r="M1966" s="2"/>
      <c r="N1966" s="2"/>
      <c r="O1966" s="2">
        <v>5000</v>
      </c>
      <c r="P1966" s="2">
        <f t="shared" si="1700"/>
        <v>10000</v>
      </c>
      <c r="Q1966" s="2">
        <f t="shared" si="1695"/>
        <v>100</v>
      </c>
    </row>
    <row r="1967" spans="1:17">
      <c r="A1967" s="13" t="s">
        <v>0</v>
      </c>
      <c r="B1967" s="13" t="s">
        <v>0</v>
      </c>
      <c r="C1967" s="13" t="s">
        <v>0</v>
      </c>
      <c r="D1967" s="13" t="s">
        <v>0</v>
      </c>
      <c r="E1967" s="13" t="s">
        <v>0</v>
      </c>
      <c r="F1967" s="13" t="s">
        <v>0</v>
      </c>
      <c r="G1967" s="84" t="s">
        <v>0</v>
      </c>
      <c r="H1967" s="24" t="s">
        <v>982</v>
      </c>
      <c r="I1967" s="29">
        <v>2137404</v>
      </c>
      <c r="J1967" s="29">
        <f t="shared" ref="J1967:K1967" si="1719">SUM(J1936,J1959,J1963)</f>
        <v>2009955</v>
      </c>
      <c r="K1967" s="29">
        <f t="shared" si="1719"/>
        <v>1053988</v>
      </c>
      <c r="L1967" s="29">
        <f t="shared" si="1698"/>
        <v>487975</v>
      </c>
      <c r="M1967" s="29">
        <f t="shared" ref="M1967:O1967" si="1720">SUM(M1936,M1959,M1963)</f>
        <v>152315</v>
      </c>
      <c r="N1967" s="29">
        <f t="shared" si="1720"/>
        <v>161830</v>
      </c>
      <c r="O1967" s="29">
        <f t="shared" si="1720"/>
        <v>173830</v>
      </c>
      <c r="P1967" s="29">
        <f t="shared" si="1700"/>
        <v>1541963</v>
      </c>
      <c r="Q1967" s="29">
        <f t="shared" si="1695"/>
        <v>76.716294643412425</v>
      </c>
    </row>
    <row r="1968" spans="1:17" ht="15.75" thickBot="1">
      <c r="A1968" s="13" t="s">
        <v>0</v>
      </c>
      <c r="B1968" s="13" t="s">
        <v>0</v>
      </c>
      <c r="C1968" s="13" t="s">
        <v>0</v>
      </c>
      <c r="D1968" s="13" t="s">
        <v>0</v>
      </c>
      <c r="E1968" s="13" t="s">
        <v>0</v>
      </c>
      <c r="F1968" s="13" t="s">
        <v>0</v>
      </c>
      <c r="G1968" s="84" t="s">
        <v>0</v>
      </c>
      <c r="H1968" s="18" t="s">
        <v>125</v>
      </c>
      <c r="I1968" s="3">
        <v>31</v>
      </c>
      <c r="J1968" s="3">
        <v>31</v>
      </c>
      <c r="K1968" s="3">
        <v>0</v>
      </c>
      <c r="L1968" s="3">
        <f t="shared" si="1698"/>
        <v>0</v>
      </c>
      <c r="M1968" s="3"/>
      <c r="N1968" s="3"/>
      <c r="O1968" s="3"/>
      <c r="P1968" s="3">
        <f t="shared" si="1700"/>
        <v>0</v>
      </c>
      <c r="Q1968" s="3">
        <f t="shared" si="1695"/>
        <v>0</v>
      </c>
    </row>
    <row r="1969" spans="1:17" ht="45.75" thickBot="1">
      <c r="A1969" s="109" t="s">
        <v>0</v>
      </c>
      <c r="B1969" s="109" t="s">
        <v>0</v>
      </c>
      <c r="C1969" s="109" t="s">
        <v>0</v>
      </c>
      <c r="D1969" s="109" t="s">
        <v>0</v>
      </c>
      <c r="E1969" s="109" t="s">
        <v>0</v>
      </c>
      <c r="F1969" s="109" t="s">
        <v>0</v>
      </c>
      <c r="G1969" s="121" t="s">
        <v>0</v>
      </c>
      <c r="H1969" s="1" t="s">
        <v>126</v>
      </c>
      <c r="I1969" s="1" t="s">
        <v>3016</v>
      </c>
      <c r="J1969" s="1" t="s">
        <v>3199</v>
      </c>
      <c r="K1969" s="1" t="s">
        <v>3198</v>
      </c>
      <c r="L1969" s="1" t="s">
        <v>3191</v>
      </c>
      <c r="M1969" s="1" t="s">
        <v>3193</v>
      </c>
      <c r="N1969" s="1" t="s">
        <v>3194</v>
      </c>
      <c r="O1969" s="1" t="s">
        <v>3195</v>
      </c>
      <c r="P1969" s="1" t="s">
        <v>3192</v>
      </c>
      <c r="Q1969" s="1" t="s">
        <v>3185</v>
      </c>
    </row>
    <row r="1970" spans="1:17">
      <c r="A1970" s="110"/>
      <c r="B1970" s="110"/>
      <c r="C1970" s="110"/>
      <c r="D1970" s="110"/>
      <c r="E1970" s="110"/>
      <c r="F1970" s="110"/>
      <c r="G1970" s="122"/>
      <c r="H1970" s="26" t="s">
        <v>0</v>
      </c>
      <c r="I1970" s="28">
        <v>1</v>
      </c>
      <c r="J1970" s="28">
        <v>2</v>
      </c>
      <c r="K1970" s="28">
        <v>3</v>
      </c>
      <c r="L1970" s="28" t="s">
        <v>3186</v>
      </c>
      <c r="M1970" s="28">
        <v>5</v>
      </c>
      <c r="N1970" s="28">
        <v>6</v>
      </c>
      <c r="O1970" s="28">
        <v>7</v>
      </c>
      <c r="P1970" s="28" t="s">
        <v>3187</v>
      </c>
      <c r="Q1970" s="28">
        <v>9</v>
      </c>
    </row>
    <row r="1971" spans="1:17">
      <c r="A1971" s="110"/>
      <c r="B1971" s="110"/>
      <c r="C1971" s="110"/>
      <c r="D1971" s="110"/>
      <c r="E1971" s="110"/>
      <c r="F1971" s="110"/>
      <c r="G1971" s="122"/>
      <c r="H1971" s="8" t="s">
        <v>877</v>
      </c>
      <c r="I1971" s="9">
        <v>2137404</v>
      </c>
      <c r="J1971" s="9">
        <f t="shared" ref="J1971" si="1721">SUM(J1967)</f>
        <v>2009955</v>
      </c>
      <c r="K1971" s="9">
        <f t="shared" ref="K1971" si="1722">SUM(K1967)</f>
        <v>1053988</v>
      </c>
      <c r="L1971" s="9">
        <f t="shared" ref="L1971:L1972" si="1723">M1971+N1971+O1971</f>
        <v>487975</v>
      </c>
      <c r="M1971" s="9">
        <f t="shared" ref="M1971:O1971" si="1724">SUM(M1967)</f>
        <v>152315</v>
      </c>
      <c r="N1971" s="9">
        <f t="shared" si="1724"/>
        <v>161830</v>
      </c>
      <c r="O1971" s="9">
        <f t="shared" si="1724"/>
        <v>173830</v>
      </c>
      <c r="P1971" s="9">
        <f t="shared" ref="P1971:P1972" si="1725">SUM(K1971+L1971)</f>
        <v>1541963</v>
      </c>
      <c r="Q1971" s="9">
        <f t="shared" si="1695"/>
        <v>76.716294643412425</v>
      </c>
    </row>
    <row r="1972" spans="1:17">
      <c r="A1972" s="110"/>
      <c r="B1972" s="110"/>
      <c r="C1972" s="110"/>
      <c r="D1972" s="110"/>
      <c r="E1972" s="110"/>
      <c r="F1972" s="110"/>
      <c r="G1972" s="122"/>
      <c r="H1972" s="10" t="s">
        <v>68</v>
      </c>
      <c r="I1972" s="9">
        <v>2137404</v>
      </c>
      <c r="J1972" s="9">
        <f t="shared" ref="J1972" si="1726">SUM(J1971)</f>
        <v>2009955</v>
      </c>
      <c r="K1972" s="9">
        <f t="shared" ref="K1972" si="1727">SUM(K1971)</f>
        <v>1053988</v>
      </c>
      <c r="L1972" s="9">
        <f t="shared" si="1723"/>
        <v>487975</v>
      </c>
      <c r="M1972" s="9">
        <f t="shared" ref="M1972:O1972" si="1728">SUM(M1971)</f>
        <v>152315</v>
      </c>
      <c r="N1972" s="9">
        <f t="shared" si="1728"/>
        <v>161830</v>
      </c>
      <c r="O1972" s="9">
        <f t="shared" si="1728"/>
        <v>173830</v>
      </c>
      <c r="P1972" s="9">
        <f t="shared" si="1725"/>
        <v>1541963</v>
      </c>
      <c r="Q1972" s="9">
        <f t="shared" si="1695"/>
        <v>76.716294643412425</v>
      </c>
    </row>
    <row r="1973" spans="1:17">
      <c r="A1973" s="111"/>
      <c r="B1973" s="111"/>
      <c r="C1973" s="111"/>
      <c r="D1973" s="111"/>
      <c r="E1973" s="111"/>
      <c r="F1973" s="111"/>
      <c r="G1973" s="123"/>
      <c r="Q1973" t="str">
        <f t="shared" si="1695"/>
        <v>-</v>
      </c>
    </row>
    <row r="1974" spans="1:17" ht="15.75" thickBot="1">
      <c r="A1974" s="13" t="s">
        <v>0</v>
      </c>
      <c r="B1974" s="13" t="s">
        <v>0</v>
      </c>
      <c r="C1974" s="13" t="s">
        <v>0</v>
      </c>
      <c r="D1974" s="13" t="s">
        <v>0</v>
      </c>
      <c r="E1974" s="13" t="s">
        <v>0</v>
      </c>
      <c r="F1974" s="13" t="s">
        <v>0</v>
      </c>
      <c r="G1974" s="84" t="s">
        <v>0</v>
      </c>
      <c r="H1974" s="27" t="s">
        <v>0</v>
      </c>
      <c r="I1974" s="27"/>
      <c r="J1974" s="27"/>
      <c r="K1974" s="27"/>
      <c r="L1974" s="27"/>
      <c r="M1974" s="27"/>
      <c r="N1974" s="27"/>
      <c r="O1974" s="27"/>
      <c r="P1974" s="27"/>
      <c r="Q1974" s="27" t="str">
        <f t="shared" si="1695"/>
        <v>-</v>
      </c>
    </row>
    <row r="1975" spans="1:17" ht="45.75" thickBot="1">
      <c r="A1975" s="1" t="s">
        <v>82</v>
      </c>
      <c r="B1975" s="1" t="s">
        <v>83</v>
      </c>
      <c r="C1975" s="1" t="s">
        <v>84</v>
      </c>
      <c r="D1975" s="19" t="s">
        <v>0</v>
      </c>
      <c r="E1975" s="1" t="s">
        <v>85</v>
      </c>
      <c r="F1975" s="1" t="s">
        <v>86</v>
      </c>
      <c r="G1975" s="82" t="s">
        <v>87</v>
      </c>
      <c r="H1975" s="1" t="s">
        <v>1</v>
      </c>
      <c r="I1975" s="1" t="s">
        <v>3016</v>
      </c>
      <c r="J1975" s="1" t="s">
        <v>3199</v>
      </c>
      <c r="K1975" s="1" t="s">
        <v>3198</v>
      </c>
      <c r="L1975" s="1" t="s">
        <v>3191</v>
      </c>
      <c r="M1975" s="1" t="s">
        <v>3193</v>
      </c>
      <c r="N1975" s="1" t="s">
        <v>3194</v>
      </c>
      <c r="O1975" s="1" t="s">
        <v>3195</v>
      </c>
      <c r="P1975" s="1" t="s">
        <v>3192</v>
      </c>
      <c r="Q1975" s="1" t="s">
        <v>3185</v>
      </c>
    </row>
    <row r="1976" spans="1:17">
      <c r="A1976" s="20" t="s">
        <v>0</v>
      </c>
      <c r="B1976" s="20" t="s">
        <v>0</v>
      </c>
      <c r="C1976" s="20" t="s">
        <v>0</v>
      </c>
      <c r="D1976" s="21" t="s">
        <v>0</v>
      </c>
      <c r="E1976" s="21" t="s">
        <v>0</v>
      </c>
      <c r="F1976" s="22" t="s">
        <v>0</v>
      </c>
      <c r="G1976" s="83" t="s">
        <v>0</v>
      </c>
      <c r="H1976" s="23" t="s">
        <v>0</v>
      </c>
      <c r="I1976" s="28">
        <v>1</v>
      </c>
      <c r="J1976" s="28">
        <v>2</v>
      </c>
      <c r="K1976" s="28">
        <v>3</v>
      </c>
      <c r="L1976" s="28" t="s">
        <v>3186</v>
      </c>
      <c r="M1976" s="28">
        <v>5</v>
      </c>
      <c r="N1976" s="28">
        <v>6</v>
      </c>
      <c r="O1976" s="28">
        <v>7</v>
      </c>
      <c r="P1976" s="28" t="s">
        <v>3187</v>
      </c>
      <c r="Q1976" s="28">
        <v>9</v>
      </c>
    </row>
    <row r="1977" spans="1:17">
      <c r="A1977" s="17" t="s">
        <v>803</v>
      </c>
      <c r="B1977" s="17" t="s">
        <v>129</v>
      </c>
      <c r="C1977" s="12" t="s">
        <v>983</v>
      </c>
      <c r="D1977" s="12" t="s">
        <v>984</v>
      </c>
      <c r="E1977" s="18" t="s">
        <v>0</v>
      </c>
      <c r="F1977" s="18" t="s">
        <v>0</v>
      </c>
      <c r="G1977" s="81" t="s">
        <v>0</v>
      </c>
      <c r="H1977" s="18" t="s">
        <v>985</v>
      </c>
      <c r="I1977" s="11"/>
      <c r="J1977" s="11"/>
      <c r="K1977" s="11"/>
      <c r="L1977" s="11"/>
      <c r="M1977" s="11"/>
      <c r="N1977" s="11"/>
      <c r="O1977" s="11"/>
      <c r="P1977" s="11"/>
      <c r="Q1977" s="11" t="str">
        <f t="shared" si="1695"/>
        <v>-</v>
      </c>
    </row>
    <row r="1978" spans="1:17" ht="22.5">
      <c r="A1978" s="17" t="s">
        <v>0</v>
      </c>
      <c r="B1978" s="17" t="s">
        <v>0</v>
      </c>
      <c r="C1978" s="17" t="s">
        <v>0</v>
      </c>
      <c r="D1978" s="18" t="s">
        <v>0</v>
      </c>
      <c r="E1978" s="18" t="s">
        <v>0</v>
      </c>
      <c r="F1978" s="18" t="s">
        <v>0</v>
      </c>
      <c r="G1978" s="81" t="s">
        <v>0</v>
      </c>
      <c r="H1978" s="24" t="s">
        <v>27</v>
      </c>
      <c r="I1978" s="29">
        <v>2461742</v>
      </c>
      <c r="J1978" s="29">
        <f t="shared" ref="J1978" si="1729">SUM(J1979,J1987,J1989)</f>
        <v>2416569</v>
      </c>
      <c r="K1978" s="29">
        <f t="shared" ref="K1978" si="1730">SUM(K1979,K1987,K1989)</f>
        <v>1297101</v>
      </c>
      <c r="L1978" s="29">
        <f t="shared" ref="L1978:L2009" si="1731">M1978+N1978+O1978</f>
        <v>623050</v>
      </c>
      <c r="M1978" s="29">
        <f t="shared" ref="M1978:O1978" si="1732">SUM(M1979,M1987,M1989)</f>
        <v>199050</v>
      </c>
      <c r="N1978" s="29">
        <f t="shared" si="1732"/>
        <v>204950</v>
      </c>
      <c r="O1978" s="29">
        <f t="shared" si="1732"/>
        <v>219050</v>
      </c>
      <c r="P1978" s="29">
        <f t="shared" ref="P1978:P2009" si="1733">SUM(K1978+L1978)</f>
        <v>1920151</v>
      </c>
      <c r="Q1978" s="29">
        <f t="shared" si="1695"/>
        <v>79.45773532640699</v>
      </c>
    </row>
    <row r="1979" spans="1:17">
      <c r="A1979" s="12" t="s">
        <v>803</v>
      </c>
      <c r="B1979" s="12" t="s">
        <v>129</v>
      </c>
      <c r="C1979" s="12" t="s">
        <v>983</v>
      </c>
      <c r="D1979" s="12" t="s">
        <v>984</v>
      </c>
      <c r="E1979" s="18" t="s">
        <v>2</v>
      </c>
      <c r="F1979" s="18" t="s">
        <v>0</v>
      </c>
      <c r="G1979" s="81" t="s">
        <v>0</v>
      </c>
      <c r="H1979" s="18" t="s">
        <v>3</v>
      </c>
      <c r="I1979" s="3">
        <v>2104945</v>
      </c>
      <c r="J1979" s="3">
        <f t="shared" ref="J1979" si="1734">SUM(J1980:J1981)</f>
        <v>2114272</v>
      </c>
      <c r="K1979" s="3">
        <f t="shared" ref="K1979" si="1735">SUM(K1980:K1981)</f>
        <v>1132756</v>
      </c>
      <c r="L1979" s="3">
        <f t="shared" si="1731"/>
        <v>549500</v>
      </c>
      <c r="M1979" s="3">
        <f t="shared" ref="M1979:O1979" si="1736">SUM(M1980:M1981)</f>
        <v>176000</v>
      </c>
      <c r="N1979" s="3">
        <f t="shared" si="1736"/>
        <v>183200</v>
      </c>
      <c r="O1979" s="3">
        <f t="shared" si="1736"/>
        <v>190300</v>
      </c>
      <c r="P1979" s="3">
        <f t="shared" si="1733"/>
        <v>1682256</v>
      </c>
      <c r="Q1979" s="3">
        <f t="shared" si="1695"/>
        <v>79.566678270345534</v>
      </c>
    </row>
    <row r="1980" spans="1:17">
      <c r="A1980" s="12" t="s">
        <v>803</v>
      </c>
      <c r="B1980" s="12" t="s">
        <v>129</v>
      </c>
      <c r="C1980" s="12" t="s">
        <v>983</v>
      </c>
      <c r="D1980" s="12" t="s">
        <v>984</v>
      </c>
      <c r="E1980" s="11">
        <v>6111</v>
      </c>
      <c r="F1980" s="12"/>
      <c r="G1980" s="84" t="s">
        <v>3108</v>
      </c>
      <c r="H1980" s="13" t="s">
        <v>4</v>
      </c>
      <c r="I1980" s="2">
        <v>1864545</v>
      </c>
      <c r="J1980" s="2">
        <v>1854545</v>
      </c>
      <c r="K1980" s="2">
        <v>957461</v>
      </c>
      <c r="L1980" s="2">
        <f t="shared" si="1731"/>
        <v>510000</v>
      </c>
      <c r="M1980" s="2">
        <v>170000</v>
      </c>
      <c r="N1980" s="2">
        <v>170000</v>
      </c>
      <c r="O1980" s="2">
        <v>170000</v>
      </c>
      <c r="P1980" s="2">
        <f t="shared" si="1733"/>
        <v>1467461</v>
      </c>
      <c r="Q1980" s="2">
        <f t="shared" si="1695"/>
        <v>79.127818413680984</v>
      </c>
    </row>
    <row r="1981" spans="1:17">
      <c r="A1981" s="17" t="s">
        <v>803</v>
      </c>
      <c r="B1981" s="17" t="s">
        <v>129</v>
      </c>
      <c r="C1981" s="17" t="s">
        <v>983</v>
      </c>
      <c r="D1981" s="17" t="s">
        <v>984</v>
      </c>
      <c r="E1981" s="17" t="s">
        <v>91</v>
      </c>
      <c r="F1981" s="12" t="s">
        <v>0</v>
      </c>
      <c r="G1981" s="84" t="s">
        <v>0</v>
      </c>
      <c r="H1981" s="18" t="s">
        <v>5</v>
      </c>
      <c r="I1981" s="3">
        <v>240400</v>
      </c>
      <c r="J1981" s="3">
        <f t="shared" ref="J1981:K1981" si="1737">SUM(J1982:J1986)</f>
        <v>259727</v>
      </c>
      <c r="K1981" s="3">
        <f t="shared" si="1737"/>
        <v>175295</v>
      </c>
      <c r="L1981" s="3">
        <f t="shared" si="1731"/>
        <v>39500</v>
      </c>
      <c r="M1981" s="3">
        <f t="shared" ref="M1981:O1981" si="1738">SUM(M1982:M1986)</f>
        <v>6000</v>
      </c>
      <c r="N1981" s="3">
        <f t="shared" si="1738"/>
        <v>13200</v>
      </c>
      <c r="O1981" s="3">
        <f t="shared" si="1738"/>
        <v>20300</v>
      </c>
      <c r="P1981" s="3">
        <f t="shared" si="1733"/>
        <v>214795</v>
      </c>
      <c r="Q1981" s="3">
        <f t="shared" si="1695"/>
        <v>82.700296850154203</v>
      </c>
    </row>
    <row r="1982" spans="1:17">
      <c r="A1982" s="12" t="s">
        <v>803</v>
      </c>
      <c r="B1982" s="12" t="s">
        <v>129</v>
      </c>
      <c r="C1982" s="12" t="s">
        <v>983</v>
      </c>
      <c r="D1982" s="12" t="s">
        <v>984</v>
      </c>
      <c r="E1982" s="11">
        <v>6112</v>
      </c>
      <c r="F1982" s="12" t="s">
        <v>986</v>
      </c>
      <c r="G1982" s="84" t="s">
        <v>3108</v>
      </c>
      <c r="H1982" s="13" t="s">
        <v>9</v>
      </c>
      <c r="I1982" s="2">
        <v>37600</v>
      </c>
      <c r="J1982" s="2">
        <v>37100</v>
      </c>
      <c r="K1982" s="2">
        <v>18819</v>
      </c>
      <c r="L1982" s="2">
        <f t="shared" si="1731"/>
        <v>7500</v>
      </c>
      <c r="M1982" s="2">
        <v>1000</v>
      </c>
      <c r="N1982" s="2">
        <v>3200</v>
      </c>
      <c r="O1982" s="2">
        <v>3300</v>
      </c>
      <c r="P1982" s="2">
        <f t="shared" si="1733"/>
        <v>26319</v>
      </c>
      <c r="Q1982" s="2">
        <f t="shared" si="1695"/>
        <v>70.940700808625337</v>
      </c>
    </row>
    <row r="1983" spans="1:17">
      <c r="A1983" s="12" t="s">
        <v>803</v>
      </c>
      <c r="B1983" s="12" t="s">
        <v>129</v>
      </c>
      <c r="C1983" s="12" t="s">
        <v>983</v>
      </c>
      <c r="D1983" s="12" t="s">
        <v>984</v>
      </c>
      <c r="E1983" s="11">
        <v>6112</v>
      </c>
      <c r="F1983" s="12" t="s">
        <v>987</v>
      </c>
      <c r="G1983" s="84" t="s">
        <v>3108</v>
      </c>
      <c r="H1983" s="13" t="s">
        <v>10</v>
      </c>
      <c r="I1983" s="2">
        <v>159800</v>
      </c>
      <c r="J1983" s="2">
        <v>157800</v>
      </c>
      <c r="K1983" s="2">
        <v>93620</v>
      </c>
      <c r="L1983" s="2">
        <f t="shared" si="1731"/>
        <v>32000</v>
      </c>
      <c r="M1983" s="2">
        <v>5000</v>
      </c>
      <c r="N1983" s="2">
        <v>10000</v>
      </c>
      <c r="O1983" s="2">
        <v>17000</v>
      </c>
      <c r="P1983" s="2">
        <f t="shared" si="1733"/>
        <v>125620</v>
      </c>
      <c r="Q1983" s="2">
        <f t="shared" si="1695"/>
        <v>79.607097591888461</v>
      </c>
    </row>
    <row r="1984" spans="1:17">
      <c r="A1984" s="12" t="s">
        <v>803</v>
      </c>
      <c r="B1984" s="12" t="s">
        <v>129</v>
      </c>
      <c r="C1984" s="12" t="s">
        <v>983</v>
      </c>
      <c r="D1984" s="12" t="s">
        <v>984</v>
      </c>
      <c r="E1984" s="11">
        <v>6112</v>
      </c>
      <c r="F1984" s="12" t="s">
        <v>988</v>
      </c>
      <c r="G1984" s="84" t="s">
        <v>3108</v>
      </c>
      <c r="H1984" s="13" t="s">
        <v>7</v>
      </c>
      <c r="I1984" s="2">
        <v>26000</v>
      </c>
      <c r="J1984" s="2">
        <v>34827</v>
      </c>
      <c r="K1984" s="2">
        <v>34827</v>
      </c>
      <c r="L1984" s="2">
        <f t="shared" si="1731"/>
        <v>0</v>
      </c>
      <c r="M1984" s="2">
        <v>0</v>
      </c>
      <c r="N1984" s="2">
        <v>0</v>
      </c>
      <c r="O1984" s="2">
        <v>0</v>
      </c>
      <c r="P1984" s="2">
        <f t="shared" si="1733"/>
        <v>34827</v>
      </c>
      <c r="Q1984" s="2">
        <f t="shared" si="1695"/>
        <v>100</v>
      </c>
    </row>
    <row r="1985" spans="1:17">
      <c r="A1985" s="12" t="s">
        <v>803</v>
      </c>
      <c r="B1985" s="12" t="s">
        <v>129</v>
      </c>
      <c r="C1985" s="12" t="s">
        <v>983</v>
      </c>
      <c r="D1985" s="12" t="s">
        <v>984</v>
      </c>
      <c r="E1985" s="11">
        <v>6112</v>
      </c>
      <c r="F1985" s="12" t="s">
        <v>989</v>
      </c>
      <c r="G1985" s="84" t="s">
        <v>3108</v>
      </c>
      <c r="H1985" s="13" t="s">
        <v>8</v>
      </c>
      <c r="I1985" s="2">
        <v>5000</v>
      </c>
      <c r="J1985" s="2">
        <v>18000</v>
      </c>
      <c r="K1985" s="2">
        <v>18000</v>
      </c>
      <c r="L1985" s="2">
        <f t="shared" si="1731"/>
        <v>0</v>
      </c>
      <c r="M1985" s="2">
        <v>0</v>
      </c>
      <c r="N1985" s="2">
        <v>0</v>
      </c>
      <c r="O1985" s="2">
        <v>0</v>
      </c>
      <c r="P1985" s="2">
        <f t="shared" si="1733"/>
        <v>18000</v>
      </c>
      <c r="Q1985" s="2">
        <f t="shared" si="1695"/>
        <v>100</v>
      </c>
    </row>
    <row r="1986" spans="1:17">
      <c r="A1986" s="12" t="s">
        <v>803</v>
      </c>
      <c r="B1986" s="12" t="s">
        <v>129</v>
      </c>
      <c r="C1986" s="12" t="s">
        <v>983</v>
      </c>
      <c r="D1986" s="12" t="s">
        <v>984</v>
      </c>
      <c r="E1986" s="11">
        <v>6112</v>
      </c>
      <c r="F1986" s="12" t="s">
        <v>990</v>
      </c>
      <c r="G1986" s="84" t="s">
        <v>3108</v>
      </c>
      <c r="H1986" s="13" t="s">
        <v>6</v>
      </c>
      <c r="I1986" s="2">
        <v>12000</v>
      </c>
      <c r="J1986" s="2">
        <v>12000</v>
      </c>
      <c r="K1986" s="2">
        <v>10029</v>
      </c>
      <c r="L1986" s="2">
        <f t="shared" si="1731"/>
        <v>0</v>
      </c>
      <c r="M1986" s="2">
        <v>0</v>
      </c>
      <c r="N1986" s="2">
        <v>0</v>
      </c>
      <c r="O1986" s="2">
        <v>0</v>
      </c>
      <c r="P1986" s="2">
        <f t="shared" si="1733"/>
        <v>10029</v>
      </c>
      <c r="Q1986" s="2">
        <f t="shared" si="1695"/>
        <v>83.575000000000003</v>
      </c>
    </row>
    <row r="1987" spans="1:17">
      <c r="A1987" s="12" t="s">
        <v>803</v>
      </c>
      <c r="B1987" s="12" t="s">
        <v>129</v>
      </c>
      <c r="C1987" s="12" t="s">
        <v>983</v>
      </c>
      <c r="D1987" s="12" t="s">
        <v>984</v>
      </c>
      <c r="E1987" s="18" t="s">
        <v>13</v>
      </c>
      <c r="F1987" s="18" t="s">
        <v>0</v>
      </c>
      <c r="G1987" s="81" t="s">
        <v>0</v>
      </c>
      <c r="H1987" s="18" t="s">
        <v>14</v>
      </c>
      <c r="I1987" s="3">
        <v>195777</v>
      </c>
      <c r="J1987" s="3">
        <f t="shared" ref="J1987:K1987" si="1739">SUM(J1988)</f>
        <v>194777</v>
      </c>
      <c r="K1987" s="3">
        <f t="shared" si="1739"/>
        <v>101675</v>
      </c>
      <c r="L1987" s="3">
        <f t="shared" si="1731"/>
        <v>52500</v>
      </c>
      <c r="M1987" s="3">
        <f t="shared" ref="M1987:O1987" si="1740">SUM(M1988)</f>
        <v>17500</v>
      </c>
      <c r="N1987" s="3">
        <f t="shared" si="1740"/>
        <v>17500</v>
      </c>
      <c r="O1987" s="3">
        <f t="shared" si="1740"/>
        <v>17500</v>
      </c>
      <c r="P1987" s="3">
        <f t="shared" si="1733"/>
        <v>154175</v>
      </c>
      <c r="Q1987" s="3">
        <f t="shared" si="1695"/>
        <v>79.154622979099173</v>
      </c>
    </row>
    <row r="1988" spans="1:17">
      <c r="A1988" s="12" t="s">
        <v>803</v>
      </c>
      <c r="B1988" s="12" t="s">
        <v>129</v>
      </c>
      <c r="C1988" s="12" t="s">
        <v>983</v>
      </c>
      <c r="D1988" s="12" t="s">
        <v>984</v>
      </c>
      <c r="E1988" s="11">
        <v>6121</v>
      </c>
      <c r="F1988" s="12"/>
      <c r="G1988" s="84" t="s">
        <v>3108</v>
      </c>
      <c r="H1988" s="13" t="s">
        <v>15</v>
      </c>
      <c r="I1988" s="2">
        <v>195777</v>
      </c>
      <c r="J1988" s="2">
        <v>194777</v>
      </c>
      <c r="K1988" s="2">
        <v>101675</v>
      </c>
      <c r="L1988" s="2">
        <f t="shared" si="1731"/>
        <v>52500</v>
      </c>
      <c r="M1988" s="2">
        <v>17500</v>
      </c>
      <c r="N1988" s="2">
        <v>17500</v>
      </c>
      <c r="O1988" s="2">
        <v>17500</v>
      </c>
      <c r="P1988" s="2">
        <f t="shared" si="1733"/>
        <v>154175</v>
      </c>
      <c r="Q1988" s="2">
        <f t="shared" si="1695"/>
        <v>79.154622979099173</v>
      </c>
    </row>
    <row r="1989" spans="1:17">
      <c r="A1989" s="12" t="s">
        <v>803</v>
      </c>
      <c r="B1989" s="12" t="s">
        <v>129</v>
      </c>
      <c r="C1989" s="12" t="s">
        <v>983</v>
      </c>
      <c r="D1989" s="12" t="s">
        <v>984</v>
      </c>
      <c r="E1989" s="18" t="s">
        <v>16</v>
      </c>
      <c r="F1989" s="18" t="s">
        <v>0</v>
      </c>
      <c r="G1989" s="81" t="s">
        <v>0</v>
      </c>
      <c r="H1989" s="18" t="s">
        <v>17</v>
      </c>
      <c r="I1989" s="3">
        <v>161020</v>
      </c>
      <c r="J1989" s="3">
        <f t="shared" ref="J1989:K1989" si="1741">SUM(J1990:J1996)</f>
        <v>107520</v>
      </c>
      <c r="K1989" s="3">
        <f t="shared" si="1741"/>
        <v>62670</v>
      </c>
      <c r="L1989" s="3">
        <f t="shared" si="1731"/>
        <v>21050</v>
      </c>
      <c r="M1989" s="3">
        <f t="shared" ref="M1989:O1989" si="1742">SUM(M1990:M1996)</f>
        <v>5550</v>
      </c>
      <c r="N1989" s="3">
        <f t="shared" si="1742"/>
        <v>4250</v>
      </c>
      <c r="O1989" s="3">
        <f t="shared" si="1742"/>
        <v>11250</v>
      </c>
      <c r="P1989" s="3">
        <f t="shared" si="1733"/>
        <v>83720</v>
      </c>
      <c r="Q1989" s="3">
        <f t="shared" si="1695"/>
        <v>77.864583333333343</v>
      </c>
    </row>
    <row r="1990" spans="1:17">
      <c r="A1990" s="12" t="s">
        <v>803</v>
      </c>
      <c r="B1990" s="12" t="s">
        <v>129</v>
      </c>
      <c r="C1990" s="12" t="s">
        <v>983</v>
      </c>
      <c r="D1990" s="12" t="s">
        <v>984</v>
      </c>
      <c r="E1990" s="11">
        <v>6131</v>
      </c>
      <c r="F1990" s="12"/>
      <c r="G1990" s="84" t="s">
        <v>3108</v>
      </c>
      <c r="H1990" s="13" t="s">
        <v>18</v>
      </c>
      <c r="I1990" s="2">
        <v>500</v>
      </c>
      <c r="J1990" s="2">
        <v>0</v>
      </c>
      <c r="K1990" s="2">
        <v>0</v>
      </c>
      <c r="L1990" s="2">
        <f t="shared" si="1731"/>
        <v>0</v>
      </c>
      <c r="M1990" s="2">
        <v>0</v>
      </c>
      <c r="N1990" s="2">
        <v>0</v>
      </c>
      <c r="O1990" s="2">
        <v>0</v>
      </c>
      <c r="P1990" s="2">
        <f t="shared" si="1733"/>
        <v>0</v>
      </c>
      <c r="Q1990" s="2" t="str">
        <f t="shared" si="1695"/>
        <v>-</v>
      </c>
    </row>
    <row r="1991" spans="1:17">
      <c r="A1991" s="12" t="s">
        <v>803</v>
      </c>
      <c r="B1991" s="12" t="s">
        <v>129</v>
      </c>
      <c r="C1991" s="12" t="s">
        <v>983</v>
      </c>
      <c r="D1991" s="12" t="s">
        <v>984</v>
      </c>
      <c r="E1991" s="11">
        <v>6132</v>
      </c>
      <c r="F1991" s="12"/>
      <c r="G1991" s="84" t="s">
        <v>3108</v>
      </c>
      <c r="H1991" s="13" t="s">
        <v>19</v>
      </c>
      <c r="I1991" s="2">
        <v>40000</v>
      </c>
      <c r="J1991" s="2">
        <v>40000</v>
      </c>
      <c r="K1991" s="2">
        <v>26500</v>
      </c>
      <c r="L1991" s="2">
        <f t="shared" si="1731"/>
        <v>7000</v>
      </c>
      <c r="M1991" s="2">
        <v>1000</v>
      </c>
      <c r="N1991" s="2">
        <v>1000</v>
      </c>
      <c r="O1991" s="2">
        <v>5000</v>
      </c>
      <c r="P1991" s="2">
        <f t="shared" si="1733"/>
        <v>33500</v>
      </c>
      <c r="Q1991" s="2">
        <f t="shared" si="1695"/>
        <v>83.75</v>
      </c>
    </row>
    <row r="1992" spans="1:17">
      <c r="A1992" s="12" t="s">
        <v>803</v>
      </c>
      <c r="B1992" s="12" t="s">
        <v>129</v>
      </c>
      <c r="C1992" s="12" t="s">
        <v>983</v>
      </c>
      <c r="D1992" s="12" t="s">
        <v>984</v>
      </c>
      <c r="E1992" s="11">
        <v>6133</v>
      </c>
      <c r="F1992" s="12"/>
      <c r="G1992" s="84" t="s">
        <v>3108</v>
      </c>
      <c r="H1992" s="13" t="s">
        <v>20</v>
      </c>
      <c r="I1992" s="2">
        <v>15000</v>
      </c>
      <c r="J1992" s="2">
        <v>15000</v>
      </c>
      <c r="K1992" s="2">
        <v>7500</v>
      </c>
      <c r="L1992" s="2">
        <f t="shared" si="1731"/>
        <v>3750</v>
      </c>
      <c r="M1992" s="2">
        <v>1250</v>
      </c>
      <c r="N1992" s="2">
        <v>1250</v>
      </c>
      <c r="O1992" s="2">
        <v>1250</v>
      </c>
      <c r="P1992" s="2">
        <f t="shared" si="1733"/>
        <v>11250</v>
      </c>
      <c r="Q1992" s="2">
        <f t="shared" si="1695"/>
        <v>75</v>
      </c>
    </row>
    <row r="1993" spans="1:17">
      <c r="A1993" s="12" t="s">
        <v>803</v>
      </c>
      <c r="B1993" s="12" t="s">
        <v>129</v>
      </c>
      <c r="C1993" s="12" t="s">
        <v>983</v>
      </c>
      <c r="D1993" s="12" t="s">
        <v>984</v>
      </c>
      <c r="E1993" s="11">
        <v>6134</v>
      </c>
      <c r="F1993" s="12"/>
      <c r="G1993" s="84" t="s">
        <v>3108</v>
      </c>
      <c r="H1993" s="13" t="s">
        <v>21</v>
      </c>
      <c r="I1993" s="2">
        <v>50000</v>
      </c>
      <c r="J1993" s="2">
        <v>15000</v>
      </c>
      <c r="K1993" s="2">
        <v>6750</v>
      </c>
      <c r="L1993" s="2">
        <f t="shared" si="1731"/>
        <v>5000</v>
      </c>
      <c r="M1993" s="2">
        <v>1000</v>
      </c>
      <c r="N1993" s="2">
        <v>1000</v>
      </c>
      <c r="O1993" s="2">
        <v>3000</v>
      </c>
      <c r="P1993" s="2">
        <f t="shared" si="1733"/>
        <v>11750</v>
      </c>
      <c r="Q1993" s="2">
        <f t="shared" si="1695"/>
        <v>78.333333333333329</v>
      </c>
    </row>
    <row r="1994" spans="1:17">
      <c r="A1994" s="12" t="s">
        <v>803</v>
      </c>
      <c r="B1994" s="12" t="s">
        <v>129</v>
      </c>
      <c r="C1994" s="12" t="s">
        <v>983</v>
      </c>
      <c r="D1994" s="12" t="s">
        <v>984</v>
      </c>
      <c r="E1994" s="11">
        <v>6135</v>
      </c>
      <c r="F1994" s="12"/>
      <c r="G1994" s="84" t="s">
        <v>3108</v>
      </c>
      <c r="H1994" s="13" t="s">
        <v>22</v>
      </c>
      <c r="I1994" s="2">
        <v>500</v>
      </c>
      <c r="J1994" s="2">
        <v>500</v>
      </c>
      <c r="K1994" s="2">
        <v>200</v>
      </c>
      <c r="L1994" s="2">
        <f t="shared" si="1731"/>
        <v>300</v>
      </c>
      <c r="M1994" s="2">
        <v>300</v>
      </c>
      <c r="N1994" s="2">
        <v>0</v>
      </c>
      <c r="O1994" s="2">
        <v>0</v>
      </c>
      <c r="P1994" s="2">
        <f t="shared" si="1733"/>
        <v>500</v>
      </c>
      <c r="Q1994" s="2">
        <f t="shared" si="1695"/>
        <v>100</v>
      </c>
    </row>
    <row r="1995" spans="1:17">
      <c r="A1995" s="12" t="s">
        <v>803</v>
      </c>
      <c r="B1995" s="12" t="s">
        <v>129</v>
      </c>
      <c r="C1995" s="12" t="s">
        <v>983</v>
      </c>
      <c r="D1995" s="12" t="s">
        <v>984</v>
      </c>
      <c r="E1995" s="11">
        <v>6137</v>
      </c>
      <c r="F1995" s="12"/>
      <c r="G1995" s="84" t="s">
        <v>3108</v>
      </c>
      <c r="H1995" s="13" t="s">
        <v>24</v>
      </c>
      <c r="I1995" s="2">
        <v>12000</v>
      </c>
      <c r="J1995" s="2">
        <v>10000</v>
      </c>
      <c r="K1995" s="2">
        <v>5000</v>
      </c>
      <c r="L1995" s="2">
        <f t="shared" si="1731"/>
        <v>3000</v>
      </c>
      <c r="M1995" s="2">
        <v>1000</v>
      </c>
      <c r="N1995" s="2">
        <v>1000</v>
      </c>
      <c r="O1995" s="2">
        <v>1000</v>
      </c>
      <c r="P1995" s="2">
        <f t="shared" si="1733"/>
        <v>8000</v>
      </c>
      <c r="Q1995" s="2">
        <f t="shared" si="1695"/>
        <v>80</v>
      </c>
    </row>
    <row r="1996" spans="1:17">
      <c r="A1996" s="17" t="s">
        <v>803</v>
      </c>
      <c r="B1996" s="17" t="s">
        <v>129</v>
      </c>
      <c r="C1996" s="17" t="s">
        <v>983</v>
      </c>
      <c r="D1996" s="17" t="s">
        <v>984</v>
      </c>
      <c r="E1996" s="17" t="s">
        <v>99</v>
      </c>
      <c r="F1996" s="12" t="s">
        <v>0</v>
      </c>
      <c r="G1996" s="84" t="s">
        <v>0</v>
      </c>
      <c r="H1996" s="18" t="s">
        <v>26</v>
      </c>
      <c r="I1996" s="3">
        <v>43020</v>
      </c>
      <c r="J1996" s="3">
        <f t="shared" ref="J1996:K1996" si="1743">SUM(J1997:J1999)</f>
        <v>27020</v>
      </c>
      <c r="K1996" s="3">
        <f t="shared" si="1743"/>
        <v>16720</v>
      </c>
      <c r="L1996" s="3">
        <f t="shared" si="1731"/>
        <v>2000</v>
      </c>
      <c r="M1996" s="3">
        <f t="shared" ref="M1996:O1996" si="1744">SUM(M1997:M1999)</f>
        <v>1000</v>
      </c>
      <c r="N1996" s="3">
        <f t="shared" si="1744"/>
        <v>0</v>
      </c>
      <c r="O1996" s="3">
        <f t="shared" si="1744"/>
        <v>1000</v>
      </c>
      <c r="P1996" s="3">
        <f t="shared" si="1733"/>
        <v>18720</v>
      </c>
      <c r="Q1996" s="3">
        <f t="shared" si="1695"/>
        <v>69.282013323464099</v>
      </c>
    </row>
    <row r="1997" spans="1:17">
      <c r="A1997" s="12" t="s">
        <v>803</v>
      </c>
      <c r="B1997" s="12" t="s">
        <v>129</v>
      </c>
      <c r="C1997" s="12" t="s">
        <v>983</v>
      </c>
      <c r="D1997" s="12" t="s">
        <v>984</v>
      </c>
      <c r="E1997" s="11">
        <v>6139</v>
      </c>
      <c r="F1997" s="12"/>
      <c r="G1997" s="84" t="s">
        <v>3108</v>
      </c>
      <c r="H1997" s="13" t="s">
        <v>26</v>
      </c>
      <c r="I1997" s="2">
        <v>37420</v>
      </c>
      <c r="J1997" s="2">
        <v>21420</v>
      </c>
      <c r="K1997" s="2">
        <v>12000</v>
      </c>
      <c r="L1997" s="2">
        <f t="shared" si="1731"/>
        <v>2000</v>
      </c>
      <c r="M1997" s="2">
        <v>1000</v>
      </c>
      <c r="N1997" s="2">
        <v>0</v>
      </c>
      <c r="O1997" s="2">
        <v>1000</v>
      </c>
      <c r="P1997" s="2">
        <f t="shared" si="1733"/>
        <v>14000</v>
      </c>
      <c r="Q1997" s="2">
        <f t="shared" ref="Q1997:Q2060" si="1745">IF(J1997=0,"-",P1997/J1997*100)</f>
        <v>65.359477124183002</v>
      </c>
    </row>
    <row r="1998" spans="1:17">
      <c r="A1998" s="12" t="s">
        <v>803</v>
      </c>
      <c r="B1998" s="12" t="s">
        <v>129</v>
      </c>
      <c r="C1998" s="12" t="s">
        <v>983</v>
      </c>
      <c r="D1998" s="12" t="s">
        <v>984</v>
      </c>
      <c r="E1998" s="11">
        <v>6139</v>
      </c>
      <c r="F1998" s="12" t="s">
        <v>991</v>
      </c>
      <c r="G1998" s="84" t="s">
        <v>3108</v>
      </c>
      <c r="H1998" s="13" t="s">
        <v>108</v>
      </c>
      <c r="I1998" s="2">
        <v>5600</v>
      </c>
      <c r="J1998" s="2">
        <v>5600</v>
      </c>
      <c r="K1998" s="2">
        <v>4720</v>
      </c>
      <c r="L1998" s="2">
        <f t="shared" si="1731"/>
        <v>0</v>
      </c>
      <c r="M1998" s="2">
        <v>0</v>
      </c>
      <c r="N1998" s="2">
        <v>0</v>
      </c>
      <c r="O1998" s="2">
        <v>0</v>
      </c>
      <c r="P1998" s="2">
        <f t="shared" si="1733"/>
        <v>4720</v>
      </c>
      <c r="Q1998" s="2">
        <f t="shared" si="1745"/>
        <v>84.285714285714292</v>
      </c>
    </row>
    <row r="1999" spans="1:17" ht="22.5">
      <c r="A1999" s="12" t="s">
        <v>803</v>
      </c>
      <c r="B1999" s="12" t="s">
        <v>129</v>
      </c>
      <c r="C1999" s="12" t="s">
        <v>983</v>
      </c>
      <c r="D1999" s="12" t="s">
        <v>984</v>
      </c>
      <c r="E1999" s="11">
        <v>6139</v>
      </c>
      <c r="F1999" s="12" t="s">
        <v>992</v>
      </c>
      <c r="G1999" s="84" t="s">
        <v>3108</v>
      </c>
      <c r="H1999" s="13" t="s">
        <v>114</v>
      </c>
      <c r="I1999" s="2">
        <v>0</v>
      </c>
      <c r="J1999" s="2">
        <v>0</v>
      </c>
      <c r="K1999" s="2">
        <v>0</v>
      </c>
      <c r="L1999" s="2">
        <f t="shared" si="1731"/>
        <v>0</v>
      </c>
      <c r="M1999" s="2"/>
      <c r="N1999" s="2"/>
      <c r="O1999" s="2"/>
      <c r="P1999" s="2">
        <f t="shared" si="1733"/>
        <v>0</v>
      </c>
      <c r="Q1999" s="2" t="str">
        <f t="shared" si="1745"/>
        <v>-</v>
      </c>
    </row>
    <row r="2000" spans="1:17" ht="22.5">
      <c r="A2000" s="17" t="s">
        <v>0</v>
      </c>
      <c r="B2000" s="17" t="s">
        <v>0</v>
      </c>
      <c r="C2000" s="17" t="s">
        <v>0</v>
      </c>
      <c r="D2000" s="18" t="s">
        <v>0</v>
      </c>
      <c r="E2000" s="18" t="s">
        <v>0</v>
      </c>
      <c r="F2000" s="18" t="s">
        <v>0</v>
      </c>
      <c r="G2000" s="81" t="s">
        <v>0</v>
      </c>
      <c r="H2000" s="24" t="s">
        <v>36</v>
      </c>
      <c r="I2000" s="29">
        <v>100</v>
      </c>
      <c r="J2000" s="29">
        <f t="shared" ref="J2000:K2002" si="1746">SUM(J2001)</f>
        <v>100</v>
      </c>
      <c r="K2000" s="29">
        <f t="shared" si="1746"/>
        <v>0</v>
      </c>
      <c r="L2000" s="29">
        <f t="shared" si="1731"/>
        <v>0</v>
      </c>
      <c r="M2000" s="29">
        <f t="shared" ref="M2000:O2002" si="1747">SUM(M2001)</f>
        <v>0</v>
      </c>
      <c r="N2000" s="29">
        <f t="shared" si="1747"/>
        <v>0</v>
      </c>
      <c r="O2000" s="29">
        <f t="shared" si="1747"/>
        <v>0</v>
      </c>
      <c r="P2000" s="29">
        <f t="shared" si="1733"/>
        <v>0</v>
      </c>
      <c r="Q2000" s="29">
        <f t="shared" si="1745"/>
        <v>0</v>
      </c>
    </row>
    <row r="2001" spans="1:17">
      <c r="A2001" s="12" t="s">
        <v>803</v>
      </c>
      <c r="B2001" s="12" t="s">
        <v>129</v>
      </c>
      <c r="C2001" s="12" t="s">
        <v>983</v>
      </c>
      <c r="D2001" s="12" t="s">
        <v>984</v>
      </c>
      <c r="E2001" s="18" t="s">
        <v>28</v>
      </c>
      <c r="F2001" s="18" t="s">
        <v>0</v>
      </c>
      <c r="G2001" s="81" t="s">
        <v>0</v>
      </c>
      <c r="H2001" s="18" t="s">
        <v>29</v>
      </c>
      <c r="I2001" s="3">
        <v>100</v>
      </c>
      <c r="J2001" s="3">
        <f t="shared" si="1746"/>
        <v>100</v>
      </c>
      <c r="K2001" s="3">
        <f t="shared" si="1746"/>
        <v>0</v>
      </c>
      <c r="L2001" s="3">
        <f t="shared" si="1731"/>
        <v>0</v>
      </c>
      <c r="M2001" s="3">
        <f t="shared" si="1747"/>
        <v>0</v>
      </c>
      <c r="N2001" s="3">
        <f t="shared" si="1747"/>
        <v>0</v>
      </c>
      <c r="O2001" s="3">
        <f t="shared" si="1747"/>
        <v>0</v>
      </c>
      <c r="P2001" s="3">
        <f t="shared" si="1733"/>
        <v>0</v>
      </c>
      <c r="Q2001" s="3">
        <f t="shared" si="1745"/>
        <v>0</v>
      </c>
    </row>
    <row r="2002" spans="1:17">
      <c r="A2002" s="17" t="s">
        <v>803</v>
      </c>
      <c r="B2002" s="17" t="s">
        <v>129</v>
      </c>
      <c r="C2002" s="17" t="s">
        <v>983</v>
      </c>
      <c r="D2002" s="17" t="s">
        <v>984</v>
      </c>
      <c r="E2002" s="17" t="s">
        <v>120</v>
      </c>
      <c r="F2002" s="12" t="s">
        <v>0</v>
      </c>
      <c r="G2002" s="84" t="s">
        <v>0</v>
      </c>
      <c r="H2002" s="18" t="s">
        <v>35</v>
      </c>
      <c r="I2002" s="3">
        <v>100</v>
      </c>
      <c r="J2002" s="3">
        <f t="shared" si="1746"/>
        <v>100</v>
      </c>
      <c r="K2002" s="3">
        <f t="shared" si="1746"/>
        <v>0</v>
      </c>
      <c r="L2002" s="3">
        <f t="shared" si="1731"/>
        <v>0</v>
      </c>
      <c r="M2002" s="3">
        <f t="shared" si="1747"/>
        <v>0</v>
      </c>
      <c r="N2002" s="3">
        <f t="shared" si="1747"/>
        <v>0</v>
      </c>
      <c r="O2002" s="3">
        <f t="shared" si="1747"/>
        <v>0</v>
      </c>
      <c r="P2002" s="3">
        <f t="shared" si="1733"/>
        <v>0</v>
      </c>
      <c r="Q2002" s="3">
        <f t="shared" si="1745"/>
        <v>0</v>
      </c>
    </row>
    <row r="2003" spans="1:17">
      <c r="A2003" s="12" t="s">
        <v>803</v>
      </c>
      <c r="B2003" s="12" t="s">
        <v>129</v>
      </c>
      <c r="C2003" s="12" t="s">
        <v>983</v>
      </c>
      <c r="D2003" s="12" t="s">
        <v>984</v>
      </c>
      <c r="E2003" s="11">
        <v>6148</v>
      </c>
      <c r="F2003" s="12"/>
      <c r="G2003" s="84" t="s">
        <v>3108</v>
      </c>
      <c r="H2003" s="13" t="s">
        <v>35</v>
      </c>
      <c r="I2003" s="2">
        <v>100</v>
      </c>
      <c r="J2003" s="2">
        <v>100</v>
      </c>
      <c r="K2003" s="2">
        <v>0</v>
      </c>
      <c r="L2003" s="2">
        <f t="shared" si="1731"/>
        <v>0</v>
      </c>
      <c r="M2003" s="2"/>
      <c r="N2003" s="2"/>
      <c r="O2003" s="2"/>
      <c r="P2003" s="2">
        <f t="shared" si="1733"/>
        <v>0</v>
      </c>
      <c r="Q2003" s="2">
        <f t="shared" si="1745"/>
        <v>0</v>
      </c>
    </row>
    <row r="2004" spans="1:17" ht="22.5">
      <c r="A2004" s="17" t="s">
        <v>0</v>
      </c>
      <c r="B2004" s="17" t="s">
        <v>0</v>
      </c>
      <c r="C2004" s="17" t="s">
        <v>0</v>
      </c>
      <c r="D2004" s="18" t="s">
        <v>0</v>
      </c>
      <c r="E2004" s="18" t="s">
        <v>0</v>
      </c>
      <c r="F2004" s="18" t="s">
        <v>0</v>
      </c>
      <c r="G2004" s="81" t="s">
        <v>0</v>
      </c>
      <c r="H2004" s="24" t="s">
        <v>58</v>
      </c>
      <c r="I2004" s="29">
        <v>35000</v>
      </c>
      <c r="J2004" s="29">
        <f t="shared" ref="J2004:K2004" si="1748">SUM(J2005)</f>
        <v>30000</v>
      </c>
      <c r="K2004" s="29">
        <f t="shared" si="1748"/>
        <v>0</v>
      </c>
      <c r="L2004" s="29">
        <f t="shared" si="1731"/>
        <v>0</v>
      </c>
      <c r="M2004" s="29">
        <f t="shared" ref="M2004:O2004" si="1749">SUM(M2005)</f>
        <v>0</v>
      </c>
      <c r="N2004" s="29">
        <f t="shared" si="1749"/>
        <v>0</v>
      </c>
      <c r="O2004" s="29">
        <f t="shared" si="1749"/>
        <v>0</v>
      </c>
      <c r="P2004" s="29">
        <f t="shared" si="1733"/>
        <v>0</v>
      </c>
      <c r="Q2004" s="29">
        <f t="shared" si="1745"/>
        <v>0</v>
      </c>
    </row>
    <row r="2005" spans="1:17">
      <c r="A2005" s="12" t="s">
        <v>803</v>
      </c>
      <c r="B2005" s="12" t="s">
        <v>129</v>
      </c>
      <c r="C2005" s="12" t="s">
        <v>983</v>
      </c>
      <c r="D2005" s="12" t="s">
        <v>984</v>
      </c>
      <c r="E2005" s="18" t="s">
        <v>50</v>
      </c>
      <c r="F2005" s="18" t="s">
        <v>0</v>
      </c>
      <c r="G2005" s="81" t="s">
        <v>0</v>
      </c>
      <c r="H2005" s="18" t="s">
        <v>51</v>
      </c>
      <c r="I2005" s="3">
        <v>35000</v>
      </c>
      <c r="J2005" s="3">
        <f t="shared" ref="J2005" si="1750">SUM(J2006:J2007)</f>
        <v>30000</v>
      </c>
      <c r="K2005" s="3">
        <f t="shared" ref="K2005" si="1751">SUM(K2006:K2007)</f>
        <v>0</v>
      </c>
      <c r="L2005" s="3">
        <f t="shared" si="1731"/>
        <v>0</v>
      </c>
      <c r="M2005" s="3">
        <f t="shared" ref="M2005:O2005" si="1752">SUM(M2006:M2007)</f>
        <v>0</v>
      </c>
      <c r="N2005" s="3">
        <f t="shared" si="1752"/>
        <v>0</v>
      </c>
      <c r="O2005" s="3">
        <f t="shared" si="1752"/>
        <v>0</v>
      </c>
      <c r="P2005" s="3">
        <f t="shared" si="1733"/>
        <v>0</v>
      </c>
      <c r="Q2005" s="3">
        <f t="shared" si="1745"/>
        <v>0</v>
      </c>
    </row>
    <row r="2006" spans="1:17">
      <c r="A2006" s="12" t="s">
        <v>803</v>
      </c>
      <c r="B2006" s="12" t="s">
        <v>129</v>
      </c>
      <c r="C2006" s="12" t="s">
        <v>983</v>
      </c>
      <c r="D2006" s="12" t="s">
        <v>984</v>
      </c>
      <c r="E2006" s="11">
        <v>8213</v>
      </c>
      <c r="F2006" s="12"/>
      <c r="G2006" s="84" t="s">
        <v>3108</v>
      </c>
      <c r="H2006" s="13" t="s">
        <v>54</v>
      </c>
      <c r="I2006" s="2">
        <v>25000</v>
      </c>
      <c r="J2006" s="2">
        <v>20000</v>
      </c>
      <c r="K2006" s="2">
        <v>0</v>
      </c>
      <c r="L2006" s="2">
        <f t="shared" si="1731"/>
        <v>0</v>
      </c>
      <c r="M2006" s="2"/>
      <c r="N2006" s="2"/>
      <c r="O2006" s="2"/>
      <c r="P2006" s="2">
        <f t="shared" si="1733"/>
        <v>0</v>
      </c>
      <c r="Q2006" s="2">
        <f t="shared" si="1745"/>
        <v>0</v>
      </c>
    </row>
    <row r="2007" spans="1:17">
      <c r="A2007" s="12" t="s">
        <v>803</v>
      </c>
      <c r="B2007" s="12" t="s">
        <v>129</v>
      </c>
      <c r="C2007" s="12" t="s">
        <v>983</v>
      </c>
      <c r="D2007" s="12" t="s">
        <v>984</v>
      </c>
      <c r="E2007" s="11">
        <v>8216</v>
      </c>
      <c r="F2007" s="12"/>
      <c r="G2007" s="84" t="s">
        <v>3108</v>
      </c>
      <c r="H2007" s="13" t="s">
        <v>57</v>
      </c>
      <c r="I2007" s="2">
        <v>10000</v>
      </c>
      <c r="J2007" s="2">
        <v>10000</v>
      </c>
      <c r="K2007" s="2">
        <v>0</v>
      </c>
      <c r="L2007" s="2">
        <f t="shared" si="1731"/>
        <v>0</v>
      </c>
      <c r="M2007" s="2"/>
      <c r="N2007" s="2"/>
      <c r="O2007" s="2"/>
      <c r="P2007" s="2">
        <f t="shared" si="1733"/>
        <v>0</v>
      </c>
      <c r="Q2007" s="2">
        <f t="shared" si="1745"/>
        <v>0</v>
      </c>
    </row>
    <row r="2008" spans="1:17">
      <c r="A2008" s="13" t="s">
        <v>0</v>
      </c>
      <c r="B2008" s="13" t="s">
        <v>0</v>
      </c>
      <c r="C2008" s="13" t="s">
        <v>0</v>
      </c>
      <c r="D2008" s="13" t="s">
        <v>0</v>
      </c>
      <c r="E2008" s="13" t="s">
        <v>0</v>
      </c>
      <c r="F2008" s="13" t="s">
        <v>0</v>
      </c>
      <c r="G2008" s="84" t="s">
        <v>0</v>
      </c>
      <c r="H2008" s="24" t="s">
        <v>993</v>
      </c>
      <c r="I2008" s="29">
        <v>2496842</v>
      </c>
      <c r="J2008" s="29">
        <f t="shared" ref="J2008:K2008" si="1753">SUM(J1978,J2000,J2004)</f>
        <v>2446669</v>
      </c>
      <c r="K2008" s="29">
        <f t="shared" si="1753"/>
        <v>1297101</v>
      </c>
      <c r="L2008" s="29">
        <f t="shared" si="1731"/>
        <v>623050</v>
      </c>
      <c r="M2008" s="29">
        <f t="shared" ref="M2008:O2008" si="1754">SUM(M1978,M2000,M2004)</f>
        <v>199050</v>
      </c>
      <c r="N2008" s="29">
        <f t="shared" si="1754"/>
        <v>204950</v>
      </c>
      <c r="O2008" s="29">
        <f t="shared" si="1754"/>
        <v>219050</v>
      </c>
      <c r="P2008" s="29">
        <f t="shared" si="1733"/>
        <v>1920151</v>
      </c>
      <c r="Q2008" s="29">
        <f t="shared" si="1745"/>
        <v>78.480211258654109</v>
      </c>
    </row>
    <row r="2009" spans="1:17" ht="15.75" thickBot="1">
      <c r="A2009" s="13" t="s">
        <v>0</v>
      </c>
      <c r="B2009" s="13" t="s">
        <v>0</v>
      </c>
      <c r="C2009" s="13" t="s">
        <v>0</v>
      </c>
      <c r="D2009" s="13" t="s">
        <v>0</v>
      </c>
      <c r="E2009" s="13" t="s">
        <v>0</v>
      </c>
      <c r="F2009" s="13" t="s">
        <v>0</v>
      </c>
      <c r="G2009" s="84" t="s">
        <v>0</v>
      </c>
      <c r="H2009" s="18" t="s">
        <v>125</v>
      </c>
      <c r="I2009" s="3">
        <v>62</v>
      </c>
      <c r="J2009" s="3">
        <v>62</v>
      </c>
      <c r="K2009" s="3">
        <v>0</v>
      </c>
      <c r="L2009" s="3">
        <f t="shared" si="1731"/>
        <v>0</v>
      </c>
      <c r="M2009" s="3"/>
      <c r="N2009" s="3"/>
      <c r="O2009" s="3"/>
      <c r="P2009" s="3">
        <f t="shared" si="1733"/>
        <v>0</v>
      </c>
      <c r="Q2009" s="3">
        <f t="shared" si="1745"/>
        <v>0</v>
      </c>
    </row>
    <row r="2010" spans="1:17" ht="45.75" thickBot="1">
      <c r="A2010" s="109" t="s">
        <v>0</v>
      </c>
      <c r="B2010" s="109" t="s">
        <v>0</v>
      </c>
      <c r="C2010" s="109" t="s">
        <v>0</v>
      </c>
      <c r="D2010" s="109" t="s">
        <v>0</v>
      </c>
      <c r="E2010" s="109" t="s">
        <v>0</v>
      </c>
      <c r="F2010" s="109" t="s">
        <v>0</v>
      </c>
      <c r="G2010" s="121" t="s">
        <v>0</v>
      </c>
      <c r="H2010" s="1" t="s">
        <v>126</v>
      </c>
      <c r="I2010" s="1" t="s">
        <v>3016</v>
      </c>
      <c r="J2010" s="1" t="s">
        <v>3199</v>
      </c>
      <c r="K2010" s="1" t="s">
        <v>3198</v>
      </c>
      <c r="L2010" s="1" t="s">
        <v>3191</v>
      </c>
      <c r="M2010" s="1" t="s">
        <v>3193</v>
      </c>
      <c r="N2010" s="1" t="s">
        <v>3194</v>
      </c>
      <c r="O2010" s="1" t="s">
        <v>3195</v>
      </c>
      <c r="P2010" s="1" t="s">
        <v>3192</v>
      </c>
      <c r="Q2010" s="1" t="s">
        <v>3185</v>
      </c>
    </row>
    <row r="2011" spans="1:17">
      <c r="A2011" s="110"/>
      <c r="B2011" s="110"/>
      <c r="C2011" s="110"/>
      <c r="D2011" s="110"/>
      <c r="E2011" s="110"/>
      <c r="F2011" s="110"/>
      <c r="G2011" s="122"/>
      <c r="H2011" s="26" t="s">
        <v>0</v>
      </c>
      <c r="I2011" s="28">
        <v>1</v>
      </c>
      <c r="J2011" s="28">
        <v>2</v>
      </c>
      <c r="K2011" s="28">
        <v>3</v>
      </c>
      <c r="L2011" s="28" t="s">
        <v>3186</v>
      </c>
      <c r="M2011" s="28">
        <v>5</v>
      </c>
      <c r="N2011" s="28">
        <v>6</v>
      </c>
      <c r="O2011" s="28">
        <v>7</v>
      </c>
      <c r="P2011" s="28" t="s">
        <v>3187</v>
      </c>
      <c r="Q2011" s="28">
        <v>9</v>
      </c>
    </row>
    <row r="2012" spans="1:17">
      <c r="A2012" s="110"/>
      <c r="B2012" s="110"/>
      <c r="C2012" s="110"/>
      <c r="D2012" s="110"/>
      <c r="E2012" s="110"/>
      <c r="F2012" s="110"/>
      <c r="G2012" s="122"/>
      <c r="H2012" s="8" t="s">
        <v>877</v>
      </c>
      <c r="I2012" s="9">
        <v>2496842</v>
      </c>
      <c r="J2012" s="9">
        <f t="shared" ref="J2012" si="1755">SUM(J2008)</f>
        <v>2446669</v>
      </c>
      <c r="K2012" s="9">
        <f t="shared" ref="K2012" si="1756">SUM(K2008)</f>
        <v>1297101</v>
      </c>
      <c r="L2012" s="9">
        <f t="shared" ref="L2012:L2013" si="1757">M2012+N2012+O2012</f>
        <v>623050</v>
      </c>
      <c r="M2012" s="9">
        <f t="shared" ref="M2012:O2012" si="1758">SUM(M2008)</f>
        <v>199050</v>
      </c>
      <c r="N2012" s="9">
        <f t="shared" si="1758"/>
        <v>204950</v>
      </c>
      <c r="O2012" s="9">
        <f t="shared" si="1758"/>
        <v>219050</v>
      </c>
      <c r="P2012" s="9">
        <f t="shared" ref="P2012:P2013" si="1759">SUM(K2012+L2012)</f>
        <v>1920151</v>
      </c>
      <c r="Q2012" s="9">
        <f t="shared" si="1745"/>
        <v>78.480211258654109</v>
      </c>
    </row>
    <row r="2013" spans="1:17">
      <c r="A2013" s="110"/>
      <c r="B2013" s="110"/>
      <c r="C2013" s="110"/>
      <c r="D2013" s="110"/>
      <c r="E2013" s="110"/>
      <c r="F2013" s="110"/>
      <c r="G2013" s="122"/>
      <c r="H2013" s="10" t="s">
        <v>68</v>
      </c>
      <c r="I2013" s="9">
        <v>2496842</v>
      </c>
      <c r="J2013" s="9">
        <f t="shared" ref="J2013" si="1760">SUM(J2012)</f>
        <v>2446669</v>
      </c>
      <c r="K2013" s="9">
        <f t="shared" ref="K2013" si="1761">SUM(K2012)</f>
        <v>1297101</v>
      </c>
      <c r="L2013" s="9">
        <f t="shared" si="1757"/>
        <v>623050</v>
      </c>
      <c r="M2013" s="9">
        <f t="shared" ref="M2013:O2013" si="1762">SUM(M2012)</f>
        <v>199050</v>
      </c>
      <c r="N2013" s="9">
        <f t="shared" si="1762"/>
        <v>204950</v>
      </c>
      <c r="O2013" s="9">
        <f t="shared" si="1762"/>
        <v>219050</v>
      </c>
      <c r="P2013" s="9">
        <f t="shared" si="1759"/>
        <v>1920151</v>
      </c>
      <c r="Q2013" s="9">
        <f t="shared" si="1745"/>
        <v>78.480211258654109</v>
      </c>
    </row>
    <row r="2014" spans="1:17">
      <c r="A2014" s="111"/>
      <c r="B2014" s="111"/>
      <c r="C2014" s="111"/>
      <c r="D2014" s="111"/>
      <c r="E2014" s="111"/>
      <c r="F2014" s="111"/>
      <c r="G2014" s="123"/>
      <c r="Q2014" t="str">
        <f t="shared" si="1745"/>
        <v>-</v>
      </c>
    </row>
    <row r="2015" spans="1:17" ht="15.75" thickBot="1">
      <c r="A2015" s="13" t="s">
        <v>0</v>
      </c>
      <c r="B2015" s="13" t="s">
        <v>0</v>
      </c>
      <c r="C2015" s="13" t="s">
        <v>0</v>
      </c>
      <c r="D2015" s="13" t="s">
        <v>0</v>
      </c>
      <c r="E2015" s="13" t="s">
        <v>0</v>
      </c>
      <c r="F2015" s="13" t="s">
        <v>0</v>
      </c>
      <c r="G2015" s="84" t="s">
        <v>0</v>
      </c>
      <c r="H2015" s="27" t="s">
        <v>0</v>
      </c>
      <c r="I2015" s="27"/>
      <c r="J2015" s="27"/>
      <c r="K2015" s="27"/>
      <c r="L2015" s="27"/>
      <c r="M2015" s="27"/>
      <c r="N2015" s="27"/>
      <c r="O2015" s="27"/>
      <c r="P2015" s="27"/>
      <c r="Q2015" s="27" t="str">
        <f t="shared" si="1745"/>
        <v>-</v>
      </c>
    </row>
    <row r="2016" spans="1:17" ht="45.75" thickBot="1">
      <c r="A2016" s="1" t="s">
        <v>82</v>
      </c>
      <c r="B2016" s="1" t="s">
        <v>83</v>
      </c>
      <c r="C2016" s="1" t="s">
        <v>84</v>
      </c>
      <c r="D2016" s="19" t="s">
        <v>0</v>
      </c>
      <c r="E2016" s="1" t="s">
        <v>85</v>
      </c>
      <c r="F2016" s="1" t="s">
        <v>86</v>
      </c>
      <c r="G2016" s="82" t="s">
        <v>87</v>
      </c>
      <c r="H2016" s="1" t="s">
        <v>1</v>
      </c>
      <c r="I2016" s="1" t="s">
        <v>3016</v>
      </c>
      <c r="J2016" s="1" t="s">
        <v>3199</v>
      </c>
      <c r="K2016" s="1" t="s">
        <v>3198</v>
      </c>
      <c r="L2016" s="1" t="s">
        <v>3191</v>
      </c>
      <c r="M2016" s="1" t="s">
        <v>3193</v>
      </c>
      <c r="N2016" s="1" t="s">
        <v>3194</v>
      </c>
      <c r="O2016" s="1" t="s">
        <v>3195</v>
      </c>
      <c r="P2016" s="1" t="s">
        <v>3192</v>
      </c>
      <c r="Q2016" s="1" t="s">
        <v>3185</v>
      </c>
    </row>
    <row r="2017" spans="1:17">
      <c r="A2017" s="20" t="s">
        <v>0</v>
      </c>
      <c r="B2017" s="20" t="s">
        <v>0</v>
      </c>
      <c r="C2017" s="20" t="s">
        <v>0</v>
      </c>
      <c r="D2017" s="21" t="s">
        <v>0</v>
      </c>
      <c r="E2017" s="21" t="s">
        <v>0</v>
      </c>
      <c r="F2017" s="22" t="s">
        <v>0</v>
      </c>
      <c r="G2017" s="83" t="s">
        <v>0</v>
      </c>
      <c r="H2017" s="23" t="s">
        <v>0</v>
      </c>
      <c r="I2017" s="28">
        <v>1</v>
      </c>
      <c r="J2017" s="28">
        <v>2</v>
      </c>
      <c r="K2017" s="28">
        <v>3</v>
      </c>
      <c r="L2017" s="28" t="s">
        <v>3186</v>
      </c>
      <c r="M2017" s="28">
        <v>5</v>
      </c>
      <c r="N2017" s="28">
        <v>6</v>
      </c>
      <c r="O2017" s="28">
        <v>7</v>
      </c>
      <c r="P2017" s="28" t="s">
        <v>3187</v>
      </c>
      <c r="Q2017" s="28">
        <v>9</v>
      </c>
    </row>
    <row r="2018" spans="1:17">
      <c r="A2018" s="17" t="s">
        <v>803</v>
      </c>
      <c r="B2018" s="17" t="s">
        <v>129</v>
      </c>
      <c r="C2018" s="12" t="s">
        <v>994</v>
      </c>
      <c r="D2018" s="12" t="s">
        <v>995</v>
      </c>
      <c r="E2018" s="18" t="s">
        <v>0</v>
      </c>
      <c r="F2018" s="18" t="s">
        <v>0</v>
      </c>
      <c r="G2018" s="81" t="s">
        <v>0</v>
      </c>
      <c r="H2018" s="18" t="s">
        <v>996</v>
      </c>
      <c r="I2018" s="11"/>
      <c r="J2018" s="11"/>
      <c r="K2018" s="11"/>
      <c r="L2018" s="11"/>
      <c r="M2018" s="11"/>
      <c r="N2018" s="11"/>
      <c r="O2018" s="11"/>
      <c r="P2018" s="11"/>
      <c r="Q2018" s="11" t="str">
        <f t="shared" si="1745"/>
        <v>-</v>
      </c>
    </row>
    <row r="2019" spans="1:17" ht="22.5">
      <c r="A2019" s="17" t="s">
        <v>0</v>
      </c>
      <c r="B2019" s="17" t="s">
        <v>0</v>
      </c>
      <c r="C2019" s="17" t="s">
        <v>0</v>
      </c>
      <c r="D2019" s="18" t="s">
        <v>0</v>
      </c>
      <c r="E2019" s="18" t="s">
        <v>0</v>
      </c>
      <c r="F2019" s="18" t="s">
        <v>0</v>
      </c>
      <c r="G2019" s="81" t="s">
        <v>0</v>
      </c>
      <c r="H2019" s="24" t="s">
        <v>27</v>
      </c>
      <c r="I2019" s="29">
        <v>2255327</v>
      </c>
      <c r="J2019" s="29">
        <f t="shared" ref="J2019" si="1763">SUM(J2020,J2028,J2030)</f>
        <v>2236752</v>
      </c>
      <c r="K2019" s="29">
        <f t="shared" ref="K2019" si="1764">SUM(K2020,K2028,K2030)</f>
        <v>1263199</v>
      </c>
      <c r="L2019" s="29">
        <f t="shared" ref="L2019:L2050" si="1765">M2019+N2019+O2019</f>
        <v>580390</v>
      </c>
      <c r="M2019" s="29">
        <f t="shared" ref="M2019:O2019" si="1766">SUM(M2020,M2028,M2030)</f>
        <v>183930</v>
      </c>
      <c r="N2019" s="29">
        <f t="shared" si="1766"/>
        <v>196730</v>
      </c>
      <c r="O2019" s="29">
        <f t="shared" si="1766"/>
        <v>199730</v>
      </c>
      <c r="P2019" s="29">
        <f t="shared" ref="P2019:P2050" si="1767">SUM(K2019+L2019)</f>
        <v>1843589</v>
      </c>
      <c r="Q2019" s="29">
        <f t="shared" si="1745"/>
        <v>82.422593117162748</v>
      </c>
    </row>
    <row r="2020" spans="1:17">
      <c r="A2020" s="12" t="s">
        <v>803</v>
      </c>
      <c r="B2020" s="12" t="s">
        <v>129</v>
      </c>
      <c r="C2020" s="12" t="s">
        <v>994</v>
      </c>
      <c r="D2020" s="12" t="s">
        <v>995</v>
      </c>
      <c r="E2020" s="18" t="s">
        <v>2</v>
      </c>
      <c r="F2020" s="18" t="s">
        <v>0</v>
      </c>
      <c r="G2020" s="81" t="s">
        <v>0</v>
      </c>
      <c r="H2020" s="18" t="s">
        <v>3</v>
      </c>
      <c r="I2020" s="3">
        <v>1961331</v>
      </c>
      <c r="J2020" s="3">
        <f t="shared" ref="J2020" si="1768">SUM(J2021:J2022)</f>
        <v>1961656</v>
      </c>
      <c r="K2020" s="3">
        <f t="shared" ref="K2020" si="1769">SUM(K2021:K2022)</f>
        <v>1093691</v>
      </c>
      <c r="L2020" s="3">
        <f t="shared" si="1765"/>
        <v>516500</v>
      </c>
      <c r="M2020" s="3">
        <f t="shared" ref="M2020:O2020" si="1770">SUM(M2021:M2022)</f>
        <v>162500</v>
      </c>
      <c r="N2020" s="3">
        <f t="shared" si="1770"/>
        <v>175500</v>
      </c>
      <c r="O2020" s="3">
        <f t="shared" si="1770"/>
        <v>178500</v>
      </c>
      <c r="P2020" s="3">
        <f t="shared" si="1767"/>
        <v>1610191</v>
      </c>
      <c r="Q2020" s="3">
        <f t="shared" si="1745"/>
        <v>82.083250070348726</v>
      </c>
    </row>
    <row r="2021" spans="1:17">
      <c r="A2021" s="12" t="s">
        <v>803</v>
      </c>
      <c r="B2021" s="12" t="s">
        <v>129</v>
      </c>
      <c r="C2021" s="12" t="s">
        <v>994</v>
      </c>
      <c r="D2021" s="12" t="s">
        <v>995</v>
      </c>
      <c r="E2021" s="11">
        <v>6111</v>
      </c>
      <c r="F2021" s="12"/>
      <c r="G2021" s="84" t="s">
        <v>3108</v>
      </c>
      <c r="H2021" s="13" t="s">
        <v>4</v>
      </c>
      <c r="I2021" s="2">
        <v>1708536</v>
      </c>
      <c r="J2021" s="2">
        <v>1708536</v>
      </c>
      <c r="K2021" s="2">
        <v>939767</v>
      </c>
      <c r="L2021" s="2">
        <f t="shared" si="1765"/>
        <v>480000</v>
      </c>
      <c r="M2021" s="2">
        <v>160000</v>
      </c>
      <c r="N2021" s="2">
        <v>160000</v>
      </c>
      <c r="O2021" s="2">
        <v>160000</v>
      </c>
      <c r="P2021" s="2">
        <f t="shared" si="1767"/>
        <v>1419767</v>
      </c>
      <c r="Q2021" s="2">
        <f t="shared" si="1745"/>
        <v>83.098453880983485</v>
      </c>
    </row>
    <row r="2022" spans="1:17">
      <c r="A2022" s="17" t="s">
        <v>803</v>
      </c>
      <c r="B2022" s="17" t="s">
        <v>129</v>
      </c>
      <c r="C2022" s="17" t="s">
        <v>994</v>
      </c>
      <c r="D2022" s="17" t="s">
        <v>995</v>
      </c>
      <c r="E2022" s="17" t="s">
        <v>91</v>
      </c>
      <c r="F2022" s="12" t="s">
        <v>0</v>
      </c>
      <c r="G2022" s="84" t="s">
        <v>0</v>
      </c>
      <c r="H2022" s="18" t="s">
        <v>5</v>
      </c>
      <c r="I2022" s="3">
        <v>252795</v>
      </c>
      <c r="J2022" s="3">
        <f t="shared" ref="J2022:K2022" si="1771">SUM(J2023:J2027)</f>
        <v>253120</v>
      </c>
      <c r="K2022" s="3">
        <f t="shared" si="1771"/>
        <v>153924</v>
      </c>
      <c r="L2022" s="3">
        <f t="shared" si="1765"/>
        <v>36500</v>
      </c>
      <c r="M2022" s="3">
        <f t="shared" ref="M2022:O2022" si="1772">SUM(M2023:M2027)</f>
        <v>2500</v>
      </c>
      <c r="N2022" s="3">
        <f t="shared" si="1772"/>
        <v>15500</v>
      </c>
      <c r="O2022" s="3">
        <f t="shared" si="1772"/>
        <v>18500</v>
      </c>
      <c r="P2022" s="3">
        <f t="shared" si="1767"/>
        <v>190424</v>
      </c>
      <c r="Q2022" s="3">
        <f t="shared" si="1745"/>
        <v>75.230720606826807</v>
      </c>
    </row>
    <row r="2023" spans="1:17">
      <c r="A2023" s="12" t="s">
        <v>803</v>
      </c>
      <c r="B2023" s="12" t="s">
        <v>129</v>
      </c>
      <c r="C2023" s="12" t="s">
        <v>994</v>
      </c>
      <c r="D2023" s="12" t="s">
        <v>995</v>
      </c>
      <c r="E2023" s="11">
        <v>6112</v>
      </c>
      <c r="F2023" s="12" t="s">
        <v>997</v>
      </c>
      <c r="G2023" s="84" t="s">
        <v>3108</v>
      </c>
      <c r="H2023" s="13" t="s">
        <v>9</v>
      </c>
      <c r="I2023" s="2">
        <v>37215</v>
      </c>
      <c r="J2023" s="2">
        <v>37215</v>
      </c>
      <c r="K2023" s="2">
        <v>22684</v>
      </c>
      <c r="L2023" s="2">
        <f t="shared" si="1765"/>
        <v>7500</v>
      </c>
      <c r="M2023" s="2">
        <v>500</v>
      </c>
      <c r="N2023" s="2">
        <v>3500</v>
      </c>
      <c r="O2023" s="2">
        <v>3500</v>
      </c>
      <c r="P2023" s="2">
        <f t="shared" si="1767"/>
        <v>30184</v>
      </c>
      <c r="Q2023" s="2">
        <f t="shared" si="1745"/>
        <v>81.107080478301768</v>
      </c>
    </row>
    <row r="2024" spans="1:17">
      <c r="A2024" s="12" t="s">
        <v>803</v>
      </c>
      <c r="B2024" s="12" t="s">
        <v>129</v>
      </c>
      <c r="C2024" s="12" t="s">
        <v>994</v>
      </c>
      <c r="D2024" s="12" t="s">
        <v>995</v>
      </c>
      <c r="E2024" s="11">
        <v>6112</v>
      </c>
      <c r="F2024" s="12" t="s">
        <v>998</v>
      </c>
      <c r="G2024" s="84" t="s">
        <v>3108</v>
      </c>
      <c r="H2024" s="13" t="s">
        <v>10</v>
      </c>
      <c r="I2024" s="2">
        <v>135870</v>
      </c>
      <c r="J2024" s="2">
        <v>135870</v>
      </c>
      <c r="K2024" s="2">
        <v>81055</v>
      </c>
      <c r="L2024" s="2">
        <f t="shared" si="1765"/>
        <v>29000</v>
      </c>
      <c r="M2024" s="2">
        <v>2000</v>
      </c>
      <c r="N2024" s="2">
        <v>12000</v>
      </c>
      <c r="O2024" s="2">
        <v>15000</v>
      </c>
      <c r="P2024" s="2">
        <f t="shared" si="1767"/>
        <v>110055</v>
      </c>
      <c r="Q2024" s="2">
        <f t="shared" si="1745"/>
        <v>81.000220799293444</v>
      </c>
    </row>
    <row r="2025" spans="1:17">
      <c r="A2025" s="12" t="s">
        <v>803</v>
      </c>
      <c r="B2025" s="12" t="s">
        <v>129</v>
      </c>
      <c r="C2025" s="12" t="s">
        <v>994</v>
      </c>
      <c r="D2025" s="12" t="s">
        <v>995</v>
      </c>
      <c r="E2025" s="11">
        <v>6112</v>
      </c>
      <c r="F2025" s="12" t="s">
        <v>999</v>
      </c>
      <c r="G2025" s="84" t="s">
        <v>3108</v>
      </c>
      <c r="H2025" s="13" t="s">
        <v>7</v>
      </c>
      <c r="I2025" s="2">
        <v>33280</v>
      </c>
      <c r="J2025" s="2">
        <v>33605</v>
      </c>
      <c r="K2025" s="2">
        <v>33605</v>
      </c>
      <c r="L2025" s="2">
        <f t="shared" si="1765"/>
        <v>0</v>
      </c>
      <c r="M2025" s="2">
        <v>0</v>
      </c>
      <c r="N2025" s="2">
        <v>0</v>
      </c>
      <c r="O2025" s="2">
        <v>0</v>
      </c>
      <c r="P2025" s="2">
        <f t="shared" si="1767"/>
        <v>33605</v>
      </c>
      <c r="Q2025" s="2">
        <f t="shared" si="1745"/>
        <v>100</v>
      </c>
    </row>
    <row r="2026" spans="1:17">
      <c r="A2026" s="12" t="s">
        <v>803</v>
      </c>
      <c r="B2026" s="12" t="s">
        <v>129</v>
      </c>
      <c r="C2026" s="12" t="s">
        <v>994</v>
      </c>
      <c r="D2026" s="12" t="s">
        <v>995</v>
      </c>
      <c r="E2026" s="11">
        <v>6112</v>
      </c>
      <c r="F2026" s="12" t="s">
        <v>1000</v>
      </c>
      <c r="G2026" s="84" t="s">
        <v>3108</v>
      </c>
      <c r="H2026" s="13" t="s">
        <v>8</v>
      </c>
      <c r="I2026" s="2">
        <v>14900</v>
      </c>
      <c r="J2026" s="2">
        <v>14900</v>
      </c>
      <c r="K2026" s="2">
        <v>5830</v>
      </c>
      <c r="L2026" s="2">
        <f t="shared" si="1765"/>
        <v>0</v>
      </c>
      <c r="M2026" s="2">
        <v>0</v>
      </c>
      <c r="N2026" s="2">
        <v>0</v>
      </c>
      <c r="O2026" s="2">
        <v>0</v>
      </c>
      <c r="P2026" s="2">
        <f t="shared" si="1767"/>
        <v>5830</v>
      </c>
      <c r="Q2026" s="2">
        <f t="shared" si="1745"/>
        <v>39.127516778523493</v>
      </c>
    </row>
    <row r="2027" spans="1:17">
      <c r="A2027" s="12" t="s">
        <v>803</v>
      </c>
      <c r="B2027" s="12" t="s">
        <v>129</v>
      </c>
      <c r="C2027" s="12" t="s">
        <v>994</v>
      </c>
      <c r="D2027" s="12" t="s">
        <v>995</v>
      </c>
      <c r="E2027" s="11">
        <v>6112</v>
      </c>
      <c r="F2027" s="12" t="s">
        <v>1001</v>
      </c>
      <c r="G2027" s="84" t="s">
        <v>3108</v>
      </c>
      <c r="H2027" s="13" t="s">
        <v>6</v>
      </c>
      <c r="I2027" s="2">
        <v>31530</v>
      </c>
      <c r="J2027" s="2">
        <v>31530</v>
      </c>
      <c r="K2027" s="2">
        <v>10750</v>
      </c>
      <c r="L2027" s="2">
        <f t="shared" si="1765"/>
        <v>0</v>
      </c>
      <c r="M2027" s="2">
        <v>0</v>
      </c>
      <c r="N2027" s="2">
        <v>0</v>
      </c>
      <c r="O2027" s="2">
        <v>0</v>
      </c>
      <c r="P2027" s="2">
        <f t="shared" si="1767"/>
        <v>10750</v>
      </c>
      <c r="Q2027" s="2">
        <f t="shared" si="1745"/>
        <v>34.094513162067877</v>
      </c>
    </row>
    <row r="2028" spans="1:17">
      <c r="A2028" s="12" t="s">
        <v>803</v>
      </c>
      <c r="B2028" s="12" t="s">
        <v>129</v>
      </c>
      <c r="C2028" s="12" t="s">
        <v>994</v>
      </c>
      <c r="D2028" s="12" t="s">
        <v>995</v>
      </c>
      <c r="E2028" s="18" t="s">
        <v>13</v>
      </c>
      <c r="F2028" s="18" t="s">
        <v>0</v>
      </c>
      <c r="G2028" s="81" t="s">
        <v>0</v>
      </c>
      <c r="H2028" s="18" t="s">
        <v>14</v>
      </c>
      <c r="I2028" s="3">
        <v>179396</v>
      </c>
      <c r="J2028" s="3">
        <f t="shared" ref="J2028:K2028" si="1773">SUM(J2029)</f>
        <v>179396</v>
      </c>
      <c r="K2028" s="3">
        <f t="shared" si="1773"/>
        <v>98711</v>
      </c>
      <c r="L2028" s="3">
        <f t="shared" si="1765"/>
        <v>50400</v>
      </c>
      <c r="M2028" s="3">
        <f t="shared" ref="M2028:O2028" si="1774">SUM(M2029)</f>
        <v>16800</v>
      </c>
      <c r="N2028" s="3">
        <f t="shared" si="1774"/>
        <v>16800</v>
      </c>
      <c r="O2028" s="3">
        <f t="shared" si="1774"/>
        <v>16800</v>
      </c>
      <c r="P2028" s="3">
        <f t="shared" si="1767"/>
        <v>149111</v>
      </c>
      <c r="Q2028" s="3">
        <f t="shared" si="1745"/>
        <v>83.118352694597434</v>
      </c>
    </row>
    <row r="2029" spans="1:17">
      <c r="A2029" s="12" t="s">
        <v>803</v>
      </c>
      <c r="B2029" s="12" t="s">
        <v>129</v>
      </c>
      <c r="C2029" s="12" t="s">
        <v>994</v>
      </c>
      <c r="D2029" s="12" t="s">
        <v>995</v>
      </c>
      <c r="E2029" s="11">
        <v>6121</v>
      </c>
      <c r="F2029" s="12"/>
      <c r="G2029" s="84" t="s">
        <v>3108</v>
      </c>
      <c r="H2029" s="13" t="s">
        <v>15</v>
      </c>
      <c r="I2029" s="2">
        <v>179396</v>
      </c>
      <c r="J2029" s="2">
        <v>179396</v>
      </c>
      <c r="K2029" s="2">
        <v>98711</v>
      </c>
      <c r="L2029" s="2">
        <f t="shared" si="1765"/>
        <v>50400</v>
      </c>
      <c r="M2029" s="2">
        <v>16800</v>
      </c>
      <c r="N2029" s="2">
        <v>16800</v>
      </c>
      <c r="O2029" s="2">
        <v>16800</v>
      </c>
      <c r="P2029" s="2">
        <f t="shared" si="1767"/>
        <v>149111</v>
      </c>
      <c r="Q2029" s="2">
        <f t="shared" si="1745"/>
        <v>83.118352694597434</v>
      </c>
    </row>
    <row r="2030" spans="1:17">
      <c r="A2030" s="12" t="s">
        <v>803</v>
      </c>
      <c r="B2030" s="12" t="s">
        <v>129</v>
      </c>
      <c r="C2030" s="12" t="s">
        <v>994</v>
      </c>
      <c r="D2030" s="12" t="s">
        <v>995</v>
      </c>
      <c r="E2030" s="18" t="s">
        <v>16</v>
      </c>
      <c r="F2030" s="18" t="s">
        <v>0</v>
      </c>
      <c r="G2030" s="81" t="s">
        <v>0</v>
      </c>
      <c r="H2030" s="18" t="s">
        <v>17</v>
      </c>
      <c r="I2030" s="3">
        <v>114600</v>
      </c>
      <c r="J2030" s="3">
        <f t="shared" ref="J2030:K2030" si="1775">SUM(J2031:J2037)</f>
        <v>95700</v>
      </c>
      <c r="K2030" s="3">
        <f t="shared" si="1775"/>
        <v>70797</v>
      </c>
      <c r="L2030" s="3">
        <f t="shared" si="1765"/>
        <v>13490</v>
      </c>
      <c r="M2030" s="3">
        <f t="shared" ref="M2030:O2030" si="1776">SUM(M2031:M2037)</f>
        <v>4630</v>
      </c>
      <c r="N2030" s="3">
        <f t="shared" si="1776"/>
        <v>4430</v>
      </c>
      <c r="O2030" s="3">
        <f t="shared" si="1776"/>
        <v>4430</v>
      </c>
      <c r="P2030" s="3">
        <f t="shared" si="1767"/>
        <v>84287</v>
      </c>
      <c r="Q2030" s="3">
        <f t="shared" si="1745"/>
        <v>88.074190177638457</v>
      </c>
    </row>
    <row r="2031" spans="1:17">
      <c r="A2031" s="12" t="s">
        <v>803</v>
      </c>
      <c r="B2031" s="12" t="s">
        <v>129</v>
      </c>
      <c r="C2031" s="12" t="s">
        <v>994</v>
      </c>
      <c r="D2031" s="12" t="s">
        <v>995</v>
      </c>
      <c r="E2031" s="11">
        <v>6131</v>
      </c>
      <c r="F2031" s="12"/>
      <c r="G2031" s="84" t="s">
        <v>3108</v>
      </c>
      <c r="H2031" s="13" t="s">
        <v>18</v>
      </c>
      <c r="I2031" s="2">
        <v>1000</v>
      </c>
      <c r="J2031" s="2">
        <v>500</v>
      </c>
      <c r="K2031" s="2">
        <v>500</v>
      </c>
      <c r="L2031" s="2">
        <f t="shared" si="1765"/>
        <v>0</v>
      </c>
      <c r="M2031" s="2">
        <v>0</v>
      </c>
      <c r="N2031" s="2">
        <v>0</v>
      </c>
      <c r="O2031" s="2">
        <v>0</v>
      </c>
      <c r="P2031" s="2">
        <f t="shared" si="1767"/>
        <v>500</v>
      </c>
      <c r="Q2031" s="2">
        <f t="shared" si="1745"/>
        <v>100</v>
      </c>
    </row>
    <row r="2032" spans="1:17">
      <c r="A2032" s="12" t="s">
        <v>803</v>
      </c>
      <c r="B2032" s="12" t="s">
        <v>129</v>
      </c>
      <c r="C2032" s="12" t="s">
        <v>994</v>
      </c>
      <c r="D2032" s="12" t="s">
        <v>995</v>
      </c>
      <c r="E2032" s="11">
        <v>6132</v>
      </c>
      <c r="F2032" s="12"/>
      <c r="G2032" s="84" t="s">
        <v>3108</v>
      </c>
      <c r="H2032" s="13" t="s">
        <v>19</v>
      </c>
      <c r="I2032" s="2">
        <v>43000</v>
      </c>
      <c r="J2032" s="2">
        <v>43000</v>
      </c>
      <c r="K2032" s="2">
        <v>43000</v>
      </c>
      <c r="L2032" s="2">
        <f t="shared" si="1765"/>
        <v>0</v>
      </c>
      <c r="M2032" s="2">
        <v>0</v>
      </c>
      <c r="N2032" s="2">
        <v>0</v>
      </c>
      <c r="O2032" s="2">
        <v>0</v>
      </c>
      <c r="P2032" s="2">
        <f t="shared" si="1767"/>
        <v>43000</v>
      </c>
      <c r="Q2032" s="2">
        <f t="shared" si="1745"/>
        <v>100</v>
      </c>
    </row>
    <row r="2033" spans="1:17">
      <c r="A2033" s="12" t="s">
        <v>803</v>
      </c>
      <c r="B2033" s="12" t="s">
        <v>129</v>
      </c>
      <c r="C2033" s="12" t="s">
        <v>994</v>
      </c>
      <c r="D2033" s="12" t="s">
        <v>995</v>
      </c>
      <c r="E2033" s="11">
        <v>6133</v>
      </c>
      <c r="F2033" s="12"/>
      <c r="G2033" s="84" t="s">
        <v>3108</v>
      </c>
      <c r="H2033" s="13" t="s">
        <v>20</v>
      </c>
      <c r="I2033" s="2">
        <v>12000</v>
      </c>
      <c r="J2033" s="2">
        <v>12000</v>
      </c>
      <c r="K2033" s="2">
        <v>5970</v>
      </c>
      <c r="L2033" s="2">
        <f t="shared" si="1765"/>
        <v>3000</v>
      </c>
      <c r="M2033" s="2">
        <v>1000</v>
      </c>
      <c r="N2033" s="2">
        <v>1000</v>
      </c>
      <c r="O2033" s="2">
        <v>1000</v>
      </c>
      <c r="P2033" s="2">
        <f t="shared" si="1767"/>
        <v>8970</v>
      </c>
      <c r="Q2033" s="2">
        <f t="shared" si="1745"/>
        <v>74.75</v>
      </c>
    </row>
    <row r="2034" spans="1:17">
      <c r="A2034" s="12" t="s">
        <v>803</v>
      </c>
      <c r="B2034" s="12" t="s">
        <v>129</v>
      </c>
      <c r="C2034" s="12" t="s">
        <v>994</v>
      </c>
      <c r="D2034" s="12" t="s">
        <v>995</v>
      </c>
      <c r="E2034" s="11">
        <v>6134</v>
      </c>
      <c r="F2034" s="12"/>
      <c r="G2034" s="84" t="s">
        <v>3108</v>
      </c>
      <c r="H2034" s="13" t="s">
        <v>21</v>
      </c>
      <c r="I2034" s="2">
        <v>18000</v>
      </c>
      <c r="J2034" s="2">
        <v>11000</v>
      </c>
      <c r="K2034" s="2">
        <v>5500</v>
      </c>
      <c r="L2034" s="2">
        <f t="shared" si="1765"/>
        <v>3000</v>
      </c>
      <c r="M2034" s="2">
        <v>1000</v>
      </c>
      <c r="N2034" s="2">
        <v>1000</v>
      </c>
      <c r="O2034" s="2">
        <v>1000</v>
      </c>
      <c r="P2034" s="2">
        <f t="shared" si="1767"/>
        <v>8500</v>
      </c>
      <c r="Q2034" s="2">
        <f t="shared" si="1745"/>
        <v>77.272727272727266</v>
      </c>
    </row>
    <row r="2035" spans="1:17">
      <c r="A2035" s="12" t="s">
        <v>803</v>
      </c>
      <c r="B2035" s="12" t="s">
        <v>129</v>
      </c>
      <c r="C2035" s="12" t="s">
        <v>994</v>
      </c>
      <c r="D2035" s="12" t="s">
        <v>995</v>
      </c>
      <c r="E2035" s="11">
        <v>6135</v>
      </c>
      <c r="F2035" s="12"/>
      <c r="G2035" s="84" t="s">
        <v>3108</v>
      </c>
      <c r="H2035" s="13" t="s">
        <v>22</v>
      </c>
      <c r="I2035" s="2">
        <v>600</v>
      </c>
      <c r="J2035" s="2">
        <v>200</v>
      </c>
      <c r="K2035" s="2">
        <v>100</v>
      </c>
      <c r="L2035" s="2">
        <f t="shared" si="1765"/>
        <v>100</v>
      </c>
      <c r="M2035" s="2">
        <v>100</v>
      </c>
      <c r="N2035" s="2">
        <v>0</v>
      </c>
      <c r="O2035" s="2">
        <v>0</v>
      </c>
      <c r="P2035" s="2">
        <f t="shared" si="1767"/>
        <v>200</v>
      </c>
      <c r="Q2035" s="2">
        <f t="shared" si="1745"/>
        <v>100</v>
      </c>
    </row>
    <row r="2036" spans="1:17">
      <c r="A2036" s="12" t="s">
        <v>803</v>
      </c>
      <c r="B2036" s="12" t="s">
        <v>129</v>
      </c>
      <c r="C2036" s="12" t="s">
        <v>994</v>
      </c>
      <c r="D2036" s="12" t="s">
        <v>995</v>
      </c>
      <c r="E2036" s="11">
        <v>6137</v>
      </c>
      <c r="F2036" s="12"/>
      <c r="G2036" s="84" t="s">
        <v>3108</v>
      </c>
      <c r="H2036" s="13" t="s">
        <v>24</v>
      </c>
      <c r="I2036" s="2">
        <v>13000</v>
      </c>
      <c r="J2036" s="2">
        <v>6000</v>
      </c>
      <c r="K2036" s="2">
        <v>2920</v>
      </c>
      <c r="L2036" s="2">
        <f t="shared" si="1765"/>
        <v>1500</v>
      </c>
      <c r="M2036" s="2">
        <v>500</v>
      </c>
      <c r="N2036" s="2">
        <v>500</v>
      </c>
      <c r="O2036" s="2">
        <v>500</v>
      </c>
      <c r="P2036" s="2">
        <f t="shared" si="1767"/>
        <v>4420</v>
      </c>
      <c r="Q2036" s="2">
        <f t="shared" si="1745"/>
        <v>73.666666666666671</v>
      </c>
    </row>
    <row r="2037" spans="1:17">
      <c r="A2037" s="17" t="s">
        <v>803</v>
      </c>
      <c r="B2037" s="17" t="s">
        <v>129</v>
      </c>
      <c r="C2037" s="17" t="s">
        <v>994</v>
      </c>
      <c r="D2037" s="17" t="s">
        <v>995</v>
      </c>
      <c r="E2037" s="17" t="s">
        <v>99</v>
      </c>
      <c r="F2037" s="12" t="s">
        <v>0</v>
      </c>
      <c r="G2037" s="84" t="s">
        <v>0</v>
      </c>
      <c r="H2037" s="18" t="s">
        <v>26</v>
      </c>
      <c r="I2037" s="3">
        <v>27000</v>
      </c>
      <c r="J2037" s="3">
        <f t="shared" ref="J2037:K2037" si="1777">SUM(J2038:J2040)</f>
        <v>23000</v>
      </c>
      <c r="K2037" s="3">
        <f t="shared" si="1777"/>
        <v>12807</v>
      </c>
      <c r="L2037" s="3">
        <f t="shared" si="1765"/>
        <v>5890</v>
      </c>
      <c r="M2037" s="3">
        <f t="shared" ref="M2037:O2037" si="1778">SUM(M2038:M2040)</f>
        <v>2030</v>
      </c>
      <c r="N2037" s="3">
        <f t="shared" si="1778"/>
        <v>1930</v>
      </c>
      <c r="O2037" s="3">
        <f t="shared" si="1778"/>
        <v>1930</v>
      </c>
      <c r="P2037" s="3">
        <f t="shared" si="1767"/>
        <v>18697</v>
      </c>
      <c r="Q2037" s="3">
        <f t="shared" si="1745"/>
        <v>81.291304347826085</v>
      </c>
    </row>
    <row r="2038" spans="1:17">
      <c r="A2038" s="12" t="s">
        <v>803</v>
      </c>
      <c r="B2038" s="12" t="s">
        <v>129</v>
      </c>
      <c r="C2038" s="12" t="s">
        <v>994</v>
      </c>
      <c r="D2038" s="12" t="s">
        <v>995</v>
      </c>
      <c r="E2038" s="11">
        <v>6139</v>
      </c>
      <c r="F2038" s="12"/>
      <c r="G2038" s="84" t="s">
        <v>3108</v>
      </c>
      <c r="H2038" s="13" t="s">
        <v>26</v>
      </c>
      <c r="I2038" s="2">
        <v>15400</v>
      </c>
      <c r="J2038" s="2">
        <v>11400</v>
      </c>
      <c r="K2038" s="2">
        <v>6150</v>
      </c>
      <c r="L2038" s="2">
        <f t="shared" si="1765"/>
        <v>2700</v>
      </c>
      <c r="M2038" s="2">
        <v>900</v>
      </c>
      <c r="N2038" s="2">
        <v>900</v>
      </c>
      <c r="O2038" s="2">
        <v>900</v>
      </c>
      <c r="P2038" s="2">
        <f t="shared" si="1767"/>
        <v>8850</v>
      </c>
      <c r="Q2038" s="2">
        <f t="shared" si="1745"/>
        <v>77.631578947368425</v>
      </c>
    </row>
    <row r="2039" spans="1:17">
      <c r="A2039" s="12" t="s">
        <v>803</v>
      </c>
      <c r="B2039" s="12" t="s">
        <v>129</v>
      </c>
      <c r="C2039" s="12" t="s">
        <v>994</v>
      </c>
      <c r="D2039" s="12" t="s">
        <v>995</v>
      </c>
      <c r="E2039" s="11">
        <v>6139</v>
      </c>
      <c r="F2039" s="12" t="s">
        <v>1002</v>
      </c>
      <c r="G2039" s="84" t="s">
        <v>3108</v>
      </c>
      <c r="H2039" s="13" t="s">
        <v>108</v>
      </c>
      <c r="I2039" s="2">
        <v>5200</v>
      </c>
      <c r="J2039" s="2">
        <v>5200</v>
      </c>
      <c r="K2039" s="2">
        <v>3157</v>
      </c>
      <c r="L2039" s="2">
        <f t="shared" si="1765"/>
        <v>1300</v>
      </c>
      <c r="M2039" s="2">
        <v>500</v>
      </c>
      <c r="N2039" s="2">
        <v>400</v>
      </c>
      <c r="O2039" s="2">
        <v>400</v>
      </c>
      <c r="P2039" s="2">
        <f t="shared" si="1767"/>
        <v>4457</v>
      </c>
      <c r="Q2039" s="2">
        <f t="shared" si="1745"/>
        <v>85.711538461538467</v>
      </c>
    </row>
    <row r="2040" spans="1:17" ht="22.5">
      <c r="A2040" s="12" t="s">
        <v>803</v>
      </c>
      <c r="B2040" s="12" t="s">
        <v>129</v>
      </c>
      <c r="C2040" s="12" t="s">
        <v>994</v>
      </c>
      <c r="D2040" s="12" t="s">
        <v>995</v>
      </c>
      <c r="E2040" s="11">
        <v>6139</v>
      </c>
      <c r="F2040" s="12" t="s">
        <v>1003</v>
      </c>
      <c r="G2040" s="84" t="s">
        <v>3108</v>
      </c>
      <c r="H2040" s="13" t="s">
        <v>114</v>
      </c>
      <c r="I2040" s="2">
        <v>6400</v>
      </c>
      <c r="J2040" s="2">
        <v>6400</v>
      </c>
      <c r="K2040" s="2">
        <v>3500</v>
      </c>
      <c r="L2040" s="2">
        <f t="shared" si="1765"/>
        <v>1890</v>
      </c>
      <c r="M2040" s="2">
        <v>630</v>
      </c>
      <c r="N2040" s="2">
        <v>630</v>
      </c>
      <c r="O2040" s="2">
        <v>630</v>
      </c>
      <c r="P2040" s="2">
        <f t="shared" si="1767"/>
        <v>5390</v>
      </c>
      <c r="Q2040" s="2">
        <f t="shared" si="1745"/>
        <v>84.21875</v>
      </c>
    </row>
    <row r="2041" spans="1:17" ht="22.5">
      <c r="A2041" s="17" t="s">
        <v>0</v>
      </c>
      <c r="B2041" s="17" t="s">
        <v>0</v>
      </c>
      <c r="C2041" s="17" t="s">
        <v>0</v>
      </c>
      <c r="D2041" s="18" t="s">
        <v>0</v>
      </c>
      <c r="E2041" s="18" t="s">
        <v>0</v>
      </c>
      <c r="F2041" s="18" t="s">
        <v>0</v>
      </c>
      <c r="G2041" s="81" t="s">
        <v>0</v>
      </c>
      <c r="H2041" s="24" t="s">
        <v>36</v>
      </c>
      <c r="I2041" s="29">
        <v>100</v>
      </c>
      <c r="J2041" s="29">
        <f t="shared" ref="J2041:K2043" si="1779">SUM(J2042)</f>
        <v>100</v>
      </c>
      <c r="K2041" s="29">
        <f t="shared" si="1779"/>
        <v>0</v>
      </c>
      <c r="L2041" s="29">
        <f t="shared" si="1765"/>
        <v>0</v>
      </c>
      <c r="M2041" s="29">
        <f t="shared" ref="M2041:O2043" si="1780">SUM(M2042)</f>
        <v>0</v>
      </c>
      <c r="N2041" s="29">
        <f t="shared" si="1780"/>
        <v>0</v>
      </c>
      <c r="O2041" s="29">
        <f t="shared" si="1780"/>
        <v>0</v>
      </c>
      <c r="P2041" s="29">
        <f t="shared" si="1767"/>
        <v>0</v>
      </c>
      <c r="Q2041" s="29">
        <f t="shared" si="1745"/>
        <v>0</v>
      </c>
    </row>
    <row r="2042" spans="1:17">
      <c r="A2042" s="12" t="s">
        <v>803</v>
      </c>
      <c r="B2042" s="12" t="s">
        <v>129</v>
      </c>
      <c r="C2042" s="12" t="s">
        <v>994</v>
      </c>
      <c r="D2042" s="12" t="s">
        <v>995</v>
      </c>
      <c r="E2042" s="18" t="s">
        <v>28</v>
      </c>
      <c r="F2042" s="18" t="s">
        <v>0</v>
      </c>
      <c r="G2042" s="81" t="s">
        <v>0</v>
      </c>
      <c r="H2042" s="18" t="s">
        <v>29</v>
      </c>
      <c r="I2042" s="3">
        <v>100</v>
      </c>
      <c r="J2042" s="3">
        <f t="shared" si="1779"/>
        <v>100</v>
      </c>
      <c r="K2042" s="3">
        <f t="shared" si="1779"/>
        <v>0</v>
      </c>
      <c r="L2042" s="3">
        <f t="shared" si="1765"/>
        <v>0</v>
      </c>
      <c r="M2042" s="3">
        <f t="shared" si="1780"/>
        <v>0</v>
      </c>
      <c r="N2042" s="3">
        <f t="shared" si="1780"/>
        <v>0</v>
      </c>
      <c r="O2042" s="3">
        <f t="shared" si="1780"/>
        <v>0</v>
      </c>
      <c r="P2042" s="3">
        <f t="shared" si="1767"/>
        <v>0</v>
      </c>
      <c r="Q2042" s="3">
        <f t="shared" si="1745"/>
        <v>0</v>
      </c>
    </row>
    <row r="2043" spans="1:17">
      <c r="A2043" s="17" t="s">
        <v>803</v>
      </c>
      <c r="B2043" s="17" t="s">
        <v>129</v>
      </c>
      <c r="C2043" s="17" t="s">
        <v>994</v>
      </c>
      <c r="D2043" s="17" t="s">
        <v>995</v>
      </c>
      <c r="E2043" s="17" t="s">
        <v>120</v>
      </c>
      <c r="F2043" s="12" t="s">
        <v>0</v>
      </c>
      <c r="G2043" s="84" t="s">
        <v>0</v>
      </c>
      <c r="H2043" s="18" t="s">
        <v>35</v>
      </c>
      <c r="I2043" s="3">
        <v>100</v>
      </c>
      <c r="J2043" s="3">
        <f t="shared" si="1779"/>
        <v>100</v>
      </c>
      <c r="K2043" s="3">
        <f t="shared" si="1779"/>
        <v>0</v>
      </c>
      <c r="L2043" s="3">
        <f t="shared" si="1765"/>
        <v>0</v>
      </c>
      <c r="M2043" s="3">
        <f t="shared" si="1780"/>
        <v>0</v>
      </c>
      <c r="N2043" s="3">
        <f t="shared" si="1780"/>
        <v>0</v>
      </c>
      <c r="O2043" s="3">
        <f t="shared" si="1780"/>
        <v>0</v>
      </c>
      <c r="P2043" s="3">
        <f t="shared" si="1767"/>
        <v>0</v>
      </c>
      <c r="Q2043" s="3">
        <f t="shared" si="1745"/>
        <v>0</v>
      </c>
    </row>
    <row r="2044" spans="1:17">
      <c r="A2044" s="12" t="s">
        <v>803</v>
      </c>
      <c r="B2044" s="12" t="s">
        <v>129</v>
      </c>
      <c r="C2044" s="12" t="s">
        <v>994</v>
      </c>
      <c r="D2044" s="12" t="s">
        <v>995</v>
      </c>
      <c r="E2044" s="11">
        <v>6148</v>
      </c>
      <c r="F2044" s="12"/>
      <c r="G2044" s="84" t="s">
        <v>3108</v>
      </c>
      <c r="H2044" s="13" t="s">
        <v>35</v>
      </c>
      <c r="I2044" s="2">
        <v>100</v>
      </c>
      <c r="J2044" s="2">
        <v>100</v>
      </c>
      <c r="K2044" s="2">
        <v>0</v>
      </c>
      <c r="L2044" s="2">
        <f t="shared" si="1765"/>
        <v>0</v>
      </c>
      <c r="M2044" s="2"/>
      <c r="N2044" s="2"/>
      <c r="O2044" s="2"/>
      <c r="P2044" s="2">
        <f t="shared" si="1767"/>
        <v>0</v>
      </c>
      <c r="Q2044" s="2">
        <f t="shared" si="1745"/>
        <v>0</v>
      </c>
    </row>
    <row r="2045" spans="1:17" ht="22.5">
      <c r="A2045" s="17" t="s">
        <v>0</v>
      </c>
      <c r="B2045" s="17" t="s">
        <v>0</v>
      </c>
      <c r="C2045" s="17" t="s">
        <v>0</v>
      </c>
      <c r="D2045" s="18" t="s">
        <v>0</v>
      </c>
      <c r="E2045" s="18" t="s">
        <v>0</v>
      </c>
      <c r="F2045" s="18" t="s">
        <v>0</v>
      </c>
      <c r="G2045" s="81" t="s">
        <v>0</v>
      </c>
      <c r="H2045" s="24" t="s">
        <v>58</v>
      </c>
      <c r="I2045" s="29">
        <v>36000</v>
      </c>
      <c r="J2045" s="29">
        <f t="shared" ref="J2045:K2045" si="1781">SUM(J2046)</f>
        <v>30000</v>
      </c>
      <c r="K2045" s="29">
        <f t="shared" si="1781"/>
        <v>30000</v>
      </c>
      <c r="L2045" s="29">
        <f t="shared" si="1765"/>
        <v>0</v>
      </c>
      <c r="M2045" s="29">
        <f t="shared" ref="M2045:O2045" si="1782">SUM(M2046)</f>
        <v>0</v>
      </c>
      <c r="N2045" s="29">
        <f t="shared" si="1782"/>
        <v>0</v>
      </c>
      <c r="O2045" s="29">
        <f t="shared" si="1782"/>
        <v>0</v>
      </c>
      <c r="P2045" s="29">
        <f t="shared" si="1767"/>
        <v>30000</v>
      </c>
      <c r="Q2045" s="29">
        <f t="shared" si="1745"/>
        <v>100</v>
      </c>
    </row>
    <row r="2046" spans="1:17">
      <c r="A2046" s="12" t="s">
        <v>803</v>
      </c>
      <c r="B2046" s="12" t="s">
        <v>129</v>
      </c>
      <c r="C2046" s="12" t="s">
        <v>994</v>
      </c>
      <c r="D2046" s="12" t="s">
        <v>995</v>
      </c>
      <c r="E2046" s="18" t="s">
        <v>50</v>
      </c>
      <c r="F2046" s="18" t="s">
        <v>0</v>
      </c>
      <c r="G2046" s="81" t="s">
        <v>0</v>
      </c>
      <c r="H2046" s="18" t="s">
        <v>51</v>
      </c>
      <c r="I2046" s="3">
        <v>36000</v>
      </c>
      <c r="J2046" s="3">
        <f t="shared" ref="J2046" si="1783">SUM(J2047:J2048)</f>
        <v>30000</v>
      </c>
      <c r="K2046" s="3">
        <f t="shared" ref="K2046" si="1784">SUM(K2047:K2048)</f>
        <v>30000</v>
      </c>
      <c r="L2046" s="3">
        <f t="shared" si="1765"/>
        <v>0</v>
      </c>
      <c r="M2046" s="3">
        <f t="shared" ref="M2046:O2046" si="1785">SUM(M2047:M2048)</f>
        <v>0</v>
      </c>
      <c r="N2046" s="3">
        <f t="shared" si="1785"/>
        <v>0</v>
      </c>
      <c r="O2046" s="3">
        <f t="shared" si="1785"/>
        <v>0</v>
      </c>
      <c r="P2046" s="3">
        <f t="shared" si="1767"/>
        <v>30000</v>
      </c>
      <c r="Q2046" s="3">
        <f t="shared" si="1745"/>
        <v>100</v>
      </c>
    </row>
    <row r="2047" spans="1:17">
      <c r="A2047" s="12" t="s">
        <v>803</v>
      </c>
      <c r="B2047" s="12" t="s">
        <v>129</v>
      </c>
      <c r="C2047" s="12" t="s">
        <v>994</v>
      </c>
      <c r="D2047" s="12" t="s">
        <v>995</v>
      </c>
      <c r="E2047" s="11">
        <v>8213</v>
      </c>
      <c r="F2047" s="12"/>
      <c r="G2047" s="84" t="s">
        <v>3108</v>
      </c>
      <c r="H2047" s="13" t="s">
        <v>54</v>
      </c>
      <c r="I2047" s="2">
        <v>24000</v>
      </c>
      <c r="J2047" s="2">
        <v>20000</v>
      </c>
      <c r="K2047" s="2">
        <v>20000</v>
      </c>
      <c r="L2047" s="2">
        <f t="shared" si="1765"/>
        <v>0</v>
      </c>
      <c r="M2047" s="2"/>
      <c r="N2047" s="2"/>
      <c r="O2047" s="2"/>
      <c r="P2047" s="2">
        <f t="shared" si="1767"/>
        <v>20000</v>
      </c>
      <c r="Q2047" s="2">
        <f t="shared" si="1745"/>
        <v>100</v>
      </c>
    </row>
    <row r="2048" spans="1:17">
      <c r="A2048" s="12" t="s">
        <v>803</v>
      </c>
      <c r="B2048" s="12" t="s">
        <v>129</v>
      </c>
      <c r="C2048" s="12" t="s">
        <v>994</v>
      </c>
      <c r="D2048" s="12" t="s">
        <v>995</v>
      </c>
      <c r="E2048" s="11">
        <v>8216</v>
      </c>
      <c r="F2048" s="12"/>
      <c r="G2048" s="84" t="s">
        <v>3108</v>
      </c>
      <c r="H2048" s="13" t="s">
        <v>57</v>
      </c>
      <c r="I2048" s="2">
        <v>12000</v>
      </c>
      <c r="J2048" s="2">
        <v>10000</v>
      </c>
      <c r="K2048" s="2">
        <v>10000</v>
      </c>
      <c r="L2048" s="2">
        <f t="shared" si="1765"/>
        <v>0</v>
      </c>
      <c r="M2048" s="2"/>
      <c r="N2048" s="2"/>
      <c r="O2048" s="2"/>
      <c r="P2048" s="2">
        <f t="shared" si="1767"/>
        <v>10000</v>
      </c>
      <c r="Q2048" s="2">
        <f t="shared" si="1745"/>
        <v>100</v>
      </c>
    </row>
    <row r="2049" spans="1:17">
      <c r="A2049" s="13" t="s">
        <v>0</v>
      </c>
      <c r="B2049" s="13" t="s">
        <v>0</v>
      </c>
      <c r="C2049" s="13" t="s">
        <v>0</v>
      </c>
      <c r="D2049" s="13" t="s">
        <v>0</v>
      </c>
      <c r="E2049" s="13" t="s">
        <v>0</v>
      </c>
      <c r="F2049" s="13" t="s">
        <v>0</v>
      </c>
      <c r="G2049" s="84" t="s">
        <v>0</v>
      </c>
      <c r="H2049" s="24" t="s">
        <v>1004</v>
      </c>
      <c r="I2049" s="29">
        <v>2291427</v>
      </c>
      <c r="J2049" s="29">
        <f t="shared" ref="J2049:K2049" si="1786">SUM(J2019,J2041,J2045)</f>
        <v>2266852</v>
      </c>
      <c r="K2049" s="29">
        <f t="shared" si="1786"/>
        <v>1293199</v>
      </c>
      <c r="L2049" s="29">
        <f t="shared" si="1765"/>
        <v>580390</v>
      </c>
      <c r="M2049" s="29">
        <f t="shared" ref="M2049:O2049" si="1787">SUM(M2019,M2041,M2045)</f>
        <v>183930</v>
      </c>
      <c r="N2049" s="29">
        <f t="shared" si="1787"/>
        <v>196730</v>
      </c>
      <c r="O2049" s="29">
        <f t="shared" si="1787"/>
        <v>199730</v>
      </c>
      <c r="P2049" s="29">
        <f t="shared" si="1767"/>
        <v>1873589</v>
      </c>
      <c r="Q2049" s="29">
        <f t="shared" si="1745"/>
        <v>82.651580253144004</v>
      </c>
    </row>
    <row r="2050" spans="1:17" ht="15.75" thickBot="1">
      <c r="A2050" s="13" t="s">
        <v>0</v>
      </c>
      <c r="B2050" s="13" t="s">
        <v>0</v>
      </c>
      <c r="C2050" s="13" t="s">
        <v>0</v>
      </c>
      <c r="D2050" s="13" t="s">
        <v>0</v>
      </c>
      <c r="E2050" s="13"/>
      <c r="F2050" s="13" t="s">
        <v>0</v>
      </c>
      <c r="G2050" s="84" t="s">
        <v>0</v>
      </c>
      <c r="H2050" s="18" t="s">
        <v>125</v>
      </c>
      <c r="I2050" s="3">
        <v>54</v>
      </c>
      <c r="J2050" s="3">
        <v>54</v>
      </c>
      <c r="K2050" s="3">
        <v>0</v>
      </c>
      <c r="L2050" s="3">
        <f t="shared" si="1765"/>
        <v>0</v>
      </c>
      <c r="M2050" s="3"/>
      <c r="N2050" s="3"/>
      <c r="O2050" s="3"/>
      <c r="P2050" s="3">
        <f t="shared" si="1767"/>
        <v>0</v>
      </c>
      <c r="Q2050" s="3">
        <f t="shared" si="1745"/>
        <v>0</v>
      </c>
    </row>
    <row r="2051" spans="1:17" ht="45.75" thickBot="1">
      <c r="A2051" s="109" t="s">
        <v>0</v>
      </c>
      <c r="B2051" s="109" t="s">
        <v>0</v>
      </c>
      <c r="C2051" s="109" t="s">
        <v>0</v>
      </c>
      <c r="D2051" s="109" t="s">
        <v>0</v>
      </c>
      <c r="E2051" s="109" t="s">
        <v>0</v>
      </c>
      <c r="F2051" s="109" t="s">
        <v>0</v>
      </c>
      <c r="G2051" s="121" t="s">
        <v>0</v>
      </c>
      <c r="H2051" s="1" t="s">
        <v>126</v>
      </c>
      <c r="I2051" s="1" t="s">
        <v>3016</v>
      </c>
      <c r="J2051" s="1" t="s">
        <v>3199</v>
      </c>
      <c r="K2051" s="1" t="s">
        <v>3198</v>
      </c>
      <c r="L2051" s="1" t="s">
        <v>3191</v>
      </c>
      <c r="M2051" s="1" t="s">
        <v>3193</v>
      </c>
      <c r="N2051" s="1" t="s">
        <v>3194</v>
      </c>
      <c r="O2051" s="1" t="s">
        <v>3195</v>
      </c>
      <c r="P2051" s="1" t="s">
        <v>3192</v>
      </c>
      <c r="Q2051" s="1" t="s">
        <v>3185</v>
      </c>
    </row>
    <row r="2052" spans="1:17">
      <c r="A2052" s="110"/>
      <c r="B2052" s="110"/>
      <c r="C2052" s="110"/>
      <c r="D2052" s="110"/>
      <c r="E2052" s="110"/>
      <c r="F2052" s="110"/>
      <c r="G2052" s="122"/>
      <c r="H2052" s="26" t="s">
        <v>0</v>
      </c>
      <c r="I2052" s="28">
        <v>1</v>
      </c>
      <c r="J2052" s="28">
        <v>2</v>
      </c>
      <c r="K2052" s="28">
        <v>3</v>
      </c>
      <c r="L2052" s="28" t="s">
        <v>3186</v>
      </c>
      <c r="M2052" s="28">
        <v>5</v>
      </c>
      <c r="N2052" s="28">
        <v>6</v>
      </c>
      <c r="O2052" s="28">
        <v>7</v>
      </c>
      <c r="P2052" s="28" t="s">
        <v>3187</v>
      </c>
      <c r="Q2052" s="28">
        <v>9</v>
      </c>
    </row>
    <row r="2053" spans="1:17">
      <c r="A2053" s="110"/>
      <c r="B2053" s="110"/>
      <c r="C2053" s="110"/>
      <c r="D2053" s="110"/>
      <c r="E2053" s="110"/>
      <c r="F2053" s="110"/>
      <c r="G2053" s="122"/>
      <c r="H2053" s="8" t="s">
        <v>877</v>
      </c>
      <c r="I2053" s="9">
        <v>2291427</v>
      </c>
      <c r="J2053" s="9">
        <f t="shared" ref="J2053" si="1788">SUM(J2049)</f>
        <v>2266852</v>
      </c>
      <c r="K2053" s="9">
        <f t="shared" ref="K2053" si="1789">SUM(K2049)</f>
        <v>1293199</v>
      </c>
      <c r="L2053" s="9">
        <f t="shared" ref="L2053:L2054" si="1790">M2053+N2053+O2053</f>
        <v>580390</v>
      </c>
      <c r="M2053" s="9">
        <f t="shared" ref="M2053:O2053" si="1791">SUM(M2049)</f>
        <v>183930</v>
      </c>
      <c r="N2053" s="9">
        <f t="shared" si="1791"/>
        <v>196730</v>
      </c>
      <c r="O2053" s="9">
        <f t="shared" si="1791"/>
        <v>199730</v>
      </c>
      <c r="P2053" s="9">
        <f t="shared" ref="P2053:P2054" si="1792">SUM(K2053+L2053)</f>
        <v>1873589</v>
      </c>
      <c r="Q2053" s="9">
        <f t="shared" si="1745"/>
        <v>82.651580253144004</v>
      </c>
    </row>
    <row r="2054" spans="1:17">
      <c r="A2054" s="110"/>
      <c r="B2054" s="110"/>
      <c r="C2054" s="110"/>
      <c r="D2054" s="110"/>
      <c r="E2054" s="110"/>
      <c r="F2054" s="110"/>
      <c r="G2054" s="122"/>
      <c r="H2054" s="10" t="s">
        <v>68</v>
      </c>
      <c r="I2054" s="9">
        <v>2291427</v>
      </c>
      <c r="J2054" s="9">
        <f t="shared" ref="J2054" si="1793">SUM(J2053)</f>
        <v>2266852</v>
      </c>
      <c r="K2054" s="9">
        <f t="shared" ref="K2054" si="1794">SUM(K2053)</f>
        <v>1293199</v>
      </c>
      <c r="L2054" s="9">
        <f t="shared" si="1790"/>
        <v>580390</v>
      </c>
      <c r="M2054" s="9">
        <f t="shared" ref="M2054:O2054" si="1795">SUM(M2053)</f>
        <v>183930</v>
      </c>
      <c r="N2054" s="9">
        <f t="shared" si="1795"/>
        <v>196730</v>
      </c>
      <c r="O2054" s="9">
        <f t="shared" si="1795"/>
        <v>199730</v>
      </c>
      <c r="P2054" s="9">
        <f t="shared" si="1792"/>
        <v>1873589</v>
      </c>
      <c r="Q2054" s="9">
        <f t="shared" si="1745"/>
        <v>82.651580253144004</v>
      </c>
    </row>
    <row r="2055" spans="1:17">
      <c r="A2055" s="111"/>
      <c r="B2055" s="111"/>
      <c r="C2055" s="111"/>
      <c r="D2055" s="111"/>
      <c r="E2055" s="111"/>
      <c r="F2055" s="111"/>
      <c r="G2055" s="123"/>
      <c r="Q2055" t="str">
        <f t="shared" si="1745"/>
        <v>-</v>
      </c>
    </row>
    <row r="2056" spans="1:17" ht="15.75" thickBot="1">
      <c r="A2056" s="13" t="s">
        <v>0</v>
      </c>
      <c r="B2056" s="13" t="s">
        <v>0</v>
      </c>
      <c r="C2056" s="13" t="s">
        <v>0</v>
      </c>
      <c r="D2056" s="13" t="s">
        <v>0</v>
      </c>
      <c r="E2056" s="13" t="s">
        <v>0</v>
      </c>
      <c r="F2056" s="13" t="s">
        <v>0</v>
      </c>
      <c r="G2056" s="84" t="s">
        <v>0</v>
      </c>
      <c r="H2056" s="27" t="s">
        <v>0</v>
      </c>
      <c r="I2056" s="27"/>
      <c r="J2056" s="27"/>
      <c r="K2056" s="27"/>
      <c r="L2056" s="27"/>
      <c r="M2056" s="27"/>
      <c r="N2056" s="27"/>
      <c r="O2056" s="27"/>
      <c r="P2056" s="27"/>
      <c r="Q2056" s="27" t="str">
        <f t="shared" si="1745"/>
        <v>-</v>
      </c>
    </row>
    <row r="2057" spans="1:17" ht="45.75" thickBot="1">
      <c r="A2057" s="1" t="s">
        <v>82</v>
      </c>
      <c r="B2057" s="1" t="s">
        <v>83</v>
      </c>
      <c r="C2057" s="1" t="s">
        <v>84</v>
      </c>
      <c r="D2057" s="19" t="s">
        <v>0</v>
      </c>
      <c r="E2057" s="1" t="s">
        <v>85</v>
      </c>
      <c r="F2057" s="1" t="s">
        <v>86</v>
      </c>
      <c r="G2057" s="82" t="s">
        <v>87</v>
      </c>
      <c r="H2057" s="1" t="s">
        <v>1</v>
      </c>
      <c r="I2057" s="1" t="s">
        <v>3016</v>
      </c>
      <c r="J2057" s="1" t="s">
        <v>3199</v>
      </c>
      <c r="K2057" s="1" t="s">
        <v>3198</v>
      </c>
      <c r="L2057" s="1" t="s">
        <v>3191</v>
      </c>
      <c r="M2057" s="1" t="s">
        <v>3193</v>
      </c>
      <c r="N2057" s="1" t="s">
        <v>3194</v>
      </c>
      <c r="O2057" s="1" t="s">
        <v>3195</v>
      </c>
      <c r="P2057" s="1" t="s">
        <v>3192</v>
      </c>
      <c r="Q2057" s="1" t="s">
        <v>3185</v>
      </c>
    </row>
    <row r="2058" spans="1:17">
      <c r="A2058" s="20" t="s">
        <v>0</v>
      </c>
      <c r="B2058" s="20" t="s">
        <v>0</v>
      </c>
      <c r="C2058" s="20" t="s">
        <v>0</v>
      </c>
      <c r="D2058" s="21" t="s">
        <v>0</v>
      </c>
      <c r="E2058" s="21" t="s">
        <v>0</v>
      </c>
      <c r="F2058" s="22" t="s">
        <v>0</v>
      </c>
      <c r="G2058" s="83" t="s">
        <v>0</v>
      </c>
      <c r="H2058" s="23" t="s">
        <v>0</v>
      </c>
      <c r="I2058" s="28">
        <v>1</v>
      </c>
      <c r="J2058" s="28">
        <v>2</v>
      </c>
      <c r="K2058" s="28">
        <v>3</v>
      </c>
      <c r="L2058" s="28" t="s">
        <v>3186</v>
      </c>
      <c r="M2058" s="28">
        <v>5</v>
      </c>
      <c r="N2058" s="28">
        <v>6</v>
      </c>
      <c r="O2058" s="28">
        <v>7</v>
      </c>
      <c r="P2058" s="28" t="s">
        <v>3187</v>
      </c>
      <c r="Q2058" s="28">
        <v>9</v>
      </c>
    </row>
    <row r="2059" spans="1:17">
      <c r="A2059" s="17" t="s">
        <v>803</v>
      </c>
      <c r="B2059" s="17" t="s">
        <v>129</v>
      </c>
      <c r="C2059" s="12" t="s">
        <v>1005</v>
      </c>
      <c r="D2059" s="12" t="s">
        <v>1006</v>
      </c>
      <c r="E2059" s="18" t="s">
        <v>0</v>
      </c>
      <c r="F2059" s="18" t="s">
        <v>0</v>
      </c>
      <c r="G2059" s="81" t="s">
        <v>0</v>
      </c>
      <c r="H2059" s="18" t="s">
        <v>1007</v>
      </c>
      <c r="I2059" s="11"/>
      <c r="J2059" s="11"/>
      <c r="K2059" s="11"/>
      <c r="L2059" s="11"/>
      <c r="M2059" s="11"/>
      <c r="N2059" s="11"/>
      <c r="O2059" s="11"/>
      <c r="P2059" s="11"/>
      <c r="Q2059" s="11" t="str">
        <f t="shared" si="1745"/>
        <v>-</v>
      </c>
    </row>
    <row r="2060" spans="1:17" ht="22.5">
      <c r="A2060" s="17" t="s">
        <v>0</v>
      </c>
      <c r="B2060" s="17" t="s">
        <v>0</v>
      </c>
      <c r="C2060" s="17" t="s">
        <v>0</v>
      </c>
      <c r="D2060" s="18" t="s">
        <v>0</v>
      </c>
      <c r="E2060" s="18" t="s">
        <v>0</v>
      </c>
      <c r="F2060" s="18" t="s">
        <v>0</v>
      </c>
      <c r="G2060" s="81" t="s">
        <v>0</v>
      </c>
      <c r="H2060" s="24" t="s">
        <v>27</v>
      </c>
      <c r="I2060" s="29">
        <v>2639052</v>
      </c>
      <c r="J2060" s="29">
        <f t="shared" ref="J2060" si="1796">SUM(J2061,J2069,J2071)</f>
        <v>2524378</v>
      </c>
      <c r="K2060" s="29">
        <f t="shared" ref="K2060" si="1797">SUM(K2061,K2069,K2071)</f>
        <v>1390129</v>
      </c>
      <c r="L2060" s="29">
        <f t="shared" ref="L2060:L2092" si="1798">M2060+N2060+O2060</f>
        <v>674990</v>
      </c>
      <c r="M2060" s="29">
        <f t="shared" ref="M2060:O2060" si="1799">SUM(M2061,M2069,M2071)</f>
        <v>242530</v>
      </c>
      <c r="N2060" s="29">
        <f t="shared" si="1799"/>
        <v>211280</v>
      </c>
      <c r="O2060" s="29">
        <f t="shared" si="1799"/>
        <v>221180</v>
      </c>
      <c r="P2060" s="29">
        <f t="shared" ref="P2060:P2092" si="1800">SUM(K2060+L2060)</f>
        <v>2065119</v>
      </c>
      <c r="Q2060" s="29">
        <f t="shared" si="1745"/>
        <v>81.80704316073107</v>
      </c>
    </row>
    <row r="2061" spans="1:17">
      <c r="A2061" s="12" t="s">
        <v>803</v>
      </c>
      <c r="B2061" s="12" t="s">
        <v>129</v>
      </c>
      <c r="C2061" s="12" t="s">
        <v>1005</v>
      </c>
      <c r="D2061" s="12" t="s">
        <v>1006</v>
      </c>
      <c r="E2061" s="18" t="s">
        <v>2</v>
      </c>
      <c r="F2061" s="18" t="s">
        <v>0</v>
      </c>
      <c r="G2061" s="81" t="s">
        <v>0</v>
      </c>
      <c r="H2061" s="18" t="s">
        <v>3</v>
      </c>
      <c r="I2061" s="3">
        <v>2168890</v>
      </c>
      <c r="J2061" s="3">
        <f t="shared" ref="J2061" si="1801">SUM(J2062:J2063)</f>
        <v>2174216</v>
      </c>
      <c r="K2061" s="3">
        <f t="shared" ref="K2061" si="1802">SUM(K2062:K2063)</f>
        <v>1174243</v>
      </c>
      <c r="L2061" s="3">
        <f t="shared" si="1798"/>
        <v>585900</v>
      </c>
      <c r="M2061" s="3">
        <f t="shared" ref="M2061:O2061" si="1803">SUM(M2062:M2063)</f>
        <v>209300</v>
      </c>
      <c r="N2061" s="3">
        <f t="shared" si="1803"/>
        <v>186300</v>
      </c>
      <c r="O2061" s="3">
        <f t="shared" si="1803"/>
        <v>190300</v>
      </c>
      <c r="P2061" s="3">
        <f t="shared" si="1800"/>
        <v>1760143</v>
      </c>
      <c r="Q2061" s="3">
        <f t="shared" ref="Q2061:Q2124" si="1804">IF(J2061=0,"-",P2061/J2061*100)</f>
        <v>80.955296069939692</v>
      </c>
    </row>
    <row r="2062" spans="1:17">
      <c r="A2062" s="12" t="s">
        <v>803</v>
      </c>
      <c r="B2062" s="12" t="s">
        <v>129</v>
      </c>
      <c r="C2062" s="12" t="s">
        <v>1005</v>
      </c>
      <c r="D2062" s="12" t="s">
        <v>1006</v>
      </c>
      <c r="E2062" s="11">
        <v>6111</v>
      </c>
      <c r="F2062" s="12"/>
      <c r="G2062" s="84" t="s">
        <v>3108</v>
      </c>
      <c r="H2062" s="13" t="s">
        <v>4</v>
      </c>
      <c r="I2062" s="2">
        <v>1858690</v>
      </c>
      <c r="J2062" s="2">
        <v>1858690</v>
      </c>
      <c r="K2062" s="2">
        <v>995438</v>
      </c>
      <c r="L2062" s="2">
        <f t="shared" si="1798"/>
        <v>510000</v>
      </c>
      <c r="M2062" s="2">
        <v>170000</v>
      </c>
      <c r="N2062" s="2">
        <v>170000</v>
      </c>
      <c r="O2062" s="2">
        <v>170000</v>
      </c>
      <c r="P2062" s="2">
        <f t="shared" si="1800"/>
        <v>1505438</v>
      </c>
      <c r="Q2062" s="2">
        <f t="shared" si="1804"/>
        <v>80.994571445480418</v>
      </c>
    </row>
    <row r="2063" spans="1:17">
      <c r="A2063" s="17" t="s">
        <v>803</v>
      </c>
      <c r="B2063" s="17" t="s">
        <v>129</v>
      </c>
      <c r="C2063" s="17" t="s">
        <v>1005</v>
      </c>
      <c r="D2063" s="17" t="s">
        <v>1006</v>
      </c>
      <c r="E2063" s="17" t="s">
        <v>91</v>
      </c>
      <c r="F2063" s="12" t="s">
        <v>0</v>
      </c>
      <c r="G2063" s="84" t="s">
        <v>0</v>
      </c>
      <c r="H2063" s="18" t="s">
        <v>5</v>
      </c>
      <c r="I2063" s="3">
        <v>310200</v>
      </c>
      <c r="J2063" s="3">
        <f t="shared" ref="J2063:K2063" si="1805">SUM(J2064:J2068)</f>
        <v>315526</v>
      </c>
      <c r="K2063" s="3">
        <f t="shared" si="1805"/>
        <v>178805</v>
      </c>
      <c r="L2063" s="3">
        <f t="shared" si="1798"/>
        <v>75900</v>
      </c>
      <c r="M2063" s="3">
        <f t="shared" ref="M2063:O2063" si="1806">SUM(M2064:M2068)</f>
        <v>39300</v>
      </c>
      <c r="N2063" s="3">
        <f t="shared" si="1806"/>
        <v>16300</v>
      </c>
      <c r="O2063" s="3">
        <f t="shared" si="1806"/>
        <v>20300</v>
      </c>
      <c r="P2063" s="3">
        <f t="shared" si="1800"/>
        <v>254705</v>
      </c>
      <c r="Q2063" s="3">
        <f t="shared" si="1804"/>
        <v>80.723934002269232</v>
      </c>
    </row>
    <row r="2064" spans="1:17">
      <c r="A2064" s="12" t="s">
        <v>803</v>
      </c>
      <c r="B2064" s="12" t="s">
        <v>129</v>
      </c>
      <c r="C2064" s="12" t="s">
        <v>1005</v>
      </c>
      <c r="D2064" s="12" t="s">
        <v>1006</v>
      </c>
      <c r="E2064" s="11">
        <v>6112</v>
      </c>
      <c r="F2064" s="12" t="s">
        <v>1008</v>
      </c>
      <c r="G2064" s="84" t="s">
        <v>3108</v>
      </c>
      <c r="H2064" s="13" t="s">
        <v>9</v>
      </c>
      <c r="I2064" s="2">
        <v>48200</v>
      </c>
      <c r="J2064" s="2">
        <v>48200</v>
      </c>
      <c r="K2064" s="2">
        <v>25315</v>
      </c>
      <c r="L2064" s="2">
        <f t="shared" si="1798"/>
        <v>12900</v>
      </c>
      <c r="M2064" s="2">
        <v>4300</v>
      </c>
      <c r="N2064" s="2">
        <v>4300</v>
      </c>
      <c r="O2064" s="2">
        <v>4300</v>
      </c>
      <c r="P2064" s="2">
        <f t="shared" si="1800"/>
        <v>38215</v>
      </c>
      <c r="Q2064" s="2">
        <f t="shared" si="1804"/>
        <v>79.284232365145229</v>
      </c>
    </row>
    <row r="2065" spans="1:17">
      <c r="A2065" s="12" t="s">
        <v>803</v>
      </c>
      <c r="B2065" s="12" t="s">
        <v>129</v>
      </c>
      <c r="C2065" s="12" t="s">
        <v>1005</v>
      </c>
      <c r="D2065" s="12" t="s">
        <v>1006</v>
      </c>
      <c r="E2065" s="11">
        <v>6112</v>
      </c>
      <c r="F2065" s="12" t="s">
        <v>1009</v>
      </c>
      <c r="G2065" s="84" t="s">
        <v>3108</v>
      </c>
      <c r="H2065" s="13" t="s">
        <v>10</v>
      </c>
      <c r="I2065" s="2">
        <v>160000</v>
      </c>
      <c r="J2065" s="2">
        <v>160000</v>
      </c>
      <c r="K2065" s="2">
        <v>90164</v>
      </c>
      <c r="L2065" s="2">
        <f t="shared" si="1798"/>
        <v>36000</v>
      </c>
      <c r="M2065" s="2">
        <v>8000</v>
      </c>
      <c r="N2065" s="2">
        <v>12000</v>
      </c>
      <c r="O2065" s="2">
        <v>16000</v>
      </c>
      <c r="P2065" s="2">
        <f t="shared" si="1800"/>
        <v>126164</v>
      </c>
      <c r="Q2065" s="2">
        <f t="shared" si="1804"/>
        <v>78.852500000000006</v>
      </c>
    </row>
    <row r="2066" spans="1:17">
      <c r="A2066" s="12" t="s">
        <v>803</v>
      </c>
      <c r="B2066" s="12" t="s">
        <v>129</v>
      </c>
      <c r="C2066" s="12" t="s">
        <v>1005</v>
      </c>
      <c r="D2066" s="12" t="s">
        <v>1006</v>
      </c>
      <c r="E2066" s="11">
        <v>6112</v>
      </c>
      <c r="F2066" s="12" t="s">
        <v>1010</v>
      </c>
      <c r="G2066" s="84" t="s">
        <v>3108</v>
      </c>
      <c r="H2066" s="13" t="s">
        <v>7</v>
      </c>
      <c r="I2066" s="2">
        <v>35000</v>
      </c>
      <c r="J2066" s="2">
        <v>40326</v>
      </c>
      <c r="K2066" s="2">
        <v>40326</v>
      </c>
      <c r="L2066" s="2">
        <f t="shared" si="1798"/>
        <v>0</v>
      </c>
      <c r="M2066" s="2"/>
      <c r="N2066" s="2"/>
      <c r="O2066" s="2"/>
      <c r="P2066" s="2">
        <f t="shared" si="1800"/>
        <v>40326</v>
      </c>
      <c r="Q2066" s="2">
        <f t="shared" si="1804"/>
        <v>100</v>
      </c>
    </row>
    <row r="2067" spans="1:17">
      <c r="A2067" s="12" t="s">
        <v>803</v>
      </c>
      <c r="B2067" s="12" t="s">
        <v>129</v>
      </c>
      <c r="C2067" s="12" t="s">
        <v>1005</v>
      </c>
      <c r="D2067" s="12" t="s">
        <v>1006</v>
      </c>
      <c r="E2067" s="11">
        <v>6112</v>
      </c>
      <c r="F2067" s="12" t="s">
        <v>1011</v>
      </c>
      <c r="G2067" s="84" t="s">
        <v>3108</v>
      </c>
      <c r="H2067" s="13" t="s">
        <v>8</v>
      </c>
      <c r="I2067" s="2">
        <v>27000</v>
      </c>
      <c r="J2067" s="2">
        <v>27000</v>
      </c>
      <c r="K2067" s="2">
        <v>0</v>
      </c>
      <c r="L2067" s="2">
        <f t="shared" si="1798"/>
        <v>10000</v>
      </c>
      <c r="M2067" s="2">
        <v>10000</v>
      </c>
      <c r="N2067" s="2"/>
      <c r="O2067" s="2"/>
      <c r="P2067" s="2">
        <f t="shared" si="1800"/>
        <v>10000</v>
      </c>
      <c r="Q2067" s="2">
        <f t="shared" si="1804"/>
        <v>37.037037037037038</v>
      </c>
    </row>
    <row r="2068" spans="1:17">
      <c r="A2068" s="12" t="s">
        <v>803</v>
      </c>
      <c r="B2068" s="12" t="s">
        <v>129</v>
      </c>
      <c r="C2068" s="12" t="s">
        <v>1005</v>
      </c>
      <c r="D2068" s="12" t="s">
        <v>1006</v>
      </c>
      <c r="E2068" s="11">
        <v>6112</v>
      </c>
      <c r="F2068" s="12" t="s">
        <v>1012</v>
      </c>
      <c r="G2068" s="84" t="s">
        <v>3108</v>
      </c>
      <c r="H2068" s="13" t="s">
        <v>6</v>
      </c>
      <c r="I2068" s="2">
        <v>40000</v>
      </c>
      <c r="J2068" s="2">
        <v>40000</v>
      </c>
      <c r="K2068" s="2">
        <v>23000</v>
      </c>
      <c r="L2068" s="2">
        <f t="shared" si="1798"/>
        <v>17000</v>
      </c>
      <c r="M2068" s="2">
        <v>17000</v>
      </c>
      <c r="N2068" s="2"/>
      <c r="O2068" s="2"/>
      <c r="P2068" s="2">
        <f t="shared" si="1800"/>
        <v>40000</v>
      </c>
      <c r="Q2068" s="2">
        <f t="shared" si="1804"/>
        <v>100</v>
      </c>
    </row>
    <row r="2069" spans="1:17">
      <c r="A2069" s="12" t="s">
        <v>803</v>
      </c>
      <c r="B2069" s="12" t="s">
        <v>129</v>
      </c>
      <c r="C2069" s="12" t="s">
        <v>1005</v>
      </c>
      <c r="D2069" s="12" t="s">
        <v>1006</v>
      </c>
      <c r="E2069" s="18" t="s">
        <v>13</v>
      </c>
      <c r="F2069" s="18" t="s">
        <v>0</v>
      </c>
      <c r="G2069" s="81" t="s">
        <v>0</v>
      </c>
      <c r="H2069" s="18" t="s">
        <v>14</v>
      </c>
      <c r="I2069" s="3">
        <v>195162</v>
      </c>
      <c r="J2069" s="3">
        <f t="shared" ref="J2069:K2069" si="1807">SUM(J2070)</f>
        <v>195162</v>
      </c>
      <c r="K2069" s="3">
        <f t="shared" si="1807"/>
        <v>110971</v>
      </c>
      <c r="L2069" s="3">
        <f t="shared" si="1798"/>
        <v>60000</v>
      </c>
      <c r="M2069" s="3">
        <f t="shared" ref="M2069:O2069" si="1808">SUM(M2070)</f>
        <v>20000</v>
      </c>
      <c r="N2069" s="3">
        <f t="shared" si="1808"/>
        <v>20000</v>
      </c>
      <c r="O2069" s="3">
        <f t="shared" si="1808"/>
        <v>20000</v>
      </c>
      <c r="P2069" s="3">
        <f t="shared" si="1800"/>
        <v>170971</v>
      </c>
      <c r="Q2069" s="3">
        <f t="shared" si="1804"/>
        <v>87.60465664422378</v>
      </c>
    </row>
    <row r="2070" spans="1:17">
      <c r="A2070" s="12" t="s">
        <v>803</v>
      </c>
      <c r="B2070" s="12" t="s">
        <v>129</v>
      </c>
      <c r="C2070" s="12" t="s">
        <v>1005</v>
      </c>
      <c r="D2070" s="12" t="s">
        <v>1006</v>
      </c>
      <c r="E2070" s="11">
        <v>6121</v>
      </c>
      <c r="F2070" s="12"/>
      <c r="G2070" s="84" t="s">
        <v>3108</v>
      </c>
      <c r="H2070" s="13" t="s">
        <v>15</v>
      </c>
      <c r="I2070" s="2">
        <v>195162</v>
      </c>
      <c r="J2070" s="2">
        <v>195162</v>
      </c>
      <c r="K2070" s="2">
        <v>110971</v>
      </c>
      <c r="L2070" s="2">
        <f t="shared" si="1798"/>
        <v>60000</v>
      </c>
      <c r="M2070" s="2">
        <v>20000</v>
      </c>
      <c r="N2070" s="2">
        <v>20000</v>
      </c>
      <c r="O2070" s="2">
        <v>20000</v>
      </c>
      <c r="P2070" s="2">
        <f t="shared" si="1800"/>
        <v>170971</v>
      </c>
      <c r="Q2070" s="2">
        <f t="shared" si="1804"/>
        <v>87.60465664422378</v>
      </c>
    </row>
    <row r="2071" spans="1:17">
      <c r="A2071" s="12" t="s">
        <v>803</v>
      </c>
      <c r="B2071" s="12" t="s">
        <v>129</v>
      </c>
      <c r="C2071" s="12" t="s">
        <v>1005</v>
      </c>
      <c r="D2071" s="12" t="s">
        <v>1006</v>
      </c>
      <c r="E2071" s="18" t="s">
        <v>16</v>
      </c>
      <c r="F2071" s="18" t="s">
        <v>0</v>
      </c>
      <c r="G2071" s="81" t="s">
        <v>0</v>
      </c>
      <c r="H2071" s="18" t="s">
        <v>17</v>
      </c>
      <c r="I2071" s="3">
        <v>275000</v>
      </c>
      <c r="J2071" s="3">
        <f t="shared" ref="J2071:K2071" si="1809">SUM(J2072:J2079)</f>
        <v>155000</v>
      </c>
      <c r="K2071" s="3">
        <f t="shared" si="1809"/>
        <v>104915</v>
      </c>
      <c r="L2071" s="3">
        <f t="shared" si="1798"/>
        <v>29090</v>
      </c>
      <c r="M2071" s="3">
        <f t="shared" ref="M2071:O2071" si="1810">SUM(M2072:M2079)</f>
        <v>13230</v>
      </c>
      <c r="N2071" s="3">
        <f t="shared" si="1810"/>
        <v>4980</v>
      </c>
      <c r="O2071" s="3">
        <f t="shared" si="1810"/>
        <v>10880</v>
      </c>
      <c r="P2071" s="3">
        <f t="shared" si="1800"/>
        <v>134005</v>
      </c>
      <c r="Q2071" s="3">
        <f t="shared" si="1804"/>
        <v>86.454838709677418</v>
      </c>
    </row>
    <row r="2072" spans="1:17">
      <c r="A2072" s="12" t="s">
        <v>803</v>
      </c>
      <c r="B2072" s="12" t="s">
        <v>129</v>
      </c>
      <c r="C2072" s="12" t="s">
        <v>1005</v>
      </c>
      <c r="D2072" s="12" t="s">
        <v>1006</v>
      </c>
      <c r="E2072" s="11">
        <v>6131</v>
      </c>
      <c r="F2072" s="12"/>
      <c r="G2072" s="84" t="s">
        <v>3108</v>
      </c>
      <c r="H2072" s="13" t="s">
        <v>18</v>
      </c>
      <c r="I2072" s="2">
        <v>1000</v>
      </c>
      <c r="J2072" s="2">
        <v>1000</v>
      </c>
      <c r="K2072" s="2">
        <v>500</v>
      </c>
      <c r="L2072" s="2">
        <f t="shared" si="1798"/>
        <v>300</v>
      </c>
      <c r="M2072" s="2">
        <v>300</v>
      </c>
      <c r="N2072" s="2"/>
      <c r="O2072" s="2"/>
      <c r="P2072" s="2">
        <f t="shared" si="1800"/>
        <v>800</v>
      </c>
      <c r="Q2072" s="2">
        <f t="shared" si="1804"/>
        <v>80</v>
      </c>
    </row>
    <row r="2073" spans="1:17">
      <c r="A2073" s="12" t="s">
        <v>803</v>
      </c>
      <c r="B2073" s="12" t="s">
        <v>129</v>
      </c>
      <c r="C2073" s="12" t="s">
        <v>1005</v>
      </c>
      <c r="D2073" s="12" t="s">
        <v>1006</v>
      </c>
      <c r="E2073" s="11">
        <v>6132</v>
      </c>
      <c r="F2073" s="12"/>
      <c r="G2073" s="84" t="s">
        <v>3108</v>
      </c>
      <c r="H2073" s="13" t="s">
        <v>19</v>
      </c>
      <c r="I2073" s="2">
        <v>69000</v>
      </c>
      <c r="J2073" s="2">
        <v>69000</v>
      </c>
      <c r="K2073" s="2">
        <v>53000</v>
      </c>
      <c r="L2073" s="2">
        <f t="shared" si="1798"/>
        <v>9000</v>
      </c>
      <c r="M2073" s="2">
        <v>1000</v>
      </c>
      <c r="N2073" s="2">
        <v>1000</v>
      </c>
      <c r="O2073" s="2">
        <v>7000</v>
      </c>
      <c r="P2073" s="2">
        <f t="shared" si="1800"/>
        <v>62000</v>
      </c>
      <c r="Q2073" s="2">
        <f t="shared" si="1804"/>
        <v>89.85507246376811</v>
      </c>
    </row>
    <row r="2074" spans="1:17">
      <c r="A2074" s="12" t="s">
        <v>803</v>
      </c>
      <c r="B2074" s="12" t="s">
        <v>129</v>
      </c>
      <c r="C2074" s="12" t="s">
        <v>1005</v>
      </c>
      <c r="D2074" s="12" t="s">
        <v>1006</v>
      </c>
      <c r="E2074" s="11">
        <v>6133</v>
      </c>
      <c r="F2074" s="12"/>
      <c r="G2074" s="84" t="s">
        <v>3108</v>
      </c>
      <c r="H2074" s="13" t="s">
        <v>20</v>
      </c>
      <c r="I2074" s="2">
        <v>12000</v>
      </c>
      <c r="J2074" s="2">
        <v>12000</v>
      </c>
      <c r="K2074" s="2">
        <v>6000</v>
      </c>
      <c r="L2074" s="2">
        <f t="shared" si="1798"/>
        <v>3000</v>
      </c>
      <c r="M2074" s="2">
        <v>1000</v>
      </c>
      <c r="N2074" s="2">
        <v>1000</v>
      </c>
      <c r="O2074" s="2">
        <v>1000</v>
      </c>
      <c r="P2074" s="2">
        <f t="shared" si="1800"/>
        <v>9000</v>
      </c>
      <c r="Q2074" s="2">
        <f t="shared" si="1804"/>
        <v>75</v>
      </c>
    </row>
    <row r="2075" spans="1:17">
      <c r="A2075" s="12" t="s">
        <v>803</v>
      </c>
      <c r="B2075" s="12" t="s">
        <v>129</v>
      </c>
      <c r="C2075" s="12" t="s">
        <v>1005</v>
      </c>
      <c r="D2075" s="12" t="s">
        <v>1006</v>
      </c>
      <c r="E2075" s="11">
        <v>6134</v>
      </c>
      <c r="F2075" s="12"/>
      <c r="G2075" s="84" t="s">
        <v>3108</v>
      </c>
      <c r="H2075" s="13" t="s">
        <v>21</v>
      </c>
      <c r="I2075" s="2">
        <v>137000</v>
      </c>
      <c r="J2075" s="2">
        <v>17000</v>
      </c>
      <c r="K2075" s="2">
        <v>8500</v>
      </c>
      <c r="L2075" s="2">
        <f t="shared" si="1798"/>
        <v>4300</v>
      </c>
      <c r="M2075" s="2">
        <v>1500</v>
      </c>
      <c r="N2075" s="2">
        <v>1500</v>
      </c>
      <c r="O2075" s="2">
        <v>1300</v>
      </c>
      <c r="P2075" s="2">
        <f t="shared" si="1800"/>
        <v>12800</v>
      </c>
      <c r="Q2075" s="2">
        <f t="shared" si="1804"/>
        <v>75.294117647058826</v>
      </c>
    </row>
    <row r="2076" spans="1:17">
      <c r="A2076" s="12" t="s">
        <v>803</v>
      </c>
      <c r="B2076" s="12" t="s">
        <v>129</v>
      </c>
      <c r="C2076" s="12" t="s">
        <v>1005</v>
      </c>
      <c r="D2076" s="12" t="s">
        <v>1006</v>
      </c>
      <c r="E2076" s="11">
        <v>6135</v>
      </c>
      <c r="F2076" s="12"/>
      <c r="G2076" s="84" t="s">
        <v>3108</v>
      </c>
      <c r="H2076" s="13" t="s">
        <v>22</v>
      </c>
      <c r="I2076" s="2">
        <v>1000</v>
      </c>
      <c r="J2076" s="2">
        <v>1000</v>
      </c>
      <c r="K2076" s="2">
        <v>500</v>
      </c>
      <c r="L2076" s="2">
        <f t="shared" si="1798"/>
        <v>250</v>
      </c>
      <c r="M2076" s="2">
        <v>250</v>
      </c>
      <c r="N2076" s="2"/>
      <c r="O2076" s="2"/>
      <c r="P2076" s="2">
        <f t="shared" si="1800"/>
        <v>750</v>
      </c>
      <c r="Q2076" s="2">
        <f t="shared" si="1804"/>
        <v>75</v>
      </c>
    </row>
    <row r="2077" spans="1:17">
      <c r="A2077" s="12" t="s">
        <v>803</v>
      </c>
      <c r="B2077" s="12" t="s">
        <v>129</v>
      </c>
      <c r="C2077" s="12" t="s">
        <v>1005</v>
      </c>
      <c r="D2077" s="12" t="s">
        <v>1006</v>
      </c>
      <c r="E2077" s="11">
        <v>6136</v>
      </c>
      <c r="F2077" s="12"/>
      <c r="G2077" s="84" t="s">
        <v>3108</v>
      </c>
      <c r="H2077" s="13" t="s">
        <v>23</v>
      </c>
      <c r="I2077" s="2">
        <v>6600</v>
      </c>
      <c r="J2077" s="2">
        <v>6600</v>
      </c>
      <c r="K2077" s="2">
        <v>6600</v>
      </c>
      <c r="L2077" s="2">
        <f t="shared" si="1798"/>
        <v>0</v>
      </c>
      <c r="M2077" s="2"/>
      <c r="N2077" s="2"/>
      <c r="O2077" s="2"/>
      <c r="P2077" s="2">
        <f t="shared" si="1800"/>
        <v>6600</v>
      </c>
      <c r="Q2077" s="2">
        <f t="shared" si="1804"/>
        <v>100</v>
      </c>
    </row>
    <row r="2078" spans="1:17">
      <c r="A2078" s="12" t="s">
        <v>803</v>
      </c>
      <c r="B2078" s="12" t="s">
        <v>129</v>
      </c>
      <c r="C2078" s="12" t="s">
        <v>1005</v>
      </c>
      <c r="D2078" s="12" t="s">
        <v>1006</v>
      </c>
      <c r="E2078" s="11">
        <v>6137</v>
      </c>
      <c r="F2078" s="12"/>
      <c r="G2078" s="84" t="s">
        <v>3108</v>
      </c>
      <c r="H2078" s="13" t="s">
        <v>24</v>
      </c>
      <c r="I2078" s="2">
        <v>11000</v>
      </c>
      <c r="J2078" s="2">
        <v>11000</v>
      </c>
      <c r="K2078" s="2">
        <v>5500</v>
      </c>
      <c r="L2078" s="2">
        <f t="shared" si="1798"/>
        <v>2800</v>
      </c>
      <c r="M2078" s="2">
        <v>900</v>
      </c>
      <c r="N2078" s="2">
        <v>900</v>
      </c>
      <c r="O2078" s="2">
        <v>1000</v>
      </c>
      <c r="P2078" s="2">
        <f t="shared" si="1800"/>
        <v>8300</v>
      </c>
      <c r="Q2078" s="2">
        <f t="shared" si="1804"/>
        <v>75.454545454545453</v>
      </c>
    </row>
    <row r="2079" spans="1:17">
      <c r="A2079" s="17" t="s">
        <v>803</v>
      </c>
      <c r="B2079" s="17" t="s">
        <v>129</v>
      </c>
      <c r="C2079" s="17" t="s">
        <v>1005</v>
      </c>
      <c r="D2079" s="17" t="s">
        <v>1006</v>
      </c>
      <c r="E2079" s="17" t="s">
        <v>99</v>
      </c>
      <c r="F2079" s="12" t="s">
        <v>0</v>
      </c>
      <c r="G2079" s="84" t="s">
        <v>0</v>
      </c>
      <c r="H2079" s="18" t="s">
        <v>26</v>
      </c>
      <c r="I2079" s="3">
        <v>37400</v>
      </c>
      <c r="J2079" s="3">
        <f t="shared" ref="J2079:K2079" si="1811">SUM(J2080:J2082)</f>
        <v>37400</v>
      </c>
      <c r="K2079" s="3">
        <f t="shared" si="1811"/>
        <v>24315</v>
      </c>
      <c r="L2079" s="3">
        <f t="shared" si="1798"/>
        <v>9440</v>
      </c>
      <c r="M2079" s="3">
        <f t="shared" ref="M2079:O2079" si="1812">SUM(M2080:M2082)</f>
        <v>8280</v>
      </c>
      <c r="N2079" s="3">
        <f t="shared" si="1812"/>
        <v>580</v>
      </c>
      <c r="O2079" s="3">
        <f t="shared" si="1812"/>
        <v>580</v>
      </c>
      <c r="P2079" s="3">
        <f t="shared" si="1800"/>
        <v>33755</v>
      </c>
      <c r="Q2079" s="3">
        <f t="shared" si="1804"/>
        <v>90.254010695187176</v>
      </c>
    </row>
    <row r="2080" spans="1:17">
      <c r="A2080" s="12" t="s">
        <v>803</v>
      </c>
      <c r="B2080" s="12" t="s">
        <v>129</v>
      </c>
      <c r="C2080" s="12" t="s">
        <v>1005</v>
      </c>
      <c r="D2080" s="12" t="s">
        <v>1006</v>
      </c>
      <c r="E2080" s="11">
        <v>6139</v>
      </c>
      <c r="F2080" s="12"/>
      <c r="G2080" s="84" t="s">
        <v>3108</v>
      </c>
      <c r="H2080" s="13" t="s">
        <v>26</v>
      </c>
      <c r="I2080" s="2">
        <v>18700</v>
      </c>
      <c r="J2080" s="2">
        <v>18700</v>
      </c>
      <c r="K2080" s="2">
        <v>14500</v>
      </c>
      <c r="L2080" s="2">
        <f t="shared" si="1798"/>
        <v>1200</v>
      </c>
      <c r="M2080" s="2">
        <v>1200</v>
      </c>
      <c r="N2080" s="2"/>
      <c r="O2080" s="2"/>
      <c r="P2080" s="2">
        <f t="shared" si="1800"/>
        <v>15700</v>
      </c>
      <c r="Q2080" s="2">
        <f t="shared" si="1804"/>
        <v>83.957219251336895</v>
      </c>
    </row>
    <row r="2081" spans="1:17">
      <c r="A2081" s="12" t="s">
        <v>803</v>
      </c>
      <c r="B2081" s="12" t="s">
        <v>129</v>
      </c>
      <c r="C2081" s="12" t="s">
        <v>1005</v>
      </c>
      <c r="D2081" s="12" t="s">
        <v>1006</v>
      </c>
      <c r="E2081" s="11">
        <v>6139</v>
      </c>
      <c r="F2081" s="12" t="s">
        <v>1013</v>
      </c>
      <c r="G2081" s="84" t="s">
        <v>3108</v>
      </c>
      <c r="H2081" s="13" t="s">
        <v>108</v>
      </c>
      <c r="I2081" s="2">
        <v>5700</v>
      </c>
      <c r="J2081" s="2">
        <v>5700</v>
      </c>
      <c r="K2081" s="2">
        <v>3315</v>
      </c>
      <c r="L2081" s="2">
        <f t="shared" si="1798"/>
        <v>1740</v>
      </c>
      <c r="M2081" s="2">
        <v>580</v>
      </c>
      <c r="N2081" s="2">
        <v>580</v>
      </c>
      <c r="O2081" s="2">
        <v>580</v>
      </c>
      <c r="P2081" s="2">
        <f t="shared" si="1800"/>
        <v>5055</v>
      </c>
      <c r="Q2081" s="2">
        <f t="shared" si="1804"/>
        <v>88.68421052631578</v>
      </c>
    </row>
    <row r="2082" spans="1:17" ht="22.5">
      <c r="A2082" s="12" t="s">
        <v>803</v>
      </c>
      <c r="B2082" s="12" t="s">
        <v>129</v>
      </c>
      <c r="C2082" s="12" t="s">
        <v>1005</v>
      </c>
      <c r="D2082" s="12" t="s">
        <v>1006</v>
      </c>
      <c r="E2082" s="11">
        <v>6139</v>
      </c>
      <c r="F2082" s="12" t="s">
        <v>1014</v>
      </c>
      <c r="G2082" s="84" t="s">
        <v>3108</v>
      </c>
      <c r="H2082" s="13" t="s">
        <v>114</v>
      </c>
      <c r="I2082" s="2">
        <v>13000</v>
      </c>
      <c r="J2082" s="2">
        <v>13000</v>
      </c>
      <c r="K2082" s="2">
        <v>6500</v>
      </c>
      <c r="L2082" s="2">
        <f t="shared" si="1798"/>
        <v>6500</v>
      </c>
      <c r="M2082" s="2">
        <v>6500</v>
      </c>
      <c r="N2082" s="2"/>
      <c r="O2082" s="2"/>
      <c r="P2082" s="2">
        <f t="shared" si="1800"/>
        <v>13000</v>
      </c>
      <c r="Q2082" s="2">
        <f t="shared" si="1804"/>
        <v>100</v>
      </c>
    </row>
    <row r="2083" spans="1:17" ht="22.5">
      <c r="A2083" s="17" t="s">
        <v>0</v>
      </c>
      <c r="B2083" s="17" t="s">
        <v>0</v>
      </c>
      <c r="C2083" s="17" t="s">
        <v>0</v>
      </c>
      <c r="D2083" s="18" t="s">
        <v>0</v>
      </c>
      <c r="E2083" s="18" t="s">
        <v>0</v>
      </c>
      <c r="F2083" s="18" t="s">
        <v>0</v>
      </c>
      <c r="G2083" s="81" t="s">
        <v>0</v>
      </c>
      <c r="H2083" s="24" t="s">
        <v>36</v>
      </c>
      <c r="I2083" s="29">
        <v>4000</v>
      </c>
      <c r="J2083" s="29">
        <f t="shared" ref="J2083:K2085" si="1813">SUM(J2084)</f>
        <v>4000</v>
      </c>
      <c r="K2083" s="29">
        <f t="shared" si="1813"/>
        <v>0</v>
      </c>
      <c r="L2083" s="29">
        <f t="shared" si="1798"/>
        <v>0</v>
      </c>
      <c r="M2083" s="29">
        <f t="shared" ref="M2083:O2085" si="1814">SUM(M2084)</f>
        <v>0</v>
      </c>
      <c r="N2083" s="29">
        <f t="shared" si="1814"/>
        <v>0</v>
      </c>
      <c r="O2083" s="29">
        <f t="shared" si="1814"/>
        <v>0</v>
      </c>
      <c r="P2083" s="29">
        <f t="shared" si="1800"/>
        <v>0</v>
      </c>
      <c r="Q2083" s="29">
        <f t="shared" si="1804"/>
        <v>0</v>
      </c>
    </row>
    <row r="2084" spans="1:17">
      <c r="A2084" s="12" t="s">
        <v>803</v>
      </c>
      <c r="B2084" s="12" t="s">
        <v>129</v>
      </c>
      <c r="C2084" s="12" t="s">
        <v>1005</v>
      </c>
      <c r="D2084" s="12" t="s">
        <v>1006</v>
      </c>
      <c r="E2084" s="18" t="s">
        <v>28</v>
      </c>
      <c r="F2084" s="18" t="s">
        <v>0</v>
      </c>
      <c r="G2084" s="81" t="s">
        <v>0</v>
      </c>
      <c r="H2084" s="18" t="s">
        <v>29</v>
      </c>
      <c r="I2084" s="3">
        <v>4000</v>
      </c>
      <c r="J2084" s="3">
        <f t="shared" si="1813"/>
        <v>4000</v>
      </c>
      <c r="K2084" s="3">
        <f t="shared" si="1813"/>
        <v>0</v>
      </c>
      <c r="L2084" s="3">
        <f t="shared" si="1798"/>
        <v>0</v>
      </c>
      <c r="M2084" s="3">
        <f t="shared" si="1814"/>
        <v>0</v>
      </c>
      <c r="N2084" s="3">
        <f t="shared" si="1814"/>
        <v>0</v>
      </c>
      <c r="O2084" s="3">
        <f t="shared" si="1814"/>
        <v>0</v>
      </c>
      <c r="P2084" s="3">
        <f t="shared" si="1800"/>
        <v>0</v>
      </c>
      <c r="Q2084" s="3">
        <f t="shared" si="1804"/>
        <v>0</v>
      </c>
    </row>
    <row r="2085" spans="1:17">
      <c r="A2085" s="17" t="s">
        <v>803</v>
      </c>
      <c r="B2085" s="17" t="s">
        <v>129</v>
      </c>
      <c r="C2085" s="17" t="s">
        <v>1005</v>
      </c>
      <c r="D2085" s="17" t="s">
        <v>1006</v>
      </c>
      <c r="E2085" s="17" t="s">
        <v>120</v>
      </c>
      <c r="F2085" s="12" t="s">
        <v>0</v>
      </c>
      <c r="G2085" s="84" t="s">
        <v>0</v>
      </c>
      <c r="H2085" s="18" t="s">
        <v>35</v>
      </c>
      <c r="I2085" s="3">
        <v>4000</v>
      </c>
      <c r="J2085" s="3">
        <f t="shared" si="1813"/>
        <v>4000</v>
      </c>
      <c r="K2085" s="3">
        <f t="shared" si="1813"/>
        <v>0</v>
      </c>
      <c r="L2085" s="3">
        <f t="shared" si="1798"/>
        <v>0</v>
      </c>
      <c r="M2085" s="3">
        <f t="shared" si="1814"/>
        <v>0</v>
      </c>
      <c r="N2085" s="3">
        <f t="shared" si="1814"/>
        <v>0</v>
      </c>
      <c r="O2085" s="3">
        <f t="shared" si="1814"/>
        <v>0</v>
      </c>
      <c r="P2085" s="3">
        <f t="shared" si="1800"/>
        <v>0</v>
      </c>
      <c r="Q2085" s="3">
        <f t="shared" si="1804"/>
        <v>0</v>
      </c>
    </row>
    <row r="2086" spans="1:17">
      <c r="A2086" s="12" t="s">
        <v>803</v>
      </c>
      <c r="B2086" s="12" t="s">
        <v>129</v>
      </c>
      <c r="C2086" s="12" t="s">
        <v>1005</v>
      </c>
      <c r="D2086" s="12" t="s">
        <v>1006</v>
      </c>
      <c r="E2086" s="11">
        <v>6148</v>
      </c>
      <c r="F2086" s="12"/>
      <c r="G2086" s="84" t="s">
        <v>3108</v>
      </c>
      <c r="H2086" s="13" t="s">
        <v>35</v>
      </c>
      <c r="I2086" s="2">
        <v>4000</v>
      </c>
      <c r="J2086" s="2">
        <v>4000</v>
      </c>
      <c r="K2086" s="2">
        <v>0</v>
      </c>
      <c r="L2086" s="2">
        <f t="shared" si="1798"/>
        <v>0</v>
      </c>
      <c r="M2086" s="2"/>
      <c r="N2086" s="2"/>
      <c r="O2086" s="2"/>
      <c r="P2086" s="2">
        <f t="shared" si="1800"/>
        <v>0</v>
      </c>
      <c r="Q2086" s="2">
        <f t="shared" si="1804"/>
        <v>0</v>
      </c>
    </row>
    <row r="2087" spans="1:17" ht="22.5">
      <c r="A2087" s="17" t="s">
        <v>0</v>
      </c>
      <c r="B2087" s="17" t="s">
        <v>0</v>
      </c>
      <c r="C2087" s="17" t="s">
        <v>0</v>
      </c>
      <c r="D2087" s="18" t="s">
        <v>0</v>
      </c>
      <c r="E2087" s="18" t="s">
        <v>0</v>
      </c>
      <c r="F2087" s="18" t="s">
        <v>0</v>
      </c>
      <c r="G2087" s="81" t="s">
        <v>0</v>
      </c>
      <c r="H2087" s="24" t="s">
        <v>58</v>
      </c>
      <c r="I2087" s="29">
        <v>90000</v>
      </c>
      <c r="J2087" s="29">
        <f t="shared" ref="J2087:K2087" si="1815">SUM(J2088)</f>
        <v>30000</v>
      </c>
      <c r="K2087" s="29">
        <f t="shared" si="1815"/>
        <v>15000</v>
      </c>
      <c r="L2087" s="29">
        <f t="shared" si="1798"/>
        <v>15000</v>
      </c>
      <c r="M2087" s="29">
        <f t="shared" ref="M2087:O2087" si="1816">SUM(M2088)</f>
        <v>15000</v>
      </c>
      <c r="N2087" s="29">
        <f t="shared" si="1816"/>
        <v>0</v>
      </c>
      <c r="O2087" s="29">
        <f t="shared" si="1816"/>
        <v>0</v>
      </c>
      <c r="P2087" s="29">
        <f t="shared" si="1800"/>
        <v>30000</v>
      </c>
      <c r="Q2087" s="29">
        <f t="shared" si="1804"/>
        <v>100</v>
      </c>
    </row>
    <row r="2088" spans="1:17">
      <c r="A2088" s="12" t="s">
        <v>803</v>
      </c>
      <c r="B2088" s="12" t="s">
        <v>129</v>
      </c>
      <c r="C2088" s="12" t="s">
        <v>1005</v>
      </c>
      <c r="D2088" s="12" t="s">
        <v>1006</v>
      </c>
      <c r="E2088" s="18" t="s">
        <v>50</v>
      </c>
      <c r="F2088" s="18" t="s">
        <v>0</v>
      </c>
      <c r="G2088" s="81" t="s">
        <v>0</v>
      </c>
      <c r="H2088" s="18" t="s">
        <v>51</v>
      </c>
      <c r="I2088" s="3">
        <v>90000</v>
      </c>
      <c r="J2088" s="3">
        <f t="shared" ref="J2088" si="1817">SUM(J2089:J2090)</f>
        <v>30000</v>
      </c>
      <c r="K2088" s="3">
        <f t="shared" ref="K2088" si="1818">SUM(K2089:K2090)</f>
        <v>15000</v>
      </c>
      <c r="L2088" s="3">
        <f t="shared" si="1798"/>
        <v>15000</v>
      </c>
      <c r="M2088" s="3">
        <f t="shared" ref="M2088:O2088" si="1819">SUM(M2089:M2090)</f>
        <v>15000</v>
      </c>
      <c r="N2088" s="3">
        <f t="shared" si="1819"/>
        <v>0</v>
      </c>
      <c r="O2088" s="3">
        <f t="shared" si="1819"/>
        <v>0</v>
      </c>
      <c r="P2088" s="3">
        <f t="shared" si="1800"/>
        <v>30000</v>
      </c>
      <c r="Q2088" s="3">
        <f t="shared" si="1804"/>
        <v>100</v>
      </c>
    </row>
    <row r="2089" spans="1:17">
      <c r="A2089" s="12" t="s">
        <v>803</v>
      </c>
      <c r="B2089" s="12" t="s">
        <v>129</v>
      </c>
      <c r="C2089" s="12" t="s">
        <v>1005</v>
      </c>
      <c r="D2089" s="12" t="s">
        <v>1006</v>
      </c>
      <c r="E2089" s="11">
        <v>8213</v>
      </c>
      <c r="F2089" s="12"/>
      <c r="G2089" s="84" t="s">
        <v>3108</v>
      </c>
      <c r="H2089" s="13" t="s">
        <v>54</v>
      </c>
      <c r="I2089" s="2">
        <v>50000</v>
      </c>
      <c r="J2089" s="2">
        <v>20000</v>
      </c>
      <c r="K2089" s="2">
        <v>10000</v>
      </c>
      <c r="L2089" s="2">
        <f t="shared" si="1798"/>
        <v>10000</v>
      </c>
      <c r="M2089" s="2">
        <v>10000</v>
      </c>
      <c r="N2089" s="2"/>
      <c r="O2089" s="2"/>
      <c r="P2089" s="2">
        <f t="shared" si="1800"/>
        <v>20000</v>
      </c>
      <c r="Q2089" s="2">
        <f t="shared" si="1804"/>
        <v>100</v>
      </c>
    </row>
    <row r="2090" spans="1:17">
      <c r="A2090" s="12" t="s">
        <v>803</v>
      </c>
      <c r="B2090" s="12" t="s">
        <v>129</v>
      </c>
      <c r="C2090" s="12" t="s">
        <v>1005</v>
      </c>
      <c r="D2090" s="12" t="s">
        <v>1006</v>
      </c>
      <c r="E2090" s="11">
        <v>8216</v>
      </c>
      <c r="F2090" s="12"/>
      <c r="G2090" s="84" t="s">
        <v>3108</v>
      </c>
      <c r="H2090" s="13" t="s">
        <v>57</v>
      </c>
      <c r="I2090" s="2">
        <v>40000</v>
      </c>
      <c r="J2090" s="2">
        <v>10000</v>
      </c>
      <c r="K2090" s="2">
        <v>5000</v>
      </c>
      <c r="L2090" s="2">
        <f t="shared" si="1798"/>
        <v>5000</v>
      </c>
      <c r="M2090" s="2">
        <v>5000</v>
      </c>
      <c r="N2090" s="2"/>
      <c r="O2090" s="2"/>
      <c r="P2090" s="2">
        <f t="shared" si="1800"/>
        <v>10000</v>
      </c>
      <c r="Q2090" s="2">
        <f t="shared" si="1804"/>
        <v>100</v>
      </c>
    </row>
    <row r="2091" spans="1:17">
      <c r="A2091" s="13" t="s">
        <v>0</v>
      </c>
      <c r="B2091" s="13" t="s">
        <v>0</v>
      </c>
      <c r="C2091" s="13" t="s">
        <v>0</v>
      </c>
      <c r="D2091" s="13" t="s">
        <v>0</v>
      </c>
      <c r="E2091" s="13" t="s">
        <v>0</v>
      </c>
      <c r="F2091" s="13" t="s">
        <v>0</v>
      </c>
      <c r="G2091" s="84" t="s">
        <v>0</v>
      </c>
      <c r="H2091" s="24" t="s">
        <v>1015</v>
      </c>
      <c r="I2091" s="29">
        <v>2733052</v>
      </c>
      <c r="J2091" s="29">
        <f t="shared" ref="J2091:K2091" si="1820">SUM(J2060,J2083,J2087)</f>
        <v>2558378</v>
      </c>
      <c r="K2091" s="29">
        <f t="shared" si="1820"/>
        <v>1405129</v>
      </c>
      <c r="L2091" s="29">
        <f t="shared" si="1798"/>
        <v>689990</v>
      </c>
      <c r="M2091" s="29">
        <f t="shared" ref="M2091:O2091" si="1821">SUM(M2060,M2083,M2087)</f>
        <v>257530</v>
      </c>
      <c r="N2091" s="29">
        <f t="shared" si="1821"/>
        <v>211280</v>
      </c>
      <c r="O2091" s="29">
        <f t="shared" si="1821"/>
        <v>221180</v>
      </c>
      <c r="P2091" s="29">
        <f t="shared" si="1800"/>
        <v>2095119</v>
      </c>
      <c r="Q2091" s="29">
        <f t="shared" si="1804"/>
        <v>81.892472496245674</v>
      </c>
    </row>
    <row r="2092" spans="1:17" ht="15.75" thickBot="1">
      <c r="A2092" s="13" t="s">
        <v>0</v>
      </c>
      <c r="B2092" s="13" t="s">
        <v>0</v>
      </c>
      <c r="C2092" s="13" t="s">
        <v>0</v>
      </c>
      <c r="D2092" s="13" t="s">
        <v>0</v>
      </c>
      <c r="E2092" s="13" t="s">
        <v>0</v>
      </c>
      <c r="F2092" s="13" t="s">
        <v>0</v>
      </c>
      <c r="G2092" s="84" t="s">
        <v>0</v>
      </c>
      <c r="H2092" s="18" t="s">
        <v>125</v>
      </c>
      <c r="I2092" s="3">
        <v>57</v>
      </c>
      <c r="J2092" s="3">
        <v>57</v>
      </c>
      <c r="K2092" s="3">
        <v>0</v>
      </c>
      <c r="L2092" s="3">
        <f t="shared" si="1798"/>
        <v>0</v>
      </c>
      <c r="M2092" s="3"/>
      <c r="N2092" s="3"/>
      <c r="O2092" s="3"/>
      <c r="P2092" s="3">
        <f t="shared" si="1800"/>
        <v>0</v>
      </c>
      <c r="Q2092" s="3">
        <f t="shared" si="1804"/>
        <v>0</v>
      </c>
    </row>
    <row r="2093" spans="1:17" ht="45.75" thickBot="1">
      <c r="A2093" s="109" t="s">
        <v>0</v>
      </c>
      <c r="B2093" s="109" t="s">
        <v>0</v>
      </c>
      <c r="C2093" s="109" t="s">
        <v>0</v>
      </c>
      <c r="D2093" s="109" t="s">
        <v>0</v>
      </c>
      <c r="E2093" s="109" t="s">
        <v>0</v>
      </c>
      <c r="F2093" s="109" t="s">
        <v>0</v>
      </c>
      <c r="G2093" s="121" t="s">
        <v>0</v>
      </c>
      <c r="H2093" s="1" t="s">
        <v>126</v>
      </c>
      <c r="I2093" s="1" t="s">
        <v>3016</v>
      </c>
      <c r="J2093" s="1" t="s">
        <v>3199</v>
      </c>
      <c r="K2093" s="1" t="s">
        <v>3198</v>
      </c>
      <c r="L2093" s="1" t="s">
        <v>3191</v>
      </c>
      <c r="M2093" s="1" t="s">
        <v>3193</v>
      </c>
      <c r="N2093" s="1" t="s">
        <v>3194</v>
      </c>
      <c r="O2093" s="1" t="s">
        <v>3195</v>
      </c>
      <c r="P2093" s="1" t="s">
        <v>3192</v>
      </c>
      <c r="Q2093" s="1" t="s">
        <v>3185</v>
      </c>
    </row>
    <row r="2094" spans="1:17">
      <c r="A2094" s="110"/>
      <c r="B2094" s="110"/>
      <c r="C2094" s="110"/>
      <c r="D2094" s="110"/>
      <c r="E2094" s="110"/>
      <c r="F2094" s="110"/>
      <c r="G2094" s="122"/>
      <c r="H2094" s="26" t="s">
        <v>0</v>
      </c>
      <c r="I2094" s="28">
        <v>1</v>
      </c>
      <c r="J2094" s="28">
        <v>2</v>
      </c>
      <c r="K2094" s="28">
        <v>3</v>
      </c>
      <c r="L2094" s="28" t="s">
        <v>3186</v>
      </c>
      <c r="M2094" s="28">
        <v>5</v>
      </c>
      <c r="N2094" s="28">
        <v>6</v>
      </c>
      <c r="O2094" s="28">
        <v>7</v>
      </c>
      <c r="P2094" s="28" t="s">
        <v>3187</v>
      </c>
      <c r="Q2094" s="28">
        <v>9</v>
      </c>
    </row>
    <row r="2095" spans="1:17">
      <c r="A2095" s="110"/>
      <c r="B2095" s="110"/>
      <c r="C2095" s="110"/>
      <c r="D2095" s="110"/>
      <c r="E2095" s="110"/>
      <c r="F2095" s="110"/>
      <c r="G2095" s="122"/>
      <c r="H2095" s="8" t="s">
        <v>877</v>
      </c>
      <c r="I2095" s="9">
        <v>2733052</v>
      </c>
      <c r="J2095" s="9">
        <f t="shared" ref="J2095" si="1822">SUM(J2091)</f>
        <v>2558378</v>
      </c>
      <c r="K2095" s="9">
        <f t="shared" ref="K2095" si="1823">SUM(K2091)</f>
        <v>1405129</v>
      </c>
      <c r="L2095" s="9">
        <f t="shared" ref="L2095:L2096" si="1824">M2095+N2095+O2095</f>
        <v>689990</v>
      </c>
      <c r="M2095" s="9">
        <f t="shared" ref="M2095:O2095" si="1825">SUM(M2091)</f>
        <v>257530</v>
      </c>
      <c r="N2095" s="9">
        <f t="shared" si="1825"/>
        <v>211280</v>
      </c>
      <c r="O2095" s="9">
        <f t="shared" si="1825"/>
        <v>221180</v>
      </c>
      <c r="P2095" s="9">
        <f t="shared" ref="P2095:P2096" si="1826">SUM(K2095+L2095)</f>
        <v>2095119</v>
      </c>
      <c r="Q2095" s="9">
        <f t="shared" si="1804"/>
        <v>81.892472496245674</v>
      </c>
    </row>
    <row r="2096" spans="1:17">
      <c r="A2096" s="110"/>
      <c r="B2096" s="110"/>
      <c r="C2096" s="110"/>
      <c r="D2096" s="110"/>
      <c r="E2096" s="110"/>
      <c r="F2096" s="110"/>
      <c r="G2096" s="122"/>
      <c r="H2096" s="10" t="s">
        <v>68</v>
      </c>
      <c r="I2096" s="9">
        <v>2733052</v>
      </c>
      <c r="J2096" s="9">
        <f t="shared" ref="J2096" si="1827">SUM(J2095)</f>
        <v>2558378</v>
      </c>
      <c r="K2096" s="9">
        <f t="shared" ref="K2096" si="1828">SUM(K2095)</f>
        <v>1405129</v>
      </c>
      <c r="L2096" s="9">
        <f t="shared" si="1824"/>
        <v>689990</v>
      </c>
      <c r="M2096" s="9">
        <f t="shared" ref="M2096:O2096" si="1829">SUM(M2095)</f>
        <v>257530</v>
      </c>
      <c r="N2096" s="9">
        <f t="shared" si="1829"/>
        <v>211280</v>
      </c>
      <c r="O2096" s="9">
        <f t="shared" si="1829"/>
        <v>221180</v>
      </c>
      <c r="P2096" s="9">
        <f t="shared" si="1826"/>
        <v>2095119</v>
      </c>
      <c r="Q2096" s="9">
        <f t="shared" si="1804"/>
        <v>81.892472496245674</v>
      </c>
    </row>
    <row r="2097" spans="1:17">
      <c r="A2097" s="111"/>
      <c r="B2097" s="111"/>
      <c r="C2097" s="111"/>
      <c r="D2097" s="111"/>
      <c r="E2097" s="111"/>
      <c r="F2097" s="111"/>
      <c r="G2097" s="123"/>
      <c r="Q2097" t="str">
        <f t="shared" si="1804"/>
        <v>-</v>
      </c>
    </row>
    <row r="2098" spans="1:17" ht="15.75" thickBot="1">
      <c r="A2098" s="13" t="s">
        <v>0</v>
      </c>
      <c r="B2098" s="13" t="s">
        <v>0</v>
      </c>
      <c r="C2098" s="13" t="s">
        <v>0</v>
      </c>
      <c r="D2098" s="13" t="s">
        <v>0</v>
      </c>
      <c r="E2098" s="13" t="s">
        <v>0</v>
      </c>
      <c r="F2098" s="13" t="s">
        <v>0</v>
      </c>
      <c r="G2098" s="84" t="s">
        <v>0</v>
      </c>
      <c r="H2098" s="27" t="s">
        <v>0</v>
      </c>
      <c r="I2098" s="27"/>
      <c r="J2098" s="27"/>
      <c r="K2098" s="27"/>
      <c r="L2098" s="27"/>
      <c r="M2098" s="27"/>
      <c r="N2098" s="27"/>
      <c r="O2098" s="27"/>
      <c r="P2098" s="27"/>
      <c r="Q2098" s="27" t="str">
        <f t="shared" si="1804"/>
        <v>-</v>
      </c>
    </row>
    <row r="2099" spans="1:17" ht="45.75" thickBot="1">
      <c r="A2099" s="1" t="s">
        <v>82</v>
      </c>
      <c r="B2099" s="1" t="s">
        <v>83</v>
      </c>
      <c r="C2099" s="1" t="s">
        <v>84</v>
      </c>
      <c r="D2099" s="19" t="s">
        <v>0</v>
      </c>
      <c r="E2099" s="1" t="s">
        <v>85</v>
      </c>
      <c r="F2099" s="1" t="s">
        <v>86</v>
      </c>
      <c r="G2099" s="82" t="s">
        <v>87</v>
      </c>
      <c r="H2099" s="1" t="s">
        <v>1</v>
      </c>
      <c r="I2099" s="1" t="s">
        <v>3016</v>
      </c>
      <c r="J2099" s="1" t="s">
        <v>3199</v>
      </c>
      <c r="K2099" s="1" t="s">
        <v>3198</v>
      </c>
      <c r="L2099" s="1" t="s">
        <v>3191</v>
      </c>
      <c r="M2099" s="1" t="s">
        <v>3193</v>
      </c>
      <c r="N2099" s="1" t="s">
        <v>3194</v>
      </c>
      <c r="O2099" s="1" t="s">
        <v>3195</v>
      </c>
      <c r="P2099" s="1" t="s">
        <v>3192</v>
      </c>
      <c r="Q2099" s="1" t="s">
        <v>3185</v>
      </c>
    </row>
    <row r="2100" spans="1:17">
      <c r="A2100" s="20" t="s">
        <v>0</v>
      </c>
      <c r="B2100" s="20" t="s">
        <v>0</v>
      </c>
      <c r="C2100" s="20" t="s">
        <v>0</v>
      </c>
      <c r="D2100" s="21" t="s">
        <v>0</v>
      </c>
      <c r="E2100" s="21" t="s">
        <v>0</v>
      </c>
      <c r="F2100" s="22" t="s">
        <v>0</v>
      </c>
      <c r="G2100" s="83" t="s">
        <v>0</v>
      </c>
      <c r="H2100" s="23" t="s">
        <v>0</v>
      </c>
      <c r="I2100" s="28">
        <v>1</v>
      </c>
      <c r="J2100" s="28">
        <v>2</v>
      </c>
      <c r="K2100" s="28">
        <v>3</v>
      </c>
      <c r="L2100" s="28" t="s">
        <v>3186</v>
      </c>
      <c r="M2100" s="28">
        <v>5</v>
      </c>
      <c r="N2100" s="28">
        <v>6</v>
      </c>
      <c r="O2100" s="28">
        <v>7</v>
      </c>
      <c r="P2100" s="28" t="s">
        <v>3187</v>
      </c>
      <c r="Q2100" s="28">
        <v>9</v>
      </c>
    </row>
    <row r="2101" spans="1:17">
      <c r="A2101" s="17" t="s">
        <v>803</v>
      </c>
      <c r="B2101" s="17" t="s">
        <v>129</v>
      </c>
      <c r="C2101" s="12" t="s">
        <v>1016</v>
      </c>
      <c r="D2101" s="12" t="s">
        <v>1017</v>
      </c>
      <c r="E2101" s="18" t="s">
        <v>0</v>
      </c>
      <c r="F2101" s="18" t="s">
        <v>0</v>
      </c>
      <c r="G2101" s="81" t="s">
        <v>0</v>
      </c>
      <c r="H2101" s="18" t="s">
        <v>1018</v>
      </c>
      <c r="I2101" s="11"/>
      <c r="J2101" s="11"/>
      <c r="K2101" s="11"/>
      <c r="L2101" s="11"/>
      <c r="M2101" s="11"/>
      <c r="N2101" s="11"/>
      <c r="O2101" s="11"/>
      <c r="P2101" s="11"/>
      <c r="Q2101" s="11" t="str">
        <f t="shared" si="1804"/>
        <v>-</v>
      </c>
    </row>
    <row r="2102" spans="1:17" ht="22.5">
      <c r="A2102" s="17" t="s">
        <v>0</v>
      </c>
      <c r="B2102" s="17" t="s">
        <v>0</v>
      </c>
      <c r="C2102" s="17" t="s">
        <v>0</v>
      </c>
      <c r="D2102" s="18" t="s">
        <v>0</v>
      </c>
      <c r="E2102" s="18" t="s">
        <v>0</v>
      </c>
      <c r="F2102" s="18" t="s">
        <v>0</v>
      </c>
      <c r="G2102" s="81" t="s">
        <v>0</v>
      </c>
      <c r="H2102" s="24" t="s">
        <v>27</v>
      </c>
      <c r="I2102" s="29">
        <v>1611554</v>
      </c>
      <c r="J2102" s="29">
        <f t="shared" ref="J2102" si="1830">SUM(J2103,J2111,J2113)</f>
        <v>1529917</v>
      </c>
      <c r="K2102" s="29">
        <f t="shared" ref="K2102" si="1831">SUM(K2103,K2111,K2113)</f>
        <v>820555</v>
      </c>
      <c r="L2102" s="29">
        <f t="shared" ref="L2102:L2134" si="1832">M2102+N2102+O2102</f>
        <v>353980</v>
      </c>
      <c r="M2102" s="29">
        <f t="shared" ref="M2102:O2102" si="1833">SUM(M2103,M2111,M2113)</f>
        <v>117050</v>
      </c>
      <c r="N2102" s="29">
        <f t="shared" si="1833"/>
        <v>116000</v>
      </c>
      <c r="O2102" s="29">
        <f t="shared" si="1833"/>
        <v>120930</v>
      </c>
      <c r="P2102" s="29">
        <f t="shared" ref="P2102:P2134" si="1834">SUM(K2102+L2102)</f>
        <v>1174535</v>
      </c>
      <c r="Q2102" s="29">
        <f t="shared" si="1804"/>
        <v>76.771158173940151</v>
      </c>
    </row>
    <row r="2103" spans="1:17">
      <c r="A2103" s="12" t="s">
        <v>803</v>
      </c>
      <c r="B2103" s="12" t="s">
        <v>129</v>
      </c>
      <c r="C2103" s="12" t="s">
        <v>1016</v>
      </c>
      <c r="D2103" s="12" t="s">
        <v>1017</v>
      </c>
      <c r="E2103" s="18" t="s">
        <v>2</v>
      </c>
      <c r="F2103" s="18" t="s">
        <v>0</v>
      </c>
      <c r="G2103" s="81" t="s">
        <v>0</v>
      </c>
      <c r="H2103" s="18" t="s">
        <v>3</v>
      </c>
      <c r="I2103" s="3">
        <v>1183532</v>
      </c>
      <c r="J2103" s="3">
        <f t="shared" ref="J2103" si="1835">SUM(J2104:J2105)</f>
        <v>1171595</v>
      </c>
      <c r="K2103" s="3">
        <f t="shared" ref="K2103" si="1836">SUM(K2104:K2105)</f>
        <v>628939</v>
      </c>
      <c r="L2103" s="3">
        <f t="shared" si="1832"/>
        <v>278000</v>
      </c>
      <c r="M2103" s="3">
        <f t="shared" ref="M2103:O2103" si="1837">SUM(M2104:M2105)</f>
        <v>92000</v>
      </c>
      <c r="N2103" s="3">
        <f t="shared" si="1837"/>
        <v>91800</v>
      </c>
      <c r="O2103" s="3">
        <f t="shared" si="1837"/>
        <v>94200</v>
      </c>
      <c r="P2103" s="3">
        <f t="shared" si="1834"/>
        <v>906939</v>
      </c>
      <c r="Q2103" s="3">
        <f t="shared" si="1804"/>
        <v>77.410623978422578</v>
      </c>
    </row>
    <row r="2104" spans="1:17">
      <c r="A2104" s="12" t="s">
        <v>803</v>
      </c>
      <c r="B2104" s="12" t="s">
        <v>129</v>
      </c>
      <c r="C2104" s="12" t="s">
        <v>1016</v>
      </c>
      <c r="D2104" s="12" t="s">
        <v>1017</v>
      </c>
      <c r="E2104" s="11">
        <v>6111</v>
      </c>
      <c r="F2104" s="12"/>
      <c r="G2104" s="84" t="s">
        <v>3108</v>
      </c>
      <c r="H2104" s="13" t="s">
        <v>4</v>
      </c>
      <c r="I2104" s="2">
        <v>1029532</v>
      </c>
      <c r="J2104" s="2">
        <v>1019532</v>
      </c>
      <c r="K2104" s="2">
        <v>545024</v>
      </c>
      <c r="L2104" s="2">
        <f t="shared" si="1832"/>
        <v>255000</v>
      </c>
      <c r="M2104" s="2">
        <v>85000</v>
      </c>
      <c r="N2104" s="2">
        <v>85000</v>
      </c>
      <c r="O2104" s="2">
        <v>85000</v>
      </c>
      <c r="P2104" s="2">
        <f t="shared" si="1834"/>
        <v>800024</v>
      </c>
      <c r="Q2104" s="2">
        <f t="shared" si="1804"/>
        <v>78.469729248321784</v>
      </c>
    </row>
    <row r="2105" spans="1:17">
      <c r="A2105" s="17" t="s">
        <v>803</v>
      </c>
      <c r="B2105" s="17" t="s">
        <v>129</v>
      </c>
      <c r="C2105" s="17" t="s">
        <v>1016</v>
      </c>
      <c r="D2105" s="17" t="s">
        <v>1017</v>
      </c>
      <c r="E2105" s="17" t="s">
        <v>91</v>
      </c>
      <c r="F2105" s="12" t="s">
        <v>0</v>
      </c>
      <c r="G2105" s="84" t="s">
        <v>0</v>
      </c>
      <c r="H2105" s="18" t="s">
        <v>5</v>
      </c>
      <c r="I2105" s="3">
        <v>154000</v>
      </c>
      <c r="J2105" s="3">
        <f t="shared" ref="J2105:K2105" si="1838">SUM(J2106:J2110)</f>
        <v>152063</v>
      </c>
      <c r="K2105" s="3">
        <f t="shared" si="1838"/>
        <v>83915</v>
      </c>
      <c r="L2105" s="3">
        <f t="shared" si="1832"/>
        <v>23000</v>
      </c>
      <c r="M2105" s="3">
        <f t="shared" ref="M2105:O2105" si="1839">SUM(M2106:M2110)</f>
        <v>7000</v>
      </c>
      <c r="N2105" s="3">
        <f t="shared" si="1839"/>
        <v>6800</v>
      </c>
      <c r="O2105" s="3">
        <f t="shared" si="1839"/>
        <v>9200</v>
      </c>
      <c r="P2105" s="3">
        <f t="shared" si="1834"/>
        <v>106915</v>
      </c>
      <c r="Q2105" s="3">
        <f t="shared" si="1804"/>
        <v>70.309674279739326</v>
      </c>
    </row>
    <row r="2106" spans="1:17">
      <c r="A2106" s="12" t="s">
        <v>803</v>
      </c>
      <c r="B2106" s="12" t="s">
        <v>129</v>
      </c>
      <c r="C2106" s="12" t="s">
        <v>1016</v>
      </c>
      <c r="D2106" s="12" t="s">
        <v>1017</v>
      </c>
      <c r="E2106" s="11">
        <v>6112</v>
      </c>
      <c r="F2106" s="12" t="s">
        <v>1019</v>
      </c>
      <c r="G2106" s="84" t="s">
        <v>3108</v>
      </c>
      <c r="H2106" s="13" t="s">
        <v>9</v>
      </c>
      <c r="I2106" s="2">
        <v>19500</v>
      </c>
      <c r="J2106" s="2">
        <v>19000</v>
      </c>
      <c r="K2106" s="2">
        <v>9758</v>
      </c>
      <c r="L2106" s="2">
        <f t="shared" si="1832"/>
        <v>4500</v>
      </c>
      <c r="M2106" s="2">
        <v>1500</v>
      </c>
      <c r="N2106" s="2">
        <v>1300</v>
      </c>
      <c r="O2106" s="2">
        <v>1700</v>
      </c>
      <c r="P2106" s="2">
        <f t="shared" si="1834"/>
        <v>14258</v>
      </c>
      <c r="Q2106" s="2">
        <f t="shared" si="1804"/>
        <v>75.042105263157893</v>
      </c>
    </row>
    <row r="2107" spans="1:17">
      <c r="A2107" s="12" t="s">
        <v>803</v>
      </c>
      <c r="B2107" s="12" t="s">
        <v>129</v>
      </c>
      <c r="C2107" s="12" t="s">
        <v>1016</v>
      </c>
      <c r="D2107" s="12" t="s">
        <v>1017</v>
      </c>
      <c r="E2107" s="11">
        <v>6112</v>
      </c>
      <c r="F2107" s="12" t="s">
        <v>1020</v>
      </c>
      <c r="G2107" s="84" t="s">
        <v>3108</v>
      </c>
      <c r="H2107" s="13" t="s">
        <v>10</v>
      </c>
      <c r="I2107" s="2">
        <v>85500</v>
      </c>
      <c r="J2107" s="2">
        <v>84500</v>
      </c>
      <c r="K2107" s="2">
        <v>44530</v>
      </c>
      <c r="L2107" s="2">
        <f t="shared" si="1832"/>
        <v>18500</v>
      </c>
      <c r="M2107" s="2">
        <v>5500</v>
      </c>
      <c r="N2107" s="2">
        <v>5500</v>
      </c>
      <c r="O2107" s="2">
        <v>7500</v>
      </c>
      <c r="P2107" s="2">
        <f t="shared" si="1834"/>
        <v>63030</v>
      </c>
      <c r="Q2107" s="2">
        <f t="shared" si="1804"/>
        <v>74.591715976331358</v>
      </c>
    </row>
    <row r="2108" spans="1:17">
      <c r="A2108" s="12" t="s">
        <v>803</v>
      </c>
      <c r="B2108" s="12" t="s">
        <v>129</v>
      </c>
      <c r="C2108" s="12" t="s">
        <v>1016</v>
      </c>
      <c r="D2108" s="12" t="s">
        <v>1017</v>
      </c>
      <c r="E2108" s="11">
        <v>6112</v>
      </c>
      <c r="F2108" s="12" t="s">
        <v>1021</v>
      </c>
      <c r="G2108" s="84" t="s">
        <v>3108</v>
      </c>
      <c r="H2108" s="13" t="s">
        <v>7</v>
      </c>
      <c r="I2108" s="2">
        <v>20600</v>
      </c>
      <c r="J2108" s="2">
        <v>20163</v>
      </c>
      <c r="K2108" s="2">
        <v>20163</v>
      </c>
      <c r="L2108" s="2">
        <f t="shared" si="1832"/>
        <v>0</v>
      </c>
      <c r="M2108" s="2"/>
      <c r="N2108" s="2"/>
      <c r="O2108" s="2"/>
      <c r="P2108" s="2">
        <f t="shared" si="1834"/>
        <v>20163</v>
      </c>
      <c r="Q2108" s="2">
        <f t="shared" si="1804"/>
        <v>100</v>
      </c>
    </row>
    <row r="2109" spans="1:17">
      <c r="A2109" s="12" t="s">
        <v>803</v>
      </c>
      <c r="B2109" s="12" t="s">
        <v>129</v>
      </c>
      <c r="C2109" s="12" t="s">
        <v>1016</v>
      </c>
      <c r="D2109" s="12" t="s">
        <v>1017</v>
      </c>
      <c r="E2109" s="11">
        <v>6112</v>
      </c>
      <c r="F2109" s="12" t="s">
        <v>1022</v>
      </c>
      <c r="G2109" s="84" t="s">
        <v>3108</v>
      </c>
      <c r="H2109" s="13" t="s">
        <v>8</v>
      </c>
      <c r="I2109" s="2">
        <v>8400</v>
      </c>
      <c r="J2109" s="2">
        <v>8400</v>
      </c>
      <c r="K2109" s="2">
        <v>0</v>
      </c>
      <c r="L2109" s="2">
        <f t="shared" si="1832"/>
        <v>0</v>
      </c>
      <c r="M2109" s="2"/>
      <c r="N2109" s="2"/>
      <c r="O2109" s="2"/>
      <c r="P2109" s="2">
        <f t="shared" si="1834"/>
        <v>0</v>
      </c>
      <c r="Q2109" s="2">
        <f t="shared" si="1804"/>
        <v>0</v>
      </c>
    </row>
    <row r="2110" spans="1:17">
      <c r="A2110" s="12" t="s">
        <v>803</v>
      </c>
      <c r="B2110" s="12" t="s">
        <v>129</v>
      </c>
      <c r="C2110" s="12" t="s">
        <v>1016</v>
      </c>
      <c r="D2110" s="12" t="s">
        <v>1017</v>
      </c>
      <c r="E2110" s="11">
        <v>6112</v>
      </c>
      <c r="F2110" s="12" t="s">
        <v>1023</v>
      </c>
      <c r="G2110" s="84" t="s">
        <v>3108</v>
      </c>
      <c r="H2110" s="13" t="s">
        <v>6</v>
      </c>
      <c r="I2110" s="2">
        <v>20000</v>
      </c>
      <c r="J2110" s="2">
        <v>20000</v>
      </c>
      <c r="K2110" s="2">
        <v>9464</v>
      </c>
      <c r="L2110" s="2">
        <f t="shared" si="1832"/>
        <v>0</v>
      </c>
      <c r="M2110" s="2"/>
      <c r="N2110" s="2"/>
      <c r="O2110" s="2"/>
      <c r="P2110" s="2">
        <f t="shared" si="1834"/>
        <v>9464</v>
      </c>
      <c r="Q2110" s="2">
        <f t="shared" si="1804"/>
        <v>47.32</v>
      </c>
    </row>
    <row r="2111" spans="1:17">
      <c r="A2111" s="12" t="s">
        <v>803</v>
      </c>
      <c r="B2111" s="12" t="s">
        <v>129</v>
      </c>
      <c r="C2111" s="12" t="s">
        <v>1016</v>
      </c>
      <c r="D2111" s="12" t="s">
        <v>1017</v>
      </c>
      <c r="E2111" s="18" t="s">
        <v>13</v>
      </c>
      <c r="F2111" s="18" t="s">
        <v>0</v>
      </c>
      <c r="G2111" s="81" t="s">
        <v>0</v>
      </c>
      <c r="H2111" s="18" t="s">
        <v>14</v>
      </c>
      <c r="I2111" s="3">
        <v>108100</v>
      </c>
      <c r="J2111" s="3">
        <f t="shared" ref="J2111:K2111" si="1840">SUM(J2112)</f>
        <v>107600</v>
      </c>
      <c r="K2111" s="3">
        <f t="shared" si="1840"/>
        <v>57228</v>
      </c>
      <c r="L2111" s="3">
        <f t="shared" si="1832"/>
        <v>26500</v>
      </c>
      <c r="M2111" s="3">
        <f t="shared" ref="M2111:O2111" si="1841">SUM(M2112)</f>
        <v>8500</v>
      </c>
      <c r="N2111" s="3">
        <f t="shared" si="1841"/>
        <v>9000</v>
      </c>
      <c r="O2111" s="3">
        <f t="shared" si="1841"/>
        <v>9000</v>
      </c>
      <c r="P2111" s="3">
        <f t="shared" si="1834"/>
        <v>83728</v>
      </c>
      <c r="Q2111" s="3">
        <f t="shared" si="1804"/>
        <v>77.814126394052039</v>
      </c>
    </row>
    <row r="2112" spans="1:17">
      <c r="A2112" s="12" t="s">
        <v>803</v>
      </c>
      <c r="B2112" s="12" t="s">
        <v>129</v>
      </c>
      <c r="C2112" s="12" t="s">
        <v>1016</v>
      </c>
      <c r="D2112" s="12" t="s">
        <v>1017</v>
      </c>
      <c r="E2112" s="11">
        <v>6121</v>
      </c>
      <c r="F2112" s="12"/>
      <c r="G2112" s="84" t="s">
        <v>3108</v>
      </c>
      <c r="H2112" s="13" t="s">
        <v>15</v>
      </c>
      <c r="I2112" s="2">
        <v>108100</v>
      </c>
      <c r="J2112" s="2">
        <v>107600</v>
      </c>
      <c r="K2112" s="2">
        <v>57228</v>
      </c>
      <c r="L2112" s="2">
        <f t="shared" si="1832"/>
        <v>26500</v>
      </c>
      <c r="M2112" s="2">
        <v>8500</v>
      </c>
      <c r="N2112" s="2">
        <v>9000</v>
      </c>
      <c r="O2112" s="2">
        <v>9000</v>
      </c>
      <c r="P2112" s="2">
        <f t="shared" si="1834"/>
        <v>83728</v>
      </c>
      <c r="Q2112" s="2">
        <f t="shared" si="1804"/>
        <v>77.814126394052039</v>
      </c>
    </row>
    <row r="2113" spans="1:17">
      <c r="A2113" s="12" t="s">
        <v>803</v>
      </c>
      <c r="B2113" s="12" t="s">
        <v>129</v>
      </c>
      <c r="C2113" s="12" t="s">
        <v>1016</v>
      </c>
      <c r="D2113" s="12" t="s">
        <v>1017</v>
      </c>
      <c r="E2113" s="18" t="s">
        <v>16</v>
      </c>
      <c r="F2113" s="18" t="s">
        <v>0</v>
      </c>
      <c r="G2113" s="81" t="s">
        <v>0</v>
      </c>
      <c r="H2113" s="18" t="s">
        <v>17</v>
      </c>
      <c r="I2113" s="3">
        <v>319922</v>
      </c>
      <c r="J2113" s="3">
        <f t="shared" ref="J2113:K2113" si="1842">SUM(J2114:J2121)</f>
        <v>250722</v>
      </c>
      <c r="K2113" s="3">
        <f t="shared" si="1842"/>
        <v>134388</v>
      </c>
      <c r="L2113" s="3">
        <f t="shared" si="1832"/>
        <v>49480</v>
      </c>
      <c r="M2113" s="3">
        <f t="shared" ref="M2113:O2113" si="1843">SUM(M2114:M2121)</f>
        <v>16550</v>
      </c>
      <c r="N2113" s="3">
        <f t="shared" si="1843"/>
        <v>15200</v>
      </c>
      <c r="O2113" s="3">
        <f t="shared" si="1843"/>
        <v>17730</v>
      </c>
      <c r="P2113" s="3">
        <f t="shared" si="1834"/>
        <v>183868</v>
      </c>
      <c r="Q2113" s="3">
        <f t="shared" si="1804"/>
        <v>73.335407343591712</v>
      </c>
    </row>
    <row r="2114" spans="1:17">
      <c r="A2114" s="12" t="s">
        <v>803</v>
      </c>
      <c r="B2114" s="12" t="s">
        <v>129</v>
      </c>
      <c r="C2114" s="12" t="s">
        <v>1016</v>
      </c>
      <c r="D2114" s="12" t="s">
        <v>1017</v>
      </c>
      <c r="E2114" s="11">
        <v>6131</v>
      </c>
      <c r="F2114" s="12"/>
      <c r="G2114" s="84" t="s">
        <v>3108</v>
      </c>
      <c r="H2114" s="13" t="s">
        <v>18</v>
      </c>
      <c r="I2114" s="2">
        <v>2000</v>
      </c>
      <c r="J2114" s="2">
        <v>1000</v>
      </c>
      <c r="K2114" s="2">
        <v>500</v>
      </c>
      <c r="L2114" s="2">
        <f t="shared" si="1832"/>
        <v>250</v>
      </c>
      <c r="M2114" s="2">
        <v>250</v>
      </c>
      <c r="N2114" s="2"/>
      <c r="O2114" s="2"/>
      <c r="P2114" s="2">
        <f t="shared" si="1834"/>
        <v>750</v>
      </c>
      <c r="Q2114" s="2">
        <f t="shared" si="1804"/>
        <v>75</v>
      </c>
    </row>
    <row r="2115" spans="1:17">
      <c r="A2115" s="12" t="s">
        <v>803</v>
      </c>
      <c r="B2115" s="12" t="s">
        <v>129</v>
      </c>
      <c r="C2115" s="12" t="s">
        <v>1016</v>
      </c>
      <c r="D2115" s="12" t="s">
        <v>1017</v>
      </c>
      <c r="E2115" s="11">
        <v>6132</v>
      </c>
      <c r="F2115" s="12"/>
      <c r="G2115" s="84" t="s">
        <v>3108</v>
      </c>
      <c r="H2115" s="13" t="s">
        <v>19</v>
      </c>
      <c r="I2115" s="2">
        <v>51000</v>
      </c>
      <c r="J2115" s="2">
        <v>50000</v>
      </c>
      <c r="K2115" s="2">
        <v>38500</v>
      </c>
      <c r="L2115" s="2">
        <f t="shared" si="1832"/>
        <v>3000</v>
      </c>
      <c r="M2115" s="2">
        <v>1000</v>
      </c>
      <c r="N2115" s="2"/>
      <c r="O2115" s="2">
        <v>2000</v>
      </c>
      <c r="P2115" s="2">
        <f t="shared" si="1834"/>
        <v>41500</v>
      </c>
      <c r="Q2115" s="2">
        <f t="shared" si="1804"/>
        <v>83</v>
      </c>
    </row>
    <row r="2116" spans="1:17">
      <c r="A2116" s="12" t="s">
        <v>803</v>
      </c>
      <c r="B2116" s="12" t="s">
        <v>129</v>
      </c>
      <c r="C2116" s="12" t="s">
        <v>1016</v>
      </c>
      <c r="D2116" s="12" t="s">
        <v>1017</v>
      </c>
      <c r="E2116" s="11">
        <v>6133</v>
      </c>
      <c r="F2116" s="12"/>
      <c r="G2116" s="84" t="s">
        <v>3108</v>
      </c>
      <c r="H2116" s="13" t="s">
        <v>20</v>
      </c>
      <c r="I2116" s="2">
        <v>12500</v>
      </c>
      <c r="J2116" s="2">
        <v>12000</v>
      </c>
      <c r="K2116" s="2">
        <v>6034</v>
      </c>
      <c r="L2116" s="2">
        <f t="shared" si="1832"/>
        <v>3000</v>
      </c>
      <c r="M2116" s="2">
        <v>1000</v>
      </c>
      <c r="N2116" s="2">
        <v>1000</v>
      </c>
      <c r="O2116" s="2">
        <v>1000</v>
      </c>
      <c r="P2116" s="2">
        <f t="shared" si="1834"/>
        <v>9034</v>
      </c>
      <c r="Q2116" s="2">
        <f t="shared" si="1804"/>
        <v>75.283333333333331</v>
      </c>
    </row>
    <row r="2117" spans="1:17">
      <c r="A2117" s="12" t="s">
        <v>803</v>
      </c>
      <c r="B2117" s="12" t="s">
        <v>129</v>
      </c>
      <c r="C2117" s="12" t="s">
        <v>1016</v>
      </c>
      <c r="D2117" s="12" t="s">
        <v>1017</v>
      </c>
      <c r="E2117" s="11">
        <v>6134</v>
      </c>
      <c r="F2117" s="12"/>
      <c r="G2117" s="84" t="s">
        <v>3108</v>
      </c>
      <c r="H2117" s="13" t="s">
        <v>21</v>
      </c>
      <c r="I2117" s="2">
        <v>57100</v>
      </c>
      <c r="J2117" s="2">
        <v>20000</v>
      </c>
      <c r="K2117" s="2">
        <v>10066</v>
      </c>
      <c r="L2117" s="2">
        <f t="shared" si="1832"/>
        <v>4900</v>
      </c>
      <c r="M2117" s="2">
        <v>1700</v>
      </c>
      <c r="N2117" s="2">
        <v>1600</v>
      </c>
      <c r="O2117" s="2">
        <v>1600</v>
      </c>
      <c r="P2117" s="2">
        <f t="shared" si="1834"/>
        <v>14966</v>
      </c>
      <c r="Q2117" s="2">
        <f t="shared" si="1804"/>
        <v>74.83</v>
      </c>
    </row>
    <row r="2118" spans="1:17">
      <c r="A2118" s="12" t="s">
        <v>803</v>
      </c>
      <c r="B2118" s="12" t="s">
        <v>129</v>
      </c>
      <c r="C2118" s="12" t="s">
        <v>1016</v>
      </c>
      <c r="D2118" s="12" t="s">
        <v>1017</v>
      </c>
      <c r="E2118" s="11">
        <v>6135</v>
      </c>
      <c r="F2118" s="12"/>
      <c r="G2118" s="84" t="s">
        <v>3108</v>
      </c>
      <c r="H2118" s="13" t="s">
        <v>22</v>
      </c>
      <c r="I2118" s="2">
        <v>1200</v>
      </c>
      <c r="J2118" s="2">
        <v>600</v>
      </c>
      <c r="K2118" s="2">
        <v>300</v>
      </c>
      <c r="L2118" s="2">
        <f t="shared" si="1832"/>
        <v>150</v>
      </c>
      <c r="M2118" s="2">
        <v>50</v>
      </c>
      <c r="N2118" s="2">
        <v>50</v>
      </c>
      <c r="O2118" s="2">
        <v>50</v>
      </c>
      <c r="P2118" s="2">
        <f t="shared" si="1834"/>
        <v>450</v>
      </c>
      <c r="Q2118" s="2">
        <f t="shared" si="1804"/>
        <v>75</v>
      </c>
    </row>
    <row r="2119" spans="1:17">
      <c r="A2119" s="12" t="s">
        <v>803</v>
      </c>
      <c r="B2119" s="12" t="s">
        <v>129</v>
      </c>
      <c r="C2119" s="12" t="s">
        <v>1016</v>
      </c>
      <c r="D2119" s="12" t="s">
        <v>1017</v>
      </c>
      <c r="E2119" s="11">
        <v>6136</v>
      </c>
      <c r="F2119" s="12"/>
      <c r="G2119" s="84" t="s">
        <v>3108</v>
      </c>
      <c r="H2119" s="13" t="s">
        <v>23</v>
      </c>
      <c r="I2119" s="2">
        <v>123000</v>
      </c>
      <c r="J2119" s="2">
        <v>123000</v>
      </c>
      <c r="K2119" s="2">
        <v>61700</v>
      </c>
      <c r="L2119" s="2">
        <f t="shared" si="1832"/>
        <v>30900</v>
      </c>
      <c r="M2119" s="2">
        <v>10300</v>
      </c>
      <c r="N2119" s="2">
        <v>10300</v>
      </c>
      <c r="O2119" s="2">
        <v>10300</v>
      </c>
      <c r="P2119" s="2">
        <f t="shared" si="1834"/>
        <v>92600</v>
      </c>
      <c r="Q2119" s="2">
        <f t="shared" si="1804"/>
        <v>75.284552845528452</v>
      </c>
    </row>
    <row r="2120" spans="1:17">
      <c r="A2120" s="12" t="s">
        <v>803</v>
      </c>
      <c r="B2120" s="12" t="s">
        <v>129</v>
      </c>
      <c r="C2120" s="12" t="s">
        <v>1016</v>
      </c>
      <c r="D2120" s="12" t="s">
        <v>1017</v>
      </c>
      <c r="E2120" s="11">
        <v>6137</v>
      </c>
      <c r="F2120" s="12"/>
      <c r="G2120" s="84" t="s">
        <v>3108</v>
      </c>
      <c r="H2120" s="13" t="s">
        <v>24</v>
      </c>
      <c r="I2120" s="2">
        <v>29000</v>
      </c>
      <c r="J2120" s="2">
        <v>8000</v>
      </c>
      <c r="K2120" s="2">
        <v>4000</v>
      </c>
      <c r="L2120" s="2">
        <f t="shared" si="1832"/>
        <v>2000</v>
      </c>
      <c r="M2120" s="2">
        <v>500</v>
      </c>
      <c r="N2120" s="2">
        <v>500</v>
      </c>
      <c r="O2120" s="2">
        <v>1000</v>
      </c>
      <c r="P2120" s="2">
        <f t="shared" si="1834"/>
        <v>6000</v>
      </c>
      <c r="Q2120" s="2">
        <f t="shared" si="1804"/>
        <v>75</v>
      </c>
    </row>
    <row r="2121" spans="1:17">
      <c r="A2121" s="17" t="s">
        <v>803</v>
      </c>
      <c r="B2121" s="17" t="s">
        <v>129</v>
      </c>
      <c r="C2121" s="17" t="s">
        <v>1016</v>
      </c>
      <c r="D2121" s="17" t="s">
        <v>1017</v>
      </c>
      <c r="E2121" s="17" t="s">
        <v>99</v>
      </c>
      <c r="F2121" s="12" t="s">
        <v>0</v>
      </c>
      <c r="G2121" s="84" t="s">
        <v>0</v>
      </c>
      <c r="H2121" s="18" t="s">
        <v>26</v>
      </c>
      <c r="I2121" s="3">
        <v>44122</v>
      </c>
      <c r="J2121" s="3">
        <f t="shared" ref="J2121:K2121" si="1844">SUM(J2122:J2124)</f>
        <v>36122</v>
      </c>
      <c r="K2121" s="3">
        <f t="shared" si="1844"/>
        <v>13288</v>
      </c>
      <c r="L2121" s="3">
        <f t="shared" si="1832"/>
        <v>5280</v>
      </c>
      <c r="M2121" s="3">
        <f t="shared" ref="M2121:O2121" si="1845">SUM(M2122:M2124)</f>
        <v>1750</v>
      </c>
      <c r="N2121" s="3">
        <f t="shared" si="1845"/>
        <v>1750</v>
      </c>
      <c r="O2121" s="3">
        <f t="shared" si="1845"/>
        <v>1780</v>
      </c>
      <c r="P2121" s="3">
        <f t="shared" si="1834"/>
        <v>18568</v>
      </c>
      <c r="Q2121" s="3">
        <f t="shared" si="1804"/>
        <v>51.403576767620841</v>
      </c>
    </row>
    <row r="2122" spans="1:17">
      <c r="A2122" s="12" t="s">
        <v>803</v>
      </c>
      <c r="B2122" s="12" t="s">
        <v>129</v>
      </c>
      <c r="C2122" s="12" t="s">
        <v>1016</v>
      </c>
      <c r="D2122" s="12" t="s">
        <v>1017</v>
      </c>
      <c r="E2122" s="11">
        <v>6139</v>
      </c>
      <c r="F2122" s="12"/>
      <c r="G2122" s="84" t="s">
        <v>3108</v>
      </c>
      <c r="H2122" s="13" t="s">
        <v>26</v>
      </c>
      <c r="I2122" s="2">
        <v>26000</v>
      </c>
      <c r="J2122" s="2">
        <v>18000</v>
      </c>
      <c r="K2122" s="2">
        <v>9050</v>
      </c>
      <c r="L2122" s="2">
        <f t="shared" si="1832"/>
        <v>4500</v>
      </c>
      <c r="M2122" s="2">
        <v>1500</v>
      </c>
      <c r="N2122" s="2">
        <v>1500</v>
      </c>
      <c r="O2122" s="2">
        <v>1500</v>
      </c>
      <c r="P2122" s="2">
        <f t="shared" si="1834"/>
        <v>13550</v>
      </c>
      <c r="Q2122" s="2">
        <f t="shared" si="1804"/>
        <v>75.277777777777771</v>
      </c>
    </row>
    <row r="2123" spans="1:17">
      <c r="A2123" s="12" t="s">
        <v>803</v>
      </c>
      <c r="B2123" s="12" t="s">
        <v>129</v>
      </c>
      <c r="C2123" s="12" t="s">
        <v>1016</v>
      </c>
      <c r="D2123" s="12" t="s">
        <v>1017</v>
      </c>
      <c r="E2123" s="11">
        <v>6139</v>
      </c>
      <c r="F2123" s="12" t="s">
        <v>1024</v>
      </c>
      <c r="G2123" s="84" t="s">
        <v>3108</v>
      </c>
      <c r="H2123" s="13" t="s">
        <v>108</v>
      </c>
      <c r="I2123" s="2">
        <v>3122</v>
      </c>
      <c r="J2123" s="2">
        <v>3122</v>
      </c>
      <c r="K2123" s="2">
        <v>1738</v>
      </c>
      <c r="L2123" s="2">
        <f t="shared" si="1832"/>
        <v>780</v>
      </c>
      <c r="M2123" s="2">
        <v>250</v>
      </c>
      <c r="N2123" s="2">
        <v>250</v>
      </c>
      <c r="O2123" s="2">
        <v>280</v>
      </c>
      <c r="P2123" s="2">
        <f t="shared" si="1834"/>
        <v>2518</v>
      </c>
      <c r="Q2123" s="2">
        <f t="shared" si="1804"/>
        <v>80.653427290198593</v>
      </c>
    </row>
    <row r="2124" spans="1:17" ht="22.5">
      <c r="A2124" s="12" t="s">
        <v>803</v>
      </c>
      <c r="B2124" s="12" t="s">
        <v>129</v>
      </c>
      <c r="C2124" s="12" t="s">
        <v>1016</v>
      </c>
      <c r="D2124" s="12" t="s">
        <v>1017</v>
      </c>
      <c r="E2124" s="11">
        <v>6139</v>
      </c>
      <c r="F2124" s="12" t="s">
        <v>1025</v>
      </c>
      <c r="G2124" s="84" t="s">
        <v>3108</v>
      </c>
      <c r="H2124" s="13" t="s">
        <v>114</v>
      </c>
      <c r="I2124" s="2">
        <v>15000</v>
      </c>
      <c r="J2124" s="2">
        <v>15000</v>
      </c>
      <c r="K2124" s="2">
        <v>2500</v>
      </c>
      <c r="L2124" s="2">
        <f t="shared" si="1832"/>
        <v>0</v>
      </c>
      <c r="M2124" s="2"/>
      <c r="N2124" s="2"/>
      <c r="O2124" s="2"/>
      <c r="P2124" s="2">
        <f t="shared" si="1834"/>
        <v>2500</v>
      </c>
      <c r="Q2124" s="2">
        <f t="shared" si="1804"/>
        <v>16.666666666666664</v>
      </c>
    </row>
    <row r="2125" spans="1:17" ht="22.5">
      <c r="A2125" s="17" t="s">
        <v>0</v>
      </c>
      <c r="B2125" s="17" t="s">
        <v>0</v>
      </c>
      <c r="C2125" s="17" t="s">
        <v>0</v>
      </c>
      <c r="D2125" s="18" t="s">
        <v>0</v>
      </c>
      <c r="E2125" s="18" t="s">
        <v>0</v>
      </c>
      <c r="F2125" s="18" t="s">
        <v>0</v>
      </c>
      <c r="G2125" s="81" t="s">
        <v>0</v>
      </c>
      <c r="H2125" s="24" t="s">
        <v>36</v>
      </c>
      <c r="I2125" s="29">
        <v>100</v>
      </c>
      <c r="J2125" s="29">
        <f t="shared" ref="J2125:K2127" si="1846">SUM(J2126)</f>
        <v>100</v>
      </c>
      <c r="K2125" s="29">
        <f t="shared" si="1846"/>
        <v>50</v>
      </c>
      <c r="L2125" s="29">
        <f t="shared" si="1832"/>
        <v>25</v>
      </c>
      <c r="M2125" s="29">
        <f t="shared" ref="M2125:O2127" si="1847">SUM(M2126)</f>
        <v>25</v>
      </c>
      <c r="N2125" s="29">
        <f t="shared" si="1847"/>
        <v>0</v>
      </c>
      <c r="O2125" s="29">
        <f t="shared" si="1847"/>
        <v>0</v>
      </c>
      <c r="P2125" s="29">
        <f t="shared" si="1834"/>
        <v>75</v>
      </c>
      <c r="Q2125" s="29">
        <f t="shared" ref="Q2125:Q2188" si="1848">IF(J2125=0,"-",P2125/J2125*100)</f>
        <v>75</v>
      </c>
    </row>
    <row r="2126" spans="1:17">
      <c r="A2126" s="12" t="s">
        <v>803</v>
      </c>
      <c r="B2126" s="12" t="s">
        <v>129</v>
      </c>
      <c r="C2126" s="12" t="s">
        <v>1016</v>
      </c>
      <c r="D2126" s="12" t="s">
        <v>1017</v>
      </c>
      <c r="E2126" s="18" t="s">
        <v>28</v>
      </c>
      <c r="F2126" s="18" t="s">
        <v>0</v>
      </c>
      <c r="G2126" s="81" t="s">
        <v>0</v>
      </c>
      <c r="H2126" s="18" t="s">
        <v>29</v>
      </c>
      <c r="I2126" s="3">
        <v>100</v>
      </c>
      <c r="J2126" s="3">
        <f t="shared" si="1846"/>
        <v>100</v>
      </c>
      <c r="K2126" s="3">
        <f t="shared" si="1846"/>
        <v>50</v>
      </c>
      <c r="L2126" s="3">
        <f t="shared" si="1832"/>
        <v>25</v>
      </c>
      <c r="M2126" s="3">
        <f t="shared" si="1847"/>
        <v>25</v>
      </c>
      <c r="N2126" s="3">
        <f t="shared" si="1847"/>
        <v>0</v>
      </c>
      <c r="O2126" s="3">
        <f t="shared" si="1847"/>
        <v>0</v>
      </c>
      <c r="P2126" s="3">
        <f t="shared" si="1834"/>
        <v>75</v>
      </c>
      <c r="Q2126" s="3">
        <f t="shared" si="1848"/>
        <v>75</v>
      </c>
    </row>
    <row r="2127" spans="1:17">
      <c r="A2127" s="17" t="s">
        <v>803</v>
      </c>
      <c r="B2127" s="17" t="s">
        <v>129</v>
      </c>
      <c r="C2127" s="17" t="s">
        <v>1016</v>
      </c>
      <c r="D2127" s="17" t="s">
        <v>1017</v>
      </c>
      <c r="E2127" s="17" t="s">
        <v>120</v>
      </c>
      <c r="F2127" s="12" t="s">
        <v>0</v>
      </c>
      <c r="G2127" s="84" t="s">
        <v>0</v>
      </c>
      <c r="H2127" s="18" t="s">
        <v>35</v>
      </c>
      <c r="I2127" s="3">
        <v>100</v>
      </c>
      <c r="J2127" s="3">
        <f t="shared" si="1846"/>
        <v>100</v>
      </c>
      <c r="K2127" s="3">
        <f t="shared" si="1846"/>
        <v>50</v>
      </c>
      <c r="L2127" s="3">
        <f t="shared" si="1832"/>
        <v>25</v>
      </c>
      <c r="M2127" s="3">
        <f t="shared" si="1847"/>
        <v>25</v>
      </c>
      <c r="N2127" s="3">
        <f t="shared" si="1847"/>
        <v>0</v>
      </c>
      <c r="O2127" s="3">
        <f t="shared" si="1847"/>
        <v>0</v>
      </c>
      <c r="P2127" s="3">
        <f t="shared" si="1834"/>
        <v>75</v>
      </c>
      <c r="Q2127" s="3">
        <f t="shared" si="1848"/>
        <v>75</v>
      </c>
    </row>
    <row r="2128" spans="1:17">
      <c r="A2128" s="12" t="s">
        <v>803</v>
      </c>
      <c r="B2128" s="12" t="s">
        <v>129</v>
      </c>
      <c r="C2128" s="12" t="s">
        <v>1016</v>
      </c>
      <c r="D2128" s="12" t="s">
        <v>1017</v>
      </c>
      <c r="E2128" s="11">
        <v>6148</v>
      </c>
      <c r="F2128" s="12"/>
      <c r="G2128" s="84" t="s">
        <v>3108</v>
      </c>
      <c r="H2128" s="13" t="s">
        <v>35</v>
      </c>
      <c r="I2128" s="2">
        <v>100</v>
      </c>
      <c r="J2128" s="2">
        <v>100</v>
      </c>
      <c r="K2128" s="2">
        <v>50</v>
      </c>
      <c r="L2128" s="2">
        <f t="shared" si="1832"/>
        <v>25</v>
      </c>
      <c r="M2128" s="2">
        <v>25</v>
      </c>
      <c r="N2128" s="2"/>
      <c r="O2128" s="2"/>
      <c r="P2128" s="2">
        <f t="shared" si="1834"/>
        <v>75</v>
      </c>
      <c r="Q2128" s="2">
        <f t="shared" si="1848"/>
        <v>75</v>
      </c>
    </row>
    <row r="2129" spans="1:17" ht="22.5">
      <c r="A2129" s="17" t="s">
        <v>0</v>
      </c>
      <c r="B2129" s="17" t="s">
        <v>0</v>
      </c>
      <c r="C2129" s="17" t="s">
        <v>0</v>
      </c>
      <c r="D2129" s="18" t="s">
        <v>0</v>
      </c>
      <c r="E2129" s="18" t="s">
        <v>0</v>
      </c>
      <c r="F2129" s="18" t="s">
        <v>0</v>
      </c>
      <c r="G2129" s="81" t="s">
        <v>0</v>
      </c>
      <c r="H2129" s="24" t="s">
        <v>58</v>
      </c>
      <c r="I2129" s="29">
        <v>50000</v>
      </c>
      <c r="J2129" s="29">
        <f t="shared" ref="J2129:K2129" si="1849">SUM(J2130)</f>
        <v>30000</v>
      </c>
      <c r="K2129" s="29">
        <f t="shared" si="1849"/>
        <v>10000</v>
      </c>
      <c r="L2129" s="29">
        <f t="shared" si="1832"/>
        <v>0</v>
      </c>
      <c r="M2129" s="29">
        <f t="shared" ref="M2129:O2129" si="1850">SUM(M2130)</f>
        <v>0</v>
      </c>
      <c r="N2129" s="29">
        <f t="shared" si="1850"/>
        <v>0</v>
      </c>
      <c r="O2129" s="29">
        <f t="shared" si="1850"/>
        <v>0</v>
      </c>
      <c r="P2129" s="29">
        <f t="shared" si="1834"/>
        <v>10000</v>
      </c>
      <c r="Q2129" s="29">
        <f t="shared" si="1848"/>
        <v>33.333333333333329</v>
      </c>
    </row>
    <row r="2130" spans="1:17">
      <c r="A2130" s="12" t="s">
        <v>803</v>
      </c>
      <c r="B2130" s="12" t="s">
        <v>129</v>
      </c>
      <c r="C2130" s="12" t="s">
        <v>1016</v>
      </c>
      <c r="D2130" s="12" t="s">
        <v>1017</v>
      </c>
      <c r="E2130" s="18" t="s">
        <v>50</v>
      </c>
      <c r="F2130" s="18" t="s">
        <v>0</v>
      </c>
      <c r="G2130" s="81" t="s">
        <v>0</v>
      </c>
      <c r="H2130" s="18" t="s">
        <v>51</v>
      </c>
      <c r="I2130" s="3">
        <v>50000</v>
      </c>
      <c r="J2130" s="3">
        <f t="shared" ref="J2130" si="1851">SUM(J2131:J2132)</f>
        <v>30000</v>
      </c>
      <c r="K2130" s="3">
        <f t="shared" ref="K2130" si="1852">SUM(K2131:K2132)</f>
        <v>10000</v>
      </c>
      <c r="L2130" s="3">
        <f t="shared" si="1832"/>
        <v>0</v>
      </c>
      <c r="M2130" s="3">
        <f t="shared" ref="M2130:O2130" si="1853">SUM(M2131:M2132)</f>
        <v>0</v>
      </c>
      <c r="N2130" s="3">
        <f t="shared" si="1853"/>
        <v>0</v>
      </c>
      <c r="O2130" s="3">
        <f t="shared" si="1853"/>
        <v>0</v>
      </c>
      <c r="P2130" s="3">
        <f t="shared" si="1834"/>
        <v>10000</v>
      </c>
      <c r="Q2130" s="3">
        <f t="shared" si="1848"/>
        <v>33.333333333333329</v>
      </c>
    </row>
    <row r="2131" spans="1:17">
      <c r="A2131" s="12" t="s">
        <v>803</v>
      </c>
      <c r="B2131" s="12" t="s">
        <v>129</v>
      </c>
      <c r="C2131" s="12" t="s">
        <v>1016</v>
      </c>
      <c r="D2131" s="12" t="s">
        <v>1017</v>
      </c>
      <c r="E2131" s="11">
        <v>8213</v>
      </c>
      <c r="F2131" s="12"/>
      <c r="G2131" s="84" t="s">
        <v>3108</v>
      </c>
      <c r="H2131" s="13" t="s">
        <v>54</v>
      </c>
      <c r="I2131" s="2">
        <v>40000</v>
      </c>
      <c r="J2131" s="2">
        <v>20000</v>
      </c>
      <c r="K2131" s="2">
        <v>10000</v>
      </c>
      <c r="L2131" s="2">
        <f t="shared" si="1832"/>
        <v>0</v>
      </c>
      <c r="M2131" s="2"/>
      <c r="N2131" s="2"/>
      <c r="O2131" s="2"/>
      <c r="P2131" s="2">
        <f t="shared" si="1834"/>
        <v>10000</v>
      </c>
      <c r="Q2131" s="2">
        <f t="shared" si="1848"/>
        <v>50</v>
      </c>
    </row>
    <row r="2132" spans="1:17">
      <c r="A2132" s="12" t="s">
        <v>803</v>
      </c>
      <c r="B2132" s="12" t="s">
        <v>129</v>
      </c>
      <c r="C2132" s="12" t="s">
        <v>1016</v>
      </c>
      <c r="D2132" s="12" t="s">
        <v>1017</v>
      </c>
      <c r="E2132" s="11">
        <v>8216</v>
      </c>
      <c r="F2132" s="12"/>
      <c r="G2132" s="84" t="s">
        <v>3108</v>
      </c>
      <c r="H2132" s="13" t="s">
        <v>57</v>
      </c>
      <c r="I2132" s="2">
        <v>10000</v>
      </c>
      <c r="J2132" s="2">
        <v>10000</v>
      </c>
      <c r="K2132" s="2">
        <v>0</v>
      </c>
      <c r="L2132" s="2">
        <f t="shared" si="1832"/>
        <v>0</v>
      </c>
      <c r="M2132" s="2"/>
      <c r="N2132" s="2"/>
      <c r="O2132" s="2"/>
      <c r="P2132" s="2">
        <f t="shared" si="1834"/>
        <v>0</v>
      </c>
      <c r="Q2132" s="2">
        <f t="shared" si="1848"/>
        <v>0</v>
      </c>
    </row>
    <row r="2133" spans="1:17">
      <c r="A2133" s="13" t="s">
        <v>0</v>
      </c>
      <c r="B2133" s="13" t="s">
        <v>0</v>
      </c>
      <c r="C2133" s="13" t="s">
        <v>0</v>
      </c>
      <c r="D2133" s="13" t="s">
        <v>0</v>
      </c>
      <c r="E2133" s="13" t="s">
        <v>0</v>
      </c>
      <c r="F2133" s="13" t="s">
        <v>0</v>
      </c>
      <c r="G2133" s="84" t="s">
        <v>0</v>
      </c>
      <c r="H2133" s="24" t="s">
        <v>1026</v>
      </c>
      <c r="I2133" s="29">
        <v>1661654</v>
      </c>
      <c r="J2133" s="29">
        <f t="shared" ref="J2133:K2133" si="1854">SUM(J2102,J2125,J2129)</f>
        <v>1560017</v>
      </c>
      <c r="K2133" s="29">
        <f t="shared" si="1854"/>
        <v>830605</v>
      </c>
      <c r="L2133" s="29">
        <f t="shared" si="1832"/>
        <v>354005</v>
      </c>
      <c r="M2133" s="29">
        <f t="shared" ref="M2133:O2133" si="1855">SUM(M2102,M2125,M2129)</f>
        <v>117075</v>
      </c>
      <c r="N2133" s="29">
        <f t="shared" si="1855"/>
        <v>116000</v>
      </c>
      <c r="O2133" s="29">
        <f t="shared" si="1855"/>
        <v>120930</v>
      </c>
      <c r="P2133" s="29">
        <f t="shared" si="1834"/>
        <v>1184610</v>
      </c>
      <c r="Q2133" s="29">
        <f t="shared" si="1848"/>
        <v>75.93571095699599</v>
      </c>
    </row>
    <row r="2134" spans="1:17" ht="15.75" thickBot="1">
      <c r="A2134" s="13" t="s">
        <v>0</v>
      </c>
      <c r="B2134" s="13" t="s">
        <v>0</v>
      </c>
      <c r="C2134" s="13" t="s">
        <v>0</v>
      </c>
      <c r="D2134" s="13" t="s">
        <v>0</v>
      </c>
      <c r="E2134" s="13" t="s">
        <v>0</v>
      </c>
      <c r="F2134" s="13" t="s">
        <v>0</v>
      </c>
      <c r="G2134" s="84" t="s">
        <v>0</v>
      </c>
      <c r="H2134" s="18" t="s">
        <v>125</v>
      </c>
      <c r="I2134" s="3">
        <v>30</v>
      </c>
      <c r="J2134" s="3">
        <v>30</v>
      </c>
      <c r="K2134" s="3">
        <v>0</v>
      </c>
      <c r="L2134" s="3">
        <f t="shared" si="1832"/>
        <v>0</v>
      </c>
      <c r="M2134" s="3"/>
      <c r="N2134" s="3"/>
      <c r="O2134" s="3"/>
      <c r="P2134" s="3">
        <f t="shared" si="1834"/>
        <v>0</v>
      </c>
      <c r="Q2134" s="3">
        <f t="shared" si="1848"/>
        <v>0</v>
      </c>
    </row>
    <row r="2135" spans="1:17" ht="45.75" thickBot="1">
      <c r="A2135" s="109" t="s">
        <v>0</v>
      </c>
      <c r="B2135" s="109" t="s">
        <v>0</v>
      </c>
      <c r="C2135" s="109" t="s">
        <v>0</v>
      </c>
      <c r="D2135" s="109" t="s">
        <v>0</v>
      </c>
      <c r="E2135" s="109" t="s">
        <v>0</v>
      </c>
      <c r="F2135" s="109" t="s">
        <v>0</v>
      </c>
      <c r="G2135" s="121" t="s">
        <v>0</v>
      </c>
      <c r="H2135" s="1" t="s">
        <v>126</v>
      </c>
      <c r="I2135" s="1" t="s">
        <v>3016</v>
      </c>
      <c r="J2135" s="1" t="s">
        <v>3199</v>
      </c>
      <c r="K2135" s="1" t="s">
        <v>3198</v>
      </c>
      <c r="L2135" s="1" t="s">
        <v>3191</v>
      </c>
      <c r="M2135" s="1" t="s">
        <v>3193</v>
      </c>
      <c r="N2135" s="1" t="s">
        <v>3194</v>
      </c>
      <c r="O2135" s="1" t="s">
        <v>3195</v>
      </c>
      <c r="P2135" s="1" t="s">
        <v>3192</v>
      </c>
      <c r="Q2135" s="1" t="s">
        <v>3185</v>
      </c>
    </row>
    <row r="2136" spans="1:17">
      <c r="A2136" s="110"/>
      <c r="B2136" s="110"/>
      <c r="C2136" s="110"/>
      <c r="D2136" s="110"/>
      <c r="E2136" s="110"/>
      <c r="F2136" s="110"/>
      <c r="G2136" s="122"/>
      <c r="H2136" s="26" t="s">
        <v>0</v>
      </c>
      <c r="I2136" s="28">
        <v>1</v>
      </c>
      <c r="J2136" s="28">
        <v>2</v>
      </c>
      <c r="K2136" s="28">
        <v>3</v>
      </c>
      <c r="L2136" s="28" t="s">
        <v>3186</v>
      </c>
      <c r="M2136" s="28">
        <v>5</v>
      </c>
      <c r="N2136" s="28">
        <v>6</v>
      </c>
      <c r="O2136" s="28">
        <v>7</v>
      </c>
      <c r="P2136" s="28" t="s">
        <v>3187</v>
      </c>
      <c r="Q2136" s="28">
        <v>9</v>
      </c>
    </row>
    <row r="2137" spans="1:17">
      <c r="A2137" s="110"/>
      <c r="B2137" s="110"/>
      <c r="C2137" s="110"/>
      <c r="D2137" s="110"/>
      <c r="E2137" s="110"/>
      <c r="F2137" s="110"/>
      <c r="G2137" s="122"/>
      <c r="H2137" s="8" t="s">
        <v>877</v>
      </c>
      <c r="I2137" s="9">
        <v>1661654</v>
      </c>
      <c r="J2137" s="9">
        <f t="shared" ref="J2137" si="1856">SUM(J2133)</f>
        <v>1560017</v>
      </c>
      <c r="K2137" s="9">
        <f t="shared" ref="K2137" si="1857">SUM(K2133)</f>
        <v>830605</v>
      </c>
      <c r="L2137" s="9">
        <f t="shared" ref="L2137:L2138" si="1858">M2137+N2137+O2137</f>
        <v>354005</v>
      </c>
      <c r="M2137" s="9">
        <f t="shared" ref="M2137:O2137" si="1859">SUM(M2133)</f>
        <v>117075</v>
      </c>
      <c r="N2137" s="9">
        <f t="shared" si="1859"/>
        <v>116000</v>
      </c>
      <c r="O2137" s="9">
        <f t="shared" si="1859"/>
        <v>120930</v>
      </c>
      <c r="P2137" s="9">
        <f t="shared" ref="P2137:P2138" si="1860">SUM(K2137+L2137)</f>
        <v>1184610</v>
      </c>
      <c r="Q2137" s="9">
        <f t="shared" si="1848"/>
        <v>75.93571095699599</v>
      </c>
    </row>
    <row r="2138" spans="1:17">
      <c r="A2138" s="110"/>
      <c r="B2138" s="110"/>
      <c r="C2138" s="110"/>
      <c r="D2138" s="110"/>
      <c r="E2138" s="110"/>
      <c r="F2138" s="110"/>
      <c r="G2138" s="122"/>
      <c r="H2138" s="10" t="s">
        <v>68</v>
      </c>
      <c r="I2138" s="9">
        <v>1661654</v>
      </c>
      <c r="J2138" s="9">
        <f t="shared" ref="J2138" si="1861">SUM(J2137)</f>
        <v>1560017</v>
      </c>
      <c r="K2138" s="9">
        <f t="shared" ref="K2138" si="1862">SUM(K2137)</f>
        <v>830605</v>
      </c>
      <c r="L2138" s="9">
        <f t="shared" si="1858"/>
        <v>354005</v>
      </c>
      <c r="M2138" s="9">
        <f t="shared" ref="M2138:O2138" si="1863">SUM(M2137)</f>
        <v>117075</v>
      </c>
      <c r="N2138" s="9">
        <f t="shared" si="1863"/>
        <v>116000</v>
      </c>
      <c r="O2138" s="9">
        <f t="shared" si="1863"/>
        <v>120930</v>
      </c>
      <c r="P2138" s="9">
        <f t="shared" si="1860"/>
        <v>1184610</v>
      </c>
      <c r="Q2138" s="9">
        <f t="shared" si="1848"/>
        <v>75.93571095699599</v>
      </c>
    </row>
    <row r="2139" spans="1:17">
      <c r="A2139" s="111"/>
      <c r="B2139" s="111"/>
      <c r="C2139" s="111"/>
      <c r="D2139" s="111"/>
      <c r="E2139" s="111"/>
      <c r="F2139" s="111"/>
      <c r="G2139" s="123"/>
      <c r="Q2139" t="str">
        <f t="shared" si="1848"/>
        <v>-</v>
      </c>
    </row>
    <row r="2140" spans="1:17" ht="15.75" thickBot="1">
      <c r="A2140" s="13" t="s">
        <v>0</v>
      </c>
      <c r="B2140" s="13" t="s">
        <v>0</v>
      </c>
      <c r="C2140" s="13" t="s">
        <v>0</v>
      </c>
      <c r="D2140" s="13" t="s">
        <v>0</v>
      </c>
      <c r="E2140" s="13" t="s">
        <v>0</v>
      </c>
      <c r="F2140" s="13" t="s">
        <v>0</v>
      </c>
      <c r="G2140" s="84" t="s">
        <v>0</v>
      </c>
      <c r="H2140" s="27" t="s">
        <v>0</v>
      </c>
      <c r="I2140" s="27"/>
      <c r="J2140" s="27"/>
      <c r="K2140" s="27"/>
      <c r="L2140" s="27"/>
      <c r="M2140" s="27"/>
      <c r="N2140" s="27"/>
      <c r="O2140" s="27"/>
      <c r="P2140" s="27"/>
      <c r="Q2140" s="27" t="str">
        <f t="shared" si="1848"/>
        <v>-</v>
      </c>
    </row>
    <row r="2141" spans="1:17" ht="45.75" thickBot="1">
      <c r="A2141" s="1" t="s">
        <v>82</v>
      </c>
      <c r="B2141" s="1" t="s">
        <v>83</v>
      </c>
      <c r="C2141" s="1" t="s">
        <v>84</v>
      </c>
      <c r="D2141" s="19" t="s">
        <v>0</v>
      </c>
      <c r="E2141" s="1" t="s">
        <v>85</v>
      </c>
      <c r="F2141" s="1" t="s">
        <v>86</v>
      </c>
      <c r="G2141" s="82" t="s">
        <v>87</v>
      </c>
      <c r="H2141" s="1" t="s">
        <v>1</v>
      </c>
      <c r="I2141" s="1" t="s">
        <v>3016</v>
      </c>
      <c r="J2141" s="1" t="s">
        <v>3199</v>
      </c>
      <c r="K2141" s="1" t="s">
        <v>3198</v>
      </c>
      <c r="L2141" s="1" t="s">
        <v>3191</v>
      </c>
      <c r="M2141" s="1" t="s">
        <v>3193</v>
      </c>
      <c r="N2141" s="1" t="s">
        <v>3194</v>
      </c>
      <c r="O2141" s="1" t="s">
        <v>3195</v>
      </c>
      <c r="P2141" s="1" t="s">
        <v>3192</v>
      </c>
      <c r="Q2141" s="1" t="s">
        <v>3185</v>
      </c>
    </row>
    <row r="2142" spans="1:17">
      <c r="A2142" s="20" t="s">
        <v>0</v>
      </c>
      <c r="B2142" s="20" t="s">
        <v>0</v>
      </c>
      <c r="C2142" s="20" t="s">
        <v>0</v>
      </c>
      <c r="D2142" s="21" t="s">
        <v>0</v>
      </c>
      <c r="E2142" s="21" t="s">
        <v>0</v>
      </c>
      <c r="F2142" s="22" t="s">
        <v>0</v>
      </c>
      <c r="G2142" s="83" t="s">
        <v>0</v>
      </c>
      <c r="H2142" s="23" t="s">
        <v>0</v>
      </c>
      <c r="I2142" s="28">
        <v>1</v>
      </c>
      <c r="J2142" s="28">
        <v>2</v>
      </c>
      <c r="K2142" s="28">
        <v>3</v>
      </c>
      <c r="L2142" s="28" t="s">
        <v>3186</v>
      </c>
      <c r="M2142" s="28">
        <v>5</v>
      </c>
      <c r="N2142" s="28">
        <v>6</v>
      </c>
      <c r="O2142" s="28">
        <v>7</v>
      </c>
      <c r="P2142" s="28" t="s">
        <v>3187</v>
      </c>
      <c r="Q2142" s="28">
        <v>9</v>
      </c>
    </row>
    <row r="2143" spans="1:17">
      <c r="A2143" s="17" t="s">
        <v>803</v>
      </c>
      <c r="B2143" s="17" t="s">
        <v>129</v>
      </c>
      <c r="C2143" s="12" t="s">
        <v>1027</v>
      </c>
      <c r="D2143" s="12" t="s">
        <v>1028</v>
      </c>
      <c r="E2143" s="18" t="s">
        <v>0</v>
      </c>
      <c r="F2143" s="18" t="s">
        <v>0</v>
      </c>
      <c r="G2143" s="81" t="s">
        <v>0</v>
      </c>
      <c r="H2143" s="18" t="s">
        <v>1029</v>
      </c>
      <c r="I2143" s="11"/>
      <c r="J2143" s="11"/>
      <c r="K2143" s="11"/>
      <c r="L2143" s="11"/>
      <c r="M2143" s="11"/>
      <c r="N2143" s="11"/>
      <c r="O2143" s="11"/>
      <c r="P2143" s="11"/>
      <c r="Q2143" s="11" t="str">
        <f t="shared" si="1848"/>
        <v>-</v>
      </c>
    </row>
    <row r="2144" spans="1:17" ht="22.5">
      <c r="A2144" s="17" t="s">
        <v>0</v>
      </c>
      <c r="B2144" s="17" t="s">
        <v>0</v>
      </c>
      <c r="C2144" s="17" t="s">
        <v>0</v>
      </c>
      <c r="D2144" s="18" t="s">
        <v>0</v>
      </c>
      <c r="E2144" s="18" t="s">
        <v>0</v>
      </c>
      <c r="F2144" s="18" t="s">
        <v>0</v>
      </c>
      <c r="G2144" s="81" t="s">
        <v>0</v>
      </c>
      <c r="H2144" s="24" t="s">
        <v>27</v>
      </c>
      <c r="I2144" s="29">
        <v>1779125</v>
      </c>
      <c r="J2144" s="29">
        <f t="shared" ref="J2144" si="1864">SUM(J2145,J2153,J2155)</f>
        <v>1689715</v>
      </c>
      <c r="K2144" s="29">
        <f t="shared" ref="K2144" si="1865">SUM(K2145,K2153,K2155)</f>
        <v>981444</v>
      </c>
      <c r="L2144" s="29">
        <f t="shared" ref="L2144:L2176" si="1866">M2144+N2144+O2144</f>
        <v>439710</v>
      </c>
      <c r="M2144" s="29">
        <f t="shared" ref="M2144:O2144" si="1867">SUM(M2145,M2153,M2155)</f>
        <v>136630</v>
      </c>
      <c r="N2144" s="29">
        <f t="shared" si="1867"/>
        <v>150050</v>
      </c>
      <c r="O2144" s="29">
        <f t="shared" si="1867"/>
        <v>153030</v>
      </c>
      <c r="P2144" s="29">
        <f t="shared" ref="P2144:P2176" si="1868">SUM(K2144+L2144)</f>
        <v>1421154</v>
      </c>
      <c r="Q2144" s="29">
        <f t="shared" si="1848"/>
        <v>84.106136241910619</v>
      </c>
    </row>
    <row r="2145" spans="1:17">
      <c r="A2145" s="12" t="s">
        <v>803</v>
      </c>
      <c r="B2145" s="12" t="s">
        <v>129</v>
      </c>
      <c r="C2145" s="12" t="s">
        <v>1027</v>
      </c>
      <c r="D2145" s="12" t="s">
        <v>1028</v>
      </c>
      <c r="E2145" s="18" t="s">
        <v>2</v>
      </c>
      <c r="F2145" s="18" t="s">
        <v>0</v>
      </c>
      <c r="G2145" s="81" t="s">
        <v>0</v>
      </c>
      <c r="H2145" s="18" t="s">
        <v>3</v>
      </c>
      <c r="I2145" s="3">
        <v>1484533</v>
      </c>
      <c r="J2145" s="3">
        <f t="shared" ref="J2145" si="1869">SUM(J2146:J2147)</f>
        <v>1466617</v>
      </c>
      <c r="K2145" s="3">
        <f t="shared" ref="K2145" si="1870">SUM(K2146:K2147)</f>
        <v>853804</v>
      </c>
      <c r="L2145" s="3">
        <f t="shared" si="1866"/>
        <v>384400</v>
      </c>
      <c r="M2145" s="3">
        <f t="shared" ref="M2145:O2145" si="1871">SUM(M2146:M2147)</f>
        <v>118000</v>
      </c>
      <c r="N2145" s="3">
        <f t="shared" si="1871"/>
        <v>131700</v>
      </c>
      <c r="O2145" s="3">
        <f t="shared" si="1871"/>
        <v>134700</v>
      </c>
      <c r="P2145" s="3">
        <f t="shared" si="1868"/>
        <v>1238204</v>
      </c>
      <c r="Q2145" s="3">
        <f t="shared" si="1848"/>
        <v>84.425858966587725</v>
      </c>
    </row>
    <row r="2146" spans="1:17">
      <c r="A2146" s="33" t="s">
        <v>803</v>
      </c>
      <c r="B2146" s="33" t="s">
        <v>129</v>
      </c>
      <c r="C2146" s="33" t="s">
        <v>1027</v>
      </c>
      <c r="D2146" s="33" t="s">
        <v>1028</v>
      </c>
      <c r="E2146" s="34">
        <v>6111</v>
      </c>
      <c r="F2146" s="33"/>
      <c r="G2146" s="84" t="s">
        <v>3108</v>
      </c>
      <c r="H2146" s="35" t="s">
        <v>4</v>
      </c>
      <c r="I2146" s="32">
        <v>1299433</v>
      </c>
      <c r="J2146" s="32">
        <v>1281733</v>
      </c>
      <c r="K2146" s="32">
        <v>725818</v>
      </c>
      <c r="L2146" s="32">
        <f t="shared" si="1866"/>
        <v>355000</v>
      </c>
      <c r="M2146" s="32">
        <v>115000</v>
      </c>
      <c r="N2146" s="32">
        <v>120000</v>
      </c>
      <c r="O2146" s="32">
        <v>120000</v>
      </c>
      <c r="P2146" s="32">
        <f t="shared" si="1868"/>
        <v>1080818</v>
      </c>
      <c r="Q2146" s="32">
        <f t="shared" si="1848"/>
        <v>84.324738459569971</v>
      </c>
    </row>
    <row r="2147" spans="1:17">
      <c r="A2147" s="17" t="s">
        <v>803</v>
      </c>
      <c r="B2147" s="17" t="s">
        <v>129</v>
      </c>
      <c r="C2147" s="17" t="s">
        <v>1027</v>
      </c>
      <c r="D2147" s="17" t="s">
        <v>1028</v>
      </c>
      <c r="E2147" s="17" t="s">
        <v>91</v>
      </c>
      <c r="F2147" s="12" t="s">
        <v>0</v>
      </c>
      <c r="G2147" s="84" t="s">
        <v>0</v>
      </c>
      <c r="H2147" s="18" t="s">
        <v>5</v>
      </c>
      <c r="I2147" s="3">
        <v>185100</v>
      </c>
      <c r="J2147" s="3">
        <f t="shared" ref="J2147:K2147" si="1872">SUM(J2148:J2152)</f>
        <v>184884</v>
      </c>
      <c r="K2147" s="3">
        <f t="shared" si="1872"/>
        <v>127986</v>
      </c>
      <c r="L2147" s="3">
        <f t="shared" si="1866"/>
        <v>29400</v>
      </c>
      <c r="M2147" s="3">
        <f t="shared" ref="M2147:O2147" si="1873">SUM(M2148:M2152)</f>
        <v>3000</v>
      </c>
      <c r="N2147" s="3">
        <f t="shared" si="1873"/>
        <v>11700</v>
      </c>
      <c r="O2147" s="3">
        <f t="shared" si="1873"/>
        <v>14700</v>
      </c>
      <c r="P2147" s="3">
        <f t="shared" si="1868"/>
        <v>157386</v>
      </c>
      <c r="Q2147" s="3">
        <f t="shared" si="1848"/>
        <v>85.126890374505095</v>
      </c>
    </row>
    <row r="2148" spans="1:17">
      <c r="A2148" s="33" t="s">
        <v>803</v>
      </c>
      <c r="B2148" s="33" t="s">
        <v>129</v>
      </c>
      <c r="C2148" s="33" t="s">
        <v>1027</v>
      </c>
      <c r="D2148" s="33" t="s">
        <v>1028</v>
      </c>
      <c r="E2148" s="34">
        <v>6112</v>
      </c>
      <c r="F2148" s="33" t="s">
        <v>1030</v>
      </c>
      <c r="G2148" s="84" t="s">
        <v>3108</v>
      </c>
      <c r="H2148" s="35" t="s">
        <v>9</v>
      </c>
      <c r="I2148" s="32">
        <v>26500</v>
      </c>
      <c r="J2148" s="32">
        <v>25500</v>
      </c>
      <c r="K2148" s="32">
        <v>15767</v>
      </c>
      <c r="L2148" s="32">
        <f t="shared" si="1866"/>
        <v>6400</v>
      </c>
      <c r="M2148" s="32">
        <v>1000</v>
      </c>
      <c r="N2148" s="32">
        <v>2700</v>
      </c>
      <c r="O2148" s="32">
        <v>2700</v>
      </c>
      <c r="P2148" s="32">
        <f t="shared" si="1868"/>
        <v>22167</v>
      </c>
      <c r="Q2148" s="32">
        <f t="shared" si="1848"/>
        <v>86.929411764705875</v>
      </c>
    </row>
    <row r="2149" spans="1:17">
      <c r="A2149" s="33" t="s">
        <v>803</v>
      </c>
      <c r="B2149" s="33" t="s">
        <v>129</v>
      </c>
      <c r="C2149" s="33" t="s">
        <v>1027</v>
      </c>
      <c r="D2149" s="33" t="s">
        <v>1028</v>
      </c>
      <c r="E2149" s="34">
        <v>6112</v>
      </c>
      <c r="F2149" s="33" t="s">
        <v>1031</v>
      </c>
      <c r="G2149" s="84" t="s">
        <v>3108</v>
      </c>
      <c r="H2149" s="35" t="s">
        <v>10</v>
      </c>
      <c r="I2149" s="32">
        <v>113200</v>
      </c>
      <c r="J2149" s="32">
        <v>111100</v>
      </c>
      <c r="K2149" s="32">
        <v>67329</v>
      </c>
      <c r="L2149" s="32">
        <f t="shared" si="1866"/>
        <v>23000</v>
      </c>
      <c r="M2149" s="32">
        <v>2000</v>
      </c>
      <c r="N2149" s="32">
        <v>9000</v>
      </c>
      <c r="O2149" s="32">
        <v>12000</v>
      </c>
      <c r="P2149" s="32">
        <f t="shared" si="1868"/>
        <v>90329</v>
      </c>
      <c r="Q2149" s="32">
        <f t="shared" si="1848"/>
        <v>81.304230423042299</v>
      </c>
    </row>
    <row r="2150" spans="1:17">
      <c r="A2150" s="12" t="s">
        <v>803</v>
      </c>
      <c r="B2150" s="12" t="s">
        <v>129</v>
      </c>
      <c r="C2150" s="12" t="s">
        <v>1027</v>
      </c>
      <c r="D2150" s="12" t="s">
        <v>1028</v>
      </c>
      <c r="E2150" s="11">
        <v>6112</v>
      </c>
      <c r="F2150" s="12" t="s">
        <v>1032</v>
      </c>
      <c r="G2150" s="84" t="s">
        <v>3108</v>
      </c>
      <c r="H2150" s="13" t="s">
        <v>7</v>
      </c>
      <c r="I2150" s="2">
        <v>24000</v>
      </c>
      <c r="J2150" s="2">
        <v>26884</v>
      </c>
      <c r="K2150" s="2">
        <v>26884</v>
      </c>
      <c r="L2150" s="2">
        <f t="shared" si="1866"/>
        <v>0</v>
      </c>
      <c r="M2150" s="2">
        <v>0</v>
      </c>
      <c r="N2150" s="2">
        <v>0</v>
      </c>
      <c r="O2150" s="2">
        <v>0</v>
      </c>
      <c r="P2150" s="2">
        <f t="shared" si="1868"/>
        <v>26884</v>
      </c>
      <c r="Q2150" s="2">
        <f t="shared" si="1848"/>
        <v>100</v>
      </c>
    </row>
    <row r="2151" spans="1:17">
      <c r="A2151" s="12" t="s">
        <v>803</v>
      </c>
      <c r="B2151" s="12" t="s">
        <v>129</v>
      </c>
      <c r="C2151" s="12" t="s">
        <v>1027</v>
      </c>
      <c r="D2151" s="12" t="s">
        <v>1028</v>
      </c>
      <c r="E2151" s="11">
        <v>6112</v>
      </c>
      <c r="F2151" s="12" t="s">
        <v>1033</v>
      </c>
      <c r="G2151" s="84" t="s">
        <v>3108</v>
      </c>
      <c r="H2151" s="13" t="s">
        <v>8</v>
      </c>
      <c r="I2151" s="2">
        <v>7500</v>
      </c>
      <c r="J2151" s="2">
        <v>7500</v>
      </c>
      <c r="K2151" s="2">
        <v>7500</v>
      </c>
      <c r="L2151" s="2">
        <f t="shared" si="1866"/>
        <v>0</v>
      </c>
      <c r="M2151" s="2">
        <v>0</v>
      </c>
      <c r="N2151" s="2">
        <v>0</v>
      </c>
      <c r="O2151" s="2">
        <v>0</v>
      </c>
      <c r="P2151" s="2">
        <f t="shared" si="1868"/>
        <v>7500</v>
      </c>
      <c r="Q2151" s="2">
        <f t="shared" si="1848"/>
        <v>100</v>
      </c>
    </row>
    <row r="2152" spans="1:17">
      <c r="A2152" s="12" t="s">
        <v>803</v>
      </c>
      <c r="B2152" s="12" t="s">
        <v>129</v>
      </c>
      <c r="C2152" s="12" t="s">
        <v>1027</v>
      </c>
      <c r="D2152" s="12" t="s">
        <v>1028</v>
      </c>
      <c r="E2152" s="11">
        <v>6112</v>
      </c>
      <c r="F2152" s="12" t="s">
        <v>1034</v>
      </c>
      <c r="G2152" s="84" t="s">
        <v>3108</v>
      </c>
      <c r="H2152" s="13" t="s">
        <v>6</v>
      </c>
      <c r="I2152" s="2">
        <v>13900</v>
      </c>
      <c r="J2152" s="2">
        <v>13900</v>
      </c>
      <c r="K2152" s="2">
        <v>10506</v>
      </c>
      <c r="L2152" s="2">
        <f t="shared" si="1866"/>
        <v>0</v>
      </c>
      <c r="M2152" s="2">
        <v>0</v>
      </c>
      <c r="N2152" s="2">
        <v>0</v>
      </c>
      <c r="O2152" s="2">
        <v>0</v>
      </c>
      <c r="P2152" s="2">
        <f t="shared" si="1868"/>
        <v>10506</v>
      </c>
      <c r="Q2152" s="2">
        <f t="shared" si="1848"/>
        <v>75.582733812949641</v>
      </c>
    </row>
    <row r="2153" spans="1:17">
      <c r="A2153" s="12" t="s">
        <v>803</v>
      </c>
      <c r="B2153" s="12" t="s">
        <v>129</v>
      </c>
      <c r="C2153" s="12" t="s">
        <v>1027</v>
      </c>
      <c r="D2153" s="12" t="s">
        <v>1028</v>
      </c>
      <c r="E2153" s="18" t="s">
        <v>13</v>
      </c>
      <c r="F2153" s="18" t="s">
        <v>0</v>
      </c>
      <c r="G2153" s="81" t="s">
        <v>0</v>
      </c>
      <c r="H2153" s="18" t="s">
        <v>14</v>
      </c>
      <c r="I2153" s="3">
        <v>136440</v>
      </c>
      <c r="J2153" s="3">
        <f t="shared" ref="J2153:K2153" si="1874">SUM(J2154)</f>
        <v>134540</v>
      </c>
      <c r="K2153" s="3">
        <f t="shared" si="1874"/>
        <v>77187</v>
      </c>
      <c r="L2153" s="3">
        <f t="shared" si="1866"/>
        <v>39000</v>
      </c>
      <c r="M2153" s="3">
        <f t="shared" ref="M2153:O2153" si="1875">SUM(M2154)</f>
        <v>12000</v>
      </c>
      <c r="N2153" s="3">
        <f t="shared" si="1875"/>
        <v>13500</v>
      </c>
      <c r="O2153" s="3">
        <f t="shared" si="1875"/>
        <v>13500</v>
      </c>
      <c r="P2153" s="3">
        <f t="shared" si="1868"/>
        <v>116187</v>
      </c>
      <c r="Q2153" s="3">
        <f t="shared" si="1848"/>
        <v>86.358703731232339</v>
      </c>
    </row>
    <row r="2154" spans="1:17">
      <c r="A2154" s="33" t="s">
        <v>803</v>
      </c>
      <c r="B2154" s="33" t="s">
        <v>129</v>
      </c>
      <c r="C2154" s="33" t="s">
        <v>1027</v>
      </c>
      <c r="D2154" s="33" t="s">
        <v>1028</v>
      </c>
      <c r="E2154" s="34">
        <v>6121</v>
      </c>
      <c r="F2154" s="33"/>
      <c r="G2154" s="84" t="s">
        <v>3108</v>
      </c>
      <c r="H2154" s="35" t="s">
        <v>15</v>
      </c>
      <c r="I2154" s="32">
        <v>136440</v>
      </c>
      <c r="J2154" s="32">
        <v>134540</v>
      </c>
      <c r="K2154" s="32">
        <v>77187</v>
      </c>
      <c r="L2154" s="32">
        <f t="shared" si="1866"/>
        <v>39000</v>
      </c>
      <c r="M2154" s="32">
        <v>12000</v>
      </c>
      <c r="N2154" s="32">
        <v>13500</v>
      </c>
      <c r="O2154" s="32">
        <v>13500</v>
      </c>
      <c r="P2154" s="32">
        <f t="shared" si="1868"/>
        <v>116187</v>
      </c>
      <c r="Q2154" s="32">
        <f t="shared" si="1848"/>
        <v>86.358703731232339</v>
      </c>
    </row>
    <row r="2155" spans="1:17">
      <c r="A2155" s="12" t="s">
        <v>803</v>
      </c>
      <c r="B2155" s="12" t="s">
        <v>129</v>
      </c>
      <c r="C2155" s="12" t="s">
        <v>1027</v>
      </c>
      <c r="D2155" s="12" t="s">
        <v>1028</v>
      </c>
      <c r="E2155" s="18" t="s">
        <v>16</v>
      </c>
      <c r="F2155" s="18" t="s">
        <v>0</v>
      </c>
      <c r="G2155" s="81" t="s">
        <v>0</v>
      </c>
      <c r="H2155" s="18" t="s">
        <v>17</v>
      </c>
      <c r="I2155" s="3">
        <v>158152</v>
      </c>
      <c r="J2155" s="3">
        <f t="shared" ref="J2155:K2155" si="1876">SUM(J2156:J2163)</f>
        <v>88558</v>
      </c>
      <c r="K2155" s="3">
        <f t="shared" si="1876"/>
        <v>50453</v>
      </c>
      <c r="L2155" s="3">
        <f t="shared" si="1866"/>
        <v>16310</v>
      </c>
      <c r="M2155" s="3">
        <f t="shared" ref="M2155:O2155" si="1877">SUM(M2156:M2163)</f>
        <v>6630</v>
      </c>
      <c r="N2155" s="3">
        <f t="shared" si="1877"/>
        <v>4850</v>
      </c>
      <c r="O2155" s="3">
        <f t="shared" si="1877"/>
        <v>4830</v>
      </c>
      <c r="P2155" s="3">
        <f t="shared" si="1868"/>
        <v>66763</v>
      </c>
      <c r="Q2155" s="3">
        <f t="shared" si="1848"/>
        <v>75.389010591928454</v>
      </c>
    </row>
    <row r="2156" spans="1:17">
      <c r="A2156" s="12" t="s">
        <v>803</v>
      </c>
      <c r="B2156" s="12" t="s">
        <v>129</v>
      </c>
      <c r="C2156" s="12" t="s">
        <v>1027</v>
      </c>
      <c r="D2156" s="12" t="s">
        <v>1028</v>
      </c>
      <c r="E2156" s="11">
        <v>6131</v>
      </c>
      <c r="F2156" s="12"/>
      <c r="G2156" s="84" t="s">
        <v>3108</v>
      </c>
      <c r="H2156" s="13" t="s">
        <v>18</v>
      </c>
      <c r="I2156" s="2">
        <v>1000</v>
      </c>
      <c r="J2156" s="2">
        <v>1000</v>
      </c>
      <c r="K2156" s="2">
        <v>1000</v>
      </c>
      <c r="L2156" s="2">
        <f t="shared" si="1866"/>
        <v>0</v>
      </c>
      <c r="M2156" s="2">
        <v>0</v>
      </c>
      <c r="N2156" s="2">
        <v>0</v>
      </c>
      <c r="O2156" s="2">
        <v>0</v>
      </c>
      <c r="P2156" s="2">
        <f t="shared" si="1868"/>
        <v>1000</v>
      </c>
      <c r="Q2156" s="2">
        <f t="shared" si="1848"/>
        <v>100</v>
      </c>
    </row>
    <row r="2157" spans="1:17">
      <c r="A2157" s="12" t="s">
        <v>803</v>
      </c>
      <c r="B2157" s="12" t="s">
        <v>129</v>
      </c>
      <c r="C2157" s="12" t="s">
        <v>1027</v>
      </c>
      <c r="D2157" s="12" t="s">
        <v>1028</v>
      </c>
      <c r="E2157" s="11">
        <v>6132</v>
      </c>
      <c r="F2157" s="12"/>
      <c r="G2157" s="84" t="s">
        <v>3108</v>
      </c>
      <c r="H2157" s="13" t="s">
        <v>19</v>
      </c>
      <c r="I2157" s="2">
        <v>37000</v>
      </c>
      <c r="J2157" s="2">
        <v>37000</v>
      </c>
      <c r="K2157" s="2">
        <v>23000</v>
      </c>
      <c r="L2157" s="2">
        <f t="shared" si="1866"/>
        <v>1500</v>
      </c>
      <c r="M2157" s="2">
        <v>500</v>
      </c>
      <c r="N2157" s="2">
        <v>500</v>
      </c>
      <c r="O2157" s="2">
        <v>500</v>
      </c>
      <c r="P2157" s="2">
        <f t="shared" si="1868"/>
        <v>24500</v>
      </c>
      <c r="Q2157" s="2">
        <f t="shared" si="1848"/>
        <v>66.21621621621621</v>
      </c>
    </row>
    <row r="2158" spans="1:17">
      <c r="A2158" s="12" t="s">
        <v>803</v>
      </c>
      <c r="B2158" s="12" t="s">
        <v>129</v>
      </c>
      <c r="C2158" s="12" t="s">
        <v>1027</v>
      </c>
      <c r="D2158" s="12" t="s">
        <v>1028</v>
      </c>
      <c r="E2158" s="11">
        <v>6133</v>
      </c>
      <c r="F2158" s="12"/>
      <c r="G2158" s="84" t="s">
        <v>3108</v>
      </c>
      <c r="H2158" s="13" t="s">
        <v>20</v>
      </c>
      <c r="I2158" s="2">
        <v>14000</v>
      </c>
      <c r="J2158" s="2">
        <v>14000</v>
      </c>
      <c r="K2158" s="2">
        <v>8000</v>
      </c>
      <c r="L2158" s="2">
        <f t="shared" si="1866"/>
        <v>3400</v>
      </c>
      <c r="M2158" s="2">
        <v>1000</v>
      </c>
      <c r="N2158" s="2">
        <v>1200</v>
      </c>
      <c r="O2158" s="2">
        <v>1200</v>
      </c>
      <c r="P2158" s="2">
        <f t="shared" si="1868"/>
        <v>11400</v>
      </c>
      <c r="Q2158" s="2">
        <f t="shared" si="1848"/>
        <v>81.428571428571431</v>
      </c>
    </row>
    <row r="2159" spans="1:17">
      <c r="A2159" s="12" t="s">
        <v>803</v>
      </c>
      <c r="B2159" s="12" t="s">
        <v>129</v>
      </c>
      <c r="C2159" s="12" t="s">
        <v>1027</v>
      </c>
      <c r="D2159" s="12" t="s">
        <v>1028</v>
      </c>
      <c r="E2159" s="11">
        <v>6134</v>
      </c>
      <c r="F2159" s="12"/>
      <c r="G2159" s="84" t="s">
        <v>3108</v>
      </c>
      <c r="H2159" s="13" t="s">
        <v>21</v>
      </c>
      <c r="I2159" s="2">
        <v>39000</v>
      </c>
      <c r="J2159" s="2">
        <v>11000</v>
      </c>
      <c r="K2159" s="2">
        <v>5800</v>
      </c>
      <c r="L2159" s="2">
        <f t="shared" si="1866"/>
        <v>3000</v>
      </c>
      <c r="M2159" s="2">
        <v>1000</v>
      </c>
      <c r="N2159" s="2">
        <v>1000</v>
      </c>
      <c r="O2159" s="2">
        <v>1000</v>
      </c>
      <c r="P2159" s="2">
        <f t="shared" si="1868"/>
        <v>8800</v>
      </c>
      <c r="Q2159" s="2">
        <f t="shared" si="1848"/>
        <v>80</v>
      </c>
    </row>
    <row r="2160" spans="1:17">
      <c r="A2160" s="12" t="s">
        <v>803</v>
      </c>
      <c r="B2160" s="12" t="s">
        <v>129</v>
      </c>
      <c r="C2160" s="12" t="s">
        <v>1027</v>
      </c>
      <c r="D2160" s="12" t="s">
        <v>1028</v>
      </c>
      <c r="E2160" s="11">
        <v>6135</v>
      </c>
      <c r="F2160" s="12"/>
      <c r="G2160" s="84" t="s">
        <v>3108</v>
      </c>
      <c r="H2160" s="13" t="s">
        <v>22</v>
      </c>
      <c r="I2160" s="2">
        <v>32194</v>
      </c>
      <c r="J2160" s="2">
        <v>600</v>
      </c>
      <c r="K2160" s="2">
        <v>340</v>
      </c>
      <c r="L2160" s="2">
        <f t="shared" si="1866"/>
        <v>110</v>
      </c>
      <c r="M2160" s="2">
        <v>30</v>
      </c>
      <c r="N2160" s="2">
        <v>50</v>
      </c>
      <c r="O2160" s="2">
        <v>30</v>
      </c>
      <c r="P2160" s="2">
        <f t="shared" si="1868"/>
        <v>450</v>
      </c>
      <c r="Q2160" s="2">
        <f t="shared" si="1848"/>
        <v>75</v>
      </c>
    </row>
    <row r="2161" spans="1:17">
      <c r="A2161" s="12" t="s">
        <v>803</v>
      </c>
      <c r="B2161" s="12" t="s">
        <v>129</v>
      </c>
      <c r="C2161" s="12" t="s">
        <v>1027</v>
      </c>
      <c r="D2161" s="12" t="s">
        <v>1028</v>
      </c>
      <c r="E2161" s="11">
        <v>6137</v>
      </c>
      <c r="F2161" s="12"/>
      <c r="G2161" s="84" t="s">
        <v>3108</v>
      </c>
      <c r="H2161" s="13" t="s">
        <v>24</v>
      </c>
      <c r="I2161" s="2">
        <v>8000</v>
      </c>
      <c r="J2161" s="2">
        <v>8000</v>
      </c>
      <c r="K2161" s="2">
        <v>4500</v>
      </c>
      <c r="L2161" s="2">
        <f t="shared" si="1866"/>
        <v>2100</v>
      </c>
      <c r="M2161" s="2">
        <v>700</v>
      </c>
      <c r="N2161" s="2">
        <v>700</v>
      </c>
      <c r="O2161" s="2">
        <v>700</v>
      </c>
      <c r="P2161" s="2">
        <f t="shared" si="1868"/>
        <v>6600</v>
      </c>
      <c r="Q2161" s="2">
        <f t="shared" si="1848"/>
        <v>82.5</v>
      </c>
    </row>
    <row r="2162" spans="1:17">
      <c r="A2162" s="12" t="s">
        <v>803</v>
      </c>
      <c r="B2162" s="12" t="s">
        <v>129</v>
      </c>
      <c r="C2162" s="12" t="s">
        <v>1027</v>
      </c>
      <c r="D2162" s="12" t="s">
        <v>1028</v>
      </c>
      <c r="E2162" s="11">
        <v>6138</v>
      </c>
      <c r="F2162" s="12"/>
      <c r="G2162" s="84" t="s">
        <v>3108</v>
      </c>
      <c r="H2162" s="13" t="s">
        <v>25</v>
      </c>
      <c r="I2162" s="2">
        <v>0</v>
      </c>
      <c r="J2162" s="2">
        <v>0</v>
      </c>
      <c r="K2162" s="2">
        <v>0</v>
      </c>
      <c r="L2162" s="2">
        <f t="shared" si="1866"/>
        <v>0</v>
      </c>
      <c r="M2162" s="2">
        <v>0</v>
      </c>
      <c r="N2162" s="2">
        <v>0</v>
      </c>
      <c r="O2162" s="2">
        <v>0</v>
      </c>
      <c r="P2162" s="2">
        <f t="shared" si="1868"/>
        <v>0</v>
      </c>
      <c r="Q2162" s="2" t="str">
        <f t="shared" si="1848"/>
        <v>-</v>
      </c>
    </row>
    <row r="2163" spans="1:17">
      <c r="A2163" s="17" t="s">
        <v>803</v>
      </c>
      <c r="B2163" s="17" t="s">
        <v>129</v>
      </c>
      <c r="C2163" s="17" t="s">
        <v>1027</v>
      </c>
      <c r="D2163" s="17" t="s">
        <v>1028</v>
      </c>
      <c r="E2163" s="17" t="s">
        <v>99</v>
      </c>
      <c r="F2163" s="12" t="s">
        <v>0</v>
      </c>
      <c r="G2163" s="84" t="s">
        <v>0</v>
      </c>
      <c r="H2163" s="18" t="s">
        <v>26</v>
      </c>
      <c r="I2163" s="3">
        <v>26958</v>
      </c>
      <c r="J2163" s="3">
        <f t="shared" ref="J2163:K2163" si="1878">SUM(J2164:J2166)</f>
        <v>16958</v>
      </c>
      <c r="K2163" s="3">
        <f t="shared" si="1878"/>
        <v>7813</v>
      </c>
      <c r="L2163" s="3">
        <f t="shared" si="1866"/>
        <v>6200</v>
      </c>
      <c r="M2163" s="3">
        <f t="shared" ref="M2163:O2163" si="1879">SUM(M2164:M2166)</f>
        <v>3400</v>
      </c>
      <c r="N2163" s="3">
        <f t="shared" si="1879"/>
        <v>1400</v>
      </c>
      <c r="O2163" s="3">
        <f t="shared" si="1879"/>
        <v>1400</v>
      </c>
      <c r="P2163" s="3">
        <f t="shared" si="1868"/>
        <v>14013</v>
      </c>
      <c r="Q2163" s="3">
        <f t="shared" si="1848"/>
        <v>82.633565278924408</v>
      </c>
    </row>
    <row r="2164" spans="1:17">
      <c r="A2164" s="12" t="s">
        <v>803</v>
      </c>
      <c r="B2164" s="12" t="s">
        <v>129</v>
      </c>
      <c r="C2164" s="12" t="s">
        <v>1027</v>
      </c>
      <c r="D2164" s="12" t="s">
        <v>1028</v>
      </c>
      <c r="E2164" s="11">
        <v>6139</v>
      </c>
      <c r="F2164" s="12"/>
      <c r="G2164" s="84" t="s">
        <v>3108</v>
      </c>
      <c r="H2164" s="13" t="s">
        <v>26</v>
      </c>
      <c r="I2164" s="2">
        <v>20100</v>
      </c>
      <c r="J2164" s="2">
        <v>10100</v>
      </c>
      <c r="K2164" s="2">
        <v>5500</v>
      </c>
      <c r="L2164" s="2">
        <f t="shared" si="1866"/>
        <v>3500</v>
      </c>
      <c r="M2164" s="2">
        <v>2500</v>
      </c>
      <c r="N2164" s="2">
        <v>500</v>
      </c>
      <c r="O2164" s="2">
        <v>500</v>
      </c>
      <c r="P2164" s="2">
        <f t="shared" si="1868"/>
        <v>9000</v>
      </c>
      <c r="Q2164" s="2">
        <f t="shared" si="1848"/>
        <v>89.10891089108911</v>
      </c>
    </row>
    <row r="2165" spans="1:17">
      <c r="A2165" s="33" t="s">
        <v>803</v>
      </c>
      <c r="B2165" s="33" t="s">
        <v>129</v>
      </c>
      <c r="C2165" s="33" t="s">
        <v>1027</v>
      </c>
      <c r="D2165" s="33" t="s">
        <v>1028</v>
      </c>
      <c r="E2165" s="34">
        <v>6139</v>
      </c>
      <c r="F2165" s="33" t="s">
        <v>1035</v>
      </c>
      <c r="G2165" s="84" t="s">
        <v>3108</v>
      </c>
      <c r="H2165" s="35" t="s">
        <v>108</v>
      </c>
      <c r="I2165" s="32">
        <v>3858</v>
      </c>
      <c r="J2165" s="32">
        <v>3858</v>
      </c>
      <c r="K2165" s="32">
        <v>2313</v>
      </c>
      <c r="L2165" s="32">
        <f t="shared" si="1866"/>
        <v>1200</v>
      </c>
      <c r="M2165" s="32">
        <v>400</v>
      </c>
      <c r="N2165" s="32">
        <v>400</v>
      </c>
      <c r="O2165" s="32">
        <v>400</v>
      </c>
      <c r="P2165" s="32">
        <f t="shared" si="1868"/>
        <v>3513</v>
      </c>
      <c r="Q2165" s="32">
        <f t="shared" si="1848"/>
        <v>91.05754276827372</v>
      </c>
    </row>
    <row r="2166" spans="1:17" ht="22.5">
      <c r="A2166" s="12" t="s">
        <v>803</v>
      </c>
      <c r="B2166" s="12" t="s">
        <v>129</v>
      </c>
      <c r="C2166" s="12" t="s">
        <v>1027</v>
      </c>
      <c r="D2166" s="12" t="s">
        <v>1028</v>
      </c>
      <c r="E2166" s="11">
        <v>6139</v>
      </c>
      <c r="F2166" s="12" t="s">
        <v>1036</v>
      </c>
      <c r="G2166" s="84" t="s">
        <v>3108</v>
      </c>
      <c r="H2166" s="13" t="s">
        <v>114</v>
      </c>
      <c r="I2166" s="2">
        <v>3000</v>
      </c>
      <c r="J2166" s="2">
        <v>3000</v>
      </c>
      <c r="K2166" s="2">
        <v>0</v>
      </c>
      <c r="L2166" s="2">
        <f t="shared" si="1866"/>
        <v>1500</v>
      </c>
      <c r="M2166" s="2">
        <v>500</v>
      </c>
      <c r="N2166" s="2">
        <v>500</v>
      </c>
      <c r="O2166" s="2">
        <v>500</v>
      </c>
      <c r="P2166" s="2">
        <f t="shared" si="1868"/>
        <v>1500</v>
      </c>
      <c r="Q2166" s="2">
        <f t="shared" si="1848"/>
        <v>50</v>
      </c>
    </row>
    <row r="2167" spans="1:17" ht="22.5">
      <c r="A2167" s="17" t="s">
        <v>0</v>
      </c>
      <c r="B2167" s="17" t="s">
        <v>0</v>
      </c>
      <c r="C2167" s="17" t="s">
        <v>0</v>
      </c>
      <c r="D2167" s="18" t="s">
        <v>0</v>
      </c>
      <c r="E2167" s="18" t="s">
        <v>0</v>
      </c>
      <c r="F2167" s="18" t="s">
        <v>0</v>
      </c>
      <c r="G2167" s="81" t="s">
        <v>0</v>
      </c>
      <c r="H2167" s="24" t="s">
        <v>36</v>
      </c>
      <c r="I2167" s="29">
        <v>100</v>
      </c>
      <c r="J2167" s="29">
        <f t="shared" ref="J2167:K2169" si="1880">SUM(J2168)</f>
        <v>100</v>
      </c>
      <c r="K2167" s="29">
        <f t="shared" si="1880"/>
        <v>0</v>
      </c>
      <c r="L2167" s="29">
        <f t="shared" si="1866"/>
        <v>0</v>
      </c>
      <c r="M2167" s="29">
        <f t="shared" ref="M2167:O2169" si="1881">SUM(M2168)</f>
        <v>0</v>
      </c>
      <c r="N2167" s="29">
        <f t="shared" si="1881"/>
        <v>0</v>
      </c>
      <c r="O2167" s="29">
        <f t="shared" si="1881"/>
        <v>0</v>
      </c>
      <c r="P2167" s="29">
        <f t="shared" si="1868"/>
        <v>0</v>
      </c>
      <c r="Q2167" s="29">
        <f t="shared" si="1848"/>
        <v>0</v>
      </c>
    </row>
    <row r="2168" spans="1:17">
      <c r="A2168" s="12" t="s">
        <v>803</v>
      </c>
      <c r="B2168" s="12" t="s">
        <v>129</v>
      </c>
      <c r="C2168" s="12" t="s">
        <v>1027</v>
      </c>
      <c r="D2168" s="12" t="s">
        <v>1028</v>
      </c>
      <c r="E2168" s="18" t="s">
        <v>28</v>
      </c>
      <c r="F2168" s="18" t="s">
        <v>0</v>
      </c>
      <c r="G2168" s="81" t="s">
        <v>0</v>
      </c>
      <c r="H2168" s="18" t="s">
        <v>29</v>
      </c>
      <c r="I2168" s="3">
        <v>100</v>
      </c>
      <c r="J2168" s="3">
        <f t="shared" si="1880"/>
        <v>100</v>
      </c>
      <c r="K2168" s="3">
        <f t="shared" si="1880"/>
        <v>0</v>
      </c>
      <c r="L2168" s="3">
        <f t="shared" si="1866"/>
        <v>0</v>
      </c>
      <c r="M2168" s="3">
        <f t="shared" si="1881"/>
        <v>0</v>
      </c>
      <c r="N2168" s="3">
        <f t="shared" si="1881"/>
        <v>0</v>
      </c>
      <c r="O2168" s="3">
        <f t="shared" si="1881"/>
        <v>0</v>
      </c>
      <c r="P2168" s="3">
        <f t="shared" si="1868"/>
        <v>0</v>
      </c>
      <c r="Q2168" s="3">
        <f t="shared" si="1848"/>
        <v>0</v>
      </c>
    </row>
    <row r="2169" spans="1:17">
      <c r="A2169" s="17" t="s">
        <v>803</v>
      </c>
      <c r="B2169" s="17" t="s">
        <v>129</v>
      </c>
      <c r="C2169" s="17" t="s">
        <v>1027</v>
      </c>
      <c r="D2169" s="17" t="s">
        <v>1028</v>
      </c>
      <c r="E2169" s="17" t="s">
        <v>120</v>
      </c>
      <c r="F2169" s="12" t="s">
        <v>0</v>
      </c>
      <c r="G2169" s="84" t="s">
        <v>0</v>
      </c>
      <c r="H2169" s="18" t="s">
        <v>35</v>
      </c>
      <c r="I2169" s="3">
        <v>100</v>
      </c>
      <c r="J2169" s="3">
        <f t="shared" si="1880"/>
        <v>100</v>
      </c>
      <c r="K2169" s="3">
        <f t="shared" si="1880"/>
        <v>0</v>
      </c>
      <c r="L2169" s="3">
        <f t="shared" si="1866"/>
        <v>0</v>
      </c>
      <c r="M2169" s="3">
        <f t="shared" si="1881"/>
        <v>0</v>
      </c>
      <c r="N2169" s="3">
        <f t="shared" si="1881"/>
        <v>0</v>
      </c>
      <c r="O2169" s="3">
        <f t="shared" si="1881"/>
        <v>0</v>
      </c>
      <c r="P2169" s="3">
        <f t="shared" si="1868"/>
        <v>0</v>
      </c>
      <c r="Q2169" s="3">
        <f t="shared" si="1848"/>
        <v>0</v>
      </c>
    </row>
    <row r="2170" spans="1:17">
      <c r="A2170" s="12" t="s">
        <v>803</v>
      </c>
      <c r="B2170" s="12" t="s">
        <v>129</v>
      </c>
      <c r="C2170" s="12" t="s">
        <v>1027</v>
      </c>
      <c r="D2170" s="12" t="s">
        <v>1028</v>
      </c>
      <c r="E2170" s="11">
        <v>6148</v>
      </c>
      <c r="F2170" s="12"/>
      <c r="G2170" s="84" t="s">
        <v>3108</v>
      </c>
      <c r="H2170" s="13" t="s">
        <v>35</v>
      </c>
      <c r="I2170" s="2">
        <v>100</v>
      </c>
      <c r="J2170" s="2">
        <v>100</v>
      </c>
      <c r="K2170" s="2">
        <v>0</v>
      </c>
      <c r="L2170" s="2">
        <f t="shared" si="1866"/>
        <v>0</v>
      </c>
      <c r="M2170" s="2">
        <v>0</v>
      </c>
      <c r="N2170" s="2">
        <v>0</v>
      </c>
      <c r="O2170" s="2">
        <v>0</v>
      </c>
      <c r="P2170" s="2">
        <f t="shared" si="1868"/>
        <v>0</v>
      </c>
      <c r="Q2170" s="2">
        <f t="shared" si="1848"/>
        <v>0</v>
      </c>
    </row>
    <row r="2171" spans="1:17" ht="22.5">
      <c r="A2171" s="17" t="s">
        <v>0</v>
      </c>
      <c r="B2171" s="17" t="s">
        <v>0</v>
      </c>
      <c r="C2171" s="17" t="s">
        <v>0</v>
      </c>
      <c r="D2171" s="18" t="s">
        <v>0</v>
      </c>
      <c r="E2171" s="18" t="s">
        <v>0</v>
      </c>
      <c r="F2171" s="18" t="s">
        <v>0</v>
      </c>
      <c r="G2171" s="81" t="s">
        <v>0</v>
      </c>
      <c r="H2171" s="24" t="s">
        <v>58</v>
      </c>
      <c r="I2171" s="29">
        <v>55000</v>
      </c>
      <c r="J2171" s="29">
        <f t="shared" ref="J2171:K2171" si="1882">SUM(J2172)</f>
        <v>30000</v>
      </c>
      <c r="K2171" s="29">
        <f t="shared" si="1882"/>
        <v>3000</v>
      </c>
      <c r="L2171" s="29">
        <f t="shared" si="1866"/>
        <v>22000</v>
      </c>
      <c r="M2171" s="29">
        <f t="shared" ref="M2171:O2171" si="1883">SUM(M2172)</f>
        <v>14000</v>
      </c>
      <c r="N2171" s="29">
        <f t="shared" si="1883"/>
        <v>8000</v>
      </c>
      <c r="O2171" s="29">
        <f t="shared" si="1883"/>
        <v>0</v>
      </c>
      <c r="P2171" s="29">
        <f t="shared" si="1868"/>
        <v>25000</v>
      </c>
      <c r="Q2171" s="29">
        <f t="shared" si="1848"/>
        <v>83.333333333333343</v>
      </c>
    </row>
    <row r="2172" spans="1:17">
      <c r="A2172" s="12" t="s">
        <v>803</v>
      </c>
      <c r="B2172" s="12" t="s">
        <v>129</v>
      </c>
      <c r="C2172" s="12" t="s">
        <v>1027</v>
      </c>
      <c r="D2172" s="12" t="s">
        <v>1028</v>
      </c>
      <c r="E2172" s="18" t="s">
        <v>50</v>
      </c>
      <c r="F2172" s="18" t="s">
        <v>0</v>
      </c>
      <c r="G2172" s="81" t="s">
        <v>0</v>
      </c>
      <c r="H2172" s="18" t="s">
        <v>51</v>
      </c>
      <c r="I2172" s="3">
        <v>55000</v>
      </c>
      <c r="J2172" s="3">
        <f t="shared" ref="J2172" si="1884">SUM(J2173:J2174)</f>
        <v>30000</v>
      </c>
      <c r="K2172" s="3">
        <f t="shared" ref="K2172" si="1885">SUM(K2173:K2174)</f>
        <v>3000</v>
      </c>
      <c r="L2172" s="3">
        <f t="shared" si="1866"/>
        <v>22000</v>
      </c>
      <c r="M2172" s="3">
        <f t="shared" ref="M2172:O2172" si="1886">SUM(M2173:M2174)</f>
        <v>14000</v>
      </c>
      <c r="N2172" s="3">
        <f t="shared" si="1886"/>
        <v>8000</v>
      </c>
      <c r="O2172" s="3">
        <f t="shared" si="1886"/>
        <v>0</v>
      </c>
      <c r="P2172" s="3">
        <f t="shared" si="1868"/>
        <v>25000</v>
      </c>
      <c r="Q2172" s="3">
        <f t="shared" si="1848"/>
        <v>83.333333333333343</v>
      </c>
    </row>
    <row r="2173" spans="1:17">
      <c r="A2173" s="12" t="s">
        <v>803</v>
      </c>
      <c r="B2173" s="12" t="s">
        <v>129</v>
      </c>
      <c r="C2173" s="12" t="s">
        <v>1027</v>
      </c>
      <c r="D2173" s="12" t="s">
        <v>1028</v>
      </c>
      <c r="E2173" s="11">
        <v>8213</v>
      </c>
      <c r="F2173" s="12"/>
      <c r="G2173" s="84" t="s">
        <v>3108</v>
      </c>
      <c r="H2173" s="13" t="s">
        <v>54</v>
      </c>
      <c r="I2173" s="2">
        <v>40000</v>
      </c>
      <c r="J2173" s="2">
        <v>20000</v>
      </c>
      <c r="K2173" s="2">
        <v>3000</v>
      </c>
      <c r="L2173" s="2">
        <f t="shared" si="1866"/>
        <v>12000</v>
      </c>
      <c r="M2173" s="2">
        <v>7000</v>
      </c>
      <c r="N2173" s="2">
        <v>5000</v>
      </c>
      <c r="O2173" s="2">
        <v>0</v>
      </c>
      <c r="P2173" s="2">
        <f t="shared" si="1868"/>
        <v>15000</v>
      </c>
      <c r="Q2173" s="2">
        <f t="shared" si="1848"/>
        <v>75</v>
      </c>
    </row>
    <row r="2174" spans="1:17">
      <c r="A2174" s="12" t="s">
        <v>803</v>
      </c>
      <c r="B2174" s="12" t="s">
        <v>129</v>
      </c>
      <c r="C2174" s="12" t="s">
        <v>1027</v>
      </c>
      <c r="D2174" s="12" t="s">
        <v>1028</v>
      </c>
      <c r="E2174" s="11">
        <v>8216</v>
      </c>
      <c r="F2174" s="12"/>
      <c r="G2174" s="84" t="s">
        <v>3108</v>
      </c>
      <c r="H2174" s="13" t="s">
        <v>57</v>
      </c>
      <c r="I2174" s="2">
        <v>15000</v>
      </c>
      <c r="J2174" s="2">
        <v>10000</v>
      </c>
      <c r="K2174" s="2">
        <v>0</v>
      </c>
      <c r="L2174" s="2">
        <f t="shared" si="1866"/>
        <v>10000</v>
      </c>
      <c r="M2174" s="2">
        <v>7000</v>
      </c>
      <c r="N2174" s="2">
        <v>3000</v>
      </c>
      <c r="O2174" s="2">
        <v>0</v>
      </c>
      <c r="P2174" s="2">
        <f t="shared" si="1868"/>
        <v>10000</v>
      </c>
      <c r="Q2174" s="2">
        <f t="shared" si="1848"/>
        <v>100</v>
      </c>
    </row>
    <row r="2175" spans="1:17">
      <c r="A2175" s="13" t="s">
        <v>0</v>
      </c>
      <c r="B2175" s="13" t="s">
        <v>0</v>
      </c>
      <c r="C2175" s="13" t="s">
        <v>0</v>
      </c>
      <c r="D2175" s="13" t="s">
        <v>0</v>
      </c>
      <c r="E2175" s="13" t="s">
        <v>0</v>
      </c>
      <c r="F2175" s="13" t="s">
        <v>0</v>
      </c>
      <c r="G2175" s="84" t="s">
        <v>0</v>
      </c>
      <c r="H2175" s="24" t="s">
        <v>1037</v>
      </c>
      <c r="I2175" s="29">
        <v>1834225</v>
      </c>
      <c r="J2175" s="29">
        <f t="shared" ref="J2175:K2175" si="1887">SUM(J2144,J2167,J2171)</f>
        <v>1719815</v>
      </c>
      <c r="K2175" s="29">
        <f t="shared" si="1887"/>
        <v>984444</v>
      </c>
      <c r="L2175" s="29">
        <f t="shared" si="1866"/>
        <v>461710</v>
      </c>
      <c r="M2175" s="29">
        <f t="shared" ref="M2175:O2175" si="1888">SUM(M2144,M2167,M2171)</f>
        <v>150630</v>
      </c>
      <c r="N2175" s="29">
        <f t="shared" si="1888"/>
        <v>158050</v>
      </c>
      <c r="O2175" s="29">
        <f t="shared" si="1888"/>
        <v>153030</v>
      </c>
      <c r="P2175" s="29">
        <f t="shared" si="1868"/>
        <v>1446154</v>
      </c>
      <c r="Q2175" s="29">
        <f t="shared" si="1848"/>
        <v>84.087765253820905</v>
      </c>
    </row>
    <row r="2176" spans="1:17" ht="15.75" thickBot="1">
      <c r="A2176" s="13" t="s">
        <v>0</v>
      </c>
      <c r="B2176" s="13" t="s">
        <v>0</v>
      </c>
      <c r="C2176" s="13" t="s">
        <v>0</v>
      </c>
      <c r="D2176" s="13" t="s">
        <v>0</v>
      </c>
      <c r="E2176" s="13" t="s">
        <v>0</v>
      </c>
      <c r="F2176" s="13" t="s">
        <v>0</v>
      </c>
      <c r="G2176" s="84" t="s">
        <v>0</v>
      </c>
      <c r="H2176" s="18" t="s">
        <v>125</v>
      </c>
      <c r="I2176" s="3">
        <v>41</v>
      </c>
      <c r="J2176" s="3">
        <v>41</v>
      </c>
      <c r="K2176" s="3">
        <v>0</v>
      </c>
      <c r="L2176" s="3">
        <f t="shared" si="1866"/>
        <v>0</v>
      </c>
      <c r="M2176" s="3"/>
      <c r="N2176" s="3"/>
      <c r="O2176" s="3"/>
      <c r="P2176" s="3">
        <f t="shared" si="1868"/>
        <v>0</v>
      </c>
      <c r="Q2176" s="3">
        <f t="shared" si="1848"/>
        <v>0</v>
      </c>
    </row>
    <row r="2177" spans="1:17" ht="45.75" thickBot="1">
      <c r="A2177" s="109" t="s">
        <v>0</v>
      </c>
      <c r="B2177" s="109" t="s">
        <v>0</v>
      </c>
      <c r="C2177" s="109" t="s">
        <v>0</v>
      </c>
      <c r="D2177" s="109" t="s">
        <v>0</v>
      </c>
      <c r="E2177" s="109" t="s">
        <v>0</v>
      </c>
      <c r="F2177" s="109" t="s">
        <v>0</v>
      </c>
      <c r="G2177" s="121" t="s">
        <v>0</v>
      </c>
      <c r="H2177" s="1" t="s">
        <v>126</v>
      </c>
      <c r="I2177" s="1" t="s">
        <v>3016</v>
      </c>
      <c r="J2177" s="1" t="s">
        <v>3199</v>
      </c>
      <c r="K2177" s="1" t="s">
        <v>3198</v>
      </c>
      <c r="L2177" s="1" t="s">
        <v>3191</v>
      </c>
      <c r="M2177" s="1" t="s">
        <v>3193</v>
      </c>
      <c r="N2177" s="1" t="s">
        <v>3194</v>
      </c>
      <c r="O2177" s="1" t="s">
        <v>3195</v>
      </c>
      <c r="P2177" s="1" t="s">
        <v>3192</v>
      </c>
      <c r="Q2177" s="1" t="s">
        <v>3185</v>
      </c>
    </row>
    <row r="2178" spans="1:17">
      <c r="A2178" s="110"/>
      <c r="B2178" s="110"/>
      <c r="C2178" s="110"/>
      <c r="D2178" s="110"/>
      <c r="E2178" s="110"/>
      <c r="F2178" s="110"/>
      <c r="G2178" s="122"/>
      <c r="H2178" s="26" t="s">
        <v>0</v>
      </c>
      <c r="I2178" s="28">
        <v>1</v>
      </c>
      <c r="J2178" s="28">
        <v>2</v>
      </c>
      <c r="K2178" s="28">
        <v>3</v>
      </c>
      <c r="L2178" s="28" t="s">
        <v>3186</v>
      </c>
      <c r="M2178" s="28">
        <v>5</v>
      </c>
      <c r="N2178" s="28">
        <v>6</v>
      </c>
      <c r="O2178" s="28">
        <v>7</v>
      </c>
      <c r="P2178" s="28" t="s">
        <v>3187</v>
      </c>
      <c r="Q2178" s="28">
        <v>9</v>
      </c>
    </row>
    <row r="2179" spans="1:17">
      <c r="A2179" s="110"/>
      <c r="B2179" s="110"/>
      <c r="C2179" s="110"/>
      <c r="D2179" s="110"/>
      <c r="E2179" s="110"/>
      <c r="F2179" s="110"/>
      <c r="G2179" s="122"/>
      <c r="H2179" s="8" t="s">
        <v>877</v>
      </c>
      <c r="I2179" s="9">
        <v>1834225</v>
      </c>
      <c r="J2179" s="9">
        <f t="shared" ref="J2179" si="1889">SUM(J2175)</f>
        <v>1719815</v>
      </c>
      <c r="K2179" s="9">
        <f t="shared" ref="K2179" si="1890">SUM(K2175)</f>
        <v>984444</v>
      </c>
      <c r="L2179" s="9">
        <f t="shared" ref="L2179:L2180" si="1891">M2179+N2179+O2179</f>
        <v>461710</v>
      </c>
      <c r="M2179" s="9">
        <f t="shared" ref="M2179:O2179" si="1892">SUM(M2175)</f>
        <v>150630</v>
      </c>
      <c r="N2179" s="9">
        <f t="shared" si="1892"/>
        <v>158050</v>
      </c>
      <c r="O2179" s="9">
        <f t="shared" si="1892"/>
        <v>153030</v>
      </c>
      <c r="P2179" s="9">
        <f t="shared" ref="P2179:P2180" si="1893">SUM(K2179+L2179)</f>
        <v>1446154</v>
      </c>
      <c r="Q2179" s="9">
        <f t="shared" si="1848"/>
        <v>84.087765253820905</v>
      </c>
    </row>
    <row r="2180" spans="1:17">
      <c r="A2180" s="110"/>
      <c r="B2180" s="110"/>
      <c r="C2180" s="110"/>
      <c r="D2180" s="110"/>
      <c r="E2180" s="110"/>
      <c r="F2180" s="110"/>
      <c r="G2180" s="122"/>
      <c r="H2180" s="10" t="s">
        <v>68</v>
      </c>
      <c r="I2180" s="9">
        <v>1834225</v>
      </c>
      <c r="J2180" s="9">
        <f t="shared" ref="J2180" si="1894">SUM(J2179)</f>
        <v>1719815</v>
      </c>
      <c r="K2180" s="9">
        <f t="shared" ref="K2180" si="1895">SUM(K2179)</f>
        <v>984444</v>
      </c>
      <c r="L2180" s="9">
        <f t="shared" si="1891"/>
        <v>461710</v>
      </c>
      <c r="M2180" s="9">
        <f t="shared" ref="M2180:O2180" si="1896">SUM(M2179)</f>
        <v>150630</v>
      </c>
      <c r="N2180" s="9">
        <f t="shared" si="1896"/>
        <v>158050</v>
      </c>
      <c r="O2180" s="9">
        <f t="shared" si="1896"/>
        <v>153030</v>
      </c>
      <c r="P2180" s="9">
        <f t="shared" si="1893"/>
        <v>1446154</v>
      </c>
      <c r="Q2180" s="9">
        <f t="shared" si="1848"/>
        <v>84.087765253820905</v>
      </c>
    </row>
    <row r="2181" spans="1:17">
      <c r="A2181" s="111"/>
      <c r="B2181" s="111"/>
      <c r="C2181" s="111"/>
      <c r="D2181" s="111"/>
      <c r="E2181" s="111"/>
      <c r="F2181" s="111"/>
      <c r="G2181" s="123"/>
      <c r="Q2181" t="str">
        <f t="shared" si="1848"/>
        <v>-</v>
      </c>
    </row>
    <row r="2182" spans="1:17" ht="15.75" thickBot="1">
      <c r="A2182" s="13" t="s">
        <v>0</v>
      </c>
      <c r="B2182" s="13" t="s">
        <v>0</v>
      </c>
      <c r="C2182" s="13" t="s">
        <v>0</v>
      </c>
      <c r="D2182" s="13" t="s">
        <v>0</v>
      </c>
      <c r="E2182" s="13" t="s">
        <v>0</v>
      </c>
      <c r="F2182" s="13" t="s">
        <v>0</v>
      </c>
      <c r="G2182" s="84" t="s">
        <v>0</v>
      </c>
      <c r="H2182" s="27" t="s">
        <v>0</v>
      </c>
      <c r="I2182" s="27"/>
      <c r="J2182" s="27"/>
      <c r="K2182" s="27"/>
      <c r="L2182" s="27"/>
      <c r="M2182" s="27"/>
      <c r="N2182" s="27"/>
      <c r="O2182" s="27"/>
      <c r="P2182" s="27"/>
      <c r="Q2182" s="27" t="str">
        <f t="shared" si="1848"/>
        <v>-</v>
      </c>
    </row>
    <row r="2183" spans="1:17" ht="45.75" thickBot="1">
      <c r="A2183" s="1" t="s">
        <v>82</v>
      </c>
      <c r="B2183" s="1" t="s">
        <v>83</v>
      </c>
      <c r="C2183" s="1" t="s">
        <v>84</v>
      </c>
      <c r="D2183" s="19" t="s">
        <v>0</v>
      </c>
      <c r="E2183" s="1" t="s">
        <v>85</v>
      </c>
      <c r="F2183" s="1" t="s">
        <v>86</v>
      </c>
      <c r="G2183" s="82" t="s">
        <v>87</v>
      </c>
      <c r="H2183" s="1" t="s">
        <v>1</v>
      </c>
      <c r="I2183" s="1" t="s">
        <v>3016</v>
      </c>
      <c r="J2183" s="1" t="s">
        <v>3199</v>
      </c>
      <c r="K2183" s="1" t="s">
        <v>3198</v>
      </c>
      <c r="L2183" s="1" t="s">
        <v>3191</v>
      </c>
      <c r="M2183" s="1" t="s">
        <v>3193</v>
      </c>
      <c r="N2183" s="1" t="s">
        <v>3194</v>
      </c>
      <c r="O2183" s="1" t="s">
        <v>3195</v>
      </c>
      <c r="P2183" s="1" t="s">
        <v>3192</v>
      </c>
      <c r="Q2183" s="1" t="s">
        <v>3185</v>
      </c>
    </row>
    <row r="2184" spans="1:17">
      <c r="A2184" s="20" t="s">
        <v>0</v>
      </c>
      <c r="B2184" s="20" t="s">
        <v>0</v>
      </c>
      <c r="C2184" s="20" t="s">
        <v>0</v>
      </c>
      <c r="D2184" s="21" t="s">
        <v>0</v>
      </c>
      <c r="E2184" s="21" t="s">
        <v>0</v>
      </c>
      <c r="F2184" s="22" t="s">
        <v>0</v>
      </c>
      <c r="G2184" s="83" t="s">
        <v>0</v>
      </c>
      <c r="H2184" s="23" t="s">
        <v>0</v>
      </c>
      <c r="I2184" s="28">
        <v>1</v>
      </c>
      <c r="J2184" s="28">
        <v>2</v>
      </c>
      <c r="K2184" s="28">
        <v>3</v>
      </c>
      <c r="L2184" s="28" t="s">
        <v>3186</v>
      </c>
      <c r="M2184" s="28">
        <v>5</v>
      </c>
      <c r="N2184" s="28">
        <v>6</v>
      </c>
      <c r="O2184" s="28">
        <v>7</v>
      </c>
      <c r="P2184" s="28" t="s">
        <v>3187</v>
      </c>
      <c r="Q2184" s="28">
        <v>9</v>
      </c>
    </row>
    <row r="2185" spans="1:17">
      <c r="A2185" s="17" t="s">
        <v>803</v>
      </c>
      <c r="B2185" s="17" t="s">
        <v>129</v>
      </c>
      <c r="C2185" s="12" t="s">
        <v>1038</v>
      </c>
      <c r="D2185" s="12" t="s">
        <v>1039</v>
      </c>
      <c r="E2185" s="18" t="s">
        <v>0</v>
      </c>
      <c r="F2185" s="18" t="s">
        <v>0</v>
      </c>
      <c r="G2185" s="81" t="s">
        <v>0</v>
      </c>
      <c r="H2185" s="18" t="s">
        <v>1040</v>
      </c>
      <c r="I2185" s="11"/>
      <c r="J2185" s="11"/>
      <c r="K2185" s="11"/>
      <c r="L2185" s="11"/>
      <c r="M2185" s="11"/>
      <c r="N2185" s="11"/>
      <c r="O2185" s="11"/>
      <c r="P2185" s="11"/>
      <c r="Q2185" s="11" t="str">
        <f t="shared" si="1848"/>
        <v>-</v>
      </c>
    </row>
    <row r="2186" spans="1:17" ht="22.5">
      <c r="A2186" s="17" t="s">
        <v>0</v>
      </c>
      <c r="B2186" s="17" t="s">
        <v>0</v>
      </c>
      <c r="C2186" s="17" t="s">
        <v>0</v>
      </c>
      <c r="D2186" s="18" t="s">
        <v>0</v>
      </c>
      <c r="E2186" s="18" t="s">
        <v>0</v>
      </c>
      <c r="F2186" s="18" t="s">
        <v>0</v>
      </c>
      <c r="G2186" s="81" t="s">
        <v>0</v>
      </c>
      <c r="H2186" s="24" t="s">
        <v>27</v>
      </c>
      <c r="I2186" s="29">
        <v>2505286</v>
      </c>
      <c r="J2186" s="29">
        <f t="shared" ref="J2186" si="1897">SUM(J2187,J2195,J2197)</f>
        <v>2466503</v>
      </c>
      <c r="K2186" s="29">
        <f t="shared" ref="K2186" si="1898">SUM(K2187,K2195,K2197)</f>
        <v>1365278</v>
      </c>
      <c r="L2186" s="29">
        <f t="shared" ref="L2186:L2218" si="1899">M2186+N2186+O2186</f>
        <v>629599</v>
      </c>
      <c r="M2186" s="29">
        <f t="shared" ref="M2186:O2186" si="1900">SUM(M2187,M2195,M2197)</f>
        <v>196604</v>
      </c>
      <c r="N2186" s="29">
        <f t="shared" si="1900"/>
        <v>216396</v>
      </c>
      <c r="O2186" s="29">
        <f t="shared" si="1900"/>
        <v>216599</v>
      </c>
      <c r="P2186" s="29">
        <f t="shared" ref="P2186:P2218" si="1901">SUM(K2186+L2186)</f>
        <v>1994877</v>
      </c>
      <c r="Q2186" s="29">
        <f t="shared" si="1848"/>
        <v>80.878758306801174</v>
      </c>
    </row>
    <row r="2187" spans="1:17">
      <c r="A2187" s="12" t="s">
        <v>803</v>
      </c>
      <c r="B2187" s="12" t="s">
        <v>129</v>
      </c>
      <c r="C2187" s="12" t="s">
        <v>1038</v>
      </c>
      <c r="D2187" s="12" t="s">
        <v>1039</v>
      </c>
      <c r="E2187" s="18" t="s">
        <v>2</v>
      </c>
      <c r="F2187" s="18" t="s">
        <v>0</v>
      </c>
      <c r="G2187" s="81" t="s">
        <v>0</v>
      </c>
      <c r="H2187" s="18" t="s">
        <v>3</v>
      </c>
      <c r="I2187" s="3">
        <v>2141336</v>
      </c>
      <c r="J2187" s="3">
        <f t="shared" ref="J2187" si="1902">SUM(J2188:J2189)</f>
        <v>2131653</v>
      </c>
      <c r="K2187" s="3">
        <f t="shared" ref="K2187" si="1903">SUM(K2188:K2189)</f>
        <v>1162383</v>
      </c>
      <c r="L2187" s="3">
        <f t="shared" si="1899"/>
        <v>555189</v>
      </c>
      <c r="M2187" s="3">
        <f t="shared" ref="M2187:O2187" si="1904">SUM(M2188:M2189)</f>
        <v>172464</v>
      </c>
      <c r="N2187" s="3">
        <f t="shared" si="1904"/>
        <v>191336</v>
      </c>
      <c r="O2187" s="3">
        <f t="shared" si="1904"/>
        <v>191389</v>
      </c>
      <c r="P2187" s="3">
        <f t="shared" si="1901"/>
        <v>1717572</v>
      </c>
      <c r="Q2187" s="3">
        <f t="shared" si="1848"/>
        <v>80.574652628734597</v>
      </c>
    </row>
    <row r="2188" spans="1:17">
      <c r="A2188" s="33" t="s">
        <v>803</v>
      </c>
      <c r="B2188" s="33" t="s">
        <v>129</v>
      </c>
      <c r="C2188" s="33" t="s">
        <v>1038</v>
      </c>
      <c r="D2188" s="33" t="s">
        <v>1039</v>
      </c>
      <c r="E2188" s="34">
        <v>6111</v>
      </c>
      <c r="F2188" s="33"/>
      <c r="G2188" s="84" t="s">
        <v>3108</v>
      </c>
      <c r="H2188" s="35" t="s">
        <v>4</v>
      </c>
      <c r="I2188" s="32">
        <v>1893995</v>
      </c>
      <c r="J2188" s="32">
        <v>1875995</v>
      </c>
      <c r="K2188" s="32">
        <v>990508</v>
      </c>
      <c r="L2188" s="32">
        <f t="shared" si="1899"/>
        <v>513000</v>
      </c>
      <c r="M2188" s="32">
        <v>169000</v>
      </c>
      <c r="N2188" s="32">
        <v>172000</v>
      </c>
      <c r="O2188" s="32">
        <v>172000</v>
      </c>
      <c r="P2188" s="32">
        <f t="shared" si="1901"/>
        <v>1503508</v>
      </c>
      <c r="Q2188" s="32">
        <f t="shared" si="1848"/>
        <v>80.144563285083379</v>
      </c>
    </row>
    <row r="2189" spans="1:17">
      <c r="A2189" s="17" t="s">
        <v>803</v>
      </c>
      <c r="B2189" s="17" t="s">
        <v>129</v>
      </c>
      <c r="C2189" s="17" t="s">
        <v>1038</v>
      </c>
      <c r="D2189" s="17" t="s">
        <v>1039</v>
      </c>
      <c r="E2189" s="17" t="s">
        <v>91</v>
      </c>
      <c r="F2189" s="12" t="s">
        <v>0</v>
      </c>
      <c r="G2189" s="84" t="s">
        <v>0</v>
      </c>
      <c r="H2189" s="18" t="s">
        <v>5</v>
      </c>
      <c r="I2189" s="3">
        <v>247341</v>
      </c>
      <c r="J2189" s="3">
        <f t="shared" ref="J2189:K2189" si="1905">SUM(J2190:J2194)</f>
        <v>255658</v>
      </c>
      <c r="K2189" s="3">
        <f t="shared" si="1905"/>
        <v>171875</v>
      </c>
      <c r="L2189" s="3">
        <f t="shared" si="1899"/>
        <v>42189</v>
      </c>
      <c r="M2189" s="3">
        <f t="shared" ref="M2189:O2189" si="1906">SUM(M2190:M2194)</f>
        <v>3464</v>
      </c>
      <c r="N2189" s="3">
        <f t="shared" si="1906"/>
        <v>19336</v>
      </c>
      <c r="O2189" s="3">
        <f t="shared" si="1906"/>
        <v>19389</v>
      </c>
      <c r="P2189" s="3">
        <f t="shared" si="1901"/>
        <v>214064</v>
      </c>
      <c r="Q2189" s="3">
        <f t="shared" ref="Q2189:Q2252" si="1907">IF(J2189=0,"-",P2189/J2189*100)</f>
        <v>83.730608860274273</v>
      </c>
    </row>
    <row r="2190" spans="1:17">
      <c r="A2190" s="33" t="s">
        <v>803</v>
      </c>
      <c r="B2190" s="33" t="s">
        <v>129</v>
      </c>
      <c r="C2190" s="33" t="s">
        <v>1038</v>
      </c>
      <c r="D2190" s="33" t="s">
        <v>1039</v>
      </c>
      <c r="E2190" s="34">
        <v>6112</v>
      </c>
      <c r="F2190" s="33" t="s">
        <v>1041</v>
      </c>
      <c r="G2190" s="84" t="s">
        <v>3108</v>
      </c>
      <c r="H2190" s="35" t="s">
        <v>9</v>
      </c>
      <c r="I2190" s="32">
        <v>39683</v>
      </c>
      <c r="J2190" s="32">
        <v>39100</v>
      </c>
      <c r="K2190" s="32">
        <v>19186</v>
      </c>
      <c r="L2190" s="32">
        <f t="shared" si="1899"/>
        <v>6625</v>
      </c>
      <c r="M2190" s="32">
        <v>0</v>
      </c>
      <c r="N2190" s="32">
        <v>3286</v>
      </c>
      <c r="O2190" s="32">
        <v>3339</v>
      </c>
      <c r="P2190" s="32">
        <f t="shared" si="1901"/>
        <v>25811</v>
      </c>
      <c r="Q2190" s="32">
        <f t="shared" si="1907"/>
        <v>66.012787723785166</v>
      </c>
    </row>
    <row r="2191" spans="1:17">
      <c r="A2191" s="33" t="s">
        <v>803</v>
      </c>
      <c r="B2191" s="33" t="s">
        <v>129</v>
      </c>
      <c r="C2191" s="33" t="s">
        <v>1038</v>
      </c>
      <c r="D2191" s="33" t="s">
        <v>1039</v>
      </c>
      <c r="E2191" s="34">
        <v>6112</v>
      </c>
      <c r="F2191" s="33" t="s">
        <v>1042</v>
      </c>
      <c r="G2191" s="84" t="s">
        <v>3108</v>
      </c>
      <c r="H2191" s="35" t="s">
        <v>10</v>
      </c>
      <c r="I2191" s="32">
        <v>150700</v>
      </c>
      <c r="J2191" s="32">
        <v>148500</v>
      </c>
      <c r="K2191" s="32">
        <v>88697</v>
      </c>
      <c r="L2191" s="32">
        <f t="shared" si="1899"/>
        <v>33608</v>
      </c>
      <c r="M2191" s="32">
        <v>1508</v>
      </c>
      <c r="N2191" s="32">
        <v>16050</v>
      </c>
      <c r="O2191" s="32">
        <v>16050</v>
      </c>
      <c r="P2191" s="32">
        <f t="shared" si="1901"/>
        <v>122305</v>
      </c>
      <c r="Q2191" s="32">
        <f t="shared" si="1907"/>
        <v>82.360269360269356</v>
      </c>
    </row>
    <row r="2192" spans="1:17">
      <c r="A2192" s="12" t="s">
        <v>803</v>
      </c>
      <c r="B2192" s="12" t="s">
        <v>129</v>
      </c>
      <c r="C2192" s="12" t="s">
        <v>1038</v>
      </c>
      <c r="D2192" s="12" t="s">
        <v>1039</v>
      </c>
      <c r="E2192" s="11">
        <v>6112</v>
      </c>
      <c r="F2192" s="12" t="s">
        <v>1043</v>
      </c>
      <c r="G2192" s="84" t="s">
        <v>3108</v>
      </c>
      <c r="H2192" s="13" t="s">
        <v>7</v>
      </c>
      <c r="I2192" s="2">
        <v>24338</v>
      </c>
      <c r="J2192" s="2">
        <v>35438</v>
      </c>
      <c r="K2192" s="2">
        <v>35438</v>
      </c>
      <c r="L2192" s="2">
        <f t="shared" si="1899"/>
        <v>0</v>
      </c>
      <c r="M2192" s="2">
        <v>0</v>
      </c>
      <c r="N2192" s="2">
        <v>0</v>
      </c>
      <c r="O2192" s="2">
        <v>0</v>
      </c>
      <c r="P2192" s="2">
        <f t="shared" si="1901"/>
        <v>35438</v>
      </c>
      <c r="Q2192" s="2">
        <f t="shared" si="1907"/>
        <v>100</v>
      </c>
    </row>
    <row r="2193" spans="1:17">
      <c r="A2193" s="12" t="s">
        <v>803</v>
      </c>
      <c r="B2193" s="12" t="s">
        <v>129</v>
      </c>
      <c r="C2193" s="12" t="s">
        <v>1038</v>
      </c>
      <c r="D2193" s="12" t="s">
        <v>1039</v>
      </c>
      <c r="E2193" s="11">
        <v>6112</v>
      </c>
      <c r="F2193" s="12" t="s">
        <v>1044</v>
      </c>
      <c r="G2193" s="84" t="s">
        <v>3108</v>
      </c>
      <c r="H2193" s="13" t="s">
        <v>8</v>
      </c>
      <c r="I2193" s="2">
        <v>16000</v>
      </c>
      <c r="J2193" s="2">
        <v>16000</v>
      </c>
      <c r="K2193" s="2">
        <v>13900</v>
      </c>
      <c r="L2193" s="2">
        <f t="shared" si="1899"/>
        <v>0</v>
      </c>
      <c r="M2193" s="2">
        <v>0</v>
      </c>
      <c r="N2193" s="2">
        <v>0</v>
      </c>
      <c r="O2193" s="2">
        <v>0</v>
      </c>
      <c r="P2193" s="2">
        <f t="shared" si="1901"/>
        <v>13900</v>
      </c>
      <c r="Q2193" s="2">
        <f t="shared" si="1907"/>
        <v>86.875</v>
      </c>
    </row>
    <row r="2194" spans="1:17">
      <c r="A2194" s="12" t="s">
        <v>803</v>
      </c>
      <c r="B2194" s="12" t="s">
        <v>129</v>
      </c>
      <c r="C2194" s="12" t="s">
        <v>1038</v>
      </c>
      <c r="D2194" s="12" t="s">
        <v>1039</v>
      </c>
      <c r="E2194" s="11">
        <v>6112</v>
      </c>
      <c r="F2194" s="12" t="s">
        <v>1045</v>
      </c>
      <c r="G2194" s="84" t="s">
        <v>3108</v>
      </c>
      <c r="H2194" s="13" t="s">
        <v>6</v>
      </c>
      <c r="I2194" s="2">
        <v>16620</v>
      </c>
      <c r="J2194" s="2">
        <v>16620</v>
      </c>
      <c r="K2194" s="2">
        <v>14654</v>
      </c>
      <c r="L2194" s="2">
        <f t="shared" si="1899"/>
        <v>1956</v>
      </c>
      <c r="M2194" s="2">
        <v>1956</v>
      </c>
      <c r="N2194" s="2"/>
      <c r="O2194" s="2">
        <v>0</v>
      </c>
      <c r="P2194" s="2">
        <f t="shared" si="1901"/>
        <v>16610</v>
      </c>
      <c r="Q2194" s="2">
        <f t="shared" si="1907"/>
        <v>99.939831528279171</v>
      </c>
    </row>
    <row r="2195" spans="1:17">
      <c r="A2195" s="12" t="s">
        <v>803</v>
      </c>
      <c r="B2195" s="12" t="s">
        <v>129</v>
      </c>
      <c r="C2195" s="12" t="s">
        <v>1038</v>
      </c>
      <c r="D2195" s="12" t="s">
        <v>1039</v>
      </c>
      <c r="E2195" s="18" t="s">
        <v>13</v>
      </c>
      <c r="F2195" s="18" t="s">
        <v>0</v>
      </c>
      <c r="G2195" s="81" t="s">
        <v>0</v>
      </c>
      <c r="H2195" s="18" t="s">
        <v>14</v>
      </c>
      <c r="I2195" s="3">
        <v>198869</v>
      </c>
      <c r="J2195" s="3">
        <f t="shared" ref="J2195:K2195" si="1908">SUM(J2196)</f>
        <v>196969</v>
      </c>
      <c r="K2195" s="3">
        <f t="shared" si="1908"/>
        <v>104442</v>
      </c>
      <c r="L2195" s="3">
        <f t="shared" si="1899"/>
        <v>53800</v>
      </c>
      <c r="M2195" s="3">
        <f t="shared" ref="M2195:O2195" si="1909">SUM(M2196)</f>
        <v>17900</v>
      </c>
      <c r="N2195" s="3">
        <f t="shared" si="1909"/>
        <v>17900</v>
      </c>
      <c r="O2195" s="3">
        <f t="shared" si="1909"/>
        <v>18000</v>
      </c>
      <c r="P2195" s="3">
        <f t="shared" si="1901"/>
        <v>158242</v>
      </c>
      <c r="Q2195" s="3">
        <f t="shared" si="1907"/>
        <v>80.338530428646123</v>
      </c>
    </row>
    <row r="2196" spans="1:17">
      <c r="A2196" s="33" t="s">
        <v>803</v>
      </c>
      <c r="B2196" s="33" t="s">
        <v>129</v>
      </c>
      <c r="C2196" s="33" t="s">
        <v>1038</v>
      </c>
      <c r="D2196" s="33" t="s">
        <v>1039</v>
      </c>
      <c r="E2196" s="34">
        <v>6121</v>
      </c>
      <c r="F2196" s="33"/>
      <c r="G2196" s="84" t="s">
        <v>3108</v>
      </c>
      <c r="H2196" s="35" t="s">
        <v>15</v>
      </c>
      <c r="I2196" s="32">
        <v>198869</v>
      </c>
      <c r="J2196" s="32">
        <v>196969</v>
      </c>
      <c r="K2196" s="32">
        <v>104442</v>
      </c>
      <c r="L2196" s="32">
        <f t="shared" si="1899"/>
        <v>53800</v>
      </c>
      <c r="M2196" s="32">
        <v>17900</v>
      </c>
      <c r="N2196" s="32">
        <v>17900</v>
      </c>
      <c r="O2196" s="32">
        <v>18000</v>
      </c>
      <c r="P2196" s="32">
        <f t="shared" si="1901"/>
        <v>158242</v>
      </c>
      <c r="Q2196" s="32">
        <f t="shared" si="1907"/>
        <v>80.338530428646123</v>
      </c>
    </row>
    <row r="2197" spans="1:17">
      <c r="A2197" s="12" t="s">
        <v>803</v>
      </c>
      <c r="B2197" s="12" t="s">
        <v>129</v>
      </c>
      <c r="C2197" s="12" t="s">
        <v>1038</v>
      </c>
      <c r="D2197" s="12" t="s">
        <v>1039</v>
      </c>
      <c r="E2197" s="18" t="s">
        <v>16</v>
      </c>
      <c r="F2197" s="18" t="s">
        <v>0</v>
      </c>
      <c r="G2197" s="81" t="s">
        <v>0</v>
      </c>
      <c r="H2197" s="18" t="s">
        <v>17</v>
      </c>
      <c r="I2197" s="3">
        <v>165081</v>
      </c>
      <c r="J2197" s="3">
        <f t="shared" ref="J2197:K2197" si="1910">SUM(J2198:J2205)</f>
        <v>137881</v>
      </c>
      <c r="K2197" s="3">
        <f t="shared" si="1910"/>
        <v>98453</v>
      </c>
      <c r="L2197" s="3">
        <f t="shared" si="1899"/>
        <v>20610</v>
      </c>
      <c r="M2197" s="3">
        <f t="shared" ref="M2197:O2197" si="1911">SUM(M2198:M2205)</f>
        <v>6240</v>
      </c>
      <c r="N2197" s="3">
        <f t="shared" si="1911"/>
        <v>7160</v>
      </c>
      <c r="O2197" s="3">
        <f t="shared" si="1911"/>
        <v>7210</v>
      </c>
      <c r="P2197" s="3">
        <f t="shared" si="1901"/>
        <v>119063</v>
      </c>
      <c r="Q2197" s="3">
        <f t="shared" si="1907"/>
        <v>86.351999187705346</v>
      </c>
    </row>
    <row r="2198" spans="1:17">
      <c r="A2198" s="12" t="s">
        <v>803</v>
      </c>
      <c r="B2198" s="12" t="s">
        <v>129</v>
      </c>
      <c r="C2198" s="12" t="s">
        <v>1038</v>
      </c>
      <c r="D2198" s="12" t="s">
        <v>1039</v>
      </c>
      <c r="E2198" s="11">
        <v>6131</v>
      </c>
      <c r="F2198" s="12"/>
      <c r="G2198" s="84" t="s">
        <v>3108</v>
      </c>
      <c r="H2198" s="13" t="s">
        <v>18</v>
      </c>
      <c r="I2198" s="2">
        <v>800</v>
      </c>
      <c r="J2198" s="2">
        <v>300</v>
      </c>
      <c r="K2198" s="2">
        <v>300</v>
      </c>
      <c r="L2198" s="2">
        <f t="shared" si="1899"/>
        <v>0</v>
      </c>
      <c r="M2198" s="2">
        <v>0</v>
      </c>
      <c r="N2198" s="2"/>
      <c r="O2198" s="2"/>
      <c r="P2198" s="2">
        <f t="shared" si="1901"/>
        <v>300</v>
      </c>
      <c r="Q2198" s="2">
        <f t="shared" si="1907"/>
        <v>100</v>
      </c>
    </row>
    <row r="2199" spans="1:17">
      <c r="A2199" s="12" t="s">
        <v>803</v>
      </c>
      <c r="B2199" s="12" t="s">
        <v>129</v>
      </c>
      <c r="C2199" s="12" t="s">
        <v>1038</v>
      </c>
      <c r="D2199" s="12" t="s">
        <v>1039</v>
      </c>
      <c r="E2199" s="11">
        <v>6132</v>
      </c>
      <c r="F2199" s="12"/>
      <c r="G2199" s="84" t="s">
        <v>3108</v>
      </c>
      <c r="H2199" s="13" t="s">
        <v>19</v>
      </c>
      <c r="I2199" s="2">
        <v>83000</v>
      </c>
      <c r="J2199" s="2">
        <v>83000</v>
      </c>
      <c r="K2199" s="2">
        <v>62800</v>
      </c>
      <c r="L2199" s="2">
        <f t="shared" si="1899"/>
        <v>10000</v>
      </c>
      <c r="M2199" s="2">
        <v>3000</v>
      </c>
      <c r="N2199" s="2">
        <v>3000</v>
      </c>
      <c r="O2199" s="2">
        <v>4000</v>
      </c>
      <c r="P2199" s="2">
        <f t="shared" si="1901"/>
        <v>72800</v>
      </c>
      <c r="Q2199" s="2">
        <f t="shared" si="1907"/>
        <v>87.710843373493972</v>
      </c>
    </row>
    <row r="2200" spans="1:17">
      <c r="A2200" s="12" t="s">
        <v>803</v>
      </c>
      <c r="B2200" s="12" t="s">
        <v>129</v>
      </c>
      <c r="C2200" s="12" t="s">
        <v>1038</v>
      </c>
      <c r="D2200" s="12" t="s">
        <v>1039</v>
      </c>
      <c r="E2200" s="11">
        <v>6133</v>
      </c>
      <c r="F2200" s="12"/>
      <c r="G2200" s="84" t="s">
        <v>3108</v>
      </c>
      <c r="H2200" s="13" t="s">
        <v>20</v>
      </c>
      <c r="I2200" s="2">
        <v>7800</v>
      </c>
      <c r="J2200" s="2">
        <v>7800</v>
      </c>
      <c r="K2200" s="2">
        <v>5050</v>
      </c>
      <c r="L2200" s="2">
        <f t="shared" si="1899"/>
        <v>1900</v>
      </c>
      <c r="M2200" s="2">
        <v>600</v>
      </c>
      <c r="N2200" s="2">
        <v>600</v>
      </c>
      <c r="O2200" s="2">
        <v>700</v>
      </c>
      <c r="P2200" s="2">
        <f t="shared" si="1901"/>
        <v>6950</v>
      </c>
      <c r="Q2200" s="2">
        <f t="shared" si="1907"/>
        <v>89.102564102564102</v>
      </c>
    </row>
    <row r="2201" spans="1:17">
      <c r="A2201" s="12" t="s">
        <v>803</v>
      </c>
      <c r="B2201" s="12" t="s">
        <v>129</v>
      </c>
      <c r="C2201" s="12" t="s">
        <v>1038</v>
      </c>
      <c r="D2201" s="12" t="s">
        <v>1039</v>
      </c>
      <c r="E2201" s="11">
        <v>6134</v>
      </c>
      <c r="F2201" s="12"/>
      <c r="G2201" s="84" t="s">
        <v>3108</v>
      </c>
      <c r="H2201" s="13" t="s">
        <v>21</v>
      </c>
      <c r="I2201" s="2">
        <v>25500</v>
      </c>
      <c r="J2201" s="2">
        <v>10000</v>
      </c>
      <c r="K2201" s="2">
        <v>5650</v>
      </c>
      <c r="L2201" s="2">
        <f t="shared" si="1899"/>
        <v>2300</v>
      </c>
      <c r="M2201" s="2">
        <v>700</v>
      </c>
      <c r="N2201" s="2">
        <v>900</v>
      </c>
      <c r="O2201" s="2">
        <v>700</v>
      </c>
      <c r="P2201" s="2">
        <f t="shared" si="1901"/>
        <v>7950</v>
      </c>
      <c r="Q2201" s="2">
        <f t="shared" si="1907"/>
        <v>79.5</v>
      </c>
    </row>
    <row r="2202" spans="1:17">
      <c r="A2202" s="12" t="s">
        <v>803</v>
      </c>
      <c r="B2202" s="12" t="s">
        <v>129</v>
      </c>
      <c r="C2202" s="12" t="s">
        <v>1038</v>
      </c>
      <c r="D2202" s="12" t="s">
        <v>1039</v>
      </c>
      <c r="E2202" s="11">
        <v>6135</v>
      </c>
      <c r="F2202" s="12"/>
      <c r="G2202" s="84" t="s">
        <v>3108</v>
      </c>
      <c r="H2202" s="13" t="s">
        <v>22</v>
      </c>
      <c r="I2202" s="2">
        <v>1150</v>
      </c>
      <c r="J2202" s="2">
        <v>150</v>
      </c>
      <c r="K2202" s="2">
        <v>130</v>
      </c>
      <c r="L2202" s="2">
        <f t="shared" si="1899"/>
        <v>20</v>
      </c>
      <c r="M2202" s="2">
        <v>10</v>
      </c>
      <c r="N2202" s="2">
        <v>10</v>
      </c>
      <c r="O2202" s="2">
        <v>0</v>
      </c>
      <c r="P2202" s="2">
        <f t="shared" si="1901"/>
        <v>150</v>
      </c>
      <c r="Q2202" s="2">
        <f t="shared" si="1907"/>
        <v>100</v>
      </c>
    </row>
    <row r="2203" spans="1:17">
      <c r="A2203" s="12" t="s">
        <v>803</v>
      </c>
      <c r="B2203" s="12" t="s">
        <v>129</v>
      </c>
      <c r="C2203" s="12" t="s">
        <v>1038</v>
      </c>
      <c r="D2203" s="12" t="s">
        <v>1039</v>
      </c>
      <c r="E2203" s="11">
        <v>6137</v>
      </c>
      <c r="F2203" s="12"/>
      <c r="G2203" s="84" t="s">
        <v>3108</v>
      </c>
      <c r="H2203" s="13" t="s">
        <v>24</v>
      </c>
      <c r="I2203" s="2">
        <v>10100</v>
      </c>
      <c r="J2203" s="2">
        <v>4900</v>
      </c>
      <c r="K2203" s="2">
        <v>3100</v>
      </c>
      <c r="L2203" s="2">
        <f t="shared" si="1899"/>
        <v>1000</v>
      </c>
      <c r="M2203" s="2">
        <v>300</v>
      </c>
      <c r="N2203" s="2">
        <v>400</v>
      </c>
      <c r="O2203" s="2">
        <v>300</v>
      </c>
      <c r="P2203" s="2">
        <f t="shared" si="1901"/>
        <v>4100</v>
      </c>
      <c r="Q2203" s="2">
        <f t="shared" si="1907"/>
        <v>83.673469387755105</v>
      </c>
    </row>
    <row r="2204" spans="1:17">
      <c r="A2204" s="12" t="s">
        <v>803</v>
      </c>
      <c r="B2204" s="12" t="s">
        <v>129</v>
      </c>
      <c r="C2204" s="12" t="s">
        <v>1038</v>
      </c>
      <c r="D2204" s="12" t="s">
        <v>1039</v>
      </c>
      <c r="E2204" s="11">
        <v>6138</v>
      </c>
      <c r="F2204" s="12"/>
      <c r="G2204" s="84" t="s">
        <v>3108</v>
      </c>
      <c r="H2204" s="13" t="s">
        <v>25</v>
      </c>
      <c r="I2204" s="2">
        <v>0</v>
      </c>
      <c r="J2204" s="2">
        <v>0</v>
      </c>
      <c r="K2204" s="2">
        <v>0</v>
      </c>
      <c r="L2204" s="2">
        <f t="shared" si="1899"/>
        <v>0</v>
      </c>
      <c r="M2204" s="2"/>
      <c r="N2204" s="2"/>
      <c r="O2204" s="2"/>
      <c r="P2204" s="2">
        <f t="shared" si="1901"/>
        <v>0</v>
      </c>
      <c r="Q2204" s="2" t="str">
        <f t="shared" si="1907"/>
        <v>-</v>
      </c>
    </row>
    <row r="2205" spans="1:17">
      <c r="A2205" s="17" t="s">
        <v>803</v>
      </c>
      <c r="B2205" s="17" t="s">
        <v>129</v>
      </c>
      <c r="C2205" s="17" t="s">
        <v>1038</v>
      </c>
      <c r="D2205" s="17" t="s">
        <v>1039</v>
      </c>
      <c r="E2205" s="17" t="s">
        <v>99</v>
      </c>
      <c r="F2205" s="12" t="s">
        <v>0</v>
      </c>
      <c r="G2205" s="84" t="s">
        <v>0</v>
      </c>
      <c r="H2205" s="18" t="s">
        <v>26</v>
      </c>
      <c r="I2205" s="3">
        <v>36731</v>
      </c>
      <c r="J2205" s="3">
        <f t="shared" ref="J2205:K2205" si="1912">SUM(J2206:J2208)</f>
        <v>31731</v>
      </c>
      <c r="K2205" s="3">
        <f t="shared" si="1912"/>
        <v>21423</v>
      </c>
      <c r="L2205" s="3">
        <f t="shared" si="1899"/>
        <v>5390</v>
      </c>
      <c r="M2205" s="3">
        <f t="shared" ref="M2205:O2205" si="1913">SUM(M2206:M2208)</f>
        <v>1630</v>
      </c>
      <c r="N2205" s="3">
        <f t="shared" si="1913"/>
        <v>2250</v>
      </c>
      <c r="O2205" s="3">
        <f t="shared" si="1913"/>
        <v>1510</v>
      </c>
      <c r="P2205" s="3">
        <f t="shared" si="1901"/>
        <v>26813</v>
      </c>
      <c r="Q2205" s="3">
        <f t="shared" si="1907"/>
        <v>84.500961205130636</v>
      </c>
    </row>
    <row r="2206" spans="1:17">
      <c r="A2206" s="12" t="s">
        <v>803</v>
      </c>
      <c r="B2206" s="12" t="s">
        <v>129</v>
      </c>
      <c r="C2206" s="12" t="s">
        <v>1038</v>
      </c>
      <c r="D2206" s="12" t="s">
        <v>1039</v>
      </c>
      <c r="E2206" s="11">
        <v>6139</v>
      </c>
      <c r="F2206" s="12"/>
      <c r="G2206" s="84" t="s">
        <v>3108</v>
      </c>
      <c r="H2206" s="13" t="s">
        <v>26</v>
      </c>
      <c r="I2206" s="2">
        <v>24731</v>
      </c>
      <c r="J2206" s="2">
        <v>19731</v>
      </c>
      <c r="K2206" s="2">
        <v>13600</v>
      </c>
      <c r="L2206" s="2">
        <f t="shared" si="1899"/>
        <v>2200</v>
      </c>
      <c r="M2206" s="2">
        <v>600</v>
      </c>
      <c r="N2206" s="2">
        <v>1200</v>
      </c>
      <c r="O2206" s="2">
        <v>400</v>
      </c>
      <c r="P2206" s="2">
        <f t="shared" si="1901"/>
        <v>15800</v>
      </c>
      <c r="Q2206" s="2">
        <f t="shared" si="1907"/>
        <v>80.077036136029605</v>
      </c>
    </row>
    <row r="2207" spans="1:17">
      <c r="A2207" s="33" t="s">
        <v>803</v>
      </c>
      <c r="B2207" s="33" t="s">
        <v>129</v>
      </c>
      <c r="C2207" s="33" t="s">
        <v>1038</v>
      </c>
      <c r="D2207" s="33" t="s">
        <v>1039</v>
      </c>
      <c r="E2207" s="34">
        <v>6139</v>
      </c>
      <c r="F2207" s="33" t="s">
        <v>1046</v>
      </c>
      <c r="G2207" s="84" t="s">
        <v>3108</v>
      </c>
      <c r="H2207" s="35" t="s">
        <v>108</v>
      </c>
      <c r="I2207" s="32">
        <v>5700</v>
      </c>
      <c r="J2207" s="32">
        <v>5700</v>
      </c>
      <c r="K2207" s="32">
        <v>3603</v>
      </c>
      <c r="L2207" s="32">
        <f t="shared" si="1899"/>
        <v>1410</v>
      </c>
      <c r="M2207" s="32">
        <v>450</v>
      </c>
      <c r="N2207" s="32">
        <v>450</v>
      </c>
      <c r="O2207" s="32">
        <v>510</v>
      </c>
      <c r="P2207" s="32">
        <f t="shared" si="1901"/>
        <v>5013</v>
      </c>
      <c r="Q2207" s="32">
        <f t="shared" si="1907"/>
        <v>87.94736842105263</v>
      </c>
    </row>
    <row r="2208" spans="1:17" ht="22.5">
      <c r="A2208" s="12" t="s">
        <v>803</v>
      </c>
      <c r="B2208" s="12" t="s">
        <v>129</v>
      </c>
      <c r="C2208" s="12" t="s">
        <v>1038</v>
      </c>
      <c r="D2208" s="12" t="s">
        <v>1039</v>
      </c>
      <c r="E2208" s="11">
        <v>6139</v>
      </c>
      <c r="F2208" s="12" t="s">
        <v>1047</v>
      </c>
      <c r="G2208" s="84" t="s">
        <v>3108</v>
      </c>
      <c r="H2208" s="13" t="s">
        <v>114</v>
      </c>
      <c r="I2208" s="2">
        <v>6300</v>
      </c>
      <c r="J2208" s="2">
        <v>6300</v>
      </c>
      <c r="K2208" s="2">
        <v>4220</v>
      </c>
      <c r="L2208" s="2">
        <f t="shared" si="1899"/>
        <v>1780</v>
      </c>
      <c r="M2208" s="2">
        <v>580</v>
      </c>
      <c r="N2208" s="2">
        <v>600</v>
      </c>
      <c r="O2208" s="2">
        <v>600</v>
      </c>
      <c r="P2208" s="2">
        <f t="shared" si="1901"/>
        <v>6000</v>
      </c>
      <c r="Q2208" s="2">
        <f t="shared" si="1907"/>
        <v>95.238095238095227</v>
      </c>
    </row>
    <row r="2209" spans="1:17" ht="22.5">
      <c r="A2209" s="17" t="s">
        <v>0</v>
      </c>
      <c r="B2209" s="17" t="s">
        <v>0</v>
      </c>
      <c r="C2209" s="17" t="s">
        <v>0</v>
      </c>
      <c r="D2209" s="18" t="s">
        <v>0</v>
      </c>
      <c r="E2209" s="18" t="s">
        <v>0</v>
      </c>
      <c r="F2209" s="18" t="s">
        <v>0</v>
      </c>
      <c r="G2209" s="81" t="s">
        <v>0</v>
      </c>
      <c r="H2209" s="24" t="s">
        <v>36</v>
      </c>
      <c r="I2209" s="29">
        <v>100</v>
      </c>
      <c r="J2209" s="29">
        <f t="shared" ref="J2209:K2211" si="1914">SUM(J2210)</f>
        <v>100</v>
      </c>
      <c r="K2209" s="29">
        <f t="shared" si="1914"/>
        <v>0</v>
      </c>
      <c r="L2209" s="29">
        <f t="shared" si="1899"/>
        <v>0</v>
      </c>
      <c r="M2209" s="29">
        <f t="shared" ref="M2209:O2211" si="1915">SUM(M2210)</f>
        <v>0</v>
      </c>
      <c r="N2209" s="29">
        <f t="shared" si="1915"/>
        <v>0</v>
      </c>
      <c r="O2209" s="29">
        <f t="shared" si="1915"/>
        <v>0</v>
      </c>
      <c r="P2209" s="29">
        <f t="shared" si="1901"/>
        <v>0</v>
      </c>
      <c r="Q2209" s="29">
        <f t="shared" si="1907"/>
        <v>0</v>
      </c>
    </row>
    <row r="2210" spans="1:17">
      <c r="A2210" s="12" t="s">
        <v>803</v>
      </c>
      <c r="B2210" s="12" t="s">
        <v>129</v>
      </c>
      <c r="C2210" s="12" t="s">
        <v>1038</v>
      </c>
      <c r="D2210" s="12" t="s">
        <v>1039</v>
      </c>
      <c r="E2210" s="18" t="s">
        <v>28</v>
      </c>
      <c r="F2210" s="18" t="s">
        <v>0</v>
      </c>
      <c r="G2210" s="81" t="s">
        <v>0</v>
      </c>
      <c r="H2210" s="18" t="s">
        <v>29</v>
      </c>
      <c r="I2210" s="3">
        <v>100</v>
      </c>
      <c r="J2210" s="3">
        <f t="shared" si="1914"/>
        <v>100</v>
      </c>
      <c r="K2210" s="3">
        <f t="shared" si="1914"/>
        <v>0</v>
      </c>
      <c r="L2210" s="3">
        <f t="shared" si="1899"/>
        <v>0</v>
      </c>
      <c r="M2210" s="3">
        <f t="shared" si="1915"/>
        <v>0</v>
      </c>
      <c r="N2210" s="3">
        <f t="shared" si="1915"/>
        <v>0</v>
      </c>
      <c r="O2210" s="3">
        <f t="shared" si="1915"/>
        <v>0</v>
      </c>
      <c r="P2210" s="3">
        <f t="shared" si="1901"/>
        <v>0</v>
      </c>
      <c r="Q2210" s="3">
        <f t="shared" si="1907"/>
        <v>0</v>
      </c>
    </row>
    <row r="2211" spans="1:17">
      <c r="A2211" s="17" t="s">
        <v>803</v>
      </c>
      <c r="B2211" s="17" t="s">
        <v>129</v>
      </c>
      <c r="C2211" s="17" t="s">
        <v>1038</v>
      </c>
      <c r="D2211" s="17" t="s">
        <v>1039</v>
      </c>
      <c r="E2211" s="17" t="s">
        <v>120</v>
      </c>
      <c r="F2211" s="12" t="s">
        <v>0</v>
      </c>
      <c r="G2211" s="84" t="s">
        <v>0</v>
      </c>
      <c r="H2211" s="18" t="s">
        <v>35</v>
      </c>
      <c r="I2211" s="3">
        <v>100</v>
      </c>
      <c r="J2211" s="3">
        <f t="shared" si="1914"/>
        <v>100</v>
      </c>
      <c r="K2211" s="3">
        <f t="shared" si="1914"/>
        <v>0</v>
      </c>
      <c r="L2211" s="3">
        <f t="shared" si="1899"/>
        <v>0</v>
      </c>
      <c r="M2211" s="3">
        <f t="shared" si="1915"/>
        <v>0</v>
      </c>
      <c r="N2211" s="3">
        <f t="shared" si="1915"/>
        <v>0</v>
      </c>
      <c r="O2211" s="3">
        <f t="shared" si="1915"/>
        <v>0</v>
      </c>
      <c r="P2211" s="3">
        <f t="shared" si="1901"/>
        <v>0</v>
      </c>
      <c r="Q2211" s="3">
        <f t="shared" si="1907"/>
        <v>0</v>
      </c>
    </row>
    <row r="2212" spans="1:17">
      <c r="A2212" s="12" t="s">
        <v>803</v>
      </c>
      <c r="B2212" s="12" t="s">
        <v>129</v>
      </c>
      <c r="C2212" s="12" t="s">
        <v>1038</v>
      </c>
      <c r="D2212" s="12" t="s">
        <v>1039</v>
      </c>
      <c r="E2212" s="11">
        <v>6148</v>
      </c>
      <c r="F2212" s="12"/>
      <c r="G2212" s="84" t="s">
        <v>3108</v>
      </c>
      <c r="H2212" s="13" t="s">
        <v>35</v>
      </c>
      <c r="I2212" s="2">
        <v>100</v>
      </c>
      <c r="J2212" s="2">
        <v>100</v>
      </c>
      <c r="K2212" s="2">
        <v>0</v>
      </c>
      <c r="L2212" s="2">
        <f t="shared" si="1899"/>
        <v>0</v>
      </c>
      <c r="M2212" s="2"/>
      <c r="N2212" s="2"/>
      <c r="O2212" s="2"/>
      <c r="P2212" s="2">
        <f t="shared" si="1901"/>
        <v>0</v>
      </c>
      <c r="Q2212" s="2">
        <f t="shared" si="1907"/>
        <v>0</v>
      </c>
    </row>
    <row r="2213" spans="1:17" ht="22.5">
      <c r="A2213" s="17" t="s">
        <v>0</v>
      </c>
      <c r="B2213" s="17" t="s">
        <v>0</v>
      </c>
      <c r="C2213" s="17" t="s">
        <v>0</v>
      </c>
      <c r="D2213" s="18" t="s">
        <v>0</v>
      </c>
      <c r="E2213" s="18" t="s">
        <v>0</v>
      </c>
      <c r="F2213" s="18" t="s">
        <v>0</v>
      </c>
      <c r="G2213" s="81" t="s">
        <v>0</v>
      </c>
      <c r="H2213" s="24" t="s">
        <v>58</v>
      </c>
      <c r="I2213" s="29">
        <v>37000</v>
      </c>
      <c r="J2213" s="29">
        <f t="shared" ref="J2213:K2213" si="1916">SUM(J2214)</f>
        <v>30000</v>
      </c>
      <c r="K2213" s="29">
        <f t="shared" si="1916"/>
        <v>1000</v>
      </c>
      <c r="L2213" s="29">
        <f t="shared" si="1899"/>
        <v>5000</v>
      </c>
      <c r="M2213" s="29">
        <f t="shared" ref="M2213:O2213" si="1917">SUM(M2214)</f>
        <v>1000</v>
      </c>
      <c r="N2213" s="29">
        <f t="shared" si="1917"/>
        <v>4000</v>
      </c>
      <c r="O2213" s="29">
        <f t="shared" si="1917"/>
        <v>0</v>
      </c>
      <c r="P2213" s="29">
        <f t="shared" si="1901"/>
        <v>6000</v>
      </c>
      <c r="Q2213" s="29">
        <f t="shared" si="1907"/>
        <v>20</v>
      </c>
    </row>
    <row r="2214" spans="1:17">
      <c r="A2214" s="12" t="s">
        <v>803</v>
      </c>
      <c r="B2214" s="12" t="s">
        <v>129</v>
      </c>
      <c r="C2214" s="12" t="s">
        <v>1038</v>
      </c>
      <c r="D2214" s="12" t="s">
        <v>1039</v>
      </c>
      <c r="E2214" s="18" t="s">
        <v>50</v>
      </c>
      <c r="F2214" s="18" t="s">
        <v>0</v>
      </c>
      <c r="G2214" s="81" t="s">
        <v>0</v>
      </c>
      <c r="H2214" s="18" t="s">
        <v>51</v>
      </c>
      <c r="I2214" s="3">
        <v>37000</v>
      </c>
      <c r="J2214" s="3">
        <f t="shared" ref="J2214" si="1918">SUM(J2215:J2216)</f>
        <v>30000</v>
      </c>
      <c r="K2214" s="3">
        <f t="shared" ref="K2214" si="1919">SUM(K2215:K2216)</f>
        <v>1000</v>
      </c>
      <c r="L2214" s="3">
        <f t="shared" si="1899"/>
        <v>5000</v>
      </c>
      <c r="M2214" s="3">
        <f t="shared" ref="M2214:O2214" si="1920">SUM(M2215:M2216)</f>
        <v>1000</v>
      </c>
      <c r="N2214" s="3">
        <f t="shared" si="1920"/>
        <v>4000</v>
      </c>
      <c r="O2214" s="3">
        <f t="shared" si="1920"/>
        <v>0</v>
      </c>
      <c r="P2214" s="3">
        <f t="shared" si="1901"/>
        <v>6000</v>
      </c>
      <c r="Q2214" s="3">
        <f t="shared" si="1907"/>
        <v>20</v>
      </c>
    </row>
    <row r="2215" spans="1:17">
      <c r="A2215" s="12" t="s">
        <v>803</v>
      </c>
      <c r="B2215" s="12" t="s">
        <v>129</v>
      </c>
      <c r="C2215" s="12" t="s">
        <v>1038</v>
      </c>
      <c r="D2215" s="12" t="s">
        <v>1039</v>
      </c>
      <c r="E2215" s="11">
        <v>8213</v>
      </c>
      <c r="F2215" s="12"/>
      <c r="G2215" s="84" t="s">
        <v>3108</v>
      </c>
      <c r="H2215" s="13" t="s">
        <v>54</v>
      </c>
      <c r="I2215" s="2">
        <v>27000</v>
      </c>
      <c r="J2215" s="2">
        <v>20000</v>
      </c>
      <c r="K2215" s="2">
        <v>1000</v>
      </c>
      <c r="L2215" s="2">
        <f t="shared" si="1899"/>
        <v>5000</v>
      </c>
      <c r="M2215" s="2">
        <v>1000</v>
      </c>
      <c r="N2215" s="2">
        <v>4000</v>
      </c>
      <c r="O2215" s="2"/>
      <c r="P2215" s="2">
        <f t="shared" si="1901"/>
        <v>6000</v>
      </c>
      <c r="Q2215" s="2">
        <f t="shared" si="1907"/>
        <v>30</v>
      </c>
    </row>
    <row r="2216" spans="1:17">
      <c r="A2216" s="12" t="s">
        <v>803</v>
      </c>
      <c r="B2216" s="12" t="s">
        <v>129</v>
      </c>
      <c r="C2216" s="12" t="s">
        <v>1038</v>
      </c>
      <c r="D2216" s="12" t="s">
        <v>1039</v>
      </c>
      <c r="E2216" s="11">
        <v>8216</v>
      </c>
      <c r="F2216" s="12"/>
      <c r="G2216" s="84" t="s">
        <v>3108</v>
      </c>
      <c r="H2216" s="13" t="s">
        <v>57</v>
      </c>
      <c r="I2216" s="2">
        <v>10000</v>
      </c>
      <c r="J2216" s="2">
        <v>10000</v>
      </c>
      <c r="K2216" s="2">
        <v>0</v>
      </c>
      <c r="L2216" s="2">
        <f t="shared" si="1899"/>
        <v>0</v>
      </c>
      <c r="M2216" s="2"/>
      <c r="N2216" s="2"/>
      <c r="O2216" s="2"/>
      <c r="P2216" s="2">
        <f t="shared" si="1901"/>
        <v>0</v>
      </c>
      <c r="Q2216" s="2">
        <f t="shared" si="1907"/>
        <v>0</v>
      </c>
    </row>
    <row r="2217" spans="1:17">
      <c r="A2217" s="13" t="s">
        <v>0</v>
      </c>
      <c r="B2217" s="13" t="s">
        <v>0</v>
      </c>
      <c r="C2217" s="13" t="s">
        <v>0</v>
      </c>
      <c r="D2217" s="13" t="s">
        <v>0</v>
      </c>
      <c r="E2217" s="13" t="s">
        <v>0</v>
      </c>
      <c r="F2217" s="13" t="s">
        <v>0</v>
      </c>
      <c r="G2217" s="84" t="s">
        <v>0</v>
      </c>
      <c r="H2217" s="24" t="s">
        <v>1048</v>
      </c>
      <c r="I2217" s="29">
        <v>2542386</v>
      </c>
      <c r="J2217" s="29">
        <f t="shared" ref="J2217:K2217" si="1921">SUM(J2186,J2209,J2213)</f>
        <v>2496603</v>
      </c>
      <c r="K2217" s="29">
        <f t="shared" si="1921"/>
        <v>1366278</v>
      </c>
      <c r="L2217" s="29">
        <f t="shared" si="1899"/>
        <v>634599</v>
      </c>
      <c r="M2217" s="29">
        <f t="shared" ref="M2217:O2217" si="1922">SUM(M2186,M2209,M2213)</f>
        <v>197604</v>
      </c>
      <c r="N2217" s="29">
        <f t="shared" si="1922"/>
        <v>220396</v>
      </c>
      <c r="O2217" s="29">
        <f t="shared" si="1922"/>
        <v>216599</v>
      </c>
      <c r="P2217" s="29">
        <f t="shared" si="1901"/>
        <v>2000877</v>
      </c>
      <c r="Q2217" s="29">
        <f t="shared" si="1907"/>
        <v>80.143979639534209</v>
      </c>
    </row>
    <row r="2218" spans="1:17" ht="15.75" thickBot="1">
      <c r="A2218" s="13" t="s">
        <v>0</v>
      </c>
      <c r="B2218" s="13" t="s">
        <v>0</v>
      </c>
      <c r="C2218" s="13" t="s">
        <v>0</v>
      </c>
      <c r="D2218" s="13" t="s">
        <v>0</v>
      </c>
      <c r="E2218" s="13" t="s">
        <v>0</v>
      </c>
      <c r="F2218" s="13" t="s">
        <v>0</v>
      </c>
      <c r="G2218" s="84" t="s">
        <v>0</v>
      </c>
      <c r="H2218" s="18" t="s">
        <v>125</v>
      </c>
      <c r="I2218" s="3">
        <v>48</v>
      </c>
      <c r="J2218" s="3">
        <v>48</v>
      </c>
      <c r="K2218" s="3">
        <v>0</v>
      </c>
      <c r="L2218" s="3">
        <f t="shared" si="1899"/>
        <v>0</v>
      </c>
      <c r="M2218" s="3"/>
      <c r="N2218" s="3"/>
      <c r="O2218" s="3"/>
      <c r="P2218" s="3">
        <f t="shared" si="1901"/>
        <v>0</v>
      </c>
      <c r="Q2218" s="3">
        <f t="shared" si="1907"/>
        <v>0</v>
      </c>
    </row>
    <row r="2219" spans="1:17" ht="45.75" thickBot="1">
      <c r="A2219" s="109" t="s">
        <v>0</v>
      </c>
      <c r="B2219" s="109" t="s">
        <v>0</v>
      </c>
      <c r="C2219" s="109" t="s">
        <v>0</v>
      </c>
      <c r="D2219" s="109" t="s">
        <v>0</v>
      </c>
      <c r="E2219" s="109" t="s">
        <v>0</v>
      </c>
      <c r="F2219" s="109" t="s">
        <v>0</v>
      </c>
      <c r="G2219" s="121" t="s">
        <v>0</v>
      </c>
      <c r="H2219" s="1" t="s">
        <v>126</v>
      </c>
      <c r="I2219" s="1" t="s">
        <v>3016</v>
      </c>
      <c r="J2219" s="1" t="s">
        <v>3199</v>
      </c>
      <c r="K2219" s="1" t="s">
        <v>3198</v>
      </c>
      <c r="L2219" s="1" t="s">
        <v>3191</v>
      </c>
      <c r="M2219" s="1" t="s">
        <v>3193</v>
      </c>
      <c r="N2219" s="1" t="s">
        <v>3194</v>
      </c>
      <c r="O2219" s="1" t="s">
        <v>3195</v>
      </c>
      <c r="P2219" s="1" t="s">
        <v>3192</v>
      </c>
      <c r="Q2219" s="1" t="s">
        <v>3185</v>
      </c>
    </row>
    <row r="2220" spans="1:17">
      <c r="A2220" s="110"/>
      <c r="B2220" s="110"/>
      <c r="C2220" s="110"/>
      <c r="D2220" s="110"/>
      <c r="E2220" s="110"/>
      <c r="F2220" s="110"/>
      <c r="G2220" s="122"/>
      <c r="H2220" s="26" t="s">
        <v>0</v>
      </c>
      <c r="I2220" s="28">
        <v>1</v>
      </c>
      <c r="J2220" s="28">
        <v>2</v>
      </c>
      <c r="K2220" s="28">
        <v>3</v>
      </c>
      <c r="L2220" s="28" t="s">
        <v>3186</v>
      </c>
      <c r="M2220" s="28">
        <v>5</v>
      </c>
      <c r="N2220" s="28">
        <v>6</v>
      </c>
      <c r="O2220" s="28">
        <v>7</v>
      </c>
      <c r="P2220" s="28" t="s">
        <v>3187</v>
      </c>
      <c r="Q2220" s="28">
        <v>9</v>
      </c>
    </row>
    <row r="2221" spans="1:17">
      <c r="A2221" s="110"/>
      <c r="B2221" s="110"/>
      <c r="C2221" s="110"/>
      <c r="D2221" s="110"/>
      <c r="E2221" s="110"/>
      <c r="F2221" s="110"/>
      <c r="G2221" s="122"/>
      <c r="H2221" s="8" t="s">
        <v>877</v>
      </c>
      <c r="I2221" s="9">
        <v>2542386</v>
      </c>
      <c r="J2221" s="9">
        <f t="shared" ref="J2221" si="1923">SUM(J2217)</f>
        <v>2496603</v>
      </c>
      <c r="K2221" s="9">
        <f t="shared" ref="K2221" si="1924">SUM(K2217)</f>
        <v>1366278</v>
      </c>
      <c r="L2221" s="9">
        <f t="shared" ref="L2221:L2222" si="1925">M2221+N2221+O2221</f>
        <v>634599</v>
      </c>
      <c r="M2221" s="9">
        <f t="shared" ref="M2221:O2221" si="1926">SUM(M2217)</f>
        <v>197604</v>
      </c>
      <c r="N2221" s="9">
        <f t="shared" si="1926"/>
        <v>220396</v>
      </c>
      <c r="O2221" s="9">
        <f t="shared" si="1926"/>
        <v>216599</v>
      </c>
      <c r="P2221" s="9">
        <f t="shared" ref="P2221:P2222" si="1927">SUM(K2221+L2221)</f>
        <v>2000877</v>
      </c>
      <c r="Q2221" s="9">
        <f t="shared" si="1907"/>
        <v>80.143979639534209</v>
      </c>
    </row>
    <row r="2222" spans="1:17">
      <c r="A2222" s="110"/>
      <c r="B2222" s="110"/>
      <c r="C2222" s="110"/>
      <c r="D2222" s="110"/>
      <c r="E2222" s="110"/>
      <c r="F2222" s="110"/>
      <c r="G2222" s="122"/>
      <c r="H2222" s="10" t="s">
        <v>68</v>
      </c>
      <c r="I2222" s="9">
        <v>2542386</v>
      </c>
      <c r="J2222" s="9">
        <f t="shared" ref="J2222" si="1928">SUM(J2221)</f>
        <v>2496603</v>
      </c>
      <c r="K2222" s="9">
        <f t="shared" ref="K2222" si="1929">SUM(K2221)</f>
        <v>1366278</v>
      </c>
      <c r="L2222" s="9">
        <f t="shared" si="1925"/>
        <v>634599</v>
      </c>
      <c r="M2222" s="9">
        <f t="shared" ref="M2222:O2222" si="1930">SUM(M2221)</f>
        <v>197604</v>
      </c>
      <c r="N2222" s="9">
        <f t="shared" si="1930"/>
        <v>220396</v>
      </c>
      <c r="O2222" s="9">
        <f t="shared" si="1930"/>
        <v>216599</v>
      </c>
      <c r="P2222" s="9">
        <f t="shared" si="1927"/>
        <v>2000877</v>
      </c>
      <c r="Q2222" s="9">
        <f t="shared" si="1907"/>
        <v>80.143979639534209</v>
      </c>
    </row>
    <row r="2223" spans="1:17">
      <c r="A2223" s="111"/>
      <c r="B2223" s="111"/>
      <c r="C2223" s="111"/>
      <c r="D2223" s="111"/>
      <c r="E2223" s="111"/>
      <c r="F2223" s="111"/>
      <c r="G2223" s="123"/>
      <c r="Q2223" t="str">
        <f t="shared" si="1907"/>
        <v>-</v>
      </c>
    </row>
    <row r="2224" spans="1:17" ht="15.75" thickBot="1">
      <c r="A2224" s="13" t="s">
        <v>0</v>
      </c>
      <c r="B2224" s="13" t="s">
        <v>0</v>
      </c>
      <c r="C2224" s="13" t="s">
        <v>0</v>
      </c>
      <c r="D2224" s="13" t="s">
        <v>0</v>
      </c>
      <c r="E2224" s="13" t="s">
        <v>0</v>
      </c>
      <c r="F2224" s="13" t="s">
        <v>0</v>
      </c>
      <c r="G2224" s="84" t="s">
        <v>0</v>
      </c>
      <c r="H2224" s="27" t="s">
        <v>0</v>
      </c>
      <c r="I2224" s="27"/>
      <c r="J2224" s="27"/>
      <c r="K2224" s="27"/>
      <c r="L2224" s="27"/>
      <c r="M2224" s="27"/>
      <c r="N2224" s="27"/>
      <c r="O2224" s="27"/>
      <c r="P2224" s="27"/>
      <c r="Q2224" s="27" t="str">
        <f t="shared" si="1907"/>
        <v>-</v>
      </c>
    </row>
    <row r="2225" spans="1:17" ht="45.75" thickBot="1">
      <c r="A2225" s="1" t="s">
        <v>82</v>
      </c>
      <c r="B2225" s="1" t="s">
        <v>83</v>
      </c>
      <c r="C2225" s="1" t="s">
        <v>84</v>
      </c>
      <c r="D2225" s="19" t="s">
        <v>0</v>
      </c>
      <c r="E2225" s="1" t="s">
        <v>85</v>
      </c>
      <c r="F2225" s="1" t="s">
        <v>86</v>
      </c>
      <c r="G2225" s="82" t="s">
        <v>87</v>
      </c>
      <c r="H2225" s="1" t="s">
        <v>1</v>
      </c>
      <c r="I2225" s="1" t="s">
        <v>3016</v>
      </c>
      <c r="J2225" s="1" t="s">
        <v>3199</v>
      </c>
      <c r="K2225" s="1" t="s">
        <v>3198</v>
      </c>
      <c r="L2225" s="1" t="s">
        <v>3191</v>
      </c>
      <c r="M2225" s="1" t="s">
        <v>3193</v>
      </c>
      <c r="N2225" s="1" t="s">
        <v>3194</v>
      </c>
      <c r="O2225" s="1" t="s">
        <v>3195</v>
      </c>
      <c r="P2225" s="1" t="s">
        <v>3192</v>
      </c>
      <c r="Q2225" s="1" t="s">
        <v>3185</v>
      </c>
    </row>
    <row r="2226" spans="1:17">
      <c r="A2226" s="20" t="s">
        <v>0</v>
      </c>
      <c r="B2226" s="20" t="s">
        <v>0</v>
      </c>
      <c r="C2226" s="20" t="s">
        <v>0</v>
      </c>
      <c r="D2226" s="21" t="s">
        <v>0</v>
      </c>
      <c r="E2226" s="21" t="s">
        <v>0</v>
      </c>
      <c r="F2226" s="22" t="s">
        <v>0</v>
      </c>
      <c r="G2226" s="83" t="s">
        <v>0</v>
      </c>
      <c r="H2226" s="23" t="s">
        <v>0</v>
      </c>
      <c r="I2226" s="28">
        <v>1</v>
      </c>
      <c r="J2226" s="28">
        <v>2</v>
      </c>
      <c r="K2226" s="28">
        <v>3</v>
      </c>
      <c r="L2226" s="28" t="s">
        <v>3186</v>
      </c>
      <c r="M2226" s="28">
        <v>5</v>
      </c>
      <c r="N2226" s="28">
        <v>6</v>
      </c>
      <c r="O2226" s="28">
        <v>7</v>
      </c>
      <c r="P2226" s="28" t="s">
        <v>3187</v>
      </c>
      <c r="Q2226" s="28">
        <v>9</v>
      </c>
    </row>
    <row r="2227" spans="1:17">
      <c r="A2227" s="17" t="s">
        <v>803</v>
      </c>
      <c r="B2227" s="17" t="s">
        <v>129</v>
      </c>
      <c r="C2227" s="12" t="s">
        <v>1049</v>
      </c>
      <c r="D2227" s="12" t="s">
        <v>1050</v>
      </c>
      <c r="E2227" s="18" t="s">
        <v>0</v>
      </c>
      <c r="F2227" s="18" t="s">
        <v>0</v>
      </c>
      <c r="G2227" s="81" t="s">
        <v>0</v>
      </c>
      <c r="H2227" s="18" t="s">
        <v>1051</v>
      </c>
      <c r="I2227" s="11"/>
      <c r="J2227" s="11"/>
      <c r="K2227" s="11"/>
      <c r="L2227" s="11"/>
      <c r="M2227" s="11"/>
      <c r="N2227" s="11"/>
      <c r="O2227" s="11"/>
      <c r="P2227" s="11"/>
      <c r="Q2227" s="11" t="str">
        <f t="shared" si="1907"/>
        <v>-</v>
      </c>
    </row>
    <row r="2228" spans="1:17" ht="22.5">
      <c r="A2228" s="17" t="s">
        <v>0</v>
      </c>
      <c r="B2228" s="17" t="s">
        <v>0</v>
      </c>
      <c r="C2228" s="17" t="s">
        <v>0</v>
      </c>
      <c r="D2228" s="18" t="s">
        <v>0</v>
      </c>
      <c r="E2228" s="18" t="s">
        <v>0</v>
      </c>
      <c r="F2228" s="18" t="s">
        <v>0</v>
      </c>
      <c r="G2228" s="81" t="s">
        <v>0</v>
      </c>
      <c r="H2228" s="24" t="s">
        <v>27</v>
      </c>
      <c r="I2228" s="29">
        <v>1285203</v>
      </c>
      <c r="J2228" s="29">
        <f t="shared" ref="J2228" si="1931">SUM(J2229,J2237,J2239)</f>
        <v>1287533</v>
      </c>
      <c r="K2228" s="29">
        <f t="shared" ref="K2228" si="1932">SUM(K2229,K2237,K2239)</f>
        <v>665153</v>
      </c>
      <c r="L2228" s="29">
        <f t="shared" ref="L2228:L2259" si="1933">M2228+N2228+O2228</f>
        <v>328200</v>
      </c>
      <c r="M2228" s="29">
        <f t="shared" ref="M2228:O2228" si="1934">SUM(M2229,M2237,M2239)</f>
        <v>116000</v>
      </c>
      <c r="N2228" s="29">
        <f t="shared" si="1934"/>
        <v>106100</v>
      </c>
      <c r="O2228" s="29">
        <f t="shared" si="1934"/>
        <v>106100</v>
      </c>
      <c r="P2228" s="29">
        <f t="shared" ref="P2228:P2259" si="1935">SUM(K2228+L2228)</f>
        <v>993353</v>
      </c>
      <c r="Q2228" s="29">
        <f t="shared" si="1907"/>
        <v>77.151653588684724</v>
      </c>
    </row>
    <row r="2229" spans="1:17">
      <c r="A2229" s="12" t="s">
        <v>803</v>
      </c>
      <c r="B2229" s="12" t="s">
        <v>129</v>
      </c>
      <c r="C2229" s="12" t="s">
        <v>1049</v>
      </c>
      <c r="D2229" s="12" t="s">
        <v>1050</v>
      </c>
      <c r="E2229" s="18" t="s">
        <v>2</v>
      </c>
      <c r="F2229" s="18" t="s">
        <v>0</v>
      </c>
      <c r="G2229" s="81" t="s">
        <v>0</v>
      </c>
      <c r="H2229" s="18" t="s">
        <v>3</v>
      </c>
      <c r="I2229" s="3">
        <v>1073550</v>
      </c>
      <c r="J2229" s="3">
        <f t="shared" ref="J2229" si="1936">SUM(J2230:J2231)</f>
        <v>1078880</v>
      </c>
      <c r="K2229" s="3">
        <f t="shared" ref="K2229" si="1937">SUM(K2230:K2231)</f>
        <v>565332</v>
      </c>
      <c r="L2229" s="3">
        <f t="shared" si="1933"/>
        <v>267600</v>
      </c>
      <c r="M2229" s="3">
        <f t="shared" ref="M2229:O2229" si="1938">SUM(M2230:M2231)</f>
        <v>89200</v>
      </c>
      <c r="N2229" s="3">
        <f t="shared" si="1938"/>
        <v>89200</v>
      </c>
      <c r="O2229" s="3">
        <f t="shared" si="1938"/>
        <v>89200</v>
      </c>
      <c r="P2229" s="3">
        <f t="shared" si="1935"/>
        <v>832932</v>
      </c>
      <c r="Q2229" s="3">
        <f t="shared" si="1907"/>
        <v>77.203396114489095</v>
      </c>
    </row>
    <row r="2230" spans="1:17">
      <c r="A2230" s="33" t="s">
        <v>803</v>
      </c>
      <c r="B2230" s="33" t="s">
        <v>129</v>
      </c>
      <c r="C2230" s="33" t="s">
        <v>1049</v>
      </c>
      <c r="D2230" s="33" t="s">
        <v>1050</v>
      </c>
      <c r="E2230" s="34">
        <v>6111</v>
      </c>
      <c r="F2230" s="33"/>
      <c r="G2230" s="84" t="s">
        <v>3108</v>
      </c>
      <c r="H2230" s="35" t="s">
        <v>4</v>
      </c>
      <c r="I2230" s="32">
        <v>955750</v>
      </c>
      <c r="J2230" s="32">
        <v>955750</v>
      </c>
      <c r="K2230" s="32">
        <v>483484</v>
      </c>
      <c r="L2230" s="32">
        <f t="shared" si="1933"/>
        <v>240000</v>
      </c>
      <c r="M2230" s="32">
        <v>80000</v>
      </c>
      <c r="N2230" s="32">
        <v>80000</v>
      </c>
      <c r="O2230" s="32">
        <v>80000</v>
      </c>
      <c r="P2230" s="32">
        <f t="shared" si="1935"/>
        <v>723484</v>
      </c>
      <c r="Q2230" s="32">
        <f t="shared" si="1907"/>
        <v>75.698038189903215</v>
      </c>
    </row>
    <row r="2231" spans="1:17">
      <c r="A2231" s="17" t="s">
        <v>803</v>
      </c>
      <c r="B2231" s="17" t="s">
        <v>129</v>
      </c>
      <c r="C2231" s="17" t="s">
        <v>1049</v>
      </c>
      <c r="D2231" s="17" t="s">
        <v>1050</v>
      </c>
      <c r="E2231" s="17" t="s">
        <v>91</v>
      </c>
      <c r="F2231" s="12" t="s">
        <v>0</v>
      </c>
      <c r="G2231" s="84" t="s">
        <v>0</v>
      </c>
      <c r="H2231" s="18" t="s">
        <v>5</v>
      </c>
      <c r="I2231" s="3">
        <v>117800</v>
      </c>
      <c r="J2231" s="3">
        <f t="shared" ref="J2231:K2231" si="1939">SUM(J2232:J2236)</f>
        <v>123130</v>
      </c>
      <c r="K2231" s="3">
        <f t="shared" si="1939"/>
        <v>81848</v>
      </c>
      <c r="L2231" s="3">
        <f t="shared" si="1933"/>
        <v>27600</v>
      </c>
      <c r="M2231" s="3">
        <f t="shared" ref="M2231:O2231" si="1940">SUM(M2232:M2236)</f>
        <v>9200</v>
      </c>
      <c r="N2231" s="3">
        <f t="shared" si="1940"/>
        <v>9200</v>
      </c>
      <c r="O2231" s="3">
        <f t="shared" si="1940"/>
        <v>9200</v>
      </c>
      <c r="P2231" s="3">
        <f t="shared" si="1935"/>
        <v>109448</v>
      </c>
      <c r="Q2231" s="3">
        <f t="shared" si="1907"/>
        <v>88.88816697799075</v>
      </c>
    </row>
    <row r="2232" spans="1:17">
      <c r="A2232" s="33" t="s">
        <v>803</v>
      </c>
      <c r="B2232" s="33" t="s">
        <v>129</v>
      </c>
      <c r="C2232" s="33" t="s">
        <v>1049</v>
      </c>
      <c r="D2232" s="33" t="s">
        <v>1050</v>
      </c>
      <c r="E2232" s="34">
        <v>6112</v>
      </c>
      <c r="F2232" s="33" t="s">
        <v>1052</v>
      </c>
      <c r="G2232" s="84" t="s">
        <v>3108</v>
      </c>
      <c r="H2232" s="35" t="s">
        <v>9</v>
      </c>
      <c r="I2232" s="32">
        <v>17200</v>
      </c>
      <c r="J2232" s="32">
        <v>17200</v>
      </c>
      <c r="K2232" s="32">
        <v>8745</v>
      </c>
      <c r="L2232" s="32">
        <f t="shared" si="1933"/>
        <v>5100</v>
      </c>
      <c r="M2232" s="32">
        <v>1700</v>
      </c>
      <c r="N2232" s="32">
        <v>1700</v>
      </c>
      <c r="O2232" s="32">
        <v>1700</v>
      </c>
      <c r="P2232" s="32">
        <f t="shared" si="1935"/>
        <v>13845</v>
      </c>
      <c r="Q2232" s="32">
        <f t="shared" si="1907"/>
        <v>80.494186046511629</v>
      </c>
    </row>
    <row r="2233" spans="1:17">
      <c r="A2233" s="33" t="s">
        <v>803</v>
      </c>
      <c r="B2233" s="33" t="s">
        <v>129</v>
      </c>
      <c r="C2233" s="33" t="s">
        <v>1049</v>
      </c>
      <c r="D2233" s="33" t="s">
        <v>1050</v>
      </c>
      <c r="E2233" s="34">
        <v>6112</v>
      </c>
      <c r="F2233" s="33" t="s">
        <v>1053</v>
      </c>
      <c r="G2233" s="84" t="s">
        <v>3108</v>
      </c>
      <c r="H2233" s="35" t="s">
        <v>10</v>
      </c>
      <c r="I2233" s="32">
        <v>74700</v>
      </c>
      <c r="J2233" s="32">
        <v>74700</v>
      </c>
      <c r="K2233" s="32">
        <v>41262</v>
      </c>
      <c r="L2233" s="32">
        <f t="shared" si="1933"/>
        <v>22500</v>
      </c>
      <c r="M2233" s="32">
        <v>7500</v>
      </c>
      <c r="N2233" s="32">
        <v>7500</v>
      </c>
      <c r="O2233" s="32">
        <v>7500</v>
      </c>
      <c r="P2233" s="32">
        <f t="shared" si="1935"/>
        <v>63762</v>
      </c>
      <c r="Q2233" s="32">
        <f t="shared" si="1907"/>
        <v>85.357429718875494</v>
      </c>
    </row>
    <row r="2234" spans="1:17">
      <c r="A2234" s="12" t="s">
        <v>803</v>
      </c>
      <c r="B2234" s="12" t="s">
        <v>129</v>
      </c>
      <c r="C2234" s="12" t="s">
        <v>1049</v>
      </c>
      <c r="D2234" s="12" t="s">
        <v>1050</v>
      </c>
      <c r="E2234" s="11">
        <v>6112</v>
      </c>
      <c r="F2234" s="12" t="s">
        <v>1054</v>
      </c>
      <c r="G2234" s="84" t="s">
        <v>3108</v>
      </c>
      <c r="H2234" s="13" t="s">
        <v>7</v>
      </c>
      <c r="I2234" s="2">
        <v>13000</v>
      </c>
      <c r="J2234" s="2">
        <v>18330</v>
      </c>
      <c r="K2234" s="2">
        <v>18941</v>
      </c>
      <c r="L2234" s="2">
        <f t="shared" si="1933"/>
        <v>0</v>
      </c>
      <c r="M2234" s="2"/>
      <c r="N2234" s="2"/>
      <c r="O2234" s="2"/>
      <c r="P2234" s="2">
        <f t="shared" si="1935"/>
        <v>18941</v>
      </c>
      <c r="Q2234" s="2">
        <f t="shared" si="1907"/>
        <v>103.33333333333334</v>
      </c>
    </row>
    <row r="2235" spans="1:17">
      <c r="A2235" s="12" t="s">
        <v>803</v>
      </c>
      <c r="B2235" s="12" t="s">
        <v>129</v>
      </c>
      <c r="C2235" s="12" t="s">
        <v>1049</v>
      </c>
      <c r="D2235" s="12" t="s">
        <v>1050</v>
      </c>
      <c r="E2235" s="11">
        <v>6112</v>
      </c>
      <c r="F2235" s="12" t="s">
        <v>1055</v>
      </c>
      <c r="G2235" s="84" t="s">
        <v>3108</v>
      </c>
      <c r="H2235" s="13" t="s">
        <v>8</v>
      </c>
      <c r="I2235" s="2">
        <v>0</v>
      </c>
      <c r="J2235" s="2">
        <v>0</v>
      </c>
      <c r="K2235" s="2">
        <v>0</v>
      </c>
      <c r="L2235" s="2">
        <f t="shared" si="1933"/>
        <v>0</v>
      </c>
      <c r="M2235" s="2"/>
      <c r="N2235" s="2"/>
      <c r="O2235" s="2"/>
      <c r="P2235" s="2">
        <f t="shared" si="1935"/>
        <v>0</v>
      </c>
      <c r="Q2235" s="2" t="str">
        <f t="shared" si="1907"/>
        <v>-</v>
      </c>
    </row>
    <row r="2236" spans="1:17">
      <c r="A2236" s="12" t="s">
        <v>803</v>
      </c>
      <c r="B2236" s="12" t="s">
        <v>129</v>
      </c>
      <c r="C2236" s="12" t="s">
        <v>1049</v>
      </c>
      <c r="D2236" s="12" t="s">
        <v>1050</v>
      </c>
      <c r="E2236" s="11">
        <v>6112</v>
      </c>
      <c r="F2236" s="12" t="s">
        <v>1056</v>
      </c>
      <c r="G2236" s="84" t="s">
        <v>3108</v>
      </c>
      <c r="H2236" s="13" t="s">
        <v>6</v>
      </c>
      <c r="I2236" s="2">
        <v>12900</v>
      </c>
      <c r="J2236" s="2">
        <v>12900</v>
      </c>
      <c r="K2236" s="2">
        <v>12900</v>
      </c>
      <c r="L2236" s="2">
        <f t="shared" si="1933"/>
        <v>0</v>
      </c>
      <c r="M2236" s="2"/>
      <c r="N2236" s="2"/>
      <c r="O2236" s="2"/>
      <c r="P2236" s="2">
        <f t="shared" si="1935"/>
        <v>12900</v>
      </c>
      <c r="Q2236" s="2">
        <f t="shared" si="1907"/>
        <v>100</v>
      </c>
    </row>
    <row r="2237" spans="1:17">
      <c r="A2237" s="12" t="s">
        <v>803</v>
      </c>
      <c r="B2237" s="12" t="s">
        <v>129</v>
      </c>
      <c r="C2237" s="12" t="s">
        <v>1049</v>
      </c>
      <c r="D2237" s="12" t="s">
        <v>1050</v>
      </c>
      <c r="E2237" s="18" t="s">
        <v>13</v>
      </c>
      <c r="F2237" s="18" t="s">
        <v>0</v>
      </c>
      <c r="G2237" s="81" t="s">
        <v>0</v>
      </c>
      <c r="H2237" s="18" t="s">
        <v>14</v>
      </c>
      <c r="I2237" s="3">
        <v>100353</v>
      </c>
      <c r="J2237" s="3">
        <f t="shared" ref="J2237:K2237" si="1941">SUM(J2238)</f>
        <v>100353</v>
      </c>
      <c r="K2237" s="3">
        <f t="shared" si="1941"/>
        <v>50000</v>
      </c>
      <c r="L2237" s="3">
        <f t="shared" si="1933"/>
        <v>25500</v>
      </c>
      <c r="M2237" s="3">
        <f t="shared" ref="M2237:O2237" si="1942">SUM(M2238)</f>
        <v>8500</v>
      </c>
      <c r="N2237" s="3">
        <f t="shared" si="1942"/>
        <v>8500</v>
      </c>
      <c r="O2237" s="3">
        <f t="shared" si="1942"/>
        <v>8500</v>
      </c>
      <c r="P2237" s="3">
        <f t="shared" si="1935"/>
        <v>75500</v>
      </c>
      <c r="Q2237" s="3">
        <f t="shared" si="1907"/>
        <v>75.234422488615195</v>
      </c>
    </row>
    <row r="2238" spans="1:17">
      <c r="A2238" s="33" t="s">
        <v>803</v>
      </c>
      <c r="B2238" s="33" t="s">
        <v>129</v>
      </c>
      <c r="C2238" s="33" t="s">
        <v>1049</v>
      </c>
      <c r="D2238" s="33" t="s">
        <v>1050</v>
      </c>
      <c r="E2238" s="34">
        <v>6121</v>
      </c>
      <c r="F2238" s="33"/>
      <c r="G2238" s="84" t="s">
        <v>3108</v>
      </c>
      <c r="H2238" s="35" t="s">
        <v>15</v>
      </c>
      <c r="I2238" s="32">
        <v>100353</v>
      </c>
      <c r="J2238" s="32">
        <v>100353</v>
      </c>
      <c r="K2238" s="32">
        <v>50000</v>
      </c>
      <c r="L2238" s="32">
        <f t="shared" si="1933"/>
        <v>25500</v>
      </c>
      <c r="M2238" s="32">
        <v>8500</v>
      </c>
      <c r="N2238" s="32">
        <v>8500</v>
      </c>
      <c r="O2238" s="32">
        <v>8500</v>
      </c>
      <c r="P2238" s="32">
        <f t="shared" si="1935"/>
        <v>75500</v>
      </c>
      <c r="Q2238" s="32">
        <f t="shared" si="1907"/>
        <v>75.234422488615195</v>
      </c>
    </row>
    <row r="2239" spans="1:17">
      <c r="A2239" s="12" t="s">
        <v>803</v>
      </c>
      <c r="B2239" s="12" t="s">
        <v>129</v>
      </c>
      <c r="C2239" s="12" t="s">
        <v>1049</v>
      </c>
      <c r="D2239" s="12" t="s">
        <v>1050</v>
      </c>
      <c r="E2239" s="18" t="s">
        <v>16</v>
      </c>
      <c r="F2239" s="18" t="s">
        <v>0</v>
      </c>
      <c r="G2239" s="81" t="s">
        <v>0</v>
      </c>
      <c r="H2239" s="18" t="s">
        <v>17</v>
      </c>
      <c r="I2239" s="3">
        <v>111300</v>
      </c>
      <c r="J2239" s="3">
        <f t="shared" ref="J2239:K2239" si="1943">SUM(J2240:J2246)</f>
        <v>108300</v>
      </c>
      <c r="K2239" s="3">
        <f t="shared" si="1943"/>
        <v>49821</v>
      </c>
      <c r="L2239" s="3">
        <f t="shared" si="1933"/>
        <v>35100</v>
      </c>
      <c r="M2239" s="3">
        <f t="shared" ref="M2239:O2239" si="1944">SUM(M2240:M2246)</f>
        <v>18300</v>
      </c>
      <c r="N2239" s="3">
        <f t="shared" si="1944"/>
        <v>8400</v>
      </c>
      <c r="O2239" s="3">
        <f t="shared" si="1944"/>
        <v>8400</v>
      </c>
      <c r="P2239" s="3">
        <f t="shared" si="1935"/>
        <v>84921</v>
      </c>
      <c r="Q2239" s="3">
        <f t="shared" si="1907"/>
        <v>78.412742382271475</v>
      </c>
    </row>
    <row r="2240" spans="1:17">
      <c r="A2240" s="12" t="s">
        <v>803</v>
      </c>
      <c r="B2240" s="12" t="s">
        <v>129</v>
      </c>
      <c r="C2240" s="12" t="s">
        <v>1049</v>
      </c>
      <c r="D2240" s="12" t="s">
        <v>1050</v>
      </c>
      <c r="E2240" s="11">
        <v>6131</v>
      </c>
      <c r="F2240" s="12"/>
      <c r="G2240" s="84" t="s">
        <v>3108</v>
      </c>
      <c r="H2240" s="13" t="s">
        <v>18</v>
      </c>
      <c r="I2240" s="2">
        <v>1500</v>
      </c>
      <c r="J2240" s="2">
        <v>1000</v>
      </c>
      <c r="K2240" s="2">
        <v>0</v>
      </c>
      <c r="L2240" s="2">
        <f t="shared" si="1933"/>
        <v>1000</v>
      </c>
      <c r="M2240" s="2">
        <v>1000</v>
      </c>
      <c r="N2240" s="2"/>
      <c r="O2240" s="2"/>
      <c r="P2240" s="2">
        <f t="shared" si="1935"/>
        <v>1000</v>
      </c>
      <c r="Q2240" s="2">
        <f t="shared" si="1907"/>
        <v>100</v>
      </c>
    </row>
    <row r="2241" spans="1:17">
      <c r="A2241" s="12" t="s">
        <v>803</v>
      </c>
      <c r="B2241" s="12" t="s">
        <v>129</v>
      </c>
      <c r="C2241" s="12" t="s">
        <v>1049</v>
      </c>
      <c r="D2241" s="12" t="s">
        <v>1050</v>
      </c>
      <c r="E2241" s="11">
        <v>6132</v>
      </c>
      <c r="F2241" s="12"/>
      <c r="G2241" s="84" t="s">
        <v>3108</v>
      </c>
      <c r="H2241" s="13" t="s">
        <v>19</v>
      </c>
      <c r="I2241" s="2">
        <v>35000</v>
      </c>
      <c r="J2241" s="2">
        <v>35000</v>
      </c>
      <c r="K2241" s="2">
        <v>17500</v>
      </c>
      <c r="L2241" s="2">
        <f t="shared" si="1933"/>
        <v>9000</v>
      </c>
      <c r="M2241" s="2">
        <v>3000</v>
      </c>
      <c r="N2241" s="2">
        <v>3000</v>
      </c>
      <c r="O2241" s="2">
        <v>3000</v>
      </c>
      <c r="P2241" s="2">
        <f t="shared" si="1935"/>
        <v>26500</v>
      </c>
      <c r="Q2241" s="2">
        <f t="shared" si="1907"/>
        <v>75.714285714285708</v>
      </c>
    </row>
    <row r="2242" spans="1:17">
      <c r="A2242" s="12" t="s">
        <v>803</v>
      </c>
      <c r="B2242" s="12" t="s">
        <v>129</v>
      </c>
      <c r="C2242" s="12" t="s">
        <v>1049</v>
      </c>
      <c r="D2242" s="12" t="s">
        <v>1050</v>
      </c>
      <c r="E2242" s="11">
        <v>6133</v>
      </c>
      <c r="F2242" s="12"/>
      <c r="G2242" s="84" t="s">
        <v>3108</v>
      </c>
      <c r="H2242" s="13" t="s">
        <v>20</v>
      </c>
      <c r="I2242" s="2">
        <v>8000</v>
      </c>
      <c r="J2242" s="2">
        <v>8000</v>
      </c>
      <c r="K2242" s="2">
        <v>4000</v>
      </c>
      <c r="L2242" s="2">
        <f t="shared" si="1933"/>
        <v>2400</v>
      </c>
      <c r="M2242" s="2">
        <v>800</v>
      </c>
      <c r="N2242" s="2">
        <v>800</v>
      </c>
      <c r="O2242" s="2">
        <v>800</v>
      </c>
      <c r="P2242" s="2">
        <f t="shared" si="1935"/>
        <v>6400</v>
      </c>
      <c r="Q2242" s="2">
        <f t="shared" si="1907"/>
        <v>80</v>
      </c>
    </row>
    <row r="2243" spans="1:17">
      <c r="A2243" s="12" t="s">
        <v>803</v>
      </c>
      <c r="B2243" s="12" t="s">
        <v>129</v>
      </c>
      <c r="C2243" s="12" t="s">
        <v>1049</v>
      </c>
      <c r="D2243" s="12" t="s">
        <v>1050</v>
      </c>
      <c r="E2243" s="11">
        <v>6134</v>
      </c>
      <c r="F2243" s="12"/>
      <c r="G2243" s="84" t="s">
        <v>3108</v>
      </c>
      <c r="H2243" s="13" t="s">
        <v>21</v>
      </c>
      <c r="I2243" s="2">
        <v>15000</v>
      </c>
      <c r="J2243" s="2">
        <v>14500</v>
      </c>
      <c r="K2243" s="2">
        <v>7300</v>
      </c>
      <c r="L2243" s="2">
        <f t="shared" si="1933"/>
        <v>3600</v>
      </c>
      <c r="M2243" s="2">
        <v>1200</v>
      </c>
      <c r="N2243" s="2">
        <v>1200</v>
      </c>
      <c r="O2243" s="2">
        <v>1200</v>
      </c>
      <c r="P2243" s="2">
        <f t="shared" si="1935"/>
        <v>10900</v>
      </c>
      <c r="Q2243" s="2">
        <f t="shared" si="1907"/>
        <v>75.172413793103445</v>
      </c>
    </row>
    <row r="2244" spans="1:17">
      <c r="A2244" s="12" t="s">
        <v>803</v>
      </c>
      <c r="B2244" s="12" t="s">
        <v>129</v>
      </c>
      <c r="C2244" s="12" t="s">
        <v>1049</v>
      </c>
      <c r="D2244" s="12" t="s">
        <v>1050</v>
      </c>
      <c r="E2244" s="11">
        <v>6135</v>
      </c>
      <c r="F2244" s="12"/>
      <c r="G2244" s="84" t="s">
        <v>3108</v>
      </c>
      <c r="H2244" s="13" t="s">
        <v>22</v>
      </c>
      <c r="I2244" s="2">
        <v>1500</v>
      </c>
      <c r="J2244" s="2">
        <v>1000</v>
      </c>
      <c r="K2244" s="2">
        <v>600</v>
      </c>
      <c r="L2244" s="2">
        <f t="shared" si="1933"/>
        <v>400</v>
      </c>
      <c r="M2244" s="2">
        <v>400</v>
      </c>
      <c r="N2244" s="2"/>
      <c r="O2244" s="2"/>
      <c r="P2244" s="2">
        <f t="shared" si="1935"/>
        <v>1000</v>
      </c>
      <c r="Q2244" s="2">
        <f t="shared" si="1907"/>
        <v>100</v>
      </c>
    </row>
    <row r="2245" spans="1:17">
      <c r="A2245" s="12" t="s">
        <v>803</v>
      </c>
      <c r="B2245" s="12" t="s">
        <v>129</v>
      </c>
      <c r="C2245" s="12" t="s">
        <v>1049</v>
      </c>
      <c r="D2245" s="12" t="s">
        <v>1050</v>
      </c>
      <c r="E2245" s="11">
        <v>6137</v>
      </c>
      <c r="F2245" s="12"/>
      <c r="G2245" s="84" t="s">
        <v>3108</v>
      </c>
      <c r="H2245" s="13" t="s">
        <v>24</v>
      </c>
      <c r="I2245" s="2">
        <v>10000</v>
      </c>
      <c r="J2245" s="2">
        <v>9500</v>
      </c>
      <c r="K2245" s="2">
        <v>4750</v>
      </c>
      <c r="L2245" s="2">
        <f t="shared" si="1933"/>
        <v>2400</v>
      </c>
      <c r="M2245" s="2">
        <v>800</v>
      </c>
      <c r="N2245" s="2">
        <v>800</v>
      </c>
      <c r="O2245" s="2">
        <v>800</v>
      </c>
      <c r="P2245" s="2">
        <f t="shared" si="1935"/>
        <v>7150</v>
      </c>
      <c r="Q2245" s="2">
        <f t="shared" si="1907"/>
        <v>75.26315789473685</v>
      </c>
    </row>
    <row r="2246" spans="1:17">
      <c r="A2246" s="17" t="s">
        <v>803</v>
      </c>
      <c r="B2246" s="17" t="s">
        <v>129</v>
      </c>
      <c r="C2246" s="17" t="s">
        <v>1049</v>
      </c>
      <c r="D2246" s="17" t="s">
        <v>1050</v>
      </c>
      <c r="E2246" s="17" t="s">
        <v>99</v>
      </c>
      <c r="F2246" s="12" t="s">
        <v>0</v>
      </c>
      <c r="G2246" s="84" t="s">
        <v>0</v>
      </c>
      <c r="H2246" s="18" t="s">
        <v>26</v>
      </c>
      <c r="I2246" s="3">
        <v>40300</v>
      </c>
      <c r="J2246" s="3">
        <f t="shared" ref="J2246:K2246" si="1945">SUM(J2247:J2249)</f>
        <v>39300</v>
      </c>
      <c r="K2246" s="3">
        <f t="shared" si="1945"/>
        <v>15671</v>
      </c>
      <c r="L2246" s="3">
        <f t="shared" si="1933"/>
        <v>16300</v>
      </c>
      <c r="M2246" s="3">
        <f t="shared" ref="M2246:O2246" si="1946">SUM(M2247:M2249)</f>
        <v>11100</v>
      </c>
      <c r="N2246" s="3">
        <f t="shared" si="1946"/>
        <v>2600</v>
      </c>
      <c r="O2246" s="3">
        <f t="shared" si="1946"/>
        <v>2600</v>
      </c>
      <c r="P2246" s="3">
        <f t="shared" si="1935"/>
        <v>31971</v>
      </c>
      <c r="Q2246" s="3">
        <f t="shared" si="1907"/>
        <v>81.351145038167942</v>
      </c>
    </row>
    <row r="2247" spans="1:17">
      <c r="A2247" s="12" t="s">
        <v>803</v>
      </c>
      <c r="B2247" s="12" t="s">
        <v>129</v>
      </c>
      <c r="C2247" s="12" t="s">
        <v>1049</v>
      </c>
      <c r="D2247" s="12" t="s">
        <v>1050</v>
      </c>
      <c r="E2247" s="11">
        <v>6139</v>
      </c>
      <c r="F2247" s="12"/>
      <c r="G2247" s="84" t="s">
        <v>3108</v>
      </c>
      <c r="H2247" s="13" t="s">
        <v>26</v>
      </c>
      <c r="I2247" s="2">
        <v>28900</v>
      </c>
      <c r="J2247" s="2">
        <v>27900</v>
      </c>
      <c r="K2247" s="2">
        <v>14050</v>
      </c>
      <c r="L2247" s="2">
        <f t="shared" si="1933"/>
        <v>6900</v>
      </c>
      <c r="M2247" s="2">
        <v>2300</v>
      </c>
      <c r="N2247" s="2">
        <v>2300</v>
      </c>
      <c r="O2247" s="2">
        <v>2300</v>
      </c>
      <c r="P2247" s="2">
        <f t="shared" si="1935"/>
        <v>20950</v>
      </c>
      <c r="Q2247" s="2">
        <f t="shared" si="1907"/>
        <v>75.089605734767034</v>
      </c>
    </row>
    <row r="2248" spans="1:17">
      <c r="A2248" s="33" t="s">
        <v>803</v>
      </c>
      <c r="B2248" s="33" t="s">
        <v>129</v>
      </c>
      <c r="C2248" s="33" t="s">
        <v>1049</v>
      </c>
      <c r="D2248" s="33" t="s">
        <v>1050</v>
      </c>
      <c r="E2248" s="34">
        <v>6139</v>
      </c>
      <c r="F2248" s="33" t="s">
        <v>1057</v>
      </c>
      <c r="G2248" s="84" t="s">
        <v>3108</v>
      </c>
      <c r="H2248" s="35" t="s">
        <v>108</v>
      </c>
      <c r="I2248" s="32">
        <v>2900</v>
      </c>
      <c r="J2248" s="32">
        <v>2900</v>
      </c>
      <c r="K2248" s="32">
        <v>1621</v>
      </c>
      <c r="L2248" s="32">
        <f t="shared" si="1933"/>
        <v>900</v>
      </c>
      <c r="M2248" s="32">
        <v>300</v>
      </c>
      <c r="N2248" s="32">
        <v>300</v>
      </c>
      <c r="O2248" s="32">
        <v>300</v>
      </c>
      <c r="P2248" s="32">
        <f t="shared" si="1935"/>
        <v>2521</v>
      </c>
      <c r="Q2248" s="32">
        <f t="shared" si="1907"/>
        <v>86.931034482758619</v>
      </c>
    </row>
    <row r="2249" spans="1:17" ht="22.5">
      <c r="A2249" s="12" t="s">
        <v>803</v>
      </c>
      <c r="B2249" s="12" t="s">
        <v>129</v>
      </c>
      <c r="C2249" s="12" t="s">
        <v>1049</v>
      </c>
      <c r="D2249" s="12" t="s">
        <v>1050</v>
      </c>
      <c r="E2249" s="11">
        <v>6139</v>
      </c>
      <c r="F2249" s="12" t="s">
        <v>1058</v>
      </c>
      <c r="G2249" s="84" t="s">
        <v>3108</v>
      </c>
      <c r="H2249" s="13" t="s">
        <v>114</v>
      </c>
      <c r="I2249" s="2">
        <v>8500</v>
      </c>
      <c r="J2249" s="2">
        <v>8500</v>
      </c>
      <c r="K2249" s="2">
        <v>0</v>
      </c>
      <c r="L2249" s="2">
        <f t="shared" si="1933"/>
        <v>8500</v>
      </c>
      <c r="M2249" s="2">
        <v>8500</v>
      </c>
      <c r="N2249" s="2"/>
      <c r="O2249" s="2"/>
      <c r="P2249" s="2">
        <f t="shared" si="1935"/>
        <v>8500</v>
      </c>
      <c r="Q2249" s="2">
        <f t="shared" si="1907"/>
        <v>100</v>
      </c>
    </row>
    <row r="2250" spans="1:17" ht="22.5">
      <c r="A2250" s="17" t="s">
        <v>0</v>
      </c>
      <c r="B2250" s="17" t="s">
        <v>0</v>
      </c>
      <c r="C2250" s="17" t="s">
        <v>0</v>
      </c>
      <c r="D2250" s="18" t="s">
        <v>0</v>
      </c>
      <c r="E2250" s="18" t="s">
        <v>0</v>
      </c>
      <c r="F2250" s="18" t="s">
        <v>0</v>
      </c>
      <c r="G2250" s="81" t="s">
        <v>0</v>
      </c>
      <c r="H2250" s="24" t="s">
        <v>36</v>
      </c>
      <c r="I2250" s="29">
        <v>100</v>
      </c>
      <c r="J2250" s="29">
        <f t="shared" ref="J2250:K2252" si="1947">SUM(J2251)</f>
        <v>100</v>
      </c>
      <c r="K2250" s="29">
        <f t="shared" si="1947"/>
        <v>0</v>
      </c>
      <c r="L2250" s="29">
        <f t="shared" si="1933"/>
        <v>0</v>
      </c>
      <c r="M2250" s="29">
        <f t="shared" ref="M2250:O2252" si="1948">SUM(M2251)</f>
        <v>0</v>
      </c>
      <c r="N2250" s="29">
        <f t="shared" si="1948"/>
        <v>0</v>
      </c>
      <c r="O2250" s="29">
        <f t="shared" si="1948"/>
        <v>0</v>
      </c>
      <c r="P2250" s="29">
        <f t="shared" si="1935"/>
        <v>0</v>
      </c>
      <c r="Q2250" s="29">
        <f t="shared" si="1907"/>
        <v>0</v>
      </c>
    </row>
    <row r="2251" spans="1:17">
      <c r="A2251" s="12" t="s">
        <v>803</v>
      </c>
      <c r="B2251" s="12" t="s">
        <v>129</v>
      </c>
      <c r="C2251" s="12" t="s">
        <v>1049</v>
      </c>
      <c r="D2251" s="12" t="s">
        <v>1050</v>
      </c>
      <c r="E2251" s="18" t="s">
        <v>28</v>
      </c>
      <c r="F2251" s="18" t="s">
        <v>0</v>
      </c>
      <c r="G2251" s="81" t="s">
        <v>0</v>
      </c>
      <c r="H2251" s="18" t="s">
        <v>29</v>
      </c>
      <c r="I2251" s="3">
        <v>100</v>
      </c>
      <c r="J2251" s="3">
        <f t="shared" si="1947"/>
        <v>100</v>
      </c>
      <c r="K2251" s="3">
        <f t="shared" si="1947"/>
        <v>0</v>
      </c>
      <c r="L2251" s="3">
        <f t="shared" si="1933"/>
        <v>0</v>
      </c>
      <c r="M2251" s="3">
        <f t="shared" si="1948"/>
        <v>0</v>
      </c>
      <c r="N2251" s="3">
        <f t="shared" si="1948"/>
        <v>0</v>
      </c>
      <c r="O2251" s="3">
        <f t="shared" si="1948"/>
        <v>0</v>
      </c>
      <c r="P2251" s="3">
        <f t="shared" si="1935"/>
        <v>0</v>
      </c>
      <c r="Q2251" s="3">
        <f t="shared" si="1907"/>
        <v>0</v>
      </c>
    </row>
    <row r="2252" spans="1:17">
      <c r="A2252" s="17" t="s">
        <v>803</v>
      </c>
      <c r="B2252" s="17" t="s">
        <v>129</v>
      </c>
      <c r="C2252" s="17" t="s">
        <v>1049</v>
      </c>
      <c r="D2252" s="17" t="s">
        <v>1050</v>
      </c>
      <c r="E2252" s="17" t="s">
        <v>120</v>
      </c>
      <c r="F2252" s="12" t="s">
        <v>0</v>
      </c>
      <c r="G2252" s="84" t="s">
        <v>0</v>
      </c>
      <c r="H2252" s="18" t="s">
        <v>35</v>
      </c>
      <c r="I2252" s="3">
        <v>100</v>
      </c>
      <c r="J2252" s="3">
        <f t="shared" si="1947"/>
        <v>100</v>
      </c>
      <c r="K2252" s="3">
        <f t="shared" si="1947"/>
        <v>0</v>
      </c>
      <c r="L2252" s="3">
        <f t="shared" si="1933"/>
        <v>0</v>
      </c>
      <c r="M2252" s="3">
        <f t="shared" si="1948"/>
        <v>0</v>
      </c>
      <c r="N2252" s="3">
        <f t="shared" si="1948"/>
        <v>0</v>
      </c>
      <c r="O2252" s="3">
        <f t="shared" si="1948"/>
        <v>0</v>
      </c>
      <c r="P2252" s="3">
        <f t="shared" si="1935"/>
        <v>0</v>
      </c>
      <c r="Q2252" s="3">
        <f t="shared" si="1907"/>
        <v>0</v>
      </c>
    </row>
    <row r="2253" spans="1:17">
      <c r="A2253" s="12" t="s">
        <v>803</v>
      </c>
      <c r="B2253" s="12" t="s">
        <v>129</v>
      </c>
      <c r="C2253" s="12" t="s">
        <v>1049</v>
      </c>
      <c r="D2253" s="12" t="s">
        <v>1050</v>
      </c>
      <c r="E2253" s="11">
        <v>6148</v>
      </c>
      <c r="F2253" s="12"/>
      <c r="G2253" s="84" t="s">
        <v>3108</v>
      </c>
      <c r="H2253" s="13" t="s">
        <v>35</v>
      </c>
      <c r="I2253" s="2">
        <v>100</v>
      </c>
      <c r="J2253" s="2">
        <v>100</v>
      </c>
      <c r="K2253" s="2">
        <v>0</v>
      </c>
      <c r="L2253" s="2">
        <f t="shared" si="1933"/>
        <v>0</v>
      </c>
      <c r="M2253" s="2"/>
      <c r="N2253" s="2"/>
      <c r="O2253" s="2"/>
      <c r="P2253" s="2">
        <f t="shared" si="1935"/>
        <v>0</v>
      </c>
      <c r="Q2253" s="2">
        <f t="shared" ref="Q2253:Q2316" si="1949">IF(J2253=0,"-",P2253/J2253*100)</f>
        <v>0</v>
      </c>
    </row>
    <row r="2254" spans="1:17" ht="22.5">
      <c r="A2254" s="17" t="s">
        <v>0</v>
      </c>
      <c r="B2254" s="17" t="s">
        <v>0</v>
      </c>
      <c r="C2254" s="17" t="s">
        <v>0</v>
      </c>
      <c r="D2254" s="18" t="s">
        <v>0</v>
      </c>
      <c r="E2254" s="18" t="s">
        <v>0</v>
      </c>
      <c r="F2254" s="18" t="s">
        <v>0</v>
      </c>
      <c r="G2254" s="81" t="s">
        <v>0</v>
      </c>
      <c r="H2254" s="24" t="s">
        <v>58</v>
      </c>
      <c r="I2254" s="29">
        <v>31000</v>
      </c>
      <c r="J2254" s="29">
        <f t="shared" ref="J2254:K2254" si="1950">SUM(J2255)</f>
        <v>30000</v>
      </c>
      <c r="K2254" s="29">
        <f t="shared" si="1950"/>
        <v>15000</v>
      </c>
      <c r="L2254" s="29">
        <f t="shared" si="1933"/>
        <v>15000</v>
      </c>
      <c r="M2254" s="29">
        <f t="shared" ref="M2254:O2254" si="1951">SUM(M2255)</f>
        <v>10000</v>
      </c>
      <c r="N2254" s="29">
        <f t="shared" si="1951"/>
        <v>5000</v>
      </c>
      <c r="O2254" s="29">
        <f t="shared" si="1951"/>
        <v>0</v>
      </c>
      <c r="P2254" s="29">
        <f t="shared" si="1935"/>
        <v>30000</v>
      </c>
      <c r="Q2254" s="29">
        <f t="shared" si="1949"/>
        <v>100</v>
      </c>
    </row>
    <row r="2255" spans="1:17">
      <c r="A2255" s="12" t="s">
        <v>803</v>
      </c>
      <c r="B2255" s="12" t="s">
        <v>129</v>
      </c>
      <c r="C2255" s="12" t="s">
        <v>1049</v>
      </c>
      <c r="D2255" s="12" t="s">
        <v>1050</v>
      </c>
      <c r="E2255" s="18" t="s">
        <v>50</v>
      </c>
      <c r="F2255" s="18" t="s">
        <v>0</v>
      </c>
      <c r="G2255" s="81" t="s">
        <v>0</v>
      </c>
      <c r="H2255" s="18" t="s">
        <v>51</v>
      </c>
      <c r="I2255" s="3">
        <v>31000</v>
      </c>
      <c r="J2255" s="3">
        <f t="shared" ref="J2255" si="1952">SUM(J2256:J2257)</f>
        <v>30000</v>
      </c>
      <c r="K2255" s="3">
        <f t="shared" ref="K2255" si="1953">SUM(K2256:K2257)</f>
        <v>15000</v>
      </c>
      <c r="L2255" s="3">
        <f t="shared" si="1933"/>
        <v>15000</v>
      </c>
      <c r="M2255" s="3">
        <f t="shared" ref="M2255:O2255" si="1954">SUM(M2256:M2257)</f>
        <v>10000</v>
      </c>
      <c r="N2255" s="3">
        <f t="shared" si="1954"/>
        <v>5000</v>
      </c>
      <c r="O2255" s="3">
        <f t="shared" si="1954"/>
        <v>0</v>
      </c>
      <c r="P2255" s="3">
        <f t="shared" si="1935"/>
        <v>30000</v>
      </c>
      <c r="Q2255" s="3">
        <f t="shared" si="1949"/>
        <v>100</v>
      </c>
    </row>
    <row r="2256" spans="1:17">
      <c r="A2256" s="12" t="s">
        <v>803</v>
      </c>
      <c r="B2256" s="12" t="s">
        <v>129</v>
      </c>
      <c r="C2256" s="12" t="s">
        <v>1049</v>
      </c>
      <c r="D2256" s="12" t="s">
        <v>1050</v>
      </c>
      <c r="E2256" s="11">
        <v>8213</v>
      </c>
      <c r="F2256" s="12"/>
      <c r="G2256" s="84" t="s">
        <v>3108</v>
      </c>
      <c r="H2256" s="13" t="s">
        <v>54</v>
      </c>
      <c r="I2256" s="2">
        <v>21000</v>
      </c>
      <c r="J2256" s="2">
        <v>20000</v>
      </c>
      <c r="K2256" s="2">
        <v>10000</v>
      </c>
      <c r="L2256" s="2">
        <f t="shared" si="1933"/>
        <v>10000</v>
      </c>
      <c r="M2256" s="2">
        <v>5000</v>
      </c>
      <c r="N2256" s="2">
        <v>5000</v>
      </c>
      <c r="O2256" s="2"/>
      <c r="P2256" s="2">
        <f t="shared" si="1935"/>
        <v>20000</v>
      </c>
      <c r="Q2256" s="2">
        <f t="shared" si="1949"/>
        <v>100</v>
      </c>
    </row>
    <row r="2257" spans="1:17">
      <c r="A2257" s="12" t="s">
        <v>803</v>
      </c>
      <c r="B2257" s="12" t="s">
        <v>129</v>
      </c>
      <c r="C2257" s="12" t="s">
        <v>1049</v>
      </c>
      <c r="D2257" s="12" t="s">
        <v>1050</v>
      </c>
      <c r="E2257" s="11">
        <v>8216</v>
      </c>
      <c r="F2257" s="12"/>
      <c r="G2257" s="84" t="s">
        <v>3108</v>
      </c>
      <c r="H2257" s="13" t="s">
        <v>57</v>
      </c>
      <c r="I2257" s="2">
        <v>10000</v>
      </c>
      <c r="J2257" s="2">
        <v>10000</v>
      </c>
      <c r="K2257" s="2">
        <v>5000</v>
      </c>
      <c r="L2257" s="2">
        <f t="shared" si="1933"/>
        <v>5000</v>
      </c>
      <c r="M2257" s="2">
        <v>5000</v>
      </c>
      <c r="N2257" s="2"/>
      <c r="O2257" s="2"/>
      <c r="P2257" s="2">
        <f t="shared" si="1935"/>
        <v>10000</v>
      </c>
      <c r="Q2257" s="2">
        <f t="shared" si="1949"/>
        <v>100</v>
      </c>
    </row>
    <row r="2258" spans="1:17">
      <c r="A2258" s="13" t="s">
        <v>0</v>
      </c>
      <c r="B2258" s="13" t="s">
        <v>0</v>
      </c>
      <c r="C2258" s="13" t="s">
        <v>0</v>
      </c>
      <c r="D2258" s="13" t="s">
        <v>0</v>
      </c>
      <c r="E2258" s="13" t="s">
        <v>0</v>
      </c>
      <c r="F2258" s="13" t="s">
        <v>0</v>
      </c>
      <c r="G2258" s="84" t="s">
        <v>0</v>
      </c>
      <c r="H2258" s="24" t="s">
        <v>1059</v>
      </c>
      <c r="I2258" s="29">
        <v>1316303</v>
      </c>
      <c r="J2258" s="29">
        <f t="shared" ref="J2258:K2258" si="1955">SUM(J2228,J2250,J2254)</f>
        <v>1317633</v>
      </c>
      <c r="K2258" s="29">
        <f t="shared" si="1955"/>
        <v>680153</v>
      </c>
      <c r="L2258" s="29">
        <f t="shared" si="1933"/>
        <v>343200</v>
      </c>
      <c r="M2258" s="29">
        <f t="shared" ref="M2258:O2258" si="1956">SUM(M2228,M2250,M2254)</f>
        <v>126000</v>
      </c>
      <c r="N2258" s="29">
        <f t="shared" si="1956"/>
        <v>111100</v>
      </c>
      <c r="O2258" s="29">
        <f t="shared" si="1956"/>
        <v>106100</v>
      </c>
      <c r="P2258" s="29">
        <f t="shared" si="1935"/>
        <v>1023353</v>
      </c>
      <c r="Q2258" s="29">
        <f t="shared" si="1949"/>
        <v>77.666011704321321</v>
      </c>
    </row>
    <row r="2259" spans="1:17" ht="15.75" thickBot="1">
      <c r="A2259" s="13" t="s">
        <v>0</v>
      </c>
      <c r="B2259" s="13" t="s">
        <v>0</v>
      </c>
      <c r="C2259" s="13" t="s">
        <v>0</v>
      </c>
      <c r="D2259" s="13" t="s">
        <v>0</v>
      </c>
      <c r="E2259" s="13" t="s">
        <v>0</v>
      </c>
      <c r="F2259" s="13" t="s">
        <v>0</v>
      </c>
      <c r="G2259" s="84" t="s">
        <v>0</v>
      </c>
      <c r="H2259" s="18" t="s">
        <v>125</v>
      </c>
      <c r="I2259" s="3">
        <v>30</v>
      </c>
      <c r="J2259" s="3">
        <v>30</v>
      </c>
      <c r="K2259" s="3">
        <v>0</v>
      </c>
      <c r="L2259" s="3">
        <f t="shared" si="1933"/>
        <v>0</v>
      </c>
      <c r="M2259" s="3"/>
      <c r="N2259" s="3"/>
      <c r="O2259" s="3"/>
      <c r="P2259" s="3">
        <f t="shared" si="1935"/>
        <v>0</v>
      </c>
      <c r="Q2259" s="3">
        <f t="shared" si="1949"/>
        <v>0</v>
      </c>
    </row>
    <row r="2260" spans="1:17" ht="45.75" thickBot="1">
      <c r="A2260" s="109" t="s">
        <v>0</v>
      </c>
      <c r="B2260" s="109" t="s">
        <v>0</v>
      </c>
      <c r="C2260" s="109" t="s">
        <v>0</v>
      </c>
      <c r="D2260" s="109" t="s">
        <v>0</v>
      </c>
      <c r="E2260" s="109" t="s">
        <v>0</v>
      </c>
      <c r="F2260" s="109" t="s">
        <v>0</v>
      </c>
      <c r="G2260" s="121" t="s">
        <v>0</v>
      </c>
      <c r="H2260" s="1" t="s">
        <v>126</v>
      </c>
      <c r="I2260" s="1" t="s">
        <v>3016</v>
      </c>
      <c r="J2260" s="1" t="s">
        <v>3199</v>
      </c>
      <c r="K2260" s="1" t="s">
        <v>3198</v>
      </c>
      <c r="L2260" s="1" t="s">
        <v>3191</v>
      </c>
      <c r="M2260" s="1" t="s">
        <v>3193</v>
      </c>
      <c r="N2260" s="1" t="s">
        <v>3194</v>
      </c>
      <c r="O2260" s="1" t="s">
        <v>3195</v>
      </c>
      <c r="P2260" s="1" t="s">
        <v>3192</v>
      </c>
      <c r="Q2260" s="1" t="s">
        <v>3185</v>
      </c>
    </row>
    <row r="2261" spans="1:17">
      <c r="A2261" s="110"/>
      <c r="B2261" s="110"/>
      <c r="C2261" s="110"/>
      <c r="D2261" s="110"/>
      <c r="E2261" s="110"/>
      <c r="F2261" s="110"/>
      <c r="G2261" s="122"/>
      <c r="H2261" s="26" t="s">
        <v>0</v>
      </c>
      <c r="I2261" s="28">
        <v>1</v>
      </c>
      <c r="J2261" s="28">
        <v>2</v>
      </c>
      <c r="K2261" s="28">
        <v>3</v>
      </c>
      <c r="L2261" s="28" t="s">
        <v>3186</v>
      </c>
      <c r="M2261" s="28">
        <v>5</v>
      </c>
      <c r="N2261" s="28">
        <v>6</v>
      </c>
      <c r="O2261" s="28">
        <v>7</v>
      </c>
      <c r="P2261" s="28" t="s">
        <v>3187</v>
      </c>
      <c r="Q2261" s="28">
        <v>9</v>
      </c>
    </row>
    <row r="2262" spans="1:17">
      <c r="A2262" s="110"/>
      <c r="B2262" s="110"/>
      <c r="C2262" s="110"/>
      <c r="D2262" s="110"/>
      <c r="E2262" s="110"/>
      <c r="F2262" s="110"/>
      <c r="G2262" s="122"/>
      <c r="H2262" s="8" t="s">
        <v>877</v>
      </c>
      <c r="I2262" s="9">
        <v>1316303</v>
      </c>
      <c r="J2262" s="9">
        <f t="shared" ref="J2262" si="1957">SUM(J2258)</f>
        <v>1317633</v>
      </c>
      <c r="K2262" s="9">
        <f t="shared" ref="K2262" si="1958">SUM(K2258)</f>
        <v>680153</v>
      </c>
      <c r="L2262" s="9">
        <f t="shared" ref="L2262:L2263" si="1959">M2262+N2262+O2262</f>
        <v>343200</v>
      </c>
      <c r="M2262" s="9">
        <f t="shared" ref="M2262:O2262" si="1960">SUM(M2258)</f>
        <v>126000</v>
      </c>
      <c r="N2262" s="9">
        <f t="shared" si="1960"/>
        <v>111100</v>
      </c>
      <c r="O2262" s="9">
        <f t="shared" si="1960"/>
        <v>106100</v>
      </c>
      <c r="P2262" s="9">
        <f t="shared" ref="P2262:P2263" si="1961">SUM(K2262+L2262)</f>
        <v>1023353</v>
      </c>
      <c r="Q2262" s="9">
        <f t="shared" si="1949"/>
        <v>77.666011704321321</v>
      </c>
    </row>
    <row r="2263" spans="1:17">
      <c r="A2263" s="110"/>
      <c r="B2263" s="110"/>
      <c r="C2263" s="110"/>
      <c r="D2263" s="110"/>
      <c r="E2263" s="110"/>
      <c r="F2263" s="110"/>
      <c r="G2263" s="122"/>
      <c r="H2263" s="10" t="s">
        <v>68</v>
      </c>
      <c r="I2263" s="9">
        <v>1316303</v>
      </c>
      <c r="J2263" s="9">
        <f t="shared" ref="J2263" si="1962">SUM(J2262)</f>
        <v>1317633</v>
      </c>
      <c r="K2263" s="9">
        <f t="shared" ref="K2263" si="1963">SUM(K2262)</f>
        <v>680153</v>
      </c>
      <c r="L2263" s="9">
        <f t="shared" si="1959"/>
        <v>343200</v>
      </c>
      <c r="M2263" s="9">
        <f t="shared" ref="M2263:O2263" si="1964">SUM(M2262)</f>
        <v>126000</v>
      </c>
      <c r="N2263" s="9">
        <f t="shared" si="1964"/>
        <v>111100</v>
      </c>
      <c r="O2263" s="9">
        <f t="shared" si="1964"/>
        <v>106100</v>
      </c>
      <c r="P2263" s="9">
        <f t="shared" si="1961"/>
        <v>1023353</v>
      </c>
      <c r="Q2263" s="9">
        <f t="shared" si="1949"/>
        <v>77.666011704321321</v>
      </c>
    </row>
    <row r="2264" spans="1:17">
      <c r="A2264" s="111"/>
      <c r="B2264" s="111"/>
      <c r="C2264" s="111"/>
      <c r="D2264" s="111"/>
      <c r="E2264" s="111"/>
      <c r="F2264" s="111"/>
      <c r="G2264" s="123"/>
      <c r="Q2264" t="str">
        <f t="shared" si="1949"/>
        <v>-</v>
      </c>
    </row>
    <row r="2265" spans="1:17" ht="15.75" thickBot="1">
      <c r="A2265" s="13" t="s">
        <v>0</v>
      </c>
      <c r="B2265" s="13" t="s">
        <v>0</v>
      </c>
      <c r="C2265" s="13" t="s">
        <v>0</v>
      </c>
      <c r="D2265" s="13" t="s">
        <v>0</v>
      </c>
      <c r="E2265" s="13" t="s">
        <v>0</v>
      </c>
      <c r="F2265" s="13" t="s">
        <v>0</v>
      </c>
      <c r="G2265" s="84" t="s">
        <v>0</v>
      </c>
      <c r="H2265" s="27" t="s">
        <v>0</v>
      </c>
      <c r="I2265" s="27"/>
      <c r="J2265" s="27"/>
      <c r="K2265" s="27"/>
      <c r="L2265" s="27"/>
      <c r="M2265" s="27"/>
      <c r="N2265" s="27"/>
      <c r="O2265" s="27"/>
      <c r="P2265" s="27"/>
      <c r="Q2265" s="27" t="str">
        <f t="shared" si="1949"/>
        <v>-</v>
      </c>
    </row>
    <row r="2266" spans="1:17" ht="45.75" thickBot="1">
      <c r="A2266" s="1" t="s">
        <v>82</v>
      </c>
      <c r="B2266" s="1" t="s">
        <v>83</v>
      </c>
      <c r="C2266" s="1" t="s">
        <v>84</v>
      </c>
      <c r="D2266" s="19" t="s">
        <v>0</v>
      </c>
      <c r="E2266" s="1" t="s">
        <v>85</v>
      </c>
      <c r="F2266" s="1" t="s">
        <v>86</v>
      </c>
      <c r="G2266" s="82" t="s">
        <v>87</v>
      </c>
      <c r="H2266" s="1" t="s">
        <v>1</v>
      </c>
      <c r="I2266" s="1" t="s">
        <v>3016</v>
      </c>
      <c r="J2266" s="1" t="s">
        <v>3199</v>
      </c>
      <c r="K2266" s="1" t="s">
        <v>3198</v>
      </c>
      <c r="L2266" s="1" t="s">
        <v>3191</v>
      </c>
      <c r="M2266" s="1" t="s">
        <v>3193</v>
      </c>
      <c r="N2266" s="1" t="s">
        <v>3194</v>
      </c>
      <c r="O2266" s="1" t="s">
        <v>3195</v>
      </c>
      <c r="P2266" s="1" t="s">
        <v>3192</v>
      </c>
      <c r="Q2266" s="1" t="s">
        <v>3185</v>
      </c>
    </row>
    <row r="2267" spans="1:17">
      <c r="A2267" s="20" t="s">
        <v>0</v>
      </c>
      <c r="B2267" s="20" t="s">
        <v>0</v>
      </c>
      <c r="C2267" s="20" t="s">
        <v>0</v>
      </c>
      <c r="D2267" s="21" t="s">
        <v>0</v>
      </c>
      <c r="E2267" s="21" t="s">
        <v>0</v>
      </c>
      <c r="F2267" s="22" t="s">
        <v>0</v>
      </c>
      <c r="G2267" s="83" t="s">
        <v>0</v>
      </c>
      <c r="H2267" s="23" t="s">
        <v>0</v>
      </c>
      <c r="I2267" s="28">
        <v>1</v>
      </c>
      <c r="J2267" s="28">
        <v>2</v>
      </c>
      <c r="K2267" s="28">
        <v>3</v>
      </c>
      <c r="L2267" s="28" t="s">
        <v>3186</v>
      </c>
      <c r="M2267" s="28">
        <v>5</v>
      </c>
      <c r="N2267" s="28">
        <v>6</v>
      </c>
      <c r="O2267" s="28">
        <v>7</v>
      </c>
      <c r="P2267" s="28" t="s">
        <v>3187</v>
      </c>
      <c r="Q2267" s="28">
        <v>9</v>
      </c>
    </row>
    <row r="2268" spans="1:17">
      <c r="A2268" s="17" t="s">
        <v>803</v>
      </c>
      <c r="B2268" s="17" t="s">
        <v>129</v>
      </c>
      <c r="C2268" s="12" t="s">
        <v>1060</v>
      </c>
      <c r="D2268" s="12" t="s">
        <v>1061</v>
      </c>
      <c r="E2268" s="18" t="s">
        <v>0</v>
      </c>
      <c r="F2268" s="18" t="s">
        <v>0</v>
      </c>
      <c r="G2268" s="81" t="s">
        <v>0</v>
      </c>
      <c r="H2268" s="18" t="s">
        <v>1062</v>
      </c>
      <c r="I2268" s="11"/>
      <c r="J2268" s="11"/>
      <c r="K2268" s="11"/>
      <c r="L2268" s="11"/>
      <c r="M2268" s="11"/>
      <c r="N2268" s="11"/>
      <c r="O2268" s="11"/>
      <c r="P2268" s="11"/>
      <c r="Q2268" s="11" t="str">
        <f t="shared" si="1949"/>
        <v>-</v>
      </c>
    </row>
    <row r="2269" spans="1:17" ht="22.5">
      <c r="A2269" s="17" t="s">
        <v>0</v>
      </c>
      <c r="B2269" s="17" t="s">
        <v>0</v>
      </c>
      <c r="C2269" s="17" t="s">
        <v>0</v>
      </c>
      <c r="D2269" s="18" t="s">
        <v>0</v>
      </c>
      <c r="E2269" s="18" t="s">
        <v>0</v>
      </c>
      <c r="F2269" s="18" t="s">
        <v>0</v>
      </c>
      <c r="G2269" s="81" t="s">
        <v>0</v>
      </c>
      <c r="H2269" s="24" t="s">
        <v>27</v>
      </c>
      <c r="I2269" s="29">
        <v>3354480</v>
      </c>
      <c r="J2269" s="29">
        <f t="shared" ref="J2269" si="1965">SUM(J2270,J2278,J2280)</f>
        <v>3365614</v>
      </c>
      <c r="K2269" s="29">
        <f t="shared" ref="K2269" si="1966">SUM(K2270,K2278,K2280)</f>
        <v>1803765</v>
      </c>
      <c r="L2269" s="29">
        <f t="shared" ref="L2269:L2301" si="1967">M2269+N2269+O2269</f>
        <v>823595</v>
      </c>
      <c r="M2269" s="29">
        <f t="shared" ref="M2269:O2269" si="1968">SUM(M2270,M2278,M2280)</f>
        <v>254265</v>
      </c>
      <c r="N2269" s="29">
        <f t="shared" si="1968"/>
        <v>283165</v>
      </c>
      <c r="O2269" s="29">
        <f t="shared" si="1968"/>
        <v>286165</v>
      </c>
      <c r="P2269" s="29">
        <f t="shared" ref="P2269:P2301" si="1969">SUM(K2269+L2269)</f>
        <v>2627360</v>
      </c>
      <c r="Q2269" s="29">
        <f t="shared" si="1949"/>
        <v>78.064804817189369</v>
      </c>
    </row>
    <row r="2270" spans="1:17">
      <c r="A2270" s="12" t="s">
        <v>803</v>
      </c>
      <c r="B2270" s="12" t="s">
        <v>129</v>
      </c>
      <c r="C2270" s="12" t="s">
        <v>1060</v>
      </c>
      <c r="D2270" s="12" t="s">
        <v>1061</v>
      </c>
      <c r="E2270" s="18" t="s">
        <v>2</v>
      </c>
      <c r="F2270" s="18" t="s">
        <v>0</v>
      </c>
      <c r="G2270" s="81" t="s">
        <v>0</v>
      </c>
      <c r="H2270" s="18" t="s">
        <v>3</v>
      </c>
      <c r="I2270" s="3">
        <v>2927655</v>
      </c>
      <c r="J2270" s="3">
        <f t="shared" ref="J2270" si="1970">SUM(J2271:J2272)</f>
        <v>2939789</v>
      </c>
      <c r="K2270" s="3">
        <f t="shared" ref="K2270" si="1971">SUM(K2271:K2272)</f>
        <v>1551034</v>
      </c>
      <c r="L2270" s="3">
        <f t="shared" si="1967"/>
        <v>728200</v>
      </c>
      <c r="M2270" s="3">
        <f t="shared" ref="M2270:O2270" si="1972">SUM(M2271:M2272)</f>
        <v>224700</v>
      </c>
      <c r="N2270" s="3">
        <f t="shared" si="1972"/>
        <v>251500</v>
      </c>
      <c r="O2270" s="3">
        <f t="shared" si="1972"/>
        <v>252000</v>
      </c>
      <c r="P2270" s="3">
        <f t="shared" si="1969"/>
        <v>2279234</v>
      </c>
      <c r="Q2270" s="3">
        <f t="shared" si="1949"/>
        <v>77.530530252341237</v>
      </c>
    </row>
    <row r="2271" spans="1:17">
      <c r="A2271" s="33" t="s">
        <v>803</v>
      </c>
      <c r="B2271" s="33" t="s">
        <v>129</v>
      </c>
      <c r="C2271" s="33" t="s">
        <v>1060</v>
      </c>
      <c r="D2271" s="33" t="s">
        <v>1061</v>
      </c>
      <c r="E2271" s="34">
        <v>6111</v>
      </c>
      <c r="F2271" s="33"/>
      <c r="G2271" s="84" t="s">
        <v>3108</v>
      </c>
      <c r="H2271" s="35" t="s">
        <v>4</v>
      </c>
      <c r="I2271" s="32">
        <v>2557655</v>
      </c>
      <c r="J2271" s="32">
        <v>2557655</v>
      </c>
      <c r="K2271" s="32">
        <v>1315057</v>
      </c>
      <c r="L2271" s="32">
        <f t="shared" si="1967"/>
        <v>660000</v>
      </c>
      <c r="M2271" s="32">
        <v>220000</v>
      </c>
      <c r="N2271" s="32">
        <v>220000</v>
      </c>
      <c r="O2271" s="32">
        <v>220000</v>
      </c>
      <c r="P2271" s="32">
        <f t="shared" si="1969"/>
        <v>1975057</v>
      </c>
      <c r="Q2271" s="32">
        <f t="shared" si="1949"/>
        <v>77.221400071549922</v>
      </c>
    </row>
    <row r="2272" spans="1:17">
      <c r="A2272" s="17" t="s">
        <v>803</v>
      </c>
      <c r="B2272" s="17" t="s">
        <v>129</v>
      </c>
      <c r="C2272" s="17" t="s">
        <v>1060</v>
      </c>
      <c r="D2272" s="17" t="s">
        <v>1061</v>
      </c>
      <c r="E2272" s="17" t="s">
        <v>91</v>
      </c>
      <c r="F2272" s="12" t="s">
        <v>0</v>
      </c>
      <c r="G2272" s="84" t="s">
        <v>0</v>
      </c>
      <c r="H2272" s="18" t="s">
        <v>5</v>
      </c>
      <c r="I2272" s="3">
        <v>370000</v>
      </c>
      <c r="J2272" s="3">
        <f t="shared" ref="J2272:K2272" si="1973">SUM(J2273:J2277)</f>
        <v>382134</v>
      </c>
      <c r="K2272" s="3">
        <f t="shared" si="1973"/>
        <v>235977</v>
      </c>
      <c r="L2272" s="3">
        <f t="shared" si="1967"/>
        <v>68200</v>
      </c>
      <c r="M2272" s="3">
        <f t="shared" ref="M2272:O2272" si="1974">SUM(M2273:M2277)</f>
        <v>4700</v>
      </c>
      <c r="N2272" s="3">
        <f t="shared" si="1974"/>
        <v>31500</v>
      </c>
      <c r="O2272" s="3">
        <f t="shared" si="1974"/>
        <v>32000</v>
      </c>
      <c r="P2272" s="3">
        <f t="shared" si="1969"/>
        <v>304177</v>
      </c>
      <c r="Q2272" s="3">
        <f t="shared" si="1949"/>
        <v>79.599564550655018</v>
      </c>
    </row>
    <row r="2273" spans="1:17">
      <c r="A2273" s="33" t="s">
        <v>803</v>
      </c>
      <c r="B2273" s="33" t="s">
        <v>129</v>
      </c>
      <c r="C2273" s="33" t="s">
        <v>1060</v>
      </c>
      <c r="D2273" s="33" t="s">
        <v>1061</v>
      </c>
      <c r="E2273" s="34">
        <v>6112</v>
      </c>
      <c r="F2273" s="33" t="s">
        <v>1063</v>
      </c>
      <c r="G2273" s="84" t="s">
        <v>3108</v>
      </c>
      <c r="H2273" s="35" t="s">
        <v>9</v>
      </c>
      <c r="I2273" s="32">
        <v>66800</v>
      </c>
      <c r="J2273" s="32">
        <v>66800</v>
      </c>
      <c r="K2273" s="32">
        <v>37151</v>
      </c>
      <c r="L2273" s="32">
        <f t="shared" si="1967"/>
        <v>13000</v>
      </c>
      <c r="M2273" s="32"/>
      <c r="N2273" s="32">
        <v>6500</v>
      </c>
      <c r="O2273" s="32">
        <v>6500</v>
      </c>
      <c r="P2273" s="32">
        <f t="shared" si="1969"/>
        <v>50151</v>
      </c>
      <c r="Q2273" s="32">
        <f t="shared" si="1949"/>
        <v>75.07634730538922</v>
      </c>
    </row>
    <row r="2274" spans="1:17">
      <c r="A2274" s="33" t="s">
        <v>803</v>
      </c>
      <c r="B2274" s="33" t="s">
        <v>129</v>
      </c>
      <c r="C2274" s="33" t="s">
        <v>1060</v>
      </c>
      <c r="D2274" s="33" t="s">
        <v>1061</v>
      </c>
      <c r="E2274" s="34">
        <v>6112</v>
      </c>
      <c r="F2274" s="33" t="s">
        <v>1064</v>
      </c>
      <c r="G2274" s="84" t="s">
        <v>3108</v>
      </c>
      <c r="H2274" s="35" t="s">
        <v>10</v>
      </c>
      <c r="I2274" s="32">
        <v>231400</v>
      </c>
      <c r="J2274" s="32">
        <v>231400</v>
      </c>
      <c r="K2274" s="32">
        <v>132924</v>
      </c>
      <c r="L2274" s="32">
        <f t="shared" si="1967"/>
        <v>51200</v>
      </c>
      <c r="M2274" s="32">
        <v>700</v>
      </c>
      <c r="N2274" s="32">
        <v>25000</v>
      </c>
      <c r="O2274" s="32">
        <v>25500</v>
      </c>
      <c r="P2274" s="32">
        <f t="shared" si="1969"/>
        <v>184124</v>
      </c>
      <c r="Q2274" s="32">
        <f t="shared" si="1949"/>
        <v>79.569576490924803</v>
      </c>
    </row>
    <row r="2275" spans="1:17">
      <c r="A2275" s="12" t="s">
        <v>803</v>
      </c>
      <c r="B2275" s="12" t="s">
        <v>129</v>
      </c>
      <c r="C2275" s="12" t="s">
        <v>1060</v>
      </c>
      <c r="D2275" s="12" t="s">
        <v>1061</v>
      </c>
      <c r="E2275" s="11">
        <v>6112</v>
      </c>
      <c r="F2275" s="12" t="s">
        <v>1065</v>
      </c>
      <c r="G2275" s="84" t="s">
        <v>3108</v>
      </c>
      <c r="H2275" s="13" t="s">
        <v>7</v>
      </c>
      <c r="I2275" s="2">
        <v>45300</v>
      </c>
      <c r="J2275" s="2">
        <v>57434</v>
      </c>
      <c r="K2275" s="2">
        <v>57434</v>
      </c>
      <c r="L2275" s="2">
        <f t="shared" si="1967"/>
        <v>0</v>
      </c>
      <c r="M2275" s="2"/>
      <c r="N2275" s="2"/>
      <c r="O2275" s="2"/>
      <c r="P2275" s="2">
        <f t="shared" si="1969"/>
        <v>57434</v>
      </c>
      <c r="Q2275" s="2">
        <f t="shared" si="1949"/>
        <v>100</v>
      </c>
    </row>
    <row r="2276" spans="1:17">
      <c r="A2276" s="12" t="s">
        <v>803</v>
      </c>
      <c r="B2276" s="12" t="s">
        <v>129</v>
      </c>
      <c r="C2276" s="12" t="s">
        <v>1060</v>
      </c>
      <c r="D2276" s="12" t="s">
        <v>1061</v>
      </c>
      <c r="E2276" s="11">
        <v>6112</v>
      </c>
      <c r="F2276" s="12" t="s">
        <v>1066</v>
      </c>
      <c r="G2276" s="84" t="s">
        <v>3108</v>
      </c>
      <c r="H2276" s="13" t="s">
        <v>8</v>
      </c>
      <c r="I2276" s="2">
        <v>6500</v>
      </c>
      <c r="J2276" s="2">
        <v>6500</v>
      </c>
      <c r="K2276" s="2">
        <v>0</v>
      </c>
      <c r="L2276" s="2">
        <f t="shared" si="1967"/>
        <v>0</v>
      </c>
      <c r="M2276" s="2"/>
      <c r="N2276" s="2"/>
      <c r="O2276" s="2"/>
      <c r="P2276" s="2">
        <f t="shared" si="1969"/>
        <v>0</v>
      </c>
      <c r="Q2276" s="2">
        <f t="shared" si="1949"/>
        <v>0</v>
      </c>
    </row>
    <row r="2277" spans="1:17">
      <c r="A2277" s="12" t="s">
        <v>803</v>
      </c>
      <c r="B2277" s="12" t="s">
        <v>129</v>
      </c>
      <c r="C2277" s="12" t="s">
        <v>1060</v>
      </c>
      <c r="D2277" s="12" t="s">
        <v>1061</v>
      </c>
      <c r="E2277" s="11">
        <v>6112</v>
      </c>
      <c r="F2277" s="12" t="s">
        <v>1067</v>
      </c>
      <c r="G2277" s="84" t="s">
        <v>3108</v>
      </c>
      <c r="H2277" s="13" t="s">
        <v>6</v>
      </c>
      <c r="I2277" s="2">
        <v>20000</v>
      </c>
      <c r="J2277" s="2">
        <v>20000</v>
      </c>
      <c r="K2277" s="2">
        <v>8468</v>
      </c>
      <c r="L2277" s="2">
        <f t="shared" si="1967"/>
        <v>4000</v>
      </c>
      <c r="M2277" s="2">
        <v>4000</v>
      </c>
      <c r="N2277" s="2"/>
      <c r="O2277" s="2"/>
      <c r="P2277" s="2">
        <f t="shared" si="1969"/>
        <v>12468</v>
      </c>
      <c r="Q2277" s="2">
        <f t="shared" si="1949"/>
        <v>62.339999999999996</v>
      </c>
    </row>
    <row r="2278" spans="1:17">
      <c r="A2278" s="12" t="s">
        <v>803</v>
      </c>
      <c r="B2278" s="12" t="s">
        <v>129</v>
      </c>
      <c r="C2278" s="12" t="s">
        <v>1060</v>
      </c>
      <c r="D2278" s="12" t="s">
        <v>1061</v>
      </c>
      <c r="E2278" s="18" t="s">
        <v>13</v>
      </c>
      <c r="F2278" s="18" t="s">
        <v>0</v>
      </c>
      <c r="G2278" s="81" t="s">
        <v>0</v>
      </c>
      <c r="H2278" s="18" t="s">
        <v>14</v>
      </c>
      <c r="I2278" s="3">
        <v>268553</v>
      </c>
      <c r="J2278" s="3">
        <f t="shared" ref="J2278:K2278" si="1975">SUM(J2279)</f>
        <v>268553</v>
      </c>
      <c r="K2278" s="3">
        <f t="shared" si="1975"/>
        <v>138081</v>
      </c>
      <c r="L2278" s="3">
        <f t="shared" si="1967"/>
        <v>69300</v>
      </c>
      <c r="M2278" s="3">
        <f t="shared" ref="M2278:O2278" si="1976">SUM(M2279)</f>
        <v>23100</v>
      </c>
      <c r="N2278" s="3">
        <f t="shared" si="1976"/>
        <v>23100</v>
      </c>
      <c r="O2278" s="3">
        <f t="shared" si="1976"/>
        <v>23100</v>
      </c>
      <c r="P2278" s="3">
        <f t="shared" si="1969"/>
        <v>207381</v>
      </c>
      <c r="Q2278" s="3">
        <f t="shared" si="1949"/>
        <v>77.221628505360201</v>
      </c>
    </row>
    <row r="2279" spans="1:17">
      <c r="A2279" s="33" t="s">
        <v>803</v>
      </c>
      <c r="B2279" s="33" t="s">
        <v>129</v>
      </c>
      <c r="C2279" s="33" t="s">
        <v>1060</v>
      </c>
      <c r="D2279" s="33" t="s">
        <v>1061</v>
      </c>
      <c r="E2279" s="34">
        <v>6121</v>
      </c>
      <c r="F2279" s="33"/>
      <c r="G2279" s="84" t="s">
        <v>3108</v>
      </c>
      <c r="H2279" s="35" t="s">
        <v>15</v>
      </c>
      <c r="I2279" s="32">
        <v>268553</v>
      </c>
      <c r="J2279" s="32">
        <v>268553</v>
      </c>
      <c r="K2279" s="32">
        <v>138081</v>
      </c>
      <c r="L2279" s="32">
        <f t="shared" si="1967"/>
        <v>69300</v>
      </c>
      <c r="M2279" s="32">
        <v>23100</v>
      </c>
      <c r="N2279" s="32">
        <v>23100</v>
      </c>
      <c r="O2279" s="32">
        <v>23100</v>
      </c>
      <c r="P2279" s="32">
        <f t="shared" si="1969"/>
        <v>207381</v>
      </c>
      <c r="Q2279" s="32">
        <f t="shared" si="1949"/>
        <v>77.221628505360201</v>
      </c>
    </row>
    <row r="2280" spans="1:17">
      <c r="A2280" s="12" t="s">
        <v>803</v>
      </c>
      <c r="B2280" s="12" t="s">
        <v>129</v>
      </c>
      <c r="C2280" s="12" t="s">
        <v>1060</v>
      </c>
      <c r="D2280" s="12" t="s">
        <v>1061</v>
      </c>
      <c r="E2280" s="18" t="s">
        <v>16</v>
      </c>
      <c r="F2280" s="18" t="s">
        <v>0</v>
      </c>
      <c r="G2280" s="81" t="s">
        <v>0</v>
      </c>
      <c r="H2280" s="18" t="s">
        <v>17</v>
      </c>
      <c r="I2280" s="3">
        <v>158272</v>
      </c>
      <c r="J2280" s="3">
        <f t="shared" ref="J2280:K2280" si="1977">SUM(J2281:J2288)</f>
        <v>157272</v>
      </c>
      <c r="K2280" s="3">
        <f t="shared" si="1977"/>
        <v>114650</v>
      </c>
      <c r="L2280" s="3">
        <f t="shared" si="1967"/>
        <v>26095</v>
      </c>
      <c r="M2280" s="3">
        <f t="shared" ref="M2280:O2280" si="1978">SUM(M2281:M2288)</f>
        <v>6465</v>
      </c>
      <c r="N2280" s="3">
        <f t="shared" si="1978"/>
        <v>8565</v>
      </c>
      <c r="O2280" s="3">
        <f t="shared" si="1978"/>
        <v>11065</v>
      </c>
      <c r="P2280" s="3">
        <f t="shared" si="1969"/>
        <v>140745</v>
      </c>
      <c r="Q2280" s="3">
        <f t="shared" si="1949"/>
        <v>89.491454295742415</v>
      </c>
    </row>
    <row r="2281" spans="1:17">
      <c r="A2281" s="12" t="s">
        <v>803</v>
      </c>
      <c r="B2281" s="12" t="s">
        <v>129</v>
      </c>
      <c r="C2281" s="12" t="s">
        <v>1060</v>
      </c>
      <c r="D2281" s="12" t="s">
        <v>1061</v>
      </c>
      <c r="E2281" s="11">
        <v>6131</v>
      </c>
      <c r="F2281" s="12"/>
      <c r="G2281" s="84" t="s">
        <v>3108</v>
      </c>
      <c r="H2281" s="13" t="s">
        <v>18</v>
      </c>
      <c r="I2281" s="2">
        <v>1000</v>
      </c>
      <c r="J2281" s="2">
        <v>1000</v>
      </c>
      <c r="K2281" s="2">
        <v>900</v>
      </c>
      <c r="L2281" s="2">
        <f t="shared" si="1967"/>
        <v>100</v>
      </c>
      <c r="M2281" s="2">
        <v>100</v>
      </c>
      <c r="N2281" s="2"/>
      <c r="O2281" s="2"/>
      <c r="P2281" s="2">
        <f t="shared" si="1969"/>
        <v>1000</v>
      </c>
      <c r="Q2281" s="2">
        <f t="shared" si="1949"/>
        <v>100</v>
      </c>
    </row>
    <row r="2282" spans="1:17">
      <c r="A2282" s="12" t="s">
        <v>803</v>
      </c>
      <c r="B2282" s="12" t="s">
        <v>129</v>
      </c>
      <c r="C2282" s="12" t="s">
        <v>1060</v>
      </c>
      <c r="D2282" s="12" t="s">
        <v>1061</v>
      </c>
      <c r="E2282" s="11">
        <v>6132</v>
      </c>
      <c r="F2282" s="12"/>
      <c r="G2282" s="84" t="s">
        <v>3108</v>
      </c>
      <c r="H2282" s="13" t="s">
        <v>19</v>
      </c>
      <c r="I2282" s="2">
        <v>74000</v>
      </c>
      <c r="J2282" s="2">
        <v>74000</v>
      </c>
      <c r="K2282" s="2">
        <v>69000</v>
      </c>
      <c r="L2282" s="2">
        <f t="shared" si="1967"/>
        <v>5000</v>
      </c>
      <c r="M2282" s="2"/>
      <c r="N2282" s="2">
        <v>2000</v>
      </c>
      <c r="O2282" s="2">
        <v>3000</v>
      </c>
      <c r="P2282" s="2">
        <f t="shared" si="1969"/>
        <v>74000</v>
      </c>
      <c r="Q2282" s="2">
        <f t="shared" si="1949"/>
        <v>100</v>
      </c>
    </row>
    <row r="2283" spans="1:17">
      <c r="A2283" s="12" t="s">
        <v>803</v>
      </c>
      <c r="B2283" s="12" t="s">
        <v>129</v>
      </c>
      <c r="C2283" s="12" t="s">
        <v>1060</v>
      </c>
      <c r="D2283" s="12" t="s">
        <v>1061</v>
      </c>
      <c r="E2283" s="11">
        <v>6133</v>
      </c>
      <c r="F2283" s="12"/>
      <c r="G2283" s="84" t="s">
        <v>3108</v>
      </c>
      <c r="H2283" s="13" t="s">
        <v>20</v>
      </c>
      <c r="I2283" s="2">
        <v>12000</v>
      </c>
      <c r="J2283" s="2">
        <v>12000</v>
      </c>
      <c r="K2283" s="2">
        <v>7600</v>
      </c>
      <c r="L2283" s="2">
        <f t="shared" si="1967"/>
        <v>3400</v>
      </c>
      <c r="M2283" s="2">
        <v>1000</v>
      </c>
      <c r="N2283" s="2">
        <v>1200</v>
      </c>
      <c r="O2283" s="2">
        <v>1200</v>
      </c>
      <c r="P2283" s="2">
        <f t="shared" si="1969"/>
        <v>11000</v>
      </c>
      <c r="Q2283" s="2">
        <f t="shared" si="1949"/>
        <v>91.666666666666657</v>
      </c>
    </row>
    <row r="2284" spans="1:17">
      <c r="A2284" s="12" t="s">
        <v>803</v>
      </c>
      <c r="B2284" s="12" t="s">
        <v>129</v>
      </c>
      <c r="C2284" s="12" t="s">
        <v>1060</v>
      </c>
      <c r="D2284" s="12" t="s">
        <v>1061</v>
      </c>
      <c r="E2284" s="11">
        <v>6134</v>
      </c>
      <c r="F2284" s="12"/>
      <c r="G2284" s="84" t="s">
        <v>3108</v>
      </c>
      <c r="H2284" s="13" t="s">
        <v>21</v>
      </c>
      <c r="I2284" s="2">
        <v>13000</v>
      </c>
      <c r="J2284" s="2">
        <v>12000</v>
      </c>
      <c r="K2284" s="2">
        <v>5500</v>
      </c>
      <c r="L2284" s="2">
        <f t="shared" si="1967"/>
        <v>3000</v>
      </c>
      <c r="M2284" s="2">
        <v>1000</v>
      </c>
      <c r="N2284" s="2">
        <v>1000</v>
      </c>
      <c r="O2284" s="2">
        <v>1000</v>
      </c>
      <c r="P2284" s="2">
        <f t="shared" si="1969"/>
        <v>8500</v>
      </c>
      <c r="Q2284" s="2">
        <f t="shared" si="1949"/>
        <v>70.833333333333343</v>
      </c>
    </row>
    <row r="2285" spans="1:17">
      <c r="A2285" s="12" t="s">
        <v>803</v>
      </c>
      <c r="B2285" s="12" t="s">
        <v>129</v>
      </c>
      <c r="C2285" s="12" t="s">
        <v>1060</v>
      </c>
      <c r="D2285" s="12" t="s">
        <v>1061</v>
      </c>
      <c r="E2285" s="11">
        <v>6135</v>
      </c>
      <c r="F2285" s="12"/>
      <c r="G2285" s="84" t="s">
        <v>3108</v>
      </c>
      <c r="H2285" s="13" t="s">
        <v>22</v>
      </c>
      <c r="I2285" s="2">
        <v>2000</v>
      </c>
      <c r="J2285" s="2">
        <v>2000</v>
      </c>
      <c r="K2285" s="2">
        <v>2000</v>
      </c>
      <c r="L2285" s="2">
        <f t="shared" si="1967"/>
        <v>0</v>
      </c>
      <c r="M2285" s="2"/>
      <c r="N2285" s="2"/>
      <c r="O2285" s="2"/>
      <c r="P2285" s="2">
        <f t="shared" si="1969"/>
        <v>2000</v>
      </c>
      <c r="Q2285" s="2">
        <f t="shared" si="1949"/>
        <v>100</v>
      </c>
    </row>
    <row r="2286" spans="1:17">
      <c r="A2286" s="12" t="s">
        <v>803</v>
      </c>
      <c r="B2286" s="12" t="s">
        <v>129</v>
      </c>
      <c r="C2286" s="12" t="s">
        <v>1060</v>
      </c>
      <c r="D2286" s="12" t="s">
        <v>1061</v>
      </c>
      <c r="E2286" s="11">
        <v>6136</v>
      </c>
      <c r="F2286" s="12"/>
      <c r="G2286" s="84" t="s">
        <v>3108</v>
      </c>
      <c r="H2286" s="13" t="s">
        <v>23</v>
      </c>
      <c r="I2286" s="2">
        <v>4400</v>
      </c>
      <c r="J2286" s="2">
        <v>4400</v>
      </c>
      <c r="K2286" s="2">
        <v>2190</v>
      </c>
      <c r="L2286" s="2">
        <f t="shared" si="1967"/>
        <v>1095</v>
      </c>
      <c r="M2286" s="2">
        <v>365</v>
      </c>
      <c r="N2286" s="2">
        <v>365</v>
      </c>
      <c r="O2286" s="2">
        <v>365</v>
      </c>
      <c r="P2286" s="2">
        <f t="shared" si="1969"/>
        <v>3285</v>
      </c>
      <c r="Q2286" s="2">
        <f t="shared" si="1949"/>
        <v>74.659090909090907</v>
      </c>
    </row>
    <row r="2287" spans="1:17">
      <c r="A2287" s="12" t="s">
        <v>803</v>
      </c>
      <c r="B2287" s="12" t="s">
        <v>129</v>
      </c>
      <c r="C2287" s="12" t="s">
        <v>1060</v>
      </c>
      <c r="D2287" s="12" t="s">
        <v>1061</v>
      </c>
      <c r="E2287" s="11">
        <v>6137</v>
      </c>
      <c r="F2287" s="12"/>
      <c r="G2287" s="84" t="s">
        <v>3108</v>
      </c>
      <c r="H2287" s="13" t="s">
        <v>24</v>
      </c>
      <c r="I2287" s="2">
        <v>6000</v>
      </c>
      <c r="J2287" s="2">
        <v>6000</v>
      </c>
      <c r="K2287" s="2">
        <v>2900</v>
      </c>
      <c r="L2287" s="2">
        <f t="shared" si="1967"/>
        <v>1500</v>
      </c>
      <c r="M2287" s="2">
        <v>500</v>
      </c>
      <c r="N2287" s="2">
        <v>500</v>
      </c>
      <c r="O2287" s="2">
        <v>500</v>
      </c>
      <c r="P2287" s="2">
        <f t="shared" si="1969"/>
        <v>4400</v>
      </c>
      <c r="Q2287" s="2">
        <f t="shared" si="1949"/>
        <v>73.333333333333329</v>
      </c>
    </row>
    <row r="2288" spans="1:17">
      <c r="A2288" s="17" t="s">
        <v>803</v>
      </c>
      <c r="B2288" s="17" t="s">
        <v>129</v>
      </c>
      <c r="C2288" s="17" t="s">
        <v>1060</v>
      </c>
      <c r="D2288" s="17" t="s">
        <v>1061</v>
      </c>
      <c r="E2288" s="17" t="s">
        <v>99</v>
      </c>
      <c r="F2288" s="12" t="s">
        <v>0</v>
      </c>
      <c r="G2288" s="84" t="s">
        <v>0</v>
      </c>
      <c r="H2288" s="18" t="s">
        <v>26</v>
      </c>
      <c r="I2288" s="3">
        <v>45872</v>
      </c>
      <c r="J2288" s="3">
        <f t="shared" ref="J2288:K2288" si="1979">SUM(J2289:J2291)</f>
        <v>45872</v>
      </c>
      <c r="K2288" s="3">
        <f t="shared" si="1979"/>
        <v>24560</v>
      </c>
      <c r="L2288" s="3">
        <f t="shared" si="1967"/>
        <v>12000</v>
      </c>
      <c r="M2288" s="3">
        <f t="shared" ref="M2288:O2288" si="1980">SUM(M2289:M2291)</f>
        <v>3500</v>
      </c>
      <c r="N2288" s="3">
        <f t="shared" si="1980"/>
        <v>3500</v>
      </c>
      <c r="O2288" s="3">
        <f t="shared" si="1980"/>
        <v>5000</v>
      </c>
      <c r="P2288" s="3">
        <f t="shared" si="1969"/>
        <v>36560</v>
      </c>
      <c r="Q2288" s="3">
        <f t="shared" si="1949"/>
        <v>79.700034879665154</v>
      </c>
    </row>
    <row r="2289" spans="1:17">
      <c r="A2289" s="12" t="s">
        <v>803</v>
      </c>
      <c r="B2289" s="12" t="s">
        <v>129</v>
      </c>
      <c r="C2289" s="12" t="s">
        <v>1060</v>
      </c>
      <c r="D2289" s="12" t="s">
        <v>1061</v>
      </c>
      <c r="E2289" s="11">
        <v>6139</v>
      </c>
      <c r="F2289" s="12"/>
      <c r="G2289" s="84" t="s">
        <v>3108</v>
      </c>
      <c r="H2289" s="13" t="s">
        <v>26</v>
      </c>
      <c r="I2289" s="2">
        <v>24800</v>
      </c>
      <c r="J2289" s="2">
        <v>24800</v>
      </c>
      <c r="K2289" s="2">
        <v>11300</v>
      </c>
      <c r="L2289" s="2">
        <f t="shared" si="1967"/>
        <v>6000</v>
      </c>
      <c r="M2289" s="2">
        <v>1500</v>
      </c>
      <c r="N2289" s="2">
        <v>1500</v>
      </c>
      <c r="O2289" s="2">
        <v>3000</v>
      </c>
      <c r="P2289" s="2">
        <f t="shared" si="1969"/>
        <v>17300</v>
      </c>
      <c r="Q2289" s="2">
        <f t="shared" si="1949"/>
        <v>69.758064516129039</v>
      </c>
    </row>
    <row r="2290" spans="1:17">
      <c r="A2290" s="33" t="s">
        <v>803</v>
      </c>
      <c r="B2290" s="33" t="s">
        <v>129</v>
      </c>
      <c r="C2290" s="33" t="s">
        <v>1060</v>
      </c>
      <c r="D2290" s="33" t="s">
        <v>1061</v>
      </c>
      <c r="E2290" s="34">
        <v>6139</v>
      </c>
      <c r="F2290" s="33" t="s">
        <v>1068</v>
      </c>
      <c r="G2290" s="84" t="s">
        <v>3108</v>
      </c>
      <c r="H2290" s="35" t="s">
        <v>108</v>
      </c>
      <c r="I2290" s="32">
        <v>8072</v>
      </c>
      <c r="J2290" s="32">
        <v>8072</v>
      </c>
      <c r="K2290" s="32">
        <v>4160</v>
      </c>
      <c r="L2290" s="32">
        <f t="shared" si="1967"/>
        <v>2100</v>
      </c>
      <c r="M2290" s="32">
        <v>700</v>
      </c>
      <c r="N2290" s="32">
        <v>700</v>
      </c>
      <c r="O2290" s="32">
        <v>700</v>
      </c>
      <c r="P2290" s="32">
        <f t="shared" si="1969"/>
        <v>6260</v>
      </c>
      <c r="Q2290" s="32">
        <f t="shared" si="1949"/>
        <v>77.552031714568884</v>
      </c>
    </row>
    <row r="2291" spans="1:17" ht="22.5">
      <c r="A2291" s="12" t="s">
        <v>803</v>
      </c>
      <c r="B2291" s="12" t="s">
        <v>129</v>
      </c>
      <c r="C2291" s="12" t="s">
        <v>1060</v>
      </c>
      <c r="D2291" s="12" t="s">
        <v>1061</v>
      </c>
      <c r="E2291" s="11">
        <v>6139</v>
      </c>
      <c r="F2291" s="12" t="s">
        <v>1069</v>
      </c>
      <c r="G2291" s="84" t="s">
        <v>3108</v>
      </c>
      <c r="H2291" s="13" t="s">
        <v>114</v>
      </c>
      <c r="I2291" s="2">
        <v>13000</v>
      </c>
      <c r="J2291" s="2">
        <v>13000</v>
      </c>
      <c r="K2291" s="2">
        <v>9100</v>
      </c>
      <c r="L2291" s="2">
        <f t="shared" si="1967"/>
        <v>3900</v>
      </c>
      <c r="M2291" s="2">
        <v>1300</v>
      </c>
      <c r="N2291" s="2">
        <v>1300</v>
      </c>
      <c r="O2291" s="2">
        <v>1300</v>
      </c>
      <c r="P2291" s="2">
        <f t="shared" si="1969"/>
        <v>13000</v>
      </c>
      <c r="Q2291" s="2">
        <f t="shared" si="1949"/>
        <v>100</v>
      </c>
    </row>
    <row r="2292" spans="1:17" ht="22.5">
      <c r="A2292" s="17" t="s">
        <v>0</v>
      </c>
      <c r="B2292" s="17" t="s">
        <v>0</v>
      </c>
      <c r="C2292" s="17" t="s">
        <v>0</v>
      </c>
      <c r="D2292" s="18" t="s">
        <v>0</v>
      </c>
      <c r="E2292" s="18" t="s">
        <v>0</v>
      </c>
      <c r="F2292" s="18" t="s">
        <v>0</v>
      </c>
      <c r="G2292" s="81" t="s">
        <v>0</v>
      </c>
      <c r="H2292" s="24" t="s">
        <v>36</v>
      </c>
      <c r="I2292" s="29">
        <v>100</v>
      </c>
      <c r="J2292" s="29">
        <f t="shared" ref="J2292:K2294" si="1981">SUM(J2293)</f>
        <v>100</v>
      </c>
      <c r="K2292" s="29">
        <f t="shared" si="1981"/>
        <v>0</v>
      </c>
      <c r="L2292" s="29">
        <f t="shared" si="1967"/>
        <v>0</v>
      </c>
      <c r="M2292" s="29">
        <f t="shared" ref="M2292:O2294" si="1982">SUM(M2293)</f>
        <v>0</v>
      </c>
      <c r="N2292" s="29">
        <f t="shared" si="1982"/>
        <v>0</v>
      </c>
      <c r="O2292" s="29">
        <f t="shared" si="1982"/>
        <v>0</v>
      </c>
      <c r="P2292" s="29">
        <f t="shared" si="1969"/>
        <v>0</v>
      </c>
      <c r="Q2292" s="29">
        <f t="shared" si="1949"/>
        <v>0</v>
      </c>
    </row>
    <row r="2293" spans="1:17">
      <c r="A2293" s="12" t="s">
        <v>803</v>
      </c>
      <c r="B2293" s="12" t="s">
        <v>129</v>
      </c>
      <c r="C2293" s="12" t="s">
        <v>1060</v>
      </c>
      <c r="D2293" s="12" t="s">
        <v>1061</v>
      </c>
      <c r="E2293" s="18" t="s">
        <v>28</v>
      </c>
      <c r="F2293" s="18" t="s">
        <v>0</v>
      </c>
      <c r="G2293" s="81" t="s">
        <v>0</v>
      </c>
      <c r="H2293" s="18" t="s">
        <v>29</v>
      </c>
      <c r="I2293" s="3">
        <v>100</v>
      </c>
      <c r="J2293" s="3">
        <f t="shared" si="1981"/>
        <v>100</v>
      </c>
      <c r="K2293" s="3">
        <f t="shared" si="1981"/>
        <v>0</v>
      </c>
      <c r="L2293" s="3">
        <f t="shared" si="1967"/>
        <v>0</v>
      </c>
      <c r="M2293" s="3">
        <f t="shared" si="1982"/>
        <v>0</v>
      </c>
      <c r="N2293" s="3">
        <f t="shared" si="1982"/>
        <v>0</v>
      </c>
      <c r="O2293" s="3">
        <f t="shared" si="1982"/>
        <v>0</v>
      </c>
      <c r="P2293" s="3">
        <f t="shared" si="1969"/>
        <v>0</v>
      </c>
      <c r="Q2293" s="3">
        <f t="shared" si="1949"/>
        <v>0</v>
      </c>
    </row>
    <row r="2294" spans="1:17">
      <c r="A2294" s="17" t="s">
        <v>803</v>
      </c>
      <c r="B2294" s="17" t="s">
        <v>129</v>
      </c>
      <c r="C2294" s="17" t="s">
        <v>1060</v>
      </c>
      <c r="D2294" s="17" t="s">
        <v>1061</v>
      </c>
      <c r="E2294" s="17" t="s">
        <v>120</v>
      </c>
      <c r="F2294" s="12" t="s">
        <v>0</v>
      </c>
      <c r="G2294" s="84" t="s">
        <v>0</v>
      </c>
      <c r="H2294" s="18" t="s">
        <v>35</v>
      </c>
      <c r="I2294" s="3">
        <v>100</v>
      </c>
      <c r="J2294" s="3">
        <f t="shared" si="1981"/>
        <v>100</v>
      </c>
      <c r="K2294" s="3">
        <f t="shared" si="1981"/>
        <v>0</v>
      </c>
      <c r="L2294" s="3">
        <f t="shared" si="1967"/>
        <v>0</v>
      </c>
      <c r="M2294" s="3">
        <f t="shared" si="1982"/>
        <v>0</v>
      </c>
      <c r="N2294" s="3">
        <f t="shared" si="1982"/>
        <v>0</v>
      </c>
      <c r="O2294" s="3">
        <f t="shared" si="1982"/>
        <v>0</v>
      </c>
      <c r="P2294" s="3">
        <f t="shared" si="1969"/>
        <v>0</v>
      </c>
      <c r="Q2294" s="3">
        <f t="shared" si="1949"/>
        <v>0</v>
      </c>
    </row>
    <row r="2295" spans="1:17">
      <c r="A2295" s="12" t="s">
        <v>803</v>
      </c>
      <c r="B2295" s="12" t="s">
        <v>129</v>
      </c>
      <c r="C2295" s="12" t="s">
        <v>1060</v>
      </c>
      <c r="D2295" s="12" t="s">
        <v>1061</v>
      </c>
      <c r="E2295" s="11">
        <v>6148</v>
      </c>
      <c r="F2295" s="12"/>
      <c r="G2295" s="84" t="s">
        <v>3108</v>
      </c>
      <c r="H2295" s="13" t="s">
        <v>35</v>
      </c>
      <c r="I2295" s="2">
        <v>100</v>
      </c>
      <c r="J2295" s="2">
        <v>100</v>
      </c>
      <c r="K2295" s="2">
        <v>0</v>
      </c>
      <c r="L2295" s="2">
        <f t="shared" si="1967"/>
        <v>0</v>
      </c>
      <c r="M2295" s="2"/>
      <c r="N2295" s="2"/>
      <c r="O2295" s="2"/>
      <c r="P2295" s="2">
        <f t="shared" si="1969"/>
        <v>0</v>
      </c>
      <c r="Q2295" s="2">
        <f t="shared" si="1949"/>
        <v>0</v>
      </c>
    </row>
    <row r="2296" spans="1:17" ht="22.5">
      <c r="A2296" s="17" t="s">
        <v>0</v>
      </c>
      <c r="B2296" s="17" t="s">
        <v>0</v>
      </c>
      <c r="C2296" s="17" t="s">
        <v>0</v>
      </c>
      <c r="D2296" s="18" t="s">
        <v>0</v>
      </c>
      <c r="E2296" s="18" t="s">
        <v>0</v>
      </c>
      <c r="F2296" s="18" t="s">
        <v>0</v>
      </c>
      <c r="G2296" s="81" t="s">
        <v>0</v>
      </c>
      <c r="H2296" s="24" t="s">
        <v>58</v>
      </c>
      <c r="I2296" s="29">
        <v>31000</v>
      </c>
      <c r="J2296" s="29">
        <f t="shared" ref="J2296:K2296" si="1983">SUM(J2297)</f>
        <v>30000</v>
      </c>
      <c r="K2296" s="29">
        <f t="shared" si="1983"/>
        <v>30000</v>
      </c>
      <c r="L2296" s="29">
        <f t="shared" si="1967"/>
        <v>0</v>
      </c>
      <c r="M2296" s="29">
        <f t="shared" ref="M2296:O2296" si="1984">SUM(M2297)</f>
        <v>0</v>
      </c>
      <c r="N2296" s="29">
        <f t="shared" si="1984"/>
        <v>0</v>
      </c>
      <c r="O2296" s="29">
        <f t="shared" si="1984"/>
        <v>0</v>
      </c>
      <c r="P2296" s="29">
        <f t="shared" si="1969"/>
        <v>30000</v>
      </c>
      <c r="Q2296" s="29">
        <f t="shared" si="1949"/>
        <v>100</v>
      </c>
    </row>
    <row r="2297" spans="1:17">
      <c r="A2297" s="12" t="s">
        <v>803</v>
      </c>
      <c r="B2297" s="12" t="s">
        <v>129</v>
      </c>
      <c r="C2297" s="12" t="s">
        <v>1060</v>
      </c>
      <c r="D2297" s="12" t="s">
        <v>1061</v>
      </c>
      <c r="E2297" s="18" t="s">
        <v>50</v>
      </c>
      <c r="F2297" s="18" t="s">
        <v>0</v>
      </c>
      <c r="G2297" s="81" t="s">
        <v>0</v>
      </c>
      <c r="H2297" s="18" t="s">
        <v>51</v>
      </c>
      <c r="I2297" s="3">
        <v>31000</v>
      </c>
      <c r="J2297" s="3">
        <f t="shared" ref="J2297" si="1985">SUM(J2298:J2299)</f>
        <v>30000</v>
      </c>
      <c r="K2297" s="3">
        <f t="shared" ref="K2297" si="1986">SUM(K2298:K2299)</f>
        <v>30000</v>
      </c>
      <c r="L2297" s="3">
        <f t="shared" si="1967"/>
        <v>0</v>
      </c>
      <c r="M2297" s="3">
        <f t="shared" ref="M2297:O2297" si="1987">SUM(M2298:M2299)</f>
        <v>0</v>
      </c>
      <c r="N2297" s="3">
        <f t="shared" si="1987"/>
        <v>0</v>
      </c>
      <c r="O2297" s="3">
        <f t="shared" si="1987"/>
        <v>0</v>
      </c>
      <c r="P2297" s="3">
        <f t="shared" si="1969"/>
        <v>30000</v>
      </c>
      <c r="Q2297" s="3">
        <f t="shared" si="1949"/>
        <v>100</v>
      </c>
    </row>
    <row r="2298" spans="1:17">
      <c r="A2298" s="12" t="s">
        <v>803</v>
      </c>
      <c r="B2298" s="12" t="s">
        <v>129</v>
      </c>
      <c r="C2298" s="12" t="s">
        <v>1060</v>
      </c>
      <c r="D2298" s="12" t="s">
        <v>1061</v>
      </c>
      <c r="E2298" s="11">
        <v>8213</v>
      </c>
      <c r="F2298" s="12"/>
      <c r="G2298" s="84" t="s">
        <v>3108</v>
      </c>
      <c r="H2298" s="13" t="s">
        <v>54</v>
      </c>
      <c r="I2298" s="2">
        <v>21000</v>
      </c>
      <c r="J2298" s="2">
        <v>0</v>
      </c>
      <c r="K2298" s="2">
        <v>0</v>
      </c>
      <c r="L2298" s="2">
        <f t="shared" si="1967"/>
        <v>0</v>
      </c>
      <c r="M2298" s="2"/>
      <c r="N2298" s="2">
        <v>0</v>
      </c>
      <c r="O2298" s="2"/>
      <c r="P2298" s="2">
        <f t="shared" si="1969"/>
        <v>0</v>
      </c>
      <c r="Q2298" s="2" t="str">
        <f t="shared" si="1949"/>
        <v>-</v>
      </c>
    </row>
    <row r="2299" spans="1:17">
      <c r="A2299" s="12" t="s">
        <v>803</v>
      </c>
      <c r="B2299" s="12" t="s">
        <v>129</v>
      </c>
      <c r="C2299" s="12" t="s">
        <v>1060</v>
      </c>
      <c r="D2299" s="12" t="s">
        <v>1061</v>
      </c>
      <c r="E2299" s="11">
        <v>8216</v>
      </c>
      <c r="F2299" s="12"/>
      <c r="G2299" s="84" t="s">
        <v>3108</v>
      </c>
      <c r="H2299" s="13" t="s">
        <v>57</v>
      </c>
      <c r="I2299" s="2">
        <v>10000</v>
      </c>
      <c r="J2299" s="2">
        <v>30000</v>
      </c>
      <c r="K2299" s="2">
        <v>30000</v>
      </c>
      <c r="L2299" s="2">
        <f t="shared" si="1967"/>
        <v>0</v>
      </c>
      <c r="M2299" s="2"/>
      <c r="N2299" s="2"/>
      <c r="O2299" s="2"/>
      <c r="P2299" s="2">
        <f t="shared" si="1969"/>
        <v>30000</v>
      </c>
      <c r="Q2299" s="2">
        <f t="shared" si="1949"/>
        <v>100</v>
      </c>
    </row>
    <row r="2300" spans="1:17">
      <c r="A2300" s="13" t="s">
        <v>0</v>
      </c>
      <c r="B2300" s="13" t="s">
        <v>0</v>
      </c>
      <c r="C2300" s="13" t="s">
        <v>0</v>
      </c>
      <c r="D2300" s="13" t="s">
        <v>0</v>
      </c>
      <c r="E2300" s="13" t="s">
        <v>0</v>
      </c>
      <c r="F2300" s="13" t="s">
        <v>0</v>
      </c>
      <c r="G2300" s="84" t="s">
        <v>0</v>
      </c>
      <c r="H2300" s="24" t="s">
        <v>1070</v>
      </c>
      <c r="I2300" s="29">
        <v>3385580</v>
      </c>
      <c r="J2300" s="29">
        <f t="shared" ref="J2300:K2300" si="1988">SUM(J2269,J2292,J2296)</f>
        <v>3395714</v>
      </c>
      <c r="K2300" s="29">
        <f t="shared" si="1988"/>
        <v>1833765</v>
      </c>
      <c r="L2300" s="29">
        <f t="shared" si="1967"/>
        <v>823595</v>
      </c>
      <c r="M2300" s="29">
        <f t="shared" ref="M2300:O2300" si="1989">SUM(M2269,M2292,M2296)</f>
        <v>254265</v>
      </c>
      <c r="N2300" s="29">
        <f t="shared" si="1989"/>
        <v>283165</v>
      </c>
      <c r="O2300" s="29">
        <f t="shared" si="1989"/>
        <v>286165</v>
      </c>
      <c r="P2300" s="29">
        <f t="shared" si="1969"/>
        <v>2657360</v>
      </c>
      <c r="Q2300" s="29">
        <f t="shared" si="1949"/>
        <v>78.256296024930251</v>
      </c>
    </row>
    <row r="2301" spans="1:17" ht="15.75" thickBot="1">
      <c r="A2301" s="13" t="s">
        <v>0</v>
      </c>
      <c r="B2301" s="13" t="s">
        <v>0</v>
      </c>
      <c r="C2301" s="13" t="s">
        <v>0</v>
      </c>
      <c r="D2301" s="13" t="s">
        <v>0</v>
      </c>
      <c r="E2301" s="13" t="s">
        <v>0</v>
      </c>
      <c r="F2301" s="13" t="s">
        <v>0</v>
      </c>
      <c r="G2301" s="84" t="s">
        <v>0</v>
      </c>
      <c r="H2301" s="18" t="s">
        <v>125</v>
      </c>
      <c r="I2301" s="3">
        <v>93</v>
      </c>
      <c r="J2301" s="3">
        <v>93</v>
      </c>
      <c r="K2301" s="3">
        <v>0</v>
      </c>
      <c r="L2301" s="3">
        <f t="shared" si="1967"/>
        <v>0</v>
      </c>
      <c r="M2301" s="3"/>
      <c r="N2301" s="3"/>
      <c r="O2301" s="3"/>
      <c r="P2301" s="3">
        <f t="shared" si="1969"/>
        <v>0</v>
      </c>
      <c r="Q2301" s="3">
        <f t="shared" si="1949"/>
        <v>0</v>
      </c>
    </row>
    <row r="2302" spans="1:17" ht="45.75" thickBot="1">
      <c r="A2302" s="109" t="s">
        <v>0</v>
      </c>
      <c r="B2302" s="109" t="s">
        <v>0</v>
      </c>
      <c r="C2302" s="109" t="s">
        <v>0</v>
      </c>
      <c r="D2302" s="109" t="s">
        <v>0</v>
      </c>
      <c r="E2302" s="109" t="s">
        <v>0</v>
      </c>
      <c r="F2302" s="109" t="s">
        <v>0</v>
      </c>
      <c r="G2302" s="121" t="s">
        <v>0</v>
      </c>
      <c r="H2302" s="1" t="s">
        <v>126</v>
      </c>
      <c r="I2302" s="1" t="s">
        <v>3016</v>
      </c>
      <c r="J2302" s="1" t="s">
        <v>3199</v>
      </c>
      <c r="K2302" s="1" t="s">
        <v>3198</v>
      </c>
      <c r="L2302" s="1" t="s">
        <v>3191</v>
      </c>
      <c r="M2302" s="1" t="s">
        <v>3193</v>
      </c>
      <c r="N2302" s="1" t="s">
        <v>3194</v>
      </c>
      <c r="O2302" s="1" t="s">
        <v>3195</v>
      </c>
      <c r="P2302" s="1" t="s">
        <v>3192</v>
      </c>
      <c r="Q2302" s="1" t="s">
        <v>3185</v>
      </c>
    </row>
    <row r="2303" spans="1:17">
      <c r="A2303" s="110"/>
      <c r="B2303" s="110"/>
      <c r="C2303" s="110"/>
      <c r="D2303" s="110"/>
      <c r="E2303" s="110"/>
      <c r="F2303" s="110"/>
      <c r="G2303" s="122"/>
      <c r="H2303" s="26" t="s">
        <v>0</v>
      </c>
      <c r="I2303" s="28">
        <v>1</v>
      </c>
      <c r="J2303" s="28">
        <v>2</v>
      </c>
      <c r="K2303" s="28">
        <v>3</v>
      </c>
      <c r="L2303" s="28" t="s">
        <v>3186</v>
      </c>
      <c r="M2303" s="28">
        <v>5</v>
      </c>
      <c r="N2303" s="28">
        <v>6</v>
      </c>
      <c r="O2303" s="28">
        <v>7</v>
      </c>
      <c r="P2303" s="28" t="s">
        <v>3187</v>
      </c>
      <c r="Q2303" s="28">
        <v>9</v>
      </c>
    </row>
    <row r="2304" spans="1:17">
      <c r="A2304" s="110"/>
      <c r="B2304" s="110"/>
      <c r="C2304" s="110"/>
      <c r="D2304" s="110"/>
      <c r="E2304" s="110"/>
      <c r="F2304" s="110"/>
      <c r="G2304" s="122"/>
      <c r="H2304" s="8" t="s">
        <v>877</v>
      </c>
      <c r="I2304" s="9">
        <v>3385580</v>
      </c>
      <c r="J2304" s="9">
        <f t="shared" ref="J2304" si="1990">SUM(J2300)</f>
        <v>3395714</v>
      </c>
      <c r="K2304" s="9">
        <f t="shared" ref="K2304" si="1991">SUM(K2300)</f>
        <v>1833765</v>
      </c>
      <c r="L2304" s="9">
        <f t="shared" ref="L2304:L2305" si="1992">M2304+N2304+O2304</f>
        <v>823595</v>
      </c>
      <c r="M2304" s="9">
        <f t="shared" ref="M2304:O2304" si="1993">SUM(M2300)</f>
        <v>254265</v>
      </c>
      <c r="N2304" s="9">
        <f t="shared" si="1993"/>
        <v>283165</v>
      </c>
      <c r="O2304" s="9">
        <f t="shared" si="1993"/>
        <v>286165</v>
      </c>
      <c r="P2304" s="9">
        <f t="shared" ref="P2304:P2305" si="1994">SUM(K2304+L2304)</f>
        <v>2657360</v>
      </c>
      <c r="Q2304" s="9">
        <f t="shared" si="1949"/>
        <v>78.256296024930251</v>
      </c>
    </row>
    <row r="2305" spans="1:17">
      <c r="A2305" s="110"/>
      <c r="B2305" s="110"/>
      <c r="C2305" s="110"/>
      <c r="D2305" s="110"/>
      <c r="E2305" s="110"/>
      <c r="F2305" s="110"/>
      <c r="G2305" s="122"/>
      <c r="H2305" s="10" t="s">
        <v>68</v>
      </c>
      <c r="I2305" s="9">
        <v>3385580</v>
      </c>
      <c r="J2305" s="9">
        <f t="shared" ref="J2305" si="1995">SUM(J2304)</f>
        <v>3395714</v>
      </c>
      <c r="K2305" s="9">
        <f t="shared" ref="K2305" si="1996">SUM(K2304)</f>
        <v>1833765</v>
      </c>
      <c r="L2305" s="9">
        <f t="shared" si="1992"/>
        <v>823595</v>
      </c>
      <c r="M2305" s="9">
        <f t="shared" ref="M2305:O2305" si="1997">SUM(M2304)</f>
        <v>254265</v>
      </c>
      <c r="N2305" s="9">
        <f t="shared" si="1997"/>
        <v>283165</v>
      </c>
      <c r="O2305" s="9">
        <f t="shared" si="1997"/>
        <v>286165</v>
      </c>
      <c r="P2305" s="9">
        <f t="shared" si="1994"/>
        <v>2657360</v>
      </c>
      <c r="Q2305" s="9">
        <f t="shared" si="1949"/>
        <v>78.256296024930251</v>
      </c>
    </row>
    <row r="2306" spans="1:17">
      <c r="A2306" s="111"/>
      <c r="B2306" s="111"/>
      <c r="C2306" s="111"/>
      <c r="D2306" s="111"/>
      <c r="E2306" s="111"/>
      <c r="F2306" s="111"/>
      <c r="G2306" s="123"/>
      <c r="Q2306" t="str">
        <f t="shared" si="1949"/>
        <v>-</v>
      </c>
    </row>
    <row r="2307" spans="1:17" ht="15.75" thickBot="1">
      <c r="A2307" s="13" t="s">
        <v>0</v>
      </c>
      <c r="B2307" s="13" t="s">
        <v>0</v>
      </c>
      <c r="C2307" s="13" t="s">
        <v>0</v>
      </c>
      <c r="D2307" s="13" t="s">
        <v>0</v>
      </c>
      <c r="E2307" s="13" t="s">
        <v>0</v>
      </c>
      <c r="F2307" s="13" t="s">
        <v>0</v>
      </c>
      <c r="G2307" s="84" t="s">
        <v>0</v>
      </c>
      <c r="H2307" s="27" t="s">
        <v>0</v>
      </c>
      <c r="I2307" s="27"/>
      <c r="J2307" s="27"/>
      <c r="K2307" s="27"/>
      <c r="L2307" s="27"/>
      <c r="M2307" s="27"/>
      <c r="N2307" s="27"/>
      <c r="O2307" s="27"/>
      <c r="P2307" s="27"/>
      <c r="Q2307" s="27" t="str">
        <f t="shared" si="1949"/>
        <v>-</v>
      </c>
    </row>
    <row r="2308" spans="1:17" ht="45.75" thickBot="1">
      <c r="A2308" s="1" t="s">
        <v>82</v>
      </c>
      <c r="B2308" s="1" t="s">
        <v>83</v>
      </c>
      <c r="C2308" s="1" t="s">
        <v>84</v>
      </c>
      <c r="D2308" s="19" t="s">
        <v>0</v>
      </c>
      <c r="E2308" s="1" t="s">
        <v>85</v>
      </c>
      <c r="F2308" s="1" t="s">
        <v>86</v>
      </c>
      <c r="G2308" s="82" t="s">
        <v>87</v>
      </c>
      <c r="H2308" s="1" t="s">
        <v>1</v>
      </c>
      <c r="I2308" s="1" t="s">
        <v>3016</v>
      </c>
      <c r="J2308" s="1" t="s">
        <v>3199</v>
      </c>
      <c r="K2308" s="1" t="s">
        <v>3198</v>
      </c>
      <c r="L2308" s="1" t="s">
        <v>3191</v>
      </c>
      <c r="M2308" s="1" t="s">
        <v>3193</v>
      </c>
      <c r="N2308" s="1" t="s">
        <v>3194</v>
      </c>
      <c r="O2308" s="1" t="s">
        <v>3195</v>
      </c>
      <c r="P2308" s="1" t="s">
        <v>3192</v>
      </c>
      <c r="Q2308" s="1" t="s">
        <v>3185</v>
      </c>
    </row>
    <row r="2309" spans="1:17">
      <c r="A2309" s="20" t="s">
        <v>0</v>
      </c>
      <c r="B2309" s="20" t="s">
        <v>0</v>
      </c>
      <c r="C2309" s="20" t="s">
        <v>0</v>
      </c>
      <c r="D2309" s="21" t="s">
        <v>0</v>
      </c>
      <c r="E2309" s="21" t="s">
        <v>0</v>
      </c>
      <c r="F2309" s="22" t="s">
        <v>0</v>
      </c>
      <c r="G2309" s="83" t="s">
        <v>0</v>
      </c>
      <c r="H2309" s="23" t="s">
        <v>0</v>
      </c>
      <c r="I2309" s="28">
        <v>1</v>
      </c>
      <c r="J2309" s="28">
        <v>2</v>
      </c>
      <c r="K2309" s="28">
        <v>3</v>
      </c>
      <c r="L2309" s="28" t="s">
        <v>3186</v>
      </c>
      <c r="M2309" s="28">
        <v>5</v>
      </c>
      <c r="N2309" s="28">
        <v>6</v>
      </c>
      <c r="O2309" s="28">
        <v>7</v>
      </c>
      <c r="P2309" s="28" t="s">
        <v>3187</v>
      </c>
      <c r="Q2309" s="28">
        <v>9</v>
      </c>
    </row>
    <row r="2310" spans="1:17">
      <c r="A2310" s="17" t="s">
        <v>803</v>
      </c>
      <c r="B2310" s="17" t="s">
        <v>129</v>
      </c>
      <c r="C2310" s="12" t="s">
        <v>1071</v>
      </c>
      <c r="D2310" s="12" t="s">
        <v>1072</v>
      </c>
      <c r="E2310" s="18" t="s">
        <v>0</v>
      </c>
      <c r="F2310" s="18" t="s">
        <v>0</v>
      </c>
      <c r="G2310" s="81" t="s">
        <v>0</v>
      </c>
      <c r="H2310" s="18" t="s">
        <v>1073</v>
      </c>
      <c r="I2310" s="11"/>
      <c r="J2310" s="11"/>
      <c r="K2310" s="11"/>
      <c r="L2310" s="11"/>
      <c r="M2310" s="11"/>
      <c r="N2310" s="11"/>
      <c r="O2310" s="11"/>
      <c r="P2310" s="11"/>
      <c r="Q2310" s="11" t="str">
        <f t="shared" si="1949"/>
        <v>-</v>
      </c>
    </row>
    <row r="2311" spans="1:17" ht="22.5">
      <c r="A2311" s="17" t="s">
        <v>0</v>
      </c>
      <c r="B2311" s="17" t="s">
        <v>0</v>
      </c>
      <c r="C2311" s="17" t="s">
        <v>0</v>
      </c>
      <c r="D2311" s="18" t="s">
        <v>0</v>
      </c>
      <c r="E2311" s="18" t="s">
        <v>0</v>
      </c>
      <c r="F2311" s="18" t="s">
        <v>0</v>
      </c>
      <c r="G2311" s="81" t="s">
        <v>0</v>
      </c>
      <c r="H2311" s="24" t="s">
        <v>27</v>
      </c>
      <c r="I2311" s="29">
        <v>1949233</v>
      </c>
      <c r="J2311" s="29">
        <f t="shared" ref="J2311" si="1998">SUM(J2312,J2320,J2322)</f>
        <v>1821562</v>
      </c>
      <c r="K2311" s="29">
        <f t="shared" ref="K2311" si="1999">SUM(K2312,K2320,K2322)</f>
        <v>944486</v>
      </c>
      <c r="L2311" s="29">
        <f t="shared" ref="L2311:L2345" si="2000">M2311+N2311+O2311</f>
        <v>431001</v>
      </c>
      <c r="M2311" s="29">
        <f t="shared" ref="M2311:O2311" si="2001">SUM(M2312,M2320,M2322)</f>
        <v>140059</v>
      </c>
      <c r="N2311" s="29">
        <f t="shared" si="2001"/>
        <v>140568</v>
      </c>
      <c r="O2311" s="29">
        <f t="shared" si="2001"/>
        <v>150374</v>
      </c>
      <c r="P2311" s="29">
        <f t="shared" ref="P2311:P2345" si="2002">SUM(K2311+L2311)</f>
        <v>1375487</v>
      </c>
      <c r="Q2311" s="29">
        <f t="shared" si="1949"/>
        <v>75.511401753000996</v>
      </c>
    </row>
    <row r="2312" spans="1:17">
      <c r="A2312" s="12" t="s">
        <v>803</v>
      </c>
      <c r="B2312" s="12" t="s">
        <v>129</v>
      </c>
      <c r="C2312" s="12" t="s">
        <v>1071</v>
      </c>
      <c r="D2312" s="12" t="s">
        <v>1072</v>
      </c>
      <c r="E2312" s="18" t="s">
        <v>2</v>
      </c>
      <c r="F2312" s="18" t="s">
        <v>0</v>
      </c>
      <c r="G2312" s="81" t="s">
        <v>0</v>
      </c>
      <c r="H2312" s="18" t="s">
        <v>3</v>
      </c>
      <c r="I2312" s="3">
        <v>1676121</v>
      </c>
      <c r="J2312" s="3">
        <f t="shared" ref="J2312" si="2003">SUM(J2313:J2314)</f>
        <v>1585479</v>
      </c>
      <c r="K2312" s="3">
        <f t="shared" ref="K2312" si="2004">SUM(K2313:K2314)</f>
        <v>815901</v>
      </c>
      <c r="L2312" s="3">
        <f t="shared" si="2000"/>
        <v>377738</v>
      </c>
      <c r="M2312" s="3">
        <f t="shared" ref="M2312:O2312" si="2005">SUM(M2313:M2314)</f>
        <v>123756</v>
      </c>
      <c r="N2312" s="3">
        <f t="shared" si="2005"/>
        <v>123641</v>
      </c>
      <c r="O2312" s="3">
        <f t="shared" si="2005"/>
        <v>130341</v>
      </c>
      <c r="P2312" s="3">
        <f t="shared" si="2002"/>
        <v>1193639</v>
      </c>
      <c r="Q2312" s="3">
        <f t="shared" si="1949"/>
        <v>75.285702301954174</v>
      </c>
    </row>
    <row r="2313" spans="1:17">
      <c r="A2313" s="33" t="s">
        <v>803</v>
      </c>
      <c r="B2313" s="33" t="s">
        <v>129</v>
      </c>
      <c r="C2313" s="33" t="s">
        <v>1071</v>
      </c>
      <c r="D2313" s="33" t="s">
        <v>1072</v>
      </c>
      <c r="E2313" s="34">
        <v>6111</v>
      </c>
      <c r="F2313" s="33"/>
      <c r="G2313" s="84" t="s">
        <v>3108</v>
      </c>
      <c r="H2313" s="35" t="s">
        <v>4</v>
      </c>
      <c r="I2313" s="32">
        <v>1481267</v>
      </c>
      <c r="J2313" s="32">
        <v>1400295</v>
      </c>
      <c r="K2313" s="32">
        <v>707117</v>
      </c>
      <c r="L2313" s="32">
        <f t="shared" si="2000"/>
        <v>349923</v>
      </c>
      <c r="M2313" s="32">
        <v>116641</v>
      </c>
      <c r="N2313" s="32">
        <v>116641</v>
      </c>
      <c r="O2313" s="32">
        <v>116641</v>
      </c>
      <c r="P2313" s="32">
        <f t="shared" si="2002"/>
        <v>1057040</v>
      </c>
      <c r="Q2313" s="32">
        <f t="shared" si="1949"/>
        <v>75.486950963904036</v>
      </c>
    </row>
    <row r="2314" spans="1:17">
      <c r="A2314" s="17" t="s">
        <v>803</v>
      </c>
      <c r="B2314" s="17" t="s">
        <v>129</v>
      </c>
      <c r="C2314" s="17" t="s">
        <v>1071</v>
      </c>
      <c r="D2314" s="17" t="s">
        <v>1072</v>
      </c>
      <c r="E2314" s="17" t="s">
        <v>91</v>
      </c>
      <c r="F2314" s="12" t="s">
        <v>0</v>
      </c>
      <c r="G2314" s="84" t="s">
        <v>0</v>
      </c>
      <c r="H2314" s="18" t="s">
        <v>5</v>
      </c>
      <c r="I2314" s="3">
        <v>194854</v>
      </c>
      <c r="J2314" s="3">
        <f t="shared" ref="J2314:K2314" si="2006">SUM(J2315:J2319)</f>
        <v>185184</v>
      </c>
      <c r="K2314" s="3">
        <f t="shared" si="2006"/>
        <v>108784</v>
      </c>
      <c r="L2314" s="3">
        <f t="shared" si="2000"/>
        <v>27815</v>
      </c>
      <c r="M2314" s="3">
        <f t="shared" ref="M2314:O2314" si="2007">SUM(M2315:M2319)</f>
        <v>7115</v>
      </c>
      <c r="N2314" s="3">
        <f t="shared" si="2007"/>
        <v>7000</v>
      </c>
      <c r="O2314" s="3">
        <f t="shared" si="2007"/>
        <v>13700</v>
      </c>
      <c r="P2314" s="3">
        <f t="shared" si="2002"/>
        <v>136599</v>
      </c>
      <c r="Q2314" s="3">
        <f t="shared" si="1949"/>
        <v>73.76393208916538</v>
      </c>
    </row>
    <row r="2315" spans="1:17">
      <c r="A2315" s="33" t="s">
        <v>803</v>
      </c>
      <c r="B2315" s="33" t="s">
        <v>129</v>
      </c>
      <c r="C2315" s="33" t="s">
        <v>1071</v>
      </c>
      <c r="D2315" s="33" t="s">
        <v>1072</v>
      </c>
      <c r="E2315" s="34">
        <v>6112</v>
      </c>
      <c r="F2315" s="33" t="s">
        <v>1074</v>
      </c>
      <c r="G2315" s="84" t="s">
        <v>3108</v>
      </c>
      <c r="H2315" s="35" t="s">
        <v>9</v>
      </c>
      <c r="I2315" s="32">
        <v>35800</v>
      </c>
      <c r="J2315" s="32">
        <v>33600</v>
      </c>
      <c r="K2315" s="32">
        <v>17123</v>
      </c>
      <c r="L2315" s="32">
        <f t="shared" si="2000"/>
        <v>6400</v>
      </c>
      <c r="M2315" s="32">
        <v>400</v>
      </c>
      <c r="N2315" s="32">
        <v>3000</v>
      </c>
      <c r="O2315" s="32">
        <v>3000</v>
      </c>
      <c r="P2315" s="32">
        <f t="shared" si="2002"/>
        <v>23523</v>
      </c>
      <c r="Q2315" s="32">
        <f t="shared" si="1949"/>
        <v>70.008928571428569</v>
      </c>
    </row>
    <row r="2316" spans="1:17">
      <c r="A2316" s="33" t="s">
        <v>803</v>
      </c>
      <c r="B2316" s="33" t="s">
        <v>129</v>
      </c>
      <c r="C2316" s="33" t="s">
        <v>1071</v>
      </c>
      <c r="D2316" s="33" t="s">
        <v>1072</v>
      </c>
      <c r="E2316" s="34">
        <v>6112</v>
      </c>
      <c r="F2316" s="33" t="s">
        <v>1075</v>
      </c>
      <c r="G2316" s="84" t="s">
        <v>3108</v>
      </c>
      <c r="H2316" s="35" t="s">
        <v>10</v>
      </c>
      <c r="I2316" s="32">
        <v>108519</v>
      </c>
      <c r="J2316" s="32">
        <v>100533</v>
      </c>
      <c r="K2316" s="32">
        <v>62110</v>
      </c>
      <c r="L2316" s="32">
        <f t="shared" si="2000"/>
        <v>16200</v>
      </c>
      <c r="M2316" s="32">
        <v>1500</v>
      </c>
      <c r="N2316" s="32">
        <v>4000</v>
      </c>
      <c r="O2316" s="32">
        <v>10700</v>
      </c>
      <c r="P2316" s="32">
        <f t="shared" si="2002"/>
        <v>78310</v>
      </c>
      <c r="Q2316" s="32">
        <f t="shared" si="1949"/>
        <v>77.89482060616912</v>
      </c>
    </row>
    <row r="2317" spans="1:17">
      <c r="A2317" s="12" t="s">
        <v>803</v>
      </c>
      <c r="B2317" s="12" t="s">
        <v>129</v>
      </c>
      <c r="C2317" s="12" t="s">
        <v>1071</v>
      </c>
      <c r="D2317" s="12" t="s">
        <v>1072</v>
      </c>
      <c r="E2317" s="11">
        <v>6112</v>
      </c>
      <c r="F2317" s="12" t="s">
        <v>1076</v>
      </c>
      <c r="G2317" s="84" t="s">
        <v>3108</v>
      </c>
      <c r="H2317" s="13" t="s">
        <v>7</v>
      </c>
      <c r="I2317" s="2">
        <v>20535</v>
      </c>
      <c r="J2317" s="2">
        <v>25051</v>
      </c>
      <c r="K2317" s="2">
        <v>25051</v>
      </c>
      <c r="L2317" s="2">
        <f t="shared" si="2000"/>
        <v>0</v>
      </c>
      <c r="M2317" s="2">
        <v>0</v>
      </c>
      <c r="N2317" s="2">
        <v>0</v>
      </c>
      <c r="O2317" s="2">
        <v>0</v>
      </c>
      <c r="P2317" s="2">
        <f t="shared" si="2002"/>
        <v>25051</v>
      </c>
      <c r="Q2317" s="2">
        <f t="shared" ref="Q2317:Q2384" si="2008">IF(J2317=0,"-",P2317/J2317*100)</f>
        <v>100</v>
      </c>
    </row>
    <row r="2318" spans="1:17">
      <c r="A2318" s="12" t="s">
        <v>803</v>
      </c>
      <c r="B2318" s="12" t="s">
        <v>129</v>
      </c>
      <c r="C2318" s="12" t="s">
        <v>1071</v>
      </c>
      <c r="D2318" s="12" t="s">
        <v>1072</v>
      </c>
      <c r="E2318" s="11">
        <v>6112</v>
      </c>
      <c r="F2318" s="12" t="s">
        <v>1077</v>
      </c>
      <c r="G2318" s="84" t="s">
        <v>3108</v>
      </c>
      <c r="H2318" s="13" t="s">
        <v>8</v>
      </c>
      <c r="I2318" s="2">
        <v>14000</v>
      </c>
      <c r="J2318" s="2">
        <v>14000</v>
      </c>
      <c r="K2318" s="2">
        <v>0</v>
      </c>
      <c r="L2318" s="2">
        <f t="shared" si="2000"/>
        <v>0</v>
      </c>
      <c r="M2318" s="2"/>
      <c r="N2318" s="2"/>
      <c r="O2318" s="2"/>
      <c r="P2318" s="2">
        <f t="shared" si="2002"/>
        <v>0</v>
      </c>
      <c r="Q2318" s="2">
        <f t="shared" si="2008"/>
        <v>0</v>
      </c>
    </row>
    <row r="2319" spans="1:17">
      <c r="A2319" s="12" t="s">
        <v>803</v>
      </c>
      <c r="B2319" s="12" t="s">
        <v>129</v>
      </c>
      <c r="C2319" s="12" t="s">
        <v>1071</v>
      </c>
      <c r="D2319" s="12" t="s">
        <v>1072</v>
      </c>
      <c r="E2319" s="11">
        <v>6112</v>
      </c>
      <c r="F2319" s="12" t="s">
        <v>1078</v>
      </c>
      <c r="G2319" s="84" t="s">
        <v>3108</v>
      </c>
      <c r="H2319" s="13" t="s">
        <v>6</v>
      </c>
      <c r="I2319" s="2">
        <v>16000</v>
      </c>
      <c r="J2319" s="2">
        <v>12000</v>
      </c>
      <c r="K2319" s="2">
        <v>4500</v>
      </c>
      <c r="L2319" s="2">
        <f t="shared" si="2000"/>
        <v>5215</v>
      </c>
      <c r="M2319" s="2">
        <v>5215</v>
      </c>
      <c r="N2319" s="2">
        <v>0</v>
      </c>
      <c r="O2319" s="2">
        <v>0</v>
      </c>
      <c r="P2319" s="2">
        <f t="shared" si="2002"/>
        <v>9715</v>
      </c>
      <c r="Q2319" s="2">
        <f t="shared" si="2008"/>
        <v>80.958333333333329</v>
      </c>
    </row>
    <row r="2320" spans="1:17">
      <c r="A2320" s="12" t="s">
        <v>803</v>
      </c>
      <c r="B2320" s="12" t="s">
        <v>129</v>
      </c>
      <c r="C2320" s="12" t="s">
        <v>1071</v>
      </c>
      <c r="D2320" s="12" t="s">
        <v>1072</v>
      </c>
      <c r="E2320" s="18" t="s">
        <v>13</v>
      </c>
      <c r="F2320" s="18" t="s">
        <v>0</v>
      </c>
      <c r="G2320" s="81" t="s">
        <v>0</v>
      </c>
      <c r="H2320" s="18" t="s">
        <v>14</v>
      </c>
      <c r="I2320" s="3">
        <v>155533</v>
      </c>
      <c r="J2320" s="3">
        <f t="shared" ref="J2320:K2320" si="2009">SUM(J2321)</f>
        <v>147033</v>
      </c>
      <c r="K2320" s="3">
        <f t="shared" si="2009"/>
        <v>74219</v>
      </c>
      <c r="L2320" s="3">
        <f t="shared" si="2000"/>
        <v>36753</v>
      </c>
      <c r="M2320" s="3">
        <f t="shared" ref="M2320:O2320" si="2010">SUM(M2321)</f>
        <v>12251</v>
      </c>
      <c r="N2320" s="3">
        <f t="shared" si="2010"/>
        <v>12251</v>
      </c>
      <c r="O2320" s="3">
        <f t="shared" si="2010"/>
        <v>12251</v>
      </c>
      <c r="P2320" s="3">
        <f t="shared" si="2002"/>
        <v>110972</v>
      </c>
      <c r="Q2320" s="3">
        <f t="shared" si="2008"/>
        <v>75.47421327185053</v>
      </c>
    </row>
    <row r="2321" spans="1:17">
      <c r="A2321" s="33" t="s">
        <v>803</v>
      </c>
      <c r="B2321" s="33" t="s">
        <v>129</v>
      </c>
      <c r="C2321" s="33" t="s">
        <v>1071</v>
      </c>
      <c r="D2321" s="33" t="s">
        <v>1072</v>
      </c>
      <c r="E2321" s="34">
        <v>6121</v>
      </c>
      <c r="F2321" s="33"/>
      <c r="G2321" s="84" t="s">
        <v>3108</v>
      </c>
      <c r="H2321" s="35" t="s">
        <v>15</v>
      </c>
      <c r="I2321" s="32">
        <v>155533</v>
      </c>
      <c r="J2321" s="32">
        <v>147033</v>
      </c>
      <c r="K2321" s="32">
        <v>74219</v>
      </c>
      <c r="L2321" s="32">
        <f t="shared" si="2000"/>
        <v>36753</v>
      </c>
      <c r="M2321" s="32">
        <v>12251</v>
      </c>
      <c r="N2321" s="32">
        <v>12251</v>
      </c>
      <c r="O2321" s="32">
        <v>12251</v>
      </c>
      <c r="P2321" s="32">
        <f t="shared" si="2002"/>
        <v>110972</v>
      </c>
      <c r="Q2321" s="32">
        <f t="shared" si="2008"/>
        <v>75.47421327185053</v>
      </c>
    </row>
    <row r="2322" spans="1:17">
      <c r="A2322" s="12" t="s">
        <v>803</v>
      </c>
      <c r="B2322" s="12" t="s">
        <v>129</v>
      </c>
      <c r="C2322" s="12" t="s">
        <v>1071</v>
      </c>
      <c r="D2322" s="12" t="s">
        <v>1072</v>
      </c>
      <c r="E2322" s="18" t="s">
        <v>16</v>
      </c>
      <c r="F2322" s="18" t="s">
        <v>0</v>
      </c>
      <c r="G2322" s="81" t="s">
        <v>0</v>
      </c>
      <c r="H2322" s="18" t="s">
        <v>17</v>
      </c>
      <c r="I2322" s="3">
        <v>117579</v>
      </c>
      <c r="J2322" s="3">
        <f t="shared" ref="J2322:K2322" si="2011">SUM(J2323:J2330)</f>
        <v>89050</v>
      </c>
      <c r="K2322" s="3">
        <f t="shared" si="2011"/>
        <v>54366</v>
      </c>
      <c r="L2322" s="3">
        <f t="shared" si="2000"/>
        <v>16510</v>
      </c>
      <c r="M2322" s="3">
        <f t="shared" ref="M2322:O2322" si="2012">SUM(M2323:M2330)</f>
        <v>4052</v>
      </c>
      <c r="N2322" s="3">
        <f t="shared" si="2012"/>
        <v>4676</v>
      </c>
      <c r="O2322" s="3">
        <f t="shared" si="2012"/>
        <v>7782</v>
      </c>
      <c r="P2322" s="3">
        <f t="shared" si="2002"/>
        <v>70876</v>
      </c>
      <c r="Q2322" s="3">
        <f t="shared" si="2008"/>
        <v>79.591240875912405</v>
      </c>
    </row>
    <row r="2323" spans="1:17">
      <c r="A2323" s="12" t="s">
        <v>803</v>
      </c>
      <c r="B2323" s="12" t="s">
        <v>129</v>
      </c>
      <c r="C2323" s="12" t="s">
        <v>1071</v>
      </c>
      <c r="D2323" s="12" t="s">
        <v>1072</v>
      </c>
      <c r="E2323" s="11">
        <v>6131</v>
      </c>
      <c r="F2323" s="12"/>
      <c r="G2323" s="84" t="s">
        <v>3108</v>
      </c>
      <c r="H2323" s="13" t="s">
        <v>18</v>
      </c>
      <c r="I2323" s="2">
        <v>2800</v>
      </c>
      <c r="J2323" s="2">
        <v>1500</v>
      </c>
      <c r="K2323" s="2">
        <v>750</v>
      </c>
      <c r="L2323" s="2">
        <f t="shared" si="2000"/>
        <v>375</v>
      </c>
      <c r="M2323" s="2">
        <v>0</v>
      </c>
      <c r="N2323" s="2">
        <v>125</v>
      </c>
      <c r="O2323" s="2">
        <v>250</v>
      </c>
      <c r="P2323" s="2">
        <f t="shared" si="2002"/>
        <v>1125</v>
      </c>
      <c r="Q2323" s="2">
        <f t="shared" si="2008"/>
        <v>75</v>
      </c>
    </row>
    <row r="2324" spans="1:17">
      <c r="A2324" s="12" t="s">
        <v>803</v>
      </c>
      <c r="B2324" s="12" t="s">
        <v>129</v>
      </c>
      <c r="C2324" s="12" t="s">
        <v>1071</v>
      </c>
      <c r="D2324" s="12" t="s">
        <v>1072</v>
      </c>
      <c r="E2324" s="11">
        <v>6132</v>
      </c>
      <c r="F2324" s="12"/>
      <c r="G2324" s="84" t="s">
        <v>3108</v>
      </c>
      <c r="H2324" s="13" t="s">
        <v>19</v>
      </c>
      <c r="I2324" s="2">
        <v>42500</v>
      </c>
      <c r="J2324" s="2">
        <v>38000</v>
      </c>
      <c r="K2324" s="2">
        <v>30500</v>
      </c>
      <c r="L2324" s="2">
        <f t="shared" si="2000"/>
        <v>4200</v>
      </c>
      <c r="M2324" s="2">
        <v>600</v>
      </c>
      <c r="N2324" s="2">
        <v>600</v>
      </c>
      <c r="O2324" s="2">
        <v>3000</v>
      </c>
      <c r="P2324" s="2">
        <f t="shared" si="2002"/>
        <v>34700</v>
      </c>
      <c r="Q2324" s="2">
        <f t="shared" si="2008"/>
        <v>91.315789473684205</v>
      </c>
    </row>
    <row r="2325" spans="1:17">
      <c r="A2325" s="12" t="s">
        <v>803</v>
      </c>
      <c r="B2325" s="12" t="s">
        <v>129</v>
      </c>
      <c r="C2325" s="12" t="s">
        <v>1071</v>
      </c>
      <c r="D2325" s="12" t="s">
        <v>1072</v>
      </c>
      <c r="E2325" s="11">
        <v>6133</v>
      </c>
      <c r="F2325" s="12"/>
      <c r="G2325" s="84" t="s">
        <v>3108</v>
      </c>
      <c r="H2325" s="13" t="s">
        <v>20</v>
      </c>
      <c r="I2325" s="2">
        <v>8500</v>
      </c>
      <c r="J2325" s="2">
        <v>5000</v>
      </c>
      <c r="K2325" s="2">
        <v>2800</v>
      </c>
      <c r="L2325" s="2">
        <f t="shared" si="2000"/>
        <v>1099</v>
      </c>
      <c r="M2325" s="2">
        <v>367</v>
      </c>
      <c r="N2325" s="2">
        <v>366</v>
      </c>
      <c r="O2325" s="2">
        <v>366</v>
      </c>
      <c r="P2325" s="2">
        <f t="shared" si="2002"/>
        <v>3899</v>
      </c>
      <c r="Q2325" s="2">
        <f t="shared" si="2008"/>
        <v>77.98</v>
      </c>
    </row>
    <row r="2326" spans="1:17">
      <c r="A2326" s="12" t="s">
        <v>803</v>
      </c>
      <c r="B2326" s="12" t="s">
        <v>129</v>
      </c>
      <c r="C2326" s="12" t="s">
        <v>1071</v>
      </c>
      <c r="D2326" s="12" t="s">
        <v>1072</v>
      </c>
      <c r="E2326" s="11">
        <v>6134</v>
      </c>
      <c r="F2326" s="12"/>
      <c r="G2326" s="84" t="s">
        <v>3108</v>
      </c>
      <c r="H2326" s="13" t="s">
        <v>21</v>
      </c>
      <c r="I2326" s="2">
        <v>12955</v>
      </c>
      <c r="J2326" s="2">
        <v>10000</v>
      </c>
      <c r="K2326" s="2">
        <v>4554</v>
      </c>
      <c r="L2326" s="2">
        <f t="shared" si="2000"/>
        <v>3000</v>
      </c>
      <c r="M2326" s="2">
        <v>500</v>
      </c>
      <c r="N2326" s="2">
        <v>1000</v>
      </c>
      <c r="O2326" s="2">
        <v>1500</v>
      </c>
      <c r="P2326" s="2">
        <f t="shared" si="2002"/>
        <v>7554</v>
      </c>
      <c r="Q2326" s="2">
        <f t="shared" si="2008"/>
        <v>75.539999999999992</v>
      </c>
    </row>
    <row r="2327" spans="1:17">
      <c r="A2327" s="12" t="s">
        <v>803</v>
      </c>
      <c r="B2327" s="12" t="s">
        <v>129</v>
      </c>
      <c r="C2327" s="12" t="s">
        <v>1071</v>
      </c>
      <c r="D2327" s="12" t="s">
        <v>1072</v>
      </c>
      <c r="E2327" s="11">
        <v>6135</v>
      </c>
      <c r="F2327" s="12"/>
      <c r="G2327" s="84" t="s">
        <v>3108</v>
      </c>
      <c r="H2327" s="13" t="s">
        <v>22</v>
      </c>
      <c r="I2327" s="2">
        <v>8500</v>
      </c>
      <c r="J2327" s="2">
        <v>1500</v>
      </c>
      <c r="K2327" s="2">
        <v>833</v>
      </c>
      <c r="L2327" s="2">
        <f t="shared" si="2000"/>
        <v>440</v>
      </c>
      <c r="M2327" s="2">
        <v>120</v>
      </c>
      <c r="N2327" s="2">
        <v>120</v>
      </c>
      <c r="O2327" s="2">
        <v>200</v>
      </c>
      <c r="P2327" s="2">
        <f t="shared" si="2002"/>
        <v>1273</v>
      </c>
      <c r="Q2327" s="2">
        <f t="shared" si="2008"/>
        <v>84.866666666666674</v>
      </c>
    </row>
    <row r="2328" spans="1:17">
      <c r="A2328" s="12" t="s">
        <v>803</v>
      </c>
      <c r="B2328" s="12" t="s">
        <v>129</v>
      </c>
      <c r="C2328" s="12" t="s">
        <v>1071</v>
      </c>
      <c r="D2328" s="12" t="s">
        <v>1072</v>
      </c>
      <c r="E2328" s="11">
        <v>6137</v>
      </c>
      <c r="F2328" s="12"/>
      <c r="G2328" s="84" t="s">
        <v>3108</v>
      </c>
      <c r="H2328" s="13" t="s">
        <v>24</v>
      </c>
      <c r="I2328" s="2">
        <v>7500</v>
      </c>
      <c r="J2328" s="2">
        <v>5000</v>
      </c>
      <c r="K2328" s="2">
        <v>2499</v>
      </c>
      <c r="L2328" s="2">
        <f t="shared" si="2000"/>
        <v>1249</v>
      </c>
      <c r="M2328" s="2">
        <v>416</v>
      </c>
      <c r="N2328" s="2">
        <v>416</v>
      </c>
      <c r="O2328" s="2">
        <v>417</v>
      </c>
      <c r="P2328" s="2">
        <f t="shared" si="2002"/>
        <v>3748</v>
      </c>
      <c r="Q2328" s="2">
        <f t="shared" si="2008"/>
        <v>74.960000000000008</v>
      </c>
    </row>
    <row r="2329" spans="1:17">
      <c r="A2329" s="12" t="s">
        <v>803</v>
      </c>
      <c r="B2329" s="12" t="s">
        <v>129</v>
      </c>
      <c r="C2329" s="12" t="s">
        <v>1071</v>
      </c>
      <c r="D2329" s="12" t="s">
        <v>1072</v>
      </c>
      <c r="E2329" s="11">
        <v>6138</v>
      </c>
      <c r="F2329" s="12"/>
      <c r="G2329" s="84" t="s">
        <v>3108</v>
      </c>
      <c r="H2329" s="13" t="s">
        <v>25</v>
      </c>
      <c r="I2329" s="2">
        <v>600</v>
      </c>
      <c r="J2329" s="2">
        <v>150</v>
      </c>
      <c r="K2329" s="2">
        <v>150</v>
      </c>
      <c r="L2329" s="2">
        <f t="shared" si="2000"/>
        <v>0</v>
      </c>
      <c r="M2329" s="2">
        <v>0</v>
      </c>
      <c r="N2329" s="2">
        <v>0</v>
      </c>
      <c r="O2329" s="2">
        <v>0</v>
      </c>
      <c r="P2329" s="2">
        <f t="shared" si="2002"/>
        <v>150</v>
      </c>
      <c r="Q2329" s="2">
        <f t="shared" si="2008"/>
        <v>100</v>
      </c>
    </row>
    <row r="2330" spans="1:17">
      <c r="A2330" s="17" t="s">
        <v>803</v>
      </c>
      <c r="B2330" s="17" t="s">
        <v>129</v>
      </c>
      <c r="C2330" s="17" t="s">
        <v>1071</v>
      </c>
      <c r="D2330" s="17" t="s">
        <v>1072</v>
      </c>
      <c r="E2330" s="17" t="s">
        <v>99</v>
      </c>
      <c r="F2330" s="12" t="s">
        <v>0</v>
      </c>
      <c r="G2330" s="84" t="s">
        <v>0</v>
      </c>
      <c r="H2330" s="18" t="s">
        <v>26</v>
      </c>
      <c r="I2330" s="3">
        <v>34224</v>
      </c>
      <c r="J2330" s="3">
        <f t="shared" ref="J2330:K2330" si="2013">SUM(J2331:J2333)</f>
        <v>27900</v>
      </c>
      <c r="K2330" s="3">
        <f t="shared" si="2013"/>
        <v>12280</v>
      </c>
      <c r="L2330" s="3">
        <f t="shared" si="2000"/>
        <v>6147</v>
      </c>
      <c r="M2330" s="3">
        <f t="shared" ref="M2330:O2330" si="2014">SUM(M2331:M2333)</f>
        <v>2049</v>
      </c>
      <c r="N2330" s="3">
        <f t="shared" si="2014"/>
        <v>2049</v>
      </c>
      <c r="O2330" s="3">
        <f t="shared" si="2014"/>
        <v>2049</v>
      </c>
      <c r="P2330" s="3">
        <f t="shared" si="2002"/>
        <v>18427</v>
      </c>
      <c r="Q2330" s="3">
        <f t="shared" si="2008"/>
        <v>66.046594982078858</v>
      </c>
    </row>
    <row r="2331" spans="1:17">
      <c r="A2331" s="12" t="s">
        <v>803</v>
      </c>
      <c r="B2331" s="12" t="s">
        <v>129</v>
      </c>
      <c r="C2331" s="12" t="s">
        <v>1071</v>
      </c>
      <c r="D2331" s="12" t="s">
        <v>1072</v>
      </c>
      <c r="E2331" s="11">
        <v>6139</v>
      </c>
      <c r="F2331" s="12"/>
      <c r="G2331" s="84" t="s">
        <v>3108</v>
      </c>
      <c r="H2331" s="13" t="s">
        <v>26</v>
      </c>
      <c r="I2331" s="2">
        <v>26200</v>
      </c>
      <c r="J2331" s="2">
        <v>20200</v>
      </c>
      <c r="K2331" s="2">
        <v>9800</v>
      </c>
      <c r="L2331" s="2">
        <f t="shared" si="2000"/>
        <v>5100</v>
      </c>
      <c r="M2331" s="2">
        <v>1700</v>
      </c>
      <c r="N2331" s="2">
        <v>1700</v>
      </c>
      <c r="O2331" s="2">
        <v>1700</v>
      </c>
      <c r="P2331" s="2">
        <f t="shared" si="2002"/>
        <v>14900</v>
      </c>
      <c r="Q2331" s="2">
        <f t="shared" si="2008"/>
        <v>73.762376237623755</v>
      </c>
    </row>
    <row r="2332" spans="1:17">
      <c r="A2332" s="33" t="s">
        <v>803</v>
      </c>
      <c r="B2332" s="33" t="s">
        <v>129</v>
      </c>
      <c r="C2332" s="33" t="s">
        <v>1071</v>
      </c>
      <c r="D2332" s="33" t="s">
        <v>1072</v>
      </c>
      <c r="E2332" s="34">
        <v>6139</v>
      </c>
      <c r="F2332" s="33" t="s">
        <v>1079</v>
      </c>
      <c r="G2332" s="84" t="s">
        <v>3108</v>
      </c>
      <c r="H2332" s="35" t="s">
        <v>108</v>
      </c>
      <c r="I2332" s="32">
        <v>4524</v>
      </c>
      <c r="J2332" s="32">
        <v>4200</v>
      </c>
      <c r="K2332" s="32">
        <v>2200</v>
      </c>
      <c r="L2332" s="32">
        <f t="shared" si="2000"/>
        <v>1047</v>
      </c>
      <c r="M2332" s="32">
        <v>349</v>
      </c>
      <c r="N2332" s="32">
        <v>349</v>
      </c>
      <c r="O2332" s="32">
        <v>349</v>
      </c>
      <c r="P2332" s="32">
        <f t="shared" si="2002"/>
        <v>3247</v>
      </c>
      <c r="Q2332" s="32">
        <f t="shared" si="2008"/>
        <v>77.30952380952381</v>
      </c>
    </row>
    <row r="2333" spans="1:17" ht="22.5">
      <c r="A2333" s="12" t="s">
        <v>803</v>
      </c>
      <c r="B2333" s="12" t="s">
        <v>129</v>
      </c>
      <c r="C2333" s="12" t="s">
        <v>1071</v>
      </c>
      <c r="D2333" s="12" t="s">
        <v>1072</v>
      </c>
      <c r="E2333" s="11">
        <v>6139</v>
      </c>
      <c r="F2333" s="12" t="s">
        <v>1080</v>
      </c>
      <c r="G2333" s="84" t="s">
        <v>3108</v>
      </c>
      <c r="H2333" s="13" t="s">
        <v>114</v>
      </c>
      <c r="I2333" s="2">
        <v>3500</v>
      </c>
      <c r="J2333" s="2">
        <v>3500</v>
      </c>
      <c r="K2333" s="2">
        <v>280</v>
      </c>
      <c r="L2333" s="2">
        <f t="shared" si="2000"/>
        <v>0</v>
      </c>
      <c r="M2333" s="2">
        <v>0</v>
      </c>
      <c r="N2333" s="2">
        <v>0</v>
      </c>
      <c r="O2333" s="2">
        <v>0</v>
      </c>
      <c r="P2333" s="2">
        <f t="shared" si="2002"/>
        <v>280</v>
      </c>
      <c r="Q2333" s="2">
        <f t="shared" si="2008"/>
        <v>8</v>
      </c>
    </row>
    <row r="2334" spans="1:17" ht="22.5">
      <c r="A2334" s="17" t="s">
        <v>0</v>
      </c>
      <c r="B2334" s="17" t="s">
        <v>0</v>
      </c>
      <c r="C2334" s="17" t="s">
        <v>0</v>
      </c>
      <c r="D2334" s="18" t="s">
        <v>0</v>
      </c>
      <c r="E2334" s="18" t="s">
        <v>0</v>
      </c>
      <c r="F2334" s="18" t="s">
        <v>0</v>
      </c>
      <c r="G2334" s="81" t="s">
        <v>0</v>
      </c>
      <c r="H2334" s="24" t="s">
        <v>36</v>
      </c>
      <c r="I2334" s="29">
        <v>15100</v>
      </c>
      <c r="J2334" s="29">
        <f>SUM(J2335)</f>
        <v>6640</v>
      </c>
      <c r="K2334" s="29">
        <f>SUM(K2335)</f>
        <v>6540</v>
      </c>
      <c r="L2334" s="29">
        <f t="shared" si="2000"/>
        <v>0</v>
      </c>
      <c r="M2334" s="29">
        <f>SUM(M2335)</f>
        <v>0</v>
      </c>
      <c r="N2334" s="29">
        <f t="shared" ref="N2334:O2334" si="2015">SUM(N2335)</f>
        <v>0</v>
      </c>
      <c r="O2334" s="29">
        <f t="shared" si="2015"/>
        <v>0</v>
      </c>
      <c r="P2334" s="29">
        <f t="shared" si="2002"/>
        <v>6540</v>
      </c>
      <c r="Q2334" s="29">
        <f t="shared" si="2008"/>
        <v>98.493975903614455</v>
      </c>
    </row>
    <row r="2335" spans="1:17">
      <c r="A2335" s="12" t="s">
        <v>803</v>
      </c>
      <c r="B2335" s="12" t="s">
        <v>129</v>
      </c>
      <c r="C2335" s="12" t="s">
        <v>1071</v>
      </c>
      <c r="D2335" s="12" t="s">
        <v>1072</v>
      </c>
      <c r="E2335" s="18" t="s">
        <v>28</v>
      </c>
      <c r="F2335" s="18" t="s">
        <v>0</v>
      </c>
      <c r="G2335" s="81" t="s">
        <v>0</v>
      </c>
      <c r="H2335" s="18" t="s">
        <v>29</v>
      </c>
      <c r="I2335" s="3">
        <v>15100</v>
      </c>
      <c r="J2335" s="3">
        <f t="shared" ref="J2335" si="2016">SUM(J2336,J2338)</f>
        <v>6640</v>
      </c>
      <c r="K2335" s="3">
        <f t="shared" ref="K2335" si="2017">SUM(K2336,K2338)</f>
        <v>6540</v>
      </c>
      <c r="L2335" s="3">
        <f t="shared" si="2000"/>
        <v>0</v>
      </c>
      <c r="M2335" s="3">
        <f t="shared" ref="M2335:O2335" si="2018">SUM(M2336,M2338)</f>
        <v>0</v>
      </c>
      <c r="N2335" s="3">
        <f t="shared" si="2018"/>
        <v>0</v>
      </c>
      <c r="O2335" s="3">
        <f t="shared" si="2018"/>
        <v>0</v>
      </c>
      <c r="P2335" s="3">
        <f t="shared" si="2002"/>
        <v>6540</v>
      </c>
      <c r="Q2335" s="3">
        <f t="shared" si="2008"/>
        <v>98.493975903614455</v>
      </c>
    </row>
    <row r="2336" spans="1:17">
      <c r="A2336" s="17" t="s">
        <v>803</v>
      </c>
      <c r="B2336" s="17" t="s">
        <v>129</v>
      </c>
      <c r="C2336" s="17" t="s">
        <v>1071</v>
      </c>
      <c r="D2336" s="17" t="s">
        <v>1072</v>
      </c>
      <c r="E2336" s="17" t="s">
        <v>149</v>
      </c>
      <c r="F2336" s="12" t="s">
        <v>0</v>
      </c>
      <c r="G2336" s="84" t="s">
        <v>0</v>
      </c>
      <c r="H2336" s="18" t="s">
        <v>31</v>
      </c>
      <c r="I2336" s="3">
        <v>15000</v>
      </c>
      <c r="J2336" s="3">
        <f t="shared" ref="J2336:K2336" si="2019">SUM(J2337)</f>
        <v>0</v>
      </c>
      <c r="K2336" s="3">
        <f t="shared" si="2019"/>
        <v>0</v>
      </c>
      <c r="L2336" s="3">
        <f t="shared" si="2000"/>
        <v>0</v>
      </c>
      <c r="M2336" s="3">
        <f t="shared" ref="M2336:O2336" si="2020">SUM(M2337)</f>
        <v>0</v>
      </c>
      <c r="N2336" s="3">
        <f t="shared" si="2020"/>
        <v>0</v>
      </c>
      <c r="O2336" s="3">
        <f t="shared" si="2020"/>
        <v>0</v>
      </c>
      <c r="P2336" s="3">
        <f t="shared" si="2002"/>
        <v>0</v>
      </c>
      <c r="Q2336" s="3" t="str">
        <f t="shared" si="2008"/>
        <v>-</v>
      </c>
    </row>
    <row r="2337" spans="1:17">
      <c r="A2337" s="12">
        <v>85</v>
      </c>
      <c r="B2337" s="12" t="s">
        <v>129</v>
      </c>
      <c r="C2337" s="12" t="s">
        <v>1071</v>
      </c>
      <c r="D2337" s="12" t="s">
        <v>1072</v>
      </c>
      <c r="E2337" s="11">
        <v>6142</v>
      </c>
      <c r="F2337" s="12"/>
      <c r="G2337" s="84" t="s">
        <v>3108</v>
      </c>
      <c r="H2337" s="13" t="s">
        <v>31</v>
      </c>
      <c r="I2337" s="2">
        <v>15000</v>
      </c>
      <c r="J2337" s="2">
        <v>0</v>
      </c>
      <c r="K2337" s="2">
        <v>0</v>
      </c>
      <c r="L2337" s="2">
        <f t="shared" si="2000"/>
        <v>0</v>
      </c>
      <c r="M2337" s="2"/>
      <c r="N2337" s="2"/>
      <c r="O2337" s="2"/>
      <c r="P2337" s="2">
        <f t="shared" si="2002"/>
        <v>0</v>
      </c>
      <c r="Q2337" s="2" t="str">
        <f t="shared" si="2008"/>
        <v>-</v>
      </c>
    </row>
    <row r="2338" spans="1:17">
      <c r="A2338" s="17" t="s">
        <v>803</v>
      </c>
      <c r="B2338" s="17" t="s">
        <v>129</v>
      </c>
      <c r="C2338" s="17" t="s">
        <v>1071</v>
      </c>
      <c r="D2338" s="17" t="s">
        <v>1072</v>
      </c>
      <c r="E2338" s="17" t="s">
        <v>120</v>
      </c>
      <c r="F2338" s="12" t="s">
        <v>0</v>
      </c>
      <c r="G2338" s="84" t="s">
        <v>0</v>
      </c>
      <c r="H2338" s="18" t="s">
        <v>35</v>
      </c>
      <c r="I2338" s="3">
        <v>100</v>
      </c>
      <c r="J2338" s="3">
        <f>SUM(J2339)</f>
        <v>6640</v>
      </c>
      <c r="K2338" s="3">
        <f>SUM(K2339)</f>
        <v>6540</v>
      </c>
      <c r="L2338" s="3">
        <f t="shared" si="2000"/>
        <v>0</v>
      </c>
      <c r="M2338" s="3">
        <f>SUM(M2339)</f>
        <v>0</v>
      </c>
      <c r="N2338" s="3">
        <f t="shared" ref="N2338:O2338" si="2021">SUM(N2339)</f>
        <v>0</v>
      </c>
      <c r="O2338" s="3">
        <f t="shared" si="2021"/>
        <v>0</v>
      </c>
      <c r="P2338" s="3">
        <f t="shared" si="2002"/>
        <v>6540</v>
      </c>
      <c r="Q2338" s="3">
        <f t="shared" si="2008"/>
        <v>98.493975903614455</v>
      </c>
    </row>
    <row r="2339" spans="1:17">
      <c r="A2339" s="12" t="s">
        <v>803</v>
      </c>
      <c r="B2339" s="12" t="s">
        <v>129</v>
      </c>
      <c r="C2339" s="12" t="s">
        <v>1071</v>
      </c>
      <c r="D2339" s="12" t="s">
        <v>1072</v>
      </c>
      <c r="E2339" s="11">
        <v>6148</v>
      </c>
      <c r="F2339" s="12"/>
      <c r="G2339" s="84" t="s">
        <v>3108</v>
      </c>
      <c r="H2339" s="13" t="s">
        <v>35</v>
      </c>
      <c r="I2339" s="2">
        <v>100</v>
      </c>
      <c r="J2339" s="2">
        <v>6640</v>
      </c>
      <c r="K2339" s="2">
        <v>6540</v>
      </c>
      <c r="L2339" s="2">
        <f t="shared" si="2000"/>
        <v>0</v>
      </c>
      <c r="M2339" s="2"/>
      <c r="N2339" s="2"/>
      <c r="O2339" s="2"/>
      <c r="P2339" s="2">
        <f t="shared" si="2002"/>
        <v>6540</v>
      </c>
      <c r="Q2339" s="2">
        <f t="shared" si="2008"/>
        <v>98.493975903614455</v>
      </c>
    </row>
    <row r="2340" spans="1:17" ht="22.5">
      <c r="A2340" s="17" t="s">
        <v>0</v>
      </c>
      <c r="B2340" s="17" t="s">
        <v>0</v>
      </c>
      <c r="C2340" s="17" t="s">
        <v>0</v>
      </c>
      <c r="D2340" s="18" t="s">
        <v>0</v>
      </c>
      <c r="E2340" s="18" t="s">
        <v>0</v>
      </c>
      <c r="F2340" s="18" t="s">
        <v>0</v>
      </c>
      <c r="G2340" s="81" t="s">
        <v>0</v>
      </c>
      <c r="H2340" s="24" t="s">
        <v>58</v>
      </c>
      <c r="I2340" s="29">
        <v>38963</v>
      </c>
      <c r="J2340" s="29">
        <f t="shared" ref="J2340:K2340" si="2022">SUM(J2341)</f>
        <v>30000</v>
      </c>
      <c r="K2340" s="29">
        <f t="shared" si="2022"/>
        <v>16000</v>
      </c>
      <c r="L2340" s="29">
        <f t="shared" si="2000"/>
        <v>2900</v>
      </c>
      <c r="M2340" s="29">
        <f t="shared" ref="M2340:O2340" si="2023">SUM(M2341)</f>
        <v>0</v>
      </c>
      <c r="N2340" s="29">
        <f t="shared" si="2023"/>
        <v>1700</v>
      </c>
      <c r="O2340" s="29">
        <f t="shared" si="2023"/>
        <v>1200</v>
      </c>
      <c r="P2340" s="29">
        <f t="shared" si="2002"/>
        <v>18900</v>
      </c>
      <c r="Q2340" s="29">
        <f t="shared" si="2008"/>
        <v>63</v>
      </c>
    </row>
    <row r="2341" spans="1:17">
      <c r="A2341" s="12" t="s">
        <v>803</v>
      </c>
      <c r="B2341" s="12" t="s">
        <v>129</v>
      </c>
      <c r="C2341" s="12" t="s">
        <v>1071</v>
      </c>
      <c r="D2341" s="12" t="s">
        <v>1072</v>
      </c>
      <c r="E2341" s="18" t="s">
        <v>50</v>
      </c>
      <c r="F2341" s="18" t="s">
        <v>0</v>
      </c>
      <c r="G2341" s="81" t="s">
        <v>0</v>
      </c>
      <c r="H2341" s="18" t="s">
        <v>51</v>
      </c>
      <c r="I2341" s="3">
        <v>38963</v>
      </c>
      <c r="J2341" s="3">
        <f t="shared" ref="J2341" si="2024">SUM(J2342:J2343)</f>
        <v>30000</v>
      </c>
      <c r="K2341" s="3">
        <f t="shared" ref="K2341" si="2025">SUM(K2342:K2343)</f>
        <v>16000</v>
      </c>
      <c r="L2341" s="3">
        <f t="shared" si="2000"/>
        <v>2900</v>
      </c>
      <c r="M2341" s="3">
        <f t="shared" ref="M2341:O2341" si="2026">SUM(M2342:M2343)</f>
        <v>0</v>
      </c>
      <c r="N2341" s="3">
        <f t="shared" si="2026"/>
        <v>1700</v>
      </c>
      <c r="O2341" s="3">
        <f t="shared" si="2026"/>
        <v>1200</v>
      </c>
      <c r="P2341" s="3">
        <f t="shared" si="2002"/>
        <v>18900</v>
      </c>
      <c r="Q2341" s="3">
        <f t="shared" si="2008"/>
        <v>63</v>
      </c>
    </row>
    <row r="2342" spans="1:17">
      <c r="A2342" s="12" t="s">
        <v>803</v>
      </c>
      <c r="B2342" s="12" t="s">
        <v>129</v>
      </c>
      <c r="C2342" s="12" t="s">
        <v>1071</v>
      </c>
      <c r="D2342" s="12" t="s">
        <v>1072</v>
      </c>
      <c r="E2342" s="11">
        <v>8213</v>
      </c>
      <c r="F2342" s="12"/>
      <c r="G2342" s="84" t="s">
        <v>3108</v>
      </c>
      <c r="H2342" s="13" t="s">
        <v>54</v>
      </c>
      <c r="I2342" s="2">
        <v>28963</v>
      </c>
      <c r="J2342" s="2">
        <v>20000</v>
      </c>
      <c r="K2342" s="2">
        <v>9500</v>
      </c>
      <c r="L2342" s="2">
        <f t="shared" si="2000"/>
        <v>500</v>
      </c>
      <c r="M2342" s="2">
        <v>0</v>
      </c>
      <c r="N2342" s="2">
        <v>500</v>
      </c>
      <c r="O2342" s="2">
        <v>0</v>
      </c>
      <c r="P2342" s="2">
        <f t="shared" si="2002"/>
        <v>10000</v>
      </c>
      <c r="Q2342" s="2">
        <f t="shared" si="2008"/>
        <v>50</v>
      </c>
    </row>
    <row r="2343" spans="1:17">
      <c r="A2343" s="12" t="s">
        <v>803</v>
      </c>
      <c r="B2343" s="12" t="s">
        <v>129</v>
      </c>
      <c r="C2343" s="12" t="s">
        <v>1071</v>
      </c>
      <c r="D2343" s="12" t="s">
        <v>1072</v>
      </c>
      <c r="E2343" s="11">
        <v>8216</v>
      </c>
      <c r="F2343" s="12"/>
      <c r="G2343" s="84" t="s">
        <v>3108</v>
      </c>
      <c r="H2343" s="13" t="s">
        <v>57</v>
      </c>
      <c r="I2343" s="2">
        <v>10000</v>
      </c>
      <c r="J2343" s="2">
        <v>10000</v>
      </c>
      <c r="K2343" s="2">
        <v>6500</v>
      </c>
      <c r="L2343" s="2">
        <f t="shared" si="2000"/>
        <v>2400</v>
      </c>
      <c r="M2343" s="2">
        <v>0</v>
      </c>
      <c r="N2343" s="2">
        <v>1200</v>
      </c>
      <c r="O2343" s="2">
        <v>1200</v>
      </c>
      <c r="P2343" s="2">
        <f t="shared" si="2002"/>
        <v>8900</v>
      </c>
      <c r="Q2343" s="2">
        <f t="shared" si="2008"/>
        <v>89</v>
      </c>
    </row>
    <row r="2344" spans="1:17">
      <c r="A2344" s="13" t="s">
        <v>0</v>
      </c>
      <c r="B2344" s="13" t="s">
        <v>0</v>
      </c>
      <c r="C2344" s="13" t="s">
        <v>0</v>
      </c>
      <c r="D2344" s="13" t="s">
        <v>0</v>
      </c>
      <c r="E2344" s="13" t="s">
        <v>0</v>
      </c>
      <c r="F2344" s="13" t="s">
        <v>0</v>
      </c>
      <c r="G2344" s="84" t="s">
        <v>0</v>
      </c>
      <c r="H2344" s="24" t="s">
        <v>1081</v>
      </c>
      <c r="I2344" s="29">
        <v>2003296</v>
      </c>
      <c r="J2344" s="29">
        <f t="shared" ref="J2344:K2344" si="2027">SUM(J2311,J2334,J2340)</f>
        <v>1858202</v>
      </c>
      <c r="K2344" s="29">
        <f t="shared" si="2027"/>
        <v>967026</v>
      </c>
      <c r="L2344" s="29">
        <f t="shared" si="2000"/>
        <v>433901</v>
      </c>
      <c r="M2344" s="29">
        <f t="shared" ref="M2344:O2344" si="2028">SUM(M2311,M2334,M2340)</f>
        <v>140059</v>
      </c>
      <c r="N2344" s="29">
        <f t="shared" si="2028"/>
        <v>142268</v>
      </c>
      <c r="O2344" s="29">
        <f t="shared" si="2028"/>
        <v>151574</v>
      </c>
      <c r="P2344" s="29">
        <f t="shared" si="2002"/>
        <v>1400927</v>
      </c>
      <c r="Q2344" s="29">
        <f t="shared" si="2008"/>
        <v>75.391534397229151</v>
      </c>
    </row>
    <row r="2345" spans="1:17" ht="15.75" thickBot="1">
      <c r="A2345" s="13" t="s">
        <v>0</v>
      </c>
      <c r="B2345" s="13" t="s">
        <v>0</v>
      </c>
      <c r="C2345" s="13" t="s">
        <v>0</v>
      </c>
      <c r="D2345" s="13" t="s">
        <v>0</v>
      </c>
      <c r="E2345" s="13" t="s">
        <v>0</v>
      </c>
      <c r="F2345" s="13" t="s">
        <v>0</v>
      </c>
      <c r="G2345" s="84" t="s">
        <v>0</v>
      </c>
      <c r="H2345" s="18" t="s">
        <v>125</v>
      </c>
      <c r="I2345" s="3">
        <v>42</v>
      </c>
      <c r="J2345" s="3">
        <v>42</v>
      </c>
      <c r="K2345" s="3">
        <v>0</v>
      </c>
      <c r="L2345" s="3">
        <f t="shared" si="2000"/>
        <v>0</v>
      </c>
      <c r="M2345" s="3"/>
      <c r="N2345" s="3"/>
      <c r="O2345" s="3"/>
      <c r="P2345" s="3">
        <f t="shared" si="2002"/>
        <v>0</v>
      </c>
      <c r="Q2345" s="3">
        <f t="shared" si="2008"/>
        <v>0</v>
      </c>
    </row>
    <row r="2346" spans="1:17" ht="45.75" thickBot="1">
      <c r="A2346" s="109" t="s">
        <v>0</v>
      </c>
      <c r="B2346" s="109" t="s">
        <v>0</v>
      </c>
      <c r="C2346" s="109" t="s">
        <v>0</v>
      </c>
      <c r="D2346" s="109" t="s">
        <v>0</v>
      </c>
      <c r="E2346" s="109" t="s">
        <v>0</v>
      </c>
      <c r="F2346" s="109" t="s">
        <v>0</v>
      </c>
      <c r="G2346" s="121" t="s">
        <v>0</v>
      </c>
      <c r="H2346" s="1" t="s">
        <v>126</v>
      </c>
      <c r="I2346" s="1" t="s">
        <v>3016</v>
      </c>
      <c r="J2346" s="1" t="s">
        <v>3199</v>
      </c>
      <c r="K2346" s="1" t="s">
        <v>3198</v>
      </c>
      <c r="L2346" s="1" t="s">
        <v>3191</v>
      </c>
      <c r="M2346" s="1" t="s">
        <v>3193</v>
      </c>
      <c r="N2346" s="1" t="s">
        <v>3194</v>
      </c>
      <c r="O2346" s="1" t="s">
        <v>3195</v>
      </c>
      <c r="P2346" s="1" t="s">
        <v>3192</v>
      </c>
      <c r="Q2346" s="1" t="s">
        <v>3185</v>
      </c>
    </row>
    <row r="2347" spans="1:17">
      <c r="A2347" s="110"/>
      <c r="B2347" s="110"/>
      <c r="C2347" s="110"/>
      <c r="D2347" s="110"/>
      <c r="E2347" s="110"/>
      <c r="F2347" s="110"/>
      <c r="G2347" s="122"/>
      <c r="H2347" s="26" t="s">
        <v>0</v>
      </c>
      <c r="I2347" s="28">
        <v>1</v>
      </c>
      <c r="J2347" s="28">
        <v>2</v>
      </c>
      <c r="K2347" s="28">
        <v>3</v>
      </c>
      <c r="L2347" s="28" t="s">
        <v>3186</v>
      </c>
      <c r="M2347" s="28">
        <v>5</v>
      </c>
      <c r="N2347" s="28">
        <v>6</v>
      </c>
      <c r="O2347" s="28">
        <v>7</v>
      </c>
      <c r="P2347" s="28" t="s">
        <v>3187</v>
      </c>
      <c r="Q2347" s="28">
        <v>9</v>
      </c>
    </row>
    <row r="2348" spans="1:17">
      <c r="A2348" s="110"/>
      <c r="B2348" s="110"/>
      <c r="C2348" s="110"/>
      <c r="D2348" s="110"/>
      <c r="E2348" s="110"/>
      <c r="F2348" s="110"/>
      <c r="G2348" s="122"/>
      <c r="H2348" s="8" t="s">
        <v>877</v>
      </c>
      <c r="I2348" s="9">
        <v>2003296</v>
      </c>
      <c r="J2348" s="9">
        <f t="shared" ref="J2348" si="2029">SUM(J2344)</f>
        <v>1858202</v>
      </c>
      <c r="K2348" s="9">
        <f t="shared" ref="K2348" si="2030">SUM(K2344)</f>
        <v>967026</v>
      </c>
      <c r="L2348" s="9">
        <f t="shared" ref="L2348:L2349" si="2031">M2348+N2348+O2348</f>
        <v>433901</v>
      </c>
      <c r="M2348" s="9">
        <f t="shared" ref="M2348:O2348" si="2032">SUM(M2344)</f>
        <v>140059</v>
      </c>
      <c r="N2348" s="9">
        <f t="shared" si="2032"/>
        <v>142268</v>
      </c>
      <c r="O2348" s="9">
        <f t="shared" si="2032"/>
        <v>151574</v>
      </c>
      <c r="P2348" s="9">
        <f t="shared" ref="P2348:P2349" si="2033">SUM(K2348+L2348)</f>
        <v>1400927</v>
      </c>
      <c r="Q2348" s="9">
        <f t="shared" si="2008"/>
        <v>75.391534397229151</v>
      </c>
    </row>
    <row r="2349" spans="1:17">
      <c r="A2349" s="110"/>
      <c r="B2349" s="110"/>
      <c r="C2349" s="110"/>
      <c r="D2349" s="110"/>
      <c r="E2349" s="110"/>
      <c r="F2349" s="110"/>
      <c r="G2349" s="122"/>
      <c r="H2349" s="10" t="s">
        <v>68</v>
      </c>
      <c r="I2349" s="9">
        <v>2003296</v>
      </c>
      <c r="J2349" s="9">
        <f t="shared" ref="J2349" si="2034">SUM(J2348)</f>
        <v>1858202</v>
      </c>
      <c r="K2349" s="9">
        <f t="shared" ref="K2349" si="2035">SUM(K2348)</f>
        <v>967026</v>
      </c>
      <c r="L2349" s="9">
        <f t="shared" si="2031"/>
        <v>433901</v>
      </c>
      <c r="M2349" s="9">
        <f t="shared" ref="M2349:O2349" si="2036">SUM(M2348)</f>
        <v>140059</v>
      </c>
      <c r="N2349" s="9">
        <f t="shared" si="2036"/>
        <v>142268</v>
      </c>
      <c r="O2349" s="9">
        <f t="shared" si="2036"/>
        <v>151574</v>
      </c>
      <c r="P2349" s="9">
        <f t="shared" si="2033"/>
        <v>1400927</v>
      </c>
      <c r="Q2349" s="9">
        <f t="shared" si="2008"/>
        <v>75.391534397229151</v>
      </c>
    </row>
    <row r="2350" spans="1:17">
      <c r="A2350" s="111"/>
      <c r="B2350" s="111"/>
      <c r="C2350" s="111"/>
      <c r="D2350" s="111"/>
      <c r="E2350" s="111"/>
      <c r="F2350" s="111"/>
      <c r="G2350" s="123"/>
      <c r="Q2350" t="str">
        <f t="shared" si="2008"/>
        <v>-</v>
      </c>
    </row>
    <row r="2351" spans="1:17" ht="15.75" thickBot="1">
      <c r="A2351" s="13" t="s">
        <v>0</v>
      </c>
      <c r="B2351" s="13" t="s">
        <v>0</v>
      </c>
      <c r="C2351" s="13" t="s">
        <v>0</v>
      </c>
      <c r="D2351" s="13" t="s">
        <v>0</v>
      </c>
      <c r="E2351" s="13" t="s">
        <v>0</v>
      </c>
      <c r="F2351" s="13" t="s">
        <v>0</v>
      </c>
      <c r="G2351" s="84" t="s">
        <v>0</v>
      </c>
      <c r="H2351" s="27" t="s">
        <v>0</v>
      </c>
      <c r="I2351" s="27"/>
      <c r="J2351" s="27"/>
      <c r="K2351" s="27"/>
      <c r="L2351" s="27"/>
      <c r="M2351" s="27"/>
      <c r="N2351" s="27"/>
      <c r="O2351" s="27"/>
      <c r="P2351" s="27"/>
      <c r="Q2351" s="27" t="str">
        <f t="shared" si="2008"/>
        <v>-</v>
      </c>
    </row>
    <row r="2352" spans="1:17" ht="45.75" thickBot="1">
      <c r="A2352" s="1" t="s">
        <v>82</v>
      </c>
      <c r="B2352" s="1" t="s">
        <v>83</v>
      </c>
      <c r="C2352" s="1" t="s">
        <v>84</v>
      </c>
      <c r="D2352" s="19" t="s">
        <v>0</v>
      </c>
      <c r="E2352" s="1" t="s">
        <v>85</v>
      </c>
      <c r="F2352" s="1" t="s">
        <v>86</v>
      </c>
      <c r="G2352" s="82" t="s">
        <v>87</v>
      </c>
      <c r="H2352" s="1" t="s">
        <v>1</v>
      </c>
      <c r="I2352" s="1" t="s">
        <v>3016</v>
      </c>
      <c r="J2352" s="1" t="s">
        <v>3199</v>
      </c>
      <c r="K2352" s="1" t="s">
        <v>3198</v>
      </c>
      <c r="L2352" s="1" t="s">
        <v>3191</v>
      </c>
      <c r="M2352" s="1" t="s">
        <v>3193</v>
      </c>
      <c r="N2352" s="1" t="s">
        <v>3194</v>
      </c>
      <c r="O2352" s="1" t="s">
        <v>3195</v>
      </c>
      <c r="P2352" s="1" t="s">
        <v>3192</v>
      </c>
      <c r="Q2352" s="1" t="s">
        <v>3185</v>
      </c>
    </row>
    <row r="2353" spans="1:17">
      <c r="A2353" s="20" t="s">
        <v>0</v>
      </c>
      <c r="B2353" s="20" t="s">
        <v>0</v>
      </c>
      <c r="C2353" s="20" t="s">
        <v>0</v>
      </c>
      <c r="D2353" s="21" t="s">
        <v>0</v>
      </c>
      <c r="E2353" s="21" t="s">
        <v>0</v>
      </c>
      <c r="F2353" s="22" t="s">
        <v>0</v>
      </c>
      <c r="G2353" s="83" t="s">
        <v>0</v>
      </c>
      <c r="H2353" s="23" t="s">
        <v>0</v>
      </c>
      <c r="I2353" s="28">
        <v>1</v>
      </c>
      <c r="J2353" s="28">
        <v>2</v>
      </c>
      <c r="K2353" s="28">
        <v>3</v>
      </c>
      <c r="L2353" s="28" t="s">
        <v>3186</v>
      </c>
      <c r="M2353" s="28">
        <v>5</v>
      </c>
      <c r="N2353" s="28">
        <v>6</v>
      </c>
      <c r="O2353" s="28">
        <v>7</v>
      </c>
      <c r="P2353" s="28" t="s">
        <v>3187</v>
      </c>
      <c r="Q2353" s="28">
        <v>9</v>
      </c>
    </row>
    <row r="2354" spans="1:17">
      <c r="A2354" s="17" t="s">
        <v>803</v>
      </c>
      <c r="B2354" s="17" t="s">
        <v>129</v>
      </c>
      <c r="C2354" s="12" t="s">
        <v>1082</v>
      </c>
      <c r="D2354" s="12" t="s">
        <v>1083</v>
      </c>
      <c r="E2354" s="18" t="s">
        <v>0</v>
      </c>
      <c r="F2354" s="18" t="s">
        <v>0</v>
      </c>
      <c r="G2354" s="81" t="s">
        <v>0</v>
      </c>
      <c r="H2354" s="18" t="s">
        <v>1084</v>
      </c>
      <c r="I2354" s="11"/>
      <c r="J2354" s="11"/>
      <c r="K2354" s="11"/>
      <c r="L2354" s="11"/>
      <c r="M2354" s="11"/>
      <c r="N2354" s="11"/>
      <c r="O2354" s="11"/>
      <c r="P2354" s="11"/>
      <c r="Q2354" s="11" t="str">
        <f t="shared" si="2008"/>
        <v>-</v>
      </c>
    </row>
    <row r="2355" spans="1:17" ht="22.5">
      <c r="A2355" s="17" t="s">
        <v>0</v>
      </c>
      <c r="B2355" s="17" t="s">
        <v>0</v>
      </c>
      <c r="C2355" s="17" t="s">
        <v>0</v>
      </c>
      <c r="D2355" s="18" t="s">
        <v>0</v>
      </c>
      <c r="E2355" s="18" t="s">
        <v>0</v>
      </c>
      <c r="F2355" s="18" t="s">
        <v>0</v>
      </c>
      <c r="G2355" s="81" t="s">
        <v>0</v>
      </c>
      <c r="H2355" s="24" t="s">
        <v>27</v>
      </c>
      <c r="I2355" s="29">
        <v>2759656</v>
      </c>
      <c r="J2355" s="29">
        <f t="shared" ref="J2355" si="2037">SUM(J2356,J2364,J2366)</f>
        <v>2684846</v>
      </c>
      <c r="K2355" s="29">
        <f t="shared" ref="K2355" si="2038">SUM(K2356,K2364,K2366)</f>
        <v>1380062</v>
      </c>
      <c r="L2355" s="29">
        <f t="shared" ref="L2355:L2387" si="2039">M2355+N2355+O2355</f>
        <v>643500</v>
      </c>
      <c r="M2355" s="29">
        <f t="shared" ref="M2355:O2355" si="2040">SUM(M2356,M2364,M2366)</f>
        <v>205950</v>
      </c>
      <c r="N2355" s="29">
        <f t="shared" si="2040"/>
        <v>214650</v>
      </c>
      <c r="O2355" s="29">
        <f t="shared" si="2040"/>
        <v>222900</v>
      </c>
      <c r="P2355" s="29">
        <f t="shared" ref="P2355:P2387" si="2041">SUM(K2355+L2355)</f>
        <v>2023562</v>
      </c>
      <c r="Q2355" s="29">
        <f t="shared" si="2008"/>
        <v>75.369760500229816</v>
      </c>
    </row>
    <row r="2356" spans="1:17">
      <c r="A2356" s="12" t="s">
        <v>803</v>
      </c>
      <c r="B2356" s="12" t="s">
        <v>129</v>
      </c>
      <c r="C2356" s="12" t="s">
        <v>1082</v>
      </c>
      <c r="D2356" s="12" t="s">
        <v>1083</v>
      </c>
      <c r="E2356" s="18" t="s">
        <v>2</v>
      </c>
      <c r="F2356" s="18" t="s">
        <v>0</v>
      </c>
      <c r="G2356" s="81" t="s">
        <v>0</v>
      </c>
      <c r="H2356" s="18" t="s">
        <v>3</v>
      </c>
      <c r="I2356" s="3">
        <v>2306991</v>
      </c>
      <c r="J2356" s="3">
        <f t="shared" ref="J2356" si="2042">SUM(J2357:J2358)</f>
        <v>2284877</v>
      </c>
      <c r="K2356" s="3">
        <f t="shared" ref="K2356" si="2043">SUM(K2357:K2358)</f>
        <v>1175959</v>
      </c>
      <c r="L2356" s="3">
        <f t="shared" si="2039"/>
        <v>543200</v>
      </c>
      <c r="M2356" s="3">
        <f t="shared" ref="M2356:O2356" si="2044">SUM(M2357:M2358)</f>
        <v>172500</v>
      </c>
      <c r="N2356" s="3">
        <f t="shared" si="2044"/>
        <v>181200</v>
      </c>
      <c r="O2356" s="3">
        <f t="shared" si="2044"/>
        <v>189500</v>
      </c>
      <c r="P2356" s="3">
        <f t="shared" si="2041"/>
        <v>1719159</v>
      </c>
      <c r="Q2356" s="3">
        <f t="shared" si="2008"/>
        <v>75.240767883785438</v>
      </c>
    </row>
    <row r="2357" spans="1:17">
      <c r="A2357" s="33" t="s">
        <v>803</v>
      </c>
      <c r="B2357" s="33" t="s">
        <v>129</v>
      </c>
      <c r="C2357" s="33" t="s">
        <v>1082</v>
      </c>
      <c r="D2357" s="33" t="s">
        <v>1083</v>
      </c>
      <c r="E2357" s="34">
        <v>6111</v>
      </c>
      <c r="F2357" s="33"/>
      <c r="G2357" s="84" t="s">
        <v>3108</v>
      </c>
      <c r="H2357" s="35" t="s">
        <v>4</v>
      </c>
      <c r="I2357" s="32">
        <v>2064430</v>
      </c>
      <c r="J2357" s="32">
        <v>2023586</v>
      </c>
      <c r="K2357" s="32">
        <v>1005779</v>
      </c>
      <c r="L2357" s="32">
        <f t="shared" si="2039"/>
        <v>510000</v>
      </c>
      <c r="M2357" s="32">
        <v>170000</v>
      </c>
      <c r="N2357" s="32">
        <v>170000</v>
      </c>
      <c r="O2357" s="32">
        <v>170000</v>
      </c>
      <c r="P2357" s="32">
        <f t="shared" si="2041"/>
        <v>1515779</v>
      </c>
      <c r="Q2357" s="32">
        <f t="shared" si="2008"/>
        <v>74.905588396045445</v>
      </c>
    </row>
    <row r="2358" spans="1:17">
      <c r="A2358" s="17" t="s">
        <v>803</v>
      </c>
      <c r="B2358" s="17" t="s">
        <v>129</v>
      </c>
      <c r="C2358" s="17" t="s">
        <v>1082</v>
      </c>
      <c r="D2358" s="17" t="s">
        <v>1083</v>
      </c>
      <c r="E2358" s="17" t="s">
        <v>91</v>
      </c>
      <c r="F2358" s="12" t="s">
        <v>0</v>
      </c>
      <c r="G2358" s="84" t="s">
        <v>0</v>
      </c>
      <c r="H2358" s="18" t="s">
        <v>5</v>
      </c>
      <c r="I2358" s="3">
        <v>242561</v>
      </c>
      <c r="J2358" s="3">
        <f t="shared" ref="J2358:K2358" si="2045">SUM(J2359:J2363)</f>
        <v>261291</v>
      </c>
      <c r="K2358" s="3">
        <f t="shared" si="2045"/>
        <v>170180</v>
      </c>
      <c r="L2358" s="3">
        <f t="shared" si="2039"/>
        <v>33200</v>
      </c>
      <c r="M2358" s="3">
        <f t="shared" ref="M2358:O2358" si="2046">SUM(M2359:M2363)</f>
        <v>2500</v>
      </c>
      <c r="N2358" s="3">
        <f t="shared" si="2046"/>
        <v>11200</v>
      </c>
      <c r="O2358" s="3">
        <f t="shared" si="2046"/>
        <v>19500</v>
      </c>
      <c r="P2358" s="3">
        <f t="shared" si="2041"/>
        <v>203380</v>
      </c>
      <c r="Q2358" s="3">
        <f t="shared" si="2008"/>
        <v>77.836588324894464</v>
      </c>
    </row>
    <row r="2359" spans="1:17">
      <c r="A2359" s="33" t="s">
        <v>803</v>
      </c>
      <c r="B2359" s="33" t="s">
        <v>129</v>
      </c>
      <c r="C2359" s="33" t="s">
        <v>1082</v>
      </c>
      <c r="D2359" s="33" t="s">
        <v>1083</v>
      </c>
      <c r="E2359" s="34">
        <v>6112</v>
      </c>
      <c r="F2359" s="33" t="s">
        <v>1085</v>
      </c>
      <c r="G2359" s="84" t="s">
        <v>3108</v>
      </c>
      <c r="H2359" s="35" t="s">
        <v>9</v>
      </c>
      <c r="I2359" s="32">
        <v>39191</v>
      </c>
      <c r="J2359" s="32">
        <v>39191</v>
      </c>
      <c r="K2359" s="32">
        <v>19367</v>
      </c>
      <c r="L2359" s="32">
        <f t="shared" si="2039"/>
        <v>7200</v>
      </c>
      <c r="M2359" s="32">
        <v>500</v>
      </c>
      <c r="N2359" s="32">
        <v>3200</v>
      </c>
      <c r="O2359" s="32">
        <v>3500</v>
      </c>
      <c r="P2359" s="32">
        <f t="shared" si="2041"/>
        <v>26567</v>
      </c>
      <c r="Q2359" s="32">
        <f t="shared" si="2008"/>
        <v>67.788522875149908</v>
      </c>
    </row>
    <row r="2360" spans="1:17">
      <c r="A2360" s="33" t="s">
        <v>803</v>
      </c>
      <c r="B2360" s="33" t="s">
        <v>129</v>
      </c>
      <c r="C2360" s="33" t="s">
        <v>1082</v>
      </c>
      <c r="D2360" s="33" t="s">
        <v>1083</v>
      </c>
      <c r="E2360" s="34">
        <v>6112</v>
      </c>
      <c r="F2360" s="33" t="s">
        <v>1086</v>
      </c>
      <c r="G2360" s="84" t="s">
        <v>3108</v>
      </c>
      <c r="H2360" s="35" t="s">
        <v>10</v>
      </c>
      <c r="I2360" s="32">
        <v>164400</v>
      </c>
      <c r="J2360" s="32">
        <v>162200</v>
      </c>
      <c r="K2360" s="32">
        <v>90913</v>
      </c>
      <c r="L2360" s="32">
        <f t="shared" si="2039"/>
        <v>26000</v>
      </c>
      <c r="M2360" s="32">
        <v>2000</v>
      </c>
      <c r="N2360" s="32">
        <v>8000</v>
      </c>
      <c r="O2360" s="32">
        <v>16000</v>
      </c>
      <c r="P2360" s="32">
        <f t="shared" si="2041"/>
        <v>116913</v>
      </c>
      <c r="Q2360" s="32">
        <f t="shared" si="2008"/>
        <v>72.079531442663381</v>
      </c>
    </row>
    <row r="2361" spans="1:17">
      <c r="A2361" s="12" t="s">
        <v>803</v>
      </c>
      <c r="B2361" s="12" t="s">
        <v>129</v>
      </c>
      <c r="C2361" s="12" t="s">
        <v>1082</v>
      </c>
      <c r="D2361" s="12" t="s">
        <v>1083</v>
      </c>
      <c r="E2361" s="11">
        <v>6112</v>
      </c>
      <c r="F2361" s="12" t="s">
        <v>1087</v>
      </c>
      <c r="G2361" s="84" t="s">
        <v>3108</v>
      </c>
      <c r="H2361" s="13" t="s">
        <v>7</v>
      </c>
      <c r="I2361" s="2">
        <v>28970</v>
      </c>
      <c r="J2361" s="2">
        <v>36660</v>
      </c>
      <c r="K2361" s="2">
        <v>36660</v>
      </c>
      <c r="L2361" s="2">
        <f t="shared" si="2039"/>
        <v>0</v>
      </c>
      <c r="M2361" s="2"/>
      <c r="N2361" s="2">
        <v>0</v>
      </c>
      <c r="O2361" s="2">
        <v>0</v>
      </c>
      <c r="P2361" s="2">
        <f t="shared" si="2041"/>
        <v>36660</v>
      </c>
      <c r="Q2361" s="2">
        <f t="shared" si="2008"/>
        <v>100</v>
      </c>
    </row>
    <row r="2362" spans="1:17">
      <c r="A2362" s="12" t="s">
        <v>803</v>
      </c>
      <c r="B2362" s="12" t="s">
        <v>129</v>
      </c>
      <c r="C2362" s="12" t="s">
        <v>1082</v>
      </c>
      <c r="D2362" s="12" t="s">
        <v>1083</v>
      </c>
      <c r="E2362" s="11">
        <v>6112</v>
      </c>
      <c r="F2362" s="12" t="s">
        <v>1088</v>
      </c>
      <c r="G2362" s="84" t="s">
        <v>3108</v>
      </c>
      <c r="H2362" s="13" t="s">
        <v>8</v>
      </c>
      <c r="I2362" s="2">
        <v>0</v>
      </c>
      <c r="J2362" s="2">
        <v>0</v>
      </c>
      <c r="K2362" s="2">
        <v>0</v>
      </c>
      <c r="L2362" s="2">
        <f t="shared" si="2039"/>
        <v>0</v>
      </c>
      <c r="M2362" s="2"/>
      <c r="N2362" s="2"/>
      <c r="O2362" s="2"/>
      <c r="P2362" s="2">
        <f t="shared" si="2041"/>
        <v>0</v>
      </c>
      <c r="Q2362" s="2" t="str">
        <f t="shared" si="2008"/>
        <v>-</v>
      </c>
    </row>
    <row r="2363" spans="1:17">
      <c r="A2363" s="12" t="s">
        <v>803</v>
      </c>
      <c r="B2363" s="12" t="s">
        <v>129</v>
      </c>
      <c r="C2363" s="12" t="s">
        <v>1082</v>
      </c>
      <c r="D2363" s="12" t="s">
        <v>1083</v>
      </c>
      <c r="E2363" s="11">
        <v>6112</v>
      </c>
      <c r="F2363" s="12" t="s">
        <v>1089</v>
      </c>
      <c r="G2363" s="84" t="s">
        <v>3108</v>
      </c>
      <c r="H2363" s="13" t="s">
        <v>6</v>
      </c>
      <c r="I2363" s="2">
        <v>10000</v>
      </c>
      <c r="J2363" s="2">
        <v>23240</v>
      </c>
      <c r="K2363" s="2">
        <v>23240</v>
      </c>
      <c r="L2363" s="2">
        <f t="shared" si="2039"/>
        <v>0</v>
      </c>
      <c r="M2363" s="2"/>
      <c r="N2363" s="2"/>
      <c r="O2363" s="2"/>
      <c r="P2363" s="2">
        <f t="shared" si="2041"/>
        <v>23240</v>
      </c>
      <c r="Q2363" s="2">
        <f t="shared" si="2008"/>
        <v>100</v>
      </c>
    </row>
    <row r="2364" spans="1:17">
      <c r="A2364" s="12" t="s">
        <v>803</v>
      </c>
      <c r="B2364" s="12" t="s">
        <v>129</v>
      </c>
      <c r="C2364" s="12" t="s">
        <v>1082</v>
      </c>
      <c r="D2364" s="12" t="s">
        <v>1083</v>
      </c>
      <c r="E2364" s="18" t="s">
        <v>13</v>
      </c>
      <c r="F2364" s="18" t="s">
        <v>0</v>
      </c>
      <c r="G2364" s="81" t="s">
        <v>0</v>
      </c>
      <c r="H2364" s="18" t="s">
        <v>14</v>
      </c>
      <c r="I2364" s="3">
        <v>216765</v>
      </c>
      <c r="J2364" s="3">
        <f t="shared" ref="J2364:K2364" si="2047">SUM(J2365)</f>
        <v>214565</v>
      </c>
      <c r="K2364" s="3">
        <f t="shared" si="2047"/>
        <v>105370</v>
      </c>
      <c r="L2364" s="3">
        <f t="shared" si="2039"/>
        <v>53400</v>
      </c>
      <c r="M2364" s="3">
        <f t="shared" ref="M2364:O2364" si="2048">SUM(M2365)</f>
        <v>17800</v>
      </c>
      <c r="N2364" s="3">
        <f t="shared" si="2048"/>
        <v>17800</v>
      </c>
      <c r="O2364" s="3">
        <f t="shared" si="2048"/>
        <v>17800</v>
      </c>
      <c r="P2364" s="3">
        <f t="shared" si="2041"/>
        <v>158770</v>
      </c>
      <c r="Q2364" s="3">
        <f t="shared" si="2008"/>
        <v>73.996224920187359</v>
      </c>
    </row>
    <row r="2365" spans="1:17">
      <c r="A2365" s="33" t="s">
        <v>803</v>
      </c>
      <c r="B2365" s="33" t="s">
        <v>129</v>
      </c>
      <c r="C2365" s="33" t="s">
        <v>1082</v>
      </c>
      <c r="D2365" s="33" t="s">
        <v>1083</v>
      </c>
      <c r="E2365" s="34">
        <v>6121</v>
      </c>
      <c r="F2365" s="33"/>
      <c r="G2365" s="84" t="s">
        <v>3108</v>
      </c>
      <c r="H2365" s="35" t="s">
        <v>15</v>
      </c>
      <c r="I2365" s="32">
        <v>216765</v>
      </c>
      <c r="J2365" s="32">
        <v>214565</v>
      </c>
      <c r="K2365" s="32">
        <v>105370</v>
      </c>
      <c r="L2365" s="32">
        <f t="shared" si="2039"/>
        <v>53400</v>
      </c>
      <c r="M2365" s="32">
        <v>17800</v>
      </c>
      <c r="N2365" s="32">
        <v>17800</v>
      </c>
      <c r="O2365" s="32">
        <v>17800</v>
      </c>
      <c r="P2365" s="32">
        <f t="shared" si="2041"/>
        <v>158770</v>
      </c>
      <c r="Q2365" s="32">
        <f t="shared" si="2008"/>
        <v>73.996224920187359</v>
      </c>
    </row>
    <row r="2366" spans="1:17">
      <c r="A2366" s="12" t="s">
        <v>803</v>
      </c>
      <c r="B2366" s="12" t="s">
        <v>129</v>
      </c>
      <c r="C2366" s="12" t="s">
        <v>1082</v>
      </c>
      <c r="D2366" s="12" t="s">
        <v>1083</v>
      </c>
      <c r="E2366" s="18" t="s">
        <v>16</v>
      </c>
      <c r="F2366" s="18" t="s">
        <v>0</v>
      </c>
      <c r="G2366" s="81" t="s">
        <v>0</v>
      </c>
      <c r="H2366" s="18" t="s">
        <v>17</v>
      </c>
      <c r="I2366" s="3">
        <v>235900</v>
      </c>
      <c r="J2366" s="3">
        <f t="shared" ref="J2366:K2366" si="2049">SUM(J2367:J2374)</f>
        <v>185404</v>
      </c>
      <c r="K2366" s="3">
        <f t="shared" si="2049"/>
        <v>98733</v>
      </c>
      <c r="L2366" s="3">
        <f t="shared" si="2039"/>
        <v>46900</v>
      </c>
      <c r="M2366" s="3">
        <f t="shared" ref="M2366:O2366" si="2050">SUM(M2367:M2374)</f>
        <v>15650</v>
      </c>
      <c r="N2366" s="3">
        <f t="shared" si="2050"/>
        <v>15650</v>
      </c>
      <c r="O2366" s="3">
        <f t="shared" si="2050"/>
        <v>15600</v>
      </c>
      <c r="P2366" s="3">
        <f t="shared" si="2041"/>
        <v>145633</v>
      </c>
      <c r="Q2366" s="3">
        <f t="shared" si="2008"/>
        <v>78.549006493926782</v>
      </c>
    </row>
    <row r="2367" spans="1:17">
      <c r="A2367" s="12" t="s">
        <v>803</v>
      </c>
      <c r="B2367" s="12" t="s">
        <v>129</v>
      </c>
      <c r="C2367" s="12" t="s">
        <v>1082</v>
      </c>
      <c r="D2367" s="12" t="s">
        <v>1083</v>
      </c>
      <c r="E2367" s="11">
        <v>6131</v>
      </c>
      <c r="F2367" s="12"/>
      <c r="G2367" s="84" t="s">
        <v>3108</v>
      </c>
      <c r="H2367" s="13" t="s">
        <v>18</v>
      </c>
      <c r="I2367" s="2">
        <v>600</v>
      </c>
      <c r="J2367" s="2">
        <v>8204</v>
      </c>
      <c r="K2367" s="2">
        <v>8204</v>
      </c>
      <c r="L2367" s="2">
        <f t="shared" si="2039"/>
        <v>0</v>
      </c>
      <c r="M2367" s="2">
        <v>0</v>
      </c>
      <c r="N2367" s="2">
        <v>0</v>
      </c>
      <c r="O2367" s="2">
        <v>0</v>
      </c>
      <c r="P2367" s="2">
        <f t="shared" si="2041"/>
        <v>8204</v>
      </c>
      <c r="Q2367" s="2">
        <f t="shared" si="2008"/>
        <v>100</v>
      </c>
    </row>
    <row r="2368" spans="1:17">
      <c r="A2368" s="12" t="s">
        <v>803</v>
      </c>
      <c r="B2368" s="12" t="s">
        <v>129</v>
      </c>
      <c r="C2368" s="12" t="s">
        <v>1082</v>
      </c>
      <c r="D2368" s="12" t="s">
        <v>1083</v>
      </c>
      <c r="E2368" s="11">
        <v>6132</v>
      </c>
      <c r="F2368" s="12"/>
      <c r="G2368" s="84" t="s">
        <v>3108</v>
      </c>
      <c r="H2368" s="13" t="s">
        <v>19</v>
      </c>
      <c r="I2368" s="2">
        <v>108000</v>
      </c>
      <c r="J2368" s="2">
        <v>108000</v>
      </c>
      <c r="K2368" s="2">
        <v>54817</v>
      </c>
      <c r="L2368" s="2">
        <f t="shared" si="2039"/>
        <v>30000</v>
      </c>
      <c r="M2368" s="2">
        <v>10000</v>
      </c>
      <c r="N2368" s="2">
        <v>10000</v>
      </c>
      <c r="O2368" s="2">
        <v>10000</v>
      </c>
      <c r="P2368" s="2">
        <f t="shared" si="2041"/>
        <v>84817</v>
      </c>
      <c r="Q2368" s="2">
        <f t="shared" si="2008"/>
        <v>78.534259259259258</v>
      </c>
    </row>
    <row r="2369" spans="1:17">
      <c r="A2369" s="12" t="s">
        <v>803</v>
      </c>
      <c r="B2369" s="12" t="s">
        <v>129</v>
      </c>
      <c r="C2369" s="12" t="s">
        <v>1082</v>
      </c>
      <c r="D2369" s="12" t="s">
        <v>1083</v>
      </c>
      <c r="E2369" s="11">
        <v>6133</v>
      </c>
      <c r="F2369" s="12"/>
      <c r="G2369" s="84" t="s">
        <v>3108</v>
      </c>
      <c r="H2369" s="13" t="s">
        <v>20</v>
      </c>
      <c r="I2369" s="2">
        <v>14000</v>
      </c>
      <c r="J2369" s="2">
        <v>14000</v>
      </c>
      <c r="K2369" s="2">
        <v>7075</v>
      </c>
      <c r="L2369" s="2">
        <f t="shared" si="2039"/>
        <v>3600</v>
      </c>
      <c r="M2369" s="2">
        <v>1200</v>
      </c>
      <c r="N2369" s="2">
        <v>1200</v>
      </c>
      <c r="O2369" s="2">
        <v>1200</v>
      </c>
      <c r="P2369" s="2">
        <f t="shared" si="2041"/>
        <v>10675</v>
      </c>
      <c r="Q2369" s="2">
        <f t="shared" si="2008"/>
        <v>76.25</v>
      </c>
    </row>
    <row r="2370" spans="1:17">
      <c r="A2370" s="12" t="s">
        <v>803</v>
      </c>
      <c r="B2370" s="12" t="s">
        <v>129</v>
      </c>
      <c r="C2370" s="12" t="s">
        <v>1082</v>
      </c>
      <c r="D2370" s="12" t="s">
        <v>1083</v>
      </c>
      <c r="E2370" s="11">
        <v>6134</v>
      </c>
      <c r="F2370" s="12"/>
      <c r="G2370" s="84" t="s">
        <v>3108</v>
      </c>
      <c r="H2370" s="13" t="s">
        <v>21</v>
      </c>
      <c r="I2370" s="2">
        <v>54300</v>
      </c>
      <c r="J2370" s="2">
        <v>15000</v>
      </c>
      <c r="K2370" s="2">
        <v>7861</v>
      </c>
      <c r="L2370" s="2">
        <f t="shared" si="2039"/>
        <v>3900</v>
      </c>
      <c r="M2370" s="2">
        <v>1300</v>
      </c>
      <c r="N2370" s="2">
        <v>1300</v>
      </c>
      <c r="O2370" s="2">
        <v>1300</v>
      </c>
      <c r="P2370" s="2">
        <f t="shared" si="2041"/>
        <v>11761</v>
      </c>
      <c r="Q2370" s="2">
        <f t="shared" si="2008"/>
        <v>78.406666666666666</v>
      </c>
    </row>
    <row r="2371" spans="1:17">
      <c r="A2371" s="12" t="s">
        <v>803</v>
      </c>
      <c r="B2371" s="12" t="s">
        <v>129</v>
      </c>
      <c r="C2371" s="12" t="s">
        <v>1082</v>
      </c>
      <c r="D2371" s="12" t="s">
        <v>1083</v>
      </c>
      <c r="E2371" s="11">
        <v>6135</v>
      </c>
      <c r="F2371" s="12"/>
      <c r="G2371" s="84" t="s">
        <v>3108</v>
      </c>
      <c r="H2371" s="13" t="s">
        <v>22</v>
      </c>
      <c r="I2371" s="2">
        <v>500</v>
      </c>
      <c r="J2371" s="2">
        <v>500</v>
      </c>
      <c r="K2371" s="2">
        <v>400</v>
      </c>
      <c r="L2371" s="2">
        <f t="shared" si="2039"/>
        <v>100</v>
      </c>
      <c r="M2371" s="2">
        <v>50</v>
      </c>
      <c r="N2371" s="2">
        <v>50</v>
      </c>
      <c r="O2371" s="2">
        <v>0</v>
      </c>
      <c r="P2371" s="2">
        <f t="shared" si="2041"/>
        <v>500</v>
      </c>
      <c r="Q2371" s="2">
        <f t="shared" si="2008"/>
        <v>100</v>
      </c>
    </row>
    <row r="2372" spans="1:17">
      <c r="A2372" s="12" t="s">
        <v>803</v>
      </c>
      <c r="B2372" s="12" t="s">
        <v>129</v>
      </c>
      <c r="C2372" s="12" t="s">
        <v>1082</v>
      </c>
      <c r="D2372" s="12" t="s">
        <v>1083</v>
      </c>
      <c r="E2372" s="11">
        <v>6137</v>
      </c>
      <c r="F2372" s="12"/>
      <c r="G2372" s="84" t="s">
        <v>3108</v>
      </c>
      <c r="H2372" s="13" t="s">
        <v>24</v>
      </c>
      <c r="I2372" s="2">
        <v>12000</v>
      </c>
      <c r="J2372" s="2">
        <v>10000</v>
      </c>
      <c r="K2372" s="2">
        <v>5007</v>
      </c>
      <c r="L2372" s="2">
        <f t="shared" si="2039"/>
        <v>2700</v>
      </c>
      <c r="M2372" s="2">
        <v>900</v>
      </c>
      <c r="N2372" s="2">
        <v>900</v>
      </c>
      <c r="O2372" s="2">
        <v>900</v>
      </c>
      <c r="P2372" s="2">
        <f t="shared" si="2041"/>
        <v>7707</v>
      </c>
      <c r="Q2372" s="2">
        <f t="shared" si="2008"/>
        <v>77.070000000000007</v>
      </c>
    </row>
    <row r="2373" spans="1:17">
      <c r="A2373" s="12" t="s">
        <v>803</v>
      </c>
      <c r="B2373" s="12" t="s">
        <v>129</v>
      </c>
      <c r="C2373" s="12" t="s">
        <v>1082</v>
      </c>
      <c r="D2373" s="12" t="s">
        <v>1083</v>
      </c>
      <c r="E2373" s="11">
        <v>6138</v>
      </c>
      <c r="F2373" s="12"/>
      <c r="G2373" s="84" t="s">
        <v>3108</v>
      </c>
      <c r="H2373" s="13" t="s">
        <v>25</v>
      </c>
      <c r="I2373" s="2">
        <v>3000</v>
      </c>
      <c r="J2373" s="2">
        <v>0</v>
      </c>
      <c r="K2373" s="2">
        <v>0</v>
      </c>
      <c r="L2373" s="2">
        <f t="shared" si="2039"/>
        <v>0</v>
      </c>
      <c r="M2373" s="2"/>
      <c r="N2373" s="2"/>
      <c r="O2373" s="2"/>
      <c r="P2373" s="2">
        <f t="shared" si="2041"/>
        <v>0</v>
      </c>
      <c r="Q2373" s="2" t="str">
        <f t="shared" si="2008"/>
        <v>-</v>
      </c>
    </row>
    <row r="2374" spans="1:17">
      <c r="A2374" s="17" t="s">
        <v>803</v>
      </c>
      <c r="B2374" s="17" t="s">
        <v>129</v>
      </c>
      <c r="C2374" s="17" t="s">
        <v>1082</v>
      </c>
      <c r="D2374" s="17" t="s">
        <v>1083</v>
      </c>
      <c r="E2374" s="17" t="s">
        <v>99</v>
      </c>
      <c r="F2374" s="12" t="s">
        <v>0</v>
      </c>
      <c r="G2374" s="84" t="s">
        <v>0</v>
      </c>
      <c r="H2374" s="18" t="s">
        <v>26</v>
      </c>
      <c r="I2374" s="3">
        <v>43500</v>
      </c>
      <c r="J2374" s="3">
        <f t="shared" ref="J2374:K2374" si="2051">SUM(J2375:J2377)</f>
        <v>29700</v>
      </c>
      <c r="K2374" s="3">
        <f t="shared" si="2051"/>
        <v>15369</v>
      </c>
      <c r="L2374" s="3">
        <f t="shared" si="2039"/>
        <v>6600</v>
      </c>
      <c r="M2374" s="3">
        <f t="shared" ref="M2374:O2374" si="2052">SUM(M2375:M2377)</f>
        <v>2200</v>
      </c>
      <c r="N2374" s="3">
        <f t="shared" si="2052"/>
        <v>2200</v>
      </c>
      <c r="O2374" s="3">
        <f t="shared" si="2052"/>
        <v>2200</v>
      </c>
      <c r="P2374" s="3">
        <f t="shared" si="2041"/>
        <v>21969</v>
      </c>
      <c r="Q2374" s="3">
        <f t="shared" si="2008"/>
        <v>73.969696969696969</v>
      </c>
    </row>
    <row r="2375" spans="1:17">
      <c r="A2375" s="12" t="s">
        <v>803</v>
      </c>
      <c r="B2375" s="12" t="s">
        <v>129</v>
      </c>
      <c r="C2375" s="12" t="s">
        <v>1082</v>
      </c>
      <c r="D2375" s="12" t="s">
        <v>1083</v>
      </c>
      <c r="E2375" s="11">
        <v>6139</v>
      </c>
      <c r="F2375" s="12"/>
      <c r="G2375" s="84" t="s">
        <v>3108</v>
      </c>
      <c r="H2375" s="13" t="s">
        <v>26</v>
      </c>
      <c r="I2375" s="2">
        <v>30300</v>
      </c>
      <c r="J2375" s="2">
        <v>16600</v>
      </c>
      <c r="K2375" s="2">
        <v>8266</v>
      </c>
      <c r="L2375" s="2">
        <f t="shared" si="2039"/>
        <v>3600</v>
      </c>
      <c r="M2375" s="2">
        <v>1200</v>
      </c>
      <c r="N2375" s="2">
        <v>1200</v>
      </c>
      <c r="O2375" s="2">
        <v>1200</v>
      </c>
      <c r="P2375" s="2">
        <f t="shared" si="2041"/>
        <v>11866</v>
      </c>
      <c r="Q2375" s="2">
        <f t="shared" si="2008"/>
        <v>71.481927710843379</v>
      </c>
    </row>
    <row r="2376" spans="1:17">
      <c r="A2376" s="33" t="s">
        <v>803</v>
      </c>
      <c r="B2376" s="33" t="s">
        <v>129</v>
      </c>
      <c r="C2376" s="33" t="s">
        <v>1082</v>
      </c>
      <c r="D2376" s="33" t="s">
        <v>1083</v>
      </c>
      <c r="E2376" s="34">
        <v>6139</v>
      </c>
      <c r="F2376" s="33" t="s">
        <v>1090</v>
      </c>
      <c r="G2376" s="84" t="s">
        <v>3108</v>
      </c>
      <c r="H2376" s="35" t="s">
        <v>108</v>
      </c>
      <c r="I2376" s="32">
        <v>6200</v>
      </c>
      <c r="J2376" s="32">
        <v>6100</v>
      </c>
      <c r="K2376" s="32">
        <v>3203</v>
      </c>
      <c r="L2376" s="32">
        <f t="shared" si="2039"/>
        <v>1500</v>
      </c>
      <c r="M2376" s="32">
        <v>500</v>
      </c>
      <c r="N2376" s="32">
        <v>500</v>
      </c>
      <c r="O2376" s="32">
        <v>500</v>
      </c>
      <c r="P2376" s="32">
        <f t="shared" si="2041"/>
        <v>4703</v>
      </c>
      <c r="Q2376" s="32">
        <f t="shared" si="2008"/>
        <v>77.098360655737707</v>
      </c>
    </row>
    <row r="2377" spans="1:17" ht="22.5">
      <c r="A2377" s="12" t="s">
        <v>803</v>
      </c>
      <c r="B2377" s="12" t="s">
        <v>129</v>
      </c>
      <c r="C2377" s="12" t="s">
        <v>1082</v>
      </c>
      <c r="D2377" s="12" t="s">
        <v>1083</v>
      </c>
      <c r="E2377" s="11">
        <v>6139</v>
      </c>
      <c r="F2377" s="12" t="s">
        <v>1091</v>
      </c>
      <c r="G2377" s="84" t="s">
        <v>3108</v>
      </c>
      <c r="H2377" s="13" t="s">
        <v>114</v>
      </c>
      <c r="I2377" s="2">
        <v>7000</v>
      </c>
      <c r="J2377" s="2">
        <v>7000</v>
      </c>
      <c r="K2377" s="2">
        <v>3900</v>
      </c>
      <c r="L2377" s="2">
        <f t="shared" si="2039"/>
        <v>1500</v>
      </c>
      <c r="M2377" s="2">
        <v>500</v>
      </c>
      <c r="N2377" s="2">
        <v>500</v>
      </c>
      <c r="O2377" s="2">
        <v>500</v>
      </c>
      <c r="P2377" s="2">
        <f t="shared" si="2041"/>
        <v>5400</v>
      </c>
      <c r="Q2377" s="2">
        <f t="shared" si="2008"/>
        <v>77.142857142857153</v>
      </c>
    </row>
    <row r="2378" spans="1:17" ht="22.5">
      <c r="A2378" s="17" t="s">
        <v>0</v>
      </c>
      <c r="B2378" s="17" t="s">
        <v>0</v>
      </c>
      <c r="C2378" s="17" t="s">
        <v>0</v>
      </c>
      <c r="D2378" s="18" t="s">
        <v>0</v>
      </c>
      <c r="E2378" s="18" t="s">
        <v>0</v>
      </c>
      <c r="F2378" s="18" t="s">
        <v>0</v>
      </c>
      <c r="G2378" s="81" t="s">
        <v>0</v>
      </c>
      <c r="H2378" s="24" t="s">
        <v>36</v>
      </c>
      <c r="I2378" s="2"/>
      <c r="J2378" s="2">
        <f t="shared" ref="J2378" si="2053">SUM(J2380)</f>
        <v>580</v>
      </c>
      <c r="K2378" s="2">
        <f t="shared" ref="K2378" si="2054">SUM(K2380)</f>
        <v>580</v>
      </c>
      <c r="L2378" s="2"/>
      <c r="M2378" s="2">
        <f t="shared" ref="M2378:O2378" si="2055">SUM(M2380)</f>
        <v>0</v>
      </c>
      <c r="N2378" s="2">
        <f t="shared" si="2055"/>
        <v>0</v>
      </c>
      <c r="O2378" s="2">
        <f t="shared" si="2055"/>
        <v>0</v>
      </c>
      <c r="P2378" s="2"/>
      <c r="Q2378" s="2"/>
    </row>
    <row r="2379" spans="1:17">
      <c r="A2379" s="12" t="s">
        <v>803</v>
      </c>
      <c r="B2379" s="12" t="s">
        <v>129</v>
      </c>
      <c r="C2379" s="12" t="s">
        <v>1071</v>
      </c>
      <c r="D2379" s="12" t="s">
        <v>1072</v>
      </c>
      <c r="E2379" s="18" t="s">
        <v>28</v>
      </c>
      <c r="F2379" s="18" t="s">
        <v>0</v>
      </c>
      <c r="G2379" s="81" t="s">
        <v>0</v>
      </c>
      <c r="H2379" s="18" t="s">
        <v>29</v>
      </c>
      <c r="I2379" s="2"/>
      <c r="J2379" s="2">
        <f t="shared" ref="J2379:K2380" si="2056">SUM(J2380)</f>
        <v>580</v>
      </c>
      <c r="K2379" s="2">
        <f t="shared" si="2056"/>
        <v>580</v>
      </c>
      <c r="L2379" s="2"/>
      <c r="M2379" s="2">
        <f t="shared" ref="M2379:O2380" si="2057">SUM(M2380)</f>
        <v>0</v>
      </c>
      <c r="N2379" s="2">
        <f t="shared" si="2057"/>
        <v>0</v>
      </c>
      <c r="O2379" s="2">
        <f t="shared" si="2057"/>
        <v>0</v>
      </c>
      <c r="P2379" s="2"/>
      <c r="Q2379" s="2"/>
    </row>
    <row r="2380" spans="1:17">
      <c r="A2380" s="17" t="s">
        <v>803</v>
      </c>
      <c r="B2380" s="17" t="s">
        <v>129</v>
      </c>
      <c r="C2380" s="12" t="s">
        <v>1082</v>
      </c>
      <c r="D2380" s="17" t="s">
        <v>1083</v>
      </c>
      <c r="E2380" s="17" t="s">
        <v>120</v>
      </c>
      <c r="F2380" s="12" t="s">
        <v>0</v>
      </c>
      <c r="G2380" s="84" t="s">
        <v>0</v>
      </c>
      <c r="H2380" s="18" t="s">
        <v>35</v>
      </c>
      <c r="I2380" s="2"/>
      <c r="J2380" s="2">
        <f t="shared" si="2056"/>
        <v>580</v>
      </c>
      <c r="K2380" s="2">
        <f t="shared" si="2056"/>
        <v>580</v>
      </c>
      <c r="L2380" s="2"/>
      <c r="M2380" s="2">
        <f t="shared" si="2057"/>
        <v>0</v>
      </c>
      <c r="N2380" s="2">
        <f t="shared" si="2057"/>
        <v>0</v>
      </c>
      <c r="O2380" s="2">
        <f t="shared" si="2057"/>
        <v>0</v>
      </c>
      <c r="P2380" s="2"/>
      <c r="Q2380" s="2"/>
    </row>
    <row r="2381" spans="1:17">
      <c r="A2381" s="12" t="s">
        <v>803</v>
      </c>
      <c r="B2381" s="12" t="s">
        <v>129</v>
      </c>
      <c r="C2381" s="12" t="s">
        <v>1082</v>
      </c>
      <c r="D2381" s="12" t="s">
        <v>1083</v>
      </c>
      <c r="E2381" s="11">
        <v>6148</v>
      </c>
      <c r="F2381" s="12"/>
      <c r="G2381" s="84" t="s">
        <v>3108</v>
      </c>
      <c r="H2381" s="13" t="s">
        <v>35</v>
      </c>
      <c r="I2381" s="2"/>
      <c r="J2381" s="2">
        <v>580</v>
      </c>
      <c r="K2381" s="2">
        <v>580</v>
      </c>
      <c r="L2381" s="2"/>
      <c r="M2381" s="2"/>
      <c r="N2381" s="2"/>
      <c r="O2381" s="2"/>
      <c r="P2381" s="2"/>
      <c r="Q2381" s="2"/>
    </row>
    <row r="2382" spans="1:17" ht="22.5">
      <c r="A2382" s="17" t="s">
        <v>0</v>
      </c>
      <c r="B2382" s="17" t="s">
        <v>0</v>
      </c>
      <c r="C2382" s="17" t="s">
        <v>0</v>
      </c>
      <c r="D2382" s="18" t="s">
        <v>0</v>
      </c>
      <c r="E2382" s="18" t="s">
        <v>0</v>
      </c>
      <c r="F2382" s="18" t="s">
        <v>0</v>
      </c>
      <c r="G2382" s="81" t="s">
        <v>0</v>
      </c>
      <c r="H2382" s="24" t="s">
        <v>58</v>
      </c>
      <c r="I2382" s="29">
        <v>39050</v>
      </c>
      <c r="J2382" s="29">
        <f t="shared" ref="J2382:K2382" si="2058">SUM(J2383)</f>
        <v>30000</v>
      </c>
      <c r="K2382" s="29">
        <f t="shared" si="2058"/>
        <v>20000</v>
      </c>
      <c r="L2382" s="29">
        <f t="shared" si="2039"/>
        <v>0</v>
      </c>
      <c r="M2382" s="29">
        <f t="shared" ref="M2382:O2382" si="2059">SUM(M2383)</f>
        <v>0</v>
      </c>
      <c r="N2382" s="29">
        <f t="shared" si="2059"/>
        <v>0</v>
      </c>
      <c r="O2382" s="29">
        <f t="shared" si="2059"/>
        <v>0</v>
      </c>
      <c r="P2382" s="29">
        <f t="shared" si="2041"/>
        <v>20000</v>
      </c>
      <c r="Q2382" s="29">
        <f t="shared" si="2008"/>
        <v>66.666666666666657</v>
      </c>
    </row>
    <row r="2383" spans="1:17">
      <c r="A2383" s="12" t="s">
        <v>803</v>
      </c>
      <c r="B2383" s="12" t="s">
        <v>129</v>
      </c>
      <c r="C2383" s="12" t="s">
        <v>1082</v>
      </c>
      <c r="D2383" s="12" t="s">
        <v>1083</v>
      </c>
      <c r="E2383" s="18" t="s">
        <v>50</v>
      </c>
      <c r="F2383" s="18" t="s">
        <v>0</v>
      </c>
      <c r="G2383" s="81" t="s">
        <v>0</v>
      </c>
      <c r="H2383" s="18" t="s">
        <v>51</v>
      </c>
      <c r="I2383" s="3">
        <v>39050</v>
      </c>
      <c r="J2383" s="3">
        <f t="shared" ref="J2383" si="2060">SUM(J2384:J2385)</f>
        <v>30000</v>
      </c>
      <c r="K2383" s="3">
        <f t="shared" ref="K2383" si="2061">SUM(K2384:K2385)</f>
        <v>20000</v>
      </c>
      <c r="L2383" s="3">
        <f t="shared" si="2039"/>
        <v>0</v>
      </c>
      <c r="M2383" s="3">
        <f t="shared" ref="M2383:O2383" si="2062">SUM(M2384:M2385)</f>
        <v>0</v>
      </c>
      <c r="N2383" s="3">
        <f t="shared" si="2062"/>
        <v>0</v>
      </c>
      <c r="O2383" s="3">
        <f t="shared" si="2062"/>
        <v>0</v>
      </c>
      <c r="P2383" s="3">
        <f t="shared" si="2041"/>
        <v>20000</v>
      </c>
      <c r="Q2383" s="3">
        <f t="shared" si="2008"/>
        <v>66.666666666666657</v>
      </c>
    </row>
    <row r="2384" spans="1:17">
      <c r="A2384" s="12" t="s">
        <v>803</v>
      </c>
      <c r="B2384" s="12" t="s">
        <v>129</v>
      </c>
      <c r="C2384" s="12" t="s">
        <v>1082</v>
      </c>
      <c r="D2384" s="12" t="s">
        <v>1083</v>
      </c>
      <c r="E2384" s="11">
        <v>8213</v>
      </c>
      <c r="F2384" s="12"/>
      <c r="G2384" s="84" t="s">
        <v>3108</v>
      </c>
      <c r="H2384" s="13" t="s">
        <v>54</v>
      </c>
      <c r="I2384" s="2">
        <v>27050</v>
      </c>
      <c r="J2384" s="2">
        <v>20000</v>
      </c>
      <c r="K2384" s="2">
        <v>10000</v>
      </c>
      <c r="L2384" s="2">
        <f t="shared" si="2039"/>
        <v>0</v>
      </c>
      <c r="M2384" s="2"/>
      <c r="N2384" s="2"/>
      <c r="O2384" s="2"/>
      <c r="P2384" s="2">
        <f t="shared" si="2041"/>
        <v>10000</v>
      </c>
      <c r="Q2384" s="2">
        <f t="shared" si="2008"/>
        <v>50</v>
      </c>
    </row>
    <row r="2385" spans="1:17">
      <c r="A2385" s="12" t="s">
        <v>803</v>
      </c>
      <c r="B2385" s="12" t="s">
        <v>129</v>
      </c>
      <c r="C2385" s="12" t="s">
        <v>1082</v>
      </c>
      <c r="D2385" s="12" t="s">
        <v>1083</v>
      </c>
      <c r="E2385" s="11">
        <v>8216</v>
      </c>
      <c r="F2385" s="12"/>
      <c r="G2385" s="84" t="s">
        <v>3108</v>
      </c>
      <c r="H2385" s="13" t="s">
        <v>57</v>
      </c>
      <c r="I2385" s="2">
        <v>12000</v>
      </c>
      <c r="J2385" s="2">
        <v>10000</v>
      </c>
      <c r="K2385" s="2">
        <v>10000</v>
      </c>
      <c r="L2385" s="2">
        <f t="shared" si="2039"/>
        <v>0</v>
      </c>
      <c r="M2385" s="2"/>
      <c r="N2385" s="2"/>
      <c r="O2385" s="2"/>
      <c r="P2385" s="2">
        <f t="shared" si="2041"/>
        <v>10000</v>
      </c>
      <c r="Q2385" s="2">
        <f t="shared" ref="Q2385:Q2448" si="2063">IF(J2385=0,"-",P2385/J2385*100)</f>
        <v>100</v>
      </c>
    </row>
    <row r="2386" spans="1:17">
      <c r="A2386" s="13" t="s">
        <v>0</v>
      </c>
      <c r="B2386" s="13" t="s">
        <v>0</v>
      </c>
      <c r="C2386" s="13" t="s">
        <v>0</v>
      </c>
      <c r="D2386" s="13" t="s">
        <v>0</v>
      </c>
      <c r="E2386" s="13" t="s">
        <v>0</v>
      </c>
      <c r="F2386" s="13" t="s">
        <v>0</v>
      </c>
      <c r="G2386" s="84" t="s">
        <v>0</v>
      </c>
      <c r="H2386" s="24" t="s">
        <v>1092</v>
      </c>
      <c r="I2386" s="29">
        <v>2798706</v>
      </c>
      <c r="J2386" s="29">
        <f t="shared" ref="J2386:K2386" si="2064">SUM(J2355,J2382)</f>
        <v>2714846</v>
      </c>
      <c r="K2386" s="29">
        <f t="shared" si="2064"/>
        <v>1400062</v>
      </c>
      <c r="L2386" s="29">
        <f t="shared" si="2039"/>
        <v>643500</v>
      </c>
      <c r="M2386" s="29">
        <f t="shared" ref="M2386:O2386" si="2065">SUM(M2355,M2382)</f>
        <v>205950</v>
      </c>
      <c r="N2386" s="29">
        <f t="shared" si="2065"/>
        <v>214650</v>
      </c>
      <c r="O2386" s="29">
        <f t="shared" si="2065"/>
        <v>222900</v>
      </c>
      <c r="P2386" s="29">
        <f t="shared" si="2041"/>
        <v>2043562</v>
      </c>
      <c r="Q2386" s="29">
        <f t="shared" si="2063"/>
        <v>75.273588262464969</v>
      </c>
    </row>
    <row r="2387" spans="1:17" ht="15.75" thickBot="1">
      <c r="A2387" s="13" t="s">
        <v>0</v>
      </c>
      <c r="B2387" s="13" t="s">
        <v>0</v>
      </c>
      <c r="C2387" s="13" t="s">
        <v>0</v>
      </c>
      <c r="D2387" s="13" t="s">
        <v>0</v>
      </c>
      <c r="E2387" s="13" t="s">
        <v>0</v>
      </c>
      <c r="F2387" s="13" t="s">
        <v>0</v>
      </c>
      <c r="G2387" s="84" t="s">
        <v>0</v>
      </c>
      <c r="H2387" s="18" t="s">
        <v>125</v>
      </c>
      <c r="I2387" s="3">
        <v>61</v>
      </c>
      <c r="J2387" s="3">
        <v>61</v>
      </c>
      <c r="K2387" s="3">
        <v>0</v>
      </c>
      <c r="L2387" s="3">
        <f t="shared" si="2039"/>
        <v>0</v>
      </c>
      <c r="M2387" s="3"/>
      <c r="N2387" s="3"/>
      <c r="O2387" s="3"/>
      <c r="P2387" s="3">
        <f t="shared" si="2041"/>
        <v>0</v>
      </c>
      <c r="Q2387" s="3">
        <f t="shared" si="2063"/>
        <v>0</v>
      </c>
    </row>
    <row r="2388" spans="1:17" ht="45.75" thickBot="1">
      <c r="A2388" s="109" t="s">
        <v>0</v>
      </c>
      <c r="B2388" s="109" t="s">
        <v>0</v>
      </c>
      <c r="C2388" s="109" t="s">
        <v>0</v>
      </c>
      <c r="D2388" s="109" t="s">
        <v>0</v>
      </c>
      <c r="E2388" s="109" t="s">
        <v>0</v>
      </c>
      <c r="F2388" s="109" t="s">
        <v>0</v>
      </c>
      <c r="G2388" s="121" t="s">
        <v>0</v>
      </c>
      <c r="H2388" s="1" t="s">
        <v>126</v>
      </c>
      <c r="I2388" s="1" t="s">
        <v>3016</v>
      </c>
      <c r="J2388" s="1" t="s">
        <v>3199</v>
      </c>
      <c r="K2388" s="1" t="s">
        <v>3198</v>
      </c>
      <c r="L2388" s="1" t="s">
        <v>3191</v>
      </c>
      <c r="M2388" s="1" t="s">
        <v>3193</v>
      </c>
      <c r="N2388" s="1" t="s">
        <v>3194</v>
      </c>
      <c r="O2388" s="1" t="s">
        <v>3195</v>
      </c>
      <c r="P2388" s="1" t="s">
        <v>3192</v>
      </c>
      <c r="Q2388" s="1" t="s">
        <v>3185</v>
      </c>
    </row>
    <row r="2389" spans="1:17">
      <c r="A2389" s="110"/>
      <c r="B2389" s="110"/>
      <c r="C2389" s="110"/>
      <c r="D2389" s="110"/>
      <c r="E2389" s="110"/>
      <c r="F2389" s="110"/>
      <c r="G2389" s="122"/>
      <c r="H2389" s="26" t="s">
        <v>0</v>
      </c>
      <c r="I2389" s="28">
        <v>1</v>
      </c>
      <c r="J2389" s="28">
        <v>2</v>
      </c>
      <c r="K2389" s="28">
        <v>3</v>
      </c>
      <c r="L2389" s="28" t="s">
        <v>3186</v>
      </c>
      <c r="M2389" s="28">
        <v>5</v>
      </c>
      <c r="N2389" s="28">
        <v>6</v>
      </c>
      <c r="O2389" s="28">
        <v>7</v>
      </c>
      <c r="P2389" s="28" t="s">
        <v>3187</v>
      </c>
      <c r="Q2389" s="28">
        <v>9</v>
      </c>
    </row>
    <row r="2390" spans="1:17">
      <c r="A2390" s="110"/>
      <c r="B2390" s="110"/>
      <c r="C2390" s="110"/>
      <c r="D2390" s="110"/>
      <c r="E2390" s="110"/>
      <c r="F2390" s="110"/>
      <c r="G2390" s="122"/>
      <c r="H2390" s="8" t="s">
        <v>877</v>
      </c>
      <c r="I2390" s="9">
        <v>2798706</v>
      </c>
      <c r="J2390" s="9">
        <f t="shared" ref="J2390" si="2066">SUM(J2386)</f>
        <v>2714846</v>
      </c>
      <c r="K2390" s="9">
        <f t="shared" ref="K2390" si="2067">SUM(K2386)</f>
        <v>1400062</v>
      </c>
      <c r="L2390" s="9">
        <f t="shared" ref="L2390:L2391" si="2068">M2390+N2390+O2390</f>
        <v>643500</v>
      </c>
      <c r="M2390" s="9">
        <f t="shared" ref="M2390:O2390" si="2069">SUM(M2386)</f>
        <v>205950</v>
      </c>
      <c r="N2390" s="9">
        <f t="shared" si="2069"/>
        <v>214650</v>
      </c>
      <c r="O2390" s="9">
        <f t="shared" si="2069"/>
        <v>222900</v>
      </c>
      <c r="P2390" s="9">
        <f t="shared" ref="P2390:P2391" si="2070">SUM(K2390+L2390)</f>
        <v>2043562</v>
      </c>
      <c r="Q2390" s="9">
        <f t="shared" si="2063"/>
        <v>75.273588262464969</v>
      </c>
    </row>
    <row r="2391" spans="1:17">
      <c r="A2391" s="110"/>
      <c r="B2391" s="110"/>
      <c r="C2391" s="110"/>
      <c r="D2391" s="110"/>
      <c r="E2391" s="110"/>
      <c r="F2391" s="110"/>
      <c r="G2391" s="122"/>
      <c r="H2391" s="10" t="s">
        <v>68</v>
      </c>
      <c r="I2391" s="9">
        <v>2798706</v>
      </c>
      <c r="J2391" s="9">
        <f t="shared" ref="J2391" si="2071">SUM(J2386)</f>
        <v>2714846</v>
      </c>
      <c r="K2391" s="9">
        <f t="shared" ref="K2391" si="2072">SUM(K2386)</f>
        <v>1400062</v>
      </c>
      <c r="L2391" s="9">
        <f t="shared" si="2068"/>
        <v>643500</v>
      </c>
      <c r="M2391" s="9">
        <f t="shared" ref="M2391:O2391" si="2073">SUM(M2386)</f>
        <v>205950</v>
      </c>
      <c r="N2391" s="9">
        <f t="shared" si="2073"/>
        <v>214650</v>
      </c>
      <c r="O2391" s="9">
        <f t="shared" si="2073"/>
        <v>222900</v>
      </c>
      <c r="P2391" s="9">
        <f t="shared" si="2070"/>
        <v>2043562</v>
      </c>
      <c r="Q2391" s="9">
        <f t="shared" si="2063"/>
        <v>75.273588262464969</v>
      </c>
    </row>
    <row r="2392" spans="1:17">
      <c r="A2392" s="111"/>
      <c r="B2392" s="111"/>
      <c r="C2392" s="111"/>
      <c r="D2392" s="111"/>
      <c r="E2392" s="111"/>
      <c r="F2392" s="111"/>
      <c r="G2392" s="123"/>
      <c r="Q2392" t="str">
        <f t="shared" si="2063"/>
        <v>-</v>
      </c>
    </row>
    <row r="2393" spans="1:17" ht="15.75" thickBot="1">
      <c r="A2393" s="13" t="s">
        <v>0</v>
      </c>
      <c r="B2393" s="13" t="s">
        <v>0</v>
      </c>
      <c r="C2393" s="13" t="s">
        <v>0</v>
      </c>
      <c r="D2393" s="13" t="s">
        <v>0</v>
      </c>
      <c r="E2393" s="13" t="s">
        <v>0</v>
      </c>
      <c r="F2393" s="13" t="s">
        <v>0</v>
      </c>
      <c r="G2393" s="84" t="s">
        <v>0</v>
      </c>
      <c r="H2393" s="27" t="s">
        <v>0</v>
      </c>
      <c r="I2393" s="27"/>
      <c r="J2393" s="27"/>
      <c r="K2393" s="27"/>
      <c r="L2393" s="27"/>
      <c r="M2393" s="27"/>
      <c r="N2393" s="27"/>
      <c r="O2393" s="27"/>
      <c r="P2393" s="27"/>
      <c r="Q2393" s="27" t="str">
        <f t="shared" si="2063"/>
        <v>-</v>
      </c>
    </row>
    <row r="2394" spans="1:17" ht="45.75" thickBot="1">
      <c r="A2394" s="1" t="s">
        <v>82</v>
      </c>
      <c r="B2394" s="1" t="s">
        <v>83</v>
      </c>
      <c r="C2394" s="1" t="s">
        <v>84</v>
      </c>
      <c r="D2394" s="19" t="s">
        <v>0</v>
      </c>
      <c r="E2394" s="1" t="s">
        <v>85</v>
      </c>
      <c r="F2394" s="1" t="s">
        <v>86</v>
      </c>
      <c r="G2394" s="82" t="s">
        <v>87</v>
      </c>
      <c r="H2394" s="1" t="s">
        <v>1</v>
      </c>
      <c r="I2394" s="1" t="s">
        <v>3016</v>
      </c>
      <c r="J2394" s="1" t="s">
        <v>3199</v>
      </c>
      <c r="K2394" s="1" t="s">
        <v>3198</v>
      </c>
      <c r="L2394" s="1" t="s">
        <v>3191</v>
      </c>
      <c r="M2394" s="1" t="s">
        <v>3193</v>
      </c>
      <c r="N2394" s="1" t="s">
        <v>3194</v>
      </c>
      <c r="O2394" s="1" t="s">
        <v>3195</v>
      </c>
      <c r="P2394" s="1" t="s">
        <v>3192</v>
      </c>
      <c r="Q2394" s="1" t="s">
        <v>3185</v>
      </c>
    </row>
    <row r="2395" spans="1:17">
      <c r="A2395" s="20" t="s">
        <v>0</v>
      </c>
      <c r="B2395" s="20" t="s">
        <v>0</v>
      </c>
      <c r="C2395" s="20" t="s">
        <v>0</v>
      </c>
      <c r="D2395" s="21" t="s">
        <v>0</v>
      </c>
      <c r="E2395" s="21" t="s">
        <v>0</v>
      </c>
      <c r="F2395" s="22" t="s">
        <v>0</v>
      </c>
      <c r="G2395" s="83" t="s">
        <v>0</v>
      </c>
      <c r="H2395" s="23" t="s">
        <v>0</v>
      </c>
      <c r="I2395" s="28">
        <v>1</v>
      </c>
      <c r="J2395" s="28">
        <v>2</v>
      </c>
      <c r="K2395" s="28">
        <v>3</v>
      </c>
      <c r="L2395" s="28" t="s">
        <v>3186</v>
      </c>
      <c r="M2395" s="28">
        <v>5</v>
      </c>
      <c r="N2395" s="28">
        <v>6</v>
      </c>
      <c r="O2395" s="28">
        <v>7</v>
      </c>
      <c r="P2395" s="28" t="s">
        <v>3187</v>
      </c>
      <c r="Q2395" s="28">
        <v>9</v>
      </c>
    </row>
    <row r="2396" spans="1:17">
      <c r="A2396" s="17" t="s">
        <v>803</v>
      </c>
      <c r="B2396" s="17" t="s">
        <v>129</v>
      </c>
      <c r="C2396" s="12" t="s">
        <v>1093</v>
      </c>
      <c r="D2396" s="12" t="s">
        <v>1094</v>
      </c>
      <c r="E2396" s="18" t="s">
        <v>0</v>
      </c>
      <c r="F2396" s="18" t="s">
        <v>0</v>
      </c>
      <c r="G2396" s="81" t="s">
        <v>0</v>
      </c>
      <c r="H2396" s="18" t="s">
        <v>1095</v>
      </c>
      <c r="I2396" s="11"/>
      <c r="J2396" s="11"/>
      <c r="K2396" s="11"/>
      <c r="L2396" s="11"/>
      <c r="M2396" s="11"/>
      <c r="N2396" s="11"/>
      <c r="O2396" s="11"/>
      <c r="P2396" s="11"/>
      <c r="Q2396" s="11" t="str">
        <f t="shared" si="2063"/>
        <v>-</v>
      </c>
    </row>
    <row r="2397" spans="1:17" ht="22.5">
      <c r="A2397" s="17" t="s">
        <v>0</v>
      </c>
      <c r="B2397" s="17" t="s">
        <v>0</v>
      </c>
      <c r="C2397" s="17" t="s">
        <v>0</v>
      </c>
      <c r="D2397" s="18" t="s">
        <v>0</v>
      </c>
      <c r="E2397" s="18" t="s">
        <v>0</v>
      </c>
      <c r="F2397" s="18" t="s">
        <v>0</v>
      </c>
      <c r="G2397" s="81" t="s">
        <v>0</v>
      </c>
      <c r="H2397" s="24" t="s">
        <v>27</v>
      </c>
      <c r="I2397" s="29">
        <v>2795979</v>
      </c>
      <c r="J2397" s="29">
        <f t="shared" ref="J2397" si="2074">SUM(J2398,J2406,J2408)</f>
        <v>2725898</v>
      </c>
      <c r="K2397" s="29">
        <f t="shared" ref="K2397" si="2075">SUM(K2398,K2406,K2408)</f>
        <v>1459262</v>
      </c>
      <c r="L2397" s="29">
        <f t="shared" ref="L2397:L2429" si="2076">M2397+N2397+O2397</f>
        <v>694150</v>
      </c>
      <c r="M2397" s="29">
        <f t="shared" ref="M2397:O2397" si="2077">SUM(M2398,M2406,M2408)</f>
        <v>233900</v>
      </c>
      <c r="N2397" s="29">
        <f t="shared" si="2077"/>
        <v>223525</v>
      </c>
      <c r="O2397" s="29">
        <f t="shared" si="2077"/>
        <v>236725</v>
      </c>
      <c r="P2397" s="29">
        <f t="shared" ref="P2397:P2429" si="2078">SUM(K2397+L2397)</f>
        <v>2153412</v>
      </c>
      <c r="Q2397" s="29">
        <f t="shared" si="2063"/>
        <v>78.998260389787148</v>
      </c>
    </row>
    <row r="2398" spans="1:17">
      <c r="A2398" s="12" t="s">
        <v>803</v>
      </c>
      <c r="B2398" s="12" t="s">
        <v>129</v>
      </c>
      <c r="C2398" s="12" t="s">
        <v>1093</v>
      </c>
      <c r="D2398" s="12" t="s">
        <v>1094</v>
      </c>
      <c r="E2398" s="18" t="s">
        <v>2</v>
      </c>
      <c r="F2398" s="18" t="s">
        <v>0</v>
      </c>
      <c r="G2398" s="81" t="s">
        <v>0</v>
      </c>
      <c r="H2398" s="18" t="s">
        <v>3</v>
      </c>
      <c r="I2398" s="3">
        <v>2409417</v>
      </c>
      <c r="J2398" s="3">
        <f t="shared" ref="J2398" si="2079">SUM(J2399:J2400)</f>
        <v>2381906</v>
      </c>
      <c r="K2398" s="3">
        <f t="shared" ref="K2398" si="2080">SUM(K2399:K2400)</f>
        <v>1268724</v>
      </c>
      <c r="L2398" s="3">
        <f t="shared" si="2076"/>
        <v>609675</v>
      </c>
      <c r="M2398" s="3">
        <f t="shared" ref="M2398:O2398" si="2081">SUM(M2399:M2400)</f>
        <v>205975</v>
      </c>
      <c r="N2398" s="3">
        <f t="shared" si="2081"/>
        <v>197200</v>
      </c>
      <c r="O2398" s="3">
        <f t="shared" si="2081"/>
        <v>206500</v>
      </c>
      <c r="P2398" s="3">
        <f t="shared" si="2078"/>
        <v>1878399</v>
      </c>
      <c r="Q2398" s="3">
        <f t="shared" si="2063"/>
        <v>78.861172523181011</v>
      </c>
    </row>
    <row r="2399" spans="1:17">
      <c r="A2399" s="33" t="s">
        <v>803</v>
      </c>
      <c r="B2399" s="33" t="s">
        <v>129</v>
      </c>
      <c r="C2399" s="33" t="s">
        <v>1093</v>
      </c>
      <c r="D2399" s="33" t="s">
        <v>1094</v>
      </c>
      <c r="E2399" s="34">
        <v>6111</v>
      </c>
      <c r="F2399" s="33"/>
      <c r="G2399" s="84" t="s">
        <v>3108</v>
      </c>
      <c r="H2399" s="35" t="s">
        <v>4</v>
      </c>
      <c r="I2399" s="32">
        <v>2142487</v>
      </c>
      <c r="J2399" s="32">
        <v>2120487</v>
      </c>
      <c r="K2399" s="32">
        <v>1105150</v>
      </c>
      <c r="L2399" s="32">
        <f t="shared" si="2076"/>
        <v>555000</v>
      </c>
      <c r="M2399" s="32">
        <v>185000</v>
      </c>
      <c r="N2399" s="32">
        <v>185000</v>
      </c>
      <c r="O2399" s="32">
        <v>185000</v>
      </c>
      <c r="P2399" s="32">
        <f t="shared" si="2078"/>
        <v>1660150</v>
      </c>
      <c r="Q2399" s="32">
        <f t="shared" si="2063"/>
        <v>78.290977497150422</v>
      </c>
    </row>
    <row r="2400" spans="1:17">
      <c r="A2400" s="17" t="s">
        <v>803</v>
      </c>
      <c r="B2400" s="17" t="s">
        <v>129</v>
      </c>
      <c r="C2400" s="17" t="s">
        <v>1093</v>
      </c>
      <c r="D2400" s="17" t="s">
        <v>1094</v>
      </c>
      <c r="E2400" s="17" t="s">
        <v>91</v>
      </c>
      <c r="F2400" s="12" t="s">
        <v>0</v>
      </c>
      <c r="G2400" s="84" t="s">
        <v>0</v>
      </c>
      <c r="H2400" s="18" t="s">
        <v>5</v>
      </c>
      <c r="I2400" s="3">
        <v>266930</v>
      </c>
      <c r="J2400" s="3">
        <f t="shared" ref="J2400:K2400" si="2082">SUM(J2401:J2405)</f>
        <v>261419</v>
      </c>
      <c r="K2400" s="3">
        <f t="shared" si="2082"/>
        <v>163574</v>
      </c>
      <c r="L2400" s="3">
        <f t="shared" si="2076"/>
        <v>54675</v>
      </c>
      <c r="M2400" s="3">
        <f t="shared" ref="M2400:O2400" si="2083">SUM(M2401:M2405)</f>
        <v>20975</v>
      </c>
      <c r="N2400" s="3">
        <f t="shared" si="2083"/>
        <v>12200</v>
      </c>
      <c r="O2400" s="3">
        <f t="shared" si="2083"/>
        <v>21500</v>
      </c>
      <c r="P2400" s="3">
        <f t="shared" si="2078"/>
        <v>218249</v>
      </c>
      <c r="Q2400" s="3">
        <f t="shared" si="2063"/>
        <v>83.486280645247675</v>
      </c>
    </row>
    <row r="2401" spans="1:17">
      <c r="A2401" s="33" t="s">
        <v>803</v>
      </c>
      <c r="B2401" s="33" t="s">
        <v>129</v>
      </c>
      <c r="C2401" s="33" t="s">
        <v>1093</v>
      </c>
      <c r="D2401" s="33" t="s">
        <v>1094</v>
      </c>
      <c r="E2401" s="34">
        <v>6112</v>
      </c>
      <c r="F2401" s="33" t="s">
        <v>1096</v>
      </c>
      <c r="G2401" s="84" t="s">
        <v>3108</v>
      </c>
      <c r="H2401" s="35" t="s">
        <v>9</v>
      </c>
      <c r="I2401" s="32">
        <v>27370</v>
      </c>
      <c r="J2401" s="32">
        <v>26600</v>
      </c>
      <c r="K2401" s="32">
        <v>14213</v>
      </c>
      <c r="L2401" s="32">
        <f t="shared" si="2076"/>
        <v>5200</v>
      </c>
      <c r="M2401" s="32">
        <v>500</v>
      </c>
      <c r="N2401" s="32">
        <v>2200</v>
      </c>
      <c r="O2401" s="32">
        <v>2500</v>
      </c>
      <c r="P2401" s="32">
        <f t="shared" si="2078"/>
        <v>19413</v>
      </c>
      <c r="Q2401" s="32">
        <f t="shared" si="2063"/>
        <v>72.981203007518801</v>
      </c>
    </row>
    <row r="2402" spans="1:17">
      <c r="A2402" s="33" t="s">
        <v>803</v>
      </c>
      <c r="B2402" s="33" t="s">
        <v>129</v>
      </c>
      <c r="C2402" s="33" t="s">
        <v>1093</v>
      </c>
      <c r="D2402" s="33" t="s">
        <v>1094</v>
      </c>
      <c r="E2402" s="34">
        <v>6112</v>
      </c>
      <c r="F2402" s="33" t="s">
        <v>1097</v>
      </c>
      <c r="G2402" s="84" t="s">
        <v>3108</v>
      </c>
      <c r="H2402" s="35" t="s">
        <v>10</v>
      </c>
      <c r="I2402" s="32">
        <v>168760</v>
      </c>
      <c r="J2402" s="32">
        <v>167760</v>
      </c>
      <c r="K2402" s="32">
        <v>97777</v>
      </c>
      <c r="L2402" s="32">
        <f t="shared" si="2076"/>
        <v>34000</v>
      </c>
      <c r="M2402" s="32">
        <v>5000</v>
      </c>
      <c r="N2402" s="32">
        <v>10000</v>
      </c>
      <c r="O2402" s="32">
        <v>19000</v>
      </c>
      <c r="P2402" s="32">
        <f t="shared" si="2078"/>
        <v>131777</v>
      </c>
      <c r="Q2402" s="32">
        <f t="shared" si="2063"/>
        <v>78.550906056270861</v>
      </c>
    </row>
    <row r="2403" spans="1:17">
      <c r="A2403" s="12" t="s">
        <v>803</v>
      </c>
      <c r="B2403" s="12" t="s">
        <v>129</v>
      </c>
      <c r="C2403" s="12" t="s">
        <v>1093</v>
      </c>
      <c r="D2403" s="12" t="s">
        <v>1094</v>
      </c>
      <c r="E2403" s="11">
        <v>6112</v>
      </c>
      <c r="F2403" s="12" t="s">
        <v>1098</v>
      </c>
      <c r="G2403" s="84" t="s">
        <v>3108</v>
      </c>
      <c r="H2403" s="13" t="s">
        <v>7</v>
      </c>
      <c r="I2403" s="2">
        <v>29900</v>
      </c>
      <c r="J2403" s="2">
        <v>42159</v>
      </c>
      <c r="K2403" s="2">
        <v>42159</v>
      </c>
      <c r="L2403" s="2">
        <f t="shared" si="2076"/>
        <v>0</v>
      </c>
      <c r="M2403" s="2"/>
      <c r="N2403" s="2"/>
      <c r="O2403" s="2"/>
      <c r="P2403" s="2">
        <f t="shared" si="2078"/>
        <v>42159</v>
      </c>
      <c r="Q2403" s="2">
        <f t="shared" si="2063"/>
        <v>100</v>
      </c>
    </row>
    <row r="2404" spans="1:17">
      <c r="A2404" s="12" t="s">
        <v>803</v>
      </c>
      <c r="B2404" s="12" t="s">
        <v>129</v>
      </c>
      <c r="C2404" s="12" t="s">
        <v>1093</v>
      </c>
      <c r="D2404" s="12" t="s">
        <v>1094</v>
      </c>
      <c r="E2404" s="11">
        <v>6112</v>
      </c>
      <c r="F2404" s="12" t="s">
        <v>1099</v>
      </c>
      <c r="G2404" s="84" t="s">
        <v>3108</v>
      </c>
      <c r="H2404" s="13" t="s">
        <v>8</v>
      </c>
      <c r="I2404" s="2">
        <v>26000</v>
      </c>
      <c r="J2404" s="2">
        <v>10000</v>
      </c>
      <c r="K2404" s="2">
        <v>0</v>
      </c>
      <c r="L2404" s="2">
        <f t="shared" si="2076"/>
        <v>10000</v>
      </c>
      <c r="M2404" s="2">
        <v>10000</v>
      </c>
      <c r="N2404" s="2"/>
      <c r="O2404" s="2"/>
      <c r="P2404" s="2">
        <f t="shared" si="2078"/>
        <v>10000</v>
      </c>
      <c r="Q2404" s="2">
        <f t="shared" si="2063"/>
        <v>100</v>
      </c>
    </row>
    <row r="2405" spans="1:17">
      <c r="A2405" s="12" t="s">
        <v>803</v>
      </c>
      <c r="B2405" s="12" t="s">
        <v>129</v>
      </c>
      <c r="C2405" s="12" t="s">
        <v>1093</v>
      </c>
      <c r="D2405" s="12" t="s">
        <v>1094</v>
      </c>
      <c r="E2405" s="11">
        <v>6112</v>
      </c>
      <c r="F2405" s="12" t="s">
        <v>1100</v>
      </c>
      <c r="G2405" s="84" t="s">
        <v>3108</v>
      </c>
      <c r="H2405" s="13" t="s">
        <v>6</v>
      </c>
      <c r="I2405" s="2">
        <v>14900</v>
      </c>
      <c r="J2405" s="2">
        <v>14900</v>
      </c>
      <c r="K2405" s="2">
        <v>9425</v>
      </c>
      <c r="L2405" s="2">
        <f t="shared" si="2076"/>
        <v>5475</v>
      </c>
      <c r="M2405" s="2">
        <v>5475</v>
      </c>
      <c r="N2405" s="2"/>
      <c r="O2405" s="2"/>
      <c r="P2405" s="2">
        <f t="shared" si="2078"/>
        <v>14900</v>
      </c>
      <c r="Q2405" s="2">
        <f t="shared" si="2063"/>
        <v>100</v>
      </c>
    </row>
    <row r="2406" spans="1:17">
      <c r="A2406" s="12" t="s">
        <v>803</v>
      </c>
      <c r="B2406" s="12" t="s">
        <v>129</v>
      </c>
      <c r="C2406" s="12" t="s">
        <v>1093</v>
      </c>
      <c r="D2406" s="12" t="s">
        <v>1094</v>
      </c>
      <c r="E2406" s="18" t="s">
        <v>13</v>
      </c>
      <c r="F2406" s="18" t="s">
        <v>0</v>
      </c>
      <c r="G2406" s="81" t="s">
        <v>0</v>
      </c>
      <c r="H2406" s="18" t="s">
        <v>14</v>
      </c>
      <c r="I2406" s="3">
        <v>224961</v>
      </c>
      <c r="J2406" s="3">
        <f t="shared" ref="J2406:K2406" si="2084">SUM(J2407)</f>
        <v>222561</v>
      </c>
      <c r="K2406" s="3">
        <f t="shared" si="2084"/>
        <v>114685</v>
      </c>
      <c r="L2406" s="3">
        <f t="shared" si="2076"/>
        <v>58000</v>
      </c>
      <c r="M2406" s="3">
        <f t="shared" ref="M2406:O2406" si="2085">SUM(M2407)</f>
        <v>20000</v>
      </c>
      <c r="N2406" s="3">
        <f t="shared" si="2085"/>
        <v>19000</v>
      </c>
      <c r="O2406" s="3">
        <f t="shared" si="2085"/>
        <v>19000</v>
      </c>
      <c r="P2406" s="3">
        <f t="shared" si="2078"/>
        <v>172685</v>
      </c>
      <c r="Q2406" s="3">
        <f t="shared" si="2063"/>
        <v>77.589964099729954</v>
      </c>
    </row>
    <row r="2407" spans="1:17">
      <c r="A2407" s="33" t="s">
        <v>803</v>
      </c>
      <c r="B2407" s="33" t="s">
        <v>129</v>
      </c>
      <c r="C2407" s="33" t="s">
        <v>1093</v>
      </c>
      <c r="D2407" s="33" t="s">
        <v>1094</v>
      </c>
      <c r="E2407" s="34">
        <v>6121</v>
      </c>
      <c r="F2407" s="33"/>
      <c r="G2407" s="84" t="s">
        <v>3108</v>
      </c>
      <c r="H2407" s="35" t="s">
        <v>15</v>
      </c>
      <c r="I2407" s="32">
        <v>224961</v>
      </c>
      <c r="J2407" s="32">
        <v>222561</v>
      </c>
      <c r="K2407" s="32">
        <v>114685</v>
      </c>
      <c r="L2407" s="32">
        <f t="shared" si="2076"/>
        <v>58000</v>
      </c>
      <c r="M2407" s="32">
        <v>20000</v>
      </c>
      <c r="N2407" s="32">
        <v>19000</v>
      </c>
      <c r="O2407" s="32">
        <v>19000</v>
      </c>
      <c r="P2407" s="32">
        <f t="shared" si="2078"/>
        <v>172685</v>
      </c>
      <c r="Q2407" s="32">
        <f t="shared" si="2063"/>
        <v>77.589964099729954</v>
      </c>
    </row>
    <row r="2408" spans="1:17">
      <c r="A2408" s="12" t="s">
        <v>803</v>
      </c>
      <c r="B2408" s="12" t="s">
        <v>129</v>
      </c>
      <c r="C2408" s="12" t="s">
        <v>1093</v>
      </c>
      <c r="D2408" s="12" t="s">
        <v>1094</v>
      </c>
      <c r="E2408" s="18" t="s">
        <v>16</v>
      </c>
      <c r="F2408" s="18" t="s">
        <v>0</v>
      </c>
      <c r="G2408" s="81" t="s">
        <v>0</v>
      </c>
      <c r="H2408" s="18" t="s">
        <v>17</v>
      </c>
      <c r="I2408" s="3">
        <v>161601</v>
      </c>
      <c r="J2408" s="3">
        <f t="shared" ref="J2408:K2408" si="2086">SUM(J2409:J2416)</f>
        <v>121431</v>
      </c>
      <c r="K2408" s="3">
        <f t="shared" si="2086"/>
        <v>75853</v>
      </c>
      <c r="L2408" s="3">
        <f t="shared" si="2076"/>
        <v>26475</v>
      </c>
      <c r="M2408" s="3">
        <f t="shared" ref="M2408:O2408" si="2087">SUM(M2409:M2416)</f>
        <v>7925</v>
      </c>
      <c r="N2408" s="3">
        <f t="shared" si="2087"/>
        <v>7325</v>
      </c>
      <c r="O2408" s="3">
        <f t="shared" si="2087"/>
        <v>11225</v>
      </c>
      <c r="P2408" s="3">
        <f t="shared" si="2078"/>
        <v>102328</v>
      </c>
      <c r="Q2408" s="3">
        <f t="shared" si="2063"/>
        <v>84.268432278413258</v>
      </c>
    </row>
    <row r="2409" spans="1:17">
      <c r="A2409" s="12" t="s">
        <v>803</v>
      </c>
      <c r="B2409" s="12" t="s">
        <v>129</v>
      </c>
      <c r="C2409" s="12" t="s">
        <v>1093</v>
      </c>
      <c r="D2409" s="12" t="s">
        <v>1094</v>
      </c>
      <c r="E2409" s="11">
        <v>6131</v>
      </c>
      <c r="F2409" s="12"/>
      <c r="G2409" s="84" t="s">
        <v>3108</v>
      </c>
      <c r="H2409" s="13" t="s">
        <v>18</v>
      </c>
      <c r="I2409" s="2">
        <v>1825</v>
      </c>
      <c r="J2409" s="2">
        <v>2825</v>
      </c>
      <c r="K2409" s="2">
        <v>2825</v>
      </c>
      <c r="L2409" s="2">
        <f t="shared" si="2076"/>
        <v>0</v>
      </c>
      <c r="M2409" s="2"/>
      <c r="N2409" s="2"/>
      <c r="O2409" s="2"/>
      <c r="P2409" s="2">
        <f t="shared" si="2078"/>
        <v>2825</v>
      </c>
      <c r="Q2409" s="2">
        <f t="shared" si="2063"/>
        <v>100</v>
      </c>
    </row>
    <row r="2410" spans="1:17">
      <c r="A2410" s="12" t="s">
        <v>803</v>
      </c>
      <c r="B2410" s="12" t="s">
        <v>129</v>
      </c>
      <c r="C2410" s="12" t="s">
        <v>1093</v>
      </c>
      <c r="D2410" s="12" t="s">
        <v>1094</v>
      </c>
      <c r="E2410" s="11">
        <v>6132</v>
      </c>
      <c r="F2410" s="12"/>
      <c r="G2410" s="84" t="s">
        <v>3108</v>
      </c>
      <c r="H2410" s="13" t="s">
        <v>19</v>
      </c>
      <c r="I2410" s="2">
        <v>40900</v>
      </c>
      <c r="J2410" s="2">
        <v>40900</v>
      </c>
      <c r="K2410" s="2">
        <v>26000</v>
      </c>
      <c r="L2410" s="2">
        <f t="shared" si="2076"/>
        <v>8000</v>
      </c>
      <c r="M2410" s="2">
        <v>1500</v>
      </c>
      <c r="N2410" s="2">
        <v>1500</v>
      </c>
      <c r="O2410" s="2">
        <v>5000</v>
      </c>
      <c r="P2410" s="2">
        <f t="shared" si="2078"/>
        <v>34000</v>
      </c>
      <c r="Q2410" s="2">
        <f t="shared" si="2063"/>
        <v>83.12958435207824</v>
      </c>
    </row>
    <row r="2411" spans="1:17">
      <c r="A2411" s="12" t="s">
        <v>803</v>
      </c>
      <c r="B2411" s="12" t="s">
        <v>129</v>
      </c>
      <c r="C2411" s="12" t="s">
        <v>1093</v>
      </c>
      <c r="D2411" s="12" t="s">
        <v>1094</v>
      </c>
      <c r="E2411" s="11">
        <v>6133</v>
      </c>
      <c r="F2411" s="12"/>
      <c r="G2411" s="84" t="s">
        <v>3108</v>
      </c>
      <c r="H2411" s="13" t="s">
        <v>20</v>
      </c>
      <c r="I2411" s="2">
        <v>14600</v>
      </c>
      <c r="J2411" s="2">
        <v>14900</v>
      </c>
      <c r="K2411" s="2">
        <v>9200</v>
      </c>
      <c r="L2411" s="2">
        <f t="shared" si="2076"/>
        <v>3700</v>
      </c>
      <c r="M2411" s="2">
        <v>1300</v>
      </c>
      <c r="N2411" s="2">
        <v>1200</v>
      </c>
      <c r="O2411" s="2">
        <v>1200</v>
      </c>
      <c r="P2411" s="2">
        <f t="shared" si="2078"/>
        <v>12900</v>
      </c>
      <c r="Q2411" s="2">
        <f t="shared" si="2063"/>
        <v>86.577181208053688</v>
      </c>
    </row>
    <row r="2412" spans="1:17">
      <c r="A2412" s="12" t="s">
        <v>803</v>
      </c>
      <c r="B2412" s="12" t="s">
        <v>129</v>
      </c>
      <c r="C2412" s="12" t="s">
        <v>1093</v>
      </c>
      <c r="D2412" s="12">
        <v>21020020</v>
      </c>
      <c r="E2412" s="11">
        <v>6134</v>
      </c>
      <c r="F2412" s="12"/>
      <c r="G2412" s="84" t="s">
        <v>3108</v>
      </c>
      <c r="H2412" s="13" t="s">
        <v>21</v>
      </c>
      <c r="I2412" s="2">
        <v>59500</v>
      </c>
      <c r="J2412" s="2">
        <v>17790</v>
      </c>
      <c r="K2412" s="2">
        <v>10290</v>
      </c>
      <c r="L2412" s="2">
        <f t="shared" si="2076"/>
        <v>4000</v>
      </c>
      <c r="M2412" s="2">
        <v>1000</v>
      </c>
      <c r="N2412" s="2">
        <v>1500</v>
      </c>
      <c r="O2412" s="2">
        <v>1500</v>
      </c>
      <c r="P2412" s="2">
        <f t="shared" si="2078"/>
        <v>14290</v>
      </c>
      <c r="Q2412" s="2">
        <f t="shared" si="2063"/>
        <v>80.326025857223158</v>
      </c>
    </row>
    <row r="2413" spans="1:17">
      <c r="A2413" s="12" t="s">
        <v>803</v>
      </c>
      <c r="B2413" s="12" t="s">
        <v>129</v>
      </c>
      <c r="C2413" s="12" t="s">
        <v>1093</v>
      </c>
      <c r="D2413" s="12" t="s">
        <v>1094</v>
      </c>
      <c r="E2413" s="11">
        <v>6135</v>
      </c>
      <c r="F2413" s="12"/>
      <c r="G2413" s="84" t="s">
        <v>3108</v>
      </c>
      <c r="H2413" s="13" t="s">
        <v>22</v>
      </c>
      <c r="I2413" s="2">
        <v>700</v>
      </c>
      <c r="J2413" s="2">
        <v>700</v>
      </c>
      <c r="K2413" s="2">
        <v>200</v>
      </c>
      <c r="L2413" s="2">
        <f t="shared" si="2076"/>
        <v>500</v>
      </c>
      <c r="M2413" s="2">
        <v>200</v>
      </c>
      <c r="N2413" s="2">
        <v>200</v>
      </c>
      <c r="O2413" s="2">
        <v>100</v>
      </c>
      <c r="P2413" s="2">
        <f t="shared" si="2078"/>
        <v>700</v>
      </c>
      <c r="Q2413" s="2">
        <f t="shared" si="2063"/>
        <v>100</v>
      </c>
    </row>
    <row r="2414" spans="1:17">
      <c r="A2414" s="12" t="s">
        <v>803</v>
      </c>
      <c r="B2414" s="12" t="s">
        <v>129</v>
      </c>
      <c r="C2414" s="12" t="s">
        <v>1093</v>
      </c>
      <c r="D2414" s="12" t="s">
        <v>1094</v>
      </c>
      <c r="E2414" s="11">
        <v>6137</v>
      </c>
      <c r="F2414" s="12"/>
      <c r="G2414" s="84" t="s">
        <v>3108</v>
      </c>
      <c r="H2414" s="13" t="s">
        <v>24</v>
      </c>
      <c r="I2414" s="2">
        <v>10300</v>
      </c>
      <c r="J2414" s="2">
        <v>16390</v>
      </c>
      <c r="K2414" s="2">
        <v>12090</v>
      </c>
      <c r="L2414" s="2">
        <f t="shared" si="2076"/>
        <v>3000</v>
      </c>
      <c r="M2414" s="2">
        <v>1000</v>
      </c>
      <c r="N2414" s="2">
        <v>1000</v>
      </c>
      <c r="O2414" s="2">
        <v>1000</v>
      </c>
      <c r="P2414" s="2">
        <f t="shared" si="2078"/>
        <v>15090</v>
      </c>
      <c r="Q2414" s="2">
        <f t="shared" si="2063"/>
        <v>92.068334350213547</v>
      </c>
    </row>
    <row r="2415" spans="1:17">
      <c r="A2415" s="12" t="s">
        <v>803</v>
      </c>
      <c r="B2415" s="12" t="s">
        <v>129</v>
      </c>
      <c r="C2415" s="12" t="s">
        <v>1093</v>
      </c>
      <c r="D2415" s="12" t="s">
        <v>1094</v>
      </c>
      <c r="E2415" s="11">
        <v>6138</v>
      </c>
      <c r="F2415" s="12"/>
      <c r="G2415" s="84" t="s">
        <v>3108</v>
      </c>
      <c r="H2415" s="13" t="s">
        <v>25</v>
      </c>
      <c r="I2415" s="2">
        <v>3350</v>
      </c>
      <c r="J2415" s="2">
        <v>0</v>
      </c>
      <c r="K2415" s="2">
        <v>0</v>
      </c>
      <c r="L2415" s="2">
        <f t="shared" si="2076"/>
        <v>0</v>
      </c>
      <c r="M2415" s="2"/>
      <c r="N2415" s="2"/>
      <c r="O2415" s="2"/>
      <c r="P2415" s="2">
        <f t="shared" si="2078"/>
        <v>0</v>
      </c>
      <c r="Q2415" s="2" t="str">
        <f t="shared" si="2063"/>
        <v>-</v>
      </c>
    </row>
    <row r="2416" spans="1:17">
      <c r="A2416" s="17" t="s">
        <v>803</v>
      </c>
      <c r="B2416" s="17" t="s">
        <v>129</v>
      </c>
      <c r="C2416" s="17" t="s">
        <v>1093</v>
      </c>
      <c r="D2416" s="17" t="s">
        <v>1094</v>
      </c>
      <c r="E2416" s="17" t="s">
        <v>99</v>
      </c>
      <c r="F2416" s="12" t="s">
        <v>0</v>
      </c>
      <c r="G2416" s="84" t="s">
        <v>0</v>
      </c>
      <c r="H2416" s="18" t="s">
        <v>26</v>
      </c>
      <c r="I2416" s="3">
        <v>30426</v>
      </c>
      <c r="J2416" s="3">
        <f t="shared" ref="J2416:K2416" si="2088">SUM(J2417:J2419)</f>
        <v>27926</v>
      </c>
      <c r="K2416" s="3">
        <f t="shared" si="2088"/>
        <v>15248</v>
      </c>
      <c r="L2416" s="3">
        <f t="shared" si="2076"/>
        <v>7275</v>
      </c>
      <c r="M2416" s="3">
        <f t="shared" ref="M2416:O2416" si="2089">SUM(M2417:M2419)</f>
        <v>2925</v>
      </c>
      <c r="N2416" s="3">
        <f t="shared" si="2089"/>
        <v>1925</v>
      </c>
      <c r="O2416" s="3">
        <f t="shared" si="2089"/>
        <v>2425</v>
      </c>
      <c r="P2416" s="3">
        <f t="shared" si="2078"/>
        <v>22523</v>
      </c>
      <c r="Q2416" s="3">
        <f t="shared" si="2063"/>
        <v>80.652438587696054</v>
      </c>
    </row>
    <row r="2417" spans="1:17">
      <c r="A2417" s="12" t="s">
        <v>803</v>
      </c>
      <c r="B2417" s="12" t="s">
        <v>129</v>
      </c>
      <c r="C2417" s="12" t="s">
        <v>1093</v>
      </c>
      <c r="D2417" s="12" t="s">
        <v>1094</v>
      </c>
      <c r="E2417" s="11">
        <v>6139</v>
      </c>
      <c r="F2417" s="12"/>
      <c r="G2417" s="84" t="s">
        <v>3108</v>
      </c>
      <c r="H2417" s="13" t="s">
        <v>26</v>
      </c>
      <c r="I2417" s="2">
        <v>18970</v>
      </c>
      <c r="J2417" s="2">
        <v>16470</v>
      </c>
      <c r="K2417" s="2">
        <v>8800</v>
      </c>
      <c r="L2417" s="2">
        <f t="shared" si="2076"/>
        <v>4500</v>
      </c>
      <c r="M2417" s="2">
        <v>2000</v>
      </c>
      <c r="N2417" s="2">
        <v>1000</v>
      </c>
      <c r="O2417" s="2">
        <v>1500</v>
      </c>
      <c r="P2417" s="2">
        <f t="shared" si="2078"/>
        <v>13300</v>
      </c>
      <c r="Q2417" s="2">
        <f t="shared" si="2063"/>
        <v>80.752884031572563</v>
      </c>
    </row>
    <row r="2418" spans="1:17">
      <c r="A2418" s="33" t="s">
        <v>803</v>
      </c>
      <c r="B2418" s="33" t="s">
        <v>129</v>
      </c>
      <c r="C2418" s="33" t="s">
        <v>1093</v>
      </c>
      <c r="D2418" s="33" t="s">
        <v>1094</v>
      </c>
      <c r="E2418" s="34">
        <v>6139</v>
      </c>
      <c r="F2418" s="33" t="s">
        <v>1101</v>
      </c>
      <c r="G2418" s="84" t="s">
        <v>3108</v>
      </c>
      <c r="H2418" s="35" t="s">
        <v>108</v>
      </c>
      <c r="I2418" s="32">
        <v>6456</v>
      </c>
      <c r="J2418" s="32">
        <v>6456</v>
      </c>
      <c r="K2418" s="32">
        <v>3548</v>
      </c>
      <c r="L2418" s="32">
        <f t="shared" si="2076"/>
        <v>1800</v>
      </c>
      <c r="M2418" s="32">
        <v>600</v>
      </c>
      <c r="N2418" s="32">
        <v>600</v>
      </c>
      <c r="O2418" s="32">
        <v>600</v>
      </c>
      <c r="P2418" s="32">
        <f t="shared" si="2078"/>
        <v>5348</v>
      </c>
      <c r="Q2418" s="32">
        <f t="shared" si="2063"/>
        <v>82.837670384138789</v>
      </c>
    </row>
    <row r="2419" spans="1:17" ht="22.5">
      <c r="A2419" s="12" t="s">
        <v>803</v>
      </c>
      <c r="B2419" s="12" t="s">
        <v>129</v>
      </c>
      <c r="C2419" s="12" t="s">
        <v>1093</v>
      </c>
      <c r="D2419" s="12" t="s">
        <v>1094</v>
      </c>
      <c r="E2419" s="11">
        <v>6139</v>
      </c>
      <c r="F2419" s="12" t="s">
        <v>1102</v>
      </c>
      <c r="G2419" s="84" t="s">
        <v>3108</v>
      </c>
      <c r="H2419" s="13" t="s">
        <v>114</v>
      </c>
      <c r="I2419" s="2">
        <v>5000</v>
      </c>
      <c r="J2419" s="2">
        <v>5000</v>
      </c>
      <c r="K2419" s="2">
        <v>2900</v>
      </c>
      <c r="L2419" s="2">
        <f t="shared" si="2076"/>
        <v>975</v>
      </c>
      <c r="M2419" s="2">
        <v>325</v>
      </c>
      <c r="N2419" s="2">
        <v>325</v>
      </c>
      <c r="O2419" s="2">
        <v>325</v>
      </c>
      <c r="P2419" s="2">
        <f t="shared" si="2078"/>
        <v>3875</v>
      </c>
      <c r="Q2419" s="2">
        <f t="shared" si="2063"/>
        <v>77.5</v>
      </c>
    </row>
    <row r="2420" spans="1:17" ht="22.5">
      <c r="A2420" s="17" t="s">
        <v>0</v>
      </c>
      <c r="B2420" s="17" t="s">
        <v>0</v>
      </c>
      <c r="C2420" s="17" t="s">
        <v>0</v>
      </c>
      <c r="D2420" s="18" t="s">
        <v>0</v>
      </c>
      <c r="E2420" s="18" t="s">
        <v>0</v>
      </c>
      <c r="F2420" s="18" t="s">
        <v>0</v>
      </c>
      <c r="G2420" s="81" t="s">
        <v>0</v>
      </c>
      <c r="H2420" s="24" t="s">
        <v>36</v>
      </c>
      <c r="I2420" s="29">
        <v>100</v>
      </c>
      <c r="J2420" s="29">
        <f t="shared" ref="J2420:K2422" si="2090">SUM(J2421)</f>
        <v>100</v>
      </c>
      <c r="K2420" s="29">
        <f t="shared" si="2090"/>
        <v>0</v>
      </c>
      <c r="L2420" s="29">
        <f t="shared" si="2076"/>
        <v>0</v>
      </c>
      <c r="M2420" s="29">
        <f t="shared" ref="M2420:O2422" si="2091">SUM(M2421)</f>
        <v>0</v>
      </c>
      <c r="N2420" s="29">
        <f t="shared" si="2091"/>
        <v>0</v>
      </c>
      <c r="O2420" s="29">
        <f t="shared" si="2091"/>
        <v>0</v>
      </c>
      <c r="P2420" s="29">
        <f t="shared" si="2078"/>
        <v>0</v>
      </c>
      <c r="Q2420" s="29">
        <f t="shared" si="2063"/>
        <v>0</v>
      </c>
    </row>
    <row r="2421" spans="1:17">
      <c r="A2421" s="12" t="s">
        <v>803</v>
      </c>
      <c r="B2421" s="12" t="s">
        <v>129</v>
      </c>
      <c r="C2421" s="12" t="s">
        <v>1093</v>
      </c>
      <c r="D2421" s="12" t="s">
        <v>1094</v>
      </c>
      <c r="E2421" s="18" t="s">
        <v>28</v>
      </c>
      <c r="F2421" s="18" t="s">
        <v>0</v>
      </c>
      <c r="G2421" s="81" t="s">
        <v>0</v>
      </c>
      <c r="H2421" s="18" t="s">
        <v>29</v>
      </c>
      <c r="I2421" s="3">
        <v>100</v>
      </c>
      <c r="J2421" s="3">
        <f t="shared" si="2090"/>
        <v>100</v>
      </c>
      <c r="K2421" s="3">
        <f t="shared" si="2090"/>
        <v>0</v>
      </c>
      <c r="L2421" s="3">
        <f t="shared" si="2076"/>
        <v>0</v>
      </c>
      <c r="M2421" s="3">
        <f t="shared" si="2091"/>
        <v>0</v>
      </c>
      <c r="N2421" s="3">
        <f t="shared" si="2091"/>
        <v>0</v>
      </c>
      <c r="O2421" s="3">
        <f t="shared" si="2091"/>
        <v>0</v>
      </c>
      <c r="P2421" s="3">
        <f t="shared" si="2078"/>
        <v>0</v>
      </c>
      <c r="Q2421" s="3">
        <f t="shared" si="2063"/>
        <v>0</v>
      </c>
    </row>
    <row r="2422" spans="1:17">
      <c r="A2422" s="17" t="s">
        <v>803</v>
      </c>
      <c r="B2422" s="17" t="s">
        <v>129</v>
      </c>
      <c r="C2422" s="17" t="s">
        <v>1093</v>
      </c>
      <c r="D2422" s="17" t="s">
        <v>1094</v>
      </c>
      <c r="E2422" s="17" t="s">
        <v>120</v>
      </c>
      <c r="F2422" s="12" t="s">
        <v>0</v>
      </c>
      <c r="G2422" s="84" t="s">
        <v>0</v>
      </c>
      <c r="H2422" s="18" t="s">
        <v>35</v>
      </c>
      <c r="I2422" s="3">
        <v>100</v>
      </c>
      <c r="J2422" s="3">
        <f t="shared" si="2090"/>
        <v>100</v>
      </c>
      <c r="K2422" s="3">
        <f t="shared" si="2090"/>
        <v>0</v>
      </c>
      <c r="L2422" s="3">
        <f t="shared" si="2076"/>
        <v>0</v>
      </c>
      <c r="M2422" s="3">
        <f t="shared" si="2091"/>
        <v>0</v>
      </c>
      <c r="N2422" s="3">
        <f t="shared" si="2091"/>
        <v>0</v>
      </c>
      <c r="O2422" s="3">
        <f t="shared" si="2091"/>
        <v>0</v>
      </c>
      <c r="P2422" s="3">
        <f t="shared" si="2078"/>
        <v>0</v>
      </c>
      <c r="Q2422" s="3">
        <f t="shared" si="2063"/>
        <v>0</v>
      </c>
    </row>
    <row r="2423" spans="1:17">
      <c r="A2423" s="12" t="s">
        <v>803</v>
      </c>
      <c r="B2423" s="12" t="s">
        <v>129</v>
      </c>
      <c r="C2423" s="12" t="s">
        <v>1093</v>
      </c>
      <c r="D2423" s="12" t="s">
        <v>1094</v>
      </c>
      <c r="E2423" s="11">
        <v>6148</v>
      </c>
      <c r="F2423" s="12"/>
      <c r="G2423" s="84" t="s">
        <v>3108</v>
      </c>
      <c r="H2423" s="13" t="s">
        <v>35</v>
      </c>
      <c r="I2423" s="2">
        <v>100</v>
      </c>
      <c r="J2423" s="2">
        <v>100</v>
      </c>
      <c r="K2423" s="2">
        <v>0</v>
      </c>
      <c r="L2423" s="2">
        <f t="shared" si="2076"/>
        <v>0</v>
      </c>
      <c r="M2423" s="2"/>
      <c r="N2423" s="2"/>
      <c r="O2423" s="2"/>
      <c r="P2423" s="2">
        <f t="shared" si="2078"/>
        <v>0</v>
      </c>
      <c r="Q2423" s="2">
        <f t="shared" si="2063"/>
        <v>0</v>
      </c>
    </row>
    <row r="2424" spans="1:17" ht="22.5">
      <c r="A2424" s="17" t="s">
        <v>0</v>
      </c>
      <c r="B2424" s="17" t="s">
        <v>0</v>
      </c>
      <c r="C2424" s="17" t="s">
        <v>0</v>
      </c>
      <c r="D2424" s="18" t="s">
        <v>0</v>
      </c>
      <c r="E2424" s="18" t="s">
        <v>0</v>
      </c>
      <c r="F2424" s="18" t="s">
        <v>0</v>
      </c>
      <c r="G2424" s="81" t="s">
        <v>0</v>
      </c>
      <c r="H2424" s="24" t="s">
        <v>58</v>
      </c>
      <c r="I2424" s="29">
        <v>58850</v>
      </c>
      <c r="J2424" s="29">
        <f t="shared" ref="J2424:K2424" si="2092">SUM(J2425)</f>
        <v>33520</v>
      </c>
      <c r="K2424" s="29">
        <f t="shared" si="2092"/>
        <v>33520</v>
      </c>
      <c r="L2424" s="29">
        <f t="shared" si="2076"/>
        <v>0</v>
      </c>
      <c r="M2424" s="29">
        <f t="shared" ref="M2424:O2424" si="2093">SUM(M2425)</f>
        <v>0</v>
      </c>
      <c r="N2424" s="29">
        <f t="shared" si="2093"/>
        <v>0</v>
      </c>
      <c r="O2424" s="29">
        <f t="shared" si="2093"/>
        <v>0</v>
      </c>
      <c r="P2424" s="29">
        <f t="shared" si="2078"/>
        <v>33520</v>
      </c>
      <c r="Q2424" s="29">
        <f t="shared" si="2063"/>
        <v>100</v>
      </c>
    </row>
    <row r="2425" spans="1:17">
      <c r="A2425" s="12" t="s">
        <v>803</v>
      </c>
      <c r="B2425" s="12" t="s">
        <v>129</v>
      </c>
      <c r="C2425" s="12" t="s">
        <v>1093</v>
      </c>
      <c r="D2425" s="12" t="s">
        <v>1094</v>
      </c>
      <c r="E2425" s="18" t="s">
        <v>50</v>
      </c>
      <c r="F2425" s="18" t="s">
        <v>0</v>
      </c>
      <c r="G2425" s="81" t="s">
        <v>0</v>
      </c>
      <c r="H2425" s="18" t="s">
        <v>51</v>
      </c>
      <c r="I2425" s="3">
        <v>58850</v>
      </c>
      <c r="J2425" s="3">
        <f t="shared" ref="J2425" si="2094">SUM(J2426:J2427)</f>
        <v>33520</v>
      </c>
      <c r="K2425" s="3">
        <f t="shared" ref="K2425" si="2095">SUM(K2426:K2427)</f>
        <v>33520</v>
      </c>
      <c r="L2425" s="3">
        <f t="shared" si="2076"/>
        <v>0</v>
      </c>
      <c r="M2425" s="3">
        <f t="shared" ref="M2425:O2425" si="2096">SUM(M2426:M2427)</f>
        <v>0</v>
      </c>
      <c r="N2425" s="3">
        <f t="shared" si="2096"/>
        <v>0</v>
      </c>
      <c r="O2425" s="3">
        <f t="shared" si="2096"/>
        <v>0</v>
      </c>
      <c r="P2425" s="3">
        <f t="shared" si="2078"/>
        <v>33520</v>
      </c>
      <c r="Q2425" s="3">
        <f t="shared" si="2063"/>
        <v>100</v>
      </c>
    </row>
    <row r="2426" spans="1:17">
      <c r="A2426" s="12" t="s">
        <v>803</v>
      </c>
      <c r="B2426" s="12" t="s">
        <v>129</v>
      </c>
      <c r="C2426" s="12" t="s">
        <v>1093</v>
      </c>
      <c r="D2426" s="12" t="s">
        <v>1094</v>
      </c>
      <c r="E2426" s="11">
        <v>8213</v>
      </c>
      <c r="F2426" s="12"/>
      <c r="G2426" s="84" t="s">
        <v>3108</v>
      </c>
      <c r="H2426" s="13" t="s">
        <v>54</v>
      </c>
      <c r="I2426" s="2">
        <v>48850</v>
      </c>
      <c r="J2426" s="2">
        <v>20000</v>
      </c>
      <c r="K2426" s="2">
        <v>20000</v>
      </c>
      <c r="L2426" s="2">
        <f t="shared" si="2076"/>
        <v>0</v>
      </c>
      <c r="M2426" s="2"/>
      <c r="N2426" s="2"/>
      <c r="O2426" s="2"/>
      <c r="P2426" s="2">
        <f t="shared" si="2078"/>
        <v>20000</v>
      </c>
      <c r="Q2426" s="2">
        <f t="shared" si="2063"/>
        <v>100</v>
      </c>
    </row>
    <row r="2427" spans="1:17">
      <c r="A2427" s="12" t="s">
        <v>803</v>
      </c>
      <c r="B2427" s="12" t="s">
        <v>129</v>
      </c>
      <c r="C2427" s="12" t="s">
        <v>1093</v>
      </c>
      <c r="D2427" s="12" t="s">
        <v>1094</v>
      </c>
      <c r="E2427" s="11">
        <v>8216</v>
      </c>
      <c r="F2427" s="12"/>
      <c r="G2427" s="84" t="s">
        <v>3108</v>
      </c>
      <c r="H2427" s="13" t="s">
        <v>57</v>
      </c>
      <c r="I2427" s="2">
        <v>10000</v>
      </c>
      <c r="J2427" s="2">
        <v>13520</v>
      </c>
      <c r="K2427" s="2">
        <v>13520</v>
      </c>
      <c r="L2427" s="2">
        <f t="shared" si="2076"/>
        <v>0</v>
      </c>
      <c r="M2427" s="2"/>
      <c r="N2427" s="2"/>
      <c r="O2427" s="2"/>
      <c r="P2427" s="2">
        <f t="shared" si="2078"/>
        <v>13520</v>
      </c>
      <c r="Q2427" s="2">
        <f t="shared" si="2063"/>
        <v>100</v>
      </c>
    </row>
    <row r="2428" spans="1:17">
      <c r="A2428" s="13" t="s">
        <v>0</v>
      </c>
      <c r="B2428" s="13" t="s">
        <v>0</v>
      </c>
      <c r="C2428" s="13" t="s">
        <v>0</v>
      </c>
      <c r="D2428" s="13" t="s">
        <v>0</v>
      </c>
      <c r="E2428" s="13" t="s">
        <v>0</v>
      </c>
      <c r="F2428" s="13" t="s">
        <v>0</v>
      </c>
      <c r="G2428" s="84" t="s">
        <v>0</v>
      </c>
      <c r="H2428" s="24" t="s">
        <v>1103</v>
      </c>
      <c r="I2428" s="29">
        <v>2854929</v>
      </c>
      <c r="J2428" s="29">
        <f t="shared" ref="J2428:K2428" si="2097">SUM(J2397,J2420,J2424)</f>
        <v>2759518</v>
      </c>
      <c r="K2428" s="29">
        <f t="shared" si="2097"/>
        <v>1492782</v>
      </c>
      <c r="L2428" s="29">
        <f t="shared" si="2076"/>
        <v>694150</v>
      </c>
      <c r="M2428" s="29">
        <f t="shared" ref="M2428:O2428" si="2098">SUM(M2397,M2420,M2424)</f>
        <v>233900</v>
      </c>
      <c r="N2428" s="29">
        <f t="shared" si="2098"/>
        <v>223525</v>
      </c>
      <c r="O2428" s="29">
        <f t="shared" si="2098"/>
        <v>236725</v>
      </c>
      <c r="P2428" s="29">
        <f t="shared" si="2078"/>
        <v>2186932</v>
      </c>
      <c r="Q2428" s="29">
        <f t="shared" si="2063"/>
        <v>79.250506791403424</v>
      </c>
    </row>
    <row r="2429" spans="1:17" ht="15.75" thickBot="1">
      <c r="A2429" s="13" t="s">
        <v>0</v>
      </c>
      <c r="B2429" s="13" t="s">
        <v>0</v>
      </c>
      <c r="C2429" s="13" t="s">
        <v>0</v>
      </c>
      <c r="D2429" s="13" t="s">
        <v>0</v>
      </c>
      <c r="E2429" s="13" t="s">
        <v>0</v>
      </c>
      <c r="F2429" s="13" t="s">
        <v>0</v>
      </c>
      <c r="G2429" s="84" t="s">
        <v>0</v>
      </c>
      <c r="H2429" s="18" t="s">
        <v>125</v>
      </c>
      <c r="I2429" s="3">
        <v>66</v>
      </c>
      <c r="J2429" s="3">
        <v>66</v>
      </c>
      <c r="K2429" s="3">
        <v>0</v>
      </c>
      <c r="L2429" s="3">
        <f t="shared" si="2076"/>
        <v>0</v>
      </c>
      <c r="M2429" s="3"/>
      <c r="N2429" s="3"/>
      <c r="O2429" s="3"/>
      <c r="P2429" s="3">
        <f t="shared" si="2078"/>
        <v>0</v>
      </c>
      <c r="Q2429" s="3">
        <f t="shared" si="2063"/>
        <v>0</v>
      </c>
    </row>
    <row r="2430" spans="1:17" ht="45.75" thickBot="1">
      <c r="A2430" s="109" t="s">
        <v>0</v>
      </c>
      <c r="B2430" s="109" t="s">
        <v>0</v>
      </c>
      <c r="C2430" s="109" t="s">
        <v>0</v>
      </c>
      <c r="D2430" s="109" t="s">
        <v>0</v>
      </c>
      <c r="E2430" s="109" t="s">
        <v>0</v>
      </c>
      <c r="F2430" s="109" t="s">
        <v>0</v>
      </c>
      <c r="G2430" s="121" t="s">
        <v>0</v>
      </c>
      <c r="H2430" s="1" t="s">
        <v>126</v>
      </c>
      <c r="I2430" s="1" t="s">
        <v>3016</v>
      </c>
      <c r="J2430" s="1" t="s">
        <v>3199</v>
      </c>
      <c r="K2430" s="1" t="s">
        <v>3198</v>
      </c>
      <c r="L2430" s="1" t="s">
        <v>3191</v>
      </c>
      <c r="M2430" s="1" t="s">
        <v>3193</v>
      </c>
      <c r="N2430" s="1" t="s">
        <v>3194</v>
      </c>
      <c r="O2430" s="1" t="s">
        <v>3195</v>
      </c>
      <c r="P2430" s="1" t="s">
        <v>3192</v>
      </c>
      <c r="Q2430" s="1" t="s">
        <v>3185</v>
      </c>
    </row>
    <row r="2431" spans="1:17">
      <c r="A2431" s="110"/>
      <c r="B2431" s="110"/>
      <c r="C2431" s="110"/>
      <c r="D2431" s="110"/>
      <c r="E2431" s="110"/>
      <c r="F2431" s="110"/>
      <c r="G2431" s="122"/>
      <c r="H2431" s="26" t="s">
        <v>0</v>
      </c>
      <c r="I2431" s="28">
        <v>1</v>
      </c>
      <c r="J2431" s="28">
        <v>2</v>
      </c>
      <c r="K2431" s="28">
        <v>3</v>
      </c>
      <c r="L2431" s="28" t="s">
        <v>3186</v>
      </c>
      <c r="M2431" s="28">
        <v>5</v>
      </c>
      <c r="N2431" s="28">
        <v>6</v>
      </c>
      <c r="O2431" s="28">
        <v>7</v>
      </c>
      <c r="P2431" s="28" t="s">
        <v>3187</v>
      </c>
      <c r="Q2431" s="28">
        <v>9</v>
      </c>
    </row>
    <row r="2432" spans="1:17">
      <c r="A2432" s="110"/>
      <c r="B2432" s="110"/>
      <c r="C2432" s="110"/>
      <c r="D2432" s="110"/>
      <c r="E2432" s="110"/>
      <c r="F2432" s="110"/>
      <c r="G2432" s="122"/>
      <c r="H2432" s="8" t="s">
        <v>877</v>
      </c>
      <c r="I2432" s="9">
        <v>2854929</v>
      </c>
      <c r="J2432" s="9">
        <f t="shared" ref="J2432" si="2099">SUM(J2428)</f>
        <v>2759518</v>
      </c>
      <c r="K2432" s="9">
        <f t="shared" ref="K2432" si="2100">SUM(K2428)</f>
        <v>1492782</v>
      </c>
      <c r="L2432" s="9">
        <f t="shared" ref="L2432:L2433" si="2101">M2432+N2432+O2432</f>
        <v>694150</v>
      </c>
      <c r="M2432" s="9">
        <f t="shared" ref="M2432:O2432" si="2102">SUM(M2428)</f>
        <v>233900</v>
      </c>
      <c r="N2432" s="9">
        <f t="shared" si="2102"/>
        <v>223525</v>
      </c>
      <c r="O2432" s="9">
        <f t="shared" si="2102"/>
        <v>236725</v>
      </c>
      <c r="P2432" s="9">
        <f t="shared" ref="P2432:P2433" si="2103">SUM(K2432+L2432)</f>
        <v>2186932</v>
      </c>
      <c r="Q2432" s="9">
        <f t="shared" si="2063"/>
        <v>79.250506791403424</v>
      </c>
    </row>
    <row r="2433" spans="1:17">
      <c r="A2433" s="110"/>
      <c r="B2433" s="110"/>
      <c r="C2433" s="110"/>
      <c r="D2433" s="110"/>
      <c r="E2433" s="110"/>
      <c r="F2433" s="110"/>
      <c r="G2433" s="122"/>
      <c r="H2433" s="10" t="s">
        <v>68</v>
      </c>
      <c r="I2433" s="9">
        <v>2854929</v>
      </c>
      <c r="J2433" s="9">
        <f t="shared" ref="J2433" si="2104">SUM(J2432)</f>
        <v>2759518</v>
      </c>
      <c r="K2433" s="9">
        <f t="shared" ref="K2433" si="2105">SUM(K2432)</f>
        <v>1492782</v>
      </c>
      <c r="L2433" s="9">
        <f t="shared" si="2101"/>
        <v>694150</v>
      </c>
      <c r="M2433" s="9">
        <f t="shared" ref="M2433:O2433" si="2106">SUM(M2432)</f>
        <v>233900</v>
      </c>
      <c r="N2433" s="9">
        <f t="shared" si="2106"/>
        <v>223525</v>
      </c>
      <c r="O2433" s="9">
        <f t="shared" si="2106"/>
        <v>236725</v>
      </c>
      <c r="P2433" s="9">
        <f t="shared" si="2103"/>
        <v>2186932</v>
      </c>
      <c r="Q2433" s="9">
        <f t="shared" si="2063"/>
        <v>79.250506791403424</v>
      </c>
    </row>
    <row r="2434" spans="1:17">
      <c r="A2434" s="111"/>
      <c r="B2434" s="111"/>
      <c r="C2434" s="111"/>
      <c r="D2434" s="111"/>
      <c r="E2434" s="111"/>
      <c r="F2434" s="111"/>
      <c r="G2434" s="123"/>
      <c r="Q2434" t="str">
        <f t="shared" si="2063"/>
        <v>-</v>
      </c>
    </row>
    <row r="2435" spans="1:17" ht="15.75" thickBot="1">
      <c r="A2435" s="13" t="s">
        <v>0</v>
      </c>
      <c r="B2435" s="13" t="s">
        <v>0</v>
      </c>
      <c r="C2435" s="13" t="s">
        <v>0</v>
      </c>
      <c r="D2435" s="13" t="s">
        <v>0</v>
      </c>
      <c r="E2435" s="13" t="s">
        <v>0</v>
      </c>
      <c r="F2435" s="13" t="s">
        <v>0</v>
      </c>
      <c r="G2435" s="84" t="s">
        <v>0</v>
      </c>
      <c r="H2435" s="27" t="s">
        <v>0</v>
      </c>
      <c r="I2435" s="27"/>
      <c r="J2435" s="27"/>
      <c r="K2435" s="27"/>
      <c r="L2435" s="27"/>
      <c r="M2435" s="27"/>
      <c r="N2435" s="27"/>
      <c r="O2435" s="27"/>
      <c r="P2435" s="27"/>
      <c r="Q2435" s="27" t="str">
        <f t="shared" si="2063"/>
        <v>-</v>
      </c>
    </row>
    <row r="2436" spans="1:17" ht="45.75" thickBot="1">
      <c r="A2436" s="1" t="s">
        <v>82</v>
      </c>
      <c r="B2436" s="1" t="s">
        <v>83</v>
      </c>
      <c r="C2436" s="1" t="s">
        <v>84</v>
      </c>
      <c r="D2436" s="19" t="s">
        <v>0</v>
      </c>
      <c r="E2436" s="1" t="s">
        <v>85</v>
      </c>
      <c r="F2436" s="1" t="s">
        <v>86</v>
      </c>
      <c r="G2436" s="82" t="s">
        <v>87</v>
      </c>
      <c r="H2436" s="1" t="s">
        <v>1</v>
      </c>
      <c r="I2436" s="1" t="s">
        <v>3016</v>
      </c>
      <c r="J2436" s="1" t="s">
        <v>3199</v>
      </c>
      <c r="K2436" s="1" t="s">
        <v>3198</v>
      </c>
      <c r="L2436" s="1" t="s">
        <v>3191</v>
      </c>
      <c r="M2436" s="1" t="s">
        <v>3193</v>
      </c>
      <c r="N2436" s="1" t="s">
        <v>3194</v>
      </c>
      <c r="O2436" s="1" t="s">
        <v>3195</v>
      </c>
      <c r="P2436" s="1" t="s">
        <v>3192</v>
      </c>
      <c r="Q2436" s="1" t="s">
        <v>3185</v>
      </c>
    </row>
    <row r="2437" spans="1:17">
      <c r="A2437" s="20" t="s">
        <v>0</v>
      </c>
      <c r="B2437" s="20" t="s">
        <v>0</v>
      </c>
      <c r="C2437" s="20" t="s">
        <v>0</v>
      </c>
      <c r="D2437" s="21" t="s">
        <v>0</v>
      </c>
      <c r="E2437" s="21" t="s">
        <v>0</v>
      </c>
      <c r="F2437" s="22" t="s">
        <v>0</v>
      </c>
      <c r="G2437" s="83" t="s">
        <v>0</v>
      </c>
      <c r="H2437" s="23" t="s">
        <v>0</v>
      </c>
      <c r="I2437" s="28">
        <v>1</v>
      </c>
      <c r="J2437" s="28">
        <v>2</v>
      </c>
      <c r="K2437" s="28">
        <v>3</v>
      </c>
      <c r="L2437" s="28" t="s">
        <v>3186</v>
      </c>
      <c r="M2437" s="28">
        <v>5</v>
      </c>
      <c r="N2437" s="28">
        <v>6</v>
      </c>
      <c r="O2437" s="28">
        <v>7</v>
      </c>
      <c r="P2437" s="28" t="s">
        <v>3187</v>
      </c>
      <c r="Q2437" s="28">
        <v>9</v>
      </c>
    </row>
    <row r="2438" spans="1:17">
      <c r="A2438" s="17" t="s">
        <v>803</v>
      </c>
      <c r="B2438" s="17" t="s">
        <v>129</v>
      </c>
      <c r="C2438" s="12" t="s">
        <v>1104</v>
      </c>
      <c r="D2438" s="12" t="s">
        <v>1105</v>
      </c>
      <c r="E2438" s="18" t="s">
        <v>0</v>
      </c>
      <c r="F2438" s="18" t="s">
        <v>0</v>
      </c>
      <c r="G2438" s="81"/>
      <c r="H2438" s="18" t="s">
        <v>1106</v>
      </c>
      <c r="I2438" s="11"/>
      <c r="J2438" s="11"/>
      <c r="K2438" s="11"/>
      <c r="L2438" s="11"/>
      <c r="M2438" s="11"/>
      <c r="N2438" s="11"/>
      <c r="O2438" s="11"/>
      <c r="P2438" s="11"/>
      <c r="Q2438" s="11" t="str">
        <f t="shared" si="2063"/>
        <v>-</v>
      </c>
    </row>
    <row r="2439" spans="1:17" ht="22.5">
      <c r="A2439" s="17" t="s">
        <v>0</v>
      </c>
      <c r="B2439" s="17" t="s">
        <v>0</v>
      </c>
      <c r="C2439" s="17" t="s">
        <v>0</v>
      </c>
      <c r="D2439" s="18" t="s">
        <v>0</v>
      </c>
      <c r="E2439" s="18" t="s">
        <v>0</v>
      </c>
      <c r="F2439" s="18" t="s">
        <v>0</v>
      </c>
      <c r="G2439" s="81" t="s">
        <v>0</v>
      </c>
      <c r="H2439" s="24" t="s">
        <v>27</v>
      </c>
      <c r="I2439" s="29">
        <v>2364634</v>
      </c>
      <c r="J2439" s="29">
        <f t="shared" ref="J2439" si="2107">SUM(J2440,J2448,J2450)</f>
        <v>2337222</v>
      </c>
      <c r="K2439" s="29">
        <f t="shared" ref="K2439" si="2108">SUM(K2440,K2448,K2450)</f>
        <v>1246679</v>
      </c>
      <c r="L2439" s="29">
        <f t="shared" ref="L2439:L2468" si="2109">M2439+N2439+O2439</f>
        <v>611905</v>
      </c>
      <c r="M2439" s="29">
        <f t="shared" ref="M2439:O2439" si="2110">SUM(M2440,M2448,M2450)</f>
        <v>206055</v>
      </c>
      <c r="N2439" s="29">
        <f t="shared" si="2110"/>
        <v>202350</v>
      </c>
      <c r="O2439" s="29">
        <f t="shared" si="2110"/>
        <v>203500</v>
      </c>
      <c r="P2439" s="29">
        <f t="shared" ref="P2439:P2468" si="2111">SUM(K2439+L2439)</f>
        <v>1858584</v>
      </c>
      <c r="Q2439" s="29">
        <f t="shared" si="2063"/>
        <v>79.521072452681011</v>
      </c>
    </row>
    <row r="2440" spans="1:17">
      <c r="A2440" s="12" t="s">
        <v>803</v>
      </c>
      <c r="B2440" s="12" t="s">
        <v>129</v>
      </c>
      <c r="C2440" s="12" t="s">
        <v>1104</v>
      </c>
      <c r="D2440" s="12" t="s">
        <v>1105</v>
      </c>
      <c r="E2440" s="18" t="s">
        <v>2</v>
      </c>
      <c r="F2440" s="18" t="s">
        <v>0</v>
      </c>
      <c r="G2440" s="81" t="s">
        <v>0</v>
      </c>
      <c r="H2440" s="18" t="s">
        <v>3</v>
      </c>
      <c r="I2440" s="3">
        <v>2016437</v>
      </c>
      <c r="J2440" s="3">
        <f t="shared" ref="J2440" si="2112">SUM(J2441:J2442)</f>
        <v>2018875</v>
      </c>
      <c r="K2440" s="3">
        <f t="shared" ref="K2440" si="2113">SUM(K2441:K2442)</f>
        <v>1069101</v>
      </c>
      <c r="L2440" s="3">
        <f t="shared" si="2109"/>
        <v>537455</v>
      </c>
      <c r="M2440" s="3">
        <f t="shared" ref="M2440:O2440" si="2114">SUM(M2441:M2442)</f>
        <v>177455</v>
      </c>
      <c r="N2440" s="3">
        <f t="shared" si="2114"/>
        <v>180000</v>
      </c>
      <c r="O2440" s="3">
        <f t="shared" si="2114"/>
        <v>180000</v>
      </c>
      <c r="P2440" s="3">
        <f t="shared" si="2111"/>
        <v>1606556</v>
      </c>
      <c r="Q2440" s="3">
        <f t="shared" si="2063"/>
        <v>79.576794006563063</v>
      </c>
    </row>
    <row r="2441" spans="1:17">
      <c r="A2441" s="33" t="s">
        <v>803</v>
      </c>
      <c r="B2441" s="33" t="s">
        <v>129</v>
      </c>
      <c r="C2441" s="33" t="s">
        <v>1104</v>
      </c>
      <c r="D2441" s="33" t="s">
        <v>1105</v>
      </c>
      <c r="E2441" s="34">
        <v>6111</v>
      </c>
      <c r="F2441" s="33"/>
      <c r="G2441" s="84" t="s">
        <v>3108</v>
      </c>
      <c r="H2441" s="35" t="s">
        <v>4</v>
      </c>
      <c r="I2441" s="32">
        <v>1743787</v>
      </c>
      <c r="J2441" s="32">
        <v>1743787</v>
      </c>
      <c r="K2441" s="32">
        <v>916482</v>
      </c>
      <c r="L2441" s="32">
        <f t="shared" si="2109"/>
        <v>480000</v>
      </c>
      <c r="M2441" s="32">
        <v>160000</v>
      </c>
      <c r="N2441" s="32">
        <v>160000</v>
      </c>
      <c r="O2441" s="32">
        <v>160000</v>
      </c>
      <c r="P2441" s="32">
        <f t="shared" si="2111"/>
        <v>1396482</v>
      </c>
      <c r="Q2441" s="32">
        <f t="shared" si="2063"/>
        <v>80.083289988972268</v>
      </c>
    </row>
    <row r="2442" spans="1:17">
      <c r="A2442" s="17" t="s">
        <v>803</v>
      </c>
      <c r="B2442" s="17" t="s">
        <v>129</v>
      </c>
      <c r="C2442" s="17" t="s">
        <v>1104</v>
      </c>
      <c r="D2442" s="17" t="s">
        <v>1105</v>
      </c>
      <c r="E2442" s="17" t="s">
        <v>91</v>
      </c>
      <c r="F2442" s="12" t="s">
        <v>0</v>
      </c>
      <c r="G2442" s="84" t="s">
        <v>0</v>
      </c>
      <c r="H2442" s="18" t="s">
        <v>5</v>
      </c>
      <c r="I2442" s="3">
        <v>272650</v>
      </c>
      <c r="J2442" s="3">
        <f t="shared" ref="J2442:K2442" si="2115">SUM(J2443:J2447)</f>
        <v>275088</v>
      </c>
      <c r="K2442" s="3">
        <f t="shared" si="2115"/>
        <v>152619</v>
      </c>
      <c r="L2442" s="3">
        <f t="shared" si="2109"/>
        <v>57455</v>
      </c>
      <c r="M2442" s="3">
        <f t="shared" ref="M2442:O2442" si="2116">SUM(M2443:M2447)</f>
        <v>17455</v>
      </c>
      <c r="N2442" s="3">
        <f t="shared" si="2116"/>
        <v>20000</v>
      </c>
      <c r="O2442" s="3">
        <f t="shared" si="2116"/>
        <v>20000</v>
      </c>
      <c r="P2442" s="3">
        <f t="shared" si="2111"/>
        <v>210074</v>
      </c>
      <c r="Q2442" s="3">
        <f t="shared" si="2063"/>
        <v>76.36610829988949</v>
      </c>
    </row>
    <row r="2443" spans="1:17">
      <c r="A2443" s="33" t="s">
        <v>803</v>
      </c>
      <c r="B2443" s="33" t="s">
        <v>129</v>
      </c>
      <c r="C2443" s="33" t="s">
        <v>1104</v>
      </c>
      <c r="D2443" s="33" t="s">
        <v>1105</v>
      </c>
      <c r="E2443" s="34">
        <v>6112</v>
      </c>
      <c r="F2443" s="33" t="s">
        <v>1107</v>
      </c>
      <c r="G2443" s="84" t="s">
        <v>3108</v>
      </c>
      <c r="H2443" s="35" t="s">
        <v>9</v>
      </c>
      <c r="I2443" s="32">
        <v>44000</v>
      </c>
      <c r="J2443" s="32">
        <v>44000</v>
      </c>
      <c r="K2443" s="32">
        <v>21856</v>
      </c>
      <c r="L2443" s="32">
        <f t="shared" si="2109"/>
        <v>10700</v>
      </c>
      <c r="M2443" s="32">
        <v>700</v>
      </c>
      <c r="N2443" s="32">
        <v>5000</v>
      </c>
      <c r="O2443" s="32">
        <v>5000</v>
      </c>
      <c r="P2443" s="32">
        <f t="shared" si="2111"/>
        <v>32556</v>
      </c>
      <c r="Q2443" s="32">
        <f t="shared" si="2063"/>
        <v>73.990909090909099</v>
      </c>
    </row>
    <row r="2444" spans="1:17">
      <c r="A2444" s="33" t="s">
        <v>803</v>
      </c>
      <c r="B2444" s="33" t="s">
        <v>129</v>
      </c>
      <c r="C2444" s="33" t="s">
        <v>1104</v>
      </c>
      <c r="D2444" s="33" t="s">
        <v>1105</v>
      </c>
      <c r="E2444" s="34">
        <v>6112</v>
      </c>
      <c r="F2444" s="33" t="s">
        <v>1108</v>
      </c>
      <c r="G2444" s="84" t="s">
        <v>3108</v>
      </c>
      <c r="H2444" s="35" t="s">
        <v>10</v>
      </c>
      <c r="I2444" s="32">
        <v>150150</v>
      </c>
      <c r="J2444" s="32">
        <v>150150</v>
      </c>
      <c r="K2444" s="32">
        <v>80080</v>
      </c>
      <c r="L2444" s="32">
        <f t="shared" si="2109"/>
        <v>32000</v>
      </c>
      <c r="M2444" s="32">
        <v>2000</v>
      </c>
      <c r="N2444" s="32">
        <v>15000</v>
      </c>
      <c r="O2444" s="32">
        <v>15000</v>
      </c>
      <c r="P2444" s="32">
        <f t="shared" si="2111"/>
        <v>112080</v>
      </c>
      <c r="Q2444" s="32">
        <f t="shared" si="2063"/>
        <v>74.645354645354644</v>
      </c>
    </row>
    <row r="2445" spans="1:17">
      <c r="A2445" s="12" t="s">
        <v>803</v>
      </c>
      <c r="B2445" s="12" t="s">
        <v>129</v>
      </c>
      <c r="C2445" s="12" t="s">
        <v>1104</v>
      </c>
      <c r="D2445" s="12" t="s">
        <v>1105</v>
      </c>
      <c r="E2445" s="11">
        <v>6112</v>
      </c>
      <c r="F2445" s="12" t="s">
        <v>1109</v>
      </c>
      <c r="G2445" s="84" t="s">
        <v>3108</v>
      </c>
      <c r="H2445" s="13" t="s">
        <v>7</v>
      </c>
      <c r="I2445" s="2">
        <v>33000</v>
      </c>
      <c r="J2445" s="2">
        <v>35438</v>
      </c>
      <c r="K2445" s="2">
        <v>35438</v>
      </c>
      <c r="L2445" s="2">
        <f t="shared" si="2109"/>
        <v>0</v>
      </c>
      <c r="M2445" s="2"/>
      <c r="N2445" s="2"/>
      <c r="O2445" s="2"/>
      <c r="P2445" s="2">
        <f t="shared" si="2111"/>
        <v>35438</v>
      </c>
      <c r="Q2445" s="2">
        <f t="shared" si="2063"/>
        <v>100</v>
      </c>
    </row>
    <row r="2446" spans="1:17">
      <c r="A2446" s="12" t="s">
        <v>803</v>
      </c>
      <c r="B2446" s="12" t="s">
        <v>129</v>
      </c>
      <c r="C2446" s="12" t="s">
        <v>1104</v>
      </c>
      <c r="D2446" s="12" t="s">
        <v>1105</v>
      </c>
      <c r="E2446" s="11">
        <v>6112</v>
      </c>
      <c r="F2446" s="12" t="s">
        <v>1110</v>
      </c>
      <c r="G2446" s="84" t="s">
        <v>3108</v>
      </c>
      <c r="H2446" s="13" t="s">
        <v>8</v>
      </c>
      <c r="I2446" s="2">
        <v>25500</v>
      </c>
      <c r="J2446" s="2">
        <v>25500</v>
      </c>
      <c r="K2446" s="2">
        <v>0</v>
      </c>
      <c r="L2446" s="2">
        <f t="shared" si="2109"/>
        <v>10000</v>
      </c>
      <c r="M2446" s="2">
        <v>10000</v>
      </c>
      <c r="N2446" s="2"/>
      <c r="O2446" s="2"/>
      <c r="P2446" s="2">
        <f t="shared" si="2111"/>
        <v>10000</v>
      </c>
      <c r="Q2446" s="2">
        <f t="shared" si="2063"/>
        <v>39.215686274509807</v>
      </c>
    </row>
    <row r="2447" spans="1:17">
      <c r="A2447" s="12" t="s">
        <v>803</v>
      </c>
      <c r="B2447" s="12" t="s">
        <v>129</v>
      </c>
      <c r="C2447" s="12" t="s">
        <v>1104</v>
      </c>
      <c r="D2447" s="12" t="s">
        <v>1105</v>
      </c>
      <c r="E2447" s="11">
        <v>6112</v>
      </c>
      <c r="F2447" s="12" t="s">
        <v>1111</v>
      </c>
      <c r="G2447" s="84" t="s">
        <v>3108</v>
      </c>
      <c r="H2447" s="13" t="s">
        <v>6</v>
      </c>
      <c r="I2447" s="2">
        <v>20000</v>
      </c>
      <c r="J2447" s="2">
        <v>20000</v>
      </c>
      <c r="K2447" s="2">
        <v>15245</v>
      </c>
      <c r="L2447" s="2">
        <f t="shared" si="2109"/>
        <v>4755</v>
      </c>
      <c r="M2447" s="2">
        <v>4755</v>
      </c>
      <c r="N2447" s="2"/>
      <c r="O2447" s="2"/>
      <c r="P2447" s="2">
        <f t="shared" si="2111"/>
        <v>20000</v>
      </c>
      <c r="Q2447" s="2">
        <f t="shared" si="2063"/>
        <v>100</v>
      </c>
    </row>
    <row r="2448" spans="1:17">
      <c r="A2448" s="12" t="s">
        <v>803</v>
      </c>
      <c r="B2448" s="12" t="s">
        <v>129</v>
      </c>
      <c r="C2448" s="12" t="s">
        <v>1104</v>
      </c>
      <c r="D2448" s="12" t="s">
        <v>1105</v>
      </c>
      <c r="E2448" s="18" t="s">
        <v>13</v>
      </c>
      <c r="F2448" s="18" t="s">
        <v>0</v>
      </c>
      <c r="G2448" s="81" t="s">
        <v>0</v>
      </c>
      <c r="H2448" s="18" t="s">
        <v>14</v>
      </c>
      <c r="I2448" s="3">
        <v>183097</v>
      </c>
      <c r="J2448" s="3">
        <f t="shared" ref="J2448:K2448" si="2117">SUM(J2449)</f>
        <v>183097</v>
      </c>
      <c r="K2448" s="3">
        <f t="shared" si="2117"/>
        <v>96139</v>
      </c>
      <c r="L2448" s="3">
        <f t="shared" si="2109"/>
        <v>50400</v>
      </c>
      <c r="M2448" s="3">
        <f t="shared" ref="M2448:O2448" si="2118">SUM(M2449)</f>
        <v>16800</v>
      </c>
      <c r="N2448" s="3">
        <f t="shared" si="2118"/>
        <v>16800</v>
      </c>
      <c r="O2448" s="3">
        <f t="shared" si="2118"/>
        <v>16800</v>
      </c>
      <c r="P2448" s="3">
        <f t="shared" si="2111"/>
        <v>146539</v>
      </c>
      <c r="Q2448" s="3">
        <f t="shared" si="2063"/>
        <v>80.033534137642889</v>
      </c>
    </row>
    <row r="2449" spans="1:17">
      <c r="A2449" s="33" t="s">
        <v>803</v>
      </c>
      <c r="B2449" s="33" t="s">
        <v>129</v>
      </c>
      <c r="C2449" s="33" t="s">
        <v>1104</v>
      </c>
      <c r="D2449" s="33" t="s">
        <v>1105</v>
      </c>
      <c r="E2449" s="34">
        <v>6121</v>
      </c>
      <c r="F2449" s="33"/>
      <c r="G2449" s="84" t="s">
        <v>3108</v>
      </c>
      <c r="H2449" s="35" t="s">
        <v>15</v>
      </c>
      <c r="I2449" s="32">
        <v>183097</v>
      </c>
      <c r="J2449" s="32">
        <v>183097</v>
      </c>
      <c r="K2449" s="32">
        <v>96139</v>
      </c>
      <c r="L2449" s="32">
        <f t="shared" si="2109"/>
        <v>50400</v>
      </c>
      <c r="M2449" s="32">
        <v>16800</v>
      </c>
      <c r="N2449" s="32">
        <v>16800</v>
      </c>
      <c r="O2449" s="32">
        <v>16800</v>
      </c>
      <c r="P2449" s="32">
        <f t="shared" si="2111"/>
        <v>146539</v>
      </c>
      <c r="Q2449" s="32">
        <f t="shared" ref="Q2449:Q2512" si="2119">IF(J2449=0,"-",P2449/J2449*100)</f>
        <v>80.033534137642889</v>
      </c>
    </row>
    <row r="2450" spans="1:17">
      <c r="A2450" s="12" t="s">
        <v>803</v>
      </c>
      <c r="B2450" s="12" t="s">
        <v>129</v>
      </c>
      <c r="C2450" s="12" t="s">
        <v>1104</v>
      </c>
      <c r="D2450" s="12" t="s">
        <v>1105</v>
      </c>
      <c r="E2450" s="18" t="s">
        <v>16</v>
      </c>
      <c r="F2450" s="18" t="s">
        <v>0</v>
      </c>
      <c r="G2450" s="81" t="s">
        <v>0</v>
      </c>
      <c r="H2450" s="18" t="s">
        <v>17</v>
      </c>
      <c r="I2450" s="3">
        <v>165100</v>
      </c>
      <c r="J2450" s="3">
        <f t="shared" ref="J2450:K2450" si="2120">SUM(J2451:J2459)</f>
        <v>135250</v>
      </c>
      <c r="K2450" s="3">
        <f t="shared" si="2120"/>
        <v>81439</v>
      </c>
      <c r="L2450" s="3">
        <f t="shared" si="2109"/>
        <v>24050</v>
      </c>
      <c r="M2450" s="3">
        <f t="shared" ref="M2450:O2450" si="2121">SUM(M2451:M2459)</f>
        <v>11800</v>
      </c>
      <c r="N2450" s="3">
        <f t="shared" si="2121"/>
        <v>5550</v>
      </c>
      <c r="O2450" s="3">
        <f t="shared" si="2121"/>
        <v>6700</v>
      </c>
      <c r="P2450" s="3">
        <f t="shared" si="2111"/>
        <v>105489</v>
      </c>
      <c r="Q2450" s="3">
        <f t="shared" si="2119"/>
        <v>77.995563770794831</v>
      </c>
    </row>
    <row r="2451" spans="1:17">
      <c r="A2451" s="12" t="s">
        <v>803</v>
      </c>
      <c r="B2451" s="12" t="s">
        <v>129</v>
      </c>
      <c r="C2451" s="12" t="s">
        <v>1104</v>
      </c>
      <c r="D2451" s="12" t="s">
        <v>1105</v>
      </c>
      <c r="E2451" s="11">
        <v>6131</v>
      </c>
      <c r="F2451" s="12"/>
      <c r="G2451" s="84" t="s">
        <v>3108</v>
      </c>
      <c r="H2451" s="13" t="s">
        <v>18</v>
      </c>
      <c r="I2451" s="2">
        <v>3000</v>
      </c>
      <c r="J2451" s="2">
        <v>3000</v>
      </c>
      <c r="K2451" s="2">
        <v>2000</v>
      </c>
      <c r="L2451" s="2">
        <f t="shared" si="2109"/>
        <v>1000</v>
      </c>
      <c r="M2451" s="2">
        <v>1000</v>
      </c>
      <c r="N2451" s="2">
        <v>0</v>
      </c>
      <c r="O2451" s="2">
        <v>0</v>
      </c>
      <c r="P2451" s="2">
        <f t="shared" si="2111"/>
        <v>3000</v>
      </c>
      <c r="Q2451" s="2">
        <f t="shared" si="2119"/>
        <v>100</v>
      </c>
    </row>
    <row r="2452" spans="1:17">
      <c r="A2452" s="12" t="s">
        <v>803</v>
      </c>
      <c r="B2452" s="12" t="s">
        <v>129</v>
      </c>
      <c r="C2452" s="12" t="s">
        <v>1104</v>
      </c>
      <c r="D2452" s="12" t="s">
        <v>1105</v>
      </c>
      <c r="E2452" s="11">
        <v>6132</v>
      </c>
      <c r="F2452" s="12"/>
      <c r="G2452" s="84" t="s">
        <v>3108</v>
      </c>
      <c r="H2452" s="13" t="s">
        <v>19</v>
      </c>
      <c r="I2452" s="2">
        <v>48000</v>
      </c>
      <c r="J2452" s="2">
        <v>48000</v>
      </c>
      <c r="K2452" s="2">
        <v>41000</v>
      </c>
      <c r="L2452" s="2">
        <f t="shared" si="2109"/>
        <v>3500</v>
      </c>
      <c r="M2452" s="2">
        <v>1000</v>
      </c>
      <c r="N2452" s="2">
        <v>1000</v>
      </c>
      <c r="O2452" s="2">
        <v>1500</v>
      </c>
      <c r="P2452" s="2">
        <f t="shared" si="2111"/>
        <v>44500</v>
      </c>
      <c r="Q2452" s="2">
        <f t="shared" si="2119"/>
        <v>92.708333333333343</v>
      </c>
    </row>
    <row r="2453" spans="1:17">
      <c r="A2453" s="12" t="s">
        <v>803</v>
      </c>
      <c r="B2453" s="12" t="s">
        <v>129</v>
      </c>
      <c r="C2453" s="12" t="s">
        <v>1104</v>
      </c>
      <c r="D2453" s="12" t="s">
        <v>1105</v>
      </c>
      <c r="E2453" s="11">
        <v>6133</v>
      </c>
      <c r="F2453" s="12"/>
      <c r="G2453" s="84" t="s">
        <v>3108</v>
      </c>
      <c r="H2453" s="13" t="s">
        <v>20</v>
      </c>
      <c r="I2453" s="2">
        <v>16000</v>
      </c>
      <c r="J2453" s="2">
        <v>16000</v>
      </c>
      <c r="K2453" s="2">
        <v>8000</v>
      </c>
      <c r="L2453" s="2">
        <f t="shared" si="2109"/>
        <v>2400</v>
      </c>
      <c r="M2453" s="2">
        <v>800</v>
      </c>
      <c r="N2453" s="2">
        <v>800</v>
      </c>
      <c r="O2453" s="2">
        <v>800</v>
      </c>
      <c r="P2453" s="2">
        <f t="shared" si="2111"/>
        <v>10400</v>
      </c>
      <c r="Q2453" s="2">
        <f t="shared" si="2119"/>
        <v>65</v>
      </c>
    </row>
    <row r="2454" spans="1:17">
      <c r="A2454" s="12" t="s">
        <v>803</v>
      </c>
      <c r="B2454" s="12" t="s">
        <v>129</v>
      </c>
      <c r="C2454" s="12" t="s">
        <v>1104</v>
      </c>
      <c r="D2454" s="12" t="s">
        <v>1105</v>
      </c>
      <c r="E2454" s="11">
        <v>6134</v>
      </c>
      <c r="F2454" s="12"/>
      <c r="G2454" s="84" t="s">
        <v>3108</v>
      </c>
      <c r="H2454" s="13" t="s">
        <v>21</v>
      </c>
      <c r="I2454" s="2">
        <v>36350</v>
      </c>
      <c r="J2454" s="2">
        <v>17000</v>
      </c>
      <c r="K2454" s="2">
        <v>8500</v>
      </c>
      <c r="L2454" s="2">
        <f t="shared" si="2109"/>
        <v>4200</v>
      </c>
      <c r="M2454" s="2">
        <v>1400</v>
      </c>
      <c r="N2454" s="2">
        <v>1400</v>
      </c>
      <c r="O2454" s="2">
        <v>1400</v>
      </c>
      <c r="P2454" s="2">
        <f t="shared" si="2111"/>
        <v>12700</v>
      </c>
      <c r="Q2454" s="2">
        <f t="shared" si="2119"/>
        <v>74.705882352941174</v>
      </c>
    </row>
    <row r="2455" spans="1:17">
      <c r="A2455" s="12" t="s">
        <v>803</v>
      </c>
      <c r="B2455" s="12" t="s">
        <v>129</v>
      </c>
      <c r="C2455" s="12" t="s">
        <v>1104</v>
      </c>
      <c r="D2455" s="12" t="s">
        <v>1105</v>
      </c>
      <c r="E2455" s="11">
        <v>6135</v>
      </c>
      <c r="F2455" s="12"/>
      <c r="G2455" s="84" t="s">
        <v>3108</v>
      </c>
      <c r="H2455" s="13" t="s">
        <v>22</v>
      </c>
      <c r="I2455" s="2">
        <v>500</v>
      </c>
      <c r="J2455" s="2">
        <v>500</v>
      </c>
      <c r="K2455" s="2">
        <v>400</v>
      </c>
      <c r="L2455" s="2">
        <f t="shared" si="2109"/>
        <v>100</v>
      </c>
      <c r="M2455" s="2">
        <v>100</v>
      </c>
      <c r="N2455" s="2"/>
      <c r="O2455" s="2"/>
      <c r="P2455" s="2">
        <f t="shared" si="2111"/>
        <v>500</v>
      </c>
      <c r="Q2455" s="2">
        <f t="shared" si="2119"/>
        <v>100</v>
      </c>
    </row>
    <row r="2456" spans="1:17" ht="13.9" customHeight="1">
      <c r="A2456" s="12" t="s">
        <v>803</v>
      </c>
      <c r="B2456" s="12" t="s">
        <v>129</v>
      </c>
      <c r="C2456" s="12" t="s">
        <v>1104</v>
      </c>
      <c r="D2456" s="12" t="s">
        <v>1105</v>
      </c>
      <c r="E2456" s="11">
        <v>6136</v>
      </c>
      <c r="F2456" s="12"/>
      <c r="G2456" s="84" t="s">
        <v>3108</v>
      </c>
      <c r="H2456" s="13" t="s">
        <v>23</v>
      </c>
      <c r="I2456" s="2">
        <v>0</v>
      </c>
      <c r="J2456" s="2">
        <v>0</v>
      </c>
      <c r="K2456" s="2">
        <v>0</v>
      </c>
      <c r="L2456" s="2">
        <f t="shared" si="2109"/>
        <v>0</v>
      </c>
      <c r="M2456" s="2">
        <v>0</v>
      </c>
      <c r="N2456" s="2">
        <v>0</v>
      </c>
      <c r="O2456" s="2">
        <v>0</v>
      </c>
      <c r="P2456" s="2">
        <f t="shared" si="2111"/>
        <v>0</v>
      </c>
      <c r="Q2456" s="2" t="str">
        <f t="shared" si="2119"/>
        <v>-</v>
      </c>
    </row>
    <row r="2457" spans="1:17">
      <c r="A2457" s="12" t="s">
        <v>803</v>
      </c>
      <c r="B2457" s="12" t="s">
        <v>129</v>
      </c>
      <c r="C2457" s="12" t="s">
        <v>1104</v>
      </c>
      <c r="D2457" s="12" t="s">
        <v>1105</v>
      </c>
      <c r="E2457" s="11">
        <v>6137</v>
      </c>
      <c r="F2457" s="12"/>
      <c r="G2457" s="84" t="s">
        <v>3108</v>
      </c>
      <c r="H2457" s="13" t="s">
        <v>24</v>
      </c>
      <c r="I2457" s="2">
        <v>14000</v>
      </c>
      <c r="J2457" s="2">
        <v>12000</v>
      </c>
      <c r="K2457" s="2">
        <v>6000</v>
      </c>
      <c r="L2457" s="2">
        <f t="shared" si="2109"/>
        <v>3000</v>
      </c>
      <c r="M2457" s="2">
        <v>1000</v>
      </c>
      <c r="N2457" s="2">
        <v>1000</v>
      </c>
      <c r="O2457" s="2">
        <v>1000</v>
      </c>
      <c r="P2457" s="2">
        <f t="shared" si="2111"/>
        <v>9000</v>
      </c>
      <c r="Q2457" s="2">
        <f t="shared" si="2119"/>
        <v>75</v>
      </c>
    </row>
    <row r="2458" spans="1:17">
      <c r="A2458" s="12" t="s">
        <v>803</v>
      </c>
      <c r="B2458" s="12" t="s">
        <v>129</v>
      </c>
      <c r="C2458" s="12" t="s">
        <v>1104</v>
      </c>
      <c r="D2458" s="12" t="s">
        <v>1105</v>
      </c>
      <c r="E2458" s="11">
        <v>6138</v>
      </c>
      <c r="F2458" s="12"/>
      <c r="G2458" s="84" t="s">
        <v>3108</v>
      </c>
      <c r="H2458" s="13" t="s">
        <v>25</v>
      </c>
      <c r="I2458" s="2">
        <v>4000</v>
      </c>
      <c r="J2458" s="2">
        <v>0</v>
      </c>
      <c r="K2458" s="2">
        <v>0</v>
      </c>
      <c r="L2458" s="2">
        <f t="shared" si="2109"/>
        <v>0</v>
      </c>
      <c r="M2458" s="2">
        <v>0</v>
      </c>
      <c r="N2458" s="2">
        <v>0</v>
      </c>
      <c r="O2458" s="2">
        <v>0</v>
      </c>
      <c r="P2458" s="2">
        <f t="shared" si="2111"/>
        <v>0</v>
      </c>
      <c r="Q2458" s="2" t="str">
        <f t="shared" si="2119"/>
        <v>-</v>
      </c>
    </row>
    <row r="2459" spans="1:17">
      <c r="A2459" s="17" t="s">
        <v>803</v>
      </c>
      <c r="B2459" s="17" t="s">
        <v>129</v>
      </c>
      <c r="C2459" s="17" t="s">
        <v>1104</v>
      </c>
      <c r="D2459" s="17" t="s">
        <v>1105</v>
      </c>
      <c r="E2459" s="17" t="s">
        <v>99</v>
      </c>
      <c r="F2459" s="12" t="s">
        <v>0</v>
      </c>
      <c r="G2459" s="84" t="s">
        <v>0</v>
      </c>
      <c r="H2459" s="18" t="s">
        <v>26</v>
      </c>
      <c r="I2459" s="3">
        <v>43250</v>
      </c>
      <c r="J2459" s="3">
        <f t="shared" ref="J2459:K2459" si="2122">SUM(J2460:J2462)</f>
        <v>38750</v>
      </c>
      <c r="K2459" s="3">
        <f t="shared" si="2122"/>
        <v>15539</v>
      </c>
      <c r="L2459" s="3">
        <f t="shared" si="2109"/>
        <v>9850</v>
      </c>
      <c r="M2459" s="3">
        <f t="shared" ref="M2459:O2459" si="2123">SUM(M2460:M2462)</f>
        <v>6500</v>
      </c>
      <c r="N2459" s="3">
        <f t="shared" si="2123"/>
        <v>1350</v>
      </c>
      <c r="O2459" s="3">
        <f t="shared" si="2123"/>
        <v>2000</v>
      </c>
      <c r="P2459" s="3">
        <f t="shared" si="2111"/>
        <v>25389</v>
      </c>
      <c r="Q2459" s="3">
        <f t="shared" si="2119"/>
        <v>65.52</v>
      </c>
    </row>
    <row r="2460" spans="1:17">
      <c r="A2460" s="12" t="s">
        <v>803</v>
      </c>
      <c r="B2460" s="12" t="s">
        <v>129</v>
      </c>
      <c r="C2460" s="12" t="s">
        <v>1104</v>
      </c>
      <c r="D2460" s="12" t="s">
        <v>1105</v>
      </c>
      <c r="E2460" s="11">
        <v>6139</v>
      </c>
      <c r="F2460" s="12"/>
      <c r="G2460" s="84" t="s">
        <v>3108</v>
      </c>
      <c r="H2460" s="13" t="s">
        <v>26</v>
      </c>
      <c r="I2460" s="2">
        <v>32250</v>
      </c>
      <c r="J2460" s="2">
        <v>27750</v>
      </c>
      <c r="K2460" s="2">
        <v>12600</v>
      </c>
      <c r="L2460" s="2">
        <f t="shared" si="2109"/>
        <v>8350</v>
      </c>
      <c r="M2460" s="2">
        <v>6000</v>
      </c>
      <c r="N2460" s="2">
        <v>850</v>
      </c>
      <c r="O2460" s="2">
        <v>1500</v>
      </c>
      <c r="P2460" s="2">
        <f t="shared" si="2111"/>
        <v>20950</v>
      </c>
      <c r="Q2460" s="2">
        <f t="shared" si="2119"/>
        <v>75.49549549549549</v>
      </c>
    </row>
    <row r="2461" spans="1:17">
      <c r="A2461" s="33" t="s">
        <v>803</v>
      </c>
      <c r="B2461" s="33" t="s">
        <v>129</v>
      </c>
      <c r="C2461" s="33" t="s">
        <v>1104</v>
      </c>
      <c r="D2461" s="33" t="s">
        <v>1105</v>
      </c>
      <c r="E2461" s="34">
        <v>6139</v>
      </c>
      <c r="F2461" s="33" t="s">
        <v>1112</v>
      </c>
      <c r="G2461" s="84" t="s">
        <v>3108</v>
      </c>
      <c r="H2461" s="35" t="s">
        <v>108</v>
      </c>
      <c r="I2461" s="32">
        <v>5500</v>
      </c>
      <c r="J2461" s="32">
        <v>5500</v>
      </c>
      <c r="K2461" s="32">
        <v>2939</v>
      </c>
      <c r="L2461" s="32">
        <f t="shared" si="2109"/>
        <v>1500</v>
      </c>
      <c r="M2461" s="32">
        <v>500</v>
      </c>
      <c r="N2461" s="32">
        <v>500</v>
      </c>
      <c r="O2461" s="32">
        <v>500</v>
      </c>
      <c r="P2461" s="32">
        <f t="shared" si="2111"/>
        <v>4439</v>
      </c>
      <c r="Q2461" s="32">
        <f t="shared" si="2119"/>
        <v>80.709090909090904</v>
      </c>
    </row>
    <row r="2462" spans="1:17" ht="22.5">
      <c r="A2462" s="12" t="s">
        <v>803</v>
      </c>
      <c r="B2462" s="12" t="s">
        <v>129</v>
      </c>
      <c r="C2462" s="12" t="s">
        <v>1104</v>
      </c>
      <c r="D2462" s="12" t="s">
        <v>1105</v>
      </c>
      <c r="E2462" s="11">
        <v>6139</v>
      </c>
      <c r="F2462" s="12" t="s">
        <v>1113</v>
      </c>
      <c r="G2462" s="84" t="s">
        <v>3108</v>
      </c>
      <c r="H2462" s="13" t="s">
        <v>114</v>
      </c>
      <c r="I2462" s="2">
        <v>5500</v>
      </c>
      <c r="J2462" s="2">
        <v>5500</v>
      </c>
      <c r="K2462" s="2">
        <v>0</v>
      </c>
      <c r="L2462" s="2">
        <f t="shared" si="2109"/>
        <v>0</v>
      </c>
      <c r="M2462" s="2">
        <v>0</v>
      </c>
      <c r="N2462" s="2">
        <v>0</v>
      </c>
      <c r="O2462" s="2">
        <v>0</v>
      </c>
      <c r="P2462" s="2">
        <f t="shared" si="2111"/>
        <v>0</v>
      </c>
      <c r="Q2462" s="2">
        <f t="shared" si="2119"/>
        <v>0</v>
      </c>
    </row>
    <row r="2463" spans="1:17" ht="22.5">
      <c r="A2463" s="17" t="s">
        <v>0</v>
      </c>
      <c r="B2463" s="17" t="s">
        <v>0</v>
      </c>
      <c r="C2463" s="17" t="s">
        <v>0</v>
      </c>
      <c r="D2463" s="18" t="s">
        <v>0</v>
      </c>
      <c r="E2463" s="18" t="s">
        <v>0</v>
      </c>
      <c r="F2463" s="18" t="s">
        <v>0</v>
      </c>
      <c r="G2463" s="81" t="s">
        <v>0</v>
      </c>
      <c r="H2463" s="24" t="s">
        <v>58</v>
      </c>
      <c r="I2463" s="29">
        <v>45320</v>
      </c>
      <c r="J2463" s="29">
        <f t="shared" ref="J2463:K2463" si="2124">SUM(J2464)</f>
        <v>30000</v>
      </c>
      <c r="K2463" s="29">
        <f t="shared" si="2124"/>
        <v>20000</v>
      </c>
      <c r="L2463" s="29">
        <f t="shared" si="2109"/>
        <v>0</v>
      </c>
      <c r="M2463" s="29">
        <f t="shared" ref="M2463:O2463" si="2125">SUM(M2464)</f>
        <v>0</v>
      </c>
      <c r="N2463" s="29">
        <f t="shared" si="2125"/>
        <v>0</v>
      </c>
      <c r="O2463" s="29">
        <f t="shared" si="2125"/>
        <v>0</v>
      </c>
      <c r="P2463" s="29">
        <f t="shared" si="2111"/>
        <v>20000</v>
      </c>
      <c r="Q2463" s="29">
        <f t="shared" si="2119"/>
        <v>66.666666666666657</v>
      </c>
    </row>
    <row r="2464" spans="1:17">
      <c r="A2464" s="12" t="s">
        <v>803</v>
      </c>
      <c r="B2464" s="12" t="s">
        <v>129</v>
      </c>
      <c r="C2464" s="12" t="s">
        <v>1104</v>
      </c>
      <c r="D2464" s="12" t="s">
        <v>1105</v>
      </c>
      <c r="E2464" s="18" t="s">
        <v>50</v>
      </c>
      <c r="F2464" s="18" t="s">
        <v>0</v>
      </c>
      <c r="G2464" s="81" t="s">
        <v>0</v>
      </c>
      <c r="H2464" s="18" t="s">
        <v>51</v>
      </c>
      <c r="I2464" s="3">
        <v>45320</v>
      </c>
      <c r="J2464" s="3">
        <f t="shared" ref="J2464" si="2126">SUM(J2465:J2466)</f>
        <v>30000</v>
      </c>
      <c r="K2464" s="3">
        <f t="shared" ref="K2464" si="2127">SUM(K2465:K2466)</f>
        <v>20000</v>
      </c>
      <c r="L2464" s="3">
        <f t="shared" si="2109"/>
        <v>0</v>
      </c>
      <c r="M2464" s="3">
        <f t="shared" ref="M2464:O2464" si="2128">SUM(M2465:M2466)</f>
        <v>0</v>
      </c>
      <c r="N2464" s="3">
        <f t="shared" si="2128"/>
        <v>0</v>
      </c>
      <c r="O2464" s="3">
        <f t="shared" si="2128"/>
        <v>0</v>
      </c>
      <c r="P2464" s="3">
        <f t="shared" si="2111"/>
        <v>20000</v>
      </c>
      <c r="Q2464" s="3">
        <f t="shared" si="2119"/>
        <v>66.666666666666657</v>
      </c>
    </row>
    <row r="2465" spans="1:17">
      <c r="A2465" s="12" t="s">
        <v>803</v>
      </c>
      <c r="B2465" s="12" t="s">
        <v>129</v>
      </c>
      <c r="C2465" s="12" t="s">
        <v>1104</v>
      </c>
      <c r="D2465" s="12" t="s">
        <v>1105</v>
      </c>
      <c r="E2465" s="11">
        <v>8213</v>
      </c>
      <c r="F2465" s="12"/>
      <c r="G2465" s="84" t="s">
        <v>3108</v>
      </c>
      <c r="H2465" s="13" t="s">
        <v>54</v>
      </c>
      <c r="I2465" s="2">
        <v>35320</v>
      </c>
      <c r="J2465" s="2">
        <v>20000</v>
      </c>
      <c r="K2465" s="2">
        <v>10000</v>
      </c>
      <c r="L2465" s="2">
        <f t="shared" si="2109"/>
        <v>0</v>
      </c>
      <c r="M2465" s="2"/>
      <c r="N2465" s="2"/>
      <c r="O2465" s="2"/>
      <c r="P2465" s="2">
        <f t="shared" si="2111"/>
        <v>10000</v>
      </c>
      <c r="Q2465" s="2">
        <f t="shared" si="2119"/>
        <v>50</v>
      </c>
    </row>
    <row r="2466" spans="1:17">
      <c r="A2466" s="12" t="s">
        <v>803</v>
      </c>
      <c r="B2466" s="12" t="s">
        <v>129</v>
      </c>
      <c r="C2466" s="12" t="s">
        <v>1104</v>
      </c>
      <c r="D2466" s="12" t="s">
        <v>1105</v>
      </c>
      <c r="E2466" s="11">
        <v>8216</v>
      </c>
      <c r="F2466" s="12"/>
      <c r="G2466" s="84" t="s">
        <v>3108</v>
      </c>
      <c r="H2466" s="13" t="s">
        <v>57</v>
      </c>
      <c r="I2466" s="2">
        <v>10000</v>
      </c>
      <c r="J2466" s="2">
        <v>10000</v>
      </c>
      <c r="K2466" s="2">
        <v>10000</v>
      </c>
      <c r="L2466" s="2">
        <f t="shared" si="2109"/>
        <v>0</v>
      </c>
      <c r="M2466" s="2"/>
      <c r="N2466" s="2"/>
      <c r="O2466" s="2"/>
      <c r="P2466" s="2">
        <f t="shared" si="2111"/>
        <v>10000</v>
      </c>
      <c r="Q2466" s="2">
        <f t="shared" si="2119"/>
        <v>100</v>
      </c>
    </row>
    <row r="2467" spans="1:17">
      <c r="A2467" s="13" t="s">
        <v>0</v>
      </c>
      <c r="B2467" s="13" t="s">
        <v>0</v>
      </c>
      <c r="C2467" s="13" t="s">
        <v>0</v>
      </c>
      <c r="D2467" s="13" t="s">
        <v>0</v>
      </c>
      <c r="E2467" s="13" t="s">
        <v>0</v>
      </c>
      <c r="F2467" s="13" t="s">
        <v>0</v>
      </c>
      <c r="G2467" s="84" t="s">
        <v>0</v>
      </c>
      <c r="H2467" s="24" t="s">
        <v>1114</v>
      </c>
      <c r="I2467" s="29">
        <v>2409954</v>
      </c>
      <c r="J2467" s="29">
        <f t="shared" ref="J2467:K2467" si="2129">SUM(J2439,J2463)</f>
        <v>2367222</v>
      </c>
      <c r="K2467" s="29">
        <f t="shared" si="2129"/>
        <v>1266679</v>
      </c>
      <c r="L2467" s="29">
        <f t="shared" si="2109"/>
        <v>611905</v>
      </c>
      <c r="M2467" s="29">
        <f t="shared" ref="M2467:O2467" si="2130">SUM(M2439,M2463)</f>
        <v>206055</v>
      </c>
      <c r="N2467" s="29">
        <f t="shared" si="2130"/>
        <v>202350</v>
      </c>
      <c r="O2467" s="29">
        <f t="shared" si="2130"/>
        <v>203500</v>
      </c>
      <c r="P2467" s="29">
        <f t="shared" si="2111"/>
        <v>1878584</v>
      </c>
      <c r="Q2467" s="29">
        <f t="shared" si="2119"/>
        <v>79.358167506047167</v>
      </c>
    </row>
    <row r="2468" spans="1:17" ht="15.75" thickBot="1">
      <c r="A2468" s="13" t="s">
        <v>0</v>
      </c>
      <c r="B2468" s="13" t="s">
        <v>0</v>
      </c>
      <c r="C2468" s="13" t="s">
        <v>0</v>
      </c>
      <c r="D2468" s="13" t="s">
        <v>0</v>
      </c>
      <c r="E2468" s="13" t="s">
        <v>0</v>
      </c>
      <c r="F2468" s="13" t="s">
        <v>0</v>
      </c>
      <c r="G2468" s="84" t="s">
        <v>0</v>
      </c>
      <c r="H2468" s="18" t="s">
        <v>125</v>
      </c>
      <c r="I2468" s="3">
        <v>50</v>
      </c>
      <c r="J2468" s="3">
        <v>50</v>
      </c>
      <c r="K2468" s="3">
        <v>0</v>
      </c>
      <c r="L2468" s="3">
        <f t="shared" si="2109"/>
        <v>0</v>
      </c>
      <c r="M2468" s="3"/>
      <c r="N2468" s="3"/>
      <c r="O2468" s="3"/>
      <c r="P2468" s="3">
        <f t="shared" si="2111"/>
        <v>0</v>
      </c>
      <c r="Q2468" s="3">
        <f t="shared" si="2119"/>
        <v>0</v>
      </c>
    </row>
    <row r="2469" spans="1:17" ht="45.75" thickBot="1">
      <c r="A2469" s="109" t="s">
        <v>0</v>
      </c>
      <c r="B2469" s="109" t="s">
        <v>0</v>
      </c>
      <c r="C2469" s="109" t="s">
        <v>0</v>
      </c>
      <c r="D2469" s="109" t="s">
        <v>0</v>
      </c>
      <c r="E2469" s="109" t="s">
        <v>0</v>
      </c>
      <c r="F2469" s="109" t="s">
        <v>0</v>
      </c>
      <c r="G2469" s="121" t="s">
        <v>0</v>
      </c>
      <c r="H2469" s="1" t="s">
        <v>126</v>
      </c>
      <c r="I2469" s="1" t="s">
        <v>3016</v>
      </c>
      <c r="J2469" s="1" t="s">
        <v>3199</v>
      </c>
      <c r="K2469" s="1" t="s">
        <v>3198</v>
      </c>
      <c r="L2469" s="1" t="s">
        <v>3191</v>
      </c>
      <c r="M2469" s="1" t="s">
        <v>3193</v>
      </c>
      <c r="N2469" s="1" t="s">
        <v>3194</v>
      </c>
      <c r="O2469" s="1" t="s">
        <v>3195</v>
      </c>
      <c r="P2469" s="1" t="s">
        <v>3192</v>
      </c>
      <c r="Q2469" s="1" t="s">
        <v>3185</v>
      </c>
    </row>
    <row r="2470" spans="1:17">
      <c r="A2470" s="110"/>
      <c r="B2470" s="110"/>
      <c r="C2470" s="110"/>
      <c r="D2470" s="110"/>
      <c r="E2470" s="110"/>
      <c r="F2470" s="110"/>
      <c r="G2470" s="122"/>
      <c r="H2470" s="26" t="s">
        <v>0</v>
      </c>
      <c r="I2470" s="28">
        <v>1</v>
      </c>
      <c r="J2470" s="28">
        <v>2</v>
      </c>
      <c r="K2470" s="28">
        <v>3</v>
      </c>
      <c r="L2470" s="28" t="s">
        <v>3186</v>
      </c>
      <c r="M2470" s="28">
        <v>5</v>
      </c>
      <c r="N2470" s="28">
        <v>6</v>
      </c>
      <c r="O2470" s="28">
        <v>7</v>
      </c>
      <c r="P2470" s="28" t="s">
        <v>3187</v>
      </c>
      <c r="Q2470" s="28">
        <v>9</v>
      </c>
    </row>
    <row r="2471" spans="1:17">
      <c r="A2471" s="110"/>
      <c r="B2471" s="110"/>
      <c r="C2471" s="110"/>
      <c r="D2471" s="110"/>
      <c r="E2471" s="110"/>
      <c r="F2471" s="110"/>
      <c r="G2471" s="122"/>
      <c r="H2471" s="8" t="s">
        <v>877</v>
      </c>
      <c r="I2471" s="9">
        <v>2409954</v>
      </c>
      <c r="J2471" s="9">
        <f t="shared" ref="J2471" si="2131">SUM(J2467)</f>
        <v>2367222</v>
      </c>
      <c r="K2471" s="9">
        <f t="shared" ref="K2471" si="2132">SUM(K2467)</f>
        <v>1266679</v>
      </c>
      <c r="L2471" s="9">
        <f t="shared" ref="L2471:L2472" si="2133">M2471+N2471+O2471</f>
        <v>611905</v>
      </c>
      <c r="M2471" s="9">
        <f t="shared" ref="M2471:O2471" si="2134">SUM(M2467)</f>
        <v>206055</v>
      </c>
      <c r="N2471" s="9">
        <f t="shared" si="2134"/>
        <v>202350</v>
      </c>
      <c r="O2471" s="9">
        <f t="shared" si="2134"/>
        <v>203500</v>
      </c>
      <c r="P2471" s="9">
        <f t="shared" ref="P2471:P2472" si="2135">SUM(K2471+L2471)</f>
        <v>1878584</v>
      </c>
      <c r="Q2471" s="9">
        <f t="shared" si="2119"/>
        <v>79.358167506047167</v>
      </c>
    </row>
    <row r="2472" spans="1:17">
      <c r="A2472" s="110"/>
      <c r="B2472" s="110"/>
      <c r="C2472" s="110"/>
      <c r="D2472" s="110"/>
      <c r="E2472" s="110"/>
      <c r="F2472" s="110"/>
      <c r="G2472" s="122"/>
      <c r="H2472" s="10" t="s">
        <v>68</v>
      </c>
      <c r="I2472" s="9">
        <v>2409954</v>
      </c>
      <c r="J2472" s="9">
        <f t="shared" ref="J2472" si="2136">SUM(J2471)</f>
        <v>2367222</v>
      </c>
      <c r="K2472" s="9">
        <f t="shared" ref="K2472" si="2137">SUM(K2471)</f>
        <v>1266679</v>
      </c>
      <c r="L2472" s="9">
        <f t="shared" si="2133"/>
        <v>611905</v>
      </c>
      <c r="M2472" s="9">
        <f t="shared" ref="M2472:O2472" si="2138">SUM(M2471)</f>
        <v>206055</v>
      </c>
      <c r="N2472" s="9">
        <f t="shared" si="2138"/>
        <v>202350</v>
      </c>
      <c r="O2472" s="9">
        <f t="shared" si="2138"/>
        <v>203500</v>
      </c>
      <c r="P2472" s="9">
        <f t="shared" si="2135"/>
        <v>1878584</v>
      </c>
      <c r="Q2472" s="9">
        <f t="shared" si="2119"/>
        <v>79.358167506047167</v>
      </c>
    </row>
    <row r="2473" spans="1:17">
      <c r="A2473" s="111"/>
      <c r="B2473" s="111"/>
      <c r="C2473" s="111"/>
      <c r="D2473" s="111"/>
      <c r="E2473" s="111"/>
      <c r="F2473" s="111"/>
      <c r="G2473" s="123"/>
      <c r="Q2473" t="str">
        <f t="shared" si="2119"/>
        <v>-</v>
      </c>
    </row>
    <row r="2474" spans="1:17" ht="15.75" thickBot="1">
      <c r="A2474" s="13" t="s">
        <v>0</v>
      </c>
      <c r="B2474" s="13" t="s">
        <v>0</v>
      </c>
      <c r="C2474" s="13" t="s">
        <v>0</v>
      </c>
      <c r="D2474" s="13" t="s">
        <v>0</v>
      </c>
      <c r="E2474" s="13" t="s">
        <v>0</v>
      </c>
      <c r="F2474" s="13" t="s">
        <v>0</v>
      </c>
      <c r="G2474" s="84" t="s">
        <v>0</v>
      </c>
      <c r="H2474" s="27" t="s">
        <v>0</v>
      </c>
      <c r="I2474" s="27"/>
      <c r="J2474" s="27"/>
      <c r="K2474" s="27"/>
      <c r="L2474" s="27"/>
      <c r="M2474" s="27"/>
      <c r="N2474" s="27"/>
      <c r="O2474" s="27"/>
      <c r="P2474" s="27"/>
      <c r="Q2474" s="27" t="str">
        <f t="shared" si="2119"/>
        <v>-</v>
      </c>
    </row>
    <row r="2475" spans="1:17" ht="45.75" thickBot="1">
      <c r="A2475" s="1" t="s">
        <v>82</v>
      </c>
      <c r="B2475" s="1" t="s">
        <v>83</v>
      </c>
      <c r="C2475" s="1" t="s">
        <v>84</v>
      </c>
      <c r="D2475" s="19" t="s">
        <v>0</v>
      </c>
      <c r="E2475" s="1" t="s">
        <v>85</v>
      </c>
      <c r="F2475" s="1" t="s">
        <v>86</v>
      </c>
      <c r="G2475" s="82" t="s">
        <v>87</v>
      </c>
      <c r="H2475" s="1" t="s">
        <v>1</v>
      </c>
      <c r="I2475" s="1" t="s">
        <v>3016</v>
      </c>
      <c r="J2475" s="1" t="s">
        <v>3199</v>
      </c>
      <c r="K2475" s="1" t="s">
        <v>3198</v>
      </c>
      <c r="L2475" s="1" t="s">
        <v>3191</v>
      </c>
      <c r="M2475" s="1" t="s">
        <v>3193</v>
      </c>
      <c r="N2475" s="1" t="s">
        <v>3194</v>
      </c>
      <c r="O2475" s="1" t="s">
        <v>3195</v>
      </c>
      <c r="P2475" s="1" t="s">
        <v>3192</v>
      </c>
      <c r="Q2475" s="1" t="s">
        <v>3185</v>
      </c>
    </row>
    <row r="2476" spans="1:17">
      <c r="A2476" s="20" t="s">
        <v>0</v>
      </c>
      <c r="B2476" s="20" t="s">
        <v>0</v>
      </c>
      <c r="C2476" s="20" t="s">
        <v>0</v>
      </c>
      <c r="D2476" s="21" t="s">
        <v>0</v>
      </c>
      <c r="E2476" s="21" t="s">
        <v>0</v>
      </c>
      <c r="F2476" s="22" t="s">
        <v>0</v>
      </c>
      <c r="G2476" s="83" t="s">
        <v>0</v>
      </c>
      <c r="H2476" s="23" t="s">
        <v>0</v>
      </c>
      <c r="I2476" s="28">
        <v>1</v>
      </c>
      <c r="J2476" s="28">
        <v>2</v>
      </c>
      <c r="K2476" s="28">
        <v>3</v>
      </c>
      <c r="L2476" s="28" t="s">
        <v>3186</v>
      </c>
      <c r="M2476" s="28">
        <v>5</v>
      </c>
      <c r="N2476" s="28">
        <v>6</v>
      </c>
      <c r="O2476" s="28">
        <v>7</v>
      </c>
      <c r="P2476" s="28" t="s">
        <v>3187</v>
      </c>
      <c r="Q2476" s="28">
        <v>9</v>
      </c>
    </row>
    <row r="2477" spans="1:17">
      <c r="A2477" s="17" t="s">
        <v>803</v>
      </c>
      <c r="B2477" s="17" t="s">
        <v>129</v>
      </c>
      <c r="C2477" s="12" t="s">
        <v>1115</v>
      </c>
      <c r="D2477" s="12" t="s">
        <v>1116</v>
      </c>
      <c r="E2477" s="18" t="s">
        <v>0</v>
      </c>
      <c r="F2477" s="18" t="s">
        <v>0</v>
      </c>
      <c r="G2477" s="81" t="s">
        <v>0</v>
      </c>
      <c r="H2477" s="18" t="s">
        <v>1117</v>
      </c>
      <c r="I2477" s="11"/>
      <c r="J2477" s="11"/>
      <c r="K2477" s="11"/>
      <c r="L2477" s="11"/>
      <c r="M2477" s="11"/>
      <c r="N2477" s="11"/>
      <c r="O2477" s="11"/>
      <c r="P2477" s="11"/>
      <c r="Q2477" s="11" t="str">
        <f t="shared" si="2119"/>
        <v>-</v>
      </c>
    </row>
    <row r="2478" spans="1:17" ht="22.5">
      <c r="A2478" s="17" t="s">
        <v>0</v>
      </c>
      <c r="B2478" s="17" t="s">
        <v>0</v>
      </c>
      <c r="C2478" s="17" t="s">
        <v>0</v>
      </c>
      <c r="D2478" s="18" t="s">
        <v>0</v>
      </c>
      <c r="E2478" s="18" t="s">
        <v>0</v>
      </c>
      <c r="F2478" s="18" t="s">
        <v>0</v>
      </c>
      <c r="G2478" s="81" t="s">
        <v>0</v>
      </c>
      <c r="H2478" s="24" t="s">
        <v>27</v>
      </c>
      <c r="I2478" s="29">
        <v>1638908</v>
      </c>
      <c r="J2478" s="29">
        <f t="shared" ref="J2478" si="2139">SUM(J2479,J2487,J2489)</f>
        <v>1639210</v>
      </c>
      <c r="K2478" s="29">
        <f t="shared" ref="K2478" si="2140">SUM(K2479,K2487,K2489)</f>
        <v>831916</v>
      </c>
      <c r="L2478" s="29">
        <f t="shared" ref="L2478:L2509" si="2141">M2478+N2478+O2478</f>
        <v>380550</v>
      </c>
      <c r="M2478" s="29">
        <f t="shared" ref="M2478:O2478" si="2142">SUM(M2479,M2487,M2489)</f>
        <v>124650</v>
      </c>
      <c r="N2478" s="29">
        <f t="shared" si="2142"/>
        <v>128500</v>
      </c>
      <c r="O2478" s="29">
        <f t="shared" si="2142"/>
        <v>127400</v>
      </c>
      <c r="P2478" s="29">
        <f t="shared" ref="P2478:P2509" si="2143">SUM(K2478+L2478)</f>
        <v>1212466</v>
      </c>
      <c r="Q2478" s="29">
        <f t="shared" si="2119"/>
        <v>73.966483855027732</v>
      </c>
    </row>
    <row r="2479" spans="1:17">
      <c r="A2479" s="12" t="s">
        <v>803</v>
      </c>
      <c r="B2479" s="12" t="s">
        <v>129</v>
      </c>
      <c r="C2479" s="12" t="s">
        <v>1115</v>
      </c>
      <c r="D2479" s="12" t="s">
        <v>1116</v>
      </c>
      <c r="E2479" s="18" t="s">
        <v>2</v>
      </c>
      <c r="F2479" s="18" t="s">
        <v>0</v>
      </c>
      <c r="G2479" s="81" t="s">
        <v>0</v>
      </c>
      <c r="H2479" s="18" t="s">
        <v>3</v>
      </c>
      <c r="I2479" s="3">
        <v>1412331</v>
      </c>
      <c r="J2479" s="3">
        <f t="shared" ref="J2479" si="2144">SUM(J2480:J2481)</f>
        <v>1417233</v>
      </c>
      <c r="K2479" s="3">
        <f t="shared" ref="K2479" si="2145">SUM(K2480:K2481)</f>
        <v>713165</v>
      </c>
      <c r="L2479" s="3">
        <f t="shared" si="2141"/>
        <v>328600</v>
      </c>
      <c r="M2479" s="3">
        <f t="shared" ref="M2479:O2479" si="2146">SUM(M2480:M2481)</f>
        <v>105000</v>
      </c>
      <c r="N2479" s="3">
        <f t="shared" si="2146"/>
        <v>111800</v>
      </c>
      <c r="O2479" s="3">
        <f t="shared" si="2146"/>
        <v>111800</v>
      </c>
      <c r="P2479" s="3">
        <f t="shared" si="2143"/>
        <v>1041765</v>
      </c>
      <c r="Q2479" s="3">
        <f t="shared" si="2119"/>
        <v>73.506967449953535</v>
      </c>
    </row>
    <row r="2480" spans="1:17">
      <c r="A2480" s="33" t="s">
        <v>803</v>
      </c>
      <c r="B2480" s="33" t="s">
        <v>129</v>
      </c>
      <c r="C2480" s="33" t="s">
        <v>1115</v>
      </c>
      <c r="D2480" s="33" t="s">
        <v>1116</v>
      </c>
      <c r="E2480" s="34">
        <v>6111</v>
      </c>
      <c r="F2480" s="33"/>
      <c r="G2480" s="84" t="s">
        <v>3108</v>
      </c>
      <c r="H2480" s="35" t="s">
        <v>4</v>
      </c>
      <c r="I2480" s="32">
        <v>1237037</v>
      </c>
      <c r="J2480" s="32">
        <v>1237037</v>
      </c>
      <c r="K2480" s="32">
        <v>591510</v>
      </c>
      <c r="L2480" s="32">
        <f t="shared" si="2141"/>
        <v>300000</v>
      </c>
      <c r="M2480" s="32">
        <v>100000</v>
      </c>
      <c r="N2480" s="32">
        <v>100000</v>
      </c>
      <c r="O2480" s="32">
        <v>100000</v>
      </c>
      <c r="P2480" s="32">
        <f t="shared" si="2143"/>
        <v>891510</v>
      </c>
      <c r="Q2480" s="32">
        <f t="shared" si="2119"/>
        <v>72.068175810424435</v>
      </c>
    </row>
    <row r="2481" spans="1:17">
      <c r="A2481" s="17" t="s">
        <v>803</v>
      </c>
      <c r="B2481" s="17" t="s">
        <v>129</v>
      </c>
      <c r="C2481" s="17" t="s">
        <v>1115</v>
      </c>
      <c r="D2481" s="17" t="s">
        <v>1116</v>
      </c>
      <c r="E2481" s="17" t="s">
        <v>91</v>
      </c>
      <c r="F2481" s="12" t="s">
        <v>0</v>
      </c>
      <c r="G2481" s="84" t="s">
        <v>0</v>
      </c>
      <c r="H2481" s="18" t="s">
        <v>5</v>
      </c>
      <c r="I2481" s="3">
        <v>175294</v>
      </c>
      <c r="J2481" s="3">
        <f t="shared" ref="J2481:K2481" si="2147">SUM(J2482:J2486)</f>
        <v>180196</v>
      </c>
      <c r="K2481" s="3">
        <f t="shared" si="2147"/>
        <v>121655</v>
      </c>
      <c r="L2481" s="3">
        <f t="shared" si="2141"/>
        <v>28600</v>
      </c>
      <c r="M2481" s="3">
        <f t="shared" ref="M2481:O2481" si="2148">SUM(M2482:M2486)</f>
        <v>5000</v>
      </c>
      <c r="N2481" s="3">
        <f t="shared" si="2148"/>
        <v>11800</v>
      </c>
      <c r="O2481" s="3">
        <f t="shared" si="2148"/>
        <v>11800</v>
      </c>
      <c r="P2481" s="3">
        <f t="shared" si="2143"/>
        <v>150255</v>
      </c>
      <c r="Q2481" s="3">
        <f t="shared" si="2119"/>
        <v>83.384203866900492</v>
      </c>
    </row>
    <row r="2482" spans="1:17">
      <c r="A2482" s="33" t="s">
        <v>803</v>
      </c>
      <c r="B2482" s="33" t="s">
        <v>129</v>
      </c>
      <c r="C2482" s="33" t="s">
        <v>1115</v>
      </c>
      <c r="D2482" s="33" t="s">
        <v>1116</v>
      </c>
      <c r="E2482" s="34">
        <v>6112</v>
      </c>
      <c r="F2482" s="33" t="s">
        <v>1118</v>
      </c>
      <c r="G2482" s="84" t="s">
        <v>3108</v>
      </c>
      <c r="H2482" s="35" t="s">
        <v>9</v>
      </c>
      <c r="I2482" s="32">
        <v>26300</v>
      </c>
      <c r="J2482" s="32">
        <v>24900</v>
      </c>
      <c r="K2482" s="32">
        <v>10870</v>
      </c>
      <c r="L2482" s="32">
        <f t="shared" si="2141"/>
        <v>3600</v>
      </c>
      <c r="M2482" s="32">
        <v>0</v>
      </c>
      <c r="N2482" s="32">
        <v>1800</v>
      </c>
      <c r="O2482" s="32">
        <v>1800</v>
      </c>
      <c r="P2482" s="32">
        <f t="shared" si="2143"/>
        <v>14470</v>
      </c>
      <c r="Q2482" s="32">
        <f t="shared" si="2119"/>
        <v>58.112449799196789</v>
      </c>
    </row>
    <row r="2483" spans="1:17">
      <c r="A2483" s="33" t="s">
        <v>803</v>
      </c>
      <c r="B2483" s="33" t="s">
        <v>129</v>
      </c>
      <c r="C2483" s="33" t="s">
        <v>1115</v>
      </c>
      <c r="D2483" s="33" t="s">
        <v>1116</v>
      </c>
      <c r="E2483" s="34">
        <v>6112</v>
      </c>
      <c r="F2483" s="33" t="s">
        <v>1119</v>
      </c>
      <c r="G2483" s="84" t="s">
        <v>3108</v>
      </c>
      <c r="H2483" s="35" t="s">
        <v>10</v>
      </c>
      <c r="I2483" s="32">
        <v>97300</v>
      </c>
      <c r="J2483" s="32">
        <v>97300</v>
      </c>
      <c r="K2483" s="32">
        <v>52789</v>
      </c>
      <c r="L2483" s="32">
        <f t="shared" si="2141"/>
        <v>25000</v>
      </c>
      <c r="M2483" s="32">
        <v>5000</v>
      </c>
      <c r="N2483" s="32">
        <v>10000</v>
      </c>
      <c r="O2483" s="32">
        <v>10000</v>
      </c>
      <c r="P2483" s="32">
        <f t="shared" si="2143"/>
        <v>77789</v>
      </c>
      <c r="Q2483" s="32">
        <f t="shared" si="2119"/>
        <v>79.947584789311406</v>
      </c>
    </row>
    <row r="2484" spans="1:17">
      <c r="A2484" s="12" t="s">
        <v>803</v>
      </c>
      <c r="B2484" s="12" t="s">
        <v>129</v>
      </c>
      <c r="C2484" s="12" t="s">
        <v>1115</v>
      </c>
      <c r="D2484" s="12" t="s">
        <v>1116</v>
      </c>
      <c r="E2484" s="11">
        <v>6112</v>
      </c>
      <c r="F2484" s="12" t="s">
        <v>1120</v>
      </c>
      <c r="G2484" s="84" t="s">
        <v>3108</v>
      </c>
      <c r="H2484" s="13" t="s">
        <v>7</v>
      </c>
      <c r="I2484" s="2">
        <v>15694</v>
      </c>
      <c r="J2484" s="2">
        <v>21996</v>
      </c>
      <c r="K2484" s="2">
        <v>21996</v>
      </c>
      <c r="L2484" s="2">
        <f t="shared" si="2141"/>
        <v>0</v>
      </c>
      <c r="M2484" s="2">
        <v>0</v>
      </c>
      <c r="N2484" s="2">
        <v>0</v>
      </c>
      <c r="O2484" s="2">
        <v>0</v>
      </c>
      <c r="P2484" s="2">
        <f t="shared" si="2143"/>
        <v>21996</v>
      </c>
      <c r="Q2484" s="2">
        <f t="shared" si="2119"/>
        <v>100</v>
      </c>
    </row>
    <row r="2485" spans="1:17">
      <c r="A2485" s="12" t="s">
        <v>803</v>
      </c>
      <c r="B2485" s="12" t="s">
        <v>129</v>
      </c>
      <c r="C2485" s="12" t="s">
        <v>1115</v>
      </c>
      <c r="D2485" s="12" t="s">
        <v>1116</v>
      </c>
      <c r="E2485" s="11">
        <v>6112</v>
      </c>
      <c r="F2485" s="12" t="s">
        <v>1121</v>
      </c>
      <c r="G2485" s="84" t="s">
        <v>3108</v>
      </c>
      <c r="H2485" s="13" t="s">
        <v>8</v>
      </c>
      <c r="I2485" s="2">
        <v>27000</v>
      </c>
      <c r="J2485" s="2">
        <v>27000</v>
      </c>
      <c r="K2485" s="2">
        <v>27000</v>
      </c>
      <c r="L2485" s="2">
        <f t="shared" si="2141"/>
        <v>0</v>
      </c>
      <c r="M2485" s="2">
        <v>0</v>
      </c>
      <c r="N2485" s="2">
        <v>0</v>
      </c>
      <c r="O2485" s="2">
        <v>0</v>
      </c>
      <c r="P2485" s="2">
        <f t="shared" si="2143"/>
        <v>27000</v>
      </c>
      <c r="Q2485" s="2">
        <f t="shared" si="2119"/>
        <v>100</v>
      </c>
    </row>
    <row r="2486" spans="1:17">
      <c r="A2486" s="12" t="s">
        <v>803</v>
      </c>
      <c r="B2486" s="12" t="s">
        <v>129</v>
      </c>
      <c r="C2486" s="12" t="s">
        <v>1115</v>
      </c>
      <c r="D2486" s="12" t="s">
        <v>1116</v>
      </c>
      <c r="E2486" s="11">
        <v>6112</v>
      </c>
      <c r="F2486" s="12" t="s">
        <v>1122</v>
      </c>
      <c r="G2486" s="84" t="s">
        <v>3108</v>
      </c>
      <c r="H2486" s="13" t="s">
        <v>6</v>
      </c>
      <c r="I2486" s="2">
        <v>9000</v>
      </c>
      <c r="J2486" s="2">
        <v>9000</v>
      </c>
      <c r="K2486" s="2">
        <v>9000</v>
      </c>
      <c r="L2486" s="2">
        <f t="shared" si="2141"/>
        <v>0</v>
      </c>
      <c r="M2486" s="2">
        <v>0</v>
      </c>
      <c r="N2486" s="2">
        <v>0</v>
      </c>
      <c r="O2486" s="2">
        <v>0</v>
      </c>
      <c r="P2486" s="2">
        <f t="shared" si="2143"/>
        <v>9000</v>
      </c>
      <c r="Q2486" s="2">
        <f t="shared" si="2119"/>
        <v>100</v>
      </c>
    </row>
    <row r="2487" spans="1:17">
      <c r="A2487" s="12" t="s">
        <v>803</v>
      </c>
      <c r="B2487" s="12" t="s">
        <v>129</v>
      </c>
      <c r="C2487" s="12" t="s">
        <v>1115</v>
      </c>
      <c r="D2487" s="12" t="s">
        <v>1116</v>
      </c>
      <c r="E2487" s="18" t="s">
        <v>13</v>
      </c>
      <c r="F2487" s="18" t="s">
        <v>0</v>
      </c>
      <c r="G2487" s="81" t="s">
        <v>0</v>
      </c>
      <c r="H2487" s="18" t="s">
        <v>14</v>
      </c>
      <c r="I2487" s="3">
        <v>129888</v>
      </c>
      <c r="J2487" s="3">
        <f t="shared" ref="J2487:K2487" si="2149">SUM(J2488)</f>
        <v>129888</v>
      </c>
      <c r="K2487" s="3">
        <f t="shared" si="2149"/>
        <v>63777</v>
      </c>
      <c r="L2487" s="3">
        <f t="shared" si="2141"/>
        <v>33000</v>
      </c>
      <c r="M2487" s="3">
        <f t="shared" ref="M2487:O2487" si="2150">SUM(M2488)</f>
        <v>11000</v>
      </c>
      <c r="N2487" s="3">
        <f t="shared" si="2150"/>
        <v>11000</v>
      </c>
      <c r="O2487" s="3">
        <f t="shared" si="2150"/>
        <v>11000</v>
      </c>
      <c r="P2487" s="3">
        <f t="shared" si="2143"/>
        <v>96777</v>
      </c>
      <c r="Q2487" s="3">
        <f t="shared" si="2119"/>
        <v>74.508037694013311</v>
      </c>
    </row>
    <row r="2488" spans="1:17">
      <c r="A2488" s="33" t="s">
        <v>803</v>
      </c>
      <c r="B2488" s="33" t="s">
        <v>129</v>
      </c>
      <c r="C2488" s="33" t="s">
        <v>1115</v>
      </c>
      <c r="D2488" s="33" t="s">
        <v>1116</v>
      </c>
      <c r="E2488" s="34">
        <v>6121</v>
      </c>
      <c r="F2488" s="33"/>
      <c r="G2488" s="84" t="s">
        <v>3108</v>
      </c>
      <c r="H2488" s="35" t="s">
        <v>15</v>
      </c>
      <c r="I2488" s="32">
        <v>129888</v>
      </c>
      <c r="J2488" s="32">
        <v>129888</v>
      </c>
      <c r="K2488" s="32">
        <v>63777</v>
      </c>
      <c r="L2488" s="32">
        <f t="shared" si="2141"/>
        <v>33000</v>
      </c>
      <c r="M2488" s="32">
        <v>11000</v>
      </c>
      <c r="N2488" s="32">
        <v>11000</v>
      </c>
      <c r="O2488" s="32">
        <v>11000</v>
      </c>
      <c r="P2488" s="32">
        <f t="shared" si="2143"/>
        <v>96777</v>
      </c>
      <c r="Q2488" s="32">
        <f t="shared" si="2119"/>
        <v>74.508037694013311</v>
      </c>
    </row>
    <row r="2489" spans="1:17">
      <c r="A2489" s="12" t="s">
        <v>803</v>
      </c>
      <c r="B2489" s="12" t="s">
        <v>129</v>
      </c>
      <c r="C2489" s="12" t="s">
        <v>1115</v>
      </c>
      <c r="D2489" s="12" t="s">
        <v>1116</v>
      </c>
      <c r="E2489" s="18" t="s">
        <v>16</v>
      </c>
      <c r="F2489" s="18" t="s">
        <v>0</v>
      </c>
      <c r="G2489" s="81" t="s">
        <v>0</v>
      </c>
      <c r="H2489" s="18" t="s">
        <v>17</v>
      </c>
      <c r="I2489" s="3">
        <v>96689</v>
      </c>
      <c r="J2489" s="3">
        <f t="shared" ref="J2489:K2489" si="2151">SUM(J2490:J2496)</f>
        <v>92089</v>
      </c>
      <c r="K2489" s="3">
        <f t="shared" si="2151"/>
        <v>54974</v>
      </c>
      <c r="L2489" s="3">
        <f t="shared" si="2141"/>
        <v>18950</v>
      </c>
      <c r="M2489" s="3">
        <f t="shared" ref="M2489:O2489" si="2152">SUM(M2490:M2496)</f>
        <v>8650</v>
      </c>
      <c r="N2489" s="3">
        <f t="shared" si="2152"/>
        <v>5700</v>
      </c>
      <c r="O2489" s="3">
        <f t="shared" si="2152"/>
        <v>4600</v>
      </c>
      <c r="P2489" s="3">
        <f t="shared" si="2143"/>
        <v>73924</v>
      </c>
      <c r="Q2489" s="3">
        <f t="shared" si="2119"/>
        <v>80.274517043295063</v>
      </c>
    </row>
    <row r="2490" spans="1:17">
      <c r="A2490" s="12" t="s">
        <v>803</v>
      </c>
      <c r="B2490" s="12" t="s">
        <v>129</v>
      </c>
      <c r="C2490" s="12" t="s">
        <v>1115</v>
      </c>
      <c r="D2490" s="12" t="s">
        <v>1116</v>
      </c>
      <c r="E2490" s="11">
        <v>6131</v>
      </c>
      <c r="F2490" s="12"/>
      <c r="G2490" s="84" t="s">
        <v>3108</v>
      </c>
      <c r="H2490" s="13" t="s">
        <v>18</v>
      </c>
      <c r="I2490" s="2">
        <v>600</v>
      </c>
      <c r="J2490" s="2">
        <v>2000</v>
      </c>
      <c r="K2490" s="2">
        <v>1400</v>
      </c>
      <c r="L2490" s="2">
        <f t="shared" si="2141"/>
        <v>600</v>
      </c>
      <c r="M2490" s="2">
        <v>600</v>
      </c>
      <c r="N2490" s="2">
        <v>0</v>
      </c>
      <c r="O2490" s="2">
        <v>0</v>
      </c>
      <c r="P2490" s="2">
        <f t="shared" si="2143"/>
        <v>2000</v>
      </c>
      <c r="Q2490" s="2">
        <f t="shared" si="2119"/>
        <v>100</v>
      </c>
    </row>
    <row r="2491" spans="1:17">
      <c r="A2491" s="12" t="s">
        <v>803</v>
      </c>
      <c r="B2491" s="12" t="s">
        <v>129</v>
      </c>
      <c r="C2491" s="12" t="s">
        <v>1115</v>
      </c>
      <c r="D2491" s="12" t="s">
        <v>1116</v>
      </c>
      <c r="E2491" s="11">
        <v>6132</v>
      </c>
      <c r="F2491" s="12"/>
      <c r="G2491" s="84" t="s">
        <v>3108</v>
      </c>
      <c r="H2491" s="13" t="s">
        <v>19</v>
      </c>
      <c r="I2491" s="2">
        <v>40000</v>
      </c>
      <c r="J2491" s="2">
        <v>40000</v>
      </c>
      <c r="K2491" s="2">
        <v>28000</v>
      </c>
      <c r="L2491" s="2">
        <f t="shared" si="2141"/>
        <v>3000</v>
      </c>
      <c r="M2491" s="2">
        <v>1000</v>
      </c>
      <c r="N2491" s="2">
        <v>1000</v>
      </c>
      <c r="O2491" s="2">
        <v>1000</v>
      </c>
      <c r="P2491" s="2">
        <f t="shared" si="2143"/>
        <v>31000</v>
      </c>
      <c r="Q2491" s="2">
        <f t="shared" si="2119"/>
        <v>77.5</v>
      </c>
    </row>
    <row r="2492" spans="1:17">
      <c r="A2492" s="12" t="s">
        <v>803</v>
      </c>
      <c r="B2492" s="12" t="s">
        <v>129</v>
      </c>
      <c r="C2492" s="12" t="s">
        <v>1115</v>
      </c>
      <c r="D2492" s="12" t="s">
        <v>1116</v>
      </c>
      <c r="E2492" s="11">
        <v>6133</v>
      </c>
      <c r="F2492" s="12"/>
      <c r="G2492" s="84" t="s">
        <v>3108</v>
      </c>
      <c r="H2492" s="13" t="s">
        <v>20</v>
      </c>
      <c r="I2492" s="2">
        <v>6400</v>
      </c>
      <c r="J2492" s="2">
        <v>6400</v>
      </c>
      <c r="K2492" s="2">
        <v>3800</v>
      </c>
      <c r="L2492" s="2">
        <f t="shared" si="2141"/>
        <v>2600</v>
      </c>
      <c r="M2492" s="2">
        <v>1000</v>
      </c>
      <c r="N2492" s="2">
        <v>1000</v>
      </c>
      <c r="O2492" s="2">
        <v>600</v>
      </c>
      <c r="P2492" s="2">
        <f t="shared" si="2143"/>
        <v>6400</v>
      </c>
      <c r="Q2492" s="2">
        <f t="shared" si="2119"/>
        <v>100</v>
      </c>
    </row>
    <row r="2493" spans="1:17">
      <c r="A2493" s="12" t="s">
        <v>803</v>
      </c>
      <c r="B2493" s="12" t="s">
        <v>129</v>
      </c>
      <c r="C2493" s="12" t="s">
        <v>1115</v>
      </c>
      <c r="D2493" s="12" t="s">
        <v>1116</v>
      </c>
      <c r="E2493" s="11">
        <v>6134</v>
      </c>
      <c r="F2493" s="12"/>
      <c r="G2493" s="84" t="s">
        <v>3108</v>
      </c>
      <c r="H2493" s="13" t="s">
        <v>21</v>
      </c>
      <c r="I2493" s="2">
        <v>18400</v>
      </c>
      <c r="J2493" s="2">
        <v>13400</v>
      </c>
      <c r="K2493" s="2">
        <v>6700</v>
      </c>
      <c r="L2493" s="2">
        <f t="shared" si="2141"/>
        <v>3000</v>
      </c>
      <c r="M2493" s="2">
        <v>1000</v>
      </c>
      <c r="N2493" s="2">
        <v>1000</v>
      </c>
      <c r="O2493" s="2">
        <v>1000</v>
      </c>
      <c r="P2493" s="2">
        <f t="shared" si="2143"/>
        <v>9700</v>
      </c>
      <c r="Q2493" s="2">
        <f t="shared" si="2119"/>
        <v>72.388059701492537</v>
      </c>
    </row>
    <row r="2494" spans="1:17">
      <c r="A2494" s="12" t="s">
        <v>803</v>
      </c>
      <c r="B2494" s="12" t="s">
        <v>129</v>
      </c>
      <c r="C2494" s="12" t="s">
        <v>1115</v>
      </c>
      <c r="D2494" s="12" t="s">
        <v>1116</v>
      </c>
      <c r="E2494" s="11">
        <v>6135</v>
      </c>
      <c r="F2494" s="12"/>
      <c r="G2494" s="84" t="s">
        <v>3108</v>
      </c>
      <c r="H2494" s="13" t="s">
        <v>22</v>
      </c>
      <c r="I2494" s="2">
        <v>500</v>
      </c>
      <c r="J2494" s="2">
        <v>500</v>
      </c>
      <c r="K2494" s="2">
        <v>0</v>
      </c>
      <c r="L2494" s="2">
        <f t="shared" si="2141"/>
        <v>500</v>
      </c>
      <c r="M2494" s="2">
        <v>500</v>
      </c>
      <c r="N2494" s="2">
        <v>0</v>
      </c>
      <c r="O2494" s="2">
        <v>0</v>
      </c>
      <c r="P2494" s="2">
        <f t="shared" si="2143"/>
        <v>500</v>
      </c>
      <c r="Q2494" s="2">
        <f t="shared" si="2119"/>
        <v>100</v>
      </c>
    </row>
    <row r="2495" spans="1:17">
      <c r="A2495" s="12" t="s">
        <v>803</v>
      </c>
      <c r="B2495" s="12" t="s">
        <v>129</v>
      </c>
      <c r="C2495" s="12" t="s">
        <v>1115</v>
      </c>
      <c r="D2495" s="12" t="s">
        <v>1116</v>
      </c>
      <c r="E2495" s="11">
        <v>6137</v>
      </c>
      <c r="F2495" s="12"/>
      <c r="G2495" s="84" t="s">
        <v>3108</v>
      </c>
      <c r="H2495" s="13" t="s">
        <v>24</v>
      </c>
      <c r="I2495" s="2">
        <v>3750</v>
      </c>
      <c r="J2495" s="2">
        <v>3750</v>
      </c>
      <c r="K2495" s="2">
        <v>2600</v>
      </c>
      <c r="L2495" s="2">
        <f t="shared" si="2141"/>
        <v>1150</v>
      </c>
      <c r="M2495" s="2">
        <v>500</v>
      </c>
      <c r="N2495" s="2">
        <v>650</v>
      </c>
      <c r="O2495" s="2">
        <v>0</v>
      </c>
      <c r="P2495" s="2">
        <f t="shared" si="2143"/>
        <v>3750</v>
      </c>
      <c r="Q2495" s="2">
        <f t="shared" si="2119"/>
        <v>100</v>
      </c>
    </row>
    <row r="2496" spans="1:17">
      <c r="A2496" s="17" t="s">
        <v>803</v>
      </c>
      <c r="B2496" s="17" t="s">
        <v>129</v>
      </c>
      <c r="C2496" s="17" t="s">
        <v>1115</v>
      </c>
      <c r="D2496" s="17" t="s">
        <v>1116</v>
      </c>
      <c r="E2496" s="17" t="s">
        <v>99</v>
      </c>
      <c r="F2496" s="12" t="s">
        <v>0</v>
      </c>
      <c r="G2496" s="84" t="s">
        <v>0</v>
      </c>
      <c r="H2496" s="18" t="s">
        <v>26</v>
      </c>
      <c r="I2496" s="3">
        <v>27039</v>
      </c>
      <c r="J2496" s="3">
        <f t="shared" ref="J2496:K2496" si="2153">SUM(J2497:J2499)</f>
        <v>26039</v>
      </c>
      <c r="K2496" s="3">
        <f t="shared" si="2153"/>
        <v>12474</v>
      </c>
      <c r="L2496" s="3">
        <f t="shared" si="2141"/>
        <v>8100</v>
      </c>
      <c r="M2496" s="3">
        <f t="shared" ref="M2496:O2496" si="2154">SUM(M2497:M2499)</f>
        <v>4050</v>
      </c>
      <c r="N2496" s="3">
        <f t="shared" si="2154"/>
        <v>2050</v>
      </c>
      <c r="O2496" s="3">
        <f t="shared" si="2154"/>
        <v>2000</v>
      </c>
      <c r="P2496" s="3">
        <f t="shared" si="2143"/>
        <v>20574</v>
      </c>
      <c r="Q2496" s="3">
        <f t="shared" si="2119"/>
        <v>79.012250854487505</v>
      </c>
    </row>
    <row r="2497" spans="1:17">
      <c r="A2497" s="12">
        <v>100</v>
      </c>
      <c r="B2497" s="12" t="s">
        <v>129</v>
      </c>
      <c r="C2497" s="12" t="s">
        <v>1115</v>
      </c>
      <c r="D2497" s="12" t="s">
        <v>1116</v>
      </c>
      <c r="E2497" s="11">
        <v>6139</v>
      </c>
      <c r="F2497" s="12"/>
      <c r="G2497" s="84" t="s">
        <v>3108</v>
      </c>
      <c r="H2497" s="13" t="s">
        <v>26</v>
      </c>
      <c r="I2497" s="2">
        <v>17340</v>
      </c>
      <c r="J2497" s="2">
        <v>16340</v>
      </c>
      <c r="K2497" s="2">
        <v>6800</v>
      </c>
      <c r="L2497" s="2">
        <f t="shared" si="2141"/>
        <v>5000</v>
      </c>
      <c r="M2497" s="2">
        <v>3000</v>
      </c>
      <c r="N2497" s="2">
        <v>1000</v>
      </c>
      <c r="O2497" s="2">
        <v>1000</v>
      </c>
      <c r="P2497" s="2">
        <f t="shared" si="2143"/>
        <v>11800</v>
      </c>
      <c r="Q2497" s="2">
        <f t="shared" si="2119"/>
        <v>72.215422276621794</v>
      </c>
    </row>
    <row r="2498" spans="1:17">
      <c r="A2498" s="33" t="s">
        <v>803</v>
      </c>
      <c r="B2498" s="33" t="s">
        <v>129</v>
      </c>
      <c r="C2498" s="33" t="s">
        <v>1115</v>
      </c>
      <c r="D2498" s="33" t="s">
        <v>1116</v>
      </c>
      <c r="E2498" s="34">
        <v>6139</v>
      </c>
      <c r="F2498" s="33" t="s">
        <v>1123</v>
      </c>
      <c r="G2498" s="84" t="s">
        <v>3108</v>
      </c>
      <c r="H2498" s="35" t="s">
        <v>108</v>
      </c>
      <c r="I2498" s="32">
        <v>3699</v>
      </c>
      <c r="J2498" s="32">
        <v>3699</v>
      </c>
      <c r="K2498" s="32">
        <v>1874</v>
      </c>
      <c r="L2498" s="32">
        <f t="shared" si="2141"/>
        <v>900</v>
      </c>
      <c r="M2498" s="32">
        <v>300</v>
      </c>
      <c r="N2498" s="32">
        <v>300</v>
      </c>
      <c r="O2498" s="32">
        <v>300</v>
      </c>
      <c r="P2498" s="32">
        <f t="shared" si="2143"/>
        <v>2774</v>
      </c>
      <c r="Q2498" s="32">
        <f t="shared" si="2119"/>
        <v>74.993241416599076</v>
      </c>
    </row>
    <row r="2499" spans="1:17" ht="22.5">
      <c r="A2499" s="12" t="s">
        <v>803</v>
      </c>
      <c r="B2499" s="12" t="s">
        <v>129</v>
      </c>
      <c r="C2499" s="12" t="s">
        <v>1115</v>
      </c>
      <c r="D2499" s="12" t="s">
        <v>1116</v>
      </c>
      <c r="E2499" s="11">
        <v>6139</v>
      </c>
      <c r="F2499" s="12" t="s">
        <v>1124</v>
      </c>
      <c r="G2499" s="84" t="s">
        <v>3108</v>
      </c>
      <c r="H2499" s="13" t="s">
        <v>114</v>
      </c>
      <c r="I2499" s="2">
        <v>6000</v>
      </c>
      <c r="J2499" s="2">
        <v>6000</v>
      </c>
      <c r="K2499" s="2">
        <v>3800</v>
      </c>
      <c r="L2499" s="2">
        <f t="shared" si="2141"/>
        <v>2200</v>
      </c>
      <c r="M2499" s="2">
        <v>750</v>
      </c>
      <c r="N2499" s="2">
        <v>750</v>
      </c>
      <c r="O2499" s="2">
        <v>700</v>
      </c>
      <c r="P2499" s="2">
        <f t="shared" si="2143"/>
        <v>6000</v>
      </c>
      <c r="Q2499" s="2">
        <f t="shared" si="2119"/>
        <v>100</v>
      </c>
    </row>
    <row r="2500" spans="1:17" ht="22.5">
      <c r="A2500" s="17" t="s">
        <v>0</v>
      </c>
      <c r="B2500" s="17" t="s">
        <v>0</v>
      </c>
      <c r="C2500" s="17" t="s">
        <v>0</v>
      </c>
      <c r="D2500" s="18" t="s">
        <v>0</v>
      </c>
      <c r="E2500" s="18" t="s">
        <v>0</v>
      </c>
      <c r="F2500" s="18" t="s">
        <v>0</v>
      </c>
      <c r="G2500" s="81" t="s">
        <v>0</v>
      </c>
      <c r="H2500" s="24" t="s">
        <v>36</v>
      </c>
      <c r="I2500" s="29">
        <v>100</v>
      </c>
      <c r="J2500" s="29">
        <f t="shared" ref="J2500:K2502" si="2155">SUM(J2501)</f>
        <v>100</v>
      </c>
      <c r="K2500" s="29">
        <f t="shared" si="2155"/>
        <v>0</v>
      </c>
      <c r="L2500" s="29">
        <f t="shared" si="2141"/>
        <v>0</v>
      </c>
      <c r="M2500" s="29">
        <f t="shared" ref="M2500:O2502" si="2156">SUM(M2501)</f>
        <v>0</v>
      </c>
      <c r="N2500" s="29">
        <f t="shared" si="2156"/>
        <v>0</v>
      </c>
      <c r="O2500" s="29">
        <f t="shared" si="2156"/>
        <v>0</v>
      </c>
      <c r="P2500" s="29">
        <f t="shared" si="2143"/>
        <v>0</v>
      </c>
      <c r="Q2500" s="29">
        <f t="shared" si="2119"/>
        <v>0</v>
      </c>
    </row>
    <row r="2501" spans="1:17">
      <c r="A2501" s="12" t="s">
        <v>803</v>
      </c>
      <c r="B2501" s="12" t="s">
        <v>129</v>
      </c>
      <c r="C2501" s="12" t="s">
        <v>1115</v>
      </c>
      <c r="D2501" s="12" t="s">
        <v>1116</v>
      </c>
      <c r="E2501" s="18" t="s">
        <v>28</v>
      </c>
      <c r="F2501" s="18" t="s">
        <v>0</v>
      </c>
      <c r="G2501" s="81" t="s">
        <v>0</v>
      </c>
      <c r="H2501" s="18" t="s">
        <v>29</v>
      </c>
      <c r="I2501" s="3">
        <v>100</v>
      </c>
      <c r="J2501" s="3">
        <f t="shared" si="2155"/>
        <v>100</v>
      </c>
      <c r="K2501" s="3">
        <f t="shared" si="2155"/>
        <v>0</v>
      </c>
      <c r="L2501" s="3">
        <f t="shared" si="2141"/>
        <v>0</v>
      </c>
      <c r="M2501" s="3">
        <f t="shared" si="2156"/>
        <v>0</v>
      </c>
      <c r="N2501" s="3">
        <f t="shared" si="2156"/>
        <v>0</v>
      </c>
      <c r="O2501" s="3">
        <f t="shared" si="2156"/>
        <v>0</v>
      </c>
      <c r="P2501" s="3">
        <f t="shared" si="2143"/>
        <v>0</v>
      </c>
      <c r="Q2501" s="3">
        <f t="shared" si="2119"/>
        <v>0</v>
      </c>
    </row>
    <row r="2502" spans="1:17">
      <c r="A2502" s="17" t="s">
        <v>803</v>
      </c>
      <c r="B2502" s="17" t="s">
        <v>129</v>
      </c>
      <c r="C2502" s="17" t="s">
        <v>1115</v>
      </c>
      <c r="D2502" s="17" t="s">
        <v>1116</v>
      </c>
      <c r="E2502" s="17" t="s">
        <v>120</v>
      </c>
      <c r="F2502" s="12" t="s">
        <v>0</v>
      </c>
      <c r="G2502" s="84" t="s">
        <v>0</v>
      </c>
      <c r="H2502" s="18" t="s">
        <v>35</v>
      </c>
      <c r="I2502" s="3">
        <v>100</v>
      </c>
      <c r="J2502" s="3">
        <f t="shared" si="2155"/>
        <v>100</v>
      </c>
      <c r="K2502" s="3">
        <f t="shared" si="2155"/>
        <v>0</v>
      </c>
      <c r="L2502" s="3">
        <f t="shared" si="2141"/>
        <v>0</v>
      </c>
      <c r="M2502" s="3">
        <f t="shared" si="2156"/>
        <v>0</v>
      </c>
      <c r="N2502" s="3">
        <f t="shared" si="2156"/>
        <v>0</v>
      </c>
      <c r="O2502" s="3">
        <f t="shared" si="2156"/>
        <v>0</v>
      </c>
      <c r="P2502" s="3">
        <f t="shared" si="2143"/>
        <v>0</v>
      </c>
      <c r="Q2502" s="3">
        <f t="shared" si="2119"/>
        <v>0</v>
      </c>
    </row>
    <row r="2503" spans="1:17">
      <c r="A2503" s="12" t="s">
        <v>803</v>
      </c>
      <c r="B2503" s="12" t="s">
        <v>129</v>
      </c>
      <c r="C2503" s="12" t="s">
        <v>1115</v>
      </c>
      <c r="D2503" s="12" t="s">
        <v>1116</v>
      </c>
      <c r="E2503" s="11">
        <v>6148</v>
      </c>
      <c r="F2503" s="12"/>
      <c r="G2503" s="84" t="s">
        <v>3108</v>
      </c>
      <c r="H2503" s="13" t="s">
        <v>35</v>
      </c>
      <c r="I2503" s="2">
        <v>100</v>
      </c>
      <c r="J2503" s="2">
        <v>100</v>
      </c>
      <c r="K2503" s="2">
        <v>0</v>
      </c>
      <c r="L2503" s="2">
        <f t="shared" si="2141"/>
        <v>0</v>
      </c>
      <c r="M2503" s="2"/>
      <c r="N2503" s="2"/>
      <c r="O2503" s="2"/>
      <c r="P2503" s="2">
        <f t="shared" si="2143"/>
        <v>0</v>
      </c>
      <c r="Q2503" s="2">
        <f t="shared" si="2119"/>
        <v>0</v>
      </c>
    </row>
    <row r="2504" spans="1:17" ht="22.5">
      <c r="A2504" s="17" t="s">
        <v>0</v>
      </c>
      <c r="B2504" s="17" t="s">
        <v>0</v>
      </c>
      <c r="C2504" s="17" t="s">
        <v>0</v>
      </c>
      <c r="D2504" s="18" t="s">
        <v>0</v>
      </c>
      <c r="E2504" s="18" t="s">
        <v>0</v>
      </c>
      <c r="F2504" s="18" t="s">
        <v>0</v>
      </c>
      <c r="G2504" s="81" t="s">
        <v>0</v>
      </c>
      <c r="H2504" s="24" t="s">
        <v>58</v>
      </c>
      <c r="I2504" s="29">
        <v>32000</v>
      </c>
      <c r="J2504" s="29">
        <f t="shared" ref="J2504:K2504" si="2157">SUM(J2505)</f>
        <v>30000</v>
      </c>
      <c r="K2504" s="29">
        <f t="shared" si="2157"/>
        <v>7000</v>
      </c>
      <c r="L2504" s="29">
        <f t="shared" si="2141"/>
        <v>15000</v>
      </c>
      <c r="M2504" s="29">
        <f t="shared" ref="M2504:O2504" si="2158">SUM(M2505)</f>
        <v>10000</v>
      </c>
      <c r="N2504" s="29">
        <f t="shared" si="2158"/>
        <v>0</v>
      </c>
      <c r="O2504" s="29">
        <f t="shared" si="2158"/>
        <v>5000</v>
      </c>
      <c r="P2504" s="29">
        <f t="shared" si="2143"/>
        <v>22000</v>
      </c>
      <c r="Q2504" s="29">
        <f t="shared" si="2119"/>
        <v>73.333333333333329</v>
      </c>
    </row>
    <row r="2505" spans="1:17">
      <c r="A2505" s="12" t="s">
        <v>803</v>
      </c>
      <c r="B2505" s="12" t="s">
        <v>129</v>
      </c>
      <c r="C2505" s="12" t="s">
        <v>1115</v>
      </c>
      <c r="D2505" s="12" t="s">
        <v>1116</v>
      </c>
      <c r="E2505" s="18" t="s">
        <v>50</v>
      </c>
      <c r="F2505" s="18" t="s">
        <v>0</v>
      </c>
      <c r="G2505" s="81" t="s">
        <v>0</v>
      </c>
      <c r="H2505" s="18" t="s">
        <v>51</v>
      </c>
      <c r="I2505" s="3">
        <v>32000</v>
      </c>
      <c r="J2505" s="3">
        <f t="shared" ref="J2505" si="2159">SUM(J2506:J2507)</f>
        <v>30000</v>
      </c>
      <c r="K2505" s="3">
        <f t="shared" ref="K2505" si="2160">SUM(K2506:K2507)</f>
        <v>7000</v>
      </c>
      <c r="L2505" s="3">
        <f t="shared" si="2141"/>
        <v>15000</v>
      </c>
      <c r="M2505" s="3">
        <f t="shared" ref="M2505:O2505" si="2161">SUM(M2506:M2507)</f>
        <v>10000</v>
      </c>
      <c r="N2505" s="3">
        <f t="shared" si="2161"/>
        <v>0</v>
      </c>
      <c r="O2505" s="3">
        <f t="shared" si="2161"/>
        <v>5000</v>
      </c>
      <c r="P2505" s="3">
        <f t="shared" si="2143"/>
        <v>22000</v>
      </c>
      <c r="Q2505" s="3">
        <f t="shared" si="2119"/>
        <v>73.333333333333329</v>
      </c>
    </row>
    <row r="2506" spans="1:17">
      <c r="A2506" s="12" t="s">
        <v>803</v>
      </c>
      <c r="B2506" s="12" t="s">
        <v>129</v>
      </c>
      <c r="C2506" s="12" t="s">
        <v>1115</v>
      </c>
      <c r="D2506" s="12" t="s">
        <v>1116</v>
      </c>
      <c r="E2506" s="11">
        <v>8213</v>
      </c>
      <c r="F2506" s="12"/>
      <c r="G2506" s="84" t="s">
        <v>3108</v>
      </c>
      <c r="H2506" s="13" t="s">
        <v>54</v>
      </c>
      <c r="I2506" s="2">
        <v>22000</v>
      </c>
      <c r="J2506" s="2">
        <v>20000</v>
      </c>
      <c r="K2506" s="2">
        <v>7000</v>
      </c>
      <c r="L2506" s="2">
        <f t="shared" si="2141"/>
        <v>5000</v>
      </c>
      <c r="M2506" s="2">
        <v>0</v>
      </c>
      <c r="N2506" s="2">
        <v>0</v>
      </c>
      <c r="O2506" s="2">
        <v>5000</v>
      </c>
      <c r="P2506" s="2">
        <f t="shared" si="2143"/>
        <v>12000</v>
      </c>
      <c r="Q2506" s="2">
        <f t="shared" si="2119"/>
        <v>60</v>
      </c>
    </row>
    <row r="2507" spans="1:17">
      <c r="A2507" s="12" t="s">
        <v>803</v>
      </c>
      <c r="B2507" s="12" t="s">
        <v>129</v>
      </c>
      <c r="C2507" s="12" t="s">
        <v>1115</v>
      </c>
      <c r="D2507" s="12" t="s">
        <v>1116</v>
      </c>
      <c r="E2507" s="11">
        <v>8216</v>
      </c>
      <c r="F2507" s="12"/>
      <c r="G2507" s="84" t="s">
        <v>3108</v>
      </c>
      <c r="H2507" s="13" t="s">
        <v>57</v>
      </c>
      <c r="I2507" s="2">
        <v>10000</v>
      </c>
      <c r="J2507" s="2">
        <v>10000</v>
      </c>
      <c r="K2507" s="2">
        <v>0</v>
      </c>
      <c r="L2507" s="2">
        <f t="shared" si="2141"/>
        <v>10000</v>
      </c>
      <c r="M2507" s="2">
        <v>10000</v>
      </c>
      <c r="N2507" s="2">
        <v>0</v>
      </c>
      <c r="O2507" s="2">
        <v>0</v>
      </c>
      <c r="P2507" s="2">
        <f t="shared" si="2143"/>
        <v>10000</v>
      </c>
      <c r="Q2507" s="2">
        <f t="shared" si="2119"/>
        <v>100</v>
      </c>
    </row>
    <row r="2508" spans="1:17">
      <c r="A2508" s="13" t="s">
        <v>0</v>
      </c>
      <c r="B2508" s="13" t="s">
        <v>0</v>
      </c>
      <c r="C2508" s="13" t="s">
        <v>0</v>
      </c>
      <c r="D2508" s="13" t="s">
        <v>0</v>
      </c>
      <c r="E2508" s="13" t="s">
        <v>0</v>
      </c>
      <c r="F2508" s="13" t="s">
        <v>0</v>
      </c>
      <c r="G2508" s="84" t="s">
        <v>0</v>
      </c>
      <c r="H2508" s="24" t="s">
        <v>1125</v>
      </c>
      <c r="I2508" s="29">
        <v>1671008</v>
      </c>
      <c r="J2508" s="29">
        <f t="shared" ref="J2508:K2508" si="2162">SUM(J2478,J2500,J2504)</f>
        <v>1669310</v>
      </c>
      <c r="K2508" s="29">
        <f t="shared" si="2162"/>
        <v>838916</v>
      </c>
      <c r="L2508" s="29">
        <f t="shared" si="2141"/>
        <v>395550</v>
      </c>
      <c r="M2508" s="29">
        <f t="shared" ref="M2508:O2508" si="2163">SUM(M2478,M2500,M2504)</f>
        <v>134650</v>
      </c>
      <c r="N2508" s="29">
        <f t="shared" si="2163"/>
        <v>128500</v>
      </c>
      <c r="O2508" s="29">
        <f t="shared" si="2163"/>
        <v>132400</v>
      </c>
      <c r="P2508" s="29">
        <f t="shared" si="2143"/>
        <v>1234466</v>
      </c>
      <c r="Q2508" s="29">
        <f t="shared" si="2119"/>
        <v>73.95067423067016</v>
      </c>
    </row>
    <row r="2509" spans="1:17" ht="15.75" thickBot="1">
      <c r="A2509" s="13" t="s">
        <v>0</v>
      </c>
      <c r="B2509" s="13" t="s">
        <v>0</v>
      </c>
      <c r="C2509" s="13" t="s">
        <v>0</v>
      </c>
      <c r="D2509" s="13" t="s">
        <v>0</v>
      </c>
      <c r="E2509" s="13" t="s">
        <v>0</v>
      </c>
      <c r="F2509" s="13" t="s">
        <v>0</v>
      </c>
      <c r="G2509" s="84" t="s">
        <v>0</v>
      </c>
      <c r="H2509" s="18" t="s">
        <v>125</v>
      </c>
      <c r="I2509" s="3">
        <v>35</v>
      </c>
      <c r="J2509" s="3">
        <v>35</v>
      </c>
      <c r="K2509" s="3">
        <v>0</v>
      </c>
      <c r="L2509" s="3">
        <f t="shared" si="2141"/>
        <v>0</v>
      </c>
      <c r="M2509" s="3"/>
      <c r="N2509" s="3"/>
      <c r="O2509" s="3"/>
      <c r="P2509" s="3">
        <f t="shared" si="2143"/>
        <v>0</v>
      </c>
      <c r="Q2509" s="3">
        <f t="shared" si="2119"/>
        <v>0</v>
      </c>
    </row>
    <row r="2510" spans="1:17" ht="45.75" thickBot="1">
      <c r="A2510" s="109" t="s">
        <v>0</v>
      </c>
      <c r="B2510" s="109" t="s">
        <v>0</v>
      </c>
      <c r="C2510" s="109" t="s">
        <v>0</v>
      </c>
      <c r="D2510" s="109" t="s">
        <v>0</v>
      </c>
      <c r="E2510" s="109" t="s">
        <v>0</v>
      </c>
      <c r="F2510" s="109" t="s">
        <v>0</v>
      </c>
      <c r="G2510" s="121" t="s">
        <v>0</v>
      </c>
      <c r="H2510" s="1" t="s">
        <v>126</v>
      </c>
      <c r="I2510" s="1" t="s">
        <v>3016</v>
      </c>
      <c r="J2510" s="1" t="s">
        <v>3199</v>
      </c>
      <c r="K2510" s="1" t="s">
        <v>3198</v>
      </c>
      <c r="L2510" s="1" t="s">
        <v>3191</v>
      </c>
      <c r="M2510" s="1" t="s">
        <v>3193</v>
      </c>
      <c r="N2510" s="1" t="s">
        <v>3194</v>
      </c>
      <c r="O2510" s="1" t="s">
        <v>3195</v>
      </c>
      <c r="P2510" s="1" t="s">
        <v>3192</v>
      </c>
      <c r="Q2510" s="1" t="s">
        <v>3185</v>
      </c>
    </row>
    <row r="2511" spans="1:17">
      <c r="A2511" s="110"/>
      <c r="B2511" s="110"/>
      <c r="C2511" s="110"/>
      <c r="D2511" s="110"/>
      <c r="E2511" s="110"/>
      <c r="F2511" s="110"/>
      <c r="G2511" s="122"/>
      <c r="H2511" s="26" t="s">
        <v>0</v>
      </c>
      <c r="I2511" s="28">
        <v>1</v>
      </c>
      <c r="J2511" s="28">
        <v>2</v>
      </c>
      <c r="K2511" s="28">
        <v>3</v>
      </c>
      <c r="L2511" s="28" t="s">
        <v>3186</v>
      </c>
      <c r="M2511" s="28">
        <v>5</v>
      </c>
      <c r="N2511" s="28">
        <v>6</v>
      </c>
      <c r="O2511" s="28">
        <v>7</v>
      </c>
      <c r="P2511" s="28" t="s">
        <v>3187</v>
      </c>
      <c r="Q2511" s="28">
        <v>9</v>
      </c>
    </row>
    <row r="2512" spans="1:17">
      <c r="A2512" s="110"/>
      <c r="B2512" s="110"/>
      <c r="C2512" s="110"/>
      <c r="D2512" s="110"/>
      <c r="E2512" s="110"/>
      <c r="F2512" s="110"/>
      <c r="G2512" s="122"/>
      <c r="H2512" s="8" t="s">
        <v>877</v>
      </c>
      <c r="I2512" s="9">
        <v>1671008</v>
      </c>
      <c r="J2512" s="9">
        <f t="shared" ref="J2512" si="2164">SUM(J2508)</f>
        <v>1669310</v>
      </c>
      <c r="K2512" s="9">
        <f t="shared" ref="K2512" si="2165">SUM(K2508)</f>
        <v>838916</v>
      </c>
      <c r="L2512" s="9">
        <f t="shared" ref="L2512:L2513" si="2166">M2512+N2512+O2512</f>
        <v>395550</v>
      </c>
      <c r="M2512" s="9">
        <f t="shared" ref="M2512:O2512" si="2167">SUM(M2508)</f>
        <v>134650</v>
      </c>
      <c r="N2512" s="9">
        <f t="shared" si="2167"/>
        <v>128500</v>
      </c>
      <c r="O2512" s="9">
        <f t="shared" si="2167"/>
        <v>132400</v>
      </c>
      <c r="P2512" s="9">
        <f t="shared" ref="P2512:P2513" si="2168">SUM(K2512+L2512)</f>
        <v>1234466</v>
      </c>
      <c r="Q2512" s="9">
        <f t="shared" si="2119"/>
        <v>73.95067423067016</v>
      </c>
    </row>
    <row r="2513" spans="1:17">
      <c r="A2513" s="110"/>
      <c r="B2513" s="110"/>
      <c r="C2513" s="110"/>
      <c r="D2513" s="110"/>
      <c r="E2513" s="110"/>
      <c r="F2513" s="110"/>
      <c r="G2513" s="122"/>
      <c r="H2513" s="10" t="s">
        <v>68</v>
      </c>
      <c r="I2513" s="9">
        <v>1671008</v>
      </c>
      <c r="J2513" s="9">
        <f t="shared" ref="J2513" si="2169">SUM(J2512)</f>
        <v>1669310</v>
      </c>
      <c r="K2513" s="9">
        <f t="shared" ref="K2513" si="2170">SUM(K2512)</f>
        <v>838916</v>
      </c>
      <c r="L2513" s="9">
        <f t="shared" si="2166"/>
        <v>395550</v>
      </c>
      <c r="M2513" s="9">
        <f t="shared" ref="M2513:O2513" si="2171">SUM(M2512)</f>
        <v>134650</v>
      </c>
      <c r="N2513" s="9">
        <f t="shared" si="2171"/>
        <v>128500</v>
      </c>
      <c r="O2513" s="9">
        <f t="shared" si="2171"/>
        <v>132400</v>
      </c>
      <c r="P2513" s="9">
        <f t="shared" si="2168"/>
        <v>1234466</v>
      </c>
      <c r="Q2513" s="9">
        <f t="shared" ref="Q2513:Q2576" si="2172">IF(J2513=0,"-",P2513/J2513*100)</f>
        <v>73.95067423067016</v>
      </c>
    </row>
    <row r="2514" spans="1:17">
      <c r="A2514" s="111"/>
      <c r="B2514" s="111"/>
      <c r="C2514" s="111"/>
      <c r="D2514" s="111"/>
      <c r="E2514" s="111"/>
      <c r="F2514" s="111"/>
      <c r="G2514" s="123"/>
      <c r="Q2514" t="str">
        <f t="shared" si="2172"/>
        <v>-</v>
      </c>
    </row>
    <row r="2515" spans="1:17" ht="15.75" thickBot="1">
      <c r="A2515" s="13" t="s">
        <v>0</v>
      </c>
      <c r="B2515" s="13" t="s">
        <v>0</v>
      </c>
      <c r="C2515" s="13" t="s">
        <v>0</v>
      </c>
      <c r="D2515" s="13" t="s">
        <v>0</v>
      </c>
      <c r="E2515" s="13" t="s">
        <v>0</v>
      </c>
      <c r="F2515" s="13" t="s">
        <v>0</v>
      </c>
      <c r="G2515" s="84" t="s">
        <v>0</v>
      </c>
      <c r="H2515" s="27" t="s">
        <v>0</v>
      </c>
      <c r="I2515" s="27"/>
      <c r="J2515" s="27"/>
      <c r="K2515" s="27"/>
      <c r="L2515" s="27"/>
      <c r="M2515" s="27"/>
      <c r="N2515" s="27"/>
      <c r="O2515" s="27"/>
      <c r="P2515" s="27"/>
      <c r="Q2515" s="27" t="str">
        <f t="shared" si="2172"/>
        <v>-</v>
      </c>
    </row>
    <row r="2516" spans="1:17" ht="45.75" thickBot="1">
      <c r="A2516" s="1" t="s">
        <v>82</v>
      </c>
      <c r="B2516" s="1" t="s">
        <v>83</v>
      </c>
      <c r="C2516" s="1" t="s">
        <v>84</v>
      </c>
      <c r="D2516" s="19" t="s">
        <v>0</v>
      </c>
      <c r="E2516" s="1" t="s">
        <v>85</v>
      </c>
      <c r="F2516" s="1" t="s">
        <v>86</v>
      </c>
      <c r="G2516" s="82" t="s">
        <v>87</v>
      </c>
      <c r="H2516" s="1" t="s">
        <v>1</v>
      </c>
      <c r="I2516" s="1" t="s">
        <v>3016</v>
      </c>
      <c r="J2516" s="1" t="s">
        <v>3199</v>
      </c>
      <c r="K2516" s="1" t="s">
        <v>3198</v>
      </c>
      <c r="L2516" s="1" t="s">
        <v>3191</v>
      </c>
      <c r="M2516" s="1" t="s">
        <v>3193</v>
      </c>
      <c r="N2516" s="1" t="s">
        <v>3194</v>
      </c>
      <c r="O2516" s="1" t="s">
        <v>3195</v>
      </c>
      <c r="P2516" s="1" t="s">
        <v>3192</v>
      </c>
      <c r="Q2516" s="1" t="s">
        <v>3185</v>
      </c>
    </row>
    <row r="2517" spans="1:17">
      <c r="A2517" s="20" t="s">
        <v>0</v>
      </c>
      <c r="B2517" s="20" t="s">
        <v>0</v>
      </c>
      <c r="C2517" s="20" t="s">
        <v>0</v>
      </c>
      <c r="D2517" s="21" t="s">
        <v>0</v>
      </c>
      <c r="E2517" s="21" t="s">
        <v>0</v>
      </c>
      <c r="F2517" s="22" t="s">
        <v>0</v>
      </c>
      <c r="G2517" s="83" t="s">
        <v>0</v>
      </c>
      <c r="H2517" s="23" t="s">
        <v>0</v>
      </c>
      <c r="I2517" s="28">
        <v>1</v>
      </c>
      <c r="J2517" s="28">
        <v>2</v>
      </c>
      <c r="K2517" s="28">
        <v>3</v>
      </c>
      <c r="L2517" s="28" t="s">
        <v>3186</v>
      </c>
      <c r="M2517" s="28">
        <v>5</v>
      </c>
      <c r="N2517" s="28">
        <v>6</v>
      </c>
      <c r="O2517" s="28">
        <v>7</v>
      </c>
      <c r="P2517" s="28" t="s">
        <v>3187</v>
      </c>
      <c r="Q2517" s="28">
        <v>9</v>
      </c>
    </row>
    <row r="2518" spans="1:17">
      <c r="A2518" s="17" t="s">
        <v>803</v>
      </c>
      <c r="B2518" s="17" t="s">
        <v>129</v>
      </c>
      <c r="C2518" s="12" t="s">
        <v>1126</v>
      </c>
      <c r="D2518" s="12" t="s">
        <v>1127</v>
      </c>
      <c r="E2518" s="18" t="s">
        <v>0</v>
      </c>
      <c r="F2518" s="18" t="s">
        <v>0</v>
      </c>
      <c r="G2518" s="81" t="s">
        <v>0</v>
      </c>
      <c r="H2518" s="18" t="s">
        <v>1128</v>
      </c>
      <c r="I2518" s="11"/>
      <c r="J2518" s="11"/>
      <c r="K2518" s="11"/>
      <c r="L2518" s="11"/>
      <c r="M2518" s="11"/>
      <c r="N2518" s="11"/>
      <c r="O2518" s="11"/>
      <c r="P2518" s="11"/>
      <c r="Q2518" s="11" t="str">
        <f t="shared" si="2172"/>
        <v>-</v>
      </c>
    </row>
    <row r="2519" spans="1:17" ht="22.5">
      <c r="A2519" s="17" t="s">
        <v>0</v>
      </c>
      <c r="B2519" s="17" t="s">
        <v>0</v>
      </c>
      <c r="C2519" s="17" t="s">
        <v>0</v>
      </c>
      <c r="D2519" s="18" t="s">
        <v>0</v>
      </c>
      <c r="E2519" s="18" t="s">
        <v>0</v>
      </c>
      <c r="F2519" s="18" t="s">
        <v>0</v>
      </c>
      <c r="G2519" s="81" t="s">
        <v>0</v>
      </c>
      <c r="H2519" s="24" t="s">
        <v>27</v>
      </c>
      <c r="I2519" s="29">
        <v>2638289</v>
      </c>
      <c r="J2519" s="29">
        <f t="shared" ref="J2519" si="2173">SUM(J2520,J2528,J2530)</f>
        <v>2623549</v>
      </c>
      <c r="K2519" s="29">
        <f t="shared" ref="K2519" si="2174">SUM(K2520,K2528,K2530)</f>
        <v>1335382</v>
      </c>
      <c r="L2519" s="29">
        <f t="shared" ref="L2519:L2550" si="2175">M2519+N2519+O2519</f>
        <v>704750</v>
      </c>
      <c r="M2519" s="29">
        <f t="shared" ref="M2519:O2519" si="2176">SUM(M2520,M2528,M2530)</f>
        <v>244050</v>
      </c>
      <c r="N2519" s="29">
        <f t="shared" si="2176"/>
        <v>230450</v>
      </c>
      <c r="O2519" s="29">
        <f t="shared" si="2176"/>
        <v>230250</v>
      </c>
      <c r="P2519" s="29">
        <f t="shared" ref="P2519:P2550" si="2177">SUM(K2519+L2519)</f>
        <v>2040132</v>
      </c>
      <c r="Q2519" s="29">
        <f t="shared" si="2172"/>
        <v>77.762298321853336</v>
      </c>
    </row>
    <row r="2520" spans="1:17">
      <c r="A2520" s="12" t="s">
        <v>803</v>
      </c>
      <c r="B2520" s="12" t="s">
        <v>129</v>
      </c>
      <c r="C2520" s="12" t="s">
        <v>1126</v>
      </c>
      <c r="D2520" s="12" t="s">
        <v>1127</v>
      </c>
      <c r="E2520" s="18" t="s">
        <v>2</v>
      </c>
      <c r="F2520" s="18" t="s">
        <v>0</v>
      </c>
      <c r="G2520" s="81" t="s">
        <v>0</v>
      </c>
      <c r="H2520" s="18" t="s">
        <v>3</v>
      </c>
      <c r="I2520" s="3">
        <v>2276227</v>
      </c>
      <c r="J2520" s="3">
        <f t="shared" ref="J2520" si="2178">SUM(J2521:J2522)</f>
        <v>2276487</v>
      </c>
      <c r="K2520" s="3">
        <f t="shared" ref="K2520" si="2179">SUM(K2521:K2522)</f>
        <v>1165570</v>
      </c>
      <c r="L2520" s="3">
        <f t="shared" si="2175"/>
        <v>600600</v>
      </c>
      <c r="M2520" s="3">
        <f t="shared" ref="M2520:O2520" si="2180">SUM(M2521:M2522)</f>
        <v>200200</v>
      </c>
      <c r="N2520" s="3">
        <f t="shared" si="2180"/>
        <v>200200</v>
      </c>
      <c r="O2520" s="3">
        <f t="shared" si="2180"/>
        <v>200200</v>
      </c>
      <c r="P2520" s="3">
        <f t="shared" si="2177"/>
        <v>1766170</v>
      </c>
      <c r="Q2520" s="3">
        <f t="shared" si="2172"/>
        <v>77.583135770158137</v>
      </c>
    </row>
    <row r="2521" spans="1:17">
      <c r="A2521" s="33" t="s">
        <v>803</v>
      </c>
      <c r="B2521" s="33" t="s">
        <v>129</v>
      </c>
      <c r="C2521" s="33" t="s">
        <v>1126</v>
      </c>
      <c r="D2521" s="33" t="s">
        <v>1127</v>
      </c>
      <c r="E2521" s="34">
        <v>6111</v>
      </c>
      <c r="F2521" s="33"/>
      <c r="G2521" s="84" t="s">
        <v>3108</v>
      </c>
      <c r="H2521" s="35" t="s">
        <v>4</v>
      </c>
      <c r="I2521" s="32">
        <v>1993927</v>
      </c>
      <c r="J2521" s="32">
        <v>1993927</v>
      </c>
      <c r="K2521" s="32">
        <v>1003812</v>
      </c>
      <c r="L2521" s="32">
        <f t="shared" si="2175"/>
        <v>540000</v>
      </c>
      <c r="M2521" s="32">
        <v>180000</v>
      </c>
      <c r="N2521" s="32">
        <v>180000</v>
      </c>
      <c r="O2521" s="32">
        <v>180000</v>
      </c>
      <c r="P2521" s="32">
        <f t="shared" si="2177"/>
        <v>1543812</v>
      </c>
      <c r="Q2521" s="32">
        <f t="shared" si="2172"/>
        <v>77.42570314760772</v>
      </c>
    </row>
    <row r="2522" spans="1:17">
      <c r="A2522" s="17" t="s">
        <v>803</v>
      </c>
      <c r="B2522" s="17" t="s">
        <v>129</v>
      </c>
      <c r="C2522" s="17" t="s">
        <v>1126</v>
      </c>
      <c r="D2522" s="17" t="s">
        <v>1127</v>
      </c>
      <c r="E2522" s="17" t="s">
        <v>91</v>
      </c>
      <c r="F2522" s="12" t="s">
        <v>0</v>
      </c>
      <c r="G2522" s="84" t="s">
        <v>0</v>
      </c>
      <c r="H2522" s="18" t="s">
        <v>5</v>
      </c>
      <c r="I2522" s="3">
        <v>282300</v>
      </c>
      <c r="J2522" s="3">
        <f t="shared" ref="J2522:K2522" si="2181">SUM(J2523:J2527)</f>
        <v>282560</v>
      </c>
      <c r="K2522" s="3">
        <f t="shared" si="2181"/>
        <v>161758</v>
      </c>
      <c r="L2522" s="3">
        <f t="shared" si="2175"/>
        <v>60600</v>
      </c>
      <c r="M2522" s="3">
        <f t="shared" ref="M2522:O2522" si="2182">SUM(M2523:M2527)</f>
        <v>20200</v>
      </c>
      <c r="N2522" s="3">
        <f t="shared" si="2182"/>
        <v>20200</v>
      </c>
      <c r="O2522" s="3">
        <f t="shared" si="2182"/>
        <v>20200</v>
      </c>
      <c r="P2522" s="3">
        <f t="shared" si="2177"/>
        <v>222358</v>
      </c>
      <c r="Q2522" s="3">
        <f t="shared" si="2172"/>
        <v>78.694082672706685</v>
      </c>
    </row>
    <row r="2523" spans="1:17">
      <c r="A2523" s="33" t="s">
        <v>803</v>
      </c>
      <c r="B2523" s="33" t="s">
        <v>129</v>
      </c>
      <c r="C2523" s="33" t="s">
        <v>1126</v>
      </c>
      <c r="D2523" s="33" t="s">
        <v>1127</v>
      </c>
      <c r="E2523" s="34">
        <v>6112</v>
      </c>
      <c r="F2523" s="33" t="s">
        <v>1129</v>
      </c>
      <c r="G2523" s="84" t="s">
        <v>3108</v>
      </c>
      <c r="H2523" s="35" t="s">
        <v>9</v>
      </c>
      <c r="I2523" s="32">
        <v>37300</v>
      </c>
      <c r="J2523" s="32">
        <v>37300</v>
      </c>
      <c r="K2523" s="32">
        <v>19328</v>
      </c>
      <c r="L2523" s="32">
        <f t="shared" si="2175"/>
        <v>9600</v>
      </c>
      <c r="M2523" s="32">
        <v>3200</v>
      </c>
      <c r="N2523" s="32">
        <v>3200</v>
      </c>
      <c r="O2523" s="32">
        <v>3200</v>
      </c>
      <c r="P2523" s="32">
        <f t="shared" si="2177"/>
        <v>28928</v>
      </c>
      <c r="Q2523" s="32">
        <f t="shared" si="2172"/>
        <v>77.554959785522797</v>
      </c>
    </row>
    <row r="2524" spans="1:17">
      <c r="A2524" s="33" t="s">
        <v>803</v>
      </c>
      <c r="B2524" s="33" t="s">
        <v>129</v>
      </c>
      <c r="C2524" s="33" t="s">
        <v>1126</v>
      </c>
      <c r="D2524" s="33" t="s">
        <v>1127</v>
      </c>
      <c r="E2524" s="34">
        <v>6112</v>
      </c>
      <c r="F2524" s="33" t="s">
        <v>1130</v>
      </c>
      <c r="G2524" s="84" t="s">
        <v>3108</v>
      </c>
      <c r="H2524" s="35" t="s">
        <v>10</v>
      </c>
      <c r="I2524" s="32">
        <v>165700</v>
      </c>
      <c r="J2524" s="32">
        <v>165700</v>
      </c>
      <c r="K2524" s="32">
        <v>91770</v>
      </c>
      <c r="L2524" s="32">
        <f t="shared" si="2175"/>
        <v>51000</v>
      </c>
      <c r="M2524" s="32">
        <v>17000</v>
      </c>
      <c r="N2524" s="32">
        <v>17000</v>
      </c>
      <c r="O2524" s="32">
        <v>17000</v>
      </c>
      <c r="P2524" s="32">
        <f t="shared" si="2177"/>
        <v>142770</v>
      </c>
      <c r="Q2524" s="32">
        <f t="shared" si="2172"/>
        <v>86.161738080869043</v>
      </c>
    </row>
    <row r="2525" spans="1:17">
      <c r="A2525" s="12" t="s">
        <v>803</v>
      </c>
      <c r="B2525" s="12" t="s">
        <v>129</v>
      </c>
      <c r="C2525" s="12" t="s">
        <v>1126</v>
      </c>
      <c r="D2525" s="12" t="s">
        <v>1127</v>
      </c>
      <c r="E2525" s="11">
        <v>6112</v>
      </c>
      <c r="F2525" s="12" t="s">
        <v>1131</v>
      </c>
      <c r="G2525" s="84" t="s">
        <v>3108</v>
      </c>
      <c r="H2525" s="13" t="s">
        <v>7</v>
      </c>
      <c r="I2525" s="2">
        <v>36400</v>
      </c>
      <c r="J2525" s="2">
        <v>36660</v>
      </c>
      <c r="K2525" s="2">
        <v>36660</v>
      </c>
      <c r="L2525" s="2">
        <f t="shared" si="2175"/>
        <v>0</v>
      </c>
      <c r="M2525" s="2"/>
      <c r="N2525" s="2"/>
      <c r="O2525" s="2"/>
      <c r="P2525" s="2">
        <f t="shared" si="2177"/>
        <v>36660</v>
      </c>
      <c r="Q2525" s="2">
        <f t="shared" si="2172"/>
        <v>100</v>
      </c>
    </row>
    <row r="2526" spans="1:17">
      <c r="A2526" s="12" t="s">
        <v>803</v>
      </c>
      <c r="B2526" s="12" t="s">
        <v>129</v>
      </c>
      <c r="C2526" s="12" t="s">
        <v>1126</v>
      </c>
      <c r="D2526" s="12" t="s">
        <v>1127</v>
      </c>
      <c r="E2526" s="11">
        <v>6112</v>
      </c>
      <c r="F2526" s="12" t="s">
        <v>1132</v>
      </c>
      <c r="G2526" s="84" t="s">
        <v>3108</v>
      </c>
      <c r="H2526" s="13" t="s">
        <v>8</v>
      </c>
      <c r="I2526" s="2">
        <v>18000</v>
      </c>
      <c r="J2526" s="2">
        <v>18000</v>
      </c>
      <c r="K2526" s="2">
        <v>9000</v>
      </c>
      <c r="L2526" s="2">
        <f t="shared" si="2175"/>
        <v>0</v>
      </c>
      <c r="M2526" s="2"/>
      <c r="N2526" s="2"/>
      <c r="O2526" s="2"/>
      <c r="P2526" s="2">
        <f t="shared" si="2177"/>
        <v>9000</v>
      </c>
      <c r="Q2526" s="2">
        <f t="shared" si="2172"/>
        <v>50</v>
      </c>
    </row>
    <row r="2527" spans="1:17">
      <c r="A2527" s="12" t="s">
        <v>803</v>
      </c>
      <c r="B2527" s="12" t="s">
        <v>129</v>
      </c>
      <c r="C2527" s="12" t="s">
        <v>1126</v>
      </c>
      <c r="D2527" s="12" t="s">
        <v>1127</v>
      </c>
      <c r="E2527" s="11">
        <v>6112</v>
      </c>
      <c r="F2527" s="12" t="s">
        <v>1133</v>
      </c>
      <c r="G2527" s="84" t="s">
        <v>3108</v>
      </c>
      <c r="H2527" s="13" t="s">
        <v>6</v>
      </c>
      <c r="I2527" s="2">
        <v>24900</v>
      </c>
      <c r="J2527" s="2">
        <v>24900</v>
      </c>
      <c r="K2527" s="2">
        <v>5000</v>
      </c>
      <c r="L2527" s="2">
        <f t="shared" si="2175"/>
        <v>0</v>
      </c>
      <c r="M2527" s="2"/>
      <c r="N2527" s="2"/>
      <c r="O2527" s="2"/>
      <c r="P2527" s="2">
        <f t="shared" si="2177"/>
        <v>5000</v>
      </c>
      <c r="Q2527" s="2">
        <f t="shared" si="2172"/>
        <v>20.080321285140563</v>
      </c>
    </row>
    <row r="2528" spans="1:17">
      <c r="A2528" s="12" t="s">
        <v>803</v>
      </c>
      <c r="B2528" s="12" t="s">
        <v>129</v>
      </c>
      <c r="C2528" s="12" t="s">
        <v>1126</v>
      </c>
      <c r="D2528" s="12" t="s">
        <v>1127</v>
      </c>
      <c r="E2528" s="18" t="s">
        <v>13</v>
      </c>
      <c r="F2528" s="18" t="s">
        <v>0</v>
      </c>
      <c r="G2528" s="81" t="s">
        <v>0</v>
      </c>
      <c r="H2528" s="18" t="s">
        <v>14</v>
      </c>
      <c r="I2528" s="3">
        <v>209362</v>
      </c>
      <c r="J2528" s="3">
        <f t="shared" ref="J2528:K2528" si="2183">SUM(J2529)</f>
        <v>209362</v>
      </c>
      <c r="K2528" s="3">
        <f t="shared" si="2183"/>
        <v>106073</v>
      </c>
      <c r="L2528" s="3">
        <f t="shared" si="2175"/>
        <v>60000</v>
      </c>
      <c r="M2528" s="3">
        <f t="shared" ref="M2528:O2528" si="2184">SUM(M2529)</f>
        <v>20000</v>
      </c>
      <c r="N2528" s="3">
        <f t="shared" si="2184"/>
        <v>20000</v>
      </c>
      <c r="O2528" s="3">
        <f t="shared" si="2184"/>
        <v>20000</v>
      </c>
      <c r="P2528" s="3">
        <f t="shared" si="2177"/>
        <v>166073</v>
      </c>
      <c r="Q2528" s="3">
        <f t="shared" si="2172"/>
        <v>79.323372913900329</v>
      </c>
    </row>
    <row r="2529" spans="1:17">
      <c r="A2529" s="33" t="s">
        <v>803</v>
      </c>
      <c r="B2529" s="33" t="s">
        <v>129</v>
      </c>
      <c r="C2529" s="33" t="s">
        <v>1126</v>
      </c>
      <c r="D2529" s="33" t="s">
        <v>1127</v>
      </c>
      <c r="E2529" s="34">
        <v>6121</v>
      </c>
      <c r="F2529" s="33"/>
      <c r="G2529" s="84" t="s">
        <v>3108</v>
      </c>
      <c r="H2529" s="35" t="s">
        <v>15</v>
      </c>
      <c r="I2529" s="32">
        <v>209362</v>
      </c>
      <c r="J2529" s="32">
        <v>209362</v>
      </c>
      <c r="K2529" s="32">
        <v>106073</v>
      </c>
      <c r="L2529" s="32">
        <f t="shared" si="2175"/>
        <v>60000</v>
      </c>
      <c r="M2529" s="32">
        <v>20000</v>
      </c>
      <c r="N2529" s="32">
        <v>20000</v>
      </c>
      <c r="O2529" s="32">
        <v>20000</v>
      </c>
      <c r="P2529" s="32">
        <f t="shared" si="2177"/>
        <v>166073</v>
      </c>
      <c r="Q2529" s="32">
        <f t="shared" si="2172"/>
        <v>79.323372913900329</v>
      </c>
    </row>
    <row r="2530" spans="1:17">
      <c r="A2530" s="12" t="s">
        <v>803</v>
      </c>
      <c r="B2530" s="12" t="s">
        <v>129</v>
      </c>
      <c r="C2530" s="12" t="s">
        <v>1126</v>
      </c>
      <c r="D2530" s="12" t="s">
        <v>1127</v>
      </c>
      <c r="E2530" s="18" t="s">
        <v>16</v>
      </c>
      <c r="F2530" s="18" t="s">
        <v>0</v>
      </c>
      <c r="G2530" s="81" t="s">
        <v>0</v>
      </c>
      <c r="H2530" s="18" t="s">
        <v>17</v>
      </c>
      <c r="I2530" s="3">
        <v>152700</v>
      </c>
      <c r="J2530" s="3">
        <f t="shared" ref="J2530:K2530" si="2185">SUM(J2531:J2537)</f>
        <v>137700</v>
      </c>
      <c r="K2530" s="3">
        <f t="shared" si="2185"/>
        <v>63739</v>
      </c>
      <c r="L2530" s="3">
        <f t="shared" si="2175"/>
        <v>44150</v>
      </c>
      <c r="M2530" s="3">
        <f t="shared" ref="M2530:O2530" si="2186">SUM(M2531:M2537)</f>
        <v>23850</v>
      </c>
      <c r="N2530" s="3">
        <f t="shared" si="2186"/>
        <v>10250</v>
      </c>
      <c r="O2530" s="3">
        <f t="shared" si="2186"/>
        <v>10050</v>
      </c>
      <c r="P2530" s="3">
        <f t="shared" si="2177"/>
        <v>107889</v>
      </c>
      <c r="Q2530" s="3">
        <f t="shared" si="2172"/>
        <v>78.350762527233115</v>
      </c>
    </row>
    <row r="2531" spans="1:17">
      <c r="A2531" s="12" t="s">
        <v>803</v>
      </c>
      <c r="B2531" s="12" t="s">
        <v>129</v>
      </c>
      <c r="C2531" s="12" t="s">
        <v>1126</v>
      </c>
      <c r="D2531" s="12" t="s">
        <v>1127</v>
      </c>
      <c r="E2531" s="11">
        <v>6131</v>
      </c>
      <c r="F2531" s="12"/>
      <c r="G2531" s="84" t="s">
        <v>3108</v>
      </c>
      <c r="H2531" s="13" t="s">
        <v>18</v>
      </c>
      <c r="I2531" s="2">
        <v>2000</v>
      </c>
      <c r="J2531" s="2">
        <v>1000</v>
      </c>
      <c r="K2531" s="2">
        <v>0</v>
      </c>
      <c r="L2531" s="2">
        <f t="shared" si="2175"/>
        <v>1000</v>
      </c>
      <c r="M2531" s="2">
        <v>1000</v>
      </c>
      <c r="N2531" s="2"/>
      <c r="O2531" s="2"/>
      <c r="P2531" s="2">
        <f t="shared" si="2177"/>
        <v>1000</v>
      </c>
      <c r="Q2531" s="2">
        <f t="shared" si="2172"/>
        <v>100</v>
      </c>
    </row>
    <row r="2532" spans="1:17">
      <c r="A2532" s="12" t="s">
        <v>803</v>
      </c>
      <c r="B2532" s="12" t="s">
        <v>129</v>
      </c>
      <c r="C2532" s="12" t="s">
        <v>1126</v>
      </c>
      <c r="D2532" s="12" t="s">
        <v>1127</v>
      </c>
      <c r="E2532" s="11">
        <v>6132</v>
      </c>
      <c r="F2532" s="12"/>
      <c r="G2532" s="84" t="s">
        <v>3108</v>
      </c>
      <c r="H2532" s="13" t="s">
        <v>19</v>
      </c>
      <c r="I2532" s="2">
        <v>44000</v>
      </c>
      <c r="J2532" s="2">
        <v>44000</v>
      </c>
      <c r="K2532" s="2">
        <v>22000</v>
      </c>
      <c r="L2532" s="2">
        <f t="shared" si="2175"/>
        <v>11000</v>
      </c>
      <c r="M2532" s="2">
        <v>5000</v>
      </c>
      <c r="N2532" s="2">
        <v>3000</v>
      </c>
      <c r="O2532" s="2">
        <v>3000</v>
      </c>
      <c r="P2532" s="2">
        <f t="shared" si="2177"/>
        <v>33000</v>
      </c>
      <c r="Q2532" s="2">
        <f t="shared" si="2172"/>
        <v>75</v>
      </c>
    </row>
    <row r="2533" spans="1:17">
      <c r="A2533" s="12" t="s">
        <v>803</v>
      </c>
      <c r="B2533" s="12" t="s">
        <v>129</v>
      </c>
      <c r="C2533" s="12" t="s">
        <v>1126</v>
      </c>
      <c r="D2533" s="12" t="s">
        <v>1127</v>
      </c>
      <c r="E2533" s="11">
        <v>6133</v>
      </c>
      <c r="F2533" s="12"/>
      <c r="G2533" s="84" t="s">
        <v>3108</v>
      </c>
      <c r="H2533" s="13" t="s">
        <v>20</v>
      </c>
      <c r="I2533" s="2">
        <v>15000</v>
      </c>
      <c r="J2533" s="2">
        <v>15000</v>
      </c>
      <c r="K2533" s="2">
        <v>7500</v>
      </c>
      <c r="L2533" s="2">
        <f t="shared" si="2175"/>
        <v>3750</v>
      </c>
      <c r="M2533" s="2">
        <v>1250</v>
      </c>
      <c r="N2533" s="2">
        <v>1250</v>
      </c>
      <c r="O2533" s="2">
        <v>1250</v>
      </c>
      <c r="P2533" s="2">
        <f t="shared" si="2177"/>
        <v>11250</v>
      </c>
      <c r="Q2533" s="2">
        <f t="shared" si="2172"/>
        <v>75</v>
      </c>
    </row>
    <row r="2534" spans="1:17">
      <c r="A2534" s="12" t="s">
        <v>803</v>
      </c>
      <c r="B2534" s="12" t="s">
        <v>129</v>
      </c>
      <c r="C2534" s="12" t="s">
        <v>1126</v>
      </c>
      <c r="D2534" s="12" t="s">
        <v>1127</v>
      </c>
      <c r="E2534" s="11">
        <v>6134</v>
      </c>
      <c r="F2534" s="12"/>
      <c r="G2534" s="84" t="s">
        <v>3108</v>
      </c>
      <c r="H2534" s="13" t="s">
        <v>21</v>
      </c>
      <c r="I2534" s="2">
        <v>24400</v>
      </c>
      <c r="J2534" s="2">
        <v>14900</v>
      </c>
      <c r="K2534" s="2">
        <v>7450</v>
      </c>
      <c r="L2534" s="2">
        <f t="shared" si="2175"/>
        <v>3700</v>
      </c>
      <c r="M2534" s="2">
        <v>1300</v>
      </c>
      <c r="N2534" s="2">
        <v>1200</v>
      </c>
      <c r="O2534" s="2">
        <v>1200</v>
      </c>
      <c r="P2534" s="2">
        <f t="shared" si="2177"/>
        <v>11150</v>
      </c>
      <c r="Q2534" s="2">
        <f t="shared" si="2172"/>
        <v>74.832214765100673</v>
      </c>
    </row>
    <row r="2535" spans="1:17">
      <c r="A2535" s="12" t="s">
        <v>803</v>
      </c>
      <c r="B2535" s="12" t="s">
        <v>129</v>
      </c>
      <c r="C2535" s="12" t="s">
        <v>1126</v>
      </c>
      <c r="D2535" s="12" t="s">
        <v>1127</v>
      </c>
      <c r="E2535" s="11">
        <v>6135</v>
      </c>
      <c r="F2535" s="12"/>
      <c r="G2535" s="84" t="s">
        <v>3108</v>
      </c>
      <c r="H2535" s="13" t="s">
        <v>22</v>
      </c>
      <c r="I2535" s="2">
        <v>2000</v>
      </c>
      <c r="J2535" s="2">
        <v>1000</v>
      </c>
      <c r="K2535" s="2">
        <v>600</v>
      </c>
      <c r="L2535" s="2">
        <f t="shared" si="2175"/>
        <v>400</v>
      </c>
      <c r="M2535" s="2">
        <v>400</v>
      </c>
      <c r="N2535" s="2"/>
      <c r="O2535" s="2"/>
      <c r="P2535" s="2">
        <f t="shared" si="2177"/>
        <v>1000</v>
      </c>
      <c r="Q2535" s="2">
        <f t="shared" si="2172"/>
        <v>100</v>
      </c>
    </row>
    <row r="2536" spans="1:17">
      <c r="A2536" s="12" t="s">
        <v>803</v>
      </c>
      <c r="B2536" s="12" t="s">
        <v>129</v>
      </c>
      <c r="C2536" s="12" t="s">
        <v>1126</v>
      </c>
      <c r="D2536" s="12" t="s">
        <v>1127</v>
      </c>
      <c r="E2536" s="11">
        <v>6137</v>
      </c>
      <c r="F2536" s="12"/>
      <c r="G2536" s="84" t="s">
        <v>3108</v>
      </c>
      <c r="H2536" s="13" t="s">
        <v>24</v>
      </c>
      <c r="I2536" s="2">
        <v>15000</v>
      </c>
      <c r="J2536" s="2">
        <v>13000</v>
      </c>
      <c r="K2536" s="2">
        <v>6460</v>
      </c>
      <c r="L2536" s="2">
        <f t="shared" si="2175"/>
        <v>3400</v>
      </c>
      <c r="M2536" s="2">
        <v>1200</v>
      </c>
      <c r="N2536" s="2">
        <v>1200</v>
      </c>
      <c r="O2536" s="2">
        <v>1000</v>
      </c>
      <c r="P2536" s="2">
        <f t="shared" si="2177"/>
        <v>9860</v>
      </c>
      <c r="Q2536" s="2">
        <f t="shared" si="2172"/>
        <v>75.84615384615384</v>
      </c>
    </row>
    <row r="2537" spans="1:17">
      <c r="A2537" s="17" t="s">
        <v>803</v>
      </c>
      <c r="B2537" s="17" t="s">
        <v>129</v>
      </c>
      <c r="C2537" s="17" t="s">
        <v>1126</v>
      </c>
      <c r="D2537" s="17" t="s">
        <v>1127</v>
      </c>
      <c r="E2537" s="17" t="s">
        <v>99</v>
      </c>
      <c r="F2537" s="12" t="s">
        <v>0</v>
      </c>
      <c r="G2537" s="84" t="s">
        <v>0</v>
      </c>
      <c r="H2537" s="18" t="s">
        <v>26</v>
      </c>
      <c r="I2537" s="3">
        <v>50300</v>
      </c>
      <c r="J2537" s="3">
        <f t="shared" ref="J2537:K2537" si="2187">SUM(J2538:J2540)</f>
        <v>48800</v>
      </c>
      <c r="K2537" s="3">
        <f t="shared" si="2187"/>
        <v>19729</v>
      </c>
      <c r="L2537" s="3">
        <f t="shared" si="2175"/>
        <v>20900</v>
      </c>
      <c r="M2537" s="3">
        <f t="shared" ref="M2537:O2537" si="2188">SUM(M2538:M2540)</f>
        <v>13700</v>
      </c>
      <c r="N2537" s="3">
        <f t="shared" si="2188"/>
        <v>3600</v>
      </c>
      <c r="O2537" s="3">
        <f t="shared" si="2188"/>
        <v>3600</v>
      </c>
      <c r="P2537" s="3">
        <f t="shared" si="2177"/>
        <v>40629</v>
      </c>
      <c r="Q2537" s="3">
        <f t="shared" si="2172"/>
        <v>83.256147540983605</v>
      </c>
    </row>
    <row r="2538" spans="1:17">
      <c r="A2538" s="12" t="s">
        <v>803</v>
      </c>
      <c r="B2538" s="12" t="s">
        <v>129</v>
      </c>
      <c r="C2538" s="12" t="s">
        <v>1126</v>
      </c>
      <c r="D2538" s="12" t="s">
        <v>1127</v>
      </c>
      <c r="E2538" s="11">
        <v>6139</v>
      </c>
      <c r="F2538" s="12"/>
      <c r="G2538" s="84" t="s">
        <v>3108</v>
      </c>
      <c r="H2538" s="13" t="s">
        <v>26</v>
      </c>
      <c r="I2538" s="2">
        <v>34200</v>
      </c>
      <c r="J2538" s="2">
        <v>32700</v>
      </c>
      <c r="K2538" s="2">
        <v>16500</v>
      </c>
      <c r="L2538" s="2">
        <f t="shared" si="2175"/>
        <v>9000</v>
      </c>
      <c r="M2538" s="2">
        <v>3000</v>
      </c>
      <c r="N2538" s="2">
        <v>3000</v>
      </c>
      <c r="O2538" s="2">
        <v>3000</v>
      </c>
      <c r="P2538" s="2">
        <f t="shared" si="2177"/>
        <v>25500</v>
      </c>
      <c r="Q2538" s="2">
        <f t="shared" si="2172"/>
        <v>77.981651376146786</v>
      </c>
    </row>
    <row r="2539" spans="1:17">
      <c r="A2539" s="33" t="s">
        <v>803</v>
      </c>
      <c r="B2539" s="33" t="s">
        <v>129</v>
      </c>
      <c r="C2539" s="33" t="s">
        <v>1126</v>
      </c>
      <c r="D2539" s="33" t="s">
        <v>1127</v>
      </c>
      <c r="E2539" s="34">
        <v>6139</v>
      </c>
      <c r="F2539" s="33" t="s">
        <v>1134</v>
      </c>
      <c r="G2539" s="84" t="s">
        <v>3108</v>
      </c>
      <c r="H2539" s="35" t="s">
        <v>108</v>
      </c>
      <c r="I2539" s="32">
        <v>6000</v>
      </c>
      <c r="J2539" s="32">
        <v>6000</v>
      </c>
      <c r="K2539" s="32">
        <v>3229</v>
      </c>
      <c r="L2539" s="32">
        <f t="shared" si="2175"/>
        <v>1800</v>
      </c>
      <c r="M2539" s="32">
        <v>600</v>
      </c>
      <c r="N2539" s="32">
        <v>600</v>
      </c>
      <c r="O2539" s="32">
        <v>600</v>
      </c>
      <c r="P2539" s="32">
        <f t="shared" si="2177"/>
        <v>5029</v>
      </c>
      <c r="Q2539" s="32">
        <f t="shared" si="2172"/>
        <v>83.816666666666663</v>
      </c>
    </row>
    <row r="2540" spans="1:17" ht="22.5">
      <c r="A2540" s="12" t="s">
        <v>803</v>
      </c>
      <c r="B2540" s="12" t="s">
        <v>129</v>
      </c>
      <c r="C2540" s="12" t="s">
        <v>1126</v>
      </c>
      <c r="D2540" s="12" t="s">
        <v>1127</v>
      </c>
      <c r="E2540" s="11">
        <v>6139</v>
      </c>
      <c r="F2540" s="12" t="s">
        <v>1135</v>
      </c>
      <c r="G2540" s="84" t="s">
        <v>3108</v>
      </c>
      <c r="H2540" s="13" t="s">
        <v>114</v>
      </c>
      <c r="I2540" s="2">
        <v>10100</v>
      </c>
      <c r="J2540" s="2">
        <v>10100</v>
      </c>
      <c r="K2540" s="2">
        <v>0</v>
      </c>
      <c r="L2540" s="2">
        <f t="shared" si="2175"/>
        <v>10100</v>
      </c>
      <c r="M2540" s="2">
        <v>10100</v>
      </c>
      <c r="N2540" s="2"/>
      <c r="O2540" s="2"/>
      <c r="P2540" s="2">
        <f t="shared" si="2177"/>
        <v>10100</v>
      </c>
      <c r="Q2540" s="2">
        <f t="shared" si="2172"/>
        <v>100</v>
      </c>
    </row>
    <row r="2541" spans="1:17" ht="22.5">
      <c r="A2541" s="17" t="s">
        <v>0</v>
      </c>
      <c r="B2541" s="17" t="s">
        <v>0</v>
      </c>
      <c r="C2541" s="17" t="s">
        <v>0</v>
      </c>
      <c r="D2541" s="18" t="s">
        <v>0</v>
      </c>
      <c r="E2541" s="18" t="s">
        <v>0</v>
      </c>
      <c r="F2541" s="18" t="s">
        <v>0</v>
      </c>
      <c r="G2541" s="81" t="s">
        <v>0</v>
      </c>
      <c r="H2541" s="24" t="s">
        <v>36</v>
      </c>
      <c r="I2541" s="29">
        <v>100</v>
      </c>
      <c r="J2541" s="29">
        <f t="shared" ref="J2541:K2543" si="2189">SUM(J2542)</f>
        <v>100</v>
      </c>
      <c r="K2541" s="29">
        <f t="shared" si="2189"/>
        <v>0</v>
      </c>
      <c r="L2541" s="29">
        <f t="shared" si="2175"/>
        <v>0</v>
      </c>
      <c r="M2541" s="29">
        <f t="shared" ref="M2541:O2543" si="2190">SUM(M2542)</f>
        <v>0</v>
      </c>
      <c r="N2541" s="29">
        <f t="shared" si="2190"/>
        <v>0</v>
      </c>
      <c r="O2541" s="29">
        <f t="shared" si="2190"/>
        <v>0</v>
      </c>
      <c r="P2541" s="29">
        <f t="shared" si="2177"/>
        <v>0</v>
      </c>
      <c r="Q2541" s="29">
        <f t="shared" si="2172"/>
        <v>0</v>
      </c>
    </row>
    <row r="2542" spans="1:17">
      <c r="A2542" s="12" t="s">
        <v>803</v>
      </c>
      <c r="B2542" s="12" t="s">
        <v>129</v>
      </c>
      <c r="C2542" s="12" t="s">
        <v>1126</v>
      </c>
      <c r="D2542" s="12" t="s">
        <v>1127</v>
      </c>
      <c r="E2542" s="18" t="s">
        <v>28</v>
      </c>
      <c r="F2542" s="18" t="s">
        <v>0</v>
      </c>
      <c r="G2542" s="81" t="s">
        <v>0</v>
      </c>
      <c r="H2542" s="18" t="s">
        <v>29</v>
      </c>
      <c r="I2542" s="3">
        <v>100</v>
      </c>
      <c r="J2542" s="3">
        <f t="shared" si="2189"/>
        <v>100</v>
      </c>
      <c r="K2542" s="3">
        <f t="shared" si="2189"/>
        <v>0</v>
      </c>
      <c r="L2542" s="3">
        <f t="shared" si="2175"/>
        <v>0</v>
      </c>
      <c r="M2542" s="3">
        <f t="shared" si="2190"/>
        <v>0</v>
      </c>
      <c r="N2542" s="3">
        <f t="shared" si="2190"/>
        <v>0</v>
      </c>
      <c r="O2542" s="3">
        <f t="shared" si="2190"/>
        <v>0</v>
      </c>
      <c r="P2542" s="3">
        <f t="shared" si="2177"/>
        <v>0</v>
      </c>
      <c r="Q2542" s="3">
        <f t="shared" si="2172"/>
        <v>0</v>
      </c>
    </row>
    <row r="2543" spans="1:17">
      <c r="A2543" s="17" t="s">
        <v>803</v>
      </c>
      <c r="B2543" s="17" t="s">
        <v>129</v>
      </c>
      <c r="C2543" s="17" t="s">
        <v>1126</v>
      </c>
      <c r="D2543" s="17" t="s">
        <v>1127</v>
      </c>
      <c r="E2543" s="17" t="s">
        <v>120</v>
      </c>
      <c r="F2543" s="12" t="s">
        <v>0</v>
      </c>
      <c r="G2543" s="84" t="s">
        <v>0</v>
      </c>
      <c r="H2543" s="18" t="s">
        <v>35</v>
      </c>
      <c r="I2543" s="3">
        <v>100</v>
      </c>
      <c r="J2543" s="3">
        <f t="shared" si="2189"/>
        <v>100</v>
      </c>
      <c r="K2543" s="3">
        <f t="shared" si="2189"/>
        <v>0</v>
      </c>
      <c r="L2543" s="3">
        <f t="shared" si="2175"/>
        <v>0</v>
      </c>
      <c r="M2543" s="3">
        <f t="shared" si="2190"/>
        <v>0</v>
      </c>
      <c r="N2543" s="3">
        <f t="shared" si="2190"/>
        <v>0</v>
      </c>
      <c r="O2543" s="3">
        <f t="shared" si="2190"/>
        <v>0</v>
      </c>
      <c r="P2543" s="3">
        <f t="shared" si="2177"/>
        <v>0</v>
      </c>
      <c r="Q2543" s="3">
        <f t="shared" si="2172"/>
        <v>0</v>
      </c>
    </row>
    <row r="2544" spans="1:17">
      <c r="A2544" s="12" t="s">
        <v>803</v>
      </c>
      <c r="B2544" s="12" t="s">
        <v>129</v>
      </c>
      <c r="C2544" s="12" t="s">
        <v>1126</v>
      </c>
      <c r="D2544" s="12" t="s">
        <v>1127</v>
      </c>
      <c r="E2544" s="11">
        <v>6148</v>
      </c>
      <c r="F2544" s="12"/>
      <c r="G2544" s="84" t="s">
        <v>3108</v>
      </c>
      <c r="H2544" s="13" t="s">
        <v>35</v>
      </c>
      <c r="I2544" s="2">
        <v>100</v>
      </c>
      <c r="J2544" s="2">
        <v>100</v>
      </c>
      <c r="K2544" s="2">
        <v>0</v>
      </c>
      <c r="L2544" s="2">
        <f t="shared" si="2175"/>
        <v>0</v>
      </c>
      <c r="M2544" s="2"/>
      <c r="N2544" s="2"/>
      <c r="O2544" s="2"/>
      <c r="P2544" s="2">
        <f t="shared" si="2177"/>
        <v>0</v>
      </c>
      <c r="Q2544" s="2">
        <f t="shared" si="2172"/>
        <v>0</v>
      </c>
    </row>
    <row r="2545" spans="1:17" ht="22.5">
      <c r="A2545" s="17" t="s">
        <v>0</v>
      </c>
      <c r="B2545" s="17" t="s">
        <v>0</v>
      </c>
      <c r="C2545" s="17" t="s">
        <v>0</v>
      </c>
      <c r="D2545" s="18" t="s">
        <v>0</v>
      </c>
      <c r="E2545" s="18" t="s">
        <v>0</v>
      </c>
      <c r="F2545" s="18" t="s">
        <v>0</v>
      </c>
      <c r="G2545" s="81" t="s">
        <v>0</v>
      </c>
      <c r="H2545" s="24" t="s">
        <v>58</v>
      </c>
      <c r="I2545" s="29">
        <v>40000</v>
      </c>
      <c r="J2545" s="29">
        <f t="shared" ref="J2545:K2545" si="2191">SUM(J2546)</f>
        <v>30000</v>
      </c>
      <c r="K2545" s="29">
        <f t="shared" si="2191"/>
        <v>15000</v>
      </c>
      <c r="L2545" s="29">
        <f t="shared" si="2175"/>
        <v>15000</v>
      </c>
      <c r="M2545" s="29">
        <f t="shared" ref="M2545:O2545" si="2192">SUM(M2546)</f>
        <v>10000</v>
      </c>
      <c r="N2545" s="29">
        <f t="shared" si="2192"/>
        <v>5000</v>
      </c>
      <c r="O2545" s="29">
        <f t="shared" si="2192"/>
        <v>0</v>
      </c>
      <c r="P2545" s="29">
        <f t="shared" si="2177"/>
        <v>30000</v>
      </c>
      <c r="Q2545" s="29">
        <f t="shared" si="2172"/>
        <v>100</v>
      </c>
    </row>
    <row r="2546" spans="1:17">
      <c r="A2546" s="12" t="s">
        <v>803</v>
      </c>
      <c r="B2546" s="12" t="s">
        <v>129</v>
      </c>
      <c r="C2546" s="12" t="s">
        <v>1126</v>
      </c>
      <c r="D2546" s="12" t="s">
        <v>1127</v>
      </c>
      <c r="E2546" s="18" t="s">
        <v>50</v>
      </c>
      <c r="F2546" s="18" t="s">
        <v>0</v>
      </c>
      <c r="G2546" s="81" t="s">
        <v>0</v>
      </c>
      <c r="H2546" s="18" t="s">
        <v>51</v>
      </c>
      <c r="I2546" s="3">
        <v>40000</v>
      </c>
      <c r="J2546" s="3">
        <f t="shared" ref="J2546" si="2193">SUM(J2547:J2548)</f>
        <v>30000</v>
      </c>
      <c r="K2546" s="3">
        <f t="shared" ref="K2546" si="2194">SUM(K2547:K2548)</f>
        <v>15000</v>
      </c>
      <c r="L2546" s="3">
        <f t="shared" si="2175"/>
        <v>15000</v>
      </c>
      <c r="M2546" s="3">
        <f t="shared" ref="M2546:O2546" si="2195">SUM(M2547:M2548)</f>
        <v>10000</v>
      </c>
      <c r="N2546" s="3">
        <f t="shared" si="2195"/>
        <v>5000</v>
      </c>
      <c r="O2546" s="3">
        <f t="shared" si="2195"/>
        <v>0</v>
      </c>
      <c r="P2546" s="3">
        <f t="shared" si="2177"/>
        <v>30000</v>
      </c>
      <c r="Q2546" s="3">
        <f t="shared" si="2172"/>
        <v>100</v>
      </c>
    </row>
    <row r="2547" spans="1:17">
      <c r="A2547" s="12" t="s">
        <v>803</v>
      </c>
      <c r="B2547" s="12" t="s">
        <v>129</v>
      </c>
      <c r="C2547" s="12" t="s">
        <v>1126</v>
      </c>
      <c r="D2547" s="12" t="s">
        <v>1127</v>
      </c>
      <c r="E2547" s="11">
        <v>8213</v>
      </c>
      <c r="F2547" s="12"/>
      <c r="G2547" s="84" t="s">
        <v>3108</v>
      </c>
      <c r="H2547" s="13" t="s">
        <v>54</v>
      </c>
      <c r="I2547" s="2">
        <v>30000</v>
      </c>
      <c r="J2547" s="2">
        <v>20000</v>
      </c>
      <c r="K2547" s="2">
        <v>10000</v>
      </c>
      <c r="L2547" s="2">
        <f t="shared" si="2175"/>
        <v>10000</v>
      </c>
      <c r="M2547" s="2">
        <v>5000</v>
      </c>
      <c r="N2547" s="2">
        <v>5000</v>
      </c>
      <c r="O2547" s="2"/>
      <c r="P2547" s="2">
        <f t="shared" si="2177"/>
        <v>20000</v>
      </c>
      <c r="Q2547" s="2">
        <f t="shared" si="2172"/>
        <v>100</v>
      </c>
    </row>
    <row r="2548" spans="1:17">
      <c r="A2548" s="12" t="s">
        <v>803</v>
      </c>
      <c r="B2548" s="12" t="s">
        <v>129</v>
      </c>
      <c r="C2548" s="12" t="s">
        <v>1126</v>
      </c>
      <c r="D2548" s="12" t="s">
        <v>1127</v>
      </c>
      <c r="E2548" s="11">
        <v>8216</v>
      </c>
      <c r="F2548" s="12"/>
      <c r="G2548" s="84" t="s">
        <v>3108</v>
      </c>
      <c r="H2548" s="13" t="s">
        <v>57</v>
      </c>
      <c r="I2548" s="2">
        <v>10000</v>
      </c>
      <c r="J2548" s="2">
        <v>10000</v>
      </c>
      <c r="K2548" s="2">
        <v>5000</v>
      </c>
      <c r="L2548" s="2">
        <f t="shared" si="2175"/>
        <v>5000</v>
      </c>
      <c r="M2548" s="2">
        <v>5000</v>
      </c>
      <c r="N2548" s="2"/>
      <c r="O2548" s="2"/>
      <c r="P2548" s="2">
        <f t="shared" si="2177"/>
        <v>10000</v>
      </c>
      <c r="Q2548" s="2">
        <f t="shared" si="2172"/>
        <v>100</v>
      </c>
    </row>
    <row r="2549" spans="1:17">
      <c r="A2549" s="13" t="s">
        <v>0</v>
      </c>
      <c r="B2549" s="13" t="s">
        <v>0</v>
      </c>
      <c r="C2549" s="13" t="s">
        <v>0</v>
      </c>
      <c r="D2549" s="13" t="s">
        <v>0</v>
      </c>
      <c r="E2549" s="13" t="s">
        <v>0</v>
      </c>
      <c r="F2549" s="13" t="s">
        <v>0</v>
      </c>
      <c r="G2549" s="84" t="s">
        <v>0</v>
      </c>
      <c r="H2549" s="24" t="s">
        <v>1136</v>
      </c>
      <c r="I2549" s="29">
        <v>2678389</v>
      </c>
      <c r="J2549" s="29">
        <f t="shared" ref="J2549:K2549" si="2196">SUM(J2519,J2541,J2545)</f>
        <v>2653649</v>
      </c>
      <c r="K2549" s="29">
        <f t="shared" si="2196"/>
        <v>1350382</v>
      </c>
      <c r="L2549" s="29">
        <f t="shared" si="2175"/>
        <v>719750</v>
      </c>
      <c r="M2549" s="29">
        <f t="shared" ref="M2549:O2549" si="2197">SUM(M2519,M2541,M2545)</f>
        <v>254050</v>
      </c>
      <c r="N2549" s="29">
        <f t="shared" si="2197"/>
        <v>235450</v>
      </c>
      <c r="O2549" s="29">
        <f t="shared" si="2197"/>
        <v>230250</v>
      </c>
      <c r="P2549" s="29">
        <f t="shared" si="2177"/>
        <v>2070132</v>
      </c>
      <c r="Q2549" s="29">
        <f t="shared" si="2172"/>
        <v>78.010769321790491</v>
      </c>
    </row>
    <row r="2550" spans="1:17" ht="15.75" thickBot="1">
      <c r="A2550" s="13" t="s">
        <v>0</v>
      </c>
      <c r="B2550" s="13" t="s">
        <v>0</v>
      </c>
      <c r="C2550" s="13" t="s">
        <v>0</v>
      </c>
      <c r="D2550" s="13" t="s">
        <v>0</v>
      </c>
      <c r="E2550" s="13" t="s">
        <v>0</v>
      </c>
      <c r="F2550" s="13" t="s">
        <v>0</v>
      </c>
      <c r="G2550" s="84" t="s">
        <v>0</v>
      </c>
      <c r="H2550" s="18" t="s">
        <v>125</v>
      </c>
      <c r="I2550" s="3">
        <v>68</v>
      </c>
      <c r="J2550" s="3">
        <v>68</v>
      </c>
      <c r="K2550" s="3">
        <v>0</v>
      </c>
      <c r="L2550" s="3">
        <f t="shared" si="2175"/>
        <v>0</v>
      </c>
      <c r="M2550" s="3"/>
      <c r="N2550" s="3"/>
      <c r="O2550" s="3"/>
      <c r="P2550" s="3">
        <f t="shared" si="2177"/>
        <v>0</v>
      </c>
      <c r="Q2550" s="3">
        <f t="shared" si="2172"/>
        <v>0</v>
      </c>
    </row>
    <row r="2551" spans="1:17" ht="45.75" thickBot="1">
      <c r="A2551" s="109" t="s">
        <v>0</v>
      </c>
      <c r="B2551" s="109" t="s">
        <v>0</v>
      </c>
      <c r="C2551" s="109" t="s">
        <v>0</v>
      </c>
      <c r="D2551" s="109" t="s">
        <v>0</v>
      </c>
      <c r="E2551" s="109" t="s">
        <v>0</v>
      </c>
      <c r="F2551" s="109" t="s">
        <v>0</v>
      </c>
      <c r="G2551" s="121" t="s">
        <v>0</v>
      </c>
      <c r="H2551" s="1" t="s">
        <v>126</v>
      </c>
      <c r="I2551" s="1" t="s">
        <v>3016</v>
      </c>
      <c r="J2551" s="1" t="s">
        <v>3199</v>
      </c>
      <c r="K2551" s="1" t="s">
        <v>3198</v>
      </c>
      <c r="L2551" s="1" t="s">
        <v>3191</v>
      </c>
      <c r="M2551" s="1" t="s">
        <v>3193</v>
      </c>
      <c r="N2551" s="1" t="s">
        <v>3194</v>
      </c>
      <c r="O2551" s="1" t="s">
        <v>3195</v>
      </c>
      <c r="P2551" s="1" t="s">
        <v>3192</v>
      </c>
      <c r="Q2551" s="1" t="s">
        <v>3185</v>
      </c>
    </row>
    <row r="2552" spans="1:17">
      <c r="A2552" s="110"/>
      <c r="B2552" s="110"/>
      <c r="C2552" s="110"/>
      <c r="D2552" s="110"/>
      <c r="E2552" s="110"/>
      <c r="F2552" s="110"/>
      <c r="G2552" s="122"/>
      <c r="H2552" s="26" t="s">
        <v>0</v>
      </c>
      <c r="I2552" s="28">
        <v>1</v>
      </c>
      <c r="J2552" s="28">
        <v>2</v>
      </c>
      <c r="K2552" s="28">
        <v>3</v>
      </c>
      <c r="L2552" s="28" t="s">
        <v>3186</v>
      </c>
      <c r="M2552" s="28">
        <v>5</v>
      </c>
      <c r="N2552" s="28">
        <v>6</v>
      </c>
      <c r="O2552" s="28">
        <v>7</v>
      </c>
      <c r="P2552" s="28" t="s">
        <v>3187</v>
      </c>
      <c r="Q2552" s="28">
        <v>9</v>
      </c>
    </row>
    <row r="2553" spans="1:17">
      <c r="A2553" s="110"/>
      <c r="B2553" s="110"/>
      <c r="C2553" s="110"/>
      <c r="D2553" s="110"/>
      <c r="E2553" s="110"/>
      <c r="F2553" s="110"/>
      <c r="G2553" s="122"/>
      <c r="H2553" s="8" t="s">
        <v>877</v>
      </c>
      <c r="I2553" s="9">
        <v>2678389</v>
      </c>
      <c r="J2553" s="9">
        <f t="shared" ref="J2553" si="2198">SUM(J2549)</f>
        <v>2653649</v>
      </c>
      <c r="K2553" s="9">
        <f t="shared" ref="K2553" si="2199">SUM(K2549)</f>
        <v>1350382</v>
      </c>
      <c r="L2553" s="9">
        <f t="shared" ref="L2553:L2554" si="2200">M2553+N2553+O2553</f>
        <v>719750</v>
      </c>
      <c r="M2553" s="9">
        <f t="shared" ref="M2553:O2553" si="2201">SUM(M2549)</f>
        <v>254050</v>
      </c>
      <c r="N2553" s="9">
        <f t="shared" si="2201"/>
        <v>235450</v>
      </c>
      <c r="O2553" s="9">
        <f t="shared" si="2201"/>
        <v>230250</v>
      </c>
      <c r="P2553" s="9">
        <f t="shared" ref="P2553:P2554" si="2202">SUM(K2553+L2553)</f>
        <v>2070132</v>
      </c>
      <c r="Q2553" s="9">
        <f t="shared" si="2172"/>
        <v>78.010769321790491</v>
      </c>
    </row>
    <row r="2554" spans="1:17">
      <c r="A2554" s="110"/>
      <c r="B2554" s="110"/>
      <c r="C2554" s="110"/>
      <c r="D2554" s="110"/>
      <c r="E2554" s="110"/>
      <c r="F2554" s="110"/>
      <c r="G2554" s="122"/>
      <c r="H2554" s="10" t="s">
        <v>68</v>
      </c>
      <c r="I2554" s="9">
        <v>2678389</v>
      </c>
      <c r="J2554" s="9">
        <f t="shared" ref="J2554" si="2203">SUM(J2553)</f>
        <v>2653649</v>
      </c>
      <c r="K2554" s="9">
        <f t="shared" ref="K2554" si="2204">SUM(K2553)</f>
        <v>1350382</v>
      </c>
      <c r="L2554" s="9">
        <f t="shared" si="2200"/>
        <v>719750</v>
      </c>
      <c r="M2554" s="9">
        <f t="shared" ref="M2554:O2554" si="2205">SUM(M2553)</f>
        <v>254050</v>
      </c>
      <c r="N2554" s="9">
        <f t="shared" si="2205"/>
        <v>235450</v>
      </c>
      <c r="O2554" s="9">
        <f t="shared" si="2205"/>
        <v>230250</v>
      </c>
      <c r="P2554" s="9">
        <f t="shared" si="2202"/>
        <v>2070132</v>
      </c>
      <c r="Q2554" s="9">
        <f t="shared" si="2172"/>
        <v>78.010769321790491</v>
      </c>
    </row>
    <row r="2555" spans="1:17">
      <c r="A2555" s="111"/>
      <c r="B2555" s="111"/>
      <c r="C2555" s="111"/>
      <c r="D2555" s="111"/>
      <c r="E2555" s="111"/>
      <c r="F2555" s="111"/>
      <c r="G2555" s="123"/>
      <c r="Q2555" t="str">
        <f t="shared" si="2172"/>
        <v>-</v>
      </c>
    </row>
    <row r="2556" spans="1:17" ht="15.75" thickBot="1">
      <c r="A2556" s="13" t="s">
        <v>0</v>
      </c>
      <c r="B2556" s="13" t="s">
        <v>0</v>
      </c>
      <c r="C2556" s="13" t="s">
        <v>0</v>
      </c>
      <c r="D2556" s="13" t="s">
        <v>0</v>
      </c>
      <c r="E2556" s="13" t="s">
        <v>0</v>
      </c>
      <c r="F2556" s="13" t="s">
        <v>0</v>
      </c>
      <c r="G2556" s="84" t="s">
        <v>0</v>
      </c>
      <c r="H2556" s="27" t="s">
        <v>0</v>
      </c>
      <c r="I2556" s="27"/>
      <c r="J2556" s="27"/>
      <c r="K2556" s="27"/>
      <c r="L2556" s="27"/>
      <c r="M2556" s="27"/>
      <c r="N2556" s="27"/>
      <c r="O2556" s="27"/>
      <c r="P2556" s="27"/>
      <c r="Q2556" s="27" t="str">
        <f t="shared" si="2172"/>
        <v>-</v>
      </c>
    </row>
    <row r="2557" spans="1:17" ht="45.75" thickBot="1">
      <c r="A2557" s="1" t="s">
        <v>82</v>
      </c>
      <c r="B2557" s="1" t="s">
        <v>83</v>
      </c>
      <c r="C2557" s="1" t="s">
        <v>84</v>
      </c>
      <c r="D2557" s="19" t="s">
        <v>0</v>
      </c>
      <c r="E2557" s="1" t="s">
        <v>85</v>
      </c>
      <c r="F2557" s="1" t="s">
        <v>86</v>
      </c>
      <c r="G2557" s="82" t="s">
        <v>87</v>
      </c>
      <c r="H2557" s="1" t="s">
        <v>1</v>
      </c>
      <c r="I2557" s="1" t="s">
        <v>3016</v>
      </c>
      <c r="J2557" s="1" t="s">
        <v>3199</v>
      </c>
      <c r="K2557" s="1" t="s">
        <v>3198</v>
      </c>
      <c r="L2557" s="1" t="s">
        <v>3191</v>
      </c>
      <c r="M2557" s="1" t="s">
        <v>3193</v>
      </c>
      <c r="N2557" s="1" t="s">
        <v>3194</v>
      </c>
      <c r="O2557" s="1" t="s">
        <v>3195</v>
      </c>
      <c r="P2557" s="1" t="s">
        <v>3192</v>
      </c>
      <c r="Q2557" s="1" t="s">
        <v>3185</v>
      </c>
    </row>
    <row r="2558" spans="1:17">
      <c r="A2558" s="20" t="s">
        <v>0</v>
      </c>
      <c r="B2558" s="20" t="s">
        <v>0</v>
      </c>
      <c r="C2558" s="20" t="s">
        <v>0</v>
      </c>
      <c r="D2558" s="21" t="s">
        <v>0</v>
      </c>
      <c r="E2558" s="21" t="s">
        <v>0</v>
      </c>
      <c r="F2558" s="22" t="s">
        <v>0</v>
      </c>
      <c r="G2558" s="83" t="s">
        <v>0</v>
      </c>
      <c r="H2558" s="23" t="s">
        <v>0</v>
      </c>
      <c r="I2558" s="28">
        <v>1</v>
      </c>
      <c r="J2558" s="28">
        <v>2</v>
      </c>
      <c r="K2558" s="28">
        <v>3</v>
      </c>
      <c r="L2558" s="28" t="s">
        <v>3186</v>
      </c>
      <c r="M2558" s="28">
        <v>5</v>
      </c>
      <c r="N2558" s="28">
        <v>6</v>
      </c>
      <c r="O2558" s="28">
        <v>7</v>
      </c>
      <c r="P2558" s="28" t="s">
        <v>3187</v>
      </c>
      <c r="Q2558" s="28">
        <v>9</v>
      </c>
    </row>
    <row r="2559" spans="1:17">
      <c r="A2559" s="17" t="s">
        <v>803</v>
      </c>
      <c r="B2559" s="17" t="s">
        <v>129</v>
      </c>
      <c r="C2559" s="12" t="s">
        <v>1137</v>
      </c>
      <c r="D2559" s="12" t="s">
        <v>1138</v>
      </c>
      <c r="E2559" s="18" t="s">
        <v>0</v>
      </c>
      <c r="F2559" s="18" t="s">
        <v>0</v>
      </c>
      <c r="G2559" s="81" t="s">
        <v>0</v>
      </c>
      <c r="H2559" s="18" t="s">
        <v>1139</v>
      </c>
      <c r="I2559" s="11"/>
      <c r="J2559" s="11"/>
      <c r="K2559" s="11"/>
      <c r="L2559" s="11"/>
      <c r="M2559" s="11"/>
      <c r="N2559" s="11"/>
      <c r="O2559" s="11"/>
      <c r="P2559" s="11"/>
      <c r="Q2559" s="11" t="str">
        <f t="shared" si="2172"/>
        <v>-</v>
      </c>
    </row>
    <row r="2560" spans="1:17" ht="22.5">
      <c r="A2560" s="17" t="s">
        <v>0</v>
      </c>
      <c r="B2560" s="17" t="s">
        <v>0</v>
      </c>
      <c r="C2560" s="17" t="s">
        <v>0</v>
      </c>
      <c r="D2560" s="18" t="s">
        <v>0</v>
      </c>
      <c r="E2560" s="18" t="s">
        <v>0</v>
      </c>
      <c r="F2560" s="18" t="s">
        <v>0</v>
      </c>
      <c r="G2560" s="81" t="s">
        <v>0</v>
      </c>
      <c r="H2560" s="24" t="s">
        <v>27</v>
      </c>
      <c r="I2560" s="29">
        <v>2404242</v>
      </c>
      <c r="J2560" s="29">
        <f t="shared" ref="J2560" si="2206">SUM(J2561,J2569,J2571)</f>
        <v>2378091</v>
      </c>
      <c r="K2560" s="29">
        <f t="shared" ref="K2560" si="2207">SUM(K2561,K2569,K2571)</f>
        <v>1251843</v>
      </c>
      <c r="L2560" s="29">
        <f t="shared" ref="L2560:L2591" si="2208">M2560+N2560+O2560</f>
        <v>592875</v>
      </c>
      <c r="M2560" s="29">
        <f t="shared" ref="M2560:O2560" si="2209">SUM(M2561,M2569,M2571)</f>
        <v>201225</v>
      </c>
      <c r="N2560" s="29">
        <f t="shared" si="2209"/>
        <v>196025</v>
      </c>
      <c r="O2560" s="29">
        <f t="shared" si="2209"/>
        <v>195625</v>
      </c>
      <c r="P2560" s="29">
        <f t="shared" ref="P2560:P2591" si="2210">SUM(K2560+L2560)</f>
        <v>1844718</v>
      </c>
      <c r="Q2560" s="29">
        <f t="shared" si="2172"/>
        <v>77.571379732735195</v>
      </c>
    </row>
    <row r="2561" spans="1:17">
      <c r="A2561" s="12" t="s">
        <v>803</v>
      </c>
      <c r="B2561" s="12" t="s">
        <v>129</v>
      </c>
      <c r="C2561" s="12" t="s">
        <v>1137</v>
      </c>
      <c r="D2561" s="12" t="s">
        <v>1138</v>
      </c>
      <c r="E2561" s="18" t="s">
        <v>2</v>
      </c>
      <c r="F2561" s="18" t="s">
        <v>0</v>
      </c>
      <c r="G2561" s="81" t="s">
        <v>0</v>
      </c>
      <c r="H2561" s="18" t="s">
        <v>3</v>
      </c>
      <c r="I2561" s="3">
        <v>2068234</v>
      </c>
      <c r="J2561" s="3">
        <f t="shared" ref="J2561" si="2211">SUM(J2562:J2563)</f>
        <v>2073083</v>
      </c>
      <c r="K2561" s="3">
        <f t="shared" ref="K2561" si="2212">SUM(K2562:K2563)</f>
        <v>1099014</v>
      </c>
      <c r="L2561" s="3">
        <f t="shared" si="2208"/>
        <v>508500</v>
      </c>
      <c r="M2561" s="3">
        <f t="shared" ref="M2561:O2561" si="2213">SUM(M2562:M2563)</f>
        <v>169500</v>
      </c>
      <c r="N2561" s="3">
        <f t="shared" si="2213"/>
        <v>169500</v>
      </c>
      <c r="O2561" s="3">
        <f t="shared" si="2213"/>
        <v>169500</v>
      </c>
      <c r="P2561" s="3">
        <f t="shared" si="2210"/>
        <v>1607514</v>
      </c>
      <c r="Q2561" s="3">
        <f t="shared" si="2172"/>
        <v>77.542191991348147</v>
      </c>
    </row>
    <row r="2562" spans="1:17">
      <c r="A2562" s="33" t="s">
        <v>803</v>
      </c>
      <c r="B2562" s="33" t="s">
        <v>129</v>
      </c>
      <c r="C2562" s="33" t="s">
        <v>1137</v>
      </c>
      <c r="D2562" s="33" t="s">
        <v>1138</v>
      </c>
      <c r="E2562" s="34">
        <v>6111</v>
      </c>
      <c r="F2562" s="33"/>
      <c r="G2562" s="84" t="s">
        <v>3108</v>
      </c>
      <c r="H2562" s="35" t="s">
        <v>4</v>
      </c>
      <c r="I2562" s="32">
        <v>1822934</v>
      </c>
      <c r="J2562" s="32">
        <v>1812934</v>
      </c>
      <c r="K2562" s="32">
        <v>933061</v>
      </c>
      <c r="L2562" s="32">
        <f t="shared" si="2208"/>
        <v>450000</v>
      </c>
      <c r="M2562" s="32">
        <v>150000</v>
      </c>
      <c r="N2562" s="32">
        <v>150000</v>
      </c>
      <c r="O2562" s="32">
        <v>150000</v>
      </c>
      <c r="P2562" s="32">
        <f t="shared" si="2210"/>
        <v>1383061</v>
      </c>
      <c r="Q2562" s="32">
        <f t="shared" si="2172"/>
        <v>76.28854663214436</v>
      </c>
    </row>
    <row r="2563" spans="1:17">
      <c r="A2563" s="17" t="s">
        <v>803</v>
      </c>
      <c r="B2563" s="17" t="s">
        <v>129</v>
      </c>
      <c r="C2563" s="17" t="s">
        <v>1137</v>
      </c>
      <c r="D2563" s="17" t="s">
        <v>1138</v>
      </c>
      <c r="E2563" s="17" t="s">
        <v>91</v>
      </c>
      <c r="F2563" s="12" t="s">
        <v>0</v>
      </c>
      <c r="G2563" s="84" t="s">
        <v>0</v>
      </c>
      <c r="H2563" s="18" t="s">
        <v>5</v>
      </c>
      <c r="I2563" s="3">
        <v>245300</v>
      </c>
      <c r="J2563" s="3">
        <f t="shared" ref="J2563:K2563" si="2214">SUM(J2564:J2568)</f>
        <v>260149</v>
      </c>
      <c r="K2563" s="3">
        <f t="shared" si="2214"/>
        <v>165953</v>
      </c>
      <c r="L2563" s="3">
        <f t="shared" si="2208"/>
        <v>58500</v>
      </c>
      <c r="M2563" s="3">
        <f t="shared" ref="M2563:O2563" si="2215">SUM(M2564:M2568)</f>
        <v>19500</v>
      </c>
      <c r="N2563" s="3">
        <f t="shared" si="2215"/>
        <v>19500</v>
      </c>
      <c r="O2563" s="3">
        <f t="shared" si="2215"/>
        <v>19500</v>
      </c>
      <c r="P2563" s="3">
        <f t="shared" si="2210"/>
        <v>224453</v>
      </c>
      <c r="Q2563" s="3">
        <f t="shared" si="2172"/>
        <v>86.278632629762171</v>
      </c>
    </row>
    <row r="2564" spans="1:17">
      <c r="A2564" s="33" t="s">
        <v>803</v>
      </c>
      <c r="B2564" s="33" t="s">
        <v>129</v>
      </c>
      <c r="C2564" s="33" t="s">
        <v>1137</v>
      </c>
      <c r="D2564" s="33" t="s">
        <v>1138</v>
      </c>
      <c r="E2564" s="34">
        <v>6112</v>
      </c>
      <c r="F2564" s="33" t="s">
        <v>1140</v>
      </c>
      <c r="G2564" s="84" t="s">
        <v>3108</v>
      </c>
      <c r="H2564" s="35" t="s">
        <v>9</v>
      </c>
      <c r="I2564" s="32">
        <v>40900</v>
      </c>
      <c r="J2564" s="32">
        <v>40900</v>
      </c>
      <c r="K2564" s="32">
        <v>23653</v>
      </c>
      <c r="L2564" s="32">
        <f t="shared" si="2208"/>
        <v>10500</v>
      </c>
      <c r="M2564" s="32">
        <v>3500</v>
      </c>
      <c r="N2564" s="32">
        <v>3500</v>
      </c>
      <c r="O2564" s="32">
        <v>3500</v>
      </c>
      <c r="P2564" s="32">
        <f t="shared" si="2210"/>
        <v>34153</v>
      </c>
      <c r="Q2564" s="32">
        <f t="shared" si="2172"/>
        <v>83.503667481662589</v>
      </c>
    </row>
    <row r="2565" spans="1:17">
      <c r="A2565" s="33" t="s">
        <v>803</v>
      </c>
      <c r="B2565" s="33" t="s">
        <v>129</v>
      </c>
      <c r="C2565" s="33" t="s">
        <v>1137</v>
      </c>
      <c r="D2565" s="33" t="s">
        <v>1138</v>
      </c>
      <c r="E2565" s="34">
        <v>6112</v>
      </c>
      <c r="F2565" s="33" t="s">
        <v>1141</v>
      </c>
      <c r="G2565" s="84" t="s">
        <v>3108</v>
      </c>
      <c r="H2565" s="35" t="s">
        <v>10</v>
      </c>
      <c r="I2565" s="32">
        <v>152300</v>
      </c>
      <c r="J2565" s="32">
        <v>152300</v>
      </c>
      <c r="K2565" s="32">
        <v>84351</v>
      </c>
      <c r="L2565" s="32">
        <f t="shared" si="2208"/>
        <v>48000</v>
      </c>
      <c r="M2565" s="32">
        <v>16000</v>
      </c>
      <c r="N2565" s="32">
        <v>16000</v>
      </c>
      <c r="O2565" s="32">
        <v>16000</v>
      </c>
      <c r="P2565" s="32">
        <f t="shared" si="2210"/>
        <v>132351</v>
      </c>
      <c r="Q2565" s="32">
        <f t="shared" si="2172"/>
        <v>86.901510177281679</v>
      </c>
    </row>
    <row r="2566" spans="1:17">
      <c r="A2566" s="12" t="s">
        <v>803</v>
      </c>
      <c r="B2566" s="12" t="s">
        <v>129</v>
      </c>
      <c r="C2566" s="12" t="s">
        <v>1137</v>
      </c>
      <c r="D2566" s="12" t="s">
        <v>1138</v>
      </c>
      <c r="E2566" s="11">
        <v>6112</v>
      </c>
      <c r="F2566" s="12" t="s">
        <v>1142</v>
      </c>
      <c r="G2566" s="84" t="s">
        <v>3108</v>
      </c>
      <c r="H2566" s="13" t="s">
        <v>7</v>
      </c>
      <c r="I2566" s="2">
        <v>21200</v>
      </c>
      <c r="J2566" s="2">
        <v>36049</v>
      </c>
      <c r="K2566" s="2">
        <v>36049</v>
      </c>
      <c r="L2566" s="2">
        <f t="shared" si="2208"/>
        <v>0</v>
      </c>
      <c r="M2566" s="2"/>
      <c r="N2566" s="2"/>
      <c r="O2566" s="2"/>
      <c r="P2566" s="2">
        <f t="shared" si="2210"/>
        <v>36049</v>
      </c>
      <c r="Q2566" s="2">
        <f t="shared" si="2172"/>
        <v>100</v>
      </c>
    </row>
    <row r="2567" spans="1:17">
      <c r="A2567" s="12" t="s">
        <v>803</v>
      </c>
      <c r="B2567" s="12" t="s">
        <v>129</v>
      </c>
      <c r="C2567" s="12" t="s">
        <v>1137</v>
      </c>
      <c r="D2567" s="12" t="s">
        <v>1138</v>
      </c>
      <c r="E2567" s="11">
        <v>6112</v>
      </c>
      <c r="F2567" s="12" t="s">
        <v>1143</v>
      </c>
      <c r="G2567" s="84" t="s">
        <v>3108</v>
      </c>
      <c r="H2567" s="13" t="s">
        <v>8</v>
      </c>
      <c r="I2567" s="2">
        <v>15000</v>
      </c>
      <c r="J2567" s="2">
        <v>15000</v>
      </c>
      <c r="K2567" s="2">
        <v>6000</v>
      </c>
      <c r="L2567" s="2">
        <f t="shared" si="2208"/>
        <v>0</v>
      </c>
      <c r="M2567" s="2"/>
      <c r="N2567" s="2"/>
      <c r="O2567" s="2"/>
      <c r="P2567" s="2">
        <f t="shared" si="2210"/>
        <v>6000</v>
      </c>
      <c r="Q2567" s="2">
        <f t="shared" si="2172"/>
        <v>40</v>
      </c>
    </row>
    <row r="2568" spans="1:17">
      <c r="A2568" s="12" t="s">
        <v>803</v>
      </c>
      <c r="B2568" s="12" t="s">
        <v>129</v>
      </c>
      <c r="C2568" s="12" t="s">
        <v>1137</v>
      </c>
      <c r="D2568" s="12" t="s">
        <v>1138</v>
      </c>
      <c r="E2568" s="11">
        <v>6112</v>
      </c>
      <c r="F2568" s="12" t="s">
        <v>1144</v>
      </c>
      <c r="G2568" s="84" t="s">
        <v>3108</v>
      </c>
      <c r="H2568" s="13" t="s">
        <v>6</v>
      </c>
      <c r="I2568" s="2">
        <v>15900</v>
      </c>
      <c r="J2568" s="2">
        <v>15900</v>
      </c>
      <c r="K2568" s="2">
        <v>15900</v>
      </c>
      <c r="L2568" s="2">
        <f t="shared" si="2208"/>
        <v>0</v>
      </c>
      <c r="M2568" s="2"/>
      <c r="N2568" s="2"/>
      <c r="O2568" s="2"/>
      <c r="P2568" s="2">
        <f t="shared" si="2210"/>
        <v>15900</v>
      </c>
      <c r="Q2568" s="2">
        <f t="shared" si="2172"/>
        <v>100</v>
      </c>
    </row>
    <row r="2569" spans="1:17">
      <c r="A2569" s="12" t="s">
        <v>803</v>
      </c>
      <c r="B2569" s="12" t="s">
        <v>129</v>
      </c>
      <c r="C2569" s="12" t="s">
        <v>1137</v>
      </c>
      <c r="D2569" s="12" t="s">
        <v>1138</v>
      </c>
      <c r="E2569" s="18" t="s">
        <v>13</v>
      </c>
      <c r="F2569" s="18" t="s">
        <v>0</v>
      </c>
      <c r="G2569" s="81" t="s">
        <v>0</v>
      </c>
      <c r="H2569" s="18" t="s">
        <v>14</v>
      </c>
      <c r="I2569" s="3">
        <v>191408</v>
      </c>
      <c r="J2569" s="3">
        <f t="shared" ref="J2569:K2569" si="2216">SUM(J2570)</f>
        <v>190408</v>
      </c>
      <c r="K2569" s="3">
        <f t="shared" si="2216"/>
        <v>98073</v>
      </c>
      <c r="L2569" s="3">
        <f t="shared" si="2208"/>
        <v>51000</v>
      </c>
      <c r="M2569" s="3">
        <f t="shared" ref="M2569:O2569" si="2217">SUM(M2570)</f>
        <v>17000</v>
      </c>
      <c r="N2569" s="3">
        <f t="shared" si="2217"/>
        <v>17000</v>
      </c>
      <c r="O2569" s="3">
        <f t="shared" si="2217"/>
        <v>17000</v>
      </c>
      <c r="P2569" s="3">
        <f t="shared" si="2210"/>
        <v>149073</v>
      </c>
      <c r="Q2569" s="3">
        <f t="shared" si="2172"/>
        <v>78.291353304482996</v>
      </c>
    </row>
    <row r="2570" spans="1:17">
      <c r="A2570" s="33" t="s">
        <v>803</v>
      </c>
      <c r="B2570" s="33" t="s">
        <v>129</v>
      </c>
      <c r="C2570" s="33" t="s">
        <v>1137</v>
      </c>
      <c r="D2570" s="33" t="s">
        <v>1138</v>
      </c>
      <c r="E2570" s="34">
        <v>6121</v>
      </c>
      <c r="F2570" s="33"/>
      <c r="G2570" s="84" t="s">
        <v>3108</v>
      </c>
      <c r="H2570" s="35" t="s">
        <v>15</v>
      </c>
      <c r="I2570" s="32">
        <v>191408</v>
      </c>
      <c r="J2570" s="32">
        <v>190408</v>
      </c>
      <c r="K2570" s="32">
        <v>98073</v>
      </c>
      <c r="L2570" s="32">
        <f t="shared" si="2208"/>
        <v>51000</v>
      </c>
      <c r="M2570" s="32">
        <v>17000</v>
      </c>
      <c r="N2570" s="32">
        <v>17000</v>
      </c>
      <c r="O2570" s="32">
        <v>17000</v>
      </c>
      <c r="P2570" s="32">
        <f t="shared" si="2210"/>
        <v>149073</v>
      </c>
      <c r="Q2570" s="32">
        <f t="shared" si="2172"/>
        <v>78.291353304482996</v>
      </c>
    </row>
    <row r="2571" spans="1:17">
      <c r="A2571" s="12" t="s">
        <v>803</v>
      </c>
      <c r="B2571" s="12" t="s">
        <v>129</v>
      </c>
      <c r="C2571" s="12" t="s">
        <v>1137</v>
      </c>
      <c r="D2571" s="12" t="s">
        <v>1138</v>
      </c>
      <c r="E2571" s="18" t="s">
        <v>16</v>
      </c>
      <c r="F2571" s="18" t="s">
        <v>0</v>
      </c>
      <c r="G2571" s="81" t="s">
        <v>0</v>
      </c>
      <c r="H2571" s="18" t="s">
        <v>17</v>
      </c>
      <c r="I2571" s="3">
        <v>144600</v>
      </c>
      <c r="J2571" s="3">
        <f t="shared" ref="J2571:K2571" si="2218">SUM(J2572:J2578)</f>
        <v>114600</v>
      </c>
      <c r="K2571" s="3">
        <f t="shared" si="2218"/>
        <v>54756</v>
      </c>
      <c r="L2571" s="3">
        <f t="shared" si="2208"/>
        <v>33375</v>
      </c>
      <c r="M2571" s="3">
        <f t="shared" ref="M2571:O2571" si="2219">SUM(M2572:M2578)</f>
        <v>14725</v>
      </c>
      <c r="N2571" s="3">
        <f t="shared" si="2219"/>
        <v>9525</v>
      </c>
      <c r="O2571" s="3">
        <f t="shared" si="2219"/>
        <v>9125</v>
      </c>
      <c r="P2571" s="3">
        <f t="shared" si="2210"/>
        <v>88131</v>
      </c>
      <c r="Q2571" s="3">
        <f t="shared" si="2172"/>
        <v>76.903141361256544</v>
      </c>
    </row>
    <row r="2572" spans="1:17">
      <c r="A2572" s="12" t="s">
        <v>803</v>
      </c>
      <c r="B2572" s="12" t="s">
        <v>129</v>
      </c>
      <c r="C2572" s="12" t="s">
        <v>1137</v>
      </c>
      <c r="D2572" s="12" t="s">
        <v>1138</v>
      </c>
      <c r="E2572" s="11">
        <v>6131</v>
      </c>
      <c r="F2572" s="12"/>
      <c r="G2572" s="84" t="s">
        <v>3108</v>
      </c>
      <c r="H2572" s="13" t="s">
        <v>18</v>
      </c>
      <c r="I2572" s="2">
        <v>1500</v>
      </c>
      <c r="J2572" s="2">
        <v>1000</v>
      </c>
      <c r="K2572" s="2">
        <v>0</v>
      </c>
      <c r="L2572" s="2">
        <f t="shared" si="2208"/>
        <v>500</v>
      </c>
      <c r="M2572" s="2">
        <v>500</v>
      </c>
      <c r="N2572" s="2"/>
      <c r="O2572" s="2"/>
      <c r="P2572" s="2">
        <f t="shared" si="2210"/>
        <v>500</v>
      </c>
      <c r="Q2572" s="2">
        <f t="shared" si="2172"/>
        <v>50</v>
      </c>
    </row>
    <row r="2573" spans="1:17">
      <c r="A2573" s="12" t="s">
        <v>803</v>
      </c>
      <c r="B2573" s="12" t="s">
        <v>129</v>
      </c>
      <c r="C2573" s="12" t="s">
        <v>1137</v>
      </c>
      <c r="D2573" s="12" t="s">
        <v>1138</v>
      </c>
      <c r="E2573" s="11">
        <v>6132</v>
      </c>
      <c r="F2573" s="12"/>
      <c r="G2573" s="84" t="s">
        <v>3108</v>
      </c>
      <c r="H2573" s="13" t="s">
        <v>19</v>
      </c>
      <c r="I2573" s="2">
        <v>35000</v>
      </c>
      <c r="J2573" s="2">
        <v>35000</v>
      </c>
      <c r="K2573" s="2">
        <v>17500</v>
      </c>
      <c r="L2573" s="2">
        <f t="shared" si="2208"/>
        <v>9000</v>
      </c>
      <c r="M2573" s="2">
        <v>3000</v>
      </c>
      <c r="N2573" s="2">
        <v>3000</v>
      </c>
      <c r="O2573" s="2">
        <v>3000</v>
      </c>
      <c r="P2573" s="2">
        <f t="shared" si="2210"/>
        <v>26500</v>
      </c>
      <c r="Q2573" s="2">
        <f t="shared" si="2172"/>
        <v>75.714285714285708</v>
      </c>
    </row>
    <row r="2574" spans="1:17">
      <c r="A2574" s="12" t="s">
        <v>803</v>
      </c>
      <c r="B2574" s="12" t="s">
        <v>129</v>
      </c>
      <c r="C2574" s="12" t="s">
        <v>1137</v>
      </c>
      <c r="D2574" s="12" t="s">
        <v>1138</v>
      </c>
      <c r="E2574" s="11">
        <v>6133</v>
      </c>
      <c r="F2574" s="12"/>
      <c r="G2574" s="84" t="s">
        <v>3108</v>
      </c>
      <c r="H2574" s="13" t="s">
        <v>20</v>
      </c>
      <c r="I2574" s="2">
        <v>11000</v>
      </c>
      <c r="J2574" s="2">
        <v>11000</v>
      </c>
      <c r="K2574" s="2">
        <v>5520</v>
      </c>
      <c r="L2574" s="2">
        <f t="shared" si="2208"/>
        <v>2700</v>
      </c>
      <c r="M2574" s="2">
        <v>900</v>
      </c>
      <c r="N2574" s="2">
        <v>900</v>
      </c>
      <c r="O2574" s="2">
        <v>900</v>
      </c>
      <c r="P2574" s="2">
        <f t="shared" si="2210"/>
        <v>8220</v>
      </c>
      <c r="Q2574" s="2">
        <f t="shared" si="2172"/>
        <v>74.727272727272734</v>
      </c>
    </row>
    <row r="2575" spans="1:17">
      <c r="A2575" s="12" t="s">
        <v>803</v>
      </c>
      <c r="B2575" s="12" t="s">
        <v>129</v>
      </c>
      <c r="C2575" s="12" t="s">
        <v>1137</v>
      </c>
      <c r="D2575" s="12" t="s">
        <v>1138</v>
      </c>
      <c r="E2575" s="11">
        <v>6134</v>
      </c>
      <c r="F2575" s="12"/>
      <c r="G2575" s="84" t="s">
        <v>3108</v>
      </c>
      <c r="H2575" s="13" t="s">
        <v>21</v>
      </c>
      <c r="I2575" s="2">
        <v>40000</v>
      </c>
      <c r="J2575" s="2">
        <v>15000</v>
      </c>
      <c r="K2575" s="2">
        <v>7510</v>
      </c>
      <c r="L2575" s="2">
        <f t="shared" si="2208"/>
        <v>3700</v>
      </c>
      <c r="M2575" s="2">
        <v>1300</v>
      </c>
      <c r="N2575" s="2">
        <v>1200</v>
      </c>
      <c r="O2575" s="2">
        <v>1200</v>
      </c>
      <c r="P2575" s="2">
        <f t="shared" si="2210"/>
        <v>11210</v>
      </c>
      <c r="Q2575" s="2">
        <f t="shared" si="2172"/>
        <v>74.733333333333334</v>
      </c>
    </row>
    <row r="2576" spans="1:17">
      <c r="A2576" s="12" t="s">
        <v>803</v>
      </c>
      <c r="B2576" s="12" t="s">
        <v>129</v>
      </c>
      <c r="C2576" s="12" t="s">
        <v>1137</v>
      </c>
      <c r="D2576" s="12" t="s">
        <v>1138</v>
      </c>
      <c r="E2576" s="11">
        <v>6135</v>
      </c>
      <c r="F2576" s="12"/>
      <c r="G2576" s="84" t="s">
        <v>3108</v>
      </c>
      <c r="H2576" s="13" t="s">
        <v>22</v>
      </c>
      <c r="I2576" s="2">
        <v>2000</v>
      </c>
      <c r="J2576" s="2">
        <v>1000</v>
      </c>
      <c r="K2576" s="2">
        <v>600</v>
      </c>
      <c r="L2576" s="2">
        <f t="shared" si="2208"/>
        <v>400</v>
      </c>
      <c r="M2576" s="2"/>
      <c r="N2576" s="2">
        <v>400</v>
      </c>
      <c r="O2576" s="2"/>
      <c r="P2576" s="2">
        <f t="shared" si="2210"/>
        <v>1000</v>
      </c>
      <c r="Q2576" s="2">
        <f t="shared" si="2172"/>
        <v>100</v>
      </c>
    </row>
    <row r="2577" spans="1:17">
      <c r="A2577" s="12" t="s">
        <v>803</v>
      </c>
      <c r="B2577" s="12" t="s">
        <v>129</v>
      </c>
      <c r="C2577" s="12" t="s">
        <v>1137</v>
      </c>
      <c r="D2577" s="12" t="s">
        <v>1138</v>
      </c>
      <c r="E2577" s="11">
        <v>6137</v>
      </c>
      <c r="F2577" s="12"/>
      <c r="G2577" s="84" t="s">
        <v>3108</v>
      </c>
      <c r="H2577" s="13" t="s">
        <v>24</v>
      </c>
      <c r="I2577" s="2">
        <v>11900</v>
      </c>
      <c r="J2577" s="2">
        <v>9900</v>
      </c>
      <c r="K2577" s="2">
        <v>4950</v>
      </c>
      <c r="L2577" s="2">
        <f t="shared" si="2208"/>
        <v>2475</v>
      </c>
      <c r="M2577" s="2">
        <v>825</v>
      </c>
      <c r="N2577" s="2">
        <v>825</v>
      </c>
      <c r="O2577" s="2">
        <v>825</v>
      </c>
      <c r="P2577" s="2">
        <f t="shared" si="2210"/>
        <v>7425</v>
      </c>
      <c r="Q2577" s="2">
        <f t="shared" ref="Q2577:Q2638" si="2220">IF(J2577=0,"-",P2577/J2577*100)</f>
        <v>75</v>
      </c>
    </row>
    <row r="2578" spans="1:17">
      <c r="A2578" s="17" t="s">
        <v>803</v>
      </c>
      <c r="B2578" s="17" t="s">
        <v>129</v>
      </c>
      <c r="C2578" s="17" t="s">
        <v>1137</v>
      </c>
      <c r="D2578" s="17" t="s">
        <v>1138</v>
      </c>
      <c r="E2578" s="17" t="s">
        <v>99</v>
      </c>
      <c r="F2578" s="12" t="s">
        <v>0</v>
      </c>
      <c r="G2578" s="84" t="s">
        <v>0</v>
      </c>
      <c r="H2578" s="18" t="s">
        <v>26</v>
      </c>
      <c r="I2578" s="3">
        <v>43200</v>
      </c>
      <c r="J2578" s="3">
        <f t="shared" ref="J2578:K2578" si="2221">SUM(J2579:J2581)</f>
        <v>41700</v>
      </c>
      <c r="K2578" s="3">
        <f t="shared" si="2221"/>
        <v>18676</v>
      </c>
      <c r="L2578" s="3">
        <f t="shared" si="2208"/>
        <v>14600</v>
      </c>
      <c r="M2578" s="3">
        <f t="shared" ref="M2578:O2578" si="2222">SUM(M2579:M2581)</f>
        <v>8200</v>
      </c>
      <c r="N2578" s="3">
        <f t="shared" si="2222"/>
        <v>3200</v>
      </c>
      <c r="O2578" s="3">
        <f t="shared" si="2222"/>
        <v>3200</v>
      </c>
      <c r="P2578" s="3">
        <f t="shared" si="2210"/>
        <v>33276</v>
      </c>
      <c r="Q2578" s="3">
        <f t="shared" si="2220"/>
        <v>79.798561151079141</v>
      </c>
    </row>
    <row r="2579" spans="1:17">
      <c r="A2579" s="12" t="s">
        <v>803</v>
      </c>
      <c r="B2579" s="12" t="s">
        <v>129</v>
      </c>
      <c r="C2579" s="12" t="s">
        <v>1137</v>
      </c>
      <c r="D2579" s="12" t="s">
        <v>1138</v>
      </c>
      <c r="E2579" s="11">
        <v>6139</v>
      </c>
      <c r="F2579" s="12"/>
      <c r="G2579" s="84" t="s">
        <v>3108</v>
      </c>
      <c r="H2579" s="13" t="s">
        <v>26</v>
      </c>
      <c r="I2579" s="2">
        <v>32700</v>
      </c>
      <c r="J2579" s="2">
        <v>31200</v>
      </c>
      <c r="K2579" s="2">
        <v>15700</v>
      </c>
      <c r="L2579" s="2">
        <f t="shared" si="2208"/>
        <v>7500</v>
      </c>
      <c r="M2579" s="2">
        <v>2500</v>
      </c>
      <c r="N2579" s="2">
        <v>2500</v>
      </c>
      <c r="O2579" s="2">
        <v>2500</v>
      </c>
      <c r="P2579" s="2">
        <f t="shared" si="2210"/>
        <v>23200</v>
      </c>
      <c r="Q2579" s="2">
        <f t="shared" si="2220"/>
        <v>74.358974358974365</v>
      </c>
    </row>
    <row r="2580" spans="1:17">
      <c r="A2580" s="33" t="s">
        <v>803</v>
      </c>
      <c r="B2580" s="33" t="s">
        <v>129</v>
      </c>
      <c r="C2580" s="33" t="s">
        <v>1137</v>
      </c>
      <c r="D2580" s="33" t="s">
        <v>1138</v>
      </c>
      <c r="E2580" s="34">
        <v>6139</v>
      </c>
      <c r="F2580" s="33" t="s">
        <v>1145</v>
      </c>
      <c r="G2580" s="84" t="s">
        <v>3108</v>
      </c>
      <c r="H2580" s="35" t="s">
        <v>108</v>
      </c>
      <c r="I2580" s="32">
        <v>5500</v>
      </c>
      <c r="J2580" s="32">
        <v>5500</v>
      </c>
      <c r="K2580" s="32">
        <v>2976</v>
      </c>
      <c r="L2580" s="32">
        <f t="shared" si="2208"/>
        <v>2100</v>
      </c>
      <c r="M2580" s="32">
        <v>700</v>
      </c>
      <c r="N2580" s="32">
        <v>700</v>
      </c>
      <c r="O2580" s="32">
        <v>700</v>
      </c>
      <c r="P2580" s="32">
        <f t="shared" si="2210"/>
        <v>5076</v>
      </c>
      <c r="Q2580" s="32">
        <f t="shared" si="2220"/>
        <v>92.290909090909096</v>
      </c>
    </row>
    <row r="2581" spans="1:17" ht="22.5">
      <c r="A2581" s="12" t="s">
        <v>803</v>
      </c>
      <c r="B2581" s="12" t="s">
        <v>129</v>
      </c>
      <c r="C2581" s="12" t="s">
        <v>1137</v>
      </c>
      <c r="D2581" s="12" t="s">
        <v>1138</v>
      </c>
      <c r="E2581" s="11">
        <v>6139</v>
      </c>
      <c r="F2581" s="12" t="s">
        <v>1146</v>
      </c>
      <c r="G2581" s="84" t="s">
        <v>3108</v>
      </c>
      <c r="H2581" s="13" t="s">
        <v>114</v>
      </c>
      <c r="I2581" s="2">
        <v>5000</v>
      </c>
      <c r="J2581" s="2">
        <v>5000</v>
      </c>
      <c r="K2581" s="2">
        <v>0</v>
      </c>
      <c r="L2581" s="2">
        <f t="shared" si="2208"/>
        <v>5000</v>
      </c>
      <c r="M2581" s="2">
        <v>5000</v>
      </c>
      <c r="N2581" s="2"/>
      <c r="O2581" s="2"/>
      <c r="P2581" s="2">
        <f t="shared" si="2210"/>
        <v>5000</v>
      </c>
      <c r="Q2581" s="2">
        <f t="shared" si="2220"/>
        <v>100</v>
      </c>
    </row>
    <row r="2582" spans="1:17" ht="22.5">
      <c r="A2582" s="17" t="s">
        <v>0</v>
      </c>
      <c r="B2582" s="17" t="s">
        <v>0</v>
      </c>
      <c r="C2582" s="17" t="s">
        <v>0</v>
      </c>
      <c r="D2582" s="18" t="s">
        <v>0</v>
      </c>
      <c r="E2582" s="18" t="s">
        <v>0</v>
      </c>
      <c r="F2582" s="18" t="s">
        <v>0</v>
      </c>
      <c r="G2582" s="81" t="s">
        <v>0</v>
      </c>
      <c r="H2582" s="24" t="s">
        <v>36</v>
      </c>
      <c r="I2582" s="29">
        <v>100</v>
      </c>
      <c r="J2582" s="29">
        <f t="shared" ref="J2582:K2584" si="2223">SUM(J2583)</f>
        <v>100</v>
      </c>
      <c r="K2582" s="29">
        <f t="shared" si="2223"/>
        <v>0</v>
      </c>
      <c r="L2582" s="29">
        <f t="shared" si="2208"/>
        <v>0</v>
      </c>
      <c r="M2582" s="29">
        <f t="shared" ref="M2582:O2584" si="2224">SUM(M2583)</f>
        <v>0</v>
      </c>
      <c r="N2582" s="29">
        <f t="shared" si="2224"/>
        <v>0</v>
      </c>
      <c r="O2582" s="29">
        <f t="shared" si="2224"/>
        <v>0</v>
      </c>
      <c r="P2582" s="29">
        <f t="shared" si="2210"/>
        <v>0</v>
      </c>
      <c r="Q2582" s="29">
        <f t="shared" si="2220"/>
        <v>0</v>
      </c>
    </row>
    <row r="2583" spans="1:17">
      <c r="A2583" s="12" t="s">
        <v>803</v>
      </c>
      <c r="B2583" s="12" t="s">
        <v>129</v>
      </c>
      <c r="C2583" s="12" t="s">
        <v>1137</v>
      </c>
      <c r="D2583" s="12" t="s">
        <v>1138</v>
      </c>
      <c r="E2583" s="18" t="s">
        <v>28</v>
      </c>
      <c r="F2583" s="18" t="s">
        <v>0</v>
      </c>
      <c r="G2583" s="81" t="s">
        <v>0</v>
      </c>
      <c r="H2583" s="18" t="s">
        <v>29</v>
      </c>
      <c r="I2583" s="3">
        <v>100</v>
      </c>
      <c r="J2583" s="3">
        <f t="shared" si="2223"/>
        <v>100</v>
      </c>
      <c r="K2583" s="3">
        <f t="shared" si="2223"/>
        <v>0</v>
      </c>
      <c r="L2583" s="3">
        <f t="shared" si="2208"/>
        <v>0</v>
      </c>
      <c r="M2583" s="3">
        <f t="shared" si="2224"/>
        <v>0</v>
      </c>
      <c r="N2583" s="3">
        <f t="shared" si="2224"/>
        <v>0</v>
      </c>
      <c r="O2583" s="3">
        <f t="shared" si="2224"/>
        <v>0</v>
      </c>
      <c r="P2583" s="3">
        <f t="shared" si="2210"/>
        <v>0</v>
      </c>
      <c r="Q2583" s="3">
        <f t="shared" si="2220"/>
        <v>0</v>
      </c>
    </row>
    <row r="2584" spans="1:17">
      <c r="A2584" s="17" t="s">
        <v>803</v>
      </c>
      <c r="B2584" s="17" t="s">
        <v>129</v>
      </c>
      <c r="C2584" s="17" t="s">
        <v>1137</v>
      </c>
      <c r="D2584" s="17" t="s">
        <v>1138</v>
      </c>
      <c r="E2584" s="17" t="s">
        <v>120</v>
      </c>
      <c r="F2584" s="12" t="s">
        <v>0</v>
      </c>
      <c r="G2584" s="84" t="s">
        <v>0</v>
      </c>
      <c r="H2584" s="18" t="s">
        <v>35</v>
      </c>
      <c r="I2584" s="3">
        <v>100</v>
      </c>
      <c r="J2584" s="3">
        <f t="shared" si="2223"/>
        <v>100</v>
      </c>
      <c r="K2584" s="3">
        <f t="shared" si="2223"/>
        <v>0</v>
      </c>
      <c r="L2584" s="3">
        <f t="shared" si="2208"/>
        <v>0</v>
      </c>
      <c r="M2584" s="3">
        <f t="shared" si="2224"/>
        <v>0</v>
      </c>
      <c r="N2584" s="3">
        <f t="shared" si="2224"/>
        <v>0</v>
      </c>
      <c r="O2584" s="3">
        <f t="shared" si="2224"/>
        <v>0</v>
      </c>
      <c r="P2584" s="3">
        <f t="shared" si="2210"/>
        <v>0</v>
      </c>
      <c r="Q2584" s="3">
        <f t="shared" si="2220"/>
        <v>0</v>
      </c>
    </row>
    <row r="2585" spans="1:17">
      <c r="A2585" s="12" t="s">
        <v>803</v>
      </c>
      <c r="B2585" s="12" t="s">
        <v>129</v>
      </c>
      <c r="C2585" s="12" t="s">
        <v>1137</v>
      </c>
      <c r="D2585" s="12" t="s">
        <v>1138</v>
      </c>
      <c r="E2585" s="11">
        <v>6148</v>
      </c>
      <c r="F2585" s="12"/>
      <c r="G2585" s="84" t="s">
        <v>3108</v>
      </c>
      <c r="H2585" s="13" t="s">
        <v>35</v>
      </c>
      <c r="I2585" s="2">
        <v>100</v>
      </c>
      <c r="J2585" s="2">
        <v>100</v>
      </c>
      <c r="K2585" s="2">
        <v>0</v>
      </c>
      <c r="L2585" s="2">
        <f t="shared" si="2208"/>
        <v>0</v>
      </c>
      <c r="M2585" s="2"/>
      <c r="N2585" s="2"/>
      <c r="O2585" s="2"/>
      <c r="P2585" s="2">
        <f t="shared" si="2210"/>
        <v>0</v>
      </c>
      <c r="Q2585" s="2">
        <f t="shared" si="2220"/>
        <v>0</v>
      </c>
    </row>
    <row r="2586" spans="1:17" ht="22.5">
      <c r="A2586" s="17" t="s">
        <v>0</v>
      </c>
      <c r="B2586" s="17" t="s">
        <v>0</v>
      </c>
      <c r="C2586" s="17" t="s">
        <v>0</v>
      </c>
      <c r="D2586" s="18" t="s">
        <v>0</v>
      </c>
      <c r="E2586" s="18" t="s">
        <v>0</v>
      </c>
      <c r="F2586" s="18" t="s">
        <v>0</v>
      </c>
      <c r="G2586" s="81" t="s">
        <v>0</v>
      </c>
      <c r="H2586" s="24" t="s">
        <v>58</v>
      </c>
      <c r="I2586" s="29">
        <v>39000</v>
      </c>
      <c r="J2586" s="29">
        <f t="shared" ref="J2586:K2586" si="2225">SUM(J2587)</f>
        <v>30000</v>
      </c>
      <c r="K2586" s="29">
        <f t="shared" si="2225"/>
        <v>25000</v>
      </c>
      <c r="L2586" s="29">
        <f t="shared" si="2208"/>
        <v>5000</v>
      </c>
      <c r="M2586" s="29">
        <f t="shared" ref="M2586:O2586" si="2226">SUM(M2587)</f>
        <v>5000</v>
      </c>
      <c r="N2586" s="29">
        <f t="shared" si="2226"/>
        <v>0</v>
      </c>
      <c r="O2586" s="29">
        <f t="shared" si="2226"/>
        <v>0</v>
      </c>
      <c r="P2586" s="29">
        <f t="shared" si="2210"/>
        <v>30000</v>
      </c>
      <c r="Q2586" s="29">
        <f t="shared" si="2220"/>
        <v>100</v>
      </c>
    </row>
    <row r="2587" spans="1:17">
      <c r="A2587" s="12" t="s">
        <v>803</v>
      </c>
      <c r="B2587" s="12" t="s">
        <v>129</v>
      </c>
      <c r="C2587" s="12" t="s">
        <v>1137</v>
      </c>
      <c r="D2587" s="12" t="s">
        <v>1138</v>
      </c>
      <c r="E2587" s="18" t="s">
        <v>50</v>
      </c>
      <c r="F2587" s="18" t="s">
        <v>0</v>
      </c>
      <c r="G2587" s="81" t="s">
        <v>0</v>
      </c>
      <c r="H2587" s="18" t="s">
        <v>51</v>
      </c>
      <c r="I2587" s="3">
        <v>39000</v>
      </c>
      <c r="J2587" s="3">
        <f t="shared" ref="J2587" si="2227">SUM(J2588:J2589)</f>
        <v>30000</v>
      </c>
      <c r="K2587" s="3">
        <f t="shared" ref="K2587" si="2228">SUM(K2588:K2589)</f>
        <v>25000</v>
      </c>
      <c r="L2587" s="3">
        <f t="shared" si="2208"/>
        <v>5000</v>
      </c>
      <c r="M2587" s="3">
        <f t="shared" ref="M2587:O2587" si="2229">SUM(M2588:M2589)</f>
        <v>5000</v>
      </c>
      <c r="N2587" s="3">
        <f t="shared" si="2229"/>
        <v>0</v>
      </c>
      <c r="O2587" s="3">
        <f t="shared" si="2229"/>
        <v>0</v>
      </c>
      <c r="P2587" s="3">
        <f t="shared" si="2210"/>
        <v>30000</v>
      </c>
      <c r="Q2587" s="3">
        <f t="shared" si="2220"/>
        <v>100</v>
      </c>
    </row>
    <row r="2588" spans="1:17">
      <c r="A2588" s="12" t="s">
        <v>803</v>
      </c>
      <c r="B2588" s="12" t="s">
        <v>129</v>
      </c>
      <c r="C2588" s="12" t="s">
        <v>1137</v>
      </c>
      <c r="D2588" s="12" t="s">
        <v>1138</v>
      </c>
      <c r="E2588" s="11">
        <v>8213</v>
      </c>
      <c r="F2588" s="12"/>
      <c r="G2588" s="84" t="s">
        <v>3108</v>
      </c>
      <c r="H2588" s="13" t="s">
        <v>54</v>
      </c>
      <c r="I2588" s="2">
        <v>29000</v>
      </c>
      <c r="J2588" s="2">
        <v>5000</v>
      </c>
      <c r="K2588" s="2">
        <v>5000</v>
      </c>
      <c r="L2588" s="2">
        <f t="shared" si="2208"/>
        <v>0</v>
      </c>
      <c r="M2588" s="2"/>
      <c r="N2588" s="2"/>
      <c r="O2588" s="2"/>
      <c r="P2588" s="2">
        <f t="shared" si="2210"/>
        <v>5000</v>
      </c>
      <c r="Q2588" s="2">
        <f t="shared" si="2220"/>
        <v>100</v>
      </c>
    </row>
    <row r="2589" spans="1:17">
      <c r="A2589" s="12" t="s">
        <v>803</v>
      </c>
      <c r="B2589" s="12" t="s">
        <v>129</v>
      </c>
      <c r="C2589" s="12" t="s">
        <v>1137</v>
      </c>
      <c r="D2589" s="12" t="s">
        <v>1138</v>
      </c>
      <c r="E2589" s="11">
        <v>8216</v>
      </c>
      <c r="F2589" s="12"/>
      <c r="G2589" s="84" t="s">
        <v>3108</v>
      </c>
      <c r="H2589" s="13" t="s">
        <v>57</v>
      </c>
      <c r="I2589" s="2">
        <v>10000</v>
      </c>
      <c r="J2589" s="2">
        <v>25000</v>
      </c>
      <c r="K2589" s="2">
        <v>20000</v>
      </c>
      <c r="L2589" s="2">
        <f t="shared" si="2208"/>
        <v>5000</v>
      </c>
      <c r="M2589" s="2">
        <v>5000</v>
      </c>
      <c r="N2589" s="2"/>
      <c r="O2589" s="2"/>
      <c r="P2589" s="2">
        <f t="shared" si="2210"/>
        <v>25000</v>
      </c>
      <c r="Q2589" s="2">
        <f t="shared" si="2220"/>
        <v>100</v>
      </c>
    </row>
    <row r="2590" spans="1:17">
      <c r="A2590" s="13" t="s">
        <v>0</v>
      </c>
      <c r="B2590" s="13" t="s">
        <v>0</v>
      </c>
      <c r="C2590" s="13" t="s">
        <v>0</v>
      </c>
      <c r="D2590" s="13" t="s">
        <v>0</v>
      </c>
      <c r="E2590" s="13" t="s">
        <v>0</v>
      </c>
      <c r="F2590" s="13" t="s">
        <v>0</v>
      </c>
      <c r="G2590" s="84" t="s">
        <v>0</v>
      </c>
      <c r="H2590" s="24" t="s">
        <v>1147</v>
      </c>
      <c r="I2590" s="29">
        <v>2443342</v>
      </c>
      <c r="J2590" s="29">
        <f t="shared" ref="J2590:K2590" si="2230">SUM(J2560,J2582,J2586)</f>
        <v>2408191</v>
      </c>
      <c r="K2590" s="29">
        <f t="shared" si="2230"/>
        <v>1276843</v>
      </c>
      <c r="L2590" s="29">
        <f t="shared" si="2208"/>
        <v>597875</v>
      </c>
      <c r="M2590" s="29">
        <f t="shared" ref="M2590:O2590" si="2231">SUM(M2560,M2582,M2586)</f>
        <v>206225</v>
      </c>
      <c r="N2590" s="29">
        <f t="shared" si="2231"/>
        <v>196025</v>
      </c>
      <c r="O2590" s="29">
        <f t="shared" si="2231"/>
        <v>195625</v>
      </c>
      <c r="P2590" s="29">
        <f t="shared" si="2210"/>
        <v>1874718</v>
      </c>
      <c r="Q2590" s="29">
        <f t="shared" si="2220"/>
        <v>77.847562755611989</v>
      </c>
    </row>
    <row r="2591" spans="1:17" ht="15.75" thickBot="1">
      <c r="A2591" s="13" t="s">
        <v>0</v>
      </c>
      <c r="B2591" s="13" t="s">
        <v>0</v>
      </c>
      <c r="C2591" s="13" t="s">
        <v>0</v>
      </c>
      <c r="D2591" s="13" t="s">
        <v>0</v>
      </c>
      <c r="E2591" s="13" t="s">
        <v>0</v>
      </c>
      <c r="F2591" s="13" t="s">
        <v>0</v>
      </c>
      <c r="G2591" s="84" t="s">
        <v>0</v>
      </c>
      <c r="H2591" s="18" t="s">
        <v>125</v>
      </c>
      <c r="I2591" s="3">
        <v>52</v>
      </c>
      <c r="J2591" s="3">
        <v>52</v>
      </c>
      <c r="K2591" s="3">
        <v>0</v>
      </c>
      <c r="L2591" s="3">
        <f t="shared" si="2208"/>
        <v>0</v>
      </c>
      <c r="M2591" s="3"/>
      <c r="N2591" s="3"/>
      <c r="O2591" s="3"/>
      <c r="P2591" s="3">
        <f t="shared" si="2210"/>
        <v>0</v>
      </c>
      <c r="Q2591" s="3">
        <f t="shared" si="2220"/>
        <v>0</v>
      </c>
    </row>
    <row r="2592" spans="1:17" ht="45.75" thickBot="1">
      <c r="A2592" s="109" t="s">
        <v>0</v>
      </c>
      <c r="B2592" s="109" t="s">
        <v>0</v>
      </c>
      <c r="C2592" s="109" t="s">
        <v>0</v>
      </c>
      <c r="D2592" s="109" t="s">
        <v>0</v>
      </c>
      <c r="E2592" s="109" t="s">
        <v>0</v>
      </c>
      <c r="F2592" s="109" t="s">
        <v>0</v>
      </c>
      <c r="G2592" s="121" t="s">
        <v>0</v>
      </c>
      <c r="H2592" s="1" t="s">
        <v>126</v>
      </c>
      <c r="I2592" s="1" t="s">
        <v>3016</v>
      </c>
      <c r="J2592" s="1" t="s">
        <v>3199</v>
      </c>
      <c r="K2592" s="1" t="s">
        <v>3198</v>
      </c>
      <c r="L2592" s="1" t="s">
        <v>3191</v>
      </c>
      <c r="M2592" s="1" t="s">
        <v>3193</v>
      </c>
      <c r="N2592" s="1" t="s">
        <v>3194</v>
      </c>
      <c r="O2592" s="1" t="s">
        <v>3195</v>
      </c>
      <c r="P2592" s="1" t="s">
        <v>3192</v>
      </c>
      <c r="Q2592" s="1" t="s">
        <v>3185</v>
      </c>
    </row>
    <row r="2593" spans="1:17">
      <c r="A2593" s="110"/>
      <c r="B2593" s="110"/>
      <c r="C2593" s="110"/>
      <c r="D2593" s="110"/>
      <c r="E2593" s="110"/>
      <c r="F2593" s="110"/>
      <c r="G2593" s="122"/>
      <c r="H2593" s="26" t="s">
        <v>0</v>
      </c>
      <c r="I2593" s="28">
        <v>1</v>
      </c>
      <c r="J2593" s="28">
        <v>2</v>
      </c>
      <c r="K2593" s="28">
        <v>3</v>
      </c>
      <c r="L2593" s="28" t="s">
        <v>3186</v>
      </c>
      <c r="M2593" s="28">
        <v>5</v>
      </c>
      <c r="N2593" s="28">
        <v>6</v>
      </c>
      <c r="O2593" s="28">
        <v>7</v>
      </c>
      <c r="P2593" s="28" t="s">
        <v>3187</v>
      </c>
      <c r="Q2593" s="28">
        <v>9</v>
      </c>
    </row>
    <row r="2594" spans="1:17">
      <c r="A2594" s="110"/>
      <c r="B2594" s="110"/>
      <c r="C2594" s="110"/>
      <c r="D2594" s="110"/>
      <c r="E2594" s="110"/>
      <c r="F2594" s="110"/>
      <c r="G2594" s="122"/>
      <c r="H2594" s="8" t="s">
        <v>877</v>
      </c>
      <c r="I2594" s="9">
        <v>2443342</v>
      </c>
      <c r="J2594" s="9">
        <f t="shared" ref="J2594" si="2232">SUM(J2590)</f>
        <v>2408191</v>
      </c>
      <c r="K2594" s="9">
        <f t="shared" ref="K2594" si="2233">SUM(K2590)</f>
        <v>1276843</v>
      </c>
      <c r="L2594" s="9">
        <f t="shared" ref="L2594:L2595" si="2234">M2594+N2594+O2594</f>
        <v>597875</v>
      </c>
      <c r="M2594" s="9">
        <f t="shared" ref="M2594:O2594" si="2235">SUM(M2590)</f>
        <v>206225</v>
      </c>
      <c r="N2594" s="9">
        <f t="shared" si="2235"/>
        <v>196025</v>
      </c>
      <c r="O2594" s="9">
        <f t="shared" si="2235"/>
        <v>195625</v>
      </c>
      <c r="P2594" s="9">
        <f t="shared" ref="P2594:P2595" si="2236">SUM(K2594+L2594)</f>
        <v>1874718</v>
      </c>
      <c r="Q2594" s="9">
        <f t="shared" si="2220"/>
        <v>77.847562755611989</v>
      </c>
    </row>
    <row r="2595" spans="1:17">
      <c r="A2595" s="110"/>
      <c r="B2595" s="110"/>
      <c r="C2595" s="110"/>
      <c r="D2595" s="110"/>
      <c r="E2595" s="110"/>
      <c r="F2595" s="110"/>
      <c r="G2595" s="122"/>
      <c r="H2595" s="10" t="s">
        <v>68</v>
      </c>
      <c r="I2595" s="9">
        <v>2443342</v>
      </c>
      <c r="J2595" s="9">
        <f t="shared" ref="J2595" si="2237">SUM(J2594)</f>
        <v>2408191</v>
      </c>
      <c r="K2595" s="9">
        <f t="shared" ref="K2595" si="2238">SUM(K2594)</f>
        <v>1276843</v>
      </c>
      <c r="L2595" s="9">
        <f t="shared" si="2234"/>
        <v>597875</v>
      </c>
      <c r="M2595" s="9">
        <f t="shared" ref="M2595:O2595" si="2239">SUM(M2594)</f>
        <v>206225</v>
      </c>
      <c r="N2595" s="9">
        <f t="shared" si="2239"/>
        <v>196025</v>
      </c>
      <c r="O2595" s="9">
        <f t="shared" si="2239"/>
        <v>195625</v>
      </c>
      <c r="P2595" s="9">
        <f t="shared" si="2236"/>
        <v>1874718</v>
      </c>
      <c r="Q2595" s="9">
        <f t="shared" si="2220"/>
        <v>77.847562755611989</v>
      </c>
    </row>
    <row r="2596" spans="1:17">
      <c r="A2596" s="111"/>
      <c r="B2596" s="111"/>
      <c r="C2596" s="111"/>
      <c r="D2596" s="111"/>
      <c r="E2596" s="111"/>
      <c r="F2596" s="111"/>
      <c r="G2596" s="123"/>
      <c r="Q2596" t="str">
        <f t="shared" si="2220"/>
        <v>-</v>
      </c>
    </row>
    <row r="2597" spans="1:17" ht="15.75" thickBot="1">
      <c r="A2597" s="13" t="s">
        <v>0</v>
      </c>
      <c r="B2597" s="13" t="s">
        <v>0</v>
      </c>
      <c r="C2597" s="13" t="s">
        <v>0</v>
      </c>
      <c r="D2597" s="13" t="s">
        <v>0</v>
      </c>
      <c r="E2597" s="13" t="s">
        <v>0</v>
      </c>
      <c r="F2597" s="13" t="s">
        <v>0</v>
      </c>
      <c r="G2597" s="84" t="s">
        <v>0</v>
      </c>
      <c r="H2597" s="27" t="s">
        <v>0</v>
      </c>
      <c r="I2597" s="27"/>
      <c r="J2597" s="27"/>
      <c r="K2597" s="27"/>
      <c r="L2597" s="27"/>
      <c r="M2597" s="27"/>
      <c r="N2597" s="27"/>
      <c r="O2597" s="27"/>
      <c r="P2597" s="27"/>
      <c r="Q2597" s="27" t="str">
        <f t="shared" si="2220"/>
        <v>-</v>
      </c>
    </row>
    <row r="2598" spans="1:17" ht="45.75" thickBot="1">
      <c r="A2598" s="1" t="s">
        <v>82</v>
      </c>
      <c r="B2598" s="1" t="s">
        <v>83</v>
      </c>
      <c r="C2598" s="1" t="s">
        <v>84</v>
      </c>
      <c r="D2598" s="19" t="s">
        <v>0</v>
      </c>
      <c r="E2598" s="1" t="s">
        <v>85</v>
      </c>
      <c r="F2598" s="1" t="s">
        <v>86</v>
      </c>
      <c r="G2598" s="82" t="s">
        <v>87</v>
      </c>
      <c r="H2598" s="1" t="s">
        <v>1</v>
      </c>
      <c r="I2598" s="1" t="s">
        <v>3016</v>
      </c>
      <c r="J2598" s="1" t="s">
        <v>3199</v>
      </c>
      <c r="K2598" s="1" t="s">
        <v>3198</v>
      </c>
      <c r="L2598" s="1" t="s">
        <v>3191</v>
      </c>
      <c r="M2598" s="1" t="s">
        <v>3193</v>
      </c>
      <c r="N2598" s="1" t="s">
        <v>3194</v>
      </c>
      <c r="O2598" s="1" t="s">
        <v>3195</v>
      </c>
      <c r="P2598" s="1" t="s">
        <v>3192</v>
      </c>
      <c r="Q2598" s="1" t="s">
        <v>3185</v>
      </c>
    </row>
    <row r="2599" spans="1:17">
      <c r="A2599" s="20" t="s">
        <v>0</v>
      </c>
      <c r="B2599" s="20" t="s">
        <v>0</v>
      </c>
      <c r="C2599" s="20" t="s">
        <v>0</v>
      </c>
      <c r="D2599" s="21" t="s">
        <v>0</v>
      </c>
      <c r="E2599" s="21" t="s">
        <v>0</v>
      </c>
      <c r="F2599" s="22" t="s">
        <v>0</v>
      </c>
      <c r="G2599" s="83" t="s">
        <v>0</v>
      </c>
      <c r="H2599" s="23" t="s">
        <v>0</v>
      </c>
      <c r="I2599" s="28">
        <v>1</v>
      </c>
      <c r="J2599" s="28">
        <v>2</v>
      </c>
      <c r="K2599" s="28">
        <v>3</v>
      </c>
      <c r="L2599" s="28" t="s">
        <v>3186</v>
      </c>
      <c r="M2599" s="28">
        <v>5</v>
      </c>
      <c r="N2599" s="28">
        <v>6</v>
      </c>
      <c r="O2599" s="28">
        <v>7</v>
      </c>
      <c r="P2599" s="28" t="s">
        <v>3187</v>
      </c>
      <c r="Q2599" s="28">
        <v>9</v>
      </c>
    </row>
    <row r="2600" spans="1:17">
      <c r="A2600" s="17" t="s">
        <v>803</v>
      </c>
      <c r="B2600" s="17" t="s">
        <v>129</v>
      </c>
      <c r="C2600" s="12" t="s">
        <v>1148</v>
      </c>
      <c r="D2600" s="12" t="s">
        <v>1149</v>
      </c>
      <c r="E2600" s="18" t="s">
        <v>0</v>
      </c>
      <c r="F2600" s="18" t="s">
        <v>0</v>
      </c>
      <c r="G2600" s="81" t="s">
        <v>0</v>
      </c>
      <c r="H2600" s="18" t="s">
        <v>1150</v>
      </c>
      <c r="I2600" s="11"/>
      <c r="J2600" s="11"/>
      <c r="K2600" s="11"/>
      <c r="L2600" s="11"/>
      <c r="M2600" s="11"/>
      <c r="N2600" s="11"/>
      <c r="O2600" s="11"/>
      <c r="P2600" s="11"/>
      <c r="Q2600" s="11" t="str">
        <f t="shared" si="2220"/>
        <v>-</v>
      </c>
    </row>
    <row r="2601" spans="1:17" ht="22.5">
      <c r="A2601" s="17" t="s">
        <v>0</v>
      </c>
      <c r="B2601" s="17" t="s">
        <v>0</v>
      </c>
      <c r="C2601" s="17" t="s">
        <v>0</v>
      </c>
      <c r="D2601" s="18" t="s">
        <v>0</v>
      </c>
      <c r="E2601" s="18" t="s">
        <v>0</v>
      </c>
      <c r="F2601" s="18" t="s">
        <v>0</v>
      </c>
      <c r="G2601" s="81" t="s">
        <v>0</v>
      </c>
      <c r="H2601" s="24" t="s">
        <v>27</v>
      </c>
      <c r="I2601" s="29">
        <v>2454875</v>
      </c>
      <c r="J2601" s="29">
        <f t="shared" ref="J2601" si="2240">SUM(J2602,J2610,J2612)</f>
        <v>2451518</v>
      </c>
      <c r="K2601" s="29">
        <f t="shared" ref="K2601" si="2241">SUM(K2602,K2610,K2612)</f>
        <v>1275271</v>
      </c>
      <c r="L2601" s="29">
        <f t="shared" ref="L2601:L2632" si="2242">M2601+N2601+O2601</f>
        <v>613300</v>
      </c>
      <c r="M2601" s="29">
        <f t="shared" ref="M2601:O2601" si="2243">SUM(M2602,M2610,M2612)</f>
        <v>216100</v>
      </c>
      <c r="N2601" s="29">
        <f t="shared" si="2243"/>
        <v>201100</v>
      </c>
      <c r="O2601" s="29">
        <f t="shared" si="2243"/>
        <v>196100</v>
      </c>
      <c r="P2601" s="29">
        <f t="shared" ref="P2601:P2632" si="2244">SUM(K2601+L2601)</f>
        <v>1888571</v>
      </c>
      <c r="Q2601" s="29">
        <f t="shared" si="2220"/>
        <v>77.036799240307431</v>
      </c>
    </row>
    <row r="2602" spans="1:17">
      <c r="A2602" s="12" t="s">
        <v>803</v>
      </c>
      <c r="B2602" s="12" t="s">
        <v>129</v>
      </c>
      <c r="C2602" s="12" t="s">
        <v>1148</v>
      </c>
      <c r="D2602" s="12" t="s">
        <v>1149</v>
      </c>
      <c r="E2602" s="18" t="s">
        <v>2</v>
      </c>
      <c r="F2602" s="18" t="s">
        <v>0</v>
      </c>
      <c r="G2602" s="81" t="s">
        <v>0</v>
      </c>
      <c r="H2602" s="18" t="s">
        <v>3</v>
      </c>
      <c r="I2602" s="3">
        <v>2108010</v>
      </c>
      <c r="J2602" s="3">
        <f t="shared" ref="J2602" si="2245">SUM(J2603:J2604)</f>
        <v>2122003</v>
      </c>
      <c r="K2602" s="3">
        <f t="shared" ref="K2602" si="2246">SUM(K2603:K2604)</f>
        <v>1100390</v>
      </c>
      <c r="L2602" s="3">
        <f t="shared" si="2242"/>
        <v>523000</v>
      </c>
      <c r="M2602" s="3">
        <f t="shared" ref="M2602:O2602" si="2247">SUM(M2603:M2604)</f>
        <v>176000</v>
      </c>
      <c r="N2602" s="3">
        <f t="shared" si="2247"/>
        <v>176000</v>
      </c>
      <c r="O2602" s="3">
        <f t="shared" si="2247"/>
        <v>171000</v>
      </c>
      <c r="P2602" s="3">
        <f t="shared" si="2244"/>
        <v>1623390</v>
      </c>
      <c r="Q2602" s="3">
        <f t="shared" si="2220"/>
        <v>76.502719364675727</v>
      </c>
    </row>
    <row r="2603" spans="1:17">
      <c r="A2603" s="33" t="s">
        <v>803</v>
      </c>
      <c r="B2603" s="33" t="s">
        <v>129</v>
      </c>
      <c r="C2603" s="33" t="s">
        <v>1148</v>
      </c>
      <c r="D2603" s="33" t="s">
        <v>1149</v>
      </c>
      <c r="E2603" s="34">
        <v>6111</v>
      </c>
      <c r="F2603" s="33"/>
      <c r="G2603" s="84" t="s">
        <v>3108</v>
      </c>
      <c r="H2603" s="35" t="s">
        <v>4</v>
      </c>
      <c r="I2603" s="32">
        <v>1846810</v>
      </c>
      <c r="J2603" s="32">
        <v>1846810</v>
      </c>
      <c r="K2603" s="32">
        <v>932606</v>
      </c>
      <c r="L2603" s="32">
        <f t="shared" si="2242"/>
        <v>460000</v>
      </c>
      <c r="M2603" s="32">
        <v>155000</v>
      </c>
      <c r="N2603" s="32">
        <v>155000</v>
      </c>
      <c r="O2603" s="32">
        <v>150000</v>
      </c>
      <c r="P2603" s="32">
        <f t="shared" si="2244"/>
        <v>1392606</v>
      </c>
      <c r="Q2603" s="32">
        <f t="shared" si="2220"/>
        <v>75.40602444214619</v>
      </c>
    </row>
    <row r="2604" spans="1:17">
      <c r="A2604" s="17" t="s">
        <v>803</v>
      </c>
      <c r="B2604" s="17" t="s">
        <v>129</v>
      </c>
      <c r="C2604" s="17" t="s">
        <v>1148</v>
      </c>
      <c r="D2604" s="17" t="s">
        <v>1149</v>
      </c>
      <c r="E2604" s="17" t="s">
        <v>91</v>
      </c>
      <c r="F2604" s="12" t="s">
        <v>0</v>
      </c>
      <c r="G2604" s="84" t="s">
        <v>0</v>
      </c>
      <c r="H2604" s="18" t="s">
        <v>5</v>
      </c>
      <c r="I2604" s="3">
        <v>261200</v>
      </c>
      <c r="J2604" s="3">
        <f t="shared" ref="J2604:K2604" si="2248">SUM(J2605:J2609)</f>
        <v>275193</v>
      </c>
      <c r="K2604" s="3">
        <f t="shared" si="2248"/>
        <v>167784</v>
      </c>
      <c r="L2604" s="3">
        <f t="shared" si="2242"/>
        <v>63000</v>
      </c>
      <c r="M2604" s="3">
        <f t="shared" ref="M2604:O2604" si="2249">SUM(M2605:M2609)</f>
        <v>21000</v>
      </c>
      <c r="N2604" s="3">
        <f t="shared" si="2249"/>
        <v>21000</v>
      </c>
      <c r="O2604" s="3">
        <f t="shared" si="2249"/>
        <v>21000</v>
      </c>
      <c r="P2604" s="3">
        <f t="shared" si="2244"/>
        <v>230784</v>
      </c>
      <c r="Q2604" s="3">
        <f t="shared" si="2220"/>
        <v>83.862598249228725</v>
      </c>
    </row>
    <row r="2605" spans="1:17">
      <c r="A2605" s="33" t="s">
        <v>803</v>
      </c>
      <c r="B2605" s="33" t="s">
        <v>129</v>
      </c>
      <c r="C2605" s="33" t="s">
        <v>1148</v>
      </c>
      <c r="D2605" s="33" t="s">
        <v>1149</v>
      </c>
      <c r="E2605" s="34">
        <v>6112</v>
      </c>
      <c r="F2605" s="33" t="s">
        <v>1151</v>
      </c>
      <c r="G2605" s="84" t="s">
        <v>3108</v>
      </c>
      <c r="H2605" s="35" t="s">
        <v>9</v>
      </c>
      <c r="I2605" s="32">
        <v>56600</v>
      </c>
      <c r="J2605" s="32">
        <v>56600</v>
      </c>
      <c r="K2605" s="32">
        <v>30748</v>
      </c>
      <c r="L2605" s="32">
        <f t="shared" si="2242"/>
        <v>15000</v>
      </c>
      <c r="M2605" s="32">
        <v>5000</v>
      </c>
      <c r="N2605" s="32">
        <v>5000</v>
      </c>
      <c r="O2605" s="32">
        <v>5000</v>
      </c>
      <c r="P2605" s="32">
        <f t="shared" si="2244"/>
        <v>45748</v>
      </c>
      <c r="Q2605" s="32">
        <f t="shared" si="2220"/>
        <v>80.826855123674918</v>
      </c>
    </row>
    <row r="2606" spans="1:17">
      <c r="A2606" s="33" t="s">
        <v>803</v>
      </c>
      <c r="B2606" s="33" t="s">
        <v>129</v>
      </c>
      <c r="C2606" s="33" t="s">
        <v>1148</v>
      </c>
      <c r="D2606" s="33" t="s">
        <v>1149</v>
      </c>
      <c r="E2606" s="34">
        <v>6112</v>
      </c>
      <c r="F2606" s="33" t="s">
        <v>1152</v>
      </c>
      <c r="G2606" s="84" t="s">
        <v>3108</v>
      </c>
      <c r="H2606" s="35" t="s">
        <v>10</v>
      </c>
      <c r="I2606" s="32">
        <v>157000</v>
      </c>
      <c r="J2606" s="32">
        <v>157000</v>
      </c>
      <c r="K2606" s="32">
        <v>88543</v>
      </c>
      <c r="L2606" s="32">
        <f t="shared" si="2242"/>
        <v>48000</v>
      </c>
      <c r="M2606" s="32">
        <v>16000</v>
      </c>
      <c r="N2606" s="32">
        <v>16000</v>
      </c>
      <c r="O2606" s="32">
        <v>16000</v>
      </c>
      <c r="P2606" s="32">
        <f t="shared" si="2244"/>
        <v>136543</v>
      </c>
      <c r="Q2606" s="32">
        <f t="shared" si="2220"/>
        <v>86.970063694267523</v>
      </c>
    </row>
    <row r="2607" spans="1:17">
      <c r="A2607" s="12" t="s">
        <v>803</v>
      </c>
      <c r="B2607" s="12" t="s">
        <v>129</v>
      </c>
      <c r="C2607" s="12" t="s">
        <v>1148</v>
      </c>
      <c r="D2607" s="12" t="s">
        <v>1149</v>
      </c>
      <c r="E2607" s="11">
        <v>6112</v>
      </c>
      <c r="F2607" s="12" t="s">
        <v>1153</v>
      </c>
      <c r="G2607" s="84" t="s">
        <v>3108</v>
      </c>
      <c r="H2607" s="13" t="s">
        <v>7</v>
      </c>
      <c r="I2607" s="2">
        <v>24500</v>
      </c>
      <c r="J2607" s="2">
        <v>38493</v>
      </c>
      <c r="K2607" s="2">
        <v>38493</v>
      </c>
      <c r="L2607" s="2">
        <f t="shared" si="2242"/>
        <v>0</v>
      </c>
      <c r="M2607" s="2"/>
      <c r="N2607" s="2"/>
      <c r="O2607" s="2"/>
      <c r="P2607" s="2">
        <f t="shared" si="2244"/>
        <v>38493</v>
      </c>
      <c r="Q2607" s="2">
        <f t="shared" si="2220"/>
        <v>100</v>
      </c>
    </row>
    <row r="2608" spans="1:17">
      <c r="A2608" s="12" t="s">
        <v>803</v>
      </c>
      <c r="B2608" s="12" t="s">
        <v>129</v>
      </c>
      <c r="C2608" s="12" t="s">
        <v>1148</v>
      </c>
      <c r="D2608" s="12" t="s">
        <v>1149</v>
      </c>
      <c r="E2608" s="11">
        <v>6112</v>
      </c>
      <c r="F2608" s="12" t="s">
        <v>1154</v>
      </c>
      <c r="G2608" s="84" t="s">
        <v>3108</v>
      </c>
      <c r="H2608" s="13" t="s">
        <v>8</v>
      </c>
      <c r="I2608" s="2">
        <v>0</v>
      </c>
      <c r="J2608" s="2">
        <v>0</v>
      </c>
      <c r="K2608" s="2">
        <v>0</v>
      </c>
      <c r="L2608" s="2">
        <f t="shared" si="2242"/>
        <v>0</v>
      </c>
      <c r="M2608" s="2"/>
      <c r="N2608" s="2"/>
      <c r="O2608" s="2"/>
      <c r="P2608" s="2">
        <f t="shared" si="2244"/>
        <v>0</v>
      </c>
      <c r="Q2608" s="2" t="str">
        <f t="shared" si="2220"/>
        <v>-</v>
      </c>
    </row>
    <row r="2609" spans="1:17">
      <c r="A2609" s="12" t="s">
        <v>803</v>
      </c>
      <c r="B2609" s="12" t="s">
        <v>129</v>
      </c>
      <c r="C2609" s="12" t="s">
        <v>1148</v>
      </c>
      <c r="D2609" s="12" t="s">
        <v>1149</v>
      </c>
      <c r="E2609" s="11">
        <v>6112</v>
      </c>
      <c r="F2609" s="12" t="s">
        <v>1155</v>
      </c>
      <c r="G2609" s="84" t="s">
        <v>3108</v>
      </c>
      <c r="H2609" s="13" t="s">
        <v>6</v>
      </c>
      <c r="I2609" s="2">
        <v>23100</v>
      </c>
      <c r="J2609" s="2">
        <v>23100</v>
      </c>
      <c r="K2609" s="2">
        <v>10000</v>
      </c>
      <c r="L2609" s="2">
        <f t="shared" si="2242"/>
        <v>0</v>
      </c>
      <c r="M2609" s="2"/>
      <c r="N2609" s="2"/>
      <c r="O2609" s="2"/>
      <c r="P2609" s="2">
        <f t="shared" si="2244"/>
        <v>10000</v>
      </c>
      <c r="Q2609" s="2">
        <f t="shared" si="2220"/>
        <v>43.290043290043286</v>
      </c>
    </row>
    <row r="2610" spans="1:17">
      <c r="A2610" s="12" t="s">
        <v>803</v>
      </c>
      <c r="B2610" s="12" t="s">
        <v>129</v>
      </c>
      <c r="C2610" s="12" t="s">
        <v>1148</v>
      </c>
      <c r="D2610" s="12" t="s">
        <v>1149</v>
      </c>
      <c r="E2610" s="18" t="s">
        <v>13</v>
      </c>
      <c r="F2610" s="18" t="s">
        <v>0</v>
      </c>
      <c r="G2610" s="81" t="s">
        <v>0</v>
      </c>
      <c r="H2610" s="18" t="s">
        <v>14</v>
      </c>
      <c r="I2610" s="3">
        <v>193915</v>
      </c>
      <c r="J2610" s="3">
        <f t="shared" ref="J2610:K2610" si="2250">SUM(J2611)</f>
        <v>193915</v>
      </c>
      <c r="K2610" s="3">
        <f t="shared" si="2250"/>
        <v>107396</v>
      </c>
      <c r="L2610" s="3">
        <f t="shared" si="2242"/>
        <v>51000</v>
      </c>
      <c r="M2610" s="3">
        <f t="shared" ref="M2610:O2610" si="2251">SUM(M2611)</f>
        <v>17000</v>
      </c>
      <c r="N2610" s="3">
        <f t="shared" si="2251"/>
        <v>17000</v>
      </c>
      <c r="O2610" s="3">
        <f t="shared" si="2251"/>
        <v>17000</v>
      </c>
      <c r="P2610" s="3">
        <f t="shared" si="2244"/>
        <v>158396</v>
      </c>
      <c r="Q2610" s="3">
        <f t="shared" si="2220"/>
        <v>81.683211716473707</v>
      </c>
    </row>
    <row r="2611" spans="1:17">
      <c r="A2611" s="33" t="s">
        <v>803</v>
      </c>
      <c r="B2611" s="33" t="s">
        <v>129</v>
      </c>
      <c r="C2611" s="33" t="s">
        <v>1148</v>
      </c>
      <c r="D2611" s="33" t="s">
        <v>1149</v>
      </c>
      <c r="E2611" s="34">
        <v>6121</v>
      </c>
      <c r="F2611" s="33"/>
      <c r="G2611" s="84" t="s">
        <v>3108</v>
      </c>
      <c r="H2611" s="35" t="s">
        <v>15</v>
      </c>
      <c r="I2611" s="32">
        <v>193915</v>
      </c>
      <c r="J2611" s="32">
        <v>193915</v>
      </c>
      <c r="K2611" s="32">
        <v>107396</v>
      </c>
      <c r="L2611" s="32">
        <f t="shared" si="2242"/>
        <v>51000</v>
      </c>
      <c r="M2611" s="32">
        <v>17000</v>
      </c>
      <c r="N2611" s="32">
        <v>17000</v>
      </c>
      <c r="O2611" s="32">
        <v>17000</v>
      </c>
      <c r="P2611" s="32">
        <f t="shared" si="2244"/>
        <v>158396</v>
      </c>
      <c r="Q2611" s="32">
        <f t="shared" si="2220"/>
        <v>81.683211716473707</v>
      </c>
    </row>
    <row r="2612" spans="1:17">
      <c r="A2612" s="12" t="s">
        <v>803</v>
      </c>
      <c r="B2612" s="12" t="s">
        <v>129</v>
      </c>
      <c r="C2612" s="12" t="s">
        <v>1148</v>
      </c>
      <c r="D2612" s="12" t="s">
        <v>1149</v>
      </c>
      <c r="E2612" s="18" t="s">
        <v>16</v>
      </c>
      <c r="F2612" s="18" t="s">
        <v>0</v>
      </c>
      <c r="G2612" s="81" t="s">
        <v>0</v>
      </c>
      <c r="H2612" s="18" t="s">
        <v>17</v>
      </c>
      <c r="I2612" s="3">
        <v>152950</v>
      </c>
      <c r="J2612" s="3">
        <f t="shared" ref="J2612:K2612" si="2252">SUM(J2613:J2619)</f>
        <v>135600</v>
      </c>
      <c r="K2612" s="3">
        <f t="shared" si="2252"/>
        <v>67485</v>
      </c>
      <c r="L2612" s="3">
        <f t="shared" si="2242"/>
        <v>39300</v>
      </c>
      <c r="M2612" s="3">
        <f t="shared" ref="M2612:O2612" si="2253">SUM(M2613:M2619)</f>
        <v>23100</v>
      </c>
      <c r="N2612" s="3">
        <f t="shared" si="2253"/>
        <v>8100</v>
      </c>
      <c r="O2612" s="3">
        <f t="shared" si="2253"/>
        <v>8100</v>
      </c>
      <c r="P2612" s="3">
        <f t="shared" si="2244"/>
        <v>106785</v>
      </c>
      <c r="Q2612" s="3">
        <f t="shared" si="2220"/>
        <v>78.75</v>
      </c>
    </row>
    <row r="2613" spans="1:17">
      <c r="A2613" s="12" t="s">
        <v>803</v>
      </c>
      <c r="B2613" s="12" t="s">
        <v>129</v>
      </c>
      <c r="C2613" s="12" t="s">
        <v>1148</v>
      </c>
      <c r="D2613" s="12" t="s">
        <v>1149</v>
      </c>
      <c r="E2613" s="11">
        <v>6131</v>
      </c>
      <c r="F2613" s="12"/>
      <c r="G2613" s="84" t="s">
        <v>3108</v>
      </c>
      <c r="H2613" s="13" t="s">
        <v>18</v>
      </c>
      <c r="I2613" s="2">
        <v>2000</v>
      </c>
      <c r="J2613" s="2">
        <v>1000</v>
      </c>
      <c r="K2613" s="2">
        <v>0</v>
      </c>
      <c r="L2613" s="2">
        <f t="shared" si="2242"/>
        <v>1000</v>
      </c>
      <c r="M2613" s="2">
        <v>1000</v>
      </c>
      <c r="N2613" s="2"/>
      <c r="O2613" s="2"/>
      <c r="P2613" s="2">
        <f t="shared" si="2244"/>
        <v>1000</v>
      </c>
      <c r="Q2613" s="2">
        <f t="shared" si="2220"/>
        <v>100</v>
      </c>
    </row>
    <row r="2614" spans="1:17">
      <c r="A2614" s="12" t="s">
        <v>803</v>
      </c>
      <c r="B2614" s="12" t="s">
        <v>129</v>
      </c>
      <c r="C2614" s="12" t="s">
        <v>1148</v>
      </c>
      <c r="D2614" s="12" t="s">
        <v>1149</v>
      </c>
      <c r="E2614" s="11">
        <v>6132</v>
      </c>
      <c r="F2614" s="12"/>
      <c r="G2614" s="84" t="s">
        <v>3108</v>
      </c>
      <c r="H2614" s="13" t="s">
        <v>19</v>
      </c>
      <c r="I2614" s="2">
        <v>49000</v>
      </c>
      <c r="J2614" s="2">
        <v>49000</v>
      </c>
      <c r="K2614" s="2">
        <v>24500</v>
      </c>
      <c r="L2614" s="2">
        <f t="shared" si="2242"/>
        <v>13000</v>
      </c>
      <c r="M2614" s="2">
        <v>10000</v>
      </c>
      <c r="N2614" s="2">
        <v>1500</v>
      </c>
      <c r="O2614" s="2">
        <v>1500</v>
      </c>
      <c r="P2614" s="2">
        <f t="shared" si="2244"/>
        <v>37500</v>
      </c>
      <c r="Q2614" s="2">
        <f t="shared" si="2220"/>
        <v>76.530612244897952</v>
      </c>
    </row>
    <row r="2615" spans="1:17">
      <c r="A2615" s="12" t="s">
        <v>803</v>
      </c>
      <c r="B2615" s="12" t="s">
        <v>129</v>
      </c>
      <c r="C2615" s="12" t="s">
        <v>1148</v>
      </c>
      <c r="D2615" s="12" t="s">
        <v>1149</v>
      </c>
      <c r="E2615" s="11">
        <v>6133</v>
      </c>
      <c r="F2615" s="12"/>
      <c r="G2615" s="84" t="s">
        <v>3108</v>
      </c>
      <c r="H2615" s="13" t="s">
        <v>20</v>
      </c>
      <c r="I2615" s="2">
        <v>11900</v>
      </c>
      <c r="J2615" s="2">
        <v>11900</v>
      </c>
      <c r="K2615" s="2">
        <v>5940</v>
      </c>
      <c r="L2615" s="2">
        <f t="shared" si="2242"/>
        <v>3000</v>
      </c>
      <c r="M2615" s="2">
        <v>1000</v>
      </c>
      <c r="N2615" s="2">
        <v>1000</v>
      </c>
      <c r="O2615" s="2">
        <v>1000</v>
      </c>
      <c r="P2615" s="2">
        <f t="shared" si="2244"/>
        <v>8940</v>
      </c>
      <c r="Q2615" s="2">
        <f t="shared" si="2220"/>
        <v>75.12605042016807</v>
      </c>
    </row>
    <row r="2616" spans="1:17">
      <c r="A2616" s="12" t="s">
        <v>803</v>
      </c>
      <c r="B2616" s="12" t="s">
        <v>129</v>
      </c>
      <c r="C2616" s="12" t="s">
        <v>1148</v>
      </c>
      <c r="D2616" s="12">
        <v>21020025</v>
      </c>
      <c r="E2616" s="11">
        <v>6134</v>
      </c>
      <c r="F2616" s="12"/>
      <c r="G2616" s="84" t="s">
        <v>3108</v>
      </c>
      <c r="H2616" s="13" t="s">
        <v>21</v>
      </c>
      <c r="I2616" s="2">
        <v>22500</v>
      </c>
      <c r="J2616" s="2">
        <v>15000</v>
      </c>
      <c r="K2616" s="2">
        <v>7450</v>
      </c>
      <c r="L2616" s="2">
        <f t="shared" si="2242"/>
        <v>4500</v>
      </c>
      <c r="M2616" s="2">
        <v>1500</v>
      </c>
      <c r="N2616" s="2">
        <v>1500</v>
      </c>
      <c r="O2616" s="2">
        <v>1500</v>
      </c>
      <c r="P2616" s="2">
        <f t="shared" si="2244"/>
        <v>11950</v>
      </c>
      <c r="Q2616" s="2">
        <f t="shared" si="2220"/>
        <v>79.666666666666657</v>
      </c>
    </row>
    <row r="2617" spans="1:17">
      <c r="A2617" s="12" t="s">
        <v>803</v>
      </c>
      <c r="B2617" s="12" t="s">
        <v>129</v>
      </c>
      <c r="C2617" s="12" t="s">
        <v>1148</v>
      </c>
      <c r="D2617" s="12" t="s">
        <v>1149</v>
      </c>
      <c r="E2617" s="11">
        <v>6135</v>
      </c>
      <c r="F2617" s="12"/>
      <c r="G2617" s="84" t="s">
        <v>3108</v>
      </c>
      <c r="H2617" s="13" t="s">
        <v>22</v>
      </c>
      <c r="I2617" s="2">
        <v>2000</v>
      </c>
      <c r="J2617" s="2">
        <v>1000</v>
      </c>
      <c r="K2617" s="2">
        <v>600</v>
      </c>
      <c r="L2617" s="2">
        <f t="shared" si="2242"/>
        <v>400</v>
      </c>
      <c r="M2617" s="2">
        <v>400</v>
      </c>
      <c r="N2617" s="2"/>
      <c r="O2617" s="2"/>
      <c r="P2617" s="2">
        <f t="shared" si="2244"/>
        <v>1000</v>
      </c>
      <c r="Q2617" s="2">
        <f t="shared" si="2220"/>
        <v>100</v>
      </c>
    </row>
    <row r="2618" spans="1:17">
      <c r="A2618" s="12" t="s">
        <v>803</v>
      </c>
      <c r="B2618" s="12" t="s">
        <v>129</v>
      </c>
      <c r="C2618" s="12" t="s">
        <v>1148</v>
      </c>
      <c r="D2618" s="12" t="s">
        <v>1149</v>
      </c>
      <c r="E2618" s="11">
        <v>6137</v>
      </c>
      <c r="F2618" s="12"/>
      <c r="G2618" s="84" t="s">
        <v>3108</v>
      </c>
      <c r="H2618" s="13" t="s">
        <v>24</v>
      </c>
      <c r="I2618" s="2">
        <v>13000</v>
      </c>
      <c r="J2618" s="2">
        <v>10000</v>
      </c>
      <c r="K2618" s="2">
        <v>5000</v>
      </c>
      <c r="L2618" s="2">
        <f t="shared" si="2242"/>
        <v>2550</v>
      </c>
      <c r="M2618" s="2">
        <v>850</v>
      </c>
      <c r="N2618" s="2">
        <v>850</v>
      </c>
      <c r="O2618" s="2">
        <v>850</v>
      </c>
      <c r="P2618" s="2">
        <f t="shared" si="2244"/>
        <v>7550</v>
      </c>
      <c r="Q2618" s="2">
        <f t="shared" si="2220"/>
        <v>75.5</v>
      </c>
    </row>
    <row r="2619" spans="1:17">
      <c r="A2619" s="17" t="s">
        <v>803</v>
      </c>
      <c r="B2619" s="17" t="s">
        <v>129</v>
      </c>
      <c r="C2619" s="17" t="s">
        <v>1148</v>
      </c>
      <c r="D2619" s="17" t="s">
        <v>1149</v>
      </c>
      <c r="E2619" s="17" t="s">
        <v>99</v>
      </c>
      <c r="F2619" s="12" t="s">
        <v>0</v>
      </c>
      <c r="G2619" s="84" t="s">
        <v>0</v>
      </c>
      <c r="H2619" s="18" t="s">
        <v>26</v>
      </c>
      <c r="I2619" s="3">
        <v>52550</v>
      </c>
      <c r="J2619" s="3">
        <f t="shared" ref="J2619:K2619" si="2254">SUM(J2620:J2622)</f>
        <v>47700</v>
      </c>
      <c r="K2619" s="3">
        <f t="shared" si="2254"/>
        <v>23995</v>
      </c>
      <c r="L2619" s="3">
        <f t="shared" si="2242"/>
        <v>14850</v>
      </c>
      <c r="M2619" s="3">
        <f t="shared" ref="M2619:O2619" si="2255">SUM(M2620:M2622)</f>
        <v>8350</v>
      </c>
      <c r="N2619" s="3">
        <f t="shared" si="2255"/>
        <v>3250</v>
      </c>
      <c r="O2619" s="3">
        <f t="shared" si="2255"/>
        <v>3250</v>
      </c>
      <c r="P2619" s="3">
        <f t="shared" si="2244"/>
        <v>38845</v>
      </c>
      <c r="Q2619" s="3">
        <f t="shared" si="2220"/>
        <v>81.436058700209642</v>
      </c>
    </row>
    <row r="2620" spans="1:17">
      <c r="A2620" s="12" t="s">
        <v>803</v>
      </c>
      <c r="B2620" s="12" t="s">
        <v>129</v>
      </c>
      <c r="C2620" s="12" t="s">
        <v>1148</v>
      </c>
      <c r="D2620" s="12" t="s">
        <v>1149</v>
      </c>
      <c r="E2620" s="11">
        <v>6139</v>
      </c>
      <c r="F2620" s="12"/>
      <c r="G2620" s="84" t="s">
        <v>3108</v>
      </c>
      <c r="H2620" s="13" t="s">
        <v>26</v>
      </c>
      <c r="I2620" s="2">
        <v>36850</v>
      </c>
      <c r="J2620" s="2">
        <v>32000</v>
      </c>
      <c r="K2620" s="2">
        <v>16000</v>
      </c>
      <c r="L2620" s="2">
        <f t="shared" si="2242"/>
        <v>8100</v>
      </c>
      <c r="M2620" s="2">
        <v>2700</v>
      </c>
      <c r="N2620" s="2">
        <v>2700</v>
      </c>
      <c r="O2620" s="2">
        <v>2700</v>
      </c>
      <c r="P2620" s="2">
        <f t="shared" si="2244"/>
        <v>24100</v>
      </c>
      <c r="Q2620" s="2">
        <f t="shared" si="2220"/>
        <v>75.3125</v>
      </c>
    </row>
    <row r="2621" spans="1:17">
      <c r="A2621" s="33" t="s">
        <v>803</v>
      </c>
      <c r="B2621" s="33" t="s">
        <v>129</v>
      </c>
      <c r="C2621" s="33" t="s">
        <v>1148</v>
      </c>
      <c r="D2621" s="33" t="s">
        <v>1149</v>
      </c>
      <c r="E2621" s="34">
        <v>6139</v>
      </c>
      <c r="F2621" s="33" t="s">
        <v>1156</v>
      </c>
      <c r="G2621" s="84" t="s">
        <v>3108</v>
      </c>
      <c r="H2621" s="35" t="s">
        <v>108</v>
      </c>
      <c r="I2621" s="32">
        <v>5600</v>
      </c>
      <c r="J2621" s="32">
        <v>5600</v>
      </c>
      <c r="K2621" s="32">
        <v>2995</v>
      </c>
      <c r="L2621" s="32">
        <f t="shared" si="2242"/>
        <v>1650</v>
      </c>
      <c r="M2621" s="32">
        <v>550</v>
      </c>
      <c r="N2621" s="32">
        <v>550</v>
      </c>
      <c r="O2621" s="32">
        <v>550</v>
      </c>
      <c r="P2621" s="32">
        <f t="shared" si="2244"/>
        <v>4645</v>
      </c>
      <c r="Q2621" s="32">
        <f t="shared" si="2220"/>
        <v>82.946428571428584</v>
      </c>
    </row>
    <row r="2622" spans="1:17" ht="22.5">
      <c r="A2622" s="12" t="s">
        <v>803</v>
      </c>
      <c r="B2622" s="12" t="s">
        <v>129</v>
      </c>
      <c r="C2622" s="12" t="s">
        <v>1148</v>
      </c>
      <c r="D2622" s="12" t="s">
        <v>1149</v>
      </c>
      <c r="E2622" s="11">
        <v>6139</v>
      </c>
      <c r="F2622" s="12" t="s">
        <v>1157</v>
      </c>
      <c r="G2622" s="84" t="s">
        <v>3108</v>
      </c>
      <c r="H2622" s="13" t="s">
        <v>114</v>
      </c>
      <c r="I2622" s="2">
        <v>10100</v>
      </c>
      <c r="J2622" s="2">
        <v>10100</v>
      </c>
      <c r="K2622" s="2">
        <v>5000</v>
      </c>
      <c r="L2622" s="2">
        <f t="shared" si="2242"/>
        <v>5100</v>
      </c>
      <c r="M2622" s="2">
        <v>5100</v>
      </c>
      <c r="N2622" s="2"/>
      <c r="O2622" s="2"/>
      <c r="P2622" s="2">
        <f t="shared" si="2244"/>
        <v>10100</v>
      </c>
      <c r="Q2622" s="2">
        <f t="shared" si="2220"/>
        <v>100</v>
      </c>
    </row>
    <row r="2623" spans="1:17" ht="22.5">
      <c r="A2623" s="17" t="s">
        <v>0</v>
      </c>
      <c r="B2623" s="17" t="s">
        <v>0</v>
      </c>
      <c r="C2623" s="17" t="s">
        <v>0</v>
      </c>
      <c r="D2623" s="18" t="s">
        <v>0</v>
      </c>
      <c r="E2623" s="18" t="s">
        <v>0</v>
      </c>
      <c r="F2623" s="18" t="s">
        <v>0</v>
      </c>
      <c r="G2623" s="81" t="s">
        <v>0</v>
      </c>
      <c r="H2623" s="24" t="s">
        <v>36</v>
      </c>
      <c r="I2623" s="29">
        <v>100</v>
      </c>
      <c r="J2623" s="29">
        <f t="shared" ref="J2623:K2625" si="2256">SUM(J2624)</f>
        <v>100</v>
      </c>
      <c r="K2623" s="29">
        <f t="shared" si="2256"/>
        <v>0</v>
      </c>
      <c r="L2623" s="29">
        <f t="shared" si="2242"/>
        <v>0</v>
      </c>
      <c r="M2623" s="29">
        <f t="shared" ref="M2623:O2625" si="2257">SUM(M2624)</f>
        <v>0</v>
      </c>
      <c r="N2623" s="29">
        <f t="shared" si="2257"/>
        <v>0</v>
      </c>
      <c r="O2623" s="29">
        <f t="shared" si="2257"/>
        <v>0</v>
      </c>
      <c r="P2623" s="29">
        <f t="shared" si="2244"/>
        <v>0</v>
      </c>
      <c r="Q2623" s="29">
        <f t="shared" si="2220"/>
        <v>0</v>
      </c>
    </row>
    <row r="2624" spans="1:17">
      <c r="A2624" s="12" t="s">
        <v>803</v>
      </c>
      <c r="B2624" s="12" t="s">
        <v>129</v>
      </c>
      <c r="C2624" s="12" t="s">
        <v>1148</v>
      </c>
      <c r="D2624" s="12" t="s">
        <v>1149</v>
      </c>
      <c r="E2624" s="18" t="s">
        <v>28</v>
      </c>
      <c r="F2624" s="18" t="s">
        <v>0</v>
      </c>
      <c r="G2624" s="81" t="s">
        <v>0</v>
      </c>
      <c r="H2624" s="18" t="s">
        <v>29</v>
      </c>
      <c r="I2624" s="3">
        <v>100</v>
      </c>
      <c r="J2624" s="3">
        <f t="shared" si="2256"/>
        <v>100</v>
      </c>
      <c r="K2624" s="3">
        <f t="shared" si="2256"/>
        <v>0</v>
      </c>
      <c r="L2624" s="3">
        <f t="shared" si="2242"/>
        <v>0</v>
      </c>
      <c r="M2624" s="3">
        <f t="shared" si="2257"/>
        <v>0</v>
      </c>
      <c r="N2624" s="3">
        <f t="shared" si="2257"/>
        <v>0</v>
      </c>
      <c r="O2624" s="3">
        <f t="shared" si="2257"/>
        <v>0</v>
      </c>
      <c r="P2624" s="3">
        <f t="shared" si="2244"/>
        <v>0</v>
      </c>
      <c r="Q2624" s="3">
        <f t="shared" si="2220"/>
        <v>0</v>
      </c>
    </row>
    <row r="2625" spans="1:17">
      <c r="A2625" s="17" t="s">
        <v>803</v>
      </c>
      <c r="B2625" s="17" t="s">
        <v>129</v>
      </c>
      <c r="C2625" s="17" t="s">
        <v>1148</v>
      </c>
      <c r="D2625" s="17" t="s">
        <v>1149</v>
      </c>
      <c r="E2625" s="17" t="s">
        <v>120</v>
      </c>
      <c r="F2625" s="12" t="s">
        <v>0</v>
      </c>
      <c r="G2625" s="84" t="s">
        <v>0</v>
      </c>
      <c r="H2625" s="18" t="s">
        <v>35</v>
      </c>
      <c r="I2625" s="3">
        <v>100</v>
      </c>
      <c r="J2625" s="3">
        <f t="shared" si="2256"/>
        <v>100</v>
      </c>
      <c r="K2625" s="3">
        <f t="shared" si="2256"/>
        <v>0</v>
      </c>
      <c r="L2625" s="3">
        <f t="shared" si="2242"/>
        <v>0</v>
      </c>
      <c r="M2625" s="3">
        <f t="shared" si="2257"/>
        <v>0</v>
      </c>
      <c r="N2625" s="3">
        <f t="shared" si="2257"/>
        <v>0</v>
      </c>
      <c r="O2625" s="3">
        <f t="shared" si="2257"/>
        <v>0</v>
      </c>
      <c r="P2625" s="3">
        <f t="shared" si="2244"/>
        <v>0</v>
      </c>
      <c r="Q2625" s="3">
        <f t="shared" si="2220"/>
        <v>0</v>
      </c>
    </row>
    <row r="2626" spans="1:17">
      <c r="A2626" s="12" t="s">
        <v>803</v>
      </c>
      <c r="B2626" s="12" t="s">
        <v>129</v>
      </c>
      <c r="C2626" s="12" t="s">
        <v>1148</v>
      </c>
      <c r="D2626" s="12" t="s">
        <v>1149</v>
      </c>
      <c r="E2626" s="11">
        <v>6148</v>
      </c>
      <c r="F2626" s="12"/>
      <c r="G2626" s="84" t="s">
        <v>3108</v>
      </c>
      <c r="H2626" s="13" t="s">
        <v>35</v>
      </c>
      <c r="I2626" s="2">
        <v>100</v>
      </c>
      <c r="J2626" s="2">
        <v>100</v>
      </c>
      <c r="K2626" s="2">
        <v>0</v>
      </c>
      <c r="L2626" s="2">
        <f t="shared" si="2242"/>
        <v>0</v>
      </c>
      <c r="M2626" s="2"/>
      <c r="N2626" s="2"/>
      <c r="O2626" s="2"/>
      <c r="P2626" s="2">
        <f t="shared" si="2244"/>
        <v>0</v>
      </c>
      <c r="Q2626" s="2">
        <f t="shared" si="2220"/>
        <v>0</v>
      </c>
    </row>
    <row r="2627" spans="1:17" ht="22.5">
      <c r="A2627" s="17" t="s">
        <v>0</v>
      </c>
      <c r="B2627" s="17" t="s">
        <v>0</v>
      </c>
      <c r="C2627" s="17" t="s">
        <v>0</v>
      </c>
      <c r="D2627" s="18" t="s">
        <v>0</v>
      </c>
      <c r="E2627" s="18" t="s">
        <v>0</v>
      </c>
      <c r="F2627" s="18" t="s">
        <v>0</v>
      </c>
      <c r="G2627" s="81" t="s">
        <v>0</v>
      </c>
      <c r="H2627" s="24" t="s">
        <v>58</v>
      </c>
      <c r="I2627" s="29">
        <v>38100</v>
      </c>
      <c r="J2627" s="29">
        <f t="shared" ref="J2627:K2627" si="2258">SUM(J2628)</f>
        <v>30000</v>
      </c>
      <c r="K2627" s="29">
        <f t="shared" si="2258"/>
        <v>15000</v>
      </c>
      <c r="L2627" s="29">
        <f t="shared" si="2242"/>
        <v>15000</v>
      </c>
      <c r="M2627" s="29">
        <f t="shared" ref="M2627:O2627" si="2259">SUM(M2628)</f>
        <v>10000</v>
      </c>
      <c r="N2627" s="29">
        <f t="shared" si="2259"/>
        <v>5000</v>
      </c>
      <c r="O2627" s="29">
        <f t="shared" si="2259"/>
        <v>0</v>
      </c>
      <c r="P2627" s="29">
        <f t="shared" si="2244"/>
        <v>30000</v>
      </c>
      <c r="Q2627" s="29">
        <f t="shared" si="2220"/>
        <v>100</v>
      </c>
    </row>
    <row r="2628" spans="1:17">
      <c r="A2628" s="12" t="s">
        <v>803</v>
      </c>
      <c r="B2628" s="12" t="s">
        <v>129</v>
      </c>
      <c r="C2628" s="12" t="s">
        <v>1148</v>
      </c>
      <c r="D2628" s="12" t="s">
        <v>1149</v>
      </c>
      <c r="E2628" s="18" t="s">
        <v>50</v>
      </c>
      <c r="F2628" s="18" t="s">
        <v>0</v>
      </c>
      <c r="G2628" s="81" t="s">
        <v>0</v>
      </c>
      <c r="H2628" s="18" t="s">
        <v>51</v>
      </c>
      <c r="I2628" s="3">
        <v>38100</v>
      </c>
      <c r="J2628" s="3">
        <f t="shared" ref="J2628" si="2260">SUM(J2629:J2630)</f>
        <v>30000</v>
      </c>
      <c r="K2628" s="3">
        <f t="shared" ref="K2628" si="2261">SUM(K2629:K2630)</f>
        <v>15000</v>
      </c>
      <c r="L2628" s="3">
        <f t="shared" si="2242"/>
        <v>15000</v>
      </c>
      <c r="M2628" s="3">
        <f t="shared" ref="M2628:O2628" si="2262">SUM(M2629:M2630)</f>
        <v>10000</v>
      </c>
      <c r="N2628" s="3">
        <f t="shared" si="2262"/>
        <v>5000</v>
      </c>
      <c r="O2628" s="3">
        <f t="shared" si="2262"/>
        <v>0</v>
      </c>
      <c r="P2628" s="3">
        <f t="shared" si="2244"/>
        <v>30000</v>
      </c>
      <c r="Q2628" s="3">
        <f t="shared" si="2220"/>
        <v>100</v>
      </c>
    </row>
    <row r="2629" spans="1:17">
      <c r="A2629" s="12" t="s">
        <v>803</v>
      </c>
      <c r="B2629" s="12" t="s">
        <v>129</v>
      </c>
      <c r="C2629" s="12" t="s">
        <v>1148</v>
      </c>
      <c r="D2629" s="12" t="s">
        <v>1149</v>
      </c>
      <c r="E2629" s="11">
        <v>8213</v>
      </c>
      <c r="F2629" s="12"/>
      <c r="G2629" s="84" t="s">
        <v>3108</v>
      </c>
      <c r="H2629" s="13" t="s">
        <v>54</v>
      </c>
      <c r="I2629" s="2">
        <v>28100</v>
      </c>
      <c r="J2629" s="2">
        <v>20000</v>
      </c>
      <c r="K2629" s="2">
        <v>10000</v>
      </c>
      <c r="L2629" s="2">
        <f t="shared" si="2242"/>
        <v>10000</v>
      </c>
      <c r="M2629" s="2">
        <v>5000</v>
      </c>
      <c r="N2629" s="2">
        <v>5000</v>
      </c>
      <c r="O2629" s="2"/>
      <c r="P2629" s="2">
        <f t="shared" si="2244"/>
        <v>20000</v>
      </c>
      <c r="Q2629" s="2">
        <f t="shared" si="2220"/>
        <v>100</v>
      </c>
    </row>
    <row r="2630" spans="1:17">
      <c r="A2630" s="12" t="s">
        <v>803</v>
      </c>
      <c r="B2630" s="12" t="s">
        <v>129</v>
      </c>
      <c r="C2630" s="12" t="s">
        <v>1148</v>
      </c>
      <c r="D2630" s="12" t="s">
        <v>1149</v>
      </c>
      <c r="E2630" s="11">
        <v>8216</v>
      </c>
      <c r="F2630" s="12"/>
      <c r="G2630" s="84" t="s">
        <v>3108</v>
      </c>
      <c r="H2630" s="13" t="s">
        <v>57</v>
      </c>
      <c r="I2630" s="2">
        <v>10000</v>
      </c>
      <c r="J2630" s="2">
        <v>10000</v>
      </c>
      <c r="K2630" s="2">
        <v>5000</v>
      </c>
      <c r="L2630" s="2">
        <f t="shared" si="2242"/>
        <v>5000</v>
      </c>
      <c r="M2630" s="2">
        <v>5000</v>
      </c>
      <c r="N2630" s="2"/>
      <c r="O2630" s="2"/>
      <c r="P2630" s="2">
        <f t="shared" si="2244"/>
        <v>10000</v>
      </c>
      <c r="Q2630" s="2">
        <f t="shared" si="2220"/>
        <v>100</v>
      </c>
    </row>
    <row r="2631" spans="1:17">
      <c r="A2631" s="13" t="s">
        <v>0</v>
      </c>
      <c r="B2631" s="13" t="s">
        <v>0</v>
      </c>
      <c r="C2631" s="13" t="s">
        <v>0</v>
      </c>
      <c r="D2631" s="13" t="s">
        <v>0</v>
      </c>
      <c r="E2631" s="13" t="s">
        <v>0</v>
      </c>
      <c r="F2631" s="13" t="s">
        <v>0</v>
      </c>
      <c r="G2631" s="84" t="s">
        <v>0</v>
      </c>
      <c r="H2631" s="24" t="s">
        <v>1158</v>
      </c>
      <c r="I2631" s="29">
        <v>2493075</v>
      </c>
      <c r="J2631" s="29">
        <f t="shared" ref="J2631:K2631" si="2263">SUM(J2601,J2623,J2627)</f>
        <v>2481618</v>
      </c>
      <c r="K2631" s="29">
        <f t="shared" si="2263"/>
        <v>1290271</v>
      </c>
      <c r="L2631" s="29">
        <f t="shared" si="2242"/>
        <v>628300</v>
      </c>
      <c r="M2631" s="29">
        <f t="shared" ref="M2631:O2631" si="2264">SUM(M2601,M2623,M2627)</f>
        <v>226100</v>
      </c>
      <c r="N2631" s="29">
        <f t="shared" si="2264"/>
        <v>206100</v>
      </c>
      <c r="O2631" s="29">
        <f t="shared" si="2264"/>
        <v>196100</v>
      </c>
      <c r="P2631" s="29">
        <f t="shared" si="2244"/>
        <v>1918571</v>
      </c>
      <c r="Q2631" s="29">
        <f t="shared" si="2220"/>
        <v>77.311294486097381</v>
      </c>
    </row>
    <row r="2632" spans="1:17" ht="15.75" thickBot="1">
      <c r="A2632" s="13" t="s">
        <v>0</v>
      </c>
      <c r="B2632" s="13" t="s">
        <v>0</v>
      </c>
      <c r="C2632" s="13" t="s">
        <v>0</v>
      </c>
      <c r="D2632" s="13" t="s">
        <v>0</v>
      </c>
      <c r="E2632" s="13" t="s">
        <v>0</v>
      </c>
      <c r="F2632" s="13" t="s">
        <v>0</v>
      </c>
      <c r="G2632" s="84" t="s">
        <v>0</v>
      </c>
      <c r="H2632" s="18" t="s">
        <v>125</v>
      </c>
      <c r="I2632" s="3">
        <v>65</v>
      </c>
      <c r="J2632" s="3">
        <v>65</v>
      </c>
      <c r="K2632" s="3">
        <v>0</v>
      </c>
      <c r="L2632" s="3">
        <f t="shared" si="2242"/>
        <v>0</v>
      </c>
      <c r="M2632" s="3"/>
      <c r="N2632" s="3"/>
      <c r="O2632" s="3"/>
      <c r="P2632" s="3">
        <f t="shared" si="2244"/>
        <v>0</v>
      </c>
      <c r="Q2632" s="3">
        <f t="shared" si="2220"/>
        <v>0</v>
      </c>
    </row>
    <row r="2633" spans="1:17" ht="45.75" thickBot="1">
      <c r="A2633" s="109" t="s">
        <v>0</v>
      </c>
      <c r="B2633" s="109" t="s">
        <v>0</v>
      </c>
      <c r="C2633" s="109" t="s">
        <v>0</v>
      </c>
      <c r="D2633" s="109" t="s">
        <v>0</v>
      </c>
      <c r="E2633" s="109" t="s">
        <v>0</v>
      </c>
      <c r="F2633" s="109" t="s">
        <v>0</v>
      </c>
      <c r="G2633" s="121" t="s">
        <v>0</v>
      </c>
      <c r="H2633" s="1" t="s">
        <v>126</v>
      </c>
      <c r="I2633" s="1" t="s">
        <v>3016</v>
      </c>
      <c r="J2633" s="1" t="s">
        <v>3199</v>
      </c>
      <c r="K2633" s="1" t="s">
        <v>3198</v>
      </c>
      <c r="L2633" s="1" t="s">
        <v>3191</v>
      </c>
      <c r="M2633" s="1" t="s">
        <v>3193</v>
      </c>
      <c r="N2633" s="1" t="s">
        <v>3194</v>
      </c>
      <c r="O2633" s="1" t="s">
        <v>3195</v>
      </c>
      <c r="P2633" s="1" t="s">
        <v>3192</v>
      </c>
      <c r="Q2633" s="1" t="s">
        <v>3185</v>
      </c>
    </row>
    <row r="2634" spans="1:17">
      <c r="A2634" s="110"/>
      <c r="B2634" s="110"/>
      <c r="C2634" s="110"/>
      <c r="D2634" s="110"/>
      <c r="E2634" s="110"/>
      <c r="F2634" s="110"/>
      <c r="G2634" s="122"/>
      <c r="H2634" s="26" t="s">
        <v>0</v>
      </c>
      <c r="I2634" s="28">
        <v>1</v>
      </c>
      <c r="J2634" s="28">
        <v>2</v>
      </c>
      <c r="K2634" s="28">
        <v>3</v>
      </c>
      <c r="L2634" s="28" t="s">
        <v>3186</v>
      </c>
      <c r="M2634" s="28">
        <v>5</v>
      </c>
      <c r="N2634" s="28">
        <v>6</v>
      </c>
      <c r="O2634" s="28">
        <v>7</v>
      </c>
      <c r="P2634" s="28" t="s">
        <v>3187</v>
      </c>
      <c r="Q2634" s="28">
        <v>9</v>
      </c>
    </row>
    <row r="2635" spans="1:17">
      <c r="A2635" s="110"/>
      <c r="B2635" s="110"/>
      <c r="C2635" s="110"/>
      <c r="D2635" s="110"/>
      <c r="E2635" s="110"/>
      <c r="F2635" s="110"/>
      <c r="G2635" s="122"/>
      <c r="H2635" s="8" t="s">
        <v>877</v>
      </c>
      <c r="I2635" s="9">
        <v>2493075</v>
      </c>
      <c r="J2635" s="9">
        <f t="shared" ref="J2635" si="2265">SUM(J2631)</f>
        <v>2481618</v>
      </c>
      <c r="K2635" s="9">
        <f t="shared" ref="K2635" si="2266">SUM(K2631)</f>
        <v>1290271</v>
      </c>
      <c r="L2635" s="9">
        <f t="shared" ref="L2635:L2636" si="2267">M2635+N2635+O2635</f>
        <v>628300</v>
      </c>
      <c r="M2635" s="9">
        <f t="shared" ref="M2635:O2635" si="2268">SUM(M2631)</f>
        <v>226100</v>
      </c>
      <c r="N2635" s="9">
        <f t="shared" si="2268"/>
        <v>206100</v>
      </c>
      <c r="O2635" s="9">
        <f t="shared" si="2268"/>
        <v>196100</v>
      </c>
      <c r="P2635" s="9">
        <f t="shared" ref="P2635:P2636" si="2269">SUM(K2635+L2635)</f>
        <v>1918571</v>
      </c>
      <c r="Q2635" s="9">
        <f t="shared" si="2220"/>
        <v>77.311294486097381</v>
      </c>
    </row>
    <row r="2636" spans="1:17">
      <c r="A2636" s="110"/>
      <c r="B2636" s="110"/>
      <c r="C2636" s="110"/>
      <c r="D2636" s="110"/>
      <c r="E2636" s="110"/>
      <c r="F2636" s="110"/>
      <c r="G2636" s="122"/>
      <c r="H2636" s="10" t="s">
        <v>68</v>
      </c>
      <c r="I2636" s="9">
        <v>2493075</v>
      </c>
      <c r="J2636" s="9">
        <f t="shared" ref="J2636" si="2270">SUM(J2635)</f>
        <v>2481618</v>
      </c>
      <c r="K2636" s="9">
        <f t="shared" ref="K2636" si="2271">SUM(K2635)</f>
        <v>1290271</v>
      </c>
      <c r="L2636" s="9">
        <f t="shared" si="2267"/>
        <v>628300</v>
      </c>
      <c r="M2636" s="9">
        <f t="shared" ref="M2636:O2636" si="2272">SUM(M2635)</f>
        <v>226100</v>
      </c>
      <c r="N2636" s="9">
        <f t="shared" si="2272"/>
        <v>206100</v>
      </c>
      <c r="O2636" s="9">
        <f t="shared" si="2272"/>
        <v>196100</v>
      </c>
      <c r="P2636" s="9">
        <f t="shared" si="2269"/>
        <v>1918571</v>
      </c>
      <c r="Q2636" s="9">
        <f t="shared" si="2220"/>
        <v>77.311294486097381</v>
      </c>
    </row>
    <row r="2637" spans="1:17">
      <c r="A2637" s="111"/>
      <c r="B2637" s="111"/>
      <c r="C2637" s="111"/>
      <c r="D2637" s="111"/>
      <c r="E2637" s="111"/>
      <c r="F2637" s="111"/>
      <c r="G2637" s="123"/>
      <c r="Q2637" t="str">
        <f t="shared" si="2220"/>
        <v>-</v>
      </c>
    </row>
    <row r="2638" spans="1:17" ht="15.75" thickBot="1">
      <c r="A2638" s="13" t="s">
        <v>0</v>
      </c>
      <c r="B2638" s="13" t="s">
        <v>0</v>
      </c>
      <c r="C2638" s="13" t="s">
        <v>0</v>
      </c>
      <c r="D2638" s="13" t="s">
        <v>0</v>
      </c>
      <c r="E2638" s="13" t="s">
        <v>0</v>
      </c>
      <c r="F2638" s="13" t="s">
        <v>0</v>
      </c>
      <c r="G2638" s="84" t="s">
        <v>0</v>
      </c>
      <c r="H2638" s="27" t="s">
        <v>0</v>
      </c>
      <c r="I2638" s="27"/>
      <c r="J2638" s="27"/>
      <c r="K2638" s="27"/>
      <c r="L2638" s="27"/>
      <c r="M2638" s="27"/>
      <c r="N2638" s="27"/>
      <c r="O2638" s="27"/>
      <c r="P2638" s="27"/>
      <c r="Q2638" s="27" t="str">
        <f t="shared" si="2220"/>
        <v>-</v>
      </c>
    </row>
    <row r="2639" spans="1:17" ht="45.75" thickBot="1">
      <c r="A2639" s="1" t="s">
        <v>82</v>
      </c>
      <c r="B2639" s="1" t="s">
        <v>83</v>
      </c>
      <c r="C2639" s="1" t="s">
        <v>84</v>
      </c>
      <c r="D2639" s="19" t="s">
        <v>0</v>
      </c>
      <c r="E2639" s="1" t="s">
        <v>85</v>
      </c>
      <c r="F2639" s="1" t="s">
        <v>86</v>
      </c>
      <c r="G2639" s="82" t="s">
        <v>87</v>
      </c>
      <c r="H2639" s="1" t="s">
        <v>1</v>
      </c>
      <c r="I2639" s="1" t="s">
        <v>3016</v>
      </c>
      <c r="J2639" s="1" t="s">
        <v>3199</v>
      </c>
      <c r="K2639" s="1" t="s">
        <v>3198</v>
      </c>
      <c r="L2639" s="1" t="s">
        <v>3191</v>
      </c>
      <c r="M2639" s="1" t="s">
        <v>3193</v>
      </c>
      <c r="N2639" s="1" t="s">
        <v>3194</v>
      </c>
      <c r="O2639" s="1" t="s">
        <v>3195</v>
      </c>
      <c r="P2639" s="1" t="s">
        <v>3192</v>
      </c>
      <c r="Q2639" s="1" t="s">
        <v>3185</v>
      </c>
    </row>
    <row r="2640" spans="1:17">
      <c r="A2640" s="20" t="s">
        <v>0</v>
      </c>
      <c r="B2640" s="20" t="s">
        <v>0</v>
      </c>
      <c r="C2640" s="20" t="s">
        <v>0</v>
      </c>
      <c r="D2640" s="21" t="s">
        <v>0</v>
      </c>
      <c r="E2640" s="21" t="s">
        <v>0</v>
      </c>
      <c r="F2640" s="22" t="s">
        <v>0</v>
      </c>
      <c r="G2640" s="83" t="s">
        <v>0</v>
      </c>
      <c r="H2640" s="23" t="s">
        <v>0</v>
      </c>
      <c r="I2640" s="28">
        <v>1</v>
      </c>
      <c r="J2640" s="28">
        <v>2</v>
      </c>
      <c r="K2640" s="28">
        <v>3</v>
      </c>
      <c r="L2640" s="28" t="s">
        <v>3186</v>
      </c>
      <c r="M2640" s="28">
        <v>5</v>
      </c>
      <c r="N2640" s="28">
        <v>6</v>
      </c>
      <c r="O2640" s="28">
        <v>7</v>
      </c>
      <c r="P2640" s="28" t="s">
        <v>3187</v>
      </c>
      <c r="Q2640" s="28">
        <v>9</v>
      </c>
    </row>
    <row r="2641" spans="1:17">
      <c r="A2641" s="17" t="s">
        <v>803</v>
      </c>
      <c r="B2641" s="17" t="s">
        <v>129</v>
      </c>
      <c r="C2641" s="12" t="s">
        <v>1159</v>
      </c>
      <c r="D2641" s="12" t="s">
        <v>1160</v>
      </c>
      <c r="E2641" s="18" t="s">
        <v>0</v>
      </c>
      <c r="F2641" s="18" t="s">
        <v>0</v>
      </c>
      <c r="G2641" s="81" t="s">
        <v>0</v>
      </c>
      <c r="H2641" s="18" t="s">
        <v>1161</v>
      </c>
      <c r="I2641" s="11"/>
      <c r="J2641" s="11"/>
      <c r="K2641" s="11"/>
      <c r="L2641" s="11"/>
      <c r="M2641" s="11"/>
      <c r="N2641" s="11"/>
      <c r="O2641" s="11"/>
      <c r="P2641" s="11"/>
      <c r="Q2641" s="11" t="str">
        <f t="shared" ref="Q2641:Q2704" si="2273">IF(J2641=0,"-",P2641/J2641*100)</f>
        <v>-</v>
      </c>
    </row>
    <row r="2642" spans="1:17" ht="22.5">
      <c r="A2642" s="17" t="s">
        <v>0</v>
      </c>
      <c r="B2642" s="17" t="s">
        <v>0</v>
      </c>
      <c r="C2642" s="17" t="s">
        <v>0</v>
      </c>
      <c r="D2642" s="18" t="s">
        <v>0</v>
      </c>
      <c r="E2642" s="18" t="s">
        <v>0</v>
      </c>
      <c r="F2642" s="18" t="s">
        <v>0</v>
      </c>
      <c r="G2642" s="81" t="s">
        <v>0</v>
      </c>
      <c r="H2642" s="24" t="s">
        <v>27</v>
      </c>
      <c r="I2642" s="29">
        <v>1743721</v>
      </c>
      <c r="J2642" s="29">
        <f t="shared" ref="J2642" si="2274">SUM(J2643,J2651,J2653)</f>
        <v>1740096</v>
      </c>
      <c r="K2642" s="29">
        <f t="shared" ref="K2642" si="2275">SUM(K2643,K2651,K2653)</f>
        <v>982616</v>
      </c>
      <c r="L2642" s="29">
        <f t="shared" ref="L2642:L2675" si="2276">M2642+N2642+O2642</f>
        <v>489300</v>
      </c>
      <c r="M2642" s="29">
        <f t="shared" ref="M2642:O2642" si="2277">SUM(M2643,M2651,M2653)</f>
        <v>176300</v>
      </c>
      <c r="N2642" s="29">
        <f t="shared" si="2277"/>
        <v>158200</v>
      </c>
      <c r="O2642" s="29">
        <f t="shared" si="2277"/>
        <v>154800</v>
      </c>
      <c r="P2642" s="29">
        <f t="shared" ref="P2642:P2675" si="2278">SUM(K2642+L2642)</f>
        <v>1471916</v>
      </c>
      <c r="Q2642" s="29">
        <f t="shared" si="2273"/>
        <v>84.588206627680307</v>
      </c>
    </row>
    <row r="2643" spans="1:17">
      <c r="A2643" s="12" t="s">
        <v>803</v>
      </c>
      <c r="B2643" s="12" t="s">
        <v>129</v>
      </c>
      <c r="C2643" s="12" t="s">
        <v>1159</v>
      </c>
      <c r="D2643" s="12" t="s">
        <v>1160</v>
      </c>
      <c r="E2643" s="18" t="s">
        <v>2</v>
      </c>
      <c r="F2643" s="18" t="s">
        <v>0</v>
      </c>
      <c r="G2643" s="81" t="s">
        <v>0</v>
      </c>
      <c r="H2643" s="18" t="s">
        <v>3</v>
      </c>
      <c r="I2643" s="3">
        <v>1491625</v>
      </c>
      <c r="J2643" s="3">
        <f t="shared" ref="J2643" si="2279">SUM(J2644:J2645)</f>
        <v>1498000</v>
      </c>
      <c r="K2643" s="3">
        <f t="shared" ref="K2643" si="2280">SUM(K2644:K2645)</f>
        <v>836775</v>
      </c>
      <c r="L2643" s="3">
        <f t="shared" si="2276"/>
        <v>418100</v>
      </c>
      <c r="M2643" s="3">
        <f t="shared" ref="M2643:O2643" si="2281">SUM(M2644:M2645)</f>
        <v>150000</v>
      </c>
      <c r="N2643" s="3">
        <f t="shared" si="2281"/>
        <v>134000</v>
      </c>
      <c r="O2643" s="3">
        <f t="shared" si="2281"/>
        <v>134100</v>
      </c>
      <c r="P2643" s="3">
        <f t="shared" si="2278"/>
        <v>1254875</v>
      </c>
      <c r="Q2643" s="3">
        <f t="shared" si="2273"/>
        <v>83.770026702269689</v>
      </c>
    </row>
    <row r="2644" spans="1:17">
      <c r="A2644" s="33" t="s">
        <v>803</v>
      </c>
      <c r="B2644" s="33" t="s">
        <v>129</v>
      </c>
      <c r="C2644" s="33" t="s">
        <v>1159</v>
      </c>
      <c r="D2644" s="33" t="s">
        <v>1160</v>
      </c>
      <c r="E2644" s="34">
        <v>6111</v>
      </c>
      <c r="F2644" s="33"/>
      <c r="G2644" s="84" t="s">
        <v>3108</v>
      </c>
      <c r="H2644" s="35" t="s">
        <v>4</v>
      </c>
      <c r="I2644" s="32">
        <v>1320198</v>
      </c>
      <c r="J2644" s="32">
        <v>1320198</v>
      </c>
      <c r="K2644" s="32">
        <v>723035</v>
      </c>
      <c r="L2644" s="32">
        <f t="shared" si="2276"/>
        <v>370000</v>
      </c>
      <c r="M2644" s="32">
        <v>130000</v>
      </c>
      <c r="N2644" s="32">
        <v>120000</v>
      </c>
      <c r="O2644" s="32">
        <v>120000</v>
      </c>
      <c r="P2644" s="32">
        <f t="shared" si="2278"/>
        <v>1093035</v>
      </c>
      <c r="Q2644" s="32">
        <f t="shared" si="2273"/>
        <v>82.793262828757506</v>
      </c>
    </row>
    <row r="2645" spans="1:17">
      <c r="A2645" s="17" t="s">
        <v>803</v>
      </c>
      <c r="B2645" s="17" t="s">
        <v>129</v>
      </c>
      <c r="C2645" s="17" t="s">
        <v>1159</v>
      </c>
      <c r="D2645" s="17" t="s">
        <v>1160</v>
      </c>
      <c r="E2645" s="17" t="s">
        <v>91</v>
      </c>
      <c r="F2645" s="12" t="s">
        <v>0</v>
      </c>
      <c r="G2645" s="84" t="s">
        <v>0</v>
      </c>
      <c r="H2645" s="18" t="s">
        <v>5</v>
      </c>
      <c r="I2645" s="3">
        <v>171427</v>
      </c>
      <c r="J2645" s="3">
        <f t="shared" ref="J2645:K2645" si="2282">SUM(J2646:J2650)</f>
        <v>177802</v>
      </c>
      <c r="K2645" s="3">
        <f t="shared" si="2282"/>
        <v>113740</v>
      </c>
      <c r="L2645" s="3">
        <f t="shared" si="2276"/>
        <v>48100</v>
      </c>
      <c r="M2645" s="3">
        <f t="shared" ref="M2645:O2645" si="2283">SUM(M2646:M2650)</f>
        <v>20000</v>
      </c>
      <c r="N2645" s="3">
        <f t="shared" si="2283"/>
        <v>14000</v>
      </c>
      <c r="O2645" s="3">
        <f t="shared" si="2283"/>
        <v>14100</v>
      </c>
      <c r="P2645" s="3">
        <f t="shared" si="2278"/>
        <v>161840</v>
      </c>
      <c r="Q2645" s="3">
        <f t="shared" si="2273"/>
        <v>91.022598170999203</v>
      </c>
    </row>
    <row r="2646" spans="1:17">
      <c r="A2646" s="33" t="s">
        <v>803</v>
      </c>
      <c r="B2646" s="33" t="s">
        <v>129</v>
      </c>
      <c r="C2646" s="33" t="s">
        <v>1159</v>
      </c>
      <c r="D2646" s="33" t="s">
        <v>1160</v>
      </c>
      <c r="E2646" s="34">
        <v>6112</v>
      </c>
      <c r="F2646" s="33" t="s">
        <v>1162</v>
      </c>
      <c r="G2646" s="84" t="s">
        <v>3108</v>
      </c>
      <c r="H2646" s="35" t="s">
        <v>9</v>
      </c>
      <c r="I2646" s="32">
        <v>29000</v>
      </c>
      <c r="J2646" s="32">
        <v>29000</v>
      </c>
      <c r="K2646" s="32">
        <v>18027</v>
      </c>
      <c r="L2646" s="32">
        <f t="shared" si="2276"/>
        <v>9100</v>
      </c>
      <c r="M2646" s="32">
        <v>3000</v>
      </c>
      <c r="N2646" s="32">
        <v>3000</v>
      </c>
      <c r="O2646" s="32">
        <v>3100</v>
      </c>
      <c r="P2646" s="32">
        <f t="shared" si="2278"/>
        <v>27127</v>
      </c>
      <c r="Q2646" s="32">
        <f t="shared" si="2273"/>
        <v>93.541379310344837</v>
      </c>
    </row>
    <row r="2647" spans="1:17">
      <c r="A2647" s="33" t="s">
        <v>803</v>
      </c>
      <c r="B2647" s="33" t="s">
        <v>129</v>
      </c>
      <c r="C2647" s="33" t="s">
        <v>1159</v>
      </c>
      <c r="D2647" s="33" t="s">
        <v>1160</v>
      </c>
      <c r="E2647" s="34">
        <v>6112</v>
      </c>
      <c r="F2647" s="33" t="s">
        <v>1163</v>
      </c>
      <c r="G2647" s="84" t="s">
        <v>3108</v>
      </c>
      <c r="H2647" s="35" t="s">
        <v>10</v>
      </c>
      <c r="I2647" s="32">
        <v>109100</v>
      </c>
      <c r="J2647" s="32">
        <v>109100</v>
      </c>
      <c r="K2647" s="32">
        <v>65033</v>
      </c>
      <c r="L2647" s="32">
        <f t="shared" si="2276"/>
        <v>34000</v>
      </c>
      <c r="M2647" s="32">
        <v>12000</v>
      </c>
      <c r="N2647" s="32">
        <v>11000</v>
      </c>
      <c r="O2647" s="32">
        <v>11000</v>
      </c>
      <c r="P2647" s="32">
        <f t="shared" si="2278"/>
        <v>99033</v>
      </c>
      <c r="Q2647" s="32">
        <f t="shared" si="2273"/>
        <v>90.772685609532545</v>
      </c>
    </row>
    <row r="2648" spans="1:17">
      <c r="A2648" s="12" t="s">
        <v>803</v>
      </c>
      <c r="B2648" s="12" t="s">
        <v>129</v>
      </c>
      <c r="C2648" s="12" t="s">
        <v>1159</v>
      </c>
      <c r="D2648" s="12" t="s">
        <v>1160</v>
      </c>
      <c r="E2648" s="11">
        <v>6112</v>
      </c>
      <c r="F2648" s="12" t="s">
        <v>1164</v>
      </c>
      <c r="G2648" s="84" t="s">
        <v>3108</v>
      </c>
      <c r="H2648" s="13" t="s">
        <v>7</v>
      </c>
      <c r="I2648" s="2">
        <v>19287</v>
      </c>
      <c r="J2648" s="2">
        <v>25662</v>
      </c>
      <c r="K2648" s="2">
        <v>25662</v>
      </c>
      <c r="L2648" s="2">
        <f t="shared" si="2276"/>
        <v>0</v>
      </c>
      <c r="M2648" s="2">
        <v>0</v>
      </c>
      <c r="N2648" s="2">
        <v>0</v>
      </c>
      <c r="O2648" s="2">
        <v>0</v>
      </c>
      <c r="P2648" s="2">
        <f t="shared" si="2278"/>
        <v>25662</v>
      </c>
      <c r="Q2648" s="2">
        <f t="shared" si="2273"/>
        <v>100</v>
      </c>
    </row>
    <row r="2649" spans="1:17">
      <c r="A2649" s="12" t="s">
        <v>803</v>
      </c>
      <c r="B2649" s="12" t="s">
        <v>129</v>
      </c>
      <c r="C2649" s="12" t="s">
        <v>1159</v>
      </c>
      <c r="D2649" s="12" t="s">
        <v>1160</v>
      </c>
      <c r="E2649" s="11">
        <v>6112</v>
      </c>
      <c r="F2649" s="12" t="s">
        <v>1165</v>
      </c>
      <c r="G2649" s="84" t="s">
        <v>3108</v>
      </c>
      <c r="H2649" s="13" t="s">
        <v>8</v>
      </c>
      <c r="I2649" s="2">
        <v>0</v>
      </c>
      <c r="J2649" s="2">
        <v>0</v>
      </c>
      <c r="K2649" s="2">
        <v>0</v>
      </c>
      <c r="L2649" s="2">
        <f t="shared" si="2276"/>
        <v>0</v>
      </c>
      <c r="M2649" s="2"/>
      <c r="N2649" s="2"/>
      <c r="O2649" s="2"/>
      <c r="P2649" s="2">
        <f t="shared" si="2278"/>
        <v>0</v>
      </c>
      <c r="Q2649" s="2" t="str">
        <f t="shared" si="2273"/>
        <v>-</v>
      </c>
    </row>
    <row r="2650" spans="1:17">
      <c r="A2650" s="12" t="s">
        <v>803</v>
      </c>
      <c r="B2650" s="12" t="s">
        <v>129</v>
      </c>
      <c r="C2650" s="12" t="s">
        <v>1159</v>
      </c>
      <c r="D2650" s="12" t="s">
        <v>1160</v>
      </c>
      <c r="E2650" s="11">
        <v>6112</v>
      </c>
      <c r="F2650" s="12" t="s">
        <v>1166</v>
      </c>
      <c r="G2650" s="84" t="s">
        <v>3108</v>
      </c>
      <c r="H2650" s="13" t="s">
        <v>6</v>
      </c>
      <c r="I2650" s="2">
        <v>14040</v>
      </c>
      <c r="J2650" s="2">
        <v>14040</v>
      </c>
      <c r="K2650" s="2">
        <v>5018</v>
      </c>
      <c r="L2650" s="2">
        <f t="shared" si="2276"/>
        <v>5000</v>
      </c>
      <c r="M2650" s="2">
        <v>5000</v>
      </c>
      <c r="N2650" s="2">
        <v>0</v>
      </c>
      <c r="O2650" s="2">
        <v>0</v>
      </c>
      <c r="P2650" s="2">
        <f t="shared" si="2278"/>
        <v>10018</v>
      </c>
      <c r="Q2650" s="2">
        <f t="shared" si="2273"/>
        <v>71.353276353276357</v>
      </c>
    </row>
    <row r="2651" spans="1:17">
      <c r="A2651" s="12" t="s">
        <v>803</v>
      </c>
      <c r="B2651" s="12" t="s">
        <v>129</v>
      </c>
      <c r="C2651" s="12" t="s">
        <v>1159</v>
      </c>
      <c r="D2651" s="12" t="s">
        <v>1160</v>
      </c>
      <c r="E2651" s="18" t="s">
        <v>13</v>
      </c>
      <c r="F2651" s="18" t="s">
        <v>0</v>
      </c>
      <c r="G2651" s="81" t="s">
        <v>0</v>
      </c>
      <c r="H2651" s="18" t="s">
        <v>14</v>
      </c>
      <c r="I2651" s="3">
        <v>138620</v>
      </c>
      <c r="J2651" s="3">
        <f t="shared" ref="J2651:K2651" si="2284">SUM(J2652)</f>
        <v>138620</v>
      </c>
      <c r="K2651" s="3">
        <f t="shared" si="2284"/>
        <v>79019</v>
      </c>
      <c r="L2651" s="3">
        <f t="shared" si="2276"/>
        <v>42000</v>
      </c>
      <c r="M2651" s="3">
        <f t="shared" ref="M2651:O2651" si="2285">SUM(M2652)</f>
        <v>14000</v>
      </c>
      <c r="N2651" s="3">
        <f t="shared" si="2285"/>
        <v>14000</v>
      </c>
      <c r="O2651" s="3">
        <f t="shared" si="2285"/>
        <v>14000</v>
      </c>
      <c r="P2651" s="3">
        <f t="shared" si="2278"/>
        <v>121019</v>
      </c>
      <c r="Q2651" s="3">
        <f t="shared" si="2273"/>
        <v>87.302698023373253</v>
      </c>
    </row>
    <row r="2652" spans="1:17">
      <c r="A2652" s="33" t="s">
        <v>803</v>
      </c>
      <c r="B2652" s="33" t="s">
        <v>129</v>
      </c>
      <c r="C2652" s="33" t="s">
        <v>1159</v>
      </c>
      <c r="D2652" s="33" t="s">
        <v>1160</v>
      </c>
      <c r="E2652" s="34">
        <v>6121</v>
      </c>
      <c r="F2652" s="33"/>
      <c r="G2652" s="84" t="s">
        <v>3108</v>
      </c>
      <c r="H2652" s="35" t="s">
        <v>15</v>
      </c>
      <c r="I2652" s="32">
        <v>138620</v>
      </c>
      <c r="J2652" s="32">
        <v>138620</v>
      </c>
      <c r="K2652" s="32">
        <v>79019</v>
      </c>
      <c r="L2652" s="32">
        <f t="shared" si="2276"/>
        <v>42000</v>
      </c>
      <c r="M2652" s="32">
        <v>14000</v>
      </c>
      <c r="N2652" s="32">
        <v>14000</v>
      </c>
      <c r="O2652" s="32">
        <v>14000</v>
      </c>
      <c r="P2652" s="32">
        <f t="shared" si="2278"/>
        <v>121019</v>
      </c>
      <c r="Q2652" s="32">
        <f t="shared" si="2273"/>
        <v>87.302698023373253</v>
      </c>
    </row>
    <row r="2653" spans="1:17">
      <c r="A2653" s="12" t="s">
        <v>803</v>
      </c>
      <c r="B2653" s="12" t="s">
        <v>129</v>
      </c>
      <c r="C2653" s="12" t="s">
        <v>1159</v>
      </c>
      <c r="D2653" s="12" t="s">
        <v>1160</v>
      </c>
      <c r="E2653" s="18" t="s">
        <v>16</v>
      </c>
      <c r="F2653" s="18" t="s">
        <v>0</v>
      </c>
      <c r="G2653" s="81" t="s">
        <v>0</v>
      </c>
      <c r="H2653" s="18" t="s">
        <v>17</v>
      </c>
      <c r="I2653" s="3">
        <v>113476</v>
      </c>
      <c r="J2653" s="3">
        <f t="shared" ref="J2653:K2653" si="2286">SUM(J2654:J2662)</f>
        <v>103476</v>
      </c>
      <c r="K2653" s="3">
        <f t="shared" si="2286"/>
        <v>66822</v>
      </c>
      <c r="L2653" s="3">
        <f t="shared" si="2276"/>
        <v>29200</v>
      </c>
      <c r="M2653" s="3">
        <f t="shared" ref="M2653:O2653" si="2287">SUM(M2654:M2662)</f>
        <v>12300</v>
      </c>
      <c r="N2653" s="3">
        <f t="shared" si="2287"/>
        <v>10200</v>
      </c>
      <c r="O2653" s="3">
        <f t="shared" si="2287"/>
        <v>6700</v>
      </c>
      <c r="P2653" s="3">
        <f t="shared" si="2278"/>
        <v>96022</v>
      </c>
      <c r="Q2653" s="3">
        <f t="shared" si="2273"/>
        <v>92.796397232208435</v>
      </c>
    </row>
    <row r="2654" spans="1:17">
      <c r="A2654" s="12" t="s">
        <v>803</v>
      </c>
      <c r="B2654" s="12" t="s">
        <v>129</v>
      </c>
      <c r="C2654" s="12" t="s">
        <v>1159</v>
      </c>
      <c r="D2654" s="12" t="s">
        <v>1160</v>
      </c>
      <c r="E2654" s="11">
        <v>6131</v>
      </c>
      <c r="F2654" s="12"/>
      <c r="G2654" s="84" t="s">
        <v>3108</v>
      </c>
      <c r="H2654" s="13" t="s">
        <v>18</v>
      </c>
      <c r="I2654" s="2">
        <v>2500</v>
      </c>
      <c r="J2654" s="2">
        <v>2500</v>
      </c>
      <c r="K2654" s="2">
        <v>2000</v>
      </c>
      <c r="L2654" s="2">
        <f t="shared" si="2276"/>
        <v>500</v>
      </c>
      <c r="M2654" s="2">
        <v>500</v>
      </c>
      <c r="N2654" s="2">
        <v>0</v>
      </c>
      <c r="O2654" s="2">
        <v>0</v>
      </c>
      <c r="P2654" s="2">
        <f t="shared" si="2278"/>
        <v>2500</v>
      </c>
      <c r="Q2654" s="2">
        <f t="shared" si="2273"/>
        <v>100</v>
      </c>
    </row>
    <row r="2655" spans="1:17">
      <c r="A2655" s="12" t="s">
        <v>803</v>
      </c>
      <c r="B2655" s="12" t="s">
        <v>129</v>
      </c>
      <c r="C2655" s="12" t="s">
        <v>1159</v>
      </c>
      <c r="D2655" s="12" t="s">
        <v>1160</v>
      </c>
      <c r="E2655" s="11">
        <v>6132</v>
      </c>
      <c r="F2655" s="12"/>
      <c r="G2655" s="84" t="s">
        <v>3108</v>
      </c>
      <c r="H2655" s="13" t="s">
        <v>19</v>
      </c>
      <c r="I2655" s="2">
        <v>43000</v>
      </c>
      <c r="J2655" s="2">
        <v>43000</v>
      </c>
      <c r="K2655" s="2">
        <v>29000</v>
      </c>
      <c r="L2655" s="2">
        <f t="shared" si="2276"/>
        <v>12000</v>
      </c>
      <c r="M2655" s="2">
        <v>3500</v>
      </c>
      <c r="N2655" s="2">
        <v>3500</v>
      </c>
      <c r="O2655" s="2">
        <v>5000</v>
      </c>
      <c r="P2655" s="2">
        <f t="shared" si="2278"/>
        <v>41000</v>
      </c>
      <c r="Q2655" s="2">
        <f t="shared" si="2273"/>
        <v>95.348837209302332</v>
      </c>
    </row>
    <row r="2656" spans="1:17">
      <c r="A2656" s="12" t="s">
        <v>803</v>
      </c>
      <c r="B2656" s="12" t="s">
        <v>129</v>
      </c>
      <c r="C2656" s="12" t="s">
        <v>1159</v>
      </c>
      <c r="D2656" s="12" t="s">
        <v>1160</v>
      </c>
      <c r="E2656" s="11">
        <v>6133</v>
      </c>
      <c r="F2656" s="12"/>
      <c r="G2656" s="84" t="s">
        <v>3108</v>
      </c>
      <c r="H2656" s="13" t="s">
        <v>20</v>
      </c>
      <c r="I2656" s="2">
        <v>8380</v>
      </c>
      <c r="J2656" s="2">
        <v>8380</v>
      </c>
      <c r="K2656" s="2">
        <v>5400</v>
      </c>
      <c r="L2656" s="2">
        <f t="shared" si="2276"/>
        <v>2400</v>
      </c>
      <c r="M2656" s="2">
        <v>800</v>
      </c>
      <c r="N2656" s="2">
        <v>800</v>
      </c>
      <c r="O2656" s="2">
        <v>800</v>
      </c>
      <c r="P2656" s="2">
        <f t="shared" si="2278"/>
        <v>7800</v>
      </c>
      <c r="Q2656" s="2">
        <f t="shared" si="2273"/>
        <v>93.078758949880665</v>
      </c>
    </row>
    <row r="2657" spans="1:17">
      <c r="A2657" s="12" t="s">
        <v>803</v>
      </c>
      <c r="B2657" s="12" t="s">
        <v>129</v>
      </c>
      <c r="C2657" s="12" t="s">
        <v>1159</v>
      </c>
      <c r="D2657" s="12" t="s">
        <v>1160</v>
      </c>
      <c r="E2657" s="11">
        <v>6134</v>
      </c>
      <c r="F2657" s="12"/>
      <c r="G2657" s="84" t="s">
        <v>3108</v>
      </c>
      <c r="H2657" s="13" t="s">
        <v>21</v>
      </c>
      <c r="I2657" s="2">
        <v>17000</v>
      </c>
      <c r="J2657" s="2">
        <v>11000</v>
      </c>
      <c r="K2657" s="2">
        <v>6500</v>
      </c>
      <c r="L2657" s="2">
        <f t="shared" si="2276"/>
        <v>4000</v>
      </c>
      <c r="M2657" s="2">
        <v>2000</v>
      </c>
      <c r="N2657" s="2">
        <v>2000</v>
      </c>
      <c r="O2657" s="2">
        <v>0</v>
      </c>
      <c r="P2657" s="2">
        <f t="shared" si="2278"/>
        <v>10500</v>
      </c>
      <c r="Q2657" s="2">
        <f t="shared" si="2273"/>
        <v>95.454545454545453</v>
      </c>
    </row>
    <row r="2658" spans="1:17">
      <c r="A2658" s="12" t="s">
        <v>803</v>
      </c>
      <c r="B2658" s="12" t="s">
        <v>129</v>
      </c>
      <c r="C2658" s="12" t="s">
        <v>1159</v>
      </c>
      <c r="D2658" s="12" t="s">
        <v>1160</v>
      </c>
      <c r="E2658" s="11">
        <v>6135</v>
      </c>
      <c r="F2658" s="12"/>
      <c r="G2658" s="84" t="s">
        <v>3108</v>
      </c>
      <c r="H2658" s="13" t="s">
        <v>22</v>
      </c>
      <c r="I2658" s="2">
        <v>2600</v>
      </c>
      <c r="J2658" s="2">
        <v>2600</v>
      </c>
      <c r="K2658" s="2">
        <v>2000</v>
      </c>
      <c r="L2658" s="2">
        <f t="shared" si="2276"/>
        <v>600</v>
      </c>
      <c r="M2658" s="2">
        <v>600</v>
      </c>
      <c r="N2658" s="2">
        <v>0</v>
      </c>
      <c r="O2658" s="2">
        <v>0</v>
      </c>
      <c r="P2658" s="2">
        <f t="shared" si="2278"/>
        <v>2600</v>
      </c>
      <c r="Q2658" s="2">
        <f t="shared" si="2273"/>
        <v>100</v>
      </c>
    </row>
    <row r="2659" spans="1:17">
      <c r="A2659" s="12" t="s">
        <v>803</v>
      </c>
      <c r="B2659" s="12" t="s">
        <v>129</v>
      </c>
      <c r="C2659" s="12" t="s">
        <v>1159</v>
      </c>
      <c r="D2659" s="12" t="s">
        <v>1160</v>
      </c>
      <c r="E2659" s="11">
        <v>6136</v>
      </c>
      <c r="F2659" s="12"/>
      <c r="G2659" s="84" t="s">
        <v>3108</v>
      </c>
      <c r="H2659" s="13" t="s">
        <v>23</v>
      </c>
      <c r="I2659" s="2">
        <v>0</v>
      </c>
      <c r="J2659" s="2">
        <v>0</v>
      </c>
      <c r="K2659" s="2">
        <v>0</v>
      </c>
      <c r="L2659" s="2">
        <f t="shared" si="2276"/>
        <v>0</v>
      </c>
      <c r="M2659" s="2"/>
      <c r="N2659" s="2"/>
      <c r="O2659" s="2"/>
      <c r="P2659" s="2">
        <f t="shared" si="2278"/>
        <v>0</v>
      </c>
      <c r="Q2659" s="2" t="str">
        <f t="shared" si="2273"/>
        <v>-</v>
      </c>
    </row>
    <row r="2660" spans="1:17">
      <c r="A2660" s="12" t="s">
        <v>803</v>
      </c>
      <c r="B2660" s="12" t="s">
        <v>129</v>
      </c>
      <c r="C2660" s="12" t="s">
        <v>1159</v>
      </c>
      <c r="D2660" s="12" t="s">
        <v>1160</v>
      </c>
      <c r="E2660" s="11">
        <v>6137</v>
      </c>
      <c r="F2660" s="12"/>
      <c r="G2660" s="84" t="s">
        <v>3108</v>
      </c>
      <c r="H2660" s="13" t="s">
        <v>24</v>
      </c>
      <c r="I2660" s="2">
        <v>7580</v>
      </c>
      <c r="J2660" s="2">
        <v>6580</v>
      </c>
      <c r="K2660" s="2">
        <v>5500</v>
      </c>
      <c r="L2660" s="2">
        <f t="shared" si="2276"/>
        <v>1000</v>
      </c>
      <c r="M2660" s="2">
        <v>1000</v>
      </c>
      <c r="N2660" s="2">
        <v>0</v>
      </c>
      <c r="O2660" s="2">
        <v>0</v>
      </c>
      <c r="P2660" s="2">
        <f t="shared" si="2278"/>
        <v>6500</v>
      </c>
      <c r="Q2660" s="2">
        <f t="shared" si="2273"/>
        <v>98.784194528875375</v>
      </c>
    </row>
    <row r="2661" spans="1:17">
      <c r="A2661" s="12" t="s">
        <v>803</v>
      </c>
      <c r="B2661" s="12" t="s">
        <v>129</v>
      </c>
      <c r="C2661" s="12" t="s">
        <v>1159</v>
      </c>
      <c r="D2661" s="12" t="s">
        <v>1160</v>
      </c>
      <c r="E2661" s="11">
        <v>6138</v>
      </c>
      <c r="F2661" s="12"/>
      <c r="G2661" s="84" t="s">
        <v>3108</v>
      </c>
      <c r="H2661" s="13" t="s">
        <v>25</v>
      </c>
      <c r="I2661" s="2">
        <v>0</v>
      </c>
      <c r="J2661" s="2">
        <v>0</v>
      </c>
      <c r="K2661" s="2">
        <v>0</v>
      </c>
      <c r="L2661" s="2">
        <f t="shared" si="2276"/>
        <v>0</v>
      </c>
      <c r="M2661" s="2"/>
      <c r="N2661" s="2"/>
      <c r="O2661" s="2"/>
      <c r="P2661" s="2">
        <f t="shared" si="2278"/>
        <v>0</v>
      </c>
      <c r="Q2661" s="2" t="str">
        <f t="shared" si="2273"/>
        <v>-</v>
      </c>
    </row>
    <row r="2662" spans="1:17">
      <c r="A2662" s="17" t="s">
        <v>803</v>
      </c>
      <c r="B2662" s="17" t="s">
        <v>129</v>
      </c>
      <c r="C2662" s="17" t="s">
        <v>1159</v>
      </c>
      <c r="D2662" s="17" t="s">
        <v>1160</v>
      </c>
      <c r="E2662" s="17" t="s">
        <v>99</v>
      </c>
      <c r="F2662" s="12" t="s">
        <v>0</v>
      </c>
      <c r="G2662" s="84" t="s">
        <v>0</v>
      </c>
      <c r="H2662" s="18" t="s">
        <v>26</v>
      </c>
      <c r="I2662" s="3">
        <v>32416</v>
      </c>
      <c r="J2662" s="3">
        <f t="shared" ref="J2662:K2662" si="2288">SUM(J2663:J2665)</f>
        <v>29416</v>
      </c>
      <c r="K2662" s="3">
        <f t="shared" si="2288"/>
        <v>16422</v>
      </c>
      <c r="L2662" s="3">
        <f t="shared" si="2276"/>
        <v>8700</v>
      </c>
      <c r="M2662" s="3">
        <f t="shared" ref="M2662:O2662" si="2289">SUM(M2663:M2665)</f>
        <v>3900</v>
      </c>
      <c r="N2662" s="3">
        <f t="shared" si="2289"/>
        <v>3900</v>
      </c>
      <c r="O2662" s="3">
        <f t="shared" si="2289"/>
        <v>900</v>
      </c>
      <c r="P2662" s="3">
        <f t="shared" si="2278"/>
        <v>25122</v>
      </c>
      <c r="Q2662" s="3">
        <f t="shared" si="2273"/>
        <v>85.402502039706292</v>
      </c>
    </row>
    <row r="2663" spans="1:17">
      <c r="A2663" s="12" t="s">
        <v>803</v>
      </c>
      <c r="B2663" s="12" t="s">
        <v>129</v>
      </c>
      <c r="C2663" s="12" t="s">
        <v>1159</v>
      </c>
      <c r="D2663" s="12" t="s">
        <v>1160</v>
      </c>
      <c r="E2663" s="11">
        <v>6139</v>
      </c>
      <c r="F2663" s="12"/>
      <c r="G2663" s="84" t="s">
        <v>3108</v>
      </c>
      <c r="H2663" s="13" t="s">
        <v>26</v>
      </c>
      <c r="I2663" s="2">
        <v>23267</v>
      </c>
      <c r="J2663" s="2">
        <v>20267</v>
      </c>
      <c r="K2663" s="2">
        <v>11500</v>
      </c>
      <c r="L2663" s="2">
        <f t="shared" si="2276"/>
        <v>6000</v>
      </c>
      <c r="M2663" s="2">
        <v>3000</v>
      </c>
      <c r="N2663" s="2">
        <v>3000</v>
      </c>
      <c r="O2663" s="2">
        <v>0</v>
      </c>
      <c r="P2663" s="2">
        <f t="shared" si="2278"/>
        <v>17500</v>
      </c>
      <c r="Q2663" s="2">
        <f t="shared" si="2273"/>
        <v>86.347264025262731</v>
      </c>
    </row>
    <row r="2664" spans="1:17">
      <c r="A2664" s="33" t="s">
        <v>803</v>
      </c>
      <c r="B2664" s="33" t="s">
        <v>129</v>
      </c>
      <c r="C2664" s="33" t="s">
        <v>1159</v>
      </c>
      <c r="D2664" s="33" t="s">
        <v>1160</v>
      </c>
      <c r="E2664" s="34">
        <v>6139</v>
      </c>
      <c r="F2664" s="33" t="s">
        <v>1167</v>
      </c>
      <c r="G2664" s="84" t="s">
        <v>3108</v>
      </c>
      <c r="H2664" s="35" t="s">
        <v>108</v>
      </c>
      <c r="I2664" s="32">
        <v>3967</v>
      </c>
      <c r="J2664" s="32">
        <v>3967</v>
      </c>
      <c r="K2664" s="32">
        <v>2222</v>
      </c>
      <c r="L2664" s="32">
        <f t="shared" si="2276"/>
        <v>1200</v>
      </c>
      <c r="M2664" s="32">
        <v>400</v>
      </c>
      <c r="N2664" s="32">
        <v>400</v>
      </c>
      <c r="O2664" s="32">
        <v>400</v>
      </c>
      <c r="P2664" s="32">
        <f t="shared" si="2278"/>
        <v>3422</v>
      </c>
      <c r="Q2664" s="32">
        <f t="shared" si="2273"/>
        <v>86.261658684144194</v>
      </c>
    </row>
    <row r="2665" spans="1:17" ht="22.5">
      <c r="A2665" s="12" t="s">
        <v>803</v>
      </c>
      <c r="B2665" s="12" t="s">
        <v>129</v>
      </c>
      <c r="C2665" s="12" t="s">
        <v>1159</v>
      </c>
      <c r="D2665" s="12" t="s">
        <v>1160</v>
      </c>
      <c r="E2665" s="11">
        <v>6139</v>
      </c>
      <c r="F2665" s="12" t="s">
        <v>1168</v>
      </c>
      <c r="G2665" s="84" t="s">
        <v>3108</v>
      </c>
      <c r="H2665" s="13" t="s">
        <v>114</v>
      </c>
      <c r="I2665" s="2">
        <v>5182</v>
      </c>
      <c r="J2665" s="2">
        <v>5182</v>
      </c>
      <c r="K2665" s="2">
        <v>2700</v>
      </c>
      <c r="L2665" s="2">
        <f t="shared" si="2276"/>
        <v>1500</v>
      </c>
      <c r="M2665" s="2">
        <v>500</v>
      </c>
      <c r="N2665" s="2">
        <v>500</v>
      </c>
      <c r="O2665" s="2">
        <v>500</v>
      </c>
      <c r="P2665" s="2">
        <f t="shared" si="2278"/>
        <v>4200</v>
      </c>
      <c r="Q2665" s="2">
        <f t="shared" si="2273"/>
        <v>81.04978772674643</v>
      </c>
    </row>
    <row r="2666" spans="1:17" ht="22.5">
      <c r="A2666" s="17" t="s">
        <v>0</v>
      </c>
      <c r="B2666" s="17" t="s">
        <v>0</v>
      </c>
      <c r="C2666" s="17" t="s">
        <v>0</v>
      </c>
      <c r="D2666" s="18" t="s">
        <v>0</v>
      </c>
      <c r="E2666" s="18" t="s">
        <v>0</v>
      </c>
      <c r="F2666" s="18" t="s">
        <v>0</v>
      </c>
      <c r="G2666" s="81" t="s">
        <v>0</v>
      </c>
      <c r="H2666" s="24" t="s">
        <v>36</v>
      </c>
      <c r="I2666" s="29">
        <v>100</v>
      </c>
      <c r="J2666" s="29">
        <f t="shared" ref="J2666:K2668" si="2290">SUM(J2667)</f>
        <v>100</v>
      </c>
      <c r="K2666" s="29">
        <f t="shared" si="2290"/>
        <v>0</v>
      </c>
      <c r="L2666" s="29">
        <f t="shared" si="2276"/>
        <v>0</v>
      </c>
      <c r="M2666" s="29">
        <f t="shared" ref="M2666:O2668" si="2291">SUM(M2667)</f>
        <v>0</v>
      </c>
      <c r="N2666" s="29">
        <f t="shared" si="2291"/>
        <v>0</v>
      </c>
      <c r="O2666" s="29">
        <f t="shared" si="2291"/>
        <v>0</v>
      </c>
      <c r="P2666" s="29">
        <f t="shared" si="2278"/>
        <v>0</v>
      </c>
      <c r="Q2666" s="29">
        <f t="shared" si="2273"/>
        <v>0</v>
      </c>
    </row>
    <row r="2667" spans="1:17">
      <c r="A2667" s="12" t="s">
        <v>803</v>
      </c>
      <c r="B2667" s="12" t="s">
        <v>129</v>
      </c>
      <c r="C2667" s="12" t="s">
        <v>1159</v>
      </c>
      <c r="D2667" s="12" t="s">
        <v>1160</v>
      </c>
      <c r="E2667" s="18" t="s">
        <v>28</v>
      </c>
      <c r="F2667" s="18" t="s">
        <v>0</v>
      </c>
      <c r="G2667" s="81" t="s">
        <v>0</v>
      </c>
      <c r="H2667" s="18" t="s">
        <v>29</v>
      </c>
      <c r="I2667" s="3">
        <v>100</v>
      </c>
      <c r="J2667" s="3">
        <f t="shared" si="2290"/>
        <v>100</v>
      </c>
      <c r="K2667" s="3">
        <f t="shared" si="2290"/>
        <v>0</v>
      </c>
      <c r="L2667" s="3">
        <f t="shared" si="2276"/>
        <v>0</v>
      </c>
      <c r="M2667" s="3">
        <f t="shared" si="2291"/>
        <v>0</v>
      </c>
      <c r="N2667" s="3">
        <f t="shared" si="2291"/>
        <v>0</v>
      </c>
      <c r="O2667" s="3">
        <f t="shared" si="2291"/>
        <v>0</v>
      </c>
      <c r="P2667" s="3">
        <f t="shared" si="2278"/>
        <v>0</v>
      </c>
      <c r="Q2667" s="3">
        <f t="shared" si="2273"/>
        <v>0</v>
      </c>
    </row>
    <row r="2668" spans="1:17">
      <c r="A2668" s="17" t="s">
        <v>803</v>
      </c>
      <c r="B2668" s="17" t="s">
        <v>129</v>
      </c>
      <c r="C2668" s="17" t="s">
        <v>1159</v>
      </c>
      <c r="D2668" s="17" t="s">
        <v>1160</v>
      </c>
      <c r="E2668" s="17" t="s">
        <v>120</v>
      </c>
      <c r="F2668" s="12" t="s">
        <v>0</v>
      </c>
      <c r="G2668" s="84" t="s">
        <v>0</v>
      </c>
      <c r="H2668" s="18" t="s">
        <v>35</v>
      </c>
      <c r="I2668" s="3">
        <v>100</v>
      </c>
      <c r="J2668" s="3">
        <f t="shared" si="2290"/>
        <v>100</v>
      </c>
      <c r="K2668" s="3">
        <f t="shared" si="2290"/>
        <v>0</v>
      </c>
      <c r="L2668" s="3">
        <f t="shared" si="2276"/>
        <v>0</v>
      </c>
      <c r="M2668" s="3">
        <f t="shared" si="2291"/>
        <v>0</v>
      </c>
      <c r="N2668" s="3">
        <f t="shared" si="2291"/>
        <v>0</v>
      </c>
      <c r="O2668" s="3">
        <f t="shared" si="2291"/>
        <v>0</v>
      </c>
      <c r="P2668" s="3">
        <f t="shared" si="2278"/>
        <v>0</v>
      </c>
      <c r="Q2668" s="3">
        <f t="shared" si="2273"/>
        <v>0</v>
      </c>
    </row>
    <row r="2669" spans="1:17">
      <c r="A2669" s="12" t="s">
        <v>803</v>
      </c>
      <c r="B2669" s="12" t="s">
        <v>129</v>
      </c>
      <c r="C2669" s="12" t="s">
        <v>1159</v>
      </c>
      <c r="D2669" s="12" t="s">
        <v>1160</v>
      </c>
      <c r="E2669" s="11">
        <v>6148</v>
      </c>
      <c r="F2669" s="12"/>
      <c r="G2669" s="84" t="s">
        <v>3108</v>
      </c>
      <c r="H2669" s="13" t="s">
        <v>35</v>
      </c>
      <c r="I2669" s="2">
        <v>100</v>
      </c>
      <c r="J2669" s="2">
        <v>100</v>
      </c>
      <c r="K2669" s="2">
        <v>0</v>
      </c>
      <c r="L2669" s="2">
        <f t="shared" si="2276"/>
        <v>0</v>
      </c>
      <c r="M2669" s="2"/>
      <c r="N2669" s="2"/>
      <c r="O2669" s="2"/>
      <c r="P2669" s="2">
        <f t="shared" si="2278"/>
        <v>0</v>
      </c>
      <c r="Q2669" s="2">
        <f t="shared" si="2273"/>
        <v>0</v>
      </c>
    </row>
    <row r="2670" spans="1:17" ht="22.5">
      <c r="A2670" s="17" t="s">
        <v>0</v>
      </c>
      <c r="B2670" s="17" t="s">
        <v>0</v>
      </c>
      <c r="C2670" s="17" t="s">
        <v>0</v>
      </c>
      <c r="D2670" s="18" t="s">
        <v>0</v>
      </c>
      <c r="E2670" s="18" t="s">
        <v>0</v>
      </c>
      <c r="F2670" s="18" t="s">
        <v>0</v>
      </c>
      <c r="G2670" s="81" t="s">
        <v>0</v>
      </c>
      <c r="H2670" s="24" t="s">
        <v>58</v>
      </c>
      <c r="I2670" s="29">
        <v>40000</v>
      </c>
      <c r="J2670" s="29">
        <f t="shared" ref="J2670:K2670" si="2292">SUM(J2671)</f>
        <v>30000</v>
      </c>
      <c r="K2670" s="29">
        <f t="shared" si="2292"/>
        <v>30000</v>
      </c>
      <c r="L2670" s="29">
        <f t="shared" si="2276"/>
        <v>0</v>
      </c>
      <c r="M2670" s="29">
        <f t="shared" ref="M2670:O2670" si="2293">SUM(M2671)</f>
        <v>0</v>
      </c>
      <c r="N2670" s="29">
        <f t="shared" si="2293"/>
        <v>0</v>
      </c>
      <c r="O2670" s="29">
        <f t="shared" si="2293"/>
        <v>0</v>
      </c>
      <c r="P2670" s="29">
        <f t="shared" si="2278"/>
        <v>30000</v>
      </c>
      <c r="Q2670" s="29">
        <f t="shared" si="2273"/>
        <v>100</v>
      </c>
    </row>
    <row r="2671" spans="1:17">
      <c r="A2671" s="12" t="s">
        <v>803</v>
      </c>
      <c r="B2671" s="12" t="s">
        <v>129</v>
      </c>
      <c r="C2671" s="12" t="s">
        <v>1159</v>
      </c>
      <c r="D2671" s="12" t="s">
        <v>1160</v>
      </c>
      <c r="E2671" s="18" t="s">
        <v>50</v>
      </c>
      <c r="F2671" s="18" t="s">
        <v>0</v>
      </c>
      <c r="G2671" s="81" t="s">
        <v>0</v>
      </c>
      <c r="H2671" s="18" t="s">
        <v>51</v>
      </c>
      <c r="I2671" s="3">
        <v>40000</v>
      </c>
      <c r="J2671" s="3">
        <f t="shared" ref="J2671" si="2294">SUM(J2672:J2673)</f>
        <v>30000</v>
      </c>
      <c r="K2671" s="3">
        <f t="shared" ref="K2671" si="2295">SUM(K2672:K2673)</f>
        <v>30000</v>
      </c>
      <c r="L2671" s="3">
        <f t="shared" si="2276"/>
        <v>0</v>
      </c>
      <c r="M2671" s="3">
        <f t="shared" ref="M2671:O2671" si="2296">SUM(M2672:M2673)</f>
        <v>0</v>
      </c>
      <c r="N2671" s="3">
        <f t="shared" si="2296"/>
        <v>0</v>
      </c>
      <c r="O2671" s="3">
        <f t="shared" si="2296"/>
        <v>0</v>
      </c>
      <c r="P2671" s="3">
        <f t="shared" si="2278"/>
        <v>30000</v>
      </c>
      <c r="Q2671" s="3">
        <f t="shared" si="2273"/>
        <v>100</v>
      </c>
    </row>
    <row r="2672" spans="1:17">
      <c r="A2672" s="12" t="s">
        <v>803</v>
      </c>
      <c r="B2672" s="12" t="s">
        <v>129</v>
      </c>
      <c r="C2672" s="12" t="s">
        <v>1159</v>
      </c>
      <c r="D2672" s="12" t="s">
        <v>1160</v>
      </c>
      <c r="E2672" s="11">
        <v>8213</v>
      </c>
      <c r="F2672" s="12"/>
      <c r="G2672" s="84" t="s">
        <v>3108</v>
      </c>
      <c r="H2672" s="13" t="s">
        <v>54</v>
      </c>
      <c r="I2672" s="2">
        <v>30000</v>
      </c>
      <c r="J2672" s="2">
        <v>20000</v>
      </c>
      <c r="K2672" s="2">
        <v>20000</v>
      </c>
      <c r="L2672" s="2">
        <f t="shared" si="2276"/>
        <v>0</v>
      </c>
      <c r="M2672" s="2"/>
      <c r="N2672" s="2"/>
      <c r="O2672" s="2"/>
      <c r="P2672" s="2">
        <f t="shared" si="2278"/>
        <v>20000</v>
      </c>
      <c r="Q2672" s="2">
        <f t="shared" si="2273"/>
        <v>100</v>
      </c>
    </row>
    <row r="2673" spans="1:17">
      <c r="A2673" s="12" t="s">
        <v>803</v>
      </c>
      <c r="B2673" s="12" t="s">
        <v>129</v>
      </c>
      <c r="C2673" s="12" t="s">
        <v>1159</v>
      </c>
      <c r="D2673" s="12" t="s">
        <v>1160</v>
      </c>
      <c r="E2673" s="11">
        <v>8216</v>
      </c>
      <c r="F2673" s="12"/>
      <c r="G2673" s="84" t="s">
        <v>3108</v>
      </c>
      <c r="H2673" s="13" t="s">
        <v>57</v>
      </c>
      <c r="I2673" s="2">
        <v>10000</v>
      </c>
      <c r="J2673" s="2">
        <v>10000</v>
      </c>
      <c r="K2673" s="2">
        <v>10000</v>
      </c>
      <c r="L2673" s="2">
        <f t="shared" si="2276"/>
        <v>0</v>
      </c>
      <c r="M2673" s="2"/>
      <c r="N2673" s="2"/>
      <c r="O2673" s="2"/>
      <c r="P2673" s="2">
        <f t="shared" si="2278"/>
        <v>10000</v>
      </c>
      <c r="Q2673" s="2">
        <f t="shared" si="2273"/>
        <v>100</v>
      </c>
    </row>
    <row r="2674" spans="1:17">
      <c r="A2674" s="13" t="s">
        <v>0</v>
      </c>
      <c r="B2674" s="13" t="s">
        <v>0</v>
      </c>
      <c r="C2674" s="13" t="s">
        <v>0</v>
      </c>
      <c r="D2674" s="13" t="s">
        <v>0</v>
      </c>
      <c r="E2674" s="13" t="s">
        <v>0</v>
      </c>
      <c r="F2674" s="13" t="s">
        <v>0</v>
      </c>
      <c r="G2674" s="84" t="s">
        <v>0</v>
      </c>
      <c r="H2674" s="24" t="s">
        <v>1169</v>
      </c>
      <c r="I2674" s="29">
        <v>1783821</v>
      </c>
      <c r="J2674" s="29">
        <f t="shared" ref="J2674:K2674" si="2297">SUM(J2642,J2666,J2670)</f>
        <v>1770196</v>
      </c>
      <c r="K2674" s="29">
        <f t="shared" si="2297"/>
        <v>1012616</v>
      </c>
      <c r="L2674" s="29">
        <f t="shared" si="2276"/>
        <v>489300</v>
      </c>
      <c r="M2674" s="29">
        <f t="shared" ref="M2674:O2674" si="2298">SUM(M2642,M2666,M2670)</f>
        <v>176300</v>
      </c>
      <c r="N2674" s="29">
        <f t="shared" si="2298"/>
        <v>158200</v>
      </c>
      <c r="O2674" s="29">
        <f t="shared" si="2298"/>
        <v>154800</v>
      </c>
      <c r="P2674" s="29">
        <f t="shared" si="2278"/>
        <v>1501916</v>
      </c>
      <c r="Q2674" s="29">
        <f t="shared" si="2273"/>
        <v>84.844616076411882</v>
      </c>
    </row>
    <row r="2675" spans="1:17" ht="15.75" thickBot="1">
      <c r="A2675" s="13" t="s">
        <v>0</v>
      </c>
      <c r="B2675" s="13" t="s">
        <v>0</v>
      </c>
      <c r="C2675" s="13" t="s">
        <v>0</v>
      </c>
      <c r="D2675" s="13" t="s">
        <v>0</v>
      </c>
      <c r="E2675" s="13" t="s">
        <v>0</v>
      </c>
      <c r="F2675" s="13" t="s">
        <v>0</v>
      </c>
      <c r="G2675" s="84" t="s">
        <v>0</v>
      </c>
      <c r="H2675" s="18" t="s">
        <v>125</v>
      </c>
      <c r="I2675" s="3">
        <v>41</v>
      </c>
      <c r="J2675" s="3">
        <v>41</v>
      </c>
      <c r="K2675" s="3">
        <v>0</v>
      </c>
      <c r="L2675" s="3">
        <f t="shared" si="2276"/>
        <v>0</v>
      </c>
      <c r="M2675" s="3"/>
      <c r="N2675" s="3"/>
      <c r="O2675" s="3"/>
      <c r="P2675" s="3">
        <f t="shared" si="2278"/>
        <v>0</v>
      </c>
      <c r="Q2675" s="3">
        <f t="shared" si="2273"/>
        <v>0</v>
      </c>
    </row>
    <row r="2676" spans="1:17" ht="45.75" thickBot="1">
      <c r="A2676" s="109" t="s">
        <v>0</v>
      </c>
      <c r="B2676" s="109" t="s">
        <v>0</v>
      </c>
      <c r="C2676" s="109" t="s">
        <v>0</v>
      </c>
      <c r="D2676" s="109" t="s">
        <v>0</v>
      </c>
      <c r="E2676" s="109" t="s">
        <v>0</v>
      </c>
      <c r="F2676" s="109" t="s">
        <v>0</v>
      </c>
      <c r="G2676" s="121" t="s">
        <v>0</v>
      </c>
      <c r="H2676" s="1" t="s">
        <v>126</v>
      </c>
      <c r="I2676" s="1" t="s">
        <v>3016</v>
      </c>
      <c r="J2676" s="1" t="s">
        <v>3199</v>
      </c>
      <c r="K2676" s="1" t="s">
        <v>3198</v>
      </c>
      <c r="L2676" s="1" t="s">
        <v>3191</v>
      </c>
      <c r="M2676" s="1" t="s">
        <v>3193</v>
      </c>
      <c r="N2676" s="1" t="s">
        <v>3194</v>
      </c>
      <c r="O2676" s="1" t="s">
        <v>3195</v>
      </c>
      <c r="P2676" s="1" t="s">
        <v>3192</v>
      </c>
      <c r="Q2676" s="1" t="s">
        <v>3185</v>
      </c>
    </row>
    <row r="2677" spans="1:17">
      <c r="A2677" s="110"/>
      <c r="B2677" s="110"/>
      <c r="C2677" s="110"/>
      <c r="D2677" s="110"/>
      <c r="E2677" s="110"/>
      <c r="F2677" s="110"/>
      <c r="G2677" s="122"/>
      <c r="H2677" s="26" t="s">
        <v>0</v>
      </c>
      <c r="I2677" s="28">
        <v>1</v>
      </c>
      <c r="J2677" s="28">
        <v>2</v>
      </c>
      <c r="K2677" s="28">
        <v>3</v>
      </c>
      <c r="L2677" s="28" t="s">
        <v>3186</v>
      </c>
      <c r="M2677" s="28">
        <v>5</v>
      </c>
      <c r="N2677" s="28">
        <v>6</v>
      </c>
      <c r="O2677" s="28">
        <v>7</v>
      </c>
      <c r="P2677" s="28" t="s">
        <v>3187</v>
      </c>
      <c r="Q2677" s="28">
        <v>9</v>
      </c>
    </row>
    <row r="2678" spans="1:17">
      <c r="A2678" s="110"/>
      <c r="B2678" s="110"/>
      <c r="C2678" s="110"/>
      <c r="D2678" s="110"/>
      <c r="E2678" s="110"/>
      <c r="F2678" s="110"/>
      <c r="G2678" s="122"/>
      <c r="H2678" s="8" t="s">
        <v>877</v>
      </c>
      <c r="I2678" s="9">
        <v>1783821</v>
      </c>
      <c r="J2678" s="9">
        <f t="shared" ref="J2678" si="2299">SUM(J2674)</f>
        <v>1770196</v>
      </c>
      <c r="K2678" s="9">
        <f t="shared" ref="K2678" si="2300">SUM(K2674)</f>
        <v>1012616</v>
      </c>
      <c r="L2678" s="9">
        <f t="shared" ref="L2678:L2679" si="2301">M2678+N2678+O2678</f>
        <v>489300</v>
      </c>
      <c r="M2678" s="9">
        <f t="shared" ref="M2678:O2678" si="2302">SUM(M2674)</f>
        <v>176300</v>
      </c>
      <c r="N2678" s="9">
        <f t="shared" si="2302"/>
        <v>158200</v>
      </c>
      <c r="O2678" s="9">
        <f t="shared" si="2302"/>
        <v>154800</v>
      </c>
      <c r="P2678" s="9">
        <f t="shared" ref="P2678:P2679" si="2303">SUM(K2678+L2678)</f>
        <v>1501916</v>
      </c>
      <c r="Q2678" s="9">
        <f t="shared" si="2273"/>
        <v>84.844616076411882</v>
      </c>
    </row>
    <row r="2679" spans="1:17">
      <c r="A2679" s="110"/>
      <c r="B2679" s="110"/>
      <c r="C2679" s="110"/>
      <c r="D2679" s="110"/>
      <c r="E2679" s="110"/>
      <c r="F2679" s="110"/>
      <c r="G2679" s="122"/>
      <c r="H2679" s="10" t="s">
        <v>68</v>
      </c>
      <c r="I2679" s="9">
        <v>1783821</v>
      </c>
      <c r="J2679" s="9">
        <f t="shared" ref="J2679" si="2304">SUM(J2678)</f>
        <v>1770196</v>
      </c>
      <c r="K2679" s="9">
        <f t="shared" ref="K2679" si="2305">SUM(K2678)</f>
        <v>1012616</v>
      </c>
      <c r="L2679" s="9">
        <f t="shared" si="2301"/>
        <v>489300</v>
      </c>
      <c r="M2679" s="9">
        <f t="shared" ref="M2679:O2679" si="2306">SUM(M2678)</f>
        <v>176300</v>
      </c>
      <c r="N2679" s="9">
        <f t="shared" si="2306"/>
        <v>158200</v>
      </c>
      <c r="O2679" s="9">
        <f t="shared" si="2306"/>
        <v>154800</v>
      </c>
      <c r="P2679" s="9">
        <f t="shared" si="2303"/>
        <v>1501916</v>
      </c>
      <c r="Q2679" s="9">
        <f t="shared" si="2273"/>
        <v>84.844616076411882</v>
      </c>
    </row>
    <row r="2680" spans="1:17">
      <c r="A2680" s="111"/>
      <c r="B2680" s="111"/>
      <c r="C2680" s="111"/>
      <c r="D2680" s="111"/>
      <c r="E2680" s="111"/>
      <c r="F2680" s="111"/>
      <c r="G2680" s="123"/>
      <c r="Q2680" t="str">
        <f t="shared" si="2273"/>
        <v>-</v>
      </c>
    </row>
    <row r="2681" spans="1:17" ht="15.75" thickBot="1">
      <c r="A2681" s="13" t="s">
        <v>0</v>
      </c>
      <c r="B2681" s="13" t="s">
        <v>0</v>
      </c>
      <c r="C2681" s="13" t="s">
        <v>0</v>
      </c>
      <c r="D2681" s="13" t="s">
        <v>0</v>
      </c>
      <c r="E2681" s="13" t="s">
        <v>0</v>
      </c>
      <c r="F2681" s="13" t="s">
        <v>0</v>
      </c>
      <c r="G2681" s="84" t="s">
        <v>0</v>
      </c>
      <c r="H2681" s="27" t="s">
        <v>0</v>
      </c>
      <c r="I2681" s="27"/>
      <c r="J2681" s="27"/>
      <c r="K2681" s="27"/>
      <c r="L2681" s="27"/>
      <c r="M2681" s="27"/>
      <c r="N2681" s="27"/>
      <c r="O2681" s="27"/>
      <c r="P2681" s="27"/>
      <c r="Q2681" s="27" t="str">
        <f t="shared" si="2273"/>
        <v>-</v>
      </c>
    </row>
    <row r="2682" spans="1:17" ht="45.75" thickBot="1">
      <c r="A2682" s="1" t="s">
        <v>82</v>
      </c>
      <c r="B2682" s="1" t="s">
        <v>83</v>
      </c>
      <c r="C2682" s="1" t="s">
        <v>84</v>
      </c>
      <c r="D2682" s="19" t="s">
        <v>0</v>
      </c>
      <c r="E2682" s="1" t="s">
        <v>85</v>
      </c>
      <c r="F2682" s="1" t="s">
        <v>86</v>
      </c>
      <c r="G2682" s="82" t="s">
        <v>87</v>
      </c>
      <c r="H2682" s="1" t="s">
        <v>1</v>
      </c>
      <c r="I2682" s="1" t="s">
        <v>3016</v>
      </c>
      <c r="J2682" s="1" t="s">
        <v>3199</v>
      </c>
      <c r="K2682" s="1" t="s">
        <v>3198</v>
      </c>
      <c r="L2682" s="1" t="s">
        <v>3191</v>
      </c>
      <c r="M2682" s="1" t="s">
        <v>3193</v>
      </c>
      <c r="N2682" s="1" t="s">
        <v>3194</v>
      </c>
      <c r="O2682" s="1" t="s">
        <v>3195</v>
      </c>
      <c r="P2682" s="1" t="s">
        <v>3192</v>
      </c>
      <c r="Q2682" s="1" t="s">
        <v>3185</v>
      </c>
    </row>
    <row r="2683" spans="1:17">
      <c r="A2683" s="20" t="s">
        <v>0</v>
      </c>
      <c r="B2683" s="20" t="s">
        <v>0</v>
      </c>
      <c r="C2683" s="20" t="s">
        <v>0</v>
      </c>
      <c r="D2683" s="21" t="s">
        <v>0</v>
      </c>
      <c r="E2683" s="21" t="s">
        <v>0</v>
      </c>
      <c r="F2683" s="22" t="s">
        <v>0</v>
      </c>
      <c r="G2683" s="83" t="s">
        <v>0</v>
      </c>
      <c r="H2683" s="23" t="s">
        <v>0</v>
      </c>
      <c r="I2683" s="28">
        <v>1</v>
      </c>
      <c r="J2683" s="28">
        <v>2</v>
      </c>
      <c r="K2683" s="28">
        <v>3</v>
      </c>
      <c r="L2683" s="28" t="s">
        <v>3186</v>
      </c>
      <c r="M2683" s="28">
        <v>5</v>
      </c>
      <c r="N2683" s="28">
        <v>6</v>
      </c>
      <c r="O2683" s="28">
        <v>7</v>
      </c>
      <c r="P2683" s="28" t="s">
        <v>3187</v>
      </c>
      <c r="Q2683" s="28">
        <v>9</v>
      </c>
    </row>
    <row r="2684" spans="1:17">
      <c r="A2684" s="17" t="s">
        <v>803</v>
      </c>
      <c r="B2684" s="17" t="s">
        <v>129</v>
      </c>
      <c r="C2684" s="12" t="s">
        <v>1170</v>
      </c>
      <c r="D2684" s="12" t="s">
        <v>1171</v>
      </c>
      <c r="E2684" s="18" t="s">
        <v>0</v>
      </c>
      <c r="F2684" s="18" t="s">
        <v>0</v>
      </c>
      <c r="G2684" s="81" t="s">
        <v>0</v>
      </c>
      <c r="H2684" s="18" t="s">
        <v>1172</v>
      </c>
      <c r="I2684" s="11"/>
      <c r="J2684" s="11"/>
      <c r="K2684" s="11"/>
      <c r="L2684" s="11"/>
      <c r="M2684" s="11"/>
      <c r="N2684" s="11"/>
      <c r="O2684" s="11"/>
      <c r="P2684" s="11"/>
      <c r="Q2684" s="11" t="str">
        <f t="shared" si="2273"/>
        <v>-</v>
      </c>
    </row>
    <row r="2685" spans="1:17" ht="22.5">
      <c r="A2685" s="17" t="s">
        <v>0</v>
      </c>
      <c r="B2685" s="17" t="s">
        <v>0</v>
      </c>
      <c r="C2685" s="17" t="s">
        <v>0</v>
      </c>
      <c r="D2685" s="18" t="s">
        <v>0</v>
      </c>
      <c r="E2685" s="18" t="s">
        <v>0</v>
      </c>
      <c r="F2685" s="18" t="s">
        <v>0</v>
      </c>
      <c r="G2685" s="81" t="s">
        <v>0</v>
      </c>
      <c r="H2685" s="24" t="s">
        <v>27</v>
      </c>
      <c r="I2685" s="29">
        <v>2204777</v>
      </c>
      <c r="J2685" s="29">
        <f t="shared" ref="J2685" si="2307">SUM(J2686,J2694,J2696)</f>
        <v>2202554</v>
      </c>
      <c r="K2685" s="29">
        <f t="shared" ref="K2685" si="2308">SUM(K2686,K2694,K2696)</f>
        <v>1124483</v>
      </c>
      <c r="L2685" s="29">
        <f t="shared" ref="L2685:L2716" si="2309">M2685+N2685+O2685</f>
        <v>575580</v>
      </c>
      <c r="M2685" s="29">
        <f t="shared" ref="M2685:O2685" si="2310">SUM(M2686,M2694,M2696)</f>
        <v>193380</v>
      </c>
      <c r="N2685" s="29">
        <f t="shared" si="2310"/>
        <v>191300</v>
      </c>
      <c r="O2685" s="29">
        <f t="shared" si="2310"/>
        <v>190900</v>
      </c>
      <c r="P2685" s="29">
        <f t="shared" ref="P2685:P2716" si="2311">SUM(K2685+L2685)</f>
        <v>1700063</v>
      </c>
      <c r="Q2685" s="29">
        <f t="shared" si="2273"/>
        <v>77.185984997416639</v>
      </c>
    </row>
    <row r="2686" spans="1:17">
      <c r="A2686" s="12" t="s">
        <v>803</v>
      </c>
      <c r="B2686" s="12" t="s">
        <v>129</v>
      </c>
      <c r="C2686" s="12" t="s">
        <v>1170</v>
      </c>
      <c r="D2686" s="12" t="s">
        <v>1171</v>
      </c>
      <c r="E2686" s="18" t="s">
        <v>2</v>
      </c>
      <c r="F2686" s="18" t="s">
        <v>0</v>
      </c>
      <c r="G2686" s="81" t="s">
        <v>0</v>
      </c>
      <c r="H2686" s="18" t="s">
        <v>3</v>
      </c>
      <c r="I2686" s="3">
        <v>1912411</v>
      </c>
      <c r="J2686" s="3">
        <f t="shared" ref="J2686" si="2312">SUM(J2687:J2688)</f>
        <v>1925238</v>
      </c>
      <c r="K2686" s="3">
        <f t="shared" ref="K2686" si="2313">SUM(K2687:K2688)</f>
        <v>988274</v>
      </c>
      <c r="L2686" s="3">
        <f t="shared" si="2309"/>
        <v>504200</v>
      </c>
      <c r="M2686" s="3">
        <f t="shared" ref="M2686:O2686" si="2314">SUM(M2687:M2688)</f>
        <v>168200</v>
      </c>
      <c r="N2686" s="3">
        <f t="shared" si="2314"/>
        <v>168000</v>
      </c>
      <c r="O2686" s="3">
        <f t="shared" si="2314"/>
        <v>168000</v>
      </c>
      <c r="P2686" s="3">
        <f t="shared" si="2311"/>
        <v>1492474</v>
      </c>
      <c r="Q2686" s="3">
        <f t="shared" si="2273"/>
        <v>77.521532402747084</v>
      </c>
    </row>
    <row r="2687" spans="1:17">
      <c r="A2687" s="33" t="s">
        <v>803</v>
      </c>
      <c r="B2687" s="33" t="s">
        <v>129</v>
      </c>
      <c r="C2687" s="33" t="s">
        <v>1170</v>
      </c>
      <c r="D2687" s="33" t="s">
        <v>1171</v>
      </c>
      <c r="E2687" s="34">
        <v>6111</v>
      </c>
      <c r="F2687" s="33"/>
      <c r="G2687" s="84" t="s">
        <v>3108</v>
      </c>
      <c r="H2687" s="35" t="s">
        <v>4</v>
      </c>
      <c r="I2687" s="32">
        <v>1675011</v>
      </c>
      <c r="J2687" s="32">
        <v>1675011</v>
      </c>
      <c r="K2687" s="32">
        <v>837491</v>
      </c>
      <c r="L2687" s="32">
        <f t="shared" si="2309"/>
        <v>450000</v>
      </c>
      <c r="M2687" s="32">
        <v>150000</v>
      </c>
      <c r="N2687" s="32">
        <v>150000</v>
      </c>
      <c r="O2687" s="32">
        <v>150000</v>
      </c>
      <c r="P2687" s="32">
        <f t="shared" si="2311"/>
        <v>1287491</v>
      </c>
      <c r="Q2687" s="32">
        <f t="shared" si="2273"/>
        <v>76.864629545716411</v>
      </c>
    </row>
    <row r="2688" spans="1:17">
      <c r="A2688" s="17" t="s">
        <v>803</v>
      </c>
      <c r="B2688" s="17" t="s">
        <v>129</v>
      </c>
      <c r="C2688" s="17" t="s">
        <v>1170</v>
      </c>
      <c r="D2688" s="17" t="s">
        <v>1171</v>
      </c>
      <c r="E2688" s="17" t="s">
        <v>91</v>
      </c>
      <c r="F2688" s="12" t="s">
        <v>0</v>
      </c>
      <c r="G2688" s="84" t="s">
        <v>0</v>
      </c>
      <c r="H2688" s="18" t="s">
        <v>5</v>
      </c>
      <c r="I2688" s="3">
        <v>237400</v>
      </c>
      <c r="J2688" s="3">
        <f t="shared" ref="J2688:K2688" si="2315">SUM(J2689:J2693)</f>
        <v>250227</v>
      </c>
      <c r="K2688" s="3">
        <f t="shared" si="2315"/>
        <v>150783</v>
      </c>
      <c r="L2688" s="3">
        <f t="shared" si="2309"/>
        <v>54200</v>
      </c>
      <c r="M2688" s="3">
        <f t="shared" ref="M2688:O2688" si="2316">SUM(M2689:M2693)</f>
        <v>18200</v>
      </c>
      <c r="N2688" s="3">
        <f t="shared" si="2316"/>
        <v>18000</v>
      </c>
      <c r="O2688" s="3">
        <f t="shared" si="2316"/>
        <v>18000</v>
      </c>
      <c r="P2688" s="3">
        <f t="shared" si="2311"/>
        <v>204983</v>
      </c>
      <c r="Q2688" s="3">
        <f t="shared" si="2273"/>
        <v>81.91881771351612</v>
      </c>
    </row>
    <row r="2689" spans="1:17">
      <c r="A2689" s="33" t="s">
        <v>803</v>
      </c>
      <c r="B2689" s="33" t="s">
        <v>129</v>
      </c>
      <c r="C2689" s="33" t="s">
        <v>1170</v>
      </c>
      <c r="D2689" s="33" t="s">
        <v>1171</v>
      </c>
      <c r="E2689" s="34">
        <v>6112</v>
      </c>
      <c r="F2689" s="33" t="s">
        <v>1173</v>
      </c>
      <c r="G2689" s="84" t="s">
        <v>3108</v>
      </c>
      <c r="H2689" s="35" t="s">
        <v>9</v>
      </c>
      <c r="I2689" s="32">
        <v>38100</v>
      </c>
      <c r="J2689" s="32">
        <v>38100</v>
      </c>
      <c r="K2689" s="32">
        <v>19371</v>
      </c>
      <c r="L2689" s="32">
        <f t="shared" si="2309"/>
        <v>9200</v>
      </c>
      <c r="M2689" s="32">
        <v>3200</v>
      </c>
      <c r="N2689" s="32">
        <v>3000</v>
      </c>
      <c r="O2689" s="32">
        <v>3000</v>
      </c>
      <c r="P2689" s="32">
        <f t="shared" si="2311"/>
        <v>28571</v>
      </c>
      <c r="Q2689" s="32">
        <f t="shared" si="2273"/>
        <v>74.98950131233596</v>
      </c>
    </row>
    <row r="2690" spans="1:17">
      <c r="A2690" s="33" t="s">
        <v>803</v>
      </c>
      <c r="B2690" s="33" t="s">
        <v>129</v>
      </c>
      <c r="C2690" s="33" t="s">
        <v>1170</v>
      </c>
      <c r="D2690" s="33" t="s">
        <v>1171</v>
      </c>
      <c r="E2690" s="34">
        <v>6112</v>
      </c>
      <c r="F2690" s="33" t="s">
        <v>1174</v>
      </c>
      <c r="G2690" s="84" t="s">
        <v>3108</v>
      </c>
      <c r="H2690" s="35" t="s">
        <v>10</v>
      </c>
      <c r="I2690" s="32">
        <v>151400</v>
      </c>
      <c r="J2690" s="32">
        <v>151400</v>
      </c>
      <c r="K2690" s="32">
        <v>79585</v>
      </c>
      <c r="L2690" s="32">
        <f t="shared" si="2309"/>
        <v>45000</v>
      </c>
      <c r="M2690" s="32">
        <v>15000</v>
      </c>
      <c r="N2690" s="32">
        <v>15000</v>
      </c>
      <c r="O2690" s="32">
        <v>15000</v>
      </c>
      <c r="P2690" s="32">
        <f t="shared" si="2311"/>
        <v>124585</v>
      </c>
      <c r="Q2690" s="32">
        <f t="shared" si="2273"/>
        <v>82.288639365918087</v>
      </c>
    </row>
    <row r="2691" spans="1:17">
      <c r="A2691" s="12" t="s">
        <v>803</v>
      </c>
      <c r="B2691" s="12" t="s">
        <v>129</v>
      </c>
      <c r="C2691" s="12" t="s">
        <v>1170</v>
      </c>
      <c r="D2691" s="12" t="s">
        <v>1171</v>
      </c>
      <c r="E2691" s="11">
        <v>6112</v>
      </c>
      <c r="F2691" s="12" t="s">
        <v>1175</v>
      </c>
      <c r="G2691" s="84" t="s">
        <v>3108</v>
      </c>
      <c r="H2691" s="13" t="s">
        <v>7</v>
      </c>
      <c r="I2691" s="2">
        <v>22000</v>
      </c>
      <c r="J2691" s="2">
        <v>34827</v>
      </c>
      <c r="K2691" s="2">
        <v>34827</v>
      </c>
      <c r="L2691" s="2">
        <f t="shared" si="2309"/>
        <v>0</v>
      </c>
      <c r="M2691" s="2"/>
      <c r="N2691" s="2"/>
      <c r="O2691" s="2"/>
      <c r="P2691" s="2">
        <f t="shared" si="2311"/>
        <v>34827</v>
      </c>
      <c r="Q2691" s="2">
        <f t="shared" si="2273"/>
        <v>100</v>
      </c>
    </row>
    <row r="2692" spans="1:17">
      <c r="A2692" s="12" t="s">
        <v>803</v>
      </c>
      <c r="B2692" s="12" t="s">
        <v>129</v>
      </c>
      <c r="C2692" s="12" t="s">
        <v>1170</v>
      </c>
      <c r="D2692" s="12" t="s">
        <v>1171</v>
      </c>
      <c r="E2692" s="11">
        <v>6112</v>
      </c>
      <c r="F2692" s="12" t="s">
        <v>1176</v>
      </c>
      <c r="G2692" s="84" t="s">
        <v>3108</v>
      </c>
      <c r="H2692" s="13" t="s">
        <v>8</v>
      </c>
      <c r="I2692" s="2">
        <v>11000</v>
      </c>
      <c r="J2692" s="2">
        <v>11000</v>
      </c>
      <c r="K2692" s="2">
        <v>6000</v>
      </c>
      <c r="L2692" s="2">
        <f t="shared" si="2309"/>
        <v>0</v>
      </c>
      <c r="M2692" s="2"/>
      <c r="N2692" s="2"/>
      <c r="O2692" s="2"/>
      <c r="P2692" s="2">
        <f t="shared" si="2311"/>
        <v>6000</v>
      </c>
      <c r="Q2692" s="2">
        <f t="shared" si="2273"/>
        <v>54.54545454545454</v>
      </c>
    </row>
    <row r="2693" spans="1:17">
      <c r="A2693" s="12" t="s">
        <v>803</v>
      </c>
      <c r="B2693" s="12" t="s">
        <v>129</v>
      </c>
      <c r="C2693" s="12" t="s">
        <v>1170</v>
      </c>
      <c r="D2693" s="12" t="s">
        <v>1171</v>
      </c>
      <c r="E2693" s="11">
        <v>6112</v>
      </c>
      <c r="F2693" s="12" t="s">
        <v>1177</v>
      </c>
      <c r="G2693" s="84" t="s">
        <v>3108</v>
      </c>
      <c r="H2693" s="13" t="s">
        <v>6</v>
      </c>
      <c r="I2693" s="2">
        <v>14900</v>
      </c>
      <c r="J2693" s="2">
        <v>14900</v>
      </c>
      <c r="K2693" s="2">
        <v>11000</v>
      </c>
      <c r="L2693" s="2">
        <f t="shared" si="2309"/>
        <v>0</v>
      </c>
      <c r="M2693" s="2"/>
      <c r="N2693" s="2"/>
      <c r="O2693" s="2"/>
      <c r="P2693" s="2">
        <f t="shared" si="2311"/>
        <v>11000</v>
      </c>
      <c r="Q2693" s="2">
        <f t="shared" si="2273"/>
        <v>73.825503355704697</v>
      </c>
    </row>
    <row r="2694" spans="1:17">
      <c r="A2694" s="12" t="s">
        <v>803</v>
      </c>
      <c r="B2694" s="12" t="s">
        <v>129</v>
      </c>
      <c r="C2694" s="12" t="s">
        <v>1170</v>
      </c>
      <c r="D2694" s="12" t="s">
        <v>1171</v>
      </c>
      <c r="E2694" s="18" t="s">
        <v>13</v>
      </c>
      <c r="F2694" s="18" t="s">
        <v>0</v>
      </c>
      <c r="G2694" s="81" t="s">
        <v>0</v>
      </c>
      <c r="H2694" s="18" t="s">
        <v>14</v>
      </c>
      <c r="I2694" s="3">
        <v>175876</v>
      </c>
      <c r="J2694" s="3">
        <f t="shared" ref="J2694:K2694" si="2317">SUM(J2695)</f>
        <v>175876</v>
      </c>
      <c r="K2694" s="3">
        <f t="shared" si="2317"/>
        <v>87136</v>
      </c>
      <c r="L2694" s="3">
        <f t="shared" si="2309"/>
        <v>45000</v>
      </c>
      <c r="M2694" s="3">
        <f t="shared" ref="M2694:O2694" si="2318">SUM(M2695)</f>
        <v>15000</v>
      </c>
      <c r="N2694" s="3">
        <f t="shared" si="2318"/>
        <v>15000</v>
      </c>
      <c r="O2694" s="3">
        <f t="shared" si="2318"/>
        <v>15000</v>
      </c>
      <c r="P2694" s="3">
        <f t="shared" si="2311"/>
        <v>132136</v>
      </c>
      <c r="Q2694" s="3">
        <f t="shared" si="2273"/>
        <v>75.130205371966611</v>
      </c>
    </row>
    <row r="2695" spans="1:17">
      <c r="A2695" s="33" t="s">
        <v>803</v>
      </c>
      <c r="B2695" s="33" t="s">
        <v>129</v>
      </c>
      <c r="C2695" s="33" t="s">
        <v>1170</v>
      </c>
      <c r="D2695" s="33" t="s">
        <v>1171</v>
      </c>
      <c r="E2695" s="34">
        <v>6121</v>
      </c>
      <c r="F2695" s="33"/>
      <c r="G2695" s="84" t="s">
        <v>3108</v>
      </c>
      <c r="H2695" s="35" t="s">
        <v>15</v>
      </c>
      <c r="I2695" s="32">
        <v>175876</v>
      </c>
      <c r="J2695" s="32">
        <v>175876</v>
      </c>
      <c r="K2695" s="32">
        <v>87136</v>
      </c>
      <c r="L2695" s="32">
        <f t="shared" si="2309"/>
        <v>45000</v>
      </c>
      <c r="M2695" s="32">
        <v>15000</v>
      </c>
      <c r="N2695" s="32">
        <v>15000</v>
      </c>
      <c r="O2695" s="32">
        <v>15000</v>
      </c>
      <c r="P2695" s="32">
        <f t="shared" si="2311"/>
        <v>132136</v>
      </c>
      <c r="Q2695" s="32">
        <f t="shared" si="2273"/>
        <v>75.130205371966611</v>
      </c>
    </row>
    <row r="2696" spans="1:17">
      <c r="A2696" s="12" t="s">
        <v>803</v>
      </c>
      <c r="B2696" s="12" t="s">
        <v>129</v>
      </c>
      <c r="C2696" s="12" t="s">
        <v>1170</v>
      </c>
      <c r="D2696" s="12" t="s">
        <v>1171</v>
      </c>
      <c r="E2696" s="18" t="s">
        <v>16</v>
      </c>
      <c r="F2696" s="18" t="s">
        <v>0</v>
      </c>
      <c r="G2696" s="81" t="s">
        <v>0</v>
      </c>
      <c r="H2696" s="18" t="s">
        <v>17</v>
      </c>
      <c r="I2696" s="3">
        <v>116490</v>
      </c>
      <c r="J2696" s="3">
        <f t="shared" ref="J2696:K2696" si="2319">SUM(J2697:J2703)</f>
        <v>101440</v>
      </c>
      <c r="K2696" s="3">
        <f t="shared" si="2319"/>
        <v>49073</v>
      </c>
      <c r="L2696" s="3">
        <f t="shared" si="2309"/>
        <v>26380</v>
      </c>
      <c r="M2696" s="3">
        <f t="shared" ref="M2696:O2696" si="2320">SUM(M2697:M2703)</f>
        <v>10180</v>
      </c>
      <c r="N2696" s="3">
        <f t="shared" si="2320"/>
        <v>8300</v>
      </c>
      <c r="O2696" s="3">
        <f t="shared" si="2320"/>
        <v>7900</v>
      </c>
      <c r="P2696" s="3">
        <f t="shared" si="2311"/>
        <v>75453</v>
      </c>
      <c r="Q2696" s="3">
        <f t="shared" si="2273"/>
        <v>74.381900630914828</v>
      </c>
    </row>
    <row r="2697" spans="1:17">
      <c r="A2697" s="12" t="s">
        <v>803</v>
      </c>
      <c r="B2697" s="12" t="s">
        <v>129</v>
      </c>
      <c r="C2697" s="12" t="s">
        <v>1170</v>
      </c>
      <c r="D2697" s="12" t="s">
        <v>1171</v>
      </c>
      <c r="E2697" s="11">
        <v>6131</v>
      </c>
      <c r="F2697" s="12"/>
      <c r="G2697" s="84" t="s">
        <v>3108</v>
      </c>
      <c r="H2697" s="13" t="s">
        <v>18</v>
      </c>
      <c r="I2697" s="2">
        <v>3500</v>
      </c>
      <c r="J2697" s="2">
        <v>2000</v>
      </c>
      <c r="K2697" s="2">
        <v>120</v>
      </c>
      <c r="L2697" s="2">
        <f t="shared" si="2309"/>
        <v>1880</v>
      </c>
      <c r="M2697" s="2">
        <v>1880</v>
      </c>
      <c r="N2697" s="2"/>
      <c r="O2697" s="2"/>
      <c r="P2697" s="2">
        <f t="shared" si="2311"/>
        <v>2000</v>
      </c>
      <c r="Q2697" s="2">
        <f t="shared" si="2273"/>
        <v>100</v>
      </c>
    </row>
    <row r="2698" spans="1:17">
      <c r="A2698" s="12" t="s">
        <v>803</v>
      </c>
      <c r="B2698" s="12" t="s">
        <v>129</v>
      </c>
      <c r="C2698" s="12" t="s">
        <v>1170</v>
      </c>
      <c r="D2698" s="12" t="s">
        <v>1171</v>
      </c>
      <c r="E2698" s="11">
        <v>6132</v>
      </c>
      <c r="F2698" s="12"/>
      <c r="G2698" s="84" t="s">
        <v>3108</v>
      </c>
      <c r="H2698" s="13" t="s">
        <v>19</v>
      </c>
      <c r="I2698" s="2">
        <v>22000</v>
      </c>
      <c r="J2698" s="2">
        <v>22000</v>
      </c>
      <c r="K2698" s="2">
        <v>11000</v>
      </c>
      <c r="L2698" s="2">
        <f t="shared" si="2309"/>
        <v>6000</v>
      </c>
      <c r="M2698" s="2">
        <v>2000</v>
      </c>
      <c r="N2698" s="2">
        <v>2000</v>
      </c>
      <c r="O2698" s="2">
        <v>2000</v>
      </c>
      <c r="P2698" s="2">
        <f t="shared" si="2311"/>
        <v>17000</v>
      </c>
      <c r="Q2698" s="2">
        <f t="shared" si="2273"/>
        <v>77.272727272727266</v>
      </c>
    </row>
    <row r="2699" spans="1:17">
      <c r="A2699" s="12" t="s">
        <v>803</v>
      </c>
      <c r="B2699" s="12" t="s">
        <v>129</v>
      </c>
      <c r="C2699" s="12" t="s">
        <v>1170</v>
      </c>
      <c r="D2699" s="12" t="s">
        <v>1171</v>
      </c>
      <c r="E2699" s="11">
        <v>6133</v>
      </c>
      <c r="F2699" s="12"/>
      <c r="G2699" s="84" t="s">
        <v>3108</v>
      </c>
      <c r="H2699" s="13" t="s">
        <v>20</v>
      </c>
      <c r="I2699" s="2">
        <v>5500</v>
      </c>
      <c r="J2699" s="2">
        <v>5500</v>
      </c>
      <c r="K2699" s="2">
        <v>2800</v>
      </c>
      <c r="L2699" s="2">
        <f t="shared" si="2309"/>
        <v>1500</v>
      </c>
      <c r="M2699" s="2">
        <v>500</v>
      </c>
      <c r="N2699" s="2">
        <v>500</v>
      </c>
      <c r="O2699" s="2">
        <v>500</v>
      </c>
      <c r="P2699" s="2">
        <f t="shared" si="2311"/>
        <v>4300</v>
      </c>
      <c r="Q2699" s="2">
        <f t="shared" si="2273"/>
        <v>78.181818181818187</v>
      </c>
    </row>
    <row r="2700" spans="1:17">
      <c r="A2700" s="12" t="s">
        <v>803</v>
      </c>
      <c r="B2700" s="12" t="s">
        <v>129</v>
      </c>
      <c r="C2700" s="12" t="s">
        <v>1170</v>
      </c>
      <c r="D2700" s="12" t="s">
        <v>1171</v>
      </c>
      <c r="E2700" s="11">
        <v>6134</v>
      </c>
      <c r="F2700" s="12"/>
      <c r="G2700" s="84" t="s">
        <v>3108</v>
      </c>
      <c r="H2700" s="13" t="s">
        <v>21</v>
      </c>
      <c r="I2700" s="2">
        <v>17000</v>
      </c>
      <c r="J2700" s="2">
        <v>15000</v>
      </c>
      <c r="K2700" s="2">
        <v>7450</v>
      </c>
      <c r="L2700" s="2">
        <f t="shared" si="2309"/>
        <v>3900</v>
      </c>
      <c r="M2700" s="2">
        <v>1300</v>
      </c>
      <c r="N2700" s="2">
        <v>1300</v>
      </c>
      <c r="O2700" s="2">
        <v>1300</v>
      </c>
      <c r="P2700" s="2">
        <f t="shared" si="2311"/>
        <v>11350</v>
      </c>
      <c r="Q2700" s="2">
        <f t="shared" si="2273"/>
        <v>75.666666666666671</v>
      </c>
    </row>
    <row r="2701" spans="1:17">
      <c r="A2701" s="12" t="s">
        <v>803</v>
      </c>
      <c r="B2701" s="12" t="s">
        <v>129</v>
      </c>
      <c r="C2701" s="12" t="s">
        <v>1170</v>
      </c>
      <c r="D2701" s="12" t="s">
        <v>1171</v>
      </c>
      <c r="E2701" s="11">
        <v>6135</v>
      </c>
      <c r="F2701" s="12"/>
      <c r="G2701" s="84" t="s">
        <v>3108</v>
      </c>
      <c r="H2701" s="13" t="s">
        <v>22</v>
      </c>
      <c r="I2701" s="2">
        <v>4250</v>
      </c>
      <c r="J2701" s="2">
        <v>2250</v>
      </c>
      <c r="K2701" s="2">
        <v>1150</v>
      </c>
      <c r="L2701" s="2">
        <f t="shared" si="2309"/>
        <v>1100</v>
      </c>
      <c r="M2701" s="2">
        <v>500</v>
      </c>
      <c r="N2701" s="2">
        <v>500</v>
      </c>
      <c r="O2701" s="2">
        <v>100</v>
      </c>
      <c r="P2701" s="2">
        <f t="shared" si="2311"/>
        <v>2250</v>
      </c>
      <c r="Q2701" s="2">
        <f t="shared" si="2273"/>
        <v>100</v>
      </c>
    </row>
    <row r="2702" spans="1:17">
      <c r="A2702" s="12" t="s">
        <v>803</v>
      </c>
      <c r="B2702" s="12" t="s">
        <v>129</v>
      </c>
      <c r="C2702" s="12" t="s">
        <v>1170</v>
      </c>
      <c r="D2702" s="12" t="s">
        <v>1171</v>
      </c>
      <c r="E2702" s="11">
        <v>6137</v>
      </c>
      <c r="F2702" s="12"/>
      <c r="G2702" s="84" t="s">
        <v>3108</v>
      </c>
      <c r="H2702" s="13" t="s">
        <v>24</v>
      </c>
      <c r="I2702" s="2">
        <v>15000</v>
      </c>
      <c r="J2702" s="2">
        <v>10000</v>
      </c>
      <c r="K2702" s="2">
        <v>5000</v>
      </c>
      <c r="L2702" s="2">
        <f t="shared" si="2309"/>
        <v>3000</v>
      </c>
      <c r="M2702" s="2">
        <v>1000</v>
      </c>
      <c r="N2702" s="2">
        <v>1000</v>
      </c>
      <c r="O2702" s="2">
        <v>1000</v>
      </c>
      <c r="P2702" s="2">
        <f t="shared" si="2311"/>
        <v>8000</v>
      </c>
      <c r="Q2702" s="2">
        <f t="shared" si="2273"/>
        <v>80</v>
      </c>
    </row>
    <row r="2703" spans="1:17">
      <c r="A2703" s="17" t="s">
        <v>803</v>
      </c>
      <c r="B2703" s="17" t="s">
        <v>129</v>
      </c>
      <c r="C2703" s="17" t="s">
        <v>1170</v>
      </c>
      <c r="D2703" s="17" t="s">
        <v>1171</v>
      </c>
      <c r="E2703" s="17" t="s">
        <v>99</v>
      </c>
      <c r="F2703" s="12" t="s">
        <v>0</v>
      </c>
      <c r="G2703" s="84" t="s">
        <v>0</v>
      </c>
      <c r="H2703" s="18" t="s">
        <v>26</v>
      </c>
      <c r="I2703" s="3">
        <v>49240</v>
      </c>
      <c r="J2703" s="3">
        <f t="shared" ref="J2703:K2703" si="2321">SUM(J2704:J2706)</f>
        <v>44690</v>
      </c>
      <c r="K2703" s="3">
        <f t="shared" si="2321"/>
        <v>21553</v>
      </c>
      <c r="L2703" s="3">
        <f t="shared" si="2309"/>
        <v>9000</v>
      </c>
      <c r="M2703" s="3">
        <f t="shared" ref="M2703:O2703" si="2322">SUM(M2704:M2706)</f>
        <v>3000</v>
      </c>
      <c r="N2703" s="3">
        <f t="shared" si="2322"/>
        <v>3000</v>
      </c>
      <c r="O2703" s="3">
        <f t="shared" si="2322"/>
        <v>3000</v>
      </c>
      <c r="P2703" s="3">
        <f t="shared" si="2311"/>
        <v>30553</v>
      </c>
      <c r="Q2703" s="3">
        <f t="shared" si="2273"/>
        <v>68.366524949653169</v>
      </c>
    </row>
    <row r="2704" spans="1:17">
      <c r="A2704" s="12" t="s">
        <v>803</v>
      </c>
      <c r="B2704" s="12" t="s">
        <v>129</v>
      </c>
      <c r="C2704" s="12" t="s">
        <v>1170</v>
      </c>
      <c r="D2704" s="12" t="s">
        <v>1171</v>
      </c>
      <c r="E2704" s="11">
        <v>6139</v>
      </c>
      <c r="F2704" s="12"/>
      <c r="G2704" s="84" t="s">
        <v>3108</v>
      </c>
      <c r="H2704" s="13" t="s">
        <v>26</v>
      </c>
      <c r="I2704" s="2">
        <v>39040</v>
      </c>
      <c r="J2704" s="2">
        <v>34490</v>
      </c>
      <c r="K2704" s="2">
        <v>18950</v>
      </c>
      <c r="L2704" s="2">
        <f t="shared" si="2309"/>
        <v>7500</v>
      </c>
      <c r="M2704" s="2">
        <v>2500</v>
      </c>
      <c r="N2704" s="2">
        <v>2500</v>
      </c>
      <c r="O2704" s="2">
        <v>2500</v>
      </c>
      <c r="P2704" s="2">
        <f t="shared" si="2311"/>
        <v>26450</v>
      </c>
      <c r="Q2704" s="2">
        <f t="shared" si="2273"/>
        <v>76.688895331980291</v>
      </c>
    </row>
    <row r="2705" spans="1:17">
      <c r="A2705" s="33" t="s">
        <v>803</v>
      </c>
      <c r="B2705" s="33" t="s">
        <v>129</v>
      </c>
      <c r="C2705" s="33" t="s">
        <v>1170</v>
      </c>
      <c r="D2705" s="33" t="s">
        <v>1171</v>
      </c>
      <c r="E2705" s="34">
        <v>6139</v>
      </c>
      <c r="F2705" s="33" t="s">
        <v>1178</v>
      </c>
      <c r="G2705" s="84" t="s">
        <v>3108</v>
      </c>
      <c r="H2705" s="35" t="s">
        <v>108</v>
      </c>
      <c r="I2705" s="32">
        <v>5100</v>
      </c>
      <c r="J2705" s="32">
        <v>5100</v>
      </c>
      <c r="K2705" s="32">
        <v>2603</v>
      </c>
      <c r="L2705" s="32">
        <f t="shared" si="2309"/>
        <v>1500</v>
      </c>
      <c r="M2705" s="32">
        <v>500</v>
      </c>
      <c r="N2705" s="32">
        <v>500</v>
      </c>
      <c r="O2705" s="32">
        <v>500</v>
      </c>
      <c r="P2705" s="32">
        <f t="shared" si="2311"/>
        <v>4103</v>
      </c>
      <c r="Q2705" s="32">
        <f t="shared" ref="Q2705:Q2768" si="2323">IF(J2705=0,"-",P2705/J2705*100)</f>
        <v>80.450980392156865</v>
      </c>
    </row>
    <row r="2706" spans="1:17" ht="22.5">
      <c r="A2706" s="12" t="s">
        <v>803</v>
      </c>
      <c r="B2706" s="12" t="s">
        <v>129</v>
      </c>
      <c r="C2706" s="12" t="s">
        <v>1170</v>
      </c>
      <c r="D2706" s="12" t="s">
        <v>1171</v>
      </c>
      <c r="E2706" s="11">
        <v>6139</v>
      </c>
      <c r="F2706" s="12" t="s">
        <v>1179</v>
      </c>
      <c r="G2706" s="84" t="s">
        <v>3108</v>
      </c>
      <c r="H2706" s="13" t="s">
        <v>114</v>
      </c>
      <c r="I2706" s="2">
        <v>5100</v>
      </c>
      <c r="J2706" s="2">
        <v>5100</v>
      </c>
      <c r="K2706" s="2">
        <v>0</v>
      </c>
      <c r="L2706" s="2">
        <f t="shared" si="2309"/>
        <v>0</v>
      </c>
      <c r="M2706" s="2"/>
      <c r="N2706" s="2"/>
      <c r="O2706" s="2"/>
      <c r="P2706" s="2">
        <f t="shared" si="2311"/>
        <v>0</v>
      </c>
      <c r="Q2706" s="2">
        <f t="shared" si="2323"/>
        <v>0</v>
      </c>
    </row>
    <row r="2707" spans="1:17" ht="22.5">
      <c r="A2707" s="17" t="s">
        <v>0</v>
      </c>
      <c r="B2707" s="17" t="s">
        <v>0</v>
      </c>
      <c r="C2707" s="17" t="s">
        <v>0</v>
      </c>
      <c r="D2707" s="18" t="s">
        <v>0</v>
      </c>
      <c r="E2707" s="18" t="s">
        <v>0</v>
      </c>
      <c r="F2707" s="18" t="s">
        <v>0</v>
      </c>
      <c r="G2707" s="81" t="s">
        <v>0</v>
      </c>
      <c r="H2707" s="24" t="s">
        <v>36</v>
      </c>
      <c r="I2707" s="29">
        <v>100</v>
      </c>
      <c r="J2707" s="29">
        <f t="shared" ref="J2707:K2709" si="2324">SUM(J2708)</f>
        <v>100</v>
      </c>
      <c r="K2707" s="29">
        <f t="shared" si="2324"/>
        <v>0</v>
      </c>
      <c r="L2707" s="29">
        <f t="shared" si="2309"/>
        <v>0</v>
      </c>
      <c r="M2707" s="29">
        <f t="shared" ref="M2707:O2709" si="2325">SUM(M2708)</f>
        <v>0</v>
      </c>
      <c r="N2707" s="29">
        <f t="shared" si="2325"/>
        <v>0</v>
      </c>
      <c r="O2707" s="29">
        <f t="shared" si="2325"/>
        <v>0</v>
      </c>
      <c r="P2707" s="29">
        <f t="shared" si="2311"/>
        <v>0</v>
      </c>
      <c r="Q2707" s="29">
        <f t="shared" si="2323"/>
        <v>0</v>
      </c>
    </row>
    <row r="2708" spans="1:17">
      <c r="A2708" s="12" t="s">
        <v>803</v>
      </c>
      <c r="B2708" s="12" t="s">
        <v>129</v>
      </c>
      <c r="C2708" s="12" t="s">
        <v>1170</v>
      </c>
      <c r="D2708" s="12" t="s">
        <v>1171</v>
      </c>
      <c r="E2708" s="18" t="s">
        <v>28</v>
      </c>
      <c r="F2708" s="18" t="s">
        <v>0</v>
      </c>
      <c r="G2708" s="81" t="s">
        <v>0</v>
      </c>
      <c r="H2708" s="18" t="s">
        <v>29</v>
      </c>
      <c r="I2708" s="3">
        <v>100</v>
      </c>
      <c r="J2708" s="3">
        <f t="shared" si="2324"/>
        <v>100</v>
      </c>
      <c r="K2708" s="3">
        <f t="shared" si="2324"/>
        <v>0</v>
      </c>
      <c r="L2708" s="3">
        <f t="shared" si="2309"/>
        <v>0</v>
      </c>
      <c r="M2708" s="3">
        <f t="shared" si="2325"/>
        <v>0</v>
      </c>
      <c r="N2708" s="3">
        <f t="shared" si="2325"/>
        <v>0</v>
      </c>
      <c r="O2708" s="3">
        <f t="shared" si="2325"/>
        <v>0</v>
      </c>
      <c r="P2708" s="3">
        <f t="shared" si="2311"/>
        <v>0</v>
      </c>
      <c r="Q2708" s="3">
        <f t="shared" si="2323"/>
        <v>0</v>
      </c>
    </row>
    <row r="2709" spans="1:17">
      <c r="A2709" s="17" t="s">
        <v>803</v>
      </c>
      <c r="B2709" s="17" t="s">
        <v>129</v>
      </c>
      <c r="C2709" s="17" t="s">
        <v>1170</v>
      </c>
      <c r="D2709" s="17" t="s">
        <v>1171</v>
      </c>
      <c r="E2709" s="17" t="s">
        <v>120</v>
      </c>
      <c r="F2709" s="12" t="s">
        <v>0</v>
      </c>
      <c r="G2709" s="84" t="s">
        <v>0</v>
      </c>
      <c r="H2709" s="18" t="s">
        <v>35</v>
      </c>
      <c r="I2709" s="3">
        <v>100</v>
      </c>
      <c r="J2709" s="3">
        <f t="shared" si="2324"/>
        <v>100</v>
      </c>
      <c r="K2709" s="3">
        <f t="shared" si="2324"/>
        <v>0</v>
      </c>
      <c r="L2709" s="3">
        <f t="shared" si="2309"/>
        <v>0</v>
      </c>
      <c r="M2709" s="3">
        <f t="shared" si="2325"/>
        <v>0</v>
      </c>
      <c r="N2709" s="3">
        <f t="shared" si="2325"/>
        <v>0</v>
      </c>
      <c r="O2709" s="3">
        <f t="shared" si="2325"/>
        <v>0</v>
      </c>
      <c r="P2709" s="3">
        <f t="shared" si="2311"/>
        <v>0</v>
      </c>
      <c r="Q2709" s="3">
        <f t="shared" si="2323"/>
        <v>0</v>
      </c>
    </row>
    <row r="2710" spans="1:17">
      <c r="A2710" s="12" t="s">
        <v>803</v>
      </c>
      <c r="B2710" s="12" t="s">
        <v>129</v>
      </c>
      <c r="C2710" s="12" t="s">
        <v>1170</v>
      </c>
      <c r="D2710" s="12" t="s">
        <v>1171</v>
      </c>
      <c r="E2710" s="11">
        <v>6148</v>
      </c>
      <c r="F2710" s="12"/>
      <c r="G2710" s="84" t="s">
        <v>3108</v>
      </c>
      <c r="H2710" s="13" t="s">
        <v>35</v>
      </c>
      <c r="I2710" s="2">
        <v>100</v>
      </c>
      <c r="J2710" s="2">
        <v>100</v>
      </c>
      <c r="K2710" s="2">
        <v>0</v>
      </c>
      <c r="L2710" s="2">
        <f t="shared" si="2309"/>
        <v>0</v>
      </c>
      <c r="M2710" s="2"/>
      <c r="N2710" s="2"/>
      <c r="O2710" s="2"/>
      <c r="P2710" s="2">
        <f t="shared" si="2311"/>
        <v>0</v>
      </c>
      <c r="Q2710" s="2">
        <f t="shared" si="2323"/>
        <v>0</v>
      </c>
    </row>
    <row r="2711" spans="1:17" ht="22.5">
      <c r="A2711" s="17" t="s">
        <v>0</v>
      </c>
      <c r="B2711" s="17" t="s">
        <v>0</v>
      </c>
      <c r="C2711" s="17" t="s">
        <v>0</v>
      </c>
      <c r="D2711" s="18" t="s">
        <v>0</v>
      </c>
      <c r="E2711" s="18" t="s">
        <v>0</v>
      </c>
      <c r="F2711" s="18" t="s">
        <v>0</v>
      </c>
      <c r="G2711" s="81" t="s">
        <v>0</v>
      </c>
      <c r="H2711" s="24" t="s">
        <v>58</v>
      </c>
      <c r="I2711" s="29">
        <v>34000</v>
      </c>
      <c r="J2711" s="29">
        <f t="shared" ref="J2711:K2711" si="2326">SUM(J2712)</f>
        <v>30000</v>
      </c>
      <c r="K2711" s="29">
        <f t="shared" si="2326"/>
        <v>15000</v>
      </c>
      <c r="L2711" s="29">
        <f t="shared" si="2309"/>
        <v>15000</v>
      </c>
      <c r="M2711" s="29">
        <f t="shared" ref="M2711:O2711" si="2327">SUM(M2712)</f>
        <v>10000</v>
      </c>
      <c r="N2711" s="29">
        <f t="shared" si="2327"/>
        <v>5000</v>
      </c>
      <c r="O2711" s="29">
        <f t="shared" si="2327"/>
        <v>0</v>
      </c>
      <c r="P2711" s="29">
        <f t="shared" si="2311"/>
        <v>30000</v>
      </c>
      <c r="Q2711" s="29">
        <f t="shared" si="2323"/>
        <v>100</v>
      </c>
    </row>
    <row r="2712" spans="1:17">
      <c r="A2712" s="12" t="s">
        <v>803</v>
      </c>
      <c r="B2712" s="12" t="s">
        <v>129</v>
      </c>
      <c r="C2712" s="12" t="s">
        <v>1170</v>
      </c>
      <c r="D2712" s="12" t="s">
        <v>1171</v>
      </c>
      <c r="E2712" s="18" t="s">
        <v>50</v>
      </c>
      <c r="F2712" s="18" t="s">
        <v>0</v>
      </c>
      <c r="G2712" s="81" t="s">
        <v>0</v>
      </c>
      <c r="H2712" s="18" t="s">
        <v>51</v>
      </c>
      <c r="I2712" s="3">
        <v>34000</v>
      </c>
      <c r="J2712" s="3">
        <f t="shared" ref="J2712" si="2328">SUM(J2713:J2714)</f>
        <v>30000</v>
      </c>
      <c r="K2712" s="3">
        <f t="shared" ref="K2712" si="2329">SUM(K2713:K2714)</f>
        <v>15000</v>
      </c>
      <c r="L2712" s="3">
        <f t="shared" si="2309"/>
        <v>15000</v>
      </c>
      <c r="M2712" s="3">
        <f t="shared" ref="M2712:O2712" si="2330">SUM(M2713:M2714)</f>
        <v>10000</v>
      </c>
      <c r="N2712" s="3">
        <f t="shared" si="2330"/>
        <v>5000</v>
      </c>
      <c r="O2712" s="3">
        <f t="shared" si="2330"/>
        <v>0</v>
      </c>
      <c r="P2712" s="3">
        <f t="shared" si="2311"/>
        <v>30000</v>
      </c>
      <c r="Q2712" s="3">
        <f t="shared" si="2323"/>
        <v>100</v>
      </c>
    </row>
    <row r="2713" spans="1:17">
      <c r="A2713" s="12" t="s">
        <v>803</v>
      </c>
      <c r="B2713" s="12" t="s">
        <v>129</v>
      </c>
      <c r="C2713" s="12" t="s">
        <v>1170</v>
      </c>
      <c r="D2713" s="12" t="s">
        <v>1171</v>
      </c>
      <c r="E2713" s="11">
        <v>8213</v>
      </c>
      <c r="F2713" s="12"/>
      <c r="G2713" s="84" t="s">
        <v>3108</v>
      </c>
      <c r="H2713" s="13" t="s">
        <v>54</v>
      </c>
      <c r="I2713" s="2">
        <v>23000</v>
      </c>
      <c r="J2713" s="2">
        <v>20000</v>
      </c>
      <c r="K2713" s="2">
        <v>10000</v>
      </c>
      <c r="L2713" s="2">
        <f t="shared" si="2309"/>
        <v>10000</v>
      </c>
      <c r="M2713" s="2">
        <v>5000</v>
      </c>
      <c r="N2713" s="2">
        <v>5000</v>
      </c>
      <c r="O2713" s="2"/>
      <c r="P2713" s="2">
        <f t="shared" si="2311"/>
        <v>20000</v>
      </c>
      <c r="Q2713" s="2">
        <f t="shared" si="2323"/>
        <v>100</v>
      </c>
    </row>
    <row r="2714" spans="1:17">
      <c r="A2714" s="12" t="s">
        <v>803</v>
      </c>
      <c r="B2714" s="12" t="s">
        <v>129</v>
      </c>
      <c r="C2714" s="12" t="s">
        <v>1170</v>
      </c>
      <c r="D2714" s="12" t="s">
        <v>1171</v>
      </c>
      <c r="E2714" s="11">
        <v>8216</v>
      </c>
      <c r="F2714" s="12"/>
      <c r="G2714" s="84" t="s">
        <v>3108</v>
      </c>
      <c r="H2714" s="13" t="s">
        <v>57</v>
      </c>
      <c r="I2714" s="2">
        <v>11000</v>
      </c>
      <c r="J2714" s="2">
        <v>10000</v>
      </c>
      <c r="K2714" s="2">
        <v>5000</v>
      </c>
      <c r="L2714" s="2">
        <f t="shared" si="2309"/>
        <v>5000</v>
      </c>
      <c r="M2714" s="2">
        <v>5000</v>
      </c>
      <c r="N2714" s="2"/>
      <c r="O2714" s="2"/>
      <c r="P2714" s="2">
        <f t="shared" si="2311"/>
        <v>10000</v>
      </c>
      <c r="Q2714" s="2">
        <f t="shared" si="2323"/>
        <v>100</v>
      </c>
    </row>
    <row r="2715" spans="1:17">
      <c r="A2715" s="13" t="s">
        <v>0</v>
      </c>
      <c r="B2715" s="13" t="s">
        <v>0</v>
      </c>
      <c r="C2715" s="13" t="s">
        <v>0</v>
      </c>
      <c r="D2715" s="13" t="s">
        <v>0</v>
      </c>
      <c r="E2715" s="13" t="s">
        <v>0</v>
      </c>
      <c r="F2715" s="13" t="s">
        <v>0</v>
      </c>
      <c r="G2715" s="84" t="s">
        <v>0</v>
      </c>
      <c r="H2715" s="24" t="s">
        <v>1180</v>
      </c>
      <c r="I2715" s="29">
        <v>2238877</v>
      </c>
      <c r="J2715" s="29">
        <f t="shared" ref="J2715:K2715" si="2331">SUM(J2685,J2707,J2711)</f>
        <v>2232654</v>
      </c>
      <c r="K2715" s="29">
        <f t="shared" si="2331"/>
        <v>1139483</v>
      </c>
      <c r="L2715" s="29">
        <f t="shared" si="2309"/>
        <v>590580</v>
      </c>
      <c r="M2715" s="29">
        <f t="shared" ref="M2715:O2715" si="2332">SUM(M2685,M2707,M2711)</f>
        <v>203380</v>
      </c>
      <c r="N2715" s="29">
        <f t="shared" si="2332"/>
        <v>196300</v>
      </c>
      <c r="O2715" s="29">
        <f t="shared" si="2332"/>
        <v>190900</v>
      </c>
      <c r="P2715" s="29">
        <f t="shared" si="2311"/>
        <v>1730063</v>
      </c>
      <c r="Q2715" s="29">
        <f t="shared" si="2323"/>
        <v>77.489078021045813</v>
      </c>
    </row>
    <row r="2716" spans="1:17" ht="15.75" thickBot="1">
      <c r="A2716" s="13" t="s">
        <v>0</v>
      </c>
      <c r="B2716" s="13" t="s">
        <v>0</v>
      </c>
      <c r="C2716" s="13" t="s">
        <v>0</v>
      </c>
      <c r="D2716" s="13" t="s">
        <v>0</v>
      </c>
      <c r="E2716" s="13" t="s">
        <v>0</v>
      </c>
      <c r="F2716" s="13" t="s">
        <v>0</v>
      </c>
      <c r="G2716" s="84" t="s">
        <v>0</v>
      </c>
      <c r="H2716" s="18" t="s">
        <v>125</v>
      </c>
      <c r="I2716" s="3">
        <v>55</v>
      </c>
      <c r="J2716" s="3">
        <v>55</v>
      </c>
      <c r="K2716" s="3">
        <v>0</v>
      </c>
      <c r="L2716" s="3">
        <f t="shared" si="2309"/>
        <v>0</v>
      </c>
      <c r="M2716" s="3"/>
      <c r="N2716" s="3"/>
      <c r="O2716" s="3"/>
      <c r="P2716" s="3">
        <f t="shared" si="2311"/>
        <v>0</v>
      </c>
      <c r="Q2716" s="3">
        <f t="shared" si="2323"/>
        <v>0</v>
      </c>
    </row>
    <row r="2717" spans="1:17" ht="45.75" thickBot="1">
      <c r="A2717" s="109" t="s">
        <v>0</v>
      </c>
      <c r="B2717" s="109" t="s">
        <v>0</v>
      </c>
      <c r="C2717" s="109" t="s">
        <v>0</v>
      </c>
      <c r="D2717" s="109" t="s">
        <v>0</v>
      </c>
      <c r="E2717" s="109" t="s">
        <v>0</v>
      </c>
      <c r="F2717" s="109" t="s">
        <v>0</v>
      </c>
      <c r="G2717" s="121" t="s">
        <v>0</v>
      </c>
      <c r="H2717" s="1" t="s">
        <v>126</v>
      </c>
      <c r="I2717" s="1" t="s">
        <v>3016</v>
      </c>
      <c r="J2717" s="1" t="s">
        <v>3199</v>
      </c>
      <c r="K2717" s="1" t="s">
        <v>3198</v>
      </c>
      <c r="L2717" s="1" t="s">
        <v>3191</v>
      </c>
      <c r="M2717" s="1" t="s">
        <v>3193</v>
      </c>
      <c r="N2717" s="1" t="s">
        <v>3194</v>
      </c>
      <c r="O2717" s="1" t="s">
        <v>3195</v>
      </c>
      <c r="P2717" s="1" t="s">
        <v>3192</v>
      </c>
      <c r="Q2717" s="1" t="s">
        <v>3185</v>
      </c>
    </row>
    <row r="2718" spans="1:17">
      <c r="A2718" s="110"/>
      <c r="B2718" s="110"/>
      <c r="C2718" s="110"/>
      <c r="D2718" s="110"/>
      <c r="E2718" s="110"/>
      <c r="F2718" s="110"/>
      <c r="G2718" s="122"/>
      <c r="H2718" s="26" t="s">
        <v>0</v>
      </c>
      <c r="I2718" s="28">
        <v>1</v>
      </c>
      <c r="J2718" s="28">
        <v>2</v>
      </c>
      <c r="K2718" s="28">
        <v>3</v>
      </c>
      <c r="L2718" s="28" t="s">
        <v>3186</v>
      </c>
      <c r="M2718" s="28">
        <v>5</v>
      </c>
      <c r="N2718" s="28">
        <v>6</v>
      </c>
      <c r="O2718" s="28">
        <v>7</v>
      </c>
      <c r="P2718" s="28" t="s">
        <v>3187</v>
      </c>
      <c r="Q2718" s="28">
        <v>9</v>
      </c>
    </row>
    <row r="2719" spans="1:17">
      <c r="A2719" s="110"/>
      <c r="B2719" s="110"/>
      <c r="C2719" s="110"/>
      <c r="D2719" s="110"/>
      <c r="E2719" s="110"/>
      <c r="F2719" s="110"/>
      <c r="G2719" s="122"/>
      <c r="H2719" s="8" t="s">
        <v>877</v>
      </c>
      <c r="I2719" s="9">
        <v>2238877</v>
      </c>
      <c r="J2719" s="9">
        <f t="shared" ref="J2719" si="2333">SUM(J2715)</f>
        <v>2232654</v>
      </c>
      <c r="K2719" s="9">
        <f t="shared" ref="K2719" si="2334">SUM(K2715)</f>
        <v>1139483</v>
      </c>
      <c r="L2719" s="9">
        <f t="shared" ref="L2719:L2720" si="2335">M2719+N2719+O2719</f>
        <v>590580</v>
      </c>
      <c r="M2719" s="9">
        <f t="shared" ref="M2719:O2719" si="2336">SUM(M2715)</f>
        <v>203380</v>
      </c>
      <c r="N2719" s="9">
        <f t="shared" si="2336"/>
        <v>196300</v>
      </c>
      <c r="O2719" s="9">
        <f t="shared" si="2336"/>
        <v>190900</v>
      </c>
      <c r="P2719" s="9">
        <f t="shared" ref="P2719:P2720" si="2337">SUM(K2719+L2719)</f>
        <v>1730063</v>
      </c>
      <c r="Q2719" s="9">
        <f t="shared" si="2323"/>
        <v>77.489078021045813</v>
      </c>
    </row>
    <row r="2720" spans="1:17">
      <c r="A2720" s="110"/>
      <c r="B2720" s="110"/>
      <c r="C2720" s="110"/>
      <c r="D2720" s="110"/>
      <c r="E2720" s="110"/>
      <c r="F2720" s="110"/>
      <c r="G2720" s="122"/>
      <c r="H2720" s="10" t="s">
        <v>68</v>
      </c>
      <c r="I2720" s="9">
        <v>2238877</v>
      </c>
      <c r="J2720" s="9">
        <f t="shared" ref="J2720" si="2338">SUM(J2719)</f>
        <v>2232654</v>
      </c>
      <c r="K2720" s="9">
        <f t="shared" ref="K2720" si="2339">SUM(K2719)</f>
        <v>1139483</v>
      </c>
      <c r="L2720" s="9">
        <f t="shared" si="2335"/>
        <v>590580</v>
      </c>
      <c r="M2720" s="9">
        <f t="shared" ref="M2720:O2720" si="2340">SUM(M2719)</f>
        <v>203380</v>
      </c>
      <c r="N2720" s="9">
        <f t="shared" si="2340"/>
        <v>196300</v>
      </c>
      <c r="O2720" s="9">
        <f t="shared" si="2340"/>
        <v>190900</v>
      </c>
      <c r="P2720" s="9">
        <f t="shared" si="2337"/>
        <v>1730063</v>
      </c>
      <c r="Q2720" s="9">
        <f t="shared" si="2323"/>
        <v>77.489078021045813</v>
      </c>
    </row>
    <row r="2721" spans="1:17">
      <c r="A2721" s="111"/>
      <c r="B2721" s="111"/>
      <c r="C2721" s="111"/>
      <c r="D2721" s="111"/>
      <c r="E2721" s="111"/>
      <c r="F2721" s="111"/>
      <c r="G2721" s="123"/>
      <c r="Q2721" t="str">
        <f t="shared" si="2323"/>
        <v>-</v>
      </c>
    </row>
    <row r="2722" spans="1:17" ht="15.75" thickBot="1">
      <c r="A2722" s="13" t="s">
        <v>0</v>
      </c>
      <c r="B2722" s="13" t="s">
        <v>0</v>
      </c>
      <c r="C2722" s="13" t="s">
        <v>0</v>
      </c>
      <c r="D2722" s="13" t="s">
        <v>0</v>
      </c>
      <c r="E2722" s="13" t="s">
        <v>0</v>
      </c>
      <c r="F2722" s="13" t="s">
        <v>0</v>
      </c>
      <c r="G2722" s="84" t="s">
        <v>0</v>
      </c>
      <c r="H2722" s="27" t="s">
        <v>0</v>
      </c>
      <c r="I2722" s="27"/>
      <c r="J2722" s="27"/>
      <c r="K2722" s="27"/>
      <c r="L2722" s="27"/>
      <c r="M2722" s="27"/>
      <c r="N2722" s="27"/>
      <c r="O2722" s="27"/>
      <c r="P2722" s="27"/>
      <c r="Q2722" s="27" t="str">
        <f t="shared" si="2323"/>
        <v>-</v>
      </c>
    </row>
    <row r="2723" spans="1:17" ht="45.75" thickBot="1">
      <c r="A2723" s="1" t="s">
        <v>82</v>
      </c>
      <c r="B2723" s="1" t="s">
        <v>83</v>
      </c>
      <c r="C2723" s="1" t="s">
        <v>84</v>
      </c>
      <c r="D2723" s="19" t="s">
        <v>0</v>
      </c>
      <c r="E2723" s="1" t="s">
        <v>85</v>
      </c>
      <c r="F2723" s="1" t="s">
        <v>86</v>
      </c>
      <c r="G2723" s="82" t="s">
        <v>87</v>
      </c>
      <c r="H2723" s="1" t="s">
        <v>1</v>
      </c>
      <c r="I2723" s="1" t="s">
        <v>3016</v>
      </c>
      <c r="J2723" s="1" t="s">
        <v>3199</v>
      </c>
      <c r="K2723" s="1" t="s">
        <v>3198</v>
      </c>
      <c r="L2723" s="1" t="s">
        <v>3191</v>
      </c>
      <c r="M2723" s="1" t="s">
        <v>3193</v>
      </c>
      <c r="N2723" s="1" t="s">
        <v>3194</v>
      </c>
      <c r="O2723" s="1" t="s">
        <v>3195</v>
      </c>
      <c r="P2723" s="1" t="s">
        <v>3192</v>
      </c>
      <c r="Q2723" s="1" t="s">
        <v>3185</v>
      </c>
    </row>
    <row r="2724" spans="1:17">
      <c r="A2724" s="20" t="s">
        <v>0</v>
      </c>
      <c r="B2724" s="20" t="s">
        <v>0</v>
      </c>
      <c r="C2724" s="20" t="s">
        <v>0</v>
      </c>
      <c r="D2724" s="21" t="s">
        <v>0</v>
      </c>
      <c r="E2724" s="21" t="s">
        <v>0</v>
      </c>
      <c r="F2724" s="22" t="s">
        <v>0</v>
      </c>
      <c r="G2724" s="83" t="s">
        <v>0</v>
      </c>
      <c r="H2724" s="23" t="s">
        <v>0</v>
      </c>
      <c r="I2724" s="28">
        <v>1</v>
      </c>
      <c r="J2724" s="28">
        <v>2</v>
      </c>
      <c r="K2724" s="28">
        <v>3</v>
      </c>
      <c r="L2724" s="28" t="s">
        <v>3186</v>
      </c>
      <c r="M2724" s="28">
        <v>5</v>
      </c>
      <c r="N2724" s="28">
        <v>6</v>
      </c>
      <c r="O2724" s="28">
        <v>7</v>
      </c>
      <c r="P2724" s="28" t="s">
        <v>3187</v>
      </c>
      <c r="Q2724" s="28">
        <v>9</v>
      </c>
    </row>
    <row r="2725" spans="1:17">
      <c r="A2725" s="17" t="s">
        <v>803</v>
      </c>
      <c r="B2725" s="17" t="s">
        <v>129</v>
      </c>
      <c r="C2725" s="12" t="s">
        <v>1181</v>
      </c>
      <c r="D2725" s="12" t="s">
        <v>1182</v>
      </c>
      <c r="E2725" s="18" t="s">
        <v>0</v>
      </c>
      <c r="F2725" s="18" t="s">
        <v>0</v>
      </c>
      <c r="G2725" s="81" t="s">
        <v>0</v>
      </c>
      <c r="H2725" s="18" t="s">
        <v>1183</v>
      </c>
      <c r="I2725" s="11"/>
      <c r="J2725" s="11"/>
      <c r="K2725" s="11"/>
      <c r="L2725" s="11"/>
      <c r="M2725" s="11"/>
      <c r="N2725" s="11"/>
      <c r="O2725" s="11"/>
      <c r="P2725" s="11"/>
      <c r="Q2725" s="11" t="str">
        <f t="shared" si="2323"/>
        <v>-</v>
      </c>
    </row>
    <row r="2726" spans="1:17" ht="22.5">
      <c r="A2726" s="17" t="s">
        <v>0</v>
      </c>
      <c r="B2726" s="17" t="s">
        <v>0</v>
      </c>
      <c r="C2726" s="17" t="s">
        <v>0</v>
      </c>
      <c r="D2726" s="18" t="s">
        <v>0</v>
      </c>
      <c r="E2726" s="18" t="s">
        <v>0</v>
      </c>
      <c r="F2726" s="18" t="s">
        <v>0</v>
      </c>
      <c r="G2726" s="81" t="s">
        <v>0</v>
      </c>
      <c r="H2726" s="24" t="s">
        <v>27</v>
      </c>
      <c r="I2726" s="29">
        <v>2998319</v>
      </c>
      <c r="J2726" s="29">
        <f t="shared" ref="J2726" si="2341">SUM(J2727,J2735,J2737)</f>
        <v>2838477</v>
      </c>
      <c r="K2726" s="29">
        <f t="shared" ref="K2726" si="2342">SUM(K2727,K2735,K2737)</f>
        <v>1514661</v>
      </c>
      <c r="L2726" s="29">
        <f t="shared" ref="L2726:L2757" si="2343">M2726+N2726+O2726</f>
        <v>725950</v>
      </c>
      <c r="M2726" s="29">
        <f t="shared" ref="M2726:O2726" si="2344">SUM(M2727,M2735,M2737)</f>
        <v>249650</v>
      </c>
      <c r="N2726" s="29">
        <f t="shared" si="2344"/>
        <v>238150</v>
      </c>
      <c r="O2726" s="29">
        <f t="shared" si="2344"/>
        <v>238150</v>
      </c>
      <c r="P2726" s="29">
        <f t="shared" ref="P2726:P2757" si="2345">SUM(K2726+L2726)</f>
        <v>2240611</v>
      </c>
      <c r="Q2726" s="29">
        <f t="shared" si="2323"/>
        <v>78.937084922653938</v>
      </c>
    </row>
    <row r="2727" spans="1:17">
      <c r="A2727" s="12" t="s">
        <v>803</v>
      </c>
      <c r="B2727" s="12" t="s">
        <v>129</v>
      </c>
      <c r="C2727" s="12" t="s">
        <v>1181</v>
      </c>
      <c r="D2727" s="12" t="s">
        <v>1182</v>
      </c>
      <c r="E2727" s="18" t="s">
        <v>2</v>
      </c>
      <c r="F2727" s="18" t="s">
        <v>0</v>
      </c>
      <c r="G2727" s="81" t="s">
        <v>0</v>
      </c>
      <c r="H2727" s="18" t="s">
        <v>3</v>
      </c>
      <c r="I2727" s="3">
        <v>2479462</v>
      </c>
      <c r="J2727" s="3">
        <f t="shared" ref="J2727" si="2346">SUM(J2728:J2729)</f>
        <v>2425120</v>
      </c>
      <c r="K2727" s="3">
        <f t="shared" ref="K2727" si="2347">SUM(K2728:K2729)</f>
        <v>1306736</v>
      </c>
      <c r="L2727" s="3">
        <f t="shared" si="2343"/>
        <v>600000</v>
      </c>
      <c r="M2727" s="3">
        <f t="shared" ref="M2727:O2727" si="2348">SUM(M2728:M2729)</f>
        <v>200000</v>
      </c>
      <c r="N2727" s="3">
        <f t="shared" si="2348"/>
        <v>200000</v>
      </c>
      <c r="O2727" s="3">
        <f t="shared" si="2348"/>
        <v>200000</v>
      </c>
      <c r="P2727" s="3">
        <f t="shared" si="2345"/>
        <v>1906736</v>
      </c>
      <c r="Q2727" s="3">
        <f t="shared" si="2323"/>
        <v>78.624397967935607</v>
      </c>
    </row>
    <row r="2728" spans="1:17">
      <c r="A2728" s="33" t="s">
        <v>803</v>
      </c>
      <c r="B2728" s="33" t="s">
        <v>129</v>
      </c>
      <c r="C2728" s="33" t="s">
        <v>1181</v>
      </c>
      <c r="D2728" s="33" t="s">
        <v>1182</v>
      </c>
      <c r="E2728" s="34">
        <v>6111</v>
      </c>
      <c r="F2728" s="33"/>
      <c r="G2728" s="84" t="s">
        <v>3108</v>
      </c>
      <c r="H2728" s="35" t="s">
        <v>4</v>
      </c>
      <c r="I2728" s="32">
        <v>2191972</v>
      </c>
      <c r="J2728" s="32">
        <v>2131972</v>
      </c>
      <c r="K2728" s="32">
        <v>1118787</v>
      </c>
      <c r="L2728" s="32">
        <f t="shared" si="2343"/>
        <v>534000</v>
      </c>
      <c r="M2728" s="32">
        <v>178000</v>
      </c>
      <c r="N2728" s="32">
        <v>178000</v>
      </c>
      <c r="O2728" s="32">
        <v>178000</v>
      </c>
      <c r="P2728" s="32">
        <f t="shared" si="2345"/>
        <v>1652787</v>
      </c>
      <c r="Q2728" s="32">
        <f t="shared" si="2323"/>
        <v>77.523860538506142</v>
      </c>
    </row>
    <row r="2729" spans="1:17">
      <c r="A2729" s="17" t="s">
        <v>803</v>
      </c>
      <c r="B2729" s="17" t="s">
        <v>129</v>
      </c>
      <c r="C2729" s="17" t="s">
        <v>1181</v>
      </c>
      <c r="D2729" s="17" t="s">
        <v>1182</v>
      </c>
      <c r="E2729" s="17" t="s">
        <v>91</v>
      </c>
      <c r="F2729" s="12" t="s">
        <v>0</v>
      </c>
      <c r="G2729" s="84" t="s">
        <v>0</v>
      </c>
      <c r="H2729" s="18" t="s">
        <v>5</v>
      </c>
      <c r="I2729" s="3">
        <v>287490</v>
      </c>
      <c r="J2729" s="3">
        <f t="shared" ref="J2729:K2729" si="2349">SUM(J2730:J2734)</f>
        <v>293148</v>
      </c>
      <c r="K2729" s="3">
        <f t="shared" si="2349"/>
        <v>187949</v>
      </c>
      <c r="L2729" s="3">
        <f t="shared" si="2343"/>
        <v>66000</v>
      </c>
      <c r="M2729" s="3">
        <f t="shared" ref="M2729:O2729" si="2350">SUM(M2730:M2734)</f>
        <v>22000</v>
      </c>
      <c r="N2729" s="3">
        <f t="shared" si="2350"/>
        <v>22000</v>
      </c>
      <c r="O2729" s="3">
        <f t="shared" si="2350"/>
        <v>22000</v>
      </c>
      <c r="P2729" s="3">
        <f t="shared" si="2345"/>
        <v>253949</v>
      </c>
      <c r="Q2729" s="3">
        <f t="shared" si="2323"/>
        <v>86.628256034494527</v>
      </c>
    </row>
    <row r="2730" spans="1:17">
      <c r="A2730" s="33" t="s">
        <v>803</v>
      </c>
      <c r="B2730" s="33" t="s">
        <v>129</v>
      </c>
      <c r="C2730" s="33" t="s">
        <v>1181</v>
      </c>
      <c r="D2730" s="33" t="s">
        <v>1182</v>
      </c>
      <c r="E2730" s="34">
        <v>6112</v>
      </c>
      <c r="F2730" s="33" t="s">
        <v>1184</v>
      </c>
      <c r="G2730" s="84" t="s">
        <v>3108</v>
      </c>
      <c r="H2730" s="35" t="s">
        <v>9</v>
      </c>
      <c r="I2730" s="32">
        <v>39100</v>
      </c>
      <c r="J2730" s="32">
        <v>37100</v>
      </c>
      <c r="K2730" s="32">
        <v>21372</v>
      </c>
      <c r="L2730" s="32">
        <f t="shared" si="2343"/>
        <v>9000</v>
      </c>
      <c r="M2730" s="32">
        <v>3000</v>
      </c>
      <c r="N2730" s="32">
        <v>3000</v>
      </c>
      <c r="O2730" s="32">
        <v>3000</v>
      </c>
      <c r="P2730" s="32">
        <f t="shared" si="2345"/>
        <v>30372</v>
      </c>
      <c r="Q2730" s="32">
        <f t="shared" si="2323"/>
        <v>81.865229110512132</v>
      </c>
    </row>
    <row r="2731" spans="1:17">
      <c r="A2731" s="33" t="s">
        <v>803</v>
      </c>
      <c r="B2731" s="33" t="s">
        <v>129</v>
      </c>
      <c r="C2731" s="33" t="s">
        <v>1181</v>
      </c>
      <c r="D2731" s="33" t="s">
        <v>1182</v>
      </c>
      <c r="E2731" s="34">
        <v>6112</v>
      </c>
      <c r="F2731" s="33" t="s">
        <v>1185</v>
      </c>
      <c r="G2731" s="84" t="s">
        <v>3108</v>
      </c>
      <c r="H2731" s="35" t="s">
        <v>10</v>
      </c>
      <c r="I2731" s="32">
        <v>182200</v>
      </c>
      <c r="J2731" s="32">
        <v>176200</v>
      </c>
      <c r="K2731" s="32">
        <v>101729</v>
      </c>
      <c r="L2731" s="32">
        <f t="shared" si="2343"/>
        <v>57000</v>
      </c>
      <c r="M2731" s="32">
        <v>19000</v>
      </c>
      <c r="N2731" s="32">
        <v>19000</v>
      </c>
      <c r="O2731" s="32">
        <v>19000</v>
      </c>
      <c r="P2731" s="32">
        <f t="shared" si="2345"/>
        <v>158729</v>
      </c>
      <c r="Q2731" s="32">
        <f t="shared" si="2323"/>
        <v>90.084562996594769</v>
      </c>
    </row>
    <row r="2732" spans="1:17">
      <c r="A2732" s="12" t="s">
        <v>803</v>
      </c>
      <c r="B2732" s="12" t="s">
        <v>129</v>
      </c>
      <c r="C2732" s="12" t="s">
        <v>1181</v>
      </c>
      <c r="D2732" s="12" t="s">
        <v>1182</v>
      </c>
      <c r="E2732" s="11">
        <v>6112</v>
      </c>
      <c r="F2732" s="12" t="s">
        <v>1186</v>
      </c>
      <c r="G2732" s="84" t="s">
        <v>3108</v>
      </c>
      <c r="H2732" s="13" t="s">
        <v>7</v>
      </c>
      <c r="I2732" s="2">
        <v>34000</v>
      </c>
      <c r="J2732" s="2">
        <v>47658</v>
      </c>
      <c r="K2732" s="2">
        <v>47658</v>
      </c>
      <c r="L2732" s="2">
        <f t="shared" si="2343"/>
        <v>0</v>
      </c>
      <c r="M2732" s="2"/>
      <c r="N2732" s="2"/>
      <c r="O2732" s="2"/>
      <c r="P2732" s="2">
        <f t="shared" si="2345"/>
        <v>47658</v>
      </c>
      <c r="Q2732" s="2">
        <f t="shared" si="2323"/>
        <v>100</v>
      </c>
    </row>
    <row r="2733" spans="1:17">
      <c r="A2733" s="12" t="s">
        <v>803</v>
      </c>
      <c r="B2733" s="12" t="s">
        <v>129</v>
      </c>
      <c r="C2733" s="12" t="s">
        <v>1181</v>
      </c>
      <c r="D2733" s="12" t="s">
        <v>1182</v>
      </c>
      <c r="E2733" s="11">
        <v>6112</v>
      </c>
      <c r="F2733" s="12" t="s">
        <v>1187</v>
      </c>
      <c r="G2733" s="84" t="s">
        <v>3108</v>
      </c>
      <c r="H2733" s="13" t="s">
        <v>8</v>
      </c>
      <c r="I2733" s="2">
        <v>15000</v>
      </c>
      <c r="J2733" s="2">
        <v>15000</v>
      </c>
      <c r="K2733" s="2">
        <v>0</v>
      </c>
      <c r="L2733" s="2">
        <f t="shared" si="2343"/>
        <v>0</v>
      </c>
      <c r="M2733" s="2"/>
      <c r="N2733" s="2"/>
      <c r="O2733" s="2"/>
      <c r="P2733" s="2">
        <f t="shared" si="2345"/>
        <v>0</v>
      </c>
      <c r="Q2733" s="2">
        <f t="shared" si="2323"/>
        <v>0</v>
      </c>
    </row>
    <row r="2734" spans="1:17">
      <c r="A2734" s="12" t="s">
        <v>803</v>
      </c>
      <c r="B2734" s="12" t="s">
        <v>129</v>
      </c>
      <c r="C2734" s="12" t="s">
        <v>1181</v>
      </c>
      <c r="D2734" s="12" t="s">
        <v>1182</v>
      </c>
      <c r="E2734" s="11">
        <v>6112</v>
      </c>
      <c r="F2734" s="12" t="s">
        <v>1188</v>
      </c>
      <c r="G2734" s="84" t="s">
        <v>3108</v>
      </c>
      <c r="H2734" s="13" t="s">
        <v>6</v>
      </c>
      <c r="I2734" s="2">
        <v>17190</v>
      </c>
      <c r="J2734" s="2">
        <v>17190</v>
      </c>
      <c r="K2734" s="2">
        <v>17190</v>
      </c>
      <c r="L2734" s="2">
        <f t="shared" si="2343"/>
        <v>0</v>
      </c>
      <c r="M2734" s="2"/>
      <c r="N2734" s="2"/>
      <c r="O2734" s="2"/>
      <c r="P2734" s="2">
        <f t="shared" si="2345"/>
        <v>17190</v>
      </c>
      <c r="Q2734" s="2">
        <f t="shared" si="2323"/>
        <v>100</v>
      </c>
    </row>
    <row r="2735" spans="1:17">
      <c r="A2735" s="12" t="s">
        <v>803</v>
      </c>
      <c r="B2735" s="12" t="s">
        <v>129</v>
      </c>
      <c r="C2735" s="12" t="s">
        <v>1181</v>
      </c>
      <c r="D2735" s="12" t="s">
        <v>1182</v>
      </c>
      <c r="E2735" s="18" t="s">
        <v>13</v>
      </c>
      <c r="F2735" s="18" t="s">
        <v>0</v>
      </c>
      <c r="G2735" s="81" t="s">
        <v>0</v>
      </c>
      <c r="H2735" s="18" t="s">
        <v>14</v>
      </c>
      <c r="I2735" s="3">
        <v>230157</v>
      </c>
      <c r="J2735" s="3">
        <f t="shared" ref="J2735:K2735" si="2351">SUM(J2736)</f>
        <v>223657</v>
      </c>
      <c r="K2735" s="3">
        <f t="shared" si="2351"/>
        <v>118377</v>
      </c>
      <c r="L2735" s="3">
        <f t="shared" si="2343"/>
        <v>69000</v>
      </c>
      <c r="M2735" s="3">
        <f t="shared" ref="M2735:O2735" si="2352">SUM(M2736)</f>
        <v>23000</v>
      </c>
      <c r="N2735" s="3">
        <f t="shared" si="2352"/>
        <v>23000</v>
      </c>
      <c r="O2735" s="3">
        <f t="shared" si="2352"/>
        <v>23000</v>
      </c>
      <c r="P2735" s="3">
        <f t="shared" si="2345"/>
        <v>187377</v>
      </c>
      <c r="Q2735" s="3">
        <f t="shared" si="2323"/>
        <v>83.778732612884909</v>
      </c>
    </row>
    <row r="2736" spans="1:17">
      <c r="A2736" s="33" t="s">
        <v>803</v>
      </c>
      <c r="B2736" s="33" t="s">
        <v>129</v>
      </c>
      <c r="C2736" s="33" t="s">
        <v>1181</v>
      </c>
      <c r="D2736" s="33" t="s">
        <v>1182</v>
      </c>
      <c r="E2736" s="34">
        <v>6121</v>
      </c>
      <c r="F2736" s="33"/>
      <c r="G2736" s="84" t="s">
        <v>3108</v>
      </c>
      <c r="H2736" s="35" t="s">
        <v>15</v>
      </c>
      <c r="I2736" s="32">
        <v>230157</v>
      </c>
      <c r="J2736" s="32">
        <v>223657</v>
      </c>
      <c r="K2736" s="32">
        <v>118377</v>
      </c>
      <c r="L2736" s="32">
        <f t="shared" si="2343"/>
        <v>69000</v>
      </c>
      <c r="M2736" s="32">
        <v>23000</v>
      </c>
      <c r="N2736" s="32">
        <v>23000</v>
      </c>
      <c r="O2736" s="32">
        <v>23000</v>
      </c>
      <c r="P2736" s="32">
        <f t="shared" si="2345"/>
        <v>187377</v>
      </c>
      <c r="Q2736" s="32">
        <f t="shared" si="2323"/>
        <v>83.778732612884909</v>
      </c>
    </row>
    <row r="2737" spans="1:17">
      <c r="A2737" s="12" t="s">
        <v>803</v>
      </c>
      <c r="B2737" s="12" t="s">
        <v>129</v>
      </c>
      <c r="C2737" s="12" t="s">
        <v>1181</v>
      </c>
      <c r="D2737" s="12" t="s">
        <v>1182</v>
      </c>
      <c r="E2737" s="18" t="s">
        <v>16</v>
      </c>
      <c r="F2737" s="18" t="s">
        <v>0</v>
      </c>
      <c r="G2737" s="81" t="s">
        <v>0</v>
      </c>
      <c r="H2737" s="18" t="s">
        <v>17</v>
      </c>
      <c r="I2737" s="3">
        <v>288700</v>
      </c>
      <c r="J2737" s="3">
        <f t="shared" ref="J2737:K2737" si="2353">SUM(J2738:J2744)</f>
        <v>189700</v>
      </c>
      <c r="K2737" s="3">
        <f t="shared" si="2353"/>
        <v>89548</v>
      </c>
      <c r="L2737" s="3">
        <f t="shared" si="2343"/>
        <v>56950</v>
      </c>
      <c r="M2737" s="3">
        <f t="shared" ref="M2737:O2737" si="2354">SUM(M2738:M2744)</f>
        <v>26650</v>
      </c>
      <c r="N2737" s="3">
        <f t="shared" si="2354"/>
        <v>15150</v>
      </c>
      <c r="O2737" s="3">
        <f t="shared" si="2354"/>
        <v>15150</v>
      </c>
      <c r="P2737" s="3">
        <f t="shared" si="2345"/>
        <v>146498</v>
      </c>
      <c r="Q2737" s="3">
        <f t="shared" si="2323"/>
        <v>77.226146547179752</v>
      </c>
    </row>
    <row r="2738" spans="1:17">
      <c r="A2738" s="12" t="s">
        <v>803</v>
      </c>
      <c r="B2738" s="12" t="s">
        <v>129</v>
      </c>
      <c r="C2738" s="12" t="s">
        <v>1181</v>
      </c>
      <c r="D2738" s="12" t="s">
        <v>1182</v>
      </c>
      <c r="E2738" s="11">
        <v>6131</v>
      </c>
      <c r="F2738" s="12"/>
      <c r="G2738" s="84" t="s">
        <v>3108</v>
      </c>
      <c r="H2738" s="13" t="s">
        <v>18</v>
      </c>
      <c r="I2738" s="2">
        <v>2000</v>
      </c>
      <c r="J2738" s="2">
        <v>1000</v>
      </c>
      <c r="K2738" s="2">
        <v>0</v>
      </c>
      <c r="L2738" s="2">
        <f t="shared" si="2343"/>
        <v>1000</v>
      </c>
      <c r="M2738" s="2">
        <v>1000</v>
      </c>
      <c r="N2738" s="2"/>
      <c r="O2738" s="2"/>
      <c r="P2738" s="2">
        <f t="shared" si="2345"/>
        <v>1000</v>
      </c>
      <c r="Q2738" s="2">
        <f t="shared" si="2323"/>
        <v>100</v>
      </c>
    </row>
    <row r="2739" spans="1:17">
      <c r="A2739" s="12" t="s">
        <v>803</v>
      </c>
      <c r="B2739" s="12" t="s">
        <v>129</v>
      </c>
      <c r="C2739" s="12" t="s">
        <v>1181</v>
      </c>
      <c r="D2739" s="12" t="s">
        <v>1182</v>
      </c>
      <c r="E2739" s="11">
        <v>6132</v>
      </c>
      <c r="F2739" s="12"/>
      <c r="G2739" s="84" t="s">
        <v>3108</v>
      </c>
      <c r="H2739" s="13" t="s">
        <v>19</v>
      </c>
      <c r="I2739" s="2">
        <v>93000</v>
      </c>
      <c r="J2739" s="2">
        <v>93000</v>
      </c>
      <c r="K2739" s="2">
        <v>46500</v>
      </c>
      <c r="L2739" s="2">
        <f t="shared" si="2343"/>
        <v>24000</v>
      </c>
      <c r="M2739" s="2">
        <v>8000</v>
      </c>
      <c r="N2739" s="2">
        <v>8000</v>
      </c>
      <c r="O2739" s="2">
        <v>8000</v>
      </c>
      <c r="P2739" s="2">
        <f t="shared" si="2345"/>
        <v>70500</v>
      </c>
      <c r="Q2739" s="2">
        <f t="shared" si="2323"/>
        <v>75.806451612903231</v>
      </c>
    </row>
    <row r="2740" spans="1:17">
      <c r="A2740" s="12" t="s">
        <v>803</v>
      </c>
      <c r="B2740" s="12" t="s">
        <v>129</v>
      </c>
      <c r="C2740" s="12" t="s">
        <v>1181</v>
      </c>
      <c r="D2740" s="12" t="s">
        <v>1182</v>
      </c>
      <c r="E2740" s="11">
        <v>6133</v>
      </c>
      <c r="F2740" s="12"/>
      <c r="G2740" s="84" t="s">
        <v>3108</v>
      </c>
      <c r="H2740" s="13" t="s">
        <v>20</v>
      </c>
      <c r="I2740" s="2">
        <v>15000</v>
      </c>
      <c r="J2740" s="2">
        <v>15000</v>
      </c>
      <c r="K2740" s="2">
        <v>7500</v>
      </c>
      <c r="L2740" s="2">
        <f t="shared" si="2343"/>
        <v>3750</v>
      </c>
      <c r="M2740" s="2">
        <v>1250</v>
      </c>
      <c r="N2740" s="2">
        <v>1250</v>
      </c>
      <c r="O2740" s="2">
        <v>1250</v>
      </c>
      <c r="P2740" s="2">
        <f t="shared" si="2345"/>
        <v>11250</v>
      </c>
      <c r="Q2740" s="2">
        <f t="shared" si="2323"/>
        <v>75</v>
      </c>
    </row>
    <row r="2741" spans="1:17">
      <c r="A2741" s="12">
        <v>21</v>
      </c>
      <c r="B2741" s="12" t="s">
        <v>129</v>
      </c>
      <c r="C2741" s="12" t="s">
        <v>1181</v>
      </c>
      <c r="D2741" s="12" t="s">
        <v>1182</v>
      </c>
      <c r="E2741" s="11">
        <v>6134</v>
      </c>
      <c r="F2741" s="12"/>
      <c r="G2741" s="84" t="s">
        <v>3108</v>
      </c>
      <c r="H2741" s="13" t="s">
        <v>21</v>
      </c>
      <c r="I2741" s="2">
        <v>105900</v>
      </c>
      <c r="J2741" s="2">
        <v>15900</v>
      </c>
      <c r="K2741" s="2">
        <v>7945</v>
      </c>
      <c r="L2741" s="2">
        <f t="shared" si="2343"/>
        <v>3900</v>
      </c>
      <c r="M2741" s="2">
        <v>1300</v>
      </c>
      <c r="N2741" s="2">
        <v>1300</v>
      </c>
      <c r="O2741" s="2">
        <v>1300</v>
      </c>
      <c r="P2741" s="2">
        <f t="shared" si="2345"/>
        <v>11845</v>
      </c>
      <c r="Q2741" s="2">
        <f t="shared" si="2323"/>
        <v>74.496855345911953</v>
      </c>
    </row>
    <row r="2742" spans="1:17">
      <c r="A2742" s="12" t="s">
        <v>803</v>
      </c>
      <c r="B2742" s="12" t="s">
        <v>129</v>
      </c>
      <c r="C2742" s="12" t="s">
        <v>1181</v>
      </c>
      <c r="D2742" s="12" t="s">
        <v>1182</v>
      </c>
      <c r="E2742" s="11">
        <v>6135</v>
      </c>
      <c r="F2742" s="12"/>
      <c r="G2742" s="84" t="s">
        <v>3108</v>
      </c>
      <c r="H2742" s="13" t="s">
        <v>22</v>
      </c>
      <c r="I2742" s="2">
        <v>2000</v>
      </c>
      <c r="J2742" s="2">
        <v>1000</v>
      </c>
      <c r="K2742" s="2">
        <v>600</v>
      </c>
      <c r="L2742" s="2">
        <f t="shared" si="2343"/>
        <v>400</v>
      </c>
      <c r="M2742" s="2">
        <v>400</v>
      </c>
      <c r="N2742" s="2"/>
      <c r="O2742" s="2"/>
      <c r="P2742" s="2">
        <f t="shared" si="2345"/>
        <v>1000</v>
      </c>
      <c r="Q2742" s="2">
        <f t="shared" si="2323"/>
        <v>100</v>
      </c>
    </row>
    <row r="2743" spans="1:17">
      <c r="A2743" s="12" t="s">
        <v>803</v>
      </c>
      <c r="B2743" s="12" t="s">
        <v>129</v>
      </c>
      <c r="C2743" s="12" t="s">
        <v>1181</v>
      </c>
      <c r="D2743" s="12" t="s">
        <v>1182</v>
      </c>
      <c r="E2743" s="11">
        <v>6137</v>
      </c>
      <c r="F2743" s="12"/>
      <c r="G2743" s="84" t="s">
        <v>3108</v>
      </c>
      <c r="H2743" s="13" t="s">
        <v>24</v>
      </c>
      <c r="I2743" s="2">
        <v>14000</v>
      </c>
      <c r="J2743" s="2">
        <v>12000</v>
      </c>
      <c r="K2743" s="2">
        <v>6000</v>
      </c>
      <c r="L2743" s="2">
        <f t="shared" si="2343"/>
        <v>3000</v>
      </c>
      <c r="M2743" s="2">
        <v>1000</v>
      </c>
      <c r="N2743" s="2">
        <v>1000</v>
      </c>
      <c r="O2743" s="2">
        <v>1000</v>
      </c>
      <c r="P2743" s="2">
        <f t="shared" si="2345"/>
        <v>9000</v>
      </c>
      <c r="Q2743" s="2">
        <f t="shared" si="2323"/>
        <v>75</v>
      </c>
    </row>
    <row r="2744" spans="1:17">
      <c r="A2744" s="17" t="s">
        <v>803</v>
      </c>
      <c r="B2744" s="17" t="s">
        <v>129</v>
      </c>
      <c r="C2744" s="17" t="s">
        <v>1181</v>
      </c>
      <c r="D2744" s="17" t="s">
        <v>1182</v>
      </c>
      <c r="E2744" s="17" t="s">
        <v>99</v>
      </c>
      <c r="F2744" s="12" t="s">
        <v>0</v>
      </c>
      <c r="G2744" s="84" t="s">
        <v>0</v>
      </c>
      <c r="H2744" s="18" t="s">
        <v>26</v>
      </c>
      <c r="I2744" s="3">
        <v>56800</v>
      </c>
      <c r="J2744" s="3">
        <f t="shared" ref="J2744:K2744" si="2355">SUM(J2745:J2747)</f>
        <v>51800</v>
      </c>
      <c r="K2744" s="3">
        <f t="shared" si="2355"/>
        <v>21003</v>
      </c>
      <c r="L2744" s="3">
        <f t="shared" si="2343"/>
        <v>20900</v>
      </c>
      <c r="M2744" s="3">
        <f t="shared" ref="M2744:O2744" si="2356">SUM(M2745:M2747)</f>
        <v>13700</v>
      </c>
      <c r="N2744" s="3">
        <f t="shared" si="2356"/>
        <v>3600</v>
      </c>
      <c r="O2744" s="3">
        <f t="shared" si="2356"/>
        <v>3600</v>
      </c>
      <c r="P2744" s="3">
        <f t="shared" si="2345"/>
        <v>41903</v>
      </c>
      <c r="Q2744" s="3">
        <f t="shared" si="2323"/>
        <v>80.89382239382239</v>
      </c>
    </row>
    <row r="2745" spans="1:17">
      <c r="A2745" s="12" t="s">
        <v>803</v>
      </c>
      <c r="B2745" s="12" t="s">
        <v>129</v>
      </c>
      <c r="C2745" s="12" t="s">
        <v>1181</v>
      </c>
      <c r="D2745" s="12" t="s">
        <v>1182</v>
      </c>
      <c r="E2745" s="11">
        <v>6139</v>
      </c>
      <c r="F2745" s="12"/>
      <c r="G2745" s="84" t="s">
        <v>3108</v>
      </c>
      <c r="H2745" s="13" t="s">
        <v>26</v>
      </c>
      <c r="I2745" s="2">
        <v>40100</v>
      </c>
      <c r="J2745" s="2">
        <v>35100</v>
      </c>
      <c r="K2745" s="2">
        <v>17400</v>
      </c>
      <c r="L2745" s="2">
        <f t="shared" si="2343"/>
        <v>9000</v>
      </c>
      <c r="M2745" s="2">
        <v>3000</v>
      </c>
      <c r="N2745" s="2">
        <v>3000</v>
      </c>
      <c r="O2745" s="2">
        <v>3000</v>
      </c>
      <c r="P2745" s="2">
        <f t="shared" si="2345"/>
        <v>26400</v>
      </c>
      <c r="Q2745" s="2">
        <f t="shared" si="2323"/>
        <v>75.213675213675216</v>
      </c>
    </row>
    <row r="2746" spans="1:17">
      <c r="A2746" s="33" t="s">
        <v>803</v>
      </c>
      <c r="B2746" s="33" t="s">
        <v>129</v>
      </c>
      <c r="C2746" s="33" t="s">
        <v>1181</v>
      </c>
      <c r="D2746" s="33" t="s">
        <v>1182</v>
      </c>
      <c r="E2746" s="34">
        <v>6139</v>
      </c>
      <c r="F2746" s="33" t="s">
        <v>1189</v>
      </c>
      <c r="G2746" s="84" t="s">
        <v>3108</v>
      </c>
      <c r="H2746" s="35" t="s">
        <v>108</v>
      </c>
      <c r="I2746" s="32">
        <v>6600</v>
      </c>
      <c r="J2746" s="32">
        <v>6600</v>
      </c>
      <c r="K2746" s="32">
        <v>3603</v>
      </c>
      <c r="L2746" s="32">
        <f t="shared" si="2343"/>
        <v>1800</v>
      </c>
      <c r="M2746" s="32">
        <v>600</v>
      </c>
      <c r="N2746" s="32">
        <v>600</v>
      </c>
      <c r="O2746" s="32">
        <v>600</v>
      </c>
      <c r="P2746" s="32">
        <f t="shared" si="2345"/>
        <v>5403</v>
      </c>
      <c r="Q2746" s="32">
        <f t="shared" si="2323"/>
        <v>81.86363636363636</v>
      </c>
    </row>
    <row r="2747" spans="1:17" ht="22.5">
      <c r="A2747" s="12" t="s">
        <v>803</v>
      </c>
      <c r="B2747" s="12" t="s">
        <v>129</v>
      </c>
      <c r="C2747" s="12" t="s">
        <v>1181</v>
      </c>
      <c r="D2747" s="12" t="s">
        <v>1182</v>
      </c>
      <c r="E2747" s="11">
        <v>6139</v>
      </c>
      <c r="F2747" s="12" t="s">
        <v>1190</v>
      </c>
      <c r="G2747" s="84" t="s">
        <v>3108</v>
      </c>
      <c r="H2747" s="13" t="s">
        <v>114</v>
      </c>
      <c r="I2747" s="2">
        <v>10100</v>
      </c>
      <c r="J2747" s="2">
        <v>10100</v>
      </c>
      <c r="K2747" s="2">
        <v>0</v>
      </c>
      <c r="L2747" s="2">
        <f t="shared" si="2343"/>
        <v>10100</v>
      </c>
      <c r="M2747" s="2">
        <v>10100</v>
      </c>
      <c r="N2747" s="2"/>
      <c r="O2747" s="2"/>
      <c r="P2747" s="2">
        <f t="shared" si="2345"/>
        <v>10100</v>
      </c>
      <c r="Q2747" s="2">
        <f t="shared" si="2323"/>
        <v>100</v>
      </c>
    </row>
    <row r="2748" spans="1:17" ht="22.5">
      <c r="A2748" s="17" t="s">
        <v>0</v>
      </c>
      <c r="B2748" s="17" t="s">
        <v>0</v>
      </c>
      <c r="C2748" s="17" t="s">
        <v>0</v>
      </c>
      <c r="D2748" s="18" t="s">
        <v>0</v>
      </c>
      <c r="E2748" s="18" t="s">
        <v>0</v>
      </c>
      <c r="F2748" s="18" t="s">
        <v>0</v>
      </c>
      <c r="G2748" s="81" t="s">
        <v>0</v>
      </c>
      <c r="H2748" s="24" t="s">
        <v>36</v>
      </c>
      <c r="I2748" s="29">
        <v>100</v>
      </c>
      <c r="J2748" s="29">
        <f t="shared" ref="J2748:K2750" si="2357">SUM(J2749)</f>
        <v>100</v>
      </c>
      <c r="K2748" s="29">
        <f t="shared" si="2357"/>
        <v>0</v>
      </c>
      <c r="L2748" s="29">
        <f t="shared" si="2343"/>
        <v>0</v>
      </c>
      <c r="M2748" s="29">
        <f t="shared" ref="M2748:O2750" si="2358">SUM(M2749)</f>
        <v>0</v>
      </c>
      <c r="N2748" s="29">
        <f t="shared" si="2358"/>
        <v>0</v>
      </c>
      <c r="O2748" s="29">
        <f t="shared" si="2358"/>
        <v>0</v>
      </c>
      <c r="P2748" s="29">
        <f t="shared" si="2345"/>
        <v>0</v>
      </c>
      <c r="Q2748" s="29">
        <f t="shared" si="2323"/>
        <v>0</v>
      </c>
    </row>
    <row r="2749" spans="1:17">
      <c r="A2749" s="12" t="s">
        <v>803</v>
      </c>
      <c r="B2749" s="12" t="s">
        <v>129</v>
      </c>
      <c r="C2749" s="12" t="s">
        <v>1181</v>
      </c>
      <c r="D2749" s="12" t="s">
        <v>1182</v>
      </c>
      <c r="E2749" s="18" t="s">
        <v>28</v>
      </c>
      <c r="F2749" s="18" t="s">
        <v>0</v>
      </c>
      <c r="G2749" s="81" t="s">
        <v>0</v>
      </c>
      <c r="H2749" s="18" t="s">
        <v>29</v>
      </c>
      <c r="I2749" s="3">
        <v>100</v>
      </c>
      <c r="J2749" s="3">
        <f t="shared" si="2357"/>
        <v>100</v>
      </c>
      <c r="K2749" s="3">
        <f t="shared" si="2357"/>
        <v>0</v>
      </c>
      <c r="L2749" s="3">
        <f t="shared" si="2343"/>
        <v>0</v>
      </c>
      <c r="M2749" s="3">
        <f t="shared" si="2358"/>
        <v>0</v>
      </c>
      <c r="N2749" s="3">
        <f t="shared" si="2358"/>
        <v>0</v>
      </c>
      <c r="O2749" s="3">
        <f t="shared" si="2358"/>
        <v>0</v>
      </c>
      <c r="P2749" s="3">
        <f t="shared" si="2345"/>
        <v>0</v>
      </c>
      <c r="Q2749" s="3">
        <f t="shared" si="2323"/>
        <v>0</v>
      </c>
    </row>
    <row r="2750" spans="1:17">
      <c r="A2750" s="17" t="s">
        <v>803</v>
      </c>
      <c r="B2750" s="17" t="s">
        <v>129</v>
      </c>
      <c r="C2750" s="17" t="s">
        <v>1181</v>
      </c>
      <c r="D2750" s="17" t="s">
        <v>1182</v>
      </c>
      <c r="E2750" s="17" t="s">
        <v>120</v>
      </c>
      <c r="F2750" s="12" t="s">
        <v>0</v>
      </c>
      <c r="G2750" s="84" t="s">
        <v>0</v>
      </c>
      <c r="H2750" s="18" t="s">
        <v>35</v>
      </c>
      <c r="I2750" s="3">
        <v>100</v>
      </c>
      <c r="J2750" s="3">
        <f t="shared" si="2357"/>
        <v>100</v>
      </c>
      <c r="K2750" s="3">
        <f t="shared" si="2357"/>
        <v>0</v>
      </c>
      <c r="L2750" s="3">
        <f t="shared" si="2343"/>
        <v>0</v>
      </c>
      <c r="M2750" s="3">
        <f t="shared" si="2358"/>
        <v>0</v>
      </c>
      <c r="N2750" s="3">
        <f t="shared" si="2358"/>
        <v>0</v>
      </c>
      <c r="O2750" s="3">
        <f t="shared" si="2358"/>
        <v>0</v>
      </c>
      <c r="P2750" s="3">
        <f t="shared" si="2345"/>
        <v>0</v>
      </c>
      <c r="Q2750" s="3">
        <f t="shared" si="2323"/>
        <v>0</v>
      </c>
    </row>
    <row r="2751" spans="1:17">
      <c r="A2751" s="12" t="s">
        <v>803</v>
      </c>
      <c r="B2751" s="12" t="s">
        <v>129</v>
      </c>
      <c r="C2751" s="12" t="s">
        <v>1181</v>
      </c>
      <c r="D2751" s="12" t="s">
        <v>1182</v>
      </c>
      <c r="E2751" s="11">
        <v>6148</v>
      </c>
      <c r="F2751" s="12"/>
      <c r="G2751" s="84" t="s">
        <v>3108</v>
      </c>
      <c r="H2751" s="13" t="s">
        <v>35</v>
      </c>
      <c r="I2751" s="2">
        <v>100</v>
      </c>
      <c r="J2751" s="2">
        <v>100</v>
      </c>
      <c r="K2751" s="2">
        <v>0</v>
      </c>
      <c r="L2751" s="2">
        <f t="shared" si="2343"/>
        <v>0</v>
      </c>
      <c r="M2751" s="2"/>
      <c r="N2751" s="2"/>
      <c r="O2751" s="2"/>
      <c r="P2751" s="2">
        <f t="shared" si="2345"/>
        <v>0</v>
      </c>
      <c r="Q2751" s="2">
        <f t="shared" si="2323"/>
        <v>0</v>
      </c>
    </row>
    <row r="2752" spans="1:17" ht="22.5">
      <c r="A2752" s="17" t="s">
        <v>0</v>
      </c>
      <c r="B2752" s="17" t="s">
        <v>0</v>
      </c>
      <c r="C2752" s="17" t="s">
        <v>0</v>
      </c>
      <c r="D2752" s="18" t="s">
        <v>0</v>
      </c>
      <c r="E2752" s="18" t="s">
        <v>0</v>
      </c>
      <c r="F2752" s="18" t="s">
        <v>0</v>
      </c>
      <c r="G2752" s="81" t="s">
        <v>0</v>
      </c>
      <c r="H2752" s="24" t="s">
        <v>58</v>
      </c>
      <c r="I2752" s="29">
        <v>70000</v>
      </c>
      <c r="J2752" s="29">
        <f t="shared" ref="J2752:K2752" si="2359">SUM(J2753)</f>
        <v>30000</v>
      </c>
      <c r="K2752" s="29">
        <f t="shared" si="2359"/>
        <v>15000</v>
      </c>
      <c r="L2752" s="29">
        <f t="shared" si="2343"/>
        <v>15000</v>
      </c>
      <c r="M2752" s="29">
        <f t="shared" ref="M2752:O2752" si="2360">SUM(M2753)</f>
        <v>10000</v>
      </c>
      <c r="N2752" s="29">
        <f t="shared" si="2360"/>
        <v>5000</v>
      </c>
      <c r="O2752" s="29">
        <f t="shared" si="2360"/>
        <v>0</v>
      </c>
      <c r="P2752" s="29">
        <f t="shared" si="2345"/>
        <v>30000</v>
      </c>
      <c r="Q2752" s="29">
        <f t="shared" si="2323"/>
        <v>100</v>
      </c>
    </row>
    <row r="2753" spans="1:17">
      <c r="A2753" s="12" t="s">
        <v>803</v>
      </c>
      <c r="B2753" s="12" t="s">
        <v>129</v>
      </c>
      <c r="C2753" s="12" t="s">
        <v>1181</v>
      </c>
      <c r="D2753" s="12" t="s">
        <v>1182</v>
      </c>
      <c r="E2753" s="18" t="s">
        <v>50</v>
      </c>
      <c r="F2753" s="18" t="s">
        <v>0</v>
      </c>
      <c r="G2753" s="81" t="s">
        <v>0</v>
      </c>
      <c r="H2753" s="18" t="s">
        <v>51</v>
      </c>
      <c r="I2753" s="3">
        <v>70000</v>
      </c>
      <c r="J2753" s="3">
        <f t="shared" ref="J2753" si="2361">SUM(J2754:J2755)</f>
        <v>30000</v>
      </c>
      <c r="K2753" s="3">
        <f t="shared" ref="K2753" si="2362">SUM(K2754:K2755)</f>
        <v>15000</v>
      </c>
      <c r="L2753" s="3">
        <f t="shared" si="2343"/>
        <v>15000</v>
      </c>
      <c r="M2753" s="3">
        <f t="shared" ref="M2753:O2753" si="2363">SUM(M2754:M2755)</f>
        <v>10000</v>
      </c>
      <c r="N2753" s="3">
        <f t="shared" si="2363"/>
        <v>5000</v>
      </c>
      <c r="O2753" s="3">
        <f t="shared" si="2363"/>
        <v>0</v>
      </c>
      <c r="P2753" s="3">
        <f t="shared" si="2345"/>
        <v>30000</v>
      </c>
      <c r="Q2753" s="3">
        <f t="shared" si="2323"/>
        <v>100</v>
      </c>
    </row>
    <row r="2754" spans="1:17">
      <c r="A2754" s="12" t="s">
        <v>803</v>
      </c>
      <c r="B2754" s="12" t="s">
        <v>129</v>
      </c>
      <c r="C2754" s="12" t="s">
        <v>1181</v>
      </c>
      <c r="D2754" s="12" t="s">
        <v>1182</v>
      </c>
      <c r="E2754" s="11">
        <v>8213</v>
      </c>
      <c r="F2754" s="12"/>
      <c r="G2754" s="84" t="s">
        <v>3108</v>
      </c>
      <c r="H2754" s="13" t="s">
        <v>54</v>
      </c>
      <c r="I2754" s="2">
        <v>40000</v>
      </c>
      <c r="J2754" s="2">
        <v>20000</v>
      </c>
      <c r="K2754" s="2">
        <v>10000</v>
      </c>
      <c r="L2754" s="2">
        <f t="shared" si="2343"/>
        <v>10000</v>
      </c>
      <c r="M2754" s="2">
        <v>5000</v>
      </c>
      <c r="N2754" s="2">
        <v>5000</v>
      </c>
      <c r="O2754" s="2"/>
      <c r="P2754" s="2">
        <f t="shared" si="2345"/>
        <v>20000</v>
      </c>
      <c r="Q2754" s="2">
        <f t="shared" si="2323"/>
        <v>100</v>
      </c>
    </row>
    <row r="2755" spans="1:17">
      <c r="A2755" s="12" t="s">
        <v>803</v>
      </c>
      <c r="B2755" s="12" t="s">
        <v>129</v>
      </c>
      <c r="C2755" s="12" t="s">
        <v>1181</v>
      </c>
      <c r="D2755" s="12" t="s">
        <v>1182</v>
      </c>
      <c r="E2755" s="11">
        <v>8216</v>
      </c>
      <c r="F2755" s="12"/>
      <c r="G2755" s="84" t="s">
        <v>3108</v>
      </c>
      <c r="H2755" s="13" t="s">
        <v>57</v>
      </c>
      <c r="I2755" s="2">
        <v>30000</v>
      </c>
      <c r="J2755" s="2">
        <v>10000</v>
      </c>
      <c r="K2755" s="2">
        <v>5000</v>
      </c>
      <c r="L2755" s="2">
        <f t="shared" si="2343"/>
        <v>5000</v>
      </c>
      <c r="M2755" s="2">
        <v>5000</v>
      </c>
      <c r="N2755" s="2"/>
      <c r="O2755" s="2"/>
      <c r="P2755" s="2">
        <f t="shared" si="2345"/>
        <v>10000</v>
      </c>
      <c r="Q2755" s="2">
        <f t="shared" si="2323"/>
        <v>100</v>
      </c>
    </row>
    <row r="2756" spans="1:17">
      <c r="A2756" s="13" t="s">
        <v>0</v>
      </c>
      <c r="B2756" s="13" t="s">
        <v>0</v>
      </c>
      <c r="C2756" s="13" t="s">
        <v>0</v>
      </c>
      <c r="D2756" s="13" t="s">
        <v>0</v>
      </c>
      <c r="E2756" s="13" t="s">
        <v>0</v>
      </c>
      <c r="F2756" s="13" t="s">
        <v>0</v>
      </c>
      <c r="G2756" s="84" t="s">
        <v>0</v>
      </c>
      <c r="H2756" s="24" t="s">
        <v>1191</v>
      </c>
      <c r="I2756" s="29">
        <v>3068419</v>
      </c>
      <c r="J2756" s="29">
        <f t="shared" ref="J2756:K2756" si="2364">SUM(J2726,J2748,J2752)</f>
        <v>2868577</v>
      </c>
      <c r="K2756" s="29">
        <f t="shared" si="2364"/>
        <v>1529661</v>
      </c>
      <c r="L2756" s="29">
        <f t="shared" si="2343"/>
        <v>740950</v>
      </c>
      <c r="M2756" s="29">
        <f t="shared" ref="M2756:O2756" si="2365">SUM(M2726,M2748,M2752)</f>
        <v>259650</v>
      </c>
      <c r="N2756" s="29">
        <f t="shared" si="2365"/>
        <v>243150</v>
      </c>
      <c r="O2756" s="29">
        <f t="shared" si="2365"/>
        <v>238150</v>
      </c>
      <c r="P2756" s="29">
        <f t="shared" si="2345"/>
        <v>2270611</v>
      </c>
      <c r="Q2756" s="29">
        <f t="shared" si="2323"/>
        <v>79.154612199707387</v>
      </c>
    </row>
    <row r="2757" spans="1:17" ht="15.75" thickBot="1">
      <c r="A2757" s="13" t="s">
        <v>0</v>
      </c>
      <c r="B2757" s="13" t="s">
        <v>0</v>
      </c>
      <c r="C2757" s="13" t="s">
        <v>0</v>
      </c>
      <c r="D2757" s="13" t="s">
        <v>0</v>
      </c>
      <c r="E2757" s="13" t="s">
        <v>0</v>
      </c>
      <c r="F2757" s="13" t="s">
        <v>0</v>
      </c>
      <c r="G2757" s="84" t="s">
        <v>0</v>
      </c>
      <c r="H2757" s="18" t="s">
        <v>125</v>
      </c>
      <c r="I2757" s="3">
        <v>81</v>
      </c>
      <c r="J2757" s="3">
        <v>81</v>
      </c>
      <c r="K2757" s="3">
        <v>0</v>
      </c>
      <c r="L2757" s="3">
        <f t="shared" si="2343"/>
        <v>0</v>
      </c>
      <c r="M2757" s="3"/>
      <c r="N2757" s="3"/>
      <c r="O2757" s="3"/>
      <c r="P2757" s="3">
        <f t="shared" si="2345"/>
        <v>0</v>
      </c>
      <c r="Q2757" s="3">
        <f t="shared" si="2323"/>
        <v>0</v>
      </c>
    </row>
    <row r="2758" spans="1:17" ht="45.75" thickBot="1">
      <c r="A2758" s="109" t="s">
        <v>0</v>
      </c>
      <c r="B2758" s="109" t="s">
        <v>0</v>
      </c>
      <c r="C2758" s="109" t="s">
        <v>0</v>
      </c>
      <c r="D2758" s="109" t="s">
        <v>0</v>
      </c>
      <c r="E2758" s="109" t="s">
        <v>0</v>
      </c>
      <c r="F2758" s="109" t="s">
        <v>0</v>
      </c>
      <c r="G2758" s="121" t="s">
        <v>0</v>
      </c>
      <c r="H2758" s="1" t="s">
        <v>126</v>
      </c>
      <c r="I2758" s="1" t="s">
        <v>3016</v>
      </c>
      <c r="J2758" s="1" t="s">
        <v>3199</v>
      </c>
      <c r="K2758" s="1" t="s">
        <v>3198</v>
      </c>
      <c r="L2758" s="1" t="s">
        <v>3191</v>
      </c>
      <c r="M2758" s="1" t="s">
        <v>3193</v>
      </c>
      <c r="N2758" s="1" t="s">
        <v>3194</v>
      </c>
      <c r="O2758" s="1" t="s">
        <v>3195</v>
      </c>
      <c r="P2758" s="1" t="s">
        <v>3192</v>
      </c>
      <c r="Q2758" s="1" t="s">
        <v>3185</v>
      </c>
    </row>
    <row r="2759" spans="1:17">
      <c r="A2759" s="110"/>
      <c r="B2759" s="110"/>
      <c r="C2759" s="110"/>
      <c r="D2759" s="110"/>
      <c r="E2759" s="110"/>
      <c r="F2759" s="110"/>
      <c r="G2759" s="122"/>
      <c r="H2759" s="26" t="s">
        <v>0</v>
      </c>
      <c r="I2759" s="28">
        <v>1</v>
      </c>
      <c r="J2759" s="28">
        <v>2</v>
      </c>
      <c r="K2759" s="28">
        <v>3</v>
      </c>
      <c r="L2759" s="28" t="s">
        <v>3186</v>
      </c>
      <c r="M2759" s="28">
        <v>5</v>
      </c>
      <c r="N2759" s="28">
        <v>6</v>
      </c>
      <c r="O2759" s="28">
        <v>7</v>
      </c>
      <c r="P2759" s="28" t="s">
        <v>3187</v>
      </c>
      <c r="Q2759" s="28">
        <v>9</v>
      </c>
    </row>
    <row r="2760" spans="1:17">
      <c r="A2760" s="110"/>
      <c r="B2760" s="110"/>
      <c r="C2760" s="110"/>
      <c r="D2760" s="110"/>
      <c r="E2760" s="110"/>
      <c r="F2760" s="110"/>
      <c r="G2760" s="122"/>
      <c r="H2760" s="8" t="s">
        <v>877</v>
      </c>
      <c r="I2760" s="9">
        <v>3068419</v>
      </c>
      <c r="J2760" s="9">
        <f t="shared" ref="J2760" si="2366">SUM(J2756)</f>
        <v>2868577</v>
      </c>
      <c r="K2760" s="9">
        <f t="shared" ref="K2760" si="2367">SUM(K2756)</f>
        <v>1529661</v>
      </c>
      <c r="L2760" s="9">
        <f t="shared" ref="L2760:L2761" si="2368">M2760+N2760+O2760</f>
        <v>740950</v>
      </c>
      <c r="M2760" s="9">
        <f t="shared" ref="M2760:O2760" si="2369">SUM(M2756)</f>
        <v>259650</v>
      </c>
      <c r="N2760" s="9">
        <f t="shared" si="2369"/>
        <v>243150</v>
      </c>
      <c r="O2760" s="9">
        <f t="shared" si="2369"/>
        <v>238150</v>
      </c>
      <c r="P2760" s="9">
        <f t="shared" ref="P2760:P2761" si="2370">SUM(K2760+L2760)</f>
        <v>2270611</v>
      </c>
      <c r="Q2760" s="9">
        <f t="shared" si="2323"/>
        <v>79.154612199707387</v>
      </c>
    </row>
    <row r="2761" spans="1:17">
      <c r="A2761" s="110"/>
      <c r="B2761" s="110"/>
      <c r="C2761" s="110"/>
      <c r="D2761" s="110"/>
      <c r="E2761" s="110"/>
      <c r="F2761" s="110"/>
      <c r="G2761" s="122"/>
      <c r="H2761" s="10" t="s">
        <v>68</v>
      </c>
      <c r="I2761" s="9">
        <v>3068419</v>
      </c>
      <c r="J2761" s="9">
        <f t="shared" ref="J2761" si="2371">SUM(J2760)</f>
        <v>2868577</v>
      </c>
      <c r="K2761" s="9">
        <f t="shared" ref="K2761" si="2372">SUM(K2760)</f>
        <v>1529661</v>
      </c>
      <c r="L2761" s="9">
        <f t="shared" si="2368"/>
        <v>740950</v>
      </c>
      <c r="M2761" s="9">
        <f t="shared" ref="M2761:O2761" si="2373">SUM(M2760)</f>
        <v>259650</v>
      </c>
      <c r="N2761" s="9">
        <f t="shared" si="2373"/>
        <v>243150</v>
      </c>
      <c r="O2761" s="9">
        <f t="shared" si="2373"/>
        <v>238150</v>
      </c>
      <c r="P2761" s="9">
        <f t="shared" si="2370"/>
        <v>2270611</v>
      </c>
      <c r="Q2761" s="9">
        <f t="shared" si="2323"/>
        <v>79.154612199707387</v>
      </c>
    </row>
    <row r="2762" spans="1:17">
      <c r="A2762" s="111"/>
      <c r="B2762" s="111"/>
      <c r="C2762" s="111"/>
      <c r="D2762" s="111"/>
      <c r="E2762" s="111"/>
      <c r="F2762" s="111"/>
      <c r="G2762" s="123"/>
      <c r="Q2762" t="str">
        <f t="shared" si="2323"/>
        <v>-</v>
      </c>
    </row>
    <row r="2763" spans="1:17" ht="15.75" thickBot="1">
      <c r="A2763" s="13" t="s">
        <v>0</v>
      </c>
      <c r="B2763" s="13" t="s">
        <v>0</v>
      </c>
      <c r="C2763" s="13" t="s">
        <v>0</v>
      </c>
      <c r="D2763" s="13" t="s">
        <v>0</v>
      </c>
      <c r="E2763" s="13" t="s">
        <v>0</v>
      </c>
      <c r="F2763" s="13" t="s">
        <v>0</v>
      </c>
      <c r="G2763" s="84" t="s">
        <v>0</v>
      </c>
      <c r="H2763" s="27" t="s">
        <v>0</v>
      </c>
      <c r="I2763" s="27"/>
      <c r="J2763" s="27"/>
      <c r="K2763" s="27"/>
      <c r="L2763" s="27"/>
      <c r="M2763" s="27"/>
      <c r="N2763" s="27"/>
      <c r="O2763" s="27"/>
      <c r="P2763" s="27"/>
      <c r="Q2763" s="27" t="str">
        <f t="shared" si="2323"/>
        <v>-</v>
      </c>
    </row>
    <row r="2764" spans="1:17" ht="45.75" thickBot="1">
      <c r="A2764" s="1" t="s">
        <v>82</v>
      </c>
      <c r="B2764" s="1" t="s">
        <v>83</v>
      </c>
      <c r="C2764" s="1" t="s">
        <v>84</v>
      </c>
      <c r="D2764" s="19" t="s">
        <v>0</v>
      </c>
      <c r="E2764" s="1" t="s">
        <v>85</v>
      </c>
      <c r="F2764" s="1" t="s">
        <v>86</v>
      </c>
      <c r="G2764" s="82" t="s">
        <v>87</v>
      </c>
      <c r="H2764" s="1" t="s">
        <v>1</v>
      </c>
      <c r="I2764" s="1" t="s">
        <v>3016</v>
      </c>
      <c r="J2764" s="1" t="s">
        <v>3199</v>
      </c>
      <c r="K2764" s="1" t="s">
        <v>3198</v>
      </c>
      <c r="L2764" s="1" t="s">
        <v>3191</v>
      </c>
      <c r="M2764" s="1" t="s">
        <v>3193</v>
      </c>
      <c r="N2764" s="1" t="s">
        <v>3194</v>
      </c>
      <c r="O2764" s="1" t="s">
        <v>3195</v>
      </c>
      <c r="P2764" s="1" t="s">
        <v>3192</v>
      </c>
      <c r="Q2764" s="1" t="s">
        <v>3185</v>
      </c>
    </row>
    <row r="2765" spans="1:17">
      <c r="A2765" s="20" t="s">
        <v>0</v>
      </c>
      <c r="B2765" s="20" t="s">
        <v>0</v>
      </c>
      <c r="C2765" s="20" t="s">
        <v>0</v>
      </c>
      <c r="D2765" s="21" t="s">
        <v>0</v>
      </c>
      <c r="E2765" s="21" t="s">
        <v>0</v>
      </c>
      <c r="F2765" s="22" t="s">
        <v>0</v>
      </c>
      <c r="G2765" s="83" t="s">
        <v>0</v>
      </c>
      <c r="H2765" s="23" t="s">
        <v>0</v>
      </c>
      <c r="I2765" s="28">
        <v>1</v>
      </c>
      <c r="J2765" s="28">
        <v>2</v>
      </c>
      <c r="K2765" s="28">
        <v>3</v>
      </c>
      <c r="L2765" s="28" t="s">
        <v>3186</v>
      </c>
      <c r="M2765" s="28">
        <v>5</v>
      </c>
      <c r="N2765" s="28">
        <v>6</v>
      </c>
      <c r="O2765" s="28">
        <v>7</v>
      </c>
      <c r="P2765" s="28" t="s">
        <v>3187</v>
      </c>
      <c r="Q2765" s="28">
        <v>9</v>
      </c>
    </row>
    <row r="2766" spans="1:17">
      <c r="A2766" s="17" t="s">
        <v>803</v>
      </c>
      <c r="B2766" s="17" t="s">
        <v>129</v>
      </c>
      <c r="C2766" s="12" t="s">
        <v>1192</v>
      </c>
      <c r="D2766" s="12" t="s">
        <v>1193</v>
      </c>
      <c r="E2766" s="18" t="s">
        <v>0</v>
      </c>
      <c r="F2766" s="18" t="s">
        <v>0</v>
      </c>
      <c r="G2766" s="81" t="s">
        <v>0</v>
      </c>
      <c r="H2766" s="18" t="s">
        <v>1194</v>
      </c>
      <c r="I2766" s="11"/>
      <c r="J2766" s="11"/>
      <c r="K2766" s="11"/>
      <c r="L2766" s="11"/>
      <c r="M2766" s="11"/>
      <c r="N2766" s="11"/>
      <c r="O2766" s="11"/>
      <c r="P2766" s="11"/>
      <c r="Q2766" s="11" t="str">
        <f t="shared" si="2323"/>
        <v>-</v>
      </c>
    </row>
    <row r="2767" spans="1:17" ht="22.5">
      <c r="A2767" s="17" t="s">
        <v>0</v>
      </c>
      <c r="B2767" s="17" t="s">
        <v>0</v>
      </c>
      <c r="C2767" s="17" t="s">
        <v>0</v>
      </c>
      <c r="D2767" s="18" t="s">
        <v>0</v>
      </c>
      <c r="E2767" s="18" t="s">
        <v>0</v>
      </c>
      <c r="F2767" s="18" t="s">
        <v>0</v>
      </c>
      <c r="G2767" s="81" t="s">
        <v>0</v>
      </c>
      <c r="H2767" s="24" t="s">
        <v>27</v>
      </c>
      <c r="I2767" s="29">
        <v>3660128</v>
      </c>
      <c r="J2767" s="29">
        <f t="shared" ref="J2767" si="2374">SUM(J2768,J2776,J2778)</f>
        <v>3489123</v>
      </c>
      <c r="K2767" s="29">
        <f t="shared" ref="K2767" si="2375">SUM(K2768,K2776,K2778)</f>
        <v>1854909</v>
      </c>
      <c r="L2767" s="29">
        <f t="shared" ref="L2767:L2798" si="2376">M2767+N2767+O2767</f>
        <v>885035</v>
      </c>
      <c r="M2767" s="29">
        <f t="shared" ref="M2767:O2767" si="2377">SUM(M2768,M2776,M2778)</f>
        <v>307445</v>
      </c>
      <c r="N2767" s="29">
        <f t="shared" si="2377"/>
        <v>288795</v>
      </c>
      <c r="O2767" s="29">
        <f t="shared" si="2377"/>
        <v>288795</v>
      </c>
      <c r="P2767" s="29">
        <f t="shared" ref="P2767:P2798" si="2378">SUM(K2767+L2767)</f>
        <v>2739944</v>
      </c>
      <c r="Q2767" s="29">
        <f t="shared" si="2323"/>
        <v>78.528157362179556</v>
      </c>
    </row>
    <row r="2768" spans="1:17">
      <c r="A2768" s="12" t="s">
        <v>803</v>
      </c>
      <c r="B2768" s="12" t="s">
        <v>129</v>
      </c>
      <c r="C2768" s="12" t="s">
        <v>1192</v>
      </c>
      <c r="D2768" s="12" t="s">
        <v>1193</v>
      </c>
      <c r="E2768" s="18" t="s">
        <v>2</v>
      </c>
      <c r="F2768" s="18" t="s">
        <v>0</v>
      </c>
      <c r="G2768" s="81" t="s">
        <v>0</v>
      </c>
      <c r="H2768" s="18" t="s">
        <v>3</v>
      </c>
      <c r="I2768" s="3">
        <v>3082484</v>
      </c>
      <c r="J2768" s="3">
        <f t="shared" ref="J2768" si="2379">SUM(J2769:J2770)</f>
        <v>3040479</v>
      </c>
      <c r="K2768" s="3">
        <f t="shared" ref="K2768" si="2380">SUM(K2769:K2770)</f>
        <v>1632190</v>
      </c>
      <c r="L2768" s="3">
        <f t="shared" si="2376"/>
        <v>756000</v>
      </c>
      <c r="M2768" s="3">
        <f t="shared" ref="M2768:O2768" si="2381">SUM(M2769:M2770)</f>
        <v>252000</v>
      </c>
      <c r="N2768" s="3">
        <f t="shared" si="2381"/>
        <v>252000</v>
      </c>
      <c r="O2768" s="3">
        <f t="shared" si="2381"/>
        <v>252000</v>
      </c>
      <c r="P2768" s="3">
        <f t="shared" si="2378"/>
        <v>2388190</v>
      </c>
      <c r="Q2768" s="3">
        <f t="shared" si="2323"/>
        <v>78.546505336823571</v>
      </c>
    </row>
    <row r="2769" spans="1:17">
      <c r="A2769" s="33" t="s">
        <v>803</v>
      </c>
      <c r="B2769" s="33" t="s">
        <v>129</v>
      </c>
      <c r="C2769" s="33" t="s">
        <v>1192</v>
      </c>
      <c r="D2769" s="33" t="s">
        <v>1193</v>
      </c>
      <c r="E2769" s="34">
        <v>6111</v>
      </c>
      <c r="F2769" s="33"/>
      <c r="G2769" s="84" t="s">
        <v>3108</v>
      </c>
      <c r="H2769" s="35" t="s">
        <v>4</v>
      </c>
      <c r="I2769" s="32">
        <v>2704234</v>
      </c>
      <c r="J2769" s="32">
        <v>2644234</v>
      </c>
      <c r="K2769" s="32">
        <v>1380502</v>
      </c>
      <c r="L2769" s="32">
        <f t="shared" si="2376"/>
        <v>660000</v>
      </c>
      <c r="M2769" s="32">
        <v>220000</v>
      </c>
      <c r="N2769" s="32">
        <v>220000</v>
      </c>
      <c r="O2769" s="32">
        <v>220000</v>
      </c>
      <c r="P2769" s="32">
        <f t="shared" si="2378"/>
        <v>2040502</v>
      </c>
      <c r="Q2769" s="32">
        <f t="shared" ref="Q2769:Q2832" si="2382">IF(J2769=0,"-",P2769/J2769*100)</f>
        <v>77.167981351120957</v>
      </c>
    </row>
    <row r="2770" spans="1:17">
      <c r="A2770" s="17" t="s">
        <v>803</v>
      </c>
      <c r="B2770" s="17" t="s">
        <v>129</v>
      </c>
      <c r="C2770" s="17" t="s">
        <v>1192</v>
      </c>
      <c r="D2770" s="17" t="s">
        <v>1193</v>
      </c>
      <c r="E2770" s="17" t="s">
        <v>91</v>
      </c>
      <c r="F2770" s="12" t="s">
        <v>0</v>
      </c>
      <c r="G2770" s="84" t="s">
        <v>0</v>
      </c>
      <c r="H2770" s="18" t="s">
        <v>5</v>
      </c>
      <c r="I2770" s="3">
        <v>378250</v>
      </c>
      <c r="J2770" s="3">
        <f t="shared" ref="J2770:K2770" si="2383">SUM(J2771:J2775)</f>
        <v>396245</v>
      </c>
      <c r="K2770" s="3">
        <f t="shared" si="2383"/>
        <v>251688</v>
      </c>
      <c r="L2770" s="3">
        <f t="shared" si="2376"/>
        <v>96000</v>
      </c>
      <c r="M2770" s="3">
        <f t="shared" ref="M2770:O2770" si="2384">SUM(M2771:M2775)</f>
        <v>32000</v>
      </c>
      <c r="N2770" s="3">
        <f t="shared" si="2384"/>
        <v>32000</v>
      </c>
      <c r="O2770" s="3">
        <f t="shared" si="2384"/>
        <v>32000</v>
      </c>
      <c r="P2770" s="3">
        <f t="shared" si="2378"/>
        <v>347688</v>
      </c>
      <c r="Q2770" s="3">
        <f t="shared" si="2382"/>
        <v>87.745712879657788</v>
      </c>
    </row>
    <row r="2771" spans="1:17">
      <c r="A2771" s="33" t="s">
        <v>803</v>
      </c>
      <c r="B2771" s="33" t="s">
        <v>129</v>
      </c>
      <c r="C2771" s="33" t="s">
        <v>1192</v>
      </c>
      <c r="D2771" s="33" t="s">
        <v>1193</v>
      </c>
      <c r="E2771" s="34">
        <v>6112</v>
      </c>
      <c r="F2771" s="33" t="s">
        <v>1195</v>
      </c>
      <c r="G2771" s="84" t="s">
        <v>3108</v>
      </c>
      <c r="H2771" s="35" t="s">
        <v>9</v>
      </c>
      <c r="I2771" s="32">
        <v>92900</v>
      </c>
      <c r="J2771" s="32">
        <v>90900</v>
      </c>
      <c r="K2771" s="32">
        <v>46022</v>
      </c>
      <c r="L2771" s="32">
        <f t="shared" si="2376"/>
        <v>27000</v>
      </c>
      <c r="M2771" s="32">
        <v>9000</v>
      </c>
      <c r="N2771" s="32">
        <v>9000</v>
      </c>
      <c r="O2771" s="32">
        <v>9000</v>
      </c>
      <c r="P2771" s="32">
        <f t="shared" si="2378"/>
        <v>73022</v>
      </c>
      <c r="Q2771" s="32">
        <f t="shared" si="2382"/>
        <v>80.332233223322334</v>
      </c>
    </row>
    <row r="2772" spans="1:17">
      <c r="A2772" s="33" t="s">
        <v>803</v>
      </c>
      <c r="B2772" s="33" t="s">
        <v>129</v>
      </c>
      <c r="C2772" s="33" t="s">
        <v>1192</v>
      </c>
      <c r="D2772" s="33" t="s">
        <v>1193</v>
      </c>
      <c r="E2772" s="34">
        <v>6112</v>
      </c>
      <c r="F2772" s="33" t="s">
        <v>1196</v>
      </c>
      <c r="G2772" s="84" t="s">
        <v>3108</v>
      </c>
      <c r="H2772" s="35" t="s">
        <v>10</v>
      </c>
      <c r="I2772" s="32">
        <v>231100</v>
      </c>
      <c r="J2772" s="32">
        <v>227100</v>
      </c>
      <c r="K2772" s="32">
        <v>127421</v>
      </c>
      <c r="L2772" s="32">
        <f t="shared" si="2376"/>
        <v>69000</v>
      </c>
      <c r="M2772" s="32">
        <v>23000</v>
      </c>
      <c r="N2772" s="32">
        <v>23000</v>
      </c>
      <c r="O2772" s="32">
        <v>23000</v>
      </c>
      <c r="P2772" s="32">
        <f t="shared" si="2378"/>
        <v>196421</v>
      </c>
      <c r="Q2772" s="32">
        <f t="shared" si="2382"/>
        <v>86.490973139586075</v>
      </c>
    </row>
    <row r="2773" spans="1:17">
      <c r="A2773" s="12" t="s">
        <v>803</v>
      </c>
      <c r="B2773" s="12" t="s">
        <v>129</v>
      </c>
      <c r="C2773" s="12" t="s">
        <v>1192</v>
      </c>
      <c r="D2773" s="12" t="s">
        <v>1193</v>
      </c>
      <c r="E2773" s="11">
        <v>6112</v>
      </c>
      <c r="F2773" s="12" t="s">
        <v>1197</v>
      </c>
      <c r="G2773" s="84" t="s">
        <v>3108</v>
      </c>
      <c r="H2773" s="13" t="s">
        <v>7</v>
      </c>
      <c r="I2773" s="2">
        <v>34050</v>
      </c>
      <c r="J2773" s="2">
        <v>58045</v>
      </c>
      <c r="K2773" s="2">
        <v>58045</v>
      </c>
      <c r="L2773" s="2">
        <f t="shared" si="2376"/>
        <v>0</v>
      </c>
      <c r="M2773" s="2"/>
      <c r="N2773" s="2"/>
      <c r="O2773" s="2"/>
      <c r="P2773" s="2">
        <f t="shared" si="2378"/>
        <v>58045</v>
      </c>
      <c r="Q2773" s="2">
        <f t="shared" si="2382"/>
        <v>100</v>
      </c>
    </row>
    <row r="2774" spans="1:17">
      <c r="A2774" s="12" t="s">
        <v>803</v>
      </c>
      <c r="B2774" s="12" t="s">
        <v>129</v>
      </c>
      <c r="C2774" s="12" t="s">
        <v>1192</v>
      </c>
      <c r="D2774" s="12" t="s">
        <v>1193</v>
      </c>
      <c r="E2774" s="11">
        <v>6112</v>
      </c>
      <c r="F2774" s="12" t="s">
        <v>1198</v>
      </c>
      <c r="G2774" s="84" t="s">
        <v>3108</v>
      </c>
      <c r="H2774" s="13" t="s">
        <v>8</v>
      </c>
      <c r="I2774" s="2">
        <v>5300</v>
      </c>
      <c r="J2774" s="2">
        <v>5300</v>
      </c>
      <c r="K2774" s="2">
        <v>5300</v>
      </c>
      <c r="L2774" s="2">
        <f t="shared" si="2376"/>
        <v>0</v>
      </c>
      <c r="M2774" s="2"/>
      <c r="N2774" s="2"/>
      <c r="O2774" s="2"/>
      <c r="P2774" s="2">
        <f t="shared" si="2378"/>
        <v>5300</v>
      </c>
      <c r="Q2774" s="2">
        <f t="shared" si="2382"/>
        <v>100</v>
      </c>
    </row>
    <row r="2775" spans="1:17">
      <c r="A2775" s="12" t="s">
        <v>803</v>
      </c>
      <c r="B2775" s="12" t="s">
        <v>129</v>
      </c>
      <c r="C2775" s="12" t="s">
        <v>1192</v>
      </c>
      <c r="D2775" s="12" t="s">
        <v>1193</v>
      </c>
      <c r="E2775" s="11">
        <v>6112</v>
      </c>
      <c r="F2775" s="12" t="s">
        <v>1199</v>
      </c>
      <c r="G2775" s="84" t="s">
        <v>3108</v>
      </c>
      <c r="H2775" s="13" t="s">
        <v>6</v>
      </c>
      <c r="I2775" s="2">
        <v>14900</v>
      </c>
      <c r="J2775" s="2">
        <v>14900</v>
      </c>
      <c r="K2775" s="2">
        <v>14900</v>
      </c>
      <c r="L2775" s="2">
        <f t="shared" si="2376"/>
        <v>0</v>
      </c>
      <c r="M2775" s="2"/>
      <c r="N2775" s="2"/>
      <c r="O2775" s="2"/>
      <c r="P2775" s="2">
        <f t="shared" si="2378"/>
        <v>14900</v>
      </c>
      <c r="Q2775" s="2">
        <f t="shared" si="2382"/>
        <v>100</v>
      </c>
    </row>
    <row r="2776" spans="1:17">
      <c r="A2776" s="12" t="s">
        <v>803</v>
      </c>
      <c r="B2776" s="12" t="s">
        <v>129</v>
      </c>
      <c r="C2776" s="12" t="s">
        <v>1192</v>
      </c>
      <c r="D2776" s="12" t="s">
        <v>1193</v>
      </c>
      <c r="E2776" s="18" t="s">
        <v>13</v>
      </c>
      <c r="F2776" s="18" t="s">
        <v>0</v>
      </c>
      <c r="G2776" s="81" t="s">
        <v>0</v>
      </c>
      <c r="H2776" s="18" t="s">
        <v>14</v>
      </c>
      <c r="I2776" s="3">
        <v>283944</v>
      </c>
      <c r="J2776" s="3">
        <f t="shared" ref="J2776:K2776" si="2385">SUM(J2777)</f>
        <v>278944</v>
      </c>
      <c r="K2776" s="3">
        <f t="shared" si="2385"/>
        <v>144766</v>
      </c>
      <c r="L2776" s="3">
        <f t="shared" si="2376"/>
        <v>72000</v>
      </c>
      <c r="M2776" s="3">
        <f t="shared" ref="M2776:O2776" si="2386">SUM(M2777)</f>
        <v>24000</v>
      </c>
      <c r="N2776" s="3">
        <f t="shared" si="2386"/>
        <v>24000</v>
      </c>
      <c r="O2776" s="3">
        <f t="shared" si="2386"/>
        <v>24000</v>
      </c>
      <c r="P2776" s="3">
        <f t="shared" si="2378"/>
        <v>216766</v>
      </c>
      <c r="Q2776" s="3">
        <f t="shared" si="2382"/>
        <v>77.709504416657111</v>
      </c>
    </row>
    <row r="2777" spans="1:17">
      <c r="A2777" s="33" t="s">
        <v>803</v>
      </c>
      <c r="B2777" s="33" t="s">
        <v>129</v>
      </c>
      <c r="C2777" s="33" t="s">
        <v>1192</v>
      </c>
      <c r="D2777" s="33" t="s">
        <v>1193</v>
      </c>
      <c r="E2777" s="34">
        <v>6121</v>
      </c>
      <c r="F2777" s="33"/>
      <c r="G2777" s="84" t="s">
        <v>3108</v>
      </c>
      <c r="H2777" s="35" t="s">
        <v>15</v>
      </c>
      <c r="I2777" s="32">
        <v>283944</v>
      </c>
      <c r="J2777" s="32">
        <v>278944</v>
      </c>
      <c r="K2777" s="32">
        <v>144766</v>
      </c>
      <c r="L2777" s="32">
        <f t="shared" si="2376"/>
        <v>72000</v>
      </c>
      <c r="M2777" s="32">
        <v>24000</v>
      </c>
      <c r="N2777" s="32">
        <v>24000</v>
      </c>
      <c r="O2777" s="32">
        <v>24000</v>
      </c>
      <c r="P2777" s="32">
        <f t="shared" si="2378"/>
        <v>216766</v>
      </c>
      <c r="Q2777" s="32">
        <f t="shared" si="2382"/>
        <v>77.709504416657111</v>
      </c>
    </row>
    <row r="2778" spans="1:17">
      <c r="A2778" s="12" t="s">
        <v>803</v>
      </c>
      <c r="B2778" s="12" t="s">
        <v>129</v>
      </c>
      <c r="C2778" s="12" t="s">
        <v>1192</v>
      </c>
      <c r="D2778" s="12" t="s">
        <v>1193</v>
      </c>
      <c r="E2778" s="18" t="s">
        <v>16</v>
      </c>
      <c r="F2778" s="18" t="s">
        <v>0</v>
      </c>
      <c r="G2778" s="81" t="s">
        <v>0</v>
      </c>
      <c r="H2778" s="18" t="s">
        <v>17</v>
      </c>
      <c r="I2778" s="3">
        <v>293700</v>
      </c>
      <c r="J2778" s="3">
        <f t="shared" ref="J2778:K2778" si="2387">SUM(J2779:J2785)</f>
        <v>169700</v>
      </c>
      <c r="K2778" s="3">
        <f t="shared" si="2387"/>
        <v>77953</v>
      </c>
      <c r="L2778" s="3">
        <f t="shared" si="2376"/>
        <v>57035</v>
      </c>
      <c r="M2778" s="3">
        <f t="shared" ref="M2778:O2778" si="2388">SUM(M2779:M2785)</f>
        <v>31445</v>
      </c>
      <c r="N2778" s="3">
        <f t="shared" si="2388"/>
        <v>12795</v>
      </c>
      <c r="O2778" s="3">
        <f t="shared" si="2388"/>
        <v>12795</v>
      </c>
      <c r="P2778" s="3">
        <f t="shared" si="2378"/>
        <v>134988</v>
      </c>
      <c r="Q2778" s="3">
        <f t="shared" si="2382"/>
        <v>79.545079552150852</v>
      </c>
    </row>
    <row r="2779" spans="1:17">
      <c r="A2779" s="12" t="s">
        <v>803</v>
      </c>
      <c r="B2779" s="12" t="s">
        <v>129</v>
      </c>
      <c r="C2779" s="12" t="s">
        <v>1192</v>
      </c>
      <c r="D2779" s="12" t="s">
        <v>1193</v>
      </c>
      <c r="E2779" s="11">
        <v>6131</v>
      </c>
      <c r="F2779" s="12"/>
      <c r="G2779" s="84" t="s">
        <v>3108</v>
      </c>
      <c r="H2779" s="13" t="s">
        <v>18</v>
      </c>
      <c r="I2779" s="2">
        <v>2000</v>
      </c>
      <c r="J2779" s="2">
        <v>1000</v>
      </c>
      <c r="K2779" s="2">
        <v>0</v>
      </c>
      <c r="L2779" s="2">
        <f t="shared" si="2376"/>
        <v>1000</v>
      </c>
      <c r="M2779" s="2">
        <v>1000</v>
      </c>
      <c r="N2779" s="2"/>
      <c r="O2779" s="2"/>
      <c r="P2779" s="2">
        <f t="shared" si="2378"/>
        <v>1000</v>
      </c>
      <c r="Q2779" s="2">
        <f t="shared" si="2382"/>
        <v>100</v>
      </c>
    </row>
    <row r="2780" spans="1:17">
      <c r="A2780" s="12" t="s">
        <v>803</v>
      </c>
      <c r="B2780" s="12" t="s">
        <v>129</v>
      </c>
      <c r="C2780" s="12" t="s">
        <v>1192</v>
      </c>
      <c r="D2780" s="12" t="s">
        <v>1193</v>
      </c>
      <c r="E2780" s="11">
        <v>6132</v>
      </c>
      <c r="F2780" s="12"/>
      <c r="G2780" s="84" t="s">
        <v>3108</v>
      </c>
      <c r="H2780" s="13" t="s">
        <v>19</v>
      </c>
      <c r="I2780" s="2">
        <v>68000</v>
      </c>
      <c r="J2780" s="2">
        <v>68000</v>
      </c>
      <c r="K2780" s="2">
        <v>34000</v>
      </c>
      <c r="L2780" s="2">
        <f t="shared" si="2376"/>
        <v>18000</v>
      </c>
      <c r="M2780" s="2">
        <v>8000</v>
      </c>
      <c r="N2780" s="2">
        <v>5000</v>
      </c>
      <c r="O2780" s="2">
        <v>5000</v>
      </c>
      <c r="P2780" s="2">
        <f t="shared" si="2378"/>
        <v>52000</v>
      </c>
      <c r="Q2780" s="2">
        <f t="shared" si="2382"/>
        <v>76.470588235294116</v>
      </c>
    </row>
    <row r="2781" spans="1:17">
      <c r="A2781" s="12" t="s">
        <v>803</v>
      </c>
      <c r="B2781" s="12" t="s">
        <v>129</v>
      </c>
      <c r="C2781" s="12" t="s">
        <v>1192</v>
      </c>
      <c r="D2781" s="12" t="s">
        <v>1193</v>
      </c>
      <c r="E2781" s="11">
        <v>6133</v>
      </c>
      <c r="F2781" s="12"/>
      <c r="G2781" s="84" t="s">
        <v>3108</v>
      </c>
      <c r="H2781" s="13" t="s">
        <v>20</v>
      </c>
      <c r="I2781" s="2">
        <v>13500</v>
      </c>
      <c r="J2781" s="2">
        <v>13500</v>
      </c>
      <c r="K2781" s="2">
        <v>6750</v>
      </c>
      <c r="L2781" s="2">
        <f t="shared" si="2376"/>
        <v>3375</v>
      </c>
      <c r="M2781" s="2">
        <v>1125</v>
      </c>
      <c r="N2781" s="2">
        <v>1125</v>
      </c>
      <c r="O2781" s="2">
        <v>1125</v>
      </c>
      <c r="P2781" s="2">
        <f t="shared" si="2378"/>
        <v>10125</v>
      </c>
      <c r="Q2781" s="2">
        <f t="shared" si="2382"/>
        <v>75</v>
      </c>
    </row>
    <row r="2782" spans="1:17">
      <c r="A2782" s="12" t="s">
        <v>803</v>
      </c>
      <c r="B2782" s="12" t="s">
        <v>129</v>
      </c>
      <c r="C2782" s="12" t="s">
        <v>1192</v>
      </c>
      <c r="D2782" s="12" t="s">
        <v>1193</v>
      </c>
      <c r="E2782" s="11">
        <v>6134</v>
      </c>
      <c r="F2782" s="12"/>
      <c r="G2782" s="84" t="s">
        <v>3108</v>
      </c>
      <c r="H2782" s="13" t="s">
        <v>21</v>
      </c>
      <c r="I2782" s="2">
        <v>132000</v>
      </c>
      <c r="J2782" s="2">
        <v>17000</v>
      </c>
      <c r="K2782" s="2">
        <v>8500</v>
      </c>
      <c r="L2782" s="2">
        <f t="shared" si="2376"/>
        <v>4500</v>
      </c>
      <c r="M2782" s="2">
        <v>1500</v>
      </c>
      <c r="N2782" s="2">
        <v>1500</v>
      </c>
      <c r="O2782" s="2">
        <v>1500</v>
      </c>
      <c r="P2782" s="2">
        <f t="shared" si="2378"/>
        <v>13000</v>
      </c>
      <c r="Q2782" s="2">
        <f t="shared" si="2382"/>
        <v>76.470588235294116</v>
      </c>
    </row>
    <row r="2783" spans="1:17">
      <c r="A2783" s="12" t="s">
        <v>803</v>
      </c>
      <c r="B2783" s="12" t="s">
        <v>129</v>
      </c>
      <c r="C2783" s="12" t="s">
        <v>1192</v>
      </c>
      <c r="D2783" s="12" t="s">
        <v>1193</v>
      </c>
      <c r="E2783" s="11">
        <v>6135</v>
      </c>
      <c r="F2783" s="12"/>
      <c r="G2783" s="84" t="s">
        <v>3108</v>
      </c>
      <c r="H2783" s="13" t="s">
        <v>22</v>
      </c>
      <c r="I2783" s="2">
        <v>2500</v>
      </c>
      <c r="J2783" s="2">
        <v>1500</v>
      </c>
      <c r="K2783" s="2">
        <v>750</v>
      </c>
      <c r="L2783" s="2">
        <f t="shared" si="2376"/>
        <v>750</v>
      </c>
      <c r="M2783" s="2">
        <v>750</v>
      </c>
      <c r="N2783" s="2"/>
      <c r="O2783" s="2"/>
      <c r="P2783" s="2">
        <f t="shared" si="2378"/>
        <v>1500</v>
      </c>
      <c r="Q2783" s="2">
        <f t="shared" si="2382"/>
        <v>100</v>
      </c>
    </row>
    <row r="2784" spans="1:17">
      <c r="A2784" s="12" t="s">
        <v>803</v>
      </c>
      <c r="B2784" s="12" t="s">
        <v>129</v>
      </c>
      <c r="C2784" s="12" t="s">
        <v>1192</v>
      </c>
      <c r="D2784" s="12" t="s">
        <v>1193</v>
      </c>
      <c r="E2784" s="11">
        <v>6137</v>
      </c>
      <c r="F2784" s="12"/>
      <c r="G2784" s="84" t="s">
        <v>3108</v>
      </c>
      <c r="H2784" s="13" t="s">
        <v>24</v>
      </c>
      <c r="I2784" s="2">
        <v>16000</v>
      </c>
      <c r="J2784" s="2">
        <v>11000</v>
      </c>
      <c r="K2784" s="2">
        <v>5520</v>
      </c>
      <c r="L2784" s="2">
        <f t="shared" si="2376"/>
        <v>2760</v>
      </c>
      <c r="M2784" s="2">
        <v>920</v>
      </c>
      <c r="N2784" s="2">
        <v>920</v>
      </c>
      <c r="O2784" s="2">
        <v>920</v>
      </c>
      <c r="P2784" s="2">
        <f t="shared" si="2378"/>
        <v>8280</v>
      </c>
      <c r="Q2784" s="2">
        <f t="shared" si="2382"/>
        <v>75.272727272727266</v>
      </c>
    </row>
    <row r="2785" spans="1:17">
      <c r="A2785" s="17" t="s">
        <v>803</v>
      </c>
      <c r="B2785" s="17" t="s">
        <v>129</v>
      </c>
      <c r="C2785" s="17" t="s">
        <v>1192</v>
      </c>
      <c r="D2785" s="17" t="s">
        <v>1193</v>
      </c>
      <c r="E2785" s="17" t="s">
        <v>99</v>
      </c>
      <c r="F2785" s="12" t="s">
        <v>0</v>
      </c>
      <c r="G2785" s="84" t="s">
        <v>0</v>
      </c>
      <c r="H2785" s="18" t="s">
        <v>26</v>
      </c>
      <c r="I2785" s="3">
        <v>59700</v>
      </c>
      <c r="J2785" s="3">
        <f t="shared" ref="J2785:K2785" si="2389">SUM(J2786:J2788)</f>
        <v>57700</v>
      </c>
      <c r="K2785" s="3">
        <f t="shared" si="2389"/>
        <v>22433</v>
      </c>
      <c r="L2785" s="3">
        <f t="shared" si="2376"/>
        <v>26650</v>
      </c>
      <c r="M2785" s="3">
        <f t="shared" ref="M2785:O2785" si="2390">SUM(M2786:M2788)</f>
        <v>18150</v>
      </c>
      <c r="N2785" s="3">
        <f t="shared" si="2390"/>
        <v>4250</v>
      </c>
      <c r="O2785" s="3">
        <f t="shared" si="2390"/>
        <v>4250</v>
      </c>
      <c r="P2785" s="3">
        <f t="shared" si="2378"/>
        <v>49083</v>
      </c>
      <c r="Q2785" s="3">
        <f t="shared" si="2382"/>
        <v>85.065857885615245</v>
      </c>
    </row>
    <row r="2786" spans="1:17">
      <c r="A2786" s="12" t="s">
        <v>803</v>
      </c>
      <c r="B2786" s="12" t="s">
        <v>129</v>
      </c>
      <c r="C2786" s="12" t="s">
        <v>1192</v>
      </c>
      <c r="D2786" s="12" t="s">
        <v>1193</v>
      </c>
      <c r="E2786" s="11">
        <v>6139</v>
      </c>
      <c r="F2786" s="12"/>
      <c r="G2786" s="84" t="s">
        <v>3108</v>
      </c>
      <c r="H2786" s="13" t="s">
        <v>26</v>
      </c>
      <c r="I2786" s="2">
        <v>37700</v>
      </c>
      <c r="J2786" s="2">
        <v>35700</v>
      </c>
      <c r="K2786" s="2">
        <v>18000</v>
      </c>
      <c r="L2786" s="2">
        <f t="shared" si="2376"/>
        <v>10500</v>
      </c>
      <c r="M2786" s="2">
        <v>3500</v>
      </c>
      <c r="N2786" s="2">
        <v>3500</v>
      </c>
      <c r="O2786" s="2">
        <v>3500</v>
      </c>
      <c r="P2786" s="2">
        <f t="shared" si="2378"/>
        <v>28500</v>
      </c>
      <c r="Q2786" s="2">
        <f t="shared" si="2382"/>
        <v>79.831932773109244</v>
      </c>
    </row>
    <row r="2787" spans="1:17">
      <c r="A2787" s="33" t="s">
        <v>803</v>
      </c>
      <c r="B2787" s="33" t="s">
        <v>129</v>
      </c>
      <c r="C2787" s="33" t="s">
        <v>1192</v>
      </c>
      <c r="D2787" s="33" t="s">
        <v>1193</v>
      </c>
      <c r="E2787" s="34">
        <v>6139</v>
      </c>
      <c r="F2787" s="33" t="s">
        <v>1200</v>
      </c>
      <c r="G2787" s="84" t="s">
        <v>3108</v>
      </c>
      <c r="H2787" s="35" t="s">
        <v>108</v>
      </c>
      <c r="I2787" s="32">
        <v>8100</v>
      </c>
      <c r="J2787" s="32">
        <v>8100</v>
      </c>
      <c r="K2787" s="32">
        <v>4433</v>
      </c>
      <c r="L2787" s="32">
        <f t="shared" si="2376"/>
        <v>2250</v>
      </c>
      <c r="M2787" s="32">
        <v>750</v>
      </c>
      <c r="N2787" s="32">
        <v>750</v>
      </c>
      <c r="O2787" s="32">
        <v>750</v>
      </c>
      <c r="P2787" s="32">
        <f t="shared" si="2378"/>
        <v>6683</v>
      </c>
      <c r="Q2787" s="32">
        <f t="shared" si="2382"/>
        <v>82.506172839506178</v>
      </c>
    </row>
    <row r="2788" spans="1:17" ht="22.5">
      <c r="A2788" s="12" t="s">
        <v>803</v>
      </c>
      <c r="B2788" s="12" t="s">
        <v>129</v>
      </c>
      <c r="C2788" s="12" t="s">
        <v>1192</v>
      </c>
      <c r="D2788" s="12" t="s">
        <v>1193</v>
      </c>
      <c r="E2788" s="11">
        <v>6139</v>
      </c>
      <c r="F2788" s="12" t="s">
        <v>1201</v>
      </c>
      <c r="G2788" s="84" t="s">
        <v>3108</v>
      </c>
      <c r="H2788" s="13" t="s">
        <v>114</v>
      </c>
      <c r="I2788" s="2">
        <v>13900</v>
      </c>
      <c r="J2788" s="2">
        <v>13900</v>
      </c>
      <c r="K2788" s="2">
        <v>0</v>
      </c>
      <c r="L2788" s="2">
        <f t="shared" si="2376"/>
        <v>13900</v>
      </c>
      <c r="M2788" s="2">
        <v>13900</v>
      </c>
      <c r="N2788" s="2"/>
      <c r="O2788" s="2"/>
      <c r="P2788" s="2">
        <f t="shared" si="2378"/>
        <v>13900</v>
      </c>
      <c r="Q2788" s="2">
        <f t="shared" si="2382"/>
        <v>100</v>
      </c>
    </row>
    <row r="2789" spans="1:17" ht="22.5">
      <c r="A2789" s="17" t="s">
        <v>0</v>
      </c>
      <c r="B2789" s="17" t="s">
        <v>0</v>
      </c>
      <c r="C2789" s="17" t="s">
        <v>0</v>
      </c>
      <c r="D2789" s="18" t="s">
        <v>0</v>
      </c>
      <c r="E2789" s="18" t="s">
        <v>0</v>
      </c>
      <c r="F2789" s="18" t="s">
        <v>0</v>
      </c>
      <c r="G2789" s="81" t="s">
        <v>0</v>
      </c>
      <c r="H2789" s="24" t="s">
        <v>36</v>
      </c>
      <c r="I2789" s="29">
        <v>100</v>
      </c>
      <c r="J2789" s="29">
        <f t="shared" ref="J2789:K2791" si="2391">SUM(J2790)</f>
        <v>100</v>
      </c>
      <c r="K2789" s="29">
        <f t="shared" si="2391"/>
        <v>0</v>
      </c>
      <c r="L2789" s="29">
        <f t="shared" si="2376"/>
        <v>0</v>
      </c>
      <c r="M2789" s="29">
        <f t="shared" ref="M2789:O2791" si="2392">SUM(M2790)</f>
        <v>0</v>
      </c>
      <c r="N2789" s="29">
        <f t="shared" si="2392"/>
        <v>0</v>
      </c>
      <c r="O2789" s="29">
        <f t="shared" si="2392"/>
        <v>0</v>
      </c>
      <c r="P2789" s="29">
        <f t="shared" si="2378"/>
        <v>0</v>
      </c>
      <c r="Q2789" s="29">
        <f t="shared" si="2382"/>
        <v>0</v>
      </c>
    </row>
    <row r="2790" spans="1:17">
      <c r="A2790" s="12" t="s">
        <v>803</v>
      </c>
      <c r="B2790" s="12" t="s">
        <v>129</v>
      </c>
      <c r="C2790" s="12" t="s">
        <v>1192</v>
      </c>
      <c r="D2790" s="12" t="s">
        <v>1193</v>
      </c>
      <c r="E2790" s="18" t="s">
        <v>28</v>
      </c>
      <c r="F2790" s="18" t="s">
        <v>0</v>
      </c>
      <c r="G2790" s="81" t="s">
        <v>0</v>
      </c>
      <c r="H2790" s="18" t="s">
        <v>29</v>
      </c>
      <c r="I2790" s="3">
        <v>100</v>
      </c>
      <c r="J2790" s="3">
        <f t="shared" si="2391"/>
        <v>100</v>
      </c>
      <c r="K2790" s="3">
        <f t="shared" si="2391"/>
        <v>0</v>
      </c>
      <c r="L2790" s="3">
        <f t="shared" si="2376"/>
        <v>0</v>
      </c>
      <c r="M2790" s="3">
        <f t="shared" si="2392"/>
        <v>0</v>
      </c>
      <c r="N2790" s="3">
        <f t="shared" si="2392"/>
        <v>0</v>
      </c>
      <c r="O2790" s="3">
        <f t="shared" si="2392"/>
        <v>0</v>
      </c>
      <c r="P2790" s="3">
        <f t="shared" si="2378"/>
        <v>0</v>
      </c>
      <c r="Q2790" s="3">
        <f t="shared" si="2382"/>
        <v>0</v>
      </c>
    </row>
    <row r="2791" spans="1:17">
      <c r="A2791" s="17" t="s">
        <v>803</v>
      </c>
      <c r="B2791" s="17" t="s">
        <v>129</v>
      </c>
      <c r="C2791" s="17" t="s">
        <v>1192</v>
      </c>
      <c r="D2791" s="17" t="s">
        <v>1193</v>
      </c>
      <c r="E2791" s="17" t="s">
        <v>120</v>
      </c>
      <c r="F2791" s="12" t="s">
        <v>0</v>
      </c>
      <c r="G2791" s="84" t="s">
        <v>0</v>
      </c>
      <c r="H2791" s="18" t="s">
        <v>35</v>
      </c>
      <c r="I2791" s="3">
        <v>100</v>
      </c>
      <c r="J2791" s="3">
        <f t="shared" si="2391"/>
        <v>100</v>
      </c>
      <c r="K2791" s="3">
        <f t="shared" si="2391"/>
        <v>0</v>
      </c>
      <c r="L2791" s="3">
        <f t="shared" si="2376"/>
        <v>0</v>
      </c>
      <c r="M2791" s="3">
        <f t="shared" si="2392"/>
        <v>0</v>
      </c>
      <c r="N2791" s="3">
        <f t="shared" si="2392"/>
        <v>0</v>
      </c>
      <c r="O2791" s="3">
        <f t="shared" si="2392"/>
        <v>0</v>
      </c>
      <c r="P2791" s="3">
        <f t="shared" si="2378"/>
        <v>0</v>
      </c>
      <c r="Q2791" s="3">
        <f t="shared" si="2382"/>
        <v>0</v>
      </c>
    </row>
    <row r="2792" spans="1:17">
      <c r="A2792" s="12" t="s">
        <v>803</v>
      </c>
      <c r="B2792" s="12" t="s">
        <v>129</v>
      </c>
      <c r="C2792" s="12" t="s">
        <v>1192</v>
      </c>
      <c r="D2792" s="12" t="s">
        <v>1193</v>
      </c>
      <c r="E2792" s="11">
        <v>6148</v>
      </c>
      <c r="F2792" s="12"/>
      <c r="G2792" s="84" t="s">
        <v>3108</v>
      </c>
      <c r="H2792" s="13" t="s">
        <v>35</v>
      </c>
      <c r="I2792" s="2">
        <v>100</v>
      </c>
      <c r="J2792" s="2">
        <v>100</v>
      </c>
      <c r="K2792" s="2">
        <v>0</v>
      </c>
      <c r="L2792" s="2">
        <f t="shared" si="2376"/>
        <v>0</v>
      </c>
      <c r="M2792" s="2"/>
      <c r="N2792" s="2"/>
      <c r="O2792" s="2"/>
      <c r="P2792" s="2">
        <f t="shared" si="2378"/>
        <v>0</v>
      </c>
      <c r="Q2792" s="2">
        <f t="shared" si="2382"/>
        <v>0</v>
      </c>
    </row>
    <row r="2793" spans="1:17" ht="22.5">
      <c r="A2793" s="17" t="s">
        <v>0</v>
      </c>
      <c r="B2793" s="17" t="s">
        <v>0</v>
      </c>
      <c r="C2793" s="17" t="s">
        <v>0</v>
      </c>
      <c r="D2793" s="18" t="s">
        <v>0</v>
      </c>
      <c r="E2793" s="18" t="s">
        <v>0</v>
      </c>
      <c r="F2793" s="18" t="s">
        <v>0</v>
      </c>
      <c r="G2793" s="81" t="s">
        <v>0</v>
      </c>
      <c r="H2793" s="24" t="s">
        <v>58</v>
      </c>
      <c r="I2793" s="29">
        <v>52000</v>
      </c>
      <c r="J2793" s="29">
        <f t="shared" ref="J2793:K2793" si="2393">SUM(J2794)</f>
        <v>30000</v>
      </c>
      <c r="K2793" s="29">
        <f t="shared" si="2393"/>
        <v>15000</v>
      </c>
      <c r="L2793" s="29">
        <f t="shared" si="2376"/>
        <v>15000</v>
      </c>
      <c r="M2793" s="29">
        <f t="shared" ref="M2793:O2793" si="2394">SUM(M2794)</f>
        <v>10000</v>
      </c>
      <c r="N2793" s="29">
        <f t="shared" si="2394"/>
        <v>5000</v>
      </c>
      <c r="O2793" s="29">
        <f t="shared" si="2394"/>
        <v>0</v>
      </c>
      <c r="P2793" s="29">
        <f t="shared" si="2378"/>
        <v>30000</v>
      </c>
      <c r="Q2793" s="29">
        <f t="shared" si="2382"/>
        <v>100</v>
      </c>
    </row>
    <row r="2794" spans="1:17">
      <c r="A2794" s="12" t="s">
        <v>803</v>
      </c>
      <c r="B2794" s="12" t="s">
        <v>129</v>
      </c>
      <c r="C2794" s="12" t="s">
        <v>1192</v>
      </c>
      <c r="D2794" s="12" t="s">
        <v>1193</v>
      </c>
      <c r="E2794" s="18" t="s">
        <v>50</v>
      </c>
      <c r="F2794" s="18" t="s">
        <v>0</v>
      </c>
      <c r="G2794" s="81" t="s">
        <v>0</v>
      </c>
      <c r="H2794" s="18" t="s">
        <v>51</v>
      </c>
      <c r="I2794" s="3">
        <v>52000</v>
      </c>
      <c r="J2794" s="3">
        <f t="shared" ref="J2794" si="2395">SUM(J2795:J2796)</f>
        <v>30000</v>
      </c>
      <c r="K2794" s="3">
        <f t="shared" ref="K2794" si="2396">SUM(K2795:K2796)</f>
        <v>15000</v>
      </c>
      <c r="L2794" s="3">
        <f t="shared" si="2376"/>
        <v>15000</v>
      </c>
      <c r="M2794" s="3">
        <f t="shared" ref="M2794:O2794" si="2397">SUM(M2795:M2796)</f>
        <v>10000</v>
      </c>
      <c r="N2794" s="3">
        <f t="shared" si="2397"/>
        <v>5000</v>
      </c>
      <c r="O2794" s="3">
        <f t="shared" si="2397"/>
        <v>0</v>
      </c>
      <c r="P2794" s="3">
        <f t="shared" si="2378"/>
        <v>30000</v>
      </c>
      <c r="Q2794" s="3">
        <f t="shared" si="2382"/>
        <v>100</v>
      </c>
    </row>
    <row r="2795" spans="1:17">
      <c r="A2795" s="12" t="s">
        <v>803</v>
      </c>
      <c r="B2795" s="12" t="s">
        <v>129</v>
      </c>
      <c r="C2795" s="12" t="s">
        <v>1192</v>
      </c>
      <c r="D2795" s="12" t="s">
        <v>1193</v>
      </c>
      <c r="E2795" s="11">
        <v>8213</v>
      </c>
      <c r="F2795" s="12"/>
      <c r="G2795" s="84" t="s">
        <v>3108</v>
      </c>
      <c r="H2795" s="13" t="s">
        <v>54</v>
      </c>
      <c r="I2795" s="2">
        <v>37000</v>
      </c>
      <c r="J2795" s="2">
        <v>20000</v>
      </c>
      <c r="K2795" s="2">
        <v>10000</v>
      </c>
      <c r="L2795" s="2">
        <f t="shared" si="2376"/>
        <v>10000</v>
      </c>
      <c r="M2795" s="2">
        <v>5000</v>
      </c>
      <c r="N2795" s="2">
        <v>5000</v>
      </c>
      <c r="O2795" s="2"/>
      <c r="P2795" s="2">
        <f t="shared" si="2378"/>
        <v>20000</v>
      </c>
      <c r="Q2795" s="2">
        <f t="shared" si="2382"/>
        <v>100</v>
      </c>
    </row>
    <row r="2796" spans="1:17">
      <c r="A2796" s="12" t="s">
        <v>803</v>
      </c>
      <c r="B2796" s="12" t="s">
        <v>129</v>
      </c>
      <c r="C2796" s="12" t="s">
        <v>1192</v>
      </c>
      <c r="D2796" s="12" t="s">
        <v>1193</v>
      </c>
      <c r="E2796" s="11">
        <v>8216</v>
      </c>
      <c r="F2796" s="12"/>
      <c r="G2796" s="84" t="s">
        <v>3108</v>
      </c>
      <c r="H2796" s="13" t="s">
        <v>57</v>
      </c>
      <c r="I2796" s="2">
        <v>15000</v>
      </c>
      <c r="J2796" s="2">
        <v>10000</v>
      </c>
      <c r="K2796" s="2">
        <v>5000</v>
      </c>
      <c r="L2796" s="2">
        <f t="shared" si="2376"/>
        <v>5000</v>
      </c>
      <c r="M2796" s="2">
        <v>5000</v>
      </c>
      <c r="N2796" s="2"/>
      <c r="O2796" s="2"/>
      <c r="P2796" s="2">
        <f t="shared" si="2378"/>
        <v>10000</v>
      </c>
      <c r="Q2796" s="2">
        <f t="shared" si="2382"/>
        <v>100</v>
      </c>
    </row>
    <row r="2797" spans="1:17">
      <c r="A2797" s="13" t="s">
        <v>0</v>
      </c>
      <c r="B2797" s="13" t="s">
        <v>0</v>
      </c>
      <c r="C2797" s="13" t="s">
        <v>0</v>
      </c>
      <c r="D2797" s="13" t="s">
        <v>0</v>
      </c>
      <c r="E2797" s="13" t="s">
        <v>0</v>
      </c>
      <c r="F2797" s="13" t="s">
        <v>0</v>
      </c>
      <c r="G2797" s="84" t="s">
        <v>0</v>
      </c>
      <c r="H2797" s="24" t="s">
        <v>1202</v>
      </c>
      <c r="I2797" s="29">
        <v>3712228</v>
      </c>
      <c r="J2797" s="29">
        <f t="shared" ref="J2797:K2797" si="2398">SUM(J2767,J2789,J2793)</f>
        <v>3519223</v>
      </c>
      <c r="K2797" s="29">
        <f t="shared" si="2398"/>
        <v>1869909</v>
      </c>
      <c r="L2797" s="29">
        <f t="shared" si="2376"/>
        <v>900035</v>
      </c>
      <c r="M2797" s="29">
        <f t="shared" ref="M2797:O2797" si="2399">SUM(M2767,M2789,M2793)</f>
        <v>317445</v>
      </c>
      <c r="N2797" s="29">
        <f t="shared" si="2399"/>
        <v>293795</v>
      </c>
      <c r="O2797" s="29">
        <f t="shared" si="2399"/>
        <v>288795</v>
      </c>
      <c r="P2797" s="29">
        <f t="shared" si="2378"/>
        <v>2769944</v>
      </c>
      <c r="Q2797" s="29">
        <f t="shared" si="2382"/>
        <v>78.708965018698734</v>
      </c>
    </row>
    <row r="2798" spans="1:17" ht="15.75" thickBot="1">
      <c r="A2798" s="13" t="s">
        <v>0</v>
      </c>
      <c r="B2798" s="13" t="s">
        <v>0</v>
      </c>
      <c r="C2798" s="13" t="s">
        <v>0</v>
      </c>
      <c r="D2798" s="13" t="s">
        <v>0</v>
      </c>
      <c r="E2798" s="13" t="s">
        <v>0</v>
      </c>
      <c r="F2798" s="13" t="s">
        <v>0</v>
      </c>
      <c r="G2798" s="84" t="s">
        <v>0</v>
      </c>
      <c r="H2798" s="18" t="s">
        <v>125</v>
      </c>
      <c r="I2798" s="3">
        <v>98</v>
      </c>
      <c r="J2798" s="3">
        <v>98</v>
      </c>
      <c r="K2798" s="3">
        <v>0</v>
      </c>
      <c r="L2798" s="3">
        <f t="shared" si="2376"/>
        <v>0</v>
      </c>
      <c r="M2798" s="3"/>
      <c r="N2798" s="3"/>
      <c r="O2798" s="3"/>
      <c r="P2798" s="3">
        <f t="shared" si="2378"/>
        <v>0</v>
      </c>
      <c r="Q2798" s="3">
        <f t="shared" si="2382"/>
        <v>0</v>
      </c>
    </row>
    <row r="2799" spans="1:17" ht="45.75" thickBot="1">
      <c r="A2799" s="109" t="s">
        <v>0</v>
      </c>
      <c r="B2799" s="109" t="s">
        <v>0</v>
      </c>
      <c r="C2799" s="109" t="s">
        <v>0</v>
      </c>
      <c r="D2799" s="109" t="s">
        <v>0</v>
      </c>
      <c r="E2799" s="109" t="s">
        <v>0</v>
      </c>
      <c r="F2799" s="109" t="s">
        <v>0</v>
      </c>
      <c r="G2799" s="121" t="s">
        <v>0</v>
      </c>
      <c r="H2799" s="1" t="s">
        <v>126</v>
      </c>
      <c r="I2799" s="1" t="s">
        <v>3016</v>
      </c>
      <c r="J2799" s="1" t="s">
        <v>3199</v>
      </c>
      <c r="K2799" s="1" t="s">
        <v>3198</v>
      </c>
      <c r="L2799" s="1" t="s">
        <v>3191</v>
      </c>
      <c r="M2799" s="1" t="s">
        <v>3193</v>
      </c>
      <c r="N2799" s="1" t="s">
        <v>3194</v>
      </c>
      <c r="O2799" s="1" t="s">
        <v>3195</v>
      </c>
      <c r="P2799" s="1" t="s">
        <v>3192</v>
      </c>
      <c r="Q2799" s="1" t="s">
        <v>3185</v>
      </c>
    </row>
    <row r="2800" spans="1:17">
      <c r="A2800" s="110"/>
      <c r="B2800" s="110"/>
      <c r="C2800" s="110"/>
      <c r="D2800" s="110"/>
      <c r="E2800" s="110"/>
      <c r="F2800" s="110"/>
      <c r="G2800" s="122"/>
      <c r="H2800" s="26" t="s">
        <v>0</v>
      </c>
      <c r="I2800" s="28">
        <v>1</v>
      </c>
      <c r="J2800" s="28">
        <v>2</v>
      </c>
      <c r="K2800" s="28">
        <v>3</v>
      </c>
      <c r="L2800" s="28" t="s">
        <v>3186</v>
      </c>
      <c r="M2800" s="28">
        <v>5</v>
      </c>
      <c r="N2800" s="28">
        <v>6</v>
      </c>
      <c r="O2800" s="28">
        <v>7</v>
      </c>
      <c r="P2800" s="28" t="s">
        <v>3187</v>
      </c>
      <c r="Q2800" s="28">
        <v>9</v>
      </c>
    </row>
    <row r="2801" spans="1:17">
      <c r="A2801" s="110"/>
      <c r="B2801" s="110"/>
      <c r="C2801" s="110"/>
      <c r="D2801" s="110"/>
      <c r="E2801" s="110"/>
      <c r="F2801" s="110"/>
      <c r="G2801" s="122"/>
      <c r="H2801" s="8" t="s">
        <v>877</v>
      </c>
      <c r="I2801" s="9">
        <v>3712228</v>
      </c>
      <c r="J2801" s="9">
        <f t="shared" ref="J2801" si="2400">SUM(J2797)</f>
        <v>3519223</v>
      </c>
      <c r="K2801" s="9">
        <f t="shared" ref="K2801" si="2401">SUM(K2797)</f>
        <v>1869909</v>
      </c>
      <c r="L2801" s="9">
        <f t="shared" ref="L2801:L2802" si="2402">M2801+N2801+O2801</f>
        <v>900035</v>
      </c>
      <c r="M2801" s="9">
        <f t="shared" ref="M2801:O2801" si="2403">SUM(M2797)</f>
        <v>317445</v>
      </c>
      <c r="N2801" s="9">
        <f t="shared" si="2403"/>
        <v>293795</v>
      </c>
      <c r="O2801" s="9">
        <f t="shared" si="2403"/>
        <v>288795</v>
      </c>
      <c r="P2801" s="9">
        <f t="shared" ref="P2801:P2802" si="2404">SUM(K2801+L2801)</f>
        <v>2769944</v>
      </c>
      <c r="Q2801" s="9">
        <f t="shared" si="2382"/>
        <v>78.708965018698734</v>
      </c>
    </row>
    <row r="2802" spans="1:17">
      <c r="A2802" s="110"/>
      <c r="B2802" s="110"/>
      <c r="C2802" s="110"/>
      <c r="D2802" s="110"/>
      <c r="E2802" s="110"/>
      <c r="F2802" s="110"/>
      <c r="G2802" s="122"/>
      <c r="H2802" s="10" t="s">
        <v>68</v>
      </c>
      <c r="I2802" s="9">
        <v>3712228</v>
      </c>
      <c r="J2802" s="9">
        <f t="shared" ref="J2802" si="2405">SUM(J2801)</f>
        <v>3519223</v>
      </c>
      <c r="K2802" s="9">
        <f t="shared" ref="K2802" si="2406">SUM(K2801)</f>
        <v>1869909</v>
      </c>
      <c r="L2802" s="9">
        <f t="shared" si="2402"/>
        <v>900035</v>
      </c>
      <c r="M2802" s="9">
        <f t="shared" ref="M2802:O2802" si="2407">SUM(M2801)</f>
        <v>317445</v>
      </c>
      <c r="N2802" s="9">
        <f t="shared" si="2407"/>
        <v>293795</v>
      </c>
      <c r="O2802" s="9">
        <f t="shared" si="2407"/>
        <v>288795</v>
      </c>
      <c r="P2802" s="9">
        <f t="shared" si="2404"/>
        <v>2769944</v>
      </c>
      <c r="Q2802" s="9">
        <f t="shared" si="2382"/>
        <v>78.708965018698734</v>
      </c>
    </row>
    <row r="2803" spans="1:17">
      <c r="A2803" s="111"/>
      <c r="B2803" s="111"/>
      <c r="C2803" s="111"/>
      <c r="D2803" s="111"/>
      <c r="E2803" s="111"/>
      <c r="F2803" s="111"/>
      <c r="G2803" s="123"/>
      <c r="Q2803" t="str">
        <f t="shared" si="2382"/>
        <v>-</v>
      </c>
    </row>
    <row r="2804" spans="1:17" ht="15.75" thickBot="1">
      <c r="A2804" s="13" t="s">
        <v>0</v>
      </c>
      <c r="B2804" s="13" t="s">
        <v>0</v>
      </c>
      <c r="C2804" s="13" t="s">
        <v>0</v>
      </c>
      <c r="D2804" s="13" t="s">
        <v>0</v>
      </c>
      <c r="E2804" s="13" t="s">
        <v>0</v>
      </c>
      <c r="F2804" s="13" t="s">
        <v>0</v>
      </c>
      <c r="G2804" s="84" t="s">
        <v>0</v>
      </c>
      <c r="H2804" s="27" t="s">
        <v>0</v>
      </c>
      <c r="I2804" s="27"/>
      <c r="J2804" s="27"/>
      <c r="K2804" s="27"/>
      <c r="L2804" s="27"/>
      <c r="M2804" s="27"/>
      <c r="N2804" s="27"/>
      <c r="O2804" s="27"/>
      <c r="P2804" s="27"/>
      <c r="Q2804" s="27" t="str">
        <f t="shared" si="2382"/>
        <v>-</v>
      </c>
    </row>
    <row r="2805" spans="1:17" ht="45.75" thickBot="1">
      <c r="A2805" s="1" t="s">
        <v>82</v>
      </c>
      <c r="B2805" s="1" t="s">
        <v>83</v>
      </c>
      <c r="C2805" s="1" t="s">
        <v>84</v>
      </c>
      <c r="D2805" s="19" t="s">
        <v>0</v>
      </c>
      <c r="E2805" s="1" t="s">
        <v>85</v>
      </c>
      <c r="F2805" s="1" t="s">
        <v>86</v>
      </c>
      <c r="G2805" s="82" t="s">
        <v>87</v>
      </c>
      <c r="H2805" s="1" t="s">
        <v>1</v>
      </c>
      <c r="I2805" s="1" t="s">
        <v>3016</v>
      </c>
      <c r="J2805" s="1" t="s">
        <v>3199</v>
      </c>
      <c r="K2805" s="1" t="s">
        <v>3198</v>
      </c>
      <c r="L2805" s="1" t="s">
        <v>3191</v>
      </c>
      <c r="M2805" s="1" t="s">
        <v>3193</v>
      </c>
      <c r="N2805" s="1" t="s">
        <v>3194</v>
      </c>
      <c r="O2805" s="1" t="s">
        <v>3195</v>
      </c>
      <c r="P2805" s="1" t="s">
        <v>3192</v>
      </c>
      <c r="Q2805" s="1" t="s">
        <v>3185</v>
      </c>
    </row>
    <row r="2806" spans="1:17">
      <c r="A2806" s="20" t="s">
        <v>0</v>
      </c>
      <c r="B2806" s="20" t="s">
        <v>0</v>
      </c>
      <c r="C2806" s="20" t="s">
        <v>0</v>
      </c>
      <c r="D2806" s="21" t="s">
        <v>0</v>
      </c>
      <c r="E2806" s="21" t="s">
        <v>0</v>
      </c>
      <c r="F2806" s="22" t="s">
        <v>0</v>
      </c>
      <c r="G2806" s="83" t="s">
        <v>0</v>
      </c>
      <c r="H2806" s="23" t="s">
        <v>0</v>
      </c>
      <c r="I2806" s="28">
        <v>1</v>
      </c>
      <c r="J2806" s="28">
        <v>2</v>
      </c>
      <c r="K2806" s="28">
        <v>3</v>
      </c>
      <c r="L2806" s="28" t="s">
        <v>3186</v>
      </c>
      <c r="M2806" s="28">
        <v>5</v>
      </c>
      <c r="N2806" s="28">
        <v>6</v>
      </c>
      <c r="O2806" s="28">
        <v>7</v>
      </c>
      <c r="P2806" s="28" t="s">
        <v>3187</v>
      </c>
      <c r="Q2806" s="28">
        <v>9</v>
      </c>
    </row>
    <row r="2807" spans="1:17">
      <c r="A2807" s="17" t="s">
        <v>803</v>
      </c>
      <c r="B2807" s="17" t="s">
        <v>129</v>
      </c>
      <c r="C2807" s="12" t="s">
        <v>1203</v>
      </c>
      <c r="D2807" s="12" t="s">
        <v>1204</v>
      </c>
      <c r="E2807" s="18" t="s">
        <v>0</v>
      </c>
      <c r="F2807" s="18" t="s">
        <v>0</v>
      </c>
      <c r="G2807" s="81" t="s">
        <v>0</v>
      </c>
      <c r="H2807" s="18" t="s">
        <v>1205</v>
      </c>
      <c r="I2807" s="11"/>
      <c r="J2807" s="11"/>
      <c r="K2807" s="11"/>
      <c r="L2807" s="11"/>
      <c r="M2807" s="11"/>
      <c r="N2807" s="11"/>
      <c r="O2807" s="11"/>
      <c r="P2807" s="11"/>
      <c r="Q2807" s="11" t="str">
        <f t="shared" si="2382"/>
        <v>-</v>
      </c>
    </row>
    <row r="2808" spans="1:17" ht="22.5">
      <c r="A2808" s="17" t="s">
        <v>0</v>
      </c>
      <c r="B2808" s="17" t="s">
        <v>0</v>
      </c>
      <c r="C2808" s="17" t="s">
        <v>0</v>
      </c>
      <c r="D2808" s="18" t="s">
        <v>0</v>
      </c>
      <c r="E2808" s="18" t="s">
        <v>0</v>
      </c>
      <c r="F2808" s="18" t="s">
        <v>0</v>
      </c>
      <c r="G2808" s="81" t="s">
        <v>0</v>
      </c>
      <c r="H2808" s="24" t="s">
        <v>27</v>
      </c>
      <c r="I2808" s="29">
        <v>3080676</v>
      </c>
      <c r="J2808" s="29">
        <f t="shared" ref="J2808" si="2408">SUM(J2809,J2817,J2819)</f>
        <v>2960135</v>
      </c>
      <c r="K2808" s="29">
        <f t="shared" ref="K2808" si="2409">SUM(K2809,K2817,K2819)</f>
        <v>1577094</v>
      </c>
      <c r="L2808" s="29">
        <f t="shared" ref="L2808:L2839" si="2410">M2808+N2808+O2808</f>
        <v>730600</v>
      </c>
      <c r="M2808" s="29">
        <f t="shared" ref="M2808:O2808" si="2411">SUM(M2809,M2817,M2819)</f>
        <v>254000</v>
      </c>
      <c r="N2808" s="29">
        <f t="shared" si="2411"/>
        <v>238300</v>
      </c>
      <c r="O2808" s="29">
        <f t="shared" si="2411"/>
        <v>238300</v>
      </c>
      <c r="P2808" s="29">
        <f t="shared" ref="P2808:P2839" si="2412">SUM(K2808+L2808)</f>
        <v>2307694</v>
      </c>
      <c r="Q2808" s="29">
        <f t="shared" si="2382"/>
        <v>77.959079569006136</v>
      </c>
    </row>
    <row r="2809" spans="1:17">
      <c r="A2809" s="12" t="s">
        <v>803</v>
      </c>
      <c r="B2809" s="12" t="s">
        <v>129</v>
      </c>
      <c r="C2809" s="12" t="s">
        <v>1203</v>
      </c>
      <c r="D2809" s="12" t="s">
        <v>1204</v>
      </c>
      <c r="E2809" s="18" t="s">
        <v>2</v>
      </c>
      <c r="F2809" s="18" t="s">
        <v>0</v>
      </c>
      <c r="G2809" s="81" t="s">
        <v>0</v>
      </c>
      <c r="H2809" s="18" t="s">
        <v>3</v>
      </c>
      <c r="I2809" s="3">
        <v>2560555</v>
      </c>
      <c r="J2809" s="3">
        <f t="shared" ref="J2809" si="2413">SUM(J2810:J2811)</f>
        <v>2528214</v>
      </c>
      <c r="K2809" s="3">
        <f t="shared" ref="K2809" si="2414">SUM(K2810:K2811)</f>
        <v>1355685</v>
      </c>
      <c r="L2809" s="3">
        <f t="shared" si="2410"/>
        <v>607500</v>
      </c>
      <c r="M2809" s="3">
        <f t="shared" ref="M2809:O2809" si="2415">SUM(M2810:M2811)</f>
        <v>202500</v>
      </c>
      <c r="N2809" s="3">
        <f t="shared" si="2415"/>
        <v>202500</v>
      </c>
      <c r="O2809" s="3">
        <f t="shared" si="2415"/>
        <v>202500</v>
      </c>
      <c r="P2809" s="3">
        <f t="shared" si="2412"/>
        <v>1963185</v>
      </c>
      <c r="Q2809" s="3">
        <f t="shared" si="2382"/>
        <v>77.651061183902954</v>
      </c>
    </row>
    <row r="2810" spans="1:17">
      <c r="A2810" s="33" t="s">
        <v>803</v>
      </c>
      <c r="B2810" s="33" t="s">
        <v>129</v>
      </c>
      <c r="C2810" s="33" t="s">
        <v>1203</v>
      </c>
      <c r="D2810" s="33" t="s">
        <v>1204</v>
      </c>
      <c r="E2810" s="34">
        <v>6111</v>
      </c>
      <c r="F2810" s="33"/>
      <c r="G2810" s="84" t="s">
        <v>3108</v>
      </c>
      <c r="H2810" s="35" t="s">
        <v>4</v>
      </c>
      <c r="I2810" s="32">
        <v>2281155</v>
      </c>
      <c r="J2810" s="32">
        <v>2241155</v>
      </c>
      <c r="K2810" s="32">
        <v>1171728</v>
      </c>
      <c r="L2810" s="32">
        <f t="shared" si="2410"/>
        <v>540000</v>
      </c>
      <c r="M2810" s="32">
        <v>180000</v>
      </c>
      <c r="N2810" s="32">
        <v>180000</v>
      </c>
      <c r="O2810" s="32">
        <v>180000</v>
      </c>
      <c r="P2810" s="32">
        <f t="shared" si="2412"/>
        <v>1711728</v>
      </c>
      <c r="Q2810" s="32">
        <f t="shared" si="2382"/>
        <v>76.377046656746188</v>
      </c>
    </row>
    <row r="2811" spans="1:17">
      <c r="A2811" s="17" t="s">
        <v>803</v>
      </c>
      <c r="B2811" s="17" t="s">
        <v>129</v>
      </c>
      <c r="C2811" s="17" t="s">
        <v>1203</v>
      </c>
      <c r="D2811" s="17" t="s">
        <v>1204</v>
      </c>
      <c r="E2811" s="17" t="s">
        <v>91</v>
      </c>
      <c r="F2811" s="12" t="s">
        <v>0</v>
      </c>
      <c r="G2811" s="84" t="s">
        <v>0</v>
      </c>
      <c r="H2811" s="18" t="s">
        <v>5</v>
      </c>
      <c r="I2811" s="3">
        <v>279400</v>
      </c>
      <c r="J2811" s="3">
        <f t="shared" ref="J2811:K2811" si="2416">SUM(J2812:J2816)</f>
        <v>287059</v>
      </c>
      <c r="K2811" s="3">
        <f t="shared" si="2416"/>
        <v>183957</v>
      </c>
      <c r="L2811" s="3">
        <f t="shared" si="2410"/>
        <v>67500</v>
      </c>
      <c r="M2811" s="3">
        <f t="shared" ref="M2811:O2811" si="2417">SUM(M2812:M2816)</f>
        <v>22500</v>
      </c>
      <c r="N2811" s="3">
        <f t="shared" si="2417"/>
        <v>22500</v>
      </c>
      <c r="O2811" s="3">
        <f t="shared" si="2417"/>
        <v>22500</v>
      </c>
      <c r="P2811" s="3">
        <f t="shared" si="2412"/>
        <v>251457</v>
      </c>
      <c r="Q2811" s="3">
        <f t="shared" si="2382"/>
        <v>87.597671558808472</v>
      </c>
    </row>
    <row r="2812" spans="1:17">
      <c r="A2812" s="33" t="s">
        <v>803</v>
      </c>
      <c r="B2812" s="33" t="s">
        <v>129</v>
      </c>
      <c r="C2812" s="33" t="s">
        <v>1203</v>
      </c>
      <c r="D2812" s="33" t="s">
        <v>1204</v>
      </c>
      <c r="E2812" s="34">
        <v>6112</v>
      </c>
      <c r="F2812" s="33" t="s">
        <v>1206</v>
      </c>
      <c r="G2812" s="84" t="s">
        <v>3108</v>
      </c>
      <c r="H2812" s="35" t="s">
        <v>9</v>
      </c>
      <c r="I2812" s="32">
        <v>39800</v>
      </c>
      <c r="J2812" s="32">
        <v>38300</v>
      </c>
      <c r="K2812" s="32">
        <v>20327</v>
      </c>
      <c r="L2812" s="32">
        <f t="shared" si="2410"/>
        <v>10500</v>
      </c>
      <c r="M2812" s="32">
        <v>3500</v>
      </c>
      <c r="N2812" s="32">
        <v>3500</v>
      </c>
      <c r="O2812" s="32">
        <v>3500</v>
      </c>
      <c r="P2812" s="32">
        <f t="shared" si="2412"/>
        <v>30827</v>
      </c>
      <c r="Q2812" s="32">
        <f t="shared" si="2382"/>
        <v>80.488250652741513</v>
      </c>
    </row>
    <row r="2813" spans="1:17">
      <c r="A2813" s="33" t="s">
        <v>803</v>
      </c>
      <c r="B2813" s="33" t="s">
        <v>129</v>
      </c>
      <c r="C2813" s="33" t="s">
        <v>1203</v>
      </c>
      <c r="D2813" s="33" t="s">
        <v>1204</v>
      </c>
      <c r="E2813" s="34">
        <v>6112</v>
      </c>
      <c r="F2813" s="33" t="s">
        <v>1207</v>
      </c>
      <c r="G2813" s="84" t="s">
        <v>3108</v>
      </c>
      <c r="H2813" s="35" t="s">
        <v>10</v>
      </c>
      <c r="I2813" s="32">
        <v>183700</v>
      </c>
      <c r="J2813" s="32">
        <v>180700</v>
      </c>
      <c r="K2813" s="32">
        <v>101171</v>
      </c>
      <c r="L2813" s="32">
        <f t="shared" si="2410"/>
        <v>57000</v>
      </c>
      <c r="M2813" s="32">
        <v>19000</v>
      </c>
      <c r="N2813" s="32">
        <v>19000</v>
      </c>
      <c r="O2813" s="32">
        <v>19000</v>
      </c>
      <c r="P2813" s="32">
        <f t="shared" si="2412"/>
        <v>158171</v>
      </c>
      <c r="Q2813" s="32">
        <f t="shared" si="2382"/>
        <v>87.532374100719423</v>
      </c>
    </row>
    <row r="2814" spans="1:17">
      <c r="A2814" s="12" t="s">
        <v>803</v>
      </c>
      <c r="B2814" s="12" t="s">
        <v>129</v>
      </c>
      <c r="C2814" s="12" t="s">
        <v>1203</v>
      </c>
      <c r="D2814" s="12" t="s">
        <v>1204</v>
      </c>
      <c r="E2814" s="11">
        <v>6112</v>
      </c>
      <c r="F2814" s="12" t="s">
        <v>1208</v>
      </c>
      <c r="G2814" s="84" t="s">
        <v>3108</v>
      </c>
      <c r="H2814" s="13" t="s">
        <v>7</v>
      </c>
      <c r="I2814" s="2">
        <v>30000</v>
      </c>
      <c r="J2814" s="2">
        <v>42159</v>
      </c>
      <c r="K2814" s="2">
        <v>42159</v>
      </c>
      <c r="L2814" s="2">
        <f t="shared" si="2410"/>
        <v>0</v>
      </c>
      <c r="M2814" s="2"/>
      <c r="N2814" s="2"/>
      <c r="O2814" s="2"/>
      <c r="P2814" s="2">
        <f t="shared" si="2412"/>
        <v>42159</v>
      </c>
      <c r="Q2814" s="2">
        <f t="shared" si="2382"/>
        <v>100</v>
      </c>
    </row>
    <row r="2815" spans="1:17">
      <c r="A2815" s="12" t="s">
        <v>803</v>
      </c>
      <c r="B2815" s="12" t="s">
        <v>129</v>
      </c>
      <c r="C2815" s="12" t="s">
        <v>1203</v>
      </c>
      <c r="D2815" s="12" t="s">
        <v>1204</v>
      </c>
      <c r="E2815" s="11">
        <v>6112</v>
      </c>
      <c r="F2815" s="12" t="s">
        <v>1209</v>
      </c>
      <c r="G2815" s="84" t="s">
        <v>3108</v>
      </c>
      <c r="H2815" s="13" t="s">
        <v>8</v>
      </c>
      <c r="I2815" s="2">
        <v>5000</v>
      </c>
      <c r="J2815" s="2">
        <v>5000</v>
      </c>
      <c r="K2815" s="2">
        <v>0</v>
      </c>
      <c r="L2815" s="2">
        <f t="shared" si="2410"/>
        <v>0</v>
      </c>
      <c r="M2815" s="2"/>
      <c r="N2815" s="2"/>
      <c r="O2815" s="2"/>
      <c r="P2815" s="2">
        <f t="shared" si="2412"/>
        <v>0</v>
      </c>
      <c r="Q2815" s="2">
        <f t="shared" si="2382"/>
        <v>0</v>
      </c>
    </row>
    <row r="2816" spans="1:17">
      <c r="A2816" s="12" t="s">
        <v>803</v>
      </c>
      <c r="B2816" s="12" t="s">
        <v>129</v>
      </c>
      <c r="C2816" s="12" t="s">
        <v>1203</v>
      </c>
      <c r="D2816" s="12" t="s">
        <v>1204</v>
      </c>
      <c r="E2816" s="11">
        <v>6112</v>
      </c>
      <c r="F2816" s="12" t="s">
        <v>1210</v>
      </c>
      <c r="G2816" s="84" t="s">
        <v>3108</v>
      </c>
      <c r="H2816" s="13" t="s">
        <v>6</v>
      </c>
      <c r="I2816" s="2">
        <v>20900</v>
      </c>
      <c r="J2816" s="2">
        <v>20900</v>
      </c>
      <c r="K2816" s="2">
        <v>20300</v>
      </c>
      <c r="L2816" s="2">
        <f t="shared" si="2410"/>
        <v>0</v>
      </c>
      <c r="M2816" s="2"/>
      <c r="N2816" s="2"/>
      <c r="O2816" s="2"/>
      <c r="P2816" s="2">
        <f t="shared" si="2412"/>
        <v>20300</v>
      </c>
      <c r="Q2816" s="2">
        <f t="shared" si="2382"/>
        <v>97.129186602870803</v>
      </c>
    </row>
    <row r="2817" spans="1:17">
      <c r="A2817" s="12" t="s">
        <v>803</v>
      </c>
      <c r="B2817" s="12" t="s">
        <v>129</v>
      </c>
      <c r="C2817" s="12" t="s">
        <v>1203</v>
      </c>
      <c r="D2817" s="12" t="s">
        <v>1204</v>
      </c>
      <c r="E2817" s="18" t="s">
        <v>13</v>
      </c>
      <c r="F2817" s="18" t="s">
        <v>0</v>
      </c>
      <c r="G2817" s="81" t="s">
        <v>0</v>
      </c>
      <c r="H2817" s="18" t="s">
        <v>14</v>
      </c>
      <c r="I2817" s="3">
        <v>239521</v>
      </c>
      <c r="J2817" s="3">
        <f t="shared" ref="J2817:K2817" si="2418">SUM(J2818)</f>
        <v>237021</v>
      </c>
      <c r="K2817" s="3">
        <f t="shared" si="2418"/>
        <v>124168</v>
      </c>
      <c r="L2817" s="3">
        <f t="shared" si="2410"/>
        <v>66000</v>
      </c>
      <c r="M2817" s="3">
        <f t="shared" ref="M2817:O2817" si="2419">SUM(M2818)</f>
        <v>22000</v>
      </c>
      <c r="N2817" s="3">
        <f t="shared" si="2419"/>
        <v>22000</v>
      </c>
      <c r="O2817" s="3">
        <f t="shared" si="2419"/>
        <v>22000</v>
      </c>
      <c r="P2817" s="3">
        <f t="shared" si="2412"/>
        <v>190168</v>
      </c>
      <c r="Q2817" s="3">
        <f t="shared" si="2382"/>
        <v>80.23255323367971</v>
      </c>
    </row>
    <row r="2818" spans="1:17">
      <c r="A2818" s="33" t="s">
        <v>803</v>
      </c>
      <c r="B2818" s="33" t="s">
        <v>129</v>
      </c>
      <c r="C2818" s="33" t="s">
        <v>1203</v>
      </c>
      <c r="D2818" s="33" t="s">
        <v>1204</v>
      </c>
      <c r="E2818" s="34">
        <v>6121</v>
      </c>
      <c r="F2818" s="33"/>
      <c r="G2818" s="84" t="s">
        <v>3108</v>
      </c>
      <c r="H2818" s="35" t="s">
        <v>15</v>
      </c>
      <c r="I2818" s="32">
        <v>239521</v>
      </c>
      <c r="J2818" s="32">
        <v>237021</v>
      </c>
      <c r="K2818" s="32">
        <v>124168</v>
      </c>
      <c r="L2818" s="32">
        <f t="shared" si="2410"/>
        <v>66000</v>
      </c>
      <c r="M2818" s="32">
        <v>22000</v>
      </c>
      <c r="N2818" s="32">
        <v>22000</v>
      </c>
      <c r="O2818" s="32">
        <v>22000</v>
      </c>
      <c r="P2818" s="32">
        <f t="shared" si="2412"/>
        <v>190168</v>
      </c>
      <c r="Q2818" s="32">
        <f t="shared" si="2382"/>
        <v>80.23255323367971</v>
      </c>
    </row>
    <row r="2819" spans="1:17">
      <c r="A2819" s="12" t="s">
        <v>803</v>
      </c>
      <c r="B2819" s="12" t="s">
        <v>129</v>
      </c>
      <c r="C2819" s="12" t="s">
        <v>1203</v>
      </c>
      <c r="D2819" s="12" t="s">
        <v>1204</v>
      </c>
      <c r="E2819" s="18" t="s">
        <v>16</v>
      </c>
      <c r="F2819" s="18" t="s">
        <v>0</v>
      </c>
      <c r="G2819" s="81" t="s">
        <v>0</v>
      </c>
      <c r="H2819" s="18" t="s">
        <v>17</v>
      </c>
      <c r="I2819" s="3">
        <v>280600</v>
      </c>
      <c r="J2819" s="3">
        <f t="shared" ref="J2819:K2819" si="2420">SUM(J2820:J2826)</f>
        <v>194900</v>
      </c>
      <c r="K2819" s="3">
        <f t="shared" si="2420"/>
        <v>97241</v>
      </c>
      <c r="L2819" s="3">
        <f t="shared" si="2410"/>
        <v>57100</v>
      </c>
      <c r="M2819" s="3">
        <f t="shared" ref="M2819:O2819" si="2421">SUM(M2820:M2826)</f>
        <v>29500</v>
      </c>
      <c r="N2819" s="3">
        <f t="shared" si="2421"/>
        <v>13800</v>
      </c>
      <c r="O2819" s="3">
        <f t="shared" si="2421"/>
        <v>13800</v>
      </c>
      <c r="P2819" s="3">
        <f t="shared" si="2412"/>
        <v>154341</v>
      </c>
      <c r="Q2819" s="3">
        <f t="shared" si="2382"/>
        <v>79.189840944073893</v>
      </c>
    </row>
    <row r="2820" spans="1:17">
      <c r="A2820" s="12" t="s">
        <v>803</v>
      </c>
      <c r="B2820" s="12" t="s">
        <v>129</v>
      </c>
      <c r="C2820" s="12" t="s">
        <v>1203</v>
      </c>
      <c r="D2820" s="12" t="s">
        <v>1204</v>
      </c>
      <c r="E2820" s="11">
        <v>6131</v>
      </c>
      <c r="F2820" s="12"/>
      <c r="G2820" s="84" t="s">
        <v>3108</v>
      </c>
      <c r="H2820" s="13" t="s">
        <v>18</v>
      </c>
      <c r="I2820" s="2">
        <v>2000</v>
      </c>
      <c r="J2820" s="2">
        <v>1000</v>
      </c>
      <c r="K2820" s="2">
        <v>0</v>
      </c>
      <c r="L2820" s="2">
        <f t="shared" si="2410"/>
        <v>0</v>
      </c>
      <c r="M2820" s="2"/>
      <c r="N2820" s="2"/>
      <c r="O2820" s="2"/>
      <c r="P2820" s="2">
        <f t="shared" si="2412"/>
        <v>0</v>
      </c>
      <c r="Q2820" s="2">
        <f t="shared" si="2382"/>
        <v>0</v>
      </c>
    </row>
    <row r="2821" spans="1:17">
      <c r="A2821" s="12" t="s">
        <v>803</v>
      </c>
      <c r="B2821" s="12" t="s">
        <v>129</v>
      </c>
      <c r="C2821" s="12" t="s">
        <v>1203</v>
      </c>
      <c r="D2821" s="12" t="s">
        <v>1204</v>
      </c>
      <c r="E2821" s="11">
        <v>6132</v>
      </c>
      <c r="F2821" s="12"/>
      <c r="G2821" s="84" t="s">
        <v>3108</v>
      </c>
      <c r="H2821" s="13" t="s">
        <v>19</v>
      </c>
      <c r="I2821" s="2">
        <v>87000</v>
      </c>
      <c r="J2821" s="2">
        <v>87000</v>
      </c>
      <c r="K2821" s="2">
        <v>43500</v>
      </c>
      <c r="L2821" s="2">
        <f t="shared" si="2410"/>
        <v>27000</v>
      </c>
      <c r="M2821" s="2">
        <v>15000</v>
      </c>
      <c r="N2821" s="2">
        <v>6000</v>
      </c>
      <c r="O2821" s="2">
        <v>6000</v>
      </c>
      <c r="P2821" s="2">
        <f t="shared" si="2412"/>
        <v>70500</v>
      </c>
      <c r="Q2821" s="2">
        <f t="shared" si="2382"/>
        <v>81.034482758620683</v>
      </c>
    </row>
    <row r="2822" spans="1:17">
      <c r="A2822" s="12" t="s">
        <v>803</v>
      </c>
      <c r="B2822" s="12" t="s">
        <v>129</v>
      </c>
      <c r="C2822" s="12" t="s">
        <v>1203</v>
      </c>
      <c r="D2822" s="12" t="s">
        <v>1204</v>
      </c>
      <c r="E2822" s="11">
        <v>6133</v>
      </c>
      <c r="F2822" s="12"/>
      <c r="G2822" s="84" t="s">
        <v>3108</v>
      </c>
      <c r="H2822" s="13" t="s">
        <v>20</v>
      </c>
      <c r="I2822" s="2">
        <v>20000</v>
      </c>
      <c r="J2822" s="2">
        <v>20000</v>
      </c>
      <c r="K2822" s="2">
        <v>10000</v>
      </c>
      <c r="L2822" s="2">
        <f t="shared" si="2410"/>
        <v>4500</v>
      </c>
      <c r="M2822" s="2">
        <v>1500</v>
      </c>
      <c r="N2822" s="2">
        <v>1500</v>
      </c>
      <c r="O2822" s="2">
        <v>1500</v>
      </c>
      <c r="P2822" s="2">
        <f t="shared" si="2412"/>
        <v>14500</v>
      </c>
      <c r="Q2822" s="2">
        <f t="shared" si="2382"/>
        <v>72.5</v>
      </c>
    </row>
    <row r="2823" spans="1:17">
      <c r="A2823" s="12" t="s">
        <v>803</v>
      </c>
      <c r="B2823" s="12" t="s">
        <v>129</v>
      </c>
      <c r="C2823" s="12" t="s">
        <v>1203</v>
      </c>
      <c r="D2823" s="12" t="s">
        <v>1204</v>
      </c>
      <c r="E2823" s="11">
        <v>6134</v>
      </c>
      <c r="F2823" s="12"/>
      <c r="G2823" s="84" t="s">
        <v>3108</v>
      </c>
      <c r="H2823" s="13" t="s">
        <v>21</v>
      </c>
      <c r="I2823" s="2">
        <v>94000</v>
      </c>
      <c r="J2823" s="2">
        <v>16000</v>
      </c>
      <c r="K2823" s="2">
        <v>8000</v>
      </c>
      <c r="L2823" s="2">
        <f t="shared" si="2410"/>
        <v>4500</v>
      </c>
      <c r="M2823" s="2">
        <v>1500</v>
      </c>
      <c r="N2823" s="2">
        <v>1500</v>
      </c>
      <c r="O2823" s="2">
        <v>1500</v>
      </c>
      <c r="P2823" s="2">
        <f t="shared" si="2412"/>
        <v>12500</v>
      </c>
      <c r="Q2823" s="2">
        <f t="shared" si="2382"/>
        <v>78.125</v>
      </c>
    </row>
    <row r="2824" spans="1:17">
      <c r="A2824" s="12" t="s">
        <v>803</v>
      </c>
      <c r="B2824" s="12" t="s">
        <v>129</v>
      </c>
      <c r="C2824" s="12" t="s">
        <v>1203</v>
      </c>
      <c r="D2824" s="12" t="s">
        <v>1204</v>
      </c>
      <c r="E2824" s="11">
        <v>6135</v>
      </c>
      <c r="F2824" s="12"/>
      <c r="G2824" s="84" t="s">
        <v>3108</v>
      </c>
      <c r="H2824" s="13" t="s">
        <v>22</v>
      </c>
      <c r="I2824" s="2">
        <v>2000</v>
      </c>
      <c r="J2824" s="2">
        <v>1000</v>
      </c>
      <c r="K2824" s="2">
        <v>600</v>
      </c>
      <c r="L2824" s="2">
        <f t="shared" si="2410"/>
        <v>400</v>
      </c>
      <c r="M2824" s="2">
        <v>400</v>
      </c>
      <c r="N2824" s="2"/>
      <c r="O2824" s="2"/>
      <c r="P2824" s="2">
        <f t="shared" si="2412"/>
        <v>1000</v>
      </c>
      <c r="Q2824" s="2">
        <f t="shared" si="2382"/>
        <v>100</v>
      </c>
    </row>
    <row r="2825" spans="1:17">
      <c r="A2825" s="12" t="s">
        <v>803</v>
      </c>
      <c r="B2825" s="12" t="s">
        <v>129</v>
      </c>
      <c r="C2825" s="12" t="s">
        <v>1203</v>
      </c>
      <c r="D2825" s="12" t="s">
        <v>1204</v>
      </c>
      <c r="E2825" s="11">
        <v>6137</v>
      </c>
      <c r="F2825" s="12"/>
      <c r="G2825" s="84" t="s">
        <v>3108</v>
      </c>
      <c r="H2825" s="13" t="s">
        <v>24</v>
      </c>
      <c r="I2825" s="2">
        <v>16000</v>
      </c>
      <c r="J2825" s="2">
        <v>13000</v>
      </c>
      <c r="K2825" s="2">
        <v>6500</v>
      </c>
      <c r="L2825" s="2">
        <f t="shared" si="2410"/>
        <v>3300</v>
      </c>
      <c r="M2825" s="2">
        <v>1100</v>
      </c>
      <c r="N2825" s="2">
        <v>1100</v>
      </c>
      <c r="O2825" s="2">
        <v>1100</v>
      </c>
      <c r="P2825" s="2">
        <f t="shared" si="2412"/>
        <v>9800</v>
      </c>
      <c r="Q2825" s="2">
        <f t="shared" si="2382"/>
        <v>75.384615384615387</v>
      </c>
    </row>
    <row r="2826" spans="1:17">
      <c r="A2826" s="17" t="s">
        <v>803</v>
      </c>
      <c r="B2826" s="17" t="s">
        <v>129</v>
      </c>
      <c r="C2826" s="17" t="s">
        <v>1203</v>
      </c>
      <c r="D2826" s="17" t="s">
        <v>1204</v>
      </c>
      <c r="E2826" s="17" t="s">
        <v>99</v>
      </c>
      <c r="F2826" s="12" t="s">
        <v>0</v>
      </c>
      <c r="G2826" s="84" t="s">
        <v>0</v>
      </c>
      <c r="H2826" s="18" t="s">
        <v>26</v>
      </c>
      <c r="I2826" s="3">
        <v>59600</v>
      </c>
      <c r="J2826" s="3">
        <f t="shared" ref="J2826:K2826" si="2422">SUM(J2827:J2829)</f>
        <v>56900</v>
      </c>
      <c r="K2826" s="3">
        <f t="shared" si="2422"/>
        <v>28641</v>
      </c>
      <c r="L2826" s="3">
        <f t="shared" si="2410"/>
        <v>17400</v>
      </c>
      <c r="M2826" s="3">
        <f t="shared" ref="M2826:O2826" si="2423">SUM(M2827:M2829)</f>
        <v>10000</v>
      </c>
      <c r="N2826" s="3">
        <f t="shared" si="2423"/>
        <v>3700</v>
      </c>
      <c r="O2826" s="3">
        <f t="shared" si="2423"/>
        <v>3700</v>
      </c>
      <c r="P2826" s="3">
        <f t="shared" si="2412"/>
        <v>46041</v>
      </c>
      <c r="Q2826" s="3">
        <f t="shared" si="2382"/>
        <v>80.915641476274175</v>
      </c>
    </row>
    <row r="2827" spans="1:17">
      <c r="A2827" s="12" t="s">
        <v>803</v>
      </c>
      <c r="B2827" s="12" t="s">
        <v>129</v>
      </c>
      <c r="C2827" s="12" t="s">
        <v>1203</v>
      </c>
      <c r="D2827" s="12" t="s">
        <v>1204</v>
      </c>
      <c r="E2827" s="11">
        <v>6139</v>
      </c>
      <c r="F2827" s="12"/>
      <c r="G2827" s="84" t="s">
        <v>3108</v>
      </c>
      <c r="H2827" s="13" t="s">
        <v>26</v>
      </c>
      <c r="I2827" s="2">
        <v>40200</v>
      </c>
      <c r="J2827" s="2">
        <v>37500</v>
      </c>
      <c r="K2827" s="2">
        <v>18675</v>
      </c>
      <c r="L2827" s="2">
        <f t="shared" si="2410"/>
        <v>9000</v>
      </c>
      <c r="M2827" s="2">
        <v>3000</v>
      </c>
      <c r="N2827" s="2">
        <v>3000</v>
      </c>
      <c r="O2827" s="2">
        <v>3000</v>
      </c>
      <c r="P2827" s="2">
        <f t="shared" si="2412"/>
        <v>27675</v>
      </c>
      <c r="Q2827" s="2">
        <f t="shared" si="2382"/>
        <v>73.8</v>
      </c>
    </row>
    <row r="2828" spans="1:17">
      <c r="A2828" s="33" t="s">
        <v>803</v>
      </c>
      <c r="B2828" s="33" t="s">
        <v>129</v>
      </c>
      <c r="C2828" s="33" t="s">
        <v>1203</v>
      </c>
      <c r="D2828" s="33" t="s">
        <v>1204</v>
      </c>
      <c r="E2828" s="34">
        <v>6139</v>
      </c>
      <c r="F2828" s="33" t="s">
        <v>1211</v>
      </c>
      <c r="G2828" s="84" t="s">
        <v>3108</v>
      </c>
      <c r="H2828" s="35" t="s">
        <v>108</v>
      </c>
      <c r="I2828" s="32">
        <v>6900</v>
      </c>
      <c r="J2828" s="32">
        <v>6900</v>
      </c>
      <c r="K2828" s="32">
        <v>3766</v>
      </c>
      <c r="L2828" s="32">
        <f t="shared" si="2410"/>
        <v>2100</v>
      </c>
      <c r="M2828" s="32">
        <v>700</v>
      </c>
      <c r="N2828" s="32">
        <v>700</v>
      </c>
      <c r="O2828" s="32">
        <v>700</v>
      </c>
      <c r="P2828" s="32">
        <f t="shared" si="2412"/>
        <v>5866</v>
      </c>
      <c r="Q2828" s="32">
        <f t="shared" si="2382"/>
        <v>85.014492753623188</v>
      </c>
    </row>
    <row r="2829" spans="1:17" ht="22.5">
      <c r="A2829" s="12" t="s">
        <v>803</v>
      </c>
      <c r="B2829" s="12" t="s">
        <v>129</v>
      </c>
      <c r="C2829" s="12" t="s">
        <v>1203</v>
      </c>
      <c r="D2829" s="12" t="s">
        <v>1204</v>
      </c>
      <c r="E2829" s="11">
        <v>6139</v>
      </c>
      <c r="F2829" s="12" t="s">
        <v>1212</v>
      </c>
      <c r="G2829" s="84" t="s">
        <v>3108</v>
      </c>
      <c r="H2829" s="13" t="s">
        <v>114</v>
      </c>
      <c r="I2829" s="2">
        <v>12500</v>
      </c>
      <c r="J2829" s="2">
        <v>12500</v>
      </c>
      <c r="K2829" s="2">
        <v>6200</v>
      </c>
      <c r="L2829" s="2">
        <f t="shared" si="2410"/>
        <v>6300</v>
      </c>
      <c r="M2829" s="2">
        <v>6300</v>
      </c>
      <c r="N2829" s="2"/>
      <c r="O2829" s="2"/>
      <c r="P2829" s="2">
        <f t="shared" si="2412"/>
        <v>12500</v>
      </c>
      <c r="Q2829" s="2">
        <f t="shared" si="2382"/>
        <v>100</v>
      </c>
    </row>
    <row r="2830" spans="1:17" ht="22.5">
      <c r="A2830" s="17" t="s">
        <v>0</v>
      </c>
      <c r="B2830" s="17" t="s">
        <v>0</v>
      </c>
      <c r="C2830" s="17" t="s">
        <v>0</v>
      </c>
      <c r="D2830" s="18" t="s">
        <v>0</v>
      </c>
      <c r="E2830" s="18" t="s">
        <v>0</v>
      </c>
      <c r="F2830" s="18" t="s">
        <v>0</v>
      </c>
      <c r="G2830" s="81" t="s">
        <v>0</v>
      </c>
      <c r="H2830" s="24" t="s">
        <v>36</v>
      </c>
      <c r="I2830" s="29">
        <v>100</v>
      </c>
      <c r="J2830" s="29">
        <f t="shared" ref="J2830:K2832" si="2424">SUM(J2831)</f>
        <v>100</v>
      </c>
      <c r="K2830" s="29">
        <f t="shared" si="2424"/>
        <v>0</v>
      </c>
      <c r="L2830" s="29">
        <f t="shared" si="2410"/>
        <v>0</v>
      </c>
      <c r="M2830" s="29">
        <f t="shared" ref="M2830:O2832" si="2425">SUM(M2831)</f>
        <v>0</v>
      </c>
      <c r="N2830" s="29">
        <f t="shared" si="2425"/>
        <v>0</v>
      </c>
      <c r="O2830" s="29">
        <f t="shared" si="2425"/>
        <v>0</v>
      </c>
      <c r="P2830" s="29">
        <f t="shared" si="2412"/>
        <v>0</v>
      </c>
      <c r="Q2830" s="29">
        <f t="shared" si="2382"/>
        <v>0</v>
      </c>
    </row>
    <row r="2831" spans="1:17">
      <c r="A2831" s="12" t="s">
        <v>803</v>
      </c>
      <c r="B2831" s="12" t="s">
        <v>129</v>
      </c>
      <c r="C2831" s="12" t="s">
        <v>1203</v>
      </c>
      <c r="D2831" s="12" t="s">
        <v>1204</v>
      </c>
      <c r="E2831" s="18" t="s">
        <v>28</v>
      </c>
      <c r="F2831" s="18" t="s">
        <v>0</v>
      </c>
      <c r="G2831" s="81" t="s">
        <v>0</v>
      </c>
      <c r="H2831" s="18" t="s">
        <v>29</v>
      </c>
      <c r="I2831" s="3">
        <v>100</v>
      </c>
      <c r="J2831" s="3">
        <f t="shared" si="2424"/>
        <v>100</v>
      </c>
      <c r="K2831" s="3">
        <f t="shared" si="2424"/>
        <v>0</v>
      </c>
      <c r="L2831" s="3">
        <f t="shared" si="2410"/>
        <v>0</v>
      </c>
      <c r="M2831" s="3">
        <f t="shared" si="2425"/>
        <v>0</v>
      </c>
      <c r="N2831" s="3">
        <f t="shared" si="2425"/>
        <v>0</v>
      </c>
      <c r="O2831" s="3">
        <f t="shared" si="2425"/>
        <v>0</v>
      </c>
      <c r="P2831" s="3">
        <f t="shared" si="2412"/>
        <v>0</v>
      </c>
      <c r="Q2831" s="3">
        <f t="shared" si="2382"/>
        <v>0</v>
      </c>
    </row>
    <row r="2832" spans="1:17">
      <c r="A2832" s="17" t="s">
        <v>803</v>
      </c>
      <c r="B2832" s="17" t="s">
        <v>129</v>
      </c>
      <c r="C2832" s="17" t="s">
        <v>1203</v>
      </c>
      <c r="D2832" s="17" t="s">
        <v>1204</v>
      </c>
      <c r="E2832" s="17" t="s">
        <v>120</v>
      </c>
      <c r="F2832" s="12" t="s">
        <v>0</v>
      </c>
      <c r="G2832" s="84" t="s">
        <v>0</v>
      </c>
      <c r="H2832" s="18" t="s">
        <v>35</v>
      </c>
      <c r="I2832" s="3">
        <v>100</v>
      </c>
      <c r="J2832" s="3">
        <f t="shared" si="2424"/>
        <v>100</v>
      </c>
      <c r="K2832" s="3">
        <f t="shared" si="2424"/>
        <v>0</v>
      </c>
      <c r="L2832" s="3">
        <f t="shared" si="2410"/>
        <v>0</v>
      </c>
      <c r="M2832" s="3">
        <f t="shared" si="2425"/>
        <v>0</v>
      </c>
      <c r="N2832" s="3">
        <f t="shared" si="2425"/>
        <v>0</v>
      </c>
      <c r="O2832" s="3">
        <f t="shared" si="2425"/>
        <v>0</v>
      </c>
      <c r="P2832" s="3">
        <f t="shared" si="2412"/>
        <v>0</v>
      </c>
      <c r="Q2832" s="3">
        <f t="shared" si="2382"/>
        <v>0</v>
      </c>
    </row>
    <row r="2833" spans="1:17">
      <c r="A2833" s="12" t="s">
        <v>803</v>
      </c>
      <c r="B2833" s="12" t="s">
        <v>129</v>
      </c>
      <c r="C2833" s="12" t="s">
        <v>1203</v>
      </c>
      <c r="D2833" s="12" t="s">
        <v>1204</v>
      </c>
      <c r="E2833" s="11">
        <v>6148</v>
      </c>
      <c r="F2833" s="12"/>
      <c r="G2833" s="84" t="s">
        <v>3108</v>
      </c>
      <c r="H2833" s="13" t="s">
        <v>35</v>
      </c>
      <c r="I2833" s="2">
        <v>100</v>
      </c>
      <c r="J2833" s="2">
        <v>100</v>
      </c>
      <c r="K2833" s="2">
        <v>0</v>
      </c>
      <c r="L2833" s="2">
        <f t="shared" si="2410"/>
        <v>0</v>
      </c>
      <c r="M2833" s="2"/>
      <c r="N2833" s="2"/>
      <c r="O2833" s="2"/>
      <c r="P2833" s="2">
        <f t="shared" si="2412"/>
        <v>0</v>
      </c>
      <c r="Q2833" s="2">
        <f t="shared" ref="Q2833:Q2896" si="2426">IF(J2833=0,"-",P2833/J2833*100)</f>
        <v>0</v>
      </c>
    </row>
    <row r="2834" spans="1:17" ht="22.5">
      <c r="A2834" s="17" t="s">
        <v>0</v>
      </c>
      <c r="B2834" s="17" t="s">
        <v>0</v>
      </c>
      <c r="C2834" s="17" t="s">
        <v>0</v>
      </c>
      <c r="D2834" s="18" t="s">
        <v>0</v>
      </c>
      <c r="E2834" s="18" t="s">
        <v>0</v>
      </c>
      <c r="F2834" s="18" t="s">
        <v>0</v>
      </c>
      <c r="G2834" s="81" t="s">
        <v>0</v>
      </c>
      <c r="H2834" s="24" t="s">
        <v>58</v>
      </c>
      <c r="I2834" s="29">
        <v>50000</v>
      </c>
      <c r="J2834" s="29">
        <f t="shared" ref="J2834:K2834" si="2427">SUM(J2835)</f>
        <v>30000</v>
      </c>
      <c r="K2834" s="29">
        <f t="shared" si="2427"/>
        <v>15000</v>
      </c>
      <c r="L2834" s="29">
        <f t="shared" si="2410"/>
        <v>15000</v>
      </c>
      <c r="M2834" s="29">
        <f t="shared" ref="M2834:O2834" si="2428">SUM(M2835)</f>
        <v>10000</v>
      </c>
      <c r="N2834" s="29">
        <f t="shared" si="2428"/>
        <v>5000</v>
      </c>
      <c r="O2834" s="29">
        <f t="shared" si="2428"/>
        <v>0</v>
      </c>
      <c r="P2834" s="29">
        <f t="shared" si="2412"/>
        <v>30000</v>
      </c>
      <c r="Q2834" s="29">
        <f t="shared" si="2426"/>
        <v>100</v>
      </c>
    </row>
    <row r="2835" spans="1:17">
      <c r="A2835" s="12" t="s">
        <v>803</v>
      </c>
      <c r="B2835" s="12" t="s">
        <v>129</v>
      </c>
      <c r="C2835" s="12" t="s">
        <v>1203</v>
      </c>
      <c r="D2835" s="12" t="s">
        <v>1204</v>
      </c>
      <c r="E2835" s="18" t="s">
        <v>50</v>
      </c>
      <c r="F2835" s="18" t="s">
        <v>0</v>
      </c>
      <c r="G2835" s="81" t="s">
        <v>0</v>
      </c>
      <c r="H2835" s="18" t="s">
        <v>51</v>
      </c>
      <c r="I2835" s="3">
        <v>50000</v>
      </c>
      <c r="J2835" s="3">
        <f t="shared" ref="J2835" si="2429">SUM(J2836:J2837)</f>
        <v>30000</v>
      </c>
      <c r="K2835" s="3">
        <f t="shared" ref="K2835" si="2430">SUM(K2836:K2837)</f>
        <v>15000</v>
      </c>
      <c r="L2835" s="3">
        <f t="shared" si="2410"/>
        <v>15000</v>
      </c>
      <c r="M2835" s="3">
        <f t="shared" ref="M2835:O2835" si="2431">SUM(M2836:M2837)</f>
        <v>10000</v>
      </c>
      <c r="N2835" s="3">
        <f t="shared" si="2431"/>
        <v>5000</v>
      </c>
      <c r="O2835" s="3">
        <f t="shared" si="2431"/>
        <v>0</v>
      </c>
      <c r="P2835" s="3">
        <f t="shared" si="2412"/>
        <v>30000</v>
      </c>
      <c r="Q2835" s="3">
        <f t="shared" si="2426"/>
        <v>100</v>
      </c>
    </row>
    <row r="2836" spans="1:17">
      <c r="A2836" s="12" t="s">
        <v>803</v>
      </c>
      <c r="B2836" s="12" t="s">
        <v>129</v>
      </c>
      <c r="C2836" s="12" t="s">
        <v>1203</v>
      </c>
      <c r="D2836" s="12" t="s">
        <v>1204</v>
      </c>
      <c r="E2836" s="11">
        <v>8213</v>
      </c>
      <c r="F2836" s="12"/>
      <c r="G2836" s="84" t="s">
        <v>3108</v>
      </c>
      <c r="H2836" s="13" t="s">
        <v>54</v>
      </c>
      <c r="I2836" s="2">
        <v>40000</v>
      </c>
      <c r="J2836" s="2">
        <v>20000</v>
      </c>
      <c r="K2836" s="2">
        <v>10000</v>
      </c>
      <c r="L2836" s="2">
        <f t="shared" si="2410"/>
        <v>10000</v>
      </c>
      <c r="M2836" s="2">
        <v>5000</v>
      </c>
      <c r="N2836" s="2">
        <v>5000</v>
      </c>
      <c r="O2836" s="2"/>
      <c r="P2836" s="2">
        <f t="shared" si="2412"/>
        <v>20000</v>
      </c>
      <c r="Q2836" s="2">
        <f t="shared" si="2426"/>
        <v>100</v>
      </c>
    </row>
    <row r="2837" spans="1:17">
      <c r="A2837" s="12" t="s">
        <v>803</v>
      </c>
      <c r="B2837" s="12" t="s">
        <v>129</v>
      </c>
      <c r="C2837" s="12" t="s">
        <v>1203</v>
      </c>
      <c r="D2837" s="12" t="s">
        <v>1204</v>
      </c>
      <c r="E2837" s="11">
        <v>8216</v>
      </c>
      <c r="F2837" s="12"/>
      <c r="G2837" s="84" t="s">
        <v>3108</v>
      </c>
      <c r="H2837" s="13" t="s">
        <v>57</v>
      </c>
      <c r="I2837" s="2">
        <v>10000</v>
      </c>
      <c r="J2837" s="2">
        <v>10000</v>
      </c>
      <c r="K2837" s="2">
        <v>5000</v>
      </c>
      <c r="L2837" s="2">
        <f t="shared" si="2410"/>
        <v>5000</v>
      </c>
      <c r="M2837" s="2">
        <v>5000</v>
      </c>
      <c r="N2837" s="2"/>
      <c r="O2837" s="2"/>
      <c r="P2837" s="2">
        <f t="shared" si="2412"/>
        <v>10000</v>
      </c>
      <c r="Q2837" s="2">
        <f t="shared" si="2426"/>
        <v>100</v>
      </c>
    </row>
    <row r="2838" spans="1:17">
      <c r="A2838" s="13" t="s">
        <v>0</v>
      </c>
      <c r="B2838" s="13" t="s">
        <v>0</v>
      </c>
      <c r="C2838" s="13" t="s">
        <v>0</v>
      </c>
      <c r="D2838" s="13" t="s">
        <v>0</v>
      </c>
      <c r="E2838" s="13" t="s">
        <v>0</v>
      </c>
      <c r="F2838" s="13" t="s">
        <v>0</v>
      </c>
      <c r="G2838" s="84" t="s">
        <v>0</v>
      </c>
      <c r="H2838" s="24" t="s">
        <v>1213</v>
      </c>
      <c r="I2838" s="29">
        <v>3130776</v>
      </c>
      <c r="J2838" s="29">
        <f t="shared" ref="J2838:K2838" si="2432">SUM(J2808,J2830,J2834)</f>
        <v>2990235</v>
      </c>
      <c r="K2838" s="29">
        <f t="shared" si="2432"/>
        <v>1592094</v>
      </c>
      <c r="L2838" s="29">
        <f t="shared" si="2410"/>
        <v>745600</v>
      </c>
      <c r="M2838" s="29">
        <f t="shared" ref="M2838:O2838" si="2433">SUM(M2808,M2830,M2834)</f>
        <v>264000</v>
      </c>
      <c r="N2838" s="29">
        <f t="shared" si="2433"/>
        <v>243300</v>
      </c>
      <c r="O2838" s="29">
        <f t="shared" si="2433"/>
        <v>238300</v>
      </c>
      <c r="P2838" s="29">
        <f t="shared" si="2412"/>
        <v>2337694</v>
      </c>
      <c r="Q2838" s="29">
        <f t="shared" si="2426"/>
        <v>78.177601425974885</v>
      </c>
    </row>
    <row r="2839" spans="1:17" ht="15.75" thickBot="1">
      <c r="A2839" s="13" t="s">
        <v>0</v>
      </c>
      <c r="B2839" s="13" t="s">
        <v>0</v>
      </c>
      <c r="C2839" s="13" t="s">
        <v>0</v>
      </c>
      <c r="D2839" s="13" t="s">
        <v>0</v>
      </c>
      <c r="E2839" s="13" t="s">
        <v>0</v>
      </c>
      <c r="F2839" s="13" t="s">
        <v>0</v>
      </c>
      <c r="G2839" s="84" t="s">
        <v>0</v>
      </c>
      <c r="H2839" s="18" t="s">
        <v>125</v>
      </c>
      <c r="I2839" s="3">
        <v>76</v>
      </c>
      <c r="J2839" s="3">
        <v>76</v>
      </c>
      <c r="K2839" s="3">
        <v>0</v>
      </c>
      <c r="L2839" s="3">
        <f t="shared" si="2410"/>
        <v>0</v>
      </c>
      <c r="M2839" s="3"/>
      <c r="N2839" s="3"/>
      <c r="O2839" s="3"/>
      <c r="P2839" s="3">
        <f t="shared" si="2412"/>
        <v>0</v>
      </c>
      <c r="Q2839" s="3">
        <f t="shared" si="2426"/>
        <v>0</v>
      </c>
    </row>
    <row r="2840" spans="1:17" ht="45.75" thickBot="1">
      <c r="A2840" s="109" t="s">
        <v>0</v>
      </c>
      <c r="B2840" s="109" t="s">
        <v>0</v>
      </c>
      <c r="C2840" s="109" t="s">
        <v>0</v>
      </c>
      <c r="D2840" s="109" t="s">
        <v>0</v>
      </c>
      <c r="E2840" s="109" t="s">
        <v>0</v>
      </c>
      <c r="F2840" s="109" t="s">
        <v>0</v>
      </c>
      <c r="G2840" s="121" t="s">
        <v>0</v>
      </c>
      <c r="H2840" s="1" t="s">
        <v>126</v>
      </c>
      <c r="I2840" s="1" t="s">
        <v>3016</v>
      </c>
      <c r="J2840" s="1" t="s">
        <v>3199</v>
      </c>
      <c r="K2840" s="1" t="s">
        <v>3198</v>
      </c>
      <c r="L2840" s="1" t="s">
        <v>3191</v>
      </c>
      <c r="M2840" s="1" t="s">
        <v>3193</v>
      </c>
      <c r="N2840" s="1" t="s">
        <v>3194</v>
      </c>
      <c r="O2840" s="1" t="s">
        <v>3195</v>
      </c>
      <c r="P2840" s="1" t="s">
        <v>3192</v>
      </c>
      <c r="Q2840" s="1" t="s">
        <v>3185</v>
      </c>
    </row>
    <row r="2841" spans="1:17">
      <c r="A2841" s="110"/>
      <c r="B2841" s="110"/>
      <c r="C2841" s="110"/>
      <c r="D2841" s="110"/>
      <c r="E2841" s="110"/>
      <c r="F2841" s="110"/>
      <c r="G2841" s="122"/>
      <c r="H2841" s="26" t="s">
        <v>0</v>
      </c>
      <c r="I2841" s="28">
        <v>1</v>
      </c>
      <c r="J2841" s="28">
        <v>2</v>
      </c>
      <c r="K2841" s="28">
        <v>3</v>
      </c>
      <c r="L2841" s="28" t="s">
        <v>3186</v>
      </c>
      <c r="M2841" s="28">
        <v>5</v>
      </c>
      <c r="N2841" s="28">
        <v>6</v>
      </c>
      <c r="O2841" s="28">
        <v>7</v>
      </c>
      <c r="P2841" s="28" t="s">
        <v>3187</v>
      </c>
      <c r="Q2841" s="28">
        <v>9</v>
      </c>
    </row>
    <row r="2842" spans="1:17">
      <c r="A2842" s="110"/>
      <c r="B2842" s="110"/>
      <c r="C2842" s="110"/>
      <c r="D2842" s="110"/>
      <c r="E2842" s="110"/>
      <c r="F2842" s="110"/>
      <c r="G2842" s="122"/>
      <c r="H2842" s="8" t="s">
        <v>877</v>
      </c>
      <c r="I2842" s="9">
        <v>3130776</v>
      </c>
      <c r="J2842" s="9">
        <f t="shared" ref="J2842" si="2434">SUM(J2838)</f>
        <v>2990235</v>
      </c>
      <c r="K2842" s="9">
        <f t="shared" ref="K2842" si="2435">SUM(K2838)</f>
        <v>1592094</v>
      </c>
      <c r="L2842" s="9">
        <f t="shared" ref="L2842:L2843" si="2436">M2842+N2842+O2842</f>
        <v>745600</v>
      </c>
      <c r="M2842" s="9">
        <f t="shared" ref="M2842:O2842" si="2437">SUM(M2838)</f>
        <v>264000</v>
      </c>
      <c r="N2842" s="9">
        <f t="shared" si="2437"/>
        <v>243300</v>
      </c>
      <c r="O2842" s="9">
        <f t="shared" si="2437"/>
        <v>238300</v>
      </c>
      <c r="P2842" s="9">
        <f t="shared" ref="P2842:P2843" si="2438">SUM(K2842+L2842)</f>
        <v>2337694</v>
      </c>
      <c r="Q2842" s="9">
        <f t="shared" si="2426"/>
        <v>78.177601425974885</v>
      </c>
    </row>
    <row r="2843" spans="1:17">
      <c r="A2843" s="110"/>
      <c r="B2843" s="110"/>
      <c r="C2843" s="110"/>
      <c r="D2843" s="110"/>
      <c r="E2843" s="110"/>
      <c r="F2843" s="110"/>
      <c r="G2843" s="122"/>
      <c r="H2843" s="10" t="s">
        <v>68</v>
      </c>
      <c r="I2843" s="9">
        <v>3130776</v>
      </c>
      <c r="J2843" s="9">
        <f t="shared" ref="J2843" si="2439">SUM(J2842)</f>
        <v>2990235</v>
      </c>
      <c r="K2843" s="9">
        <f t="shared" ref="K2843" si="2440">SUM(K2842)</f>
        <v>1592094</v>
      </c>
      <c r="L2843" s="9">
        <f t="shared" si="2436"/>
        <v>745600</v>
      </c>
      <c r="M2843" s="9">
        <f t="shared" ref="M2843:O2843" si="2441">SUM(M2842)</f>
        <v>264000</v>
      </c>
      <c r="N2843" s="9">
        <f t="shared" si="2441"/>
        <v>243300</v>
      </c>
      <c r="O2843" s="9">
        <f t="shared" si="2441"/>
        <v>238300</v>
      </c>
      <c r="P2843" s="9">
        <f t="shared" si="2438"/>
        <v>2337694</v>
      </c>
      <c r="Q2843" s="9">
        <f t="shared" si="2426"/>
        <v>78.177601425974885</v>
      </c>
    </row>
    <row r="2844" spans="1:17">
      <c r="A2844" s="111"/>
      <c r="B2844" s="111"/>
      <c r="C2844" s="111"/>
      <c r="D2844" s="111"/>
      <c r="E2844" s="111"/>
      <c r="F2844" s="111"/>
      <c r="G2844" s="123"/>
      <c r="Q2844" t="str">
        <f t="shared" si="2426"/>
        <v>-</v>
      </c>
    </row>
    <row r="2845" spans="1:17" ht="15.75" thickBot="1">
      <c r="A2845" s="13" t="s">
        <v>0</v>
      </c>
      <c r="B2845" s="13" t="s">
        <v>0</v>
      </c>
      <c r="C2845" s="13" t="s">
        <v>0</v>
      </c>
      <c r="D2845" s="13" t="s">
        <v>0</v>
      </c>
      <c r="E2845" s="13" t="s">
        <v>0</v>
      </c>
      <c r="F2845" s="13" t="s">
        <v>0</v>
      </c>
      <c r="G2845" s="84" t="s">
        <v>0</v>
      </c>
      <c r="H2845" s="27" t="s">
        <v>0</v>
      </c>
      <c r="I2845" s="27"/>
      <c r="J2845" s="27"/>
      <c r="K2845" s="27"/>
      <c r="L2845" s="27"/>
      <c r="M2845" s="27"/>
      <c r="N2845" s="27"/>
      <c r="O2845" s="27"/>
      <c r="P2845" s="27"/>
      <c r="Q2845" s="27" t="str">
        <f t="shared" si="2426"/>
        <v>-</v>
      </c>
    </row>
    <row r="2846" spans="1:17" ht="45.75" thickBot="1">
      <c r="A2846" s="1" t="s">
        <v>82</v>
      </c>
      <c r="B2846" s="1" t="s">
        <v>83</v>
      </c>
      <c r="C2846" s="1" t="s">
        <v>84</v>
      </c>
      <c r="D2846" s="19" t="s">
        <v>0</v>
      </c>
      <c r="E2846" s="1" t="s">
        <v>85</v>
      </c>
      <c r="F2846" s="1" t="s">
        <v>86</v>
      </c>
      <c r="G2846" s="82" t="s">
        <v>87</v>
      </c>
      <c r="H2846" s="1" t="s">
        <v>1</v>
      </c>
      <c r="I2846" s="1" t="s">
        <v>3016</v>
      </c>
      <c r="J2846" s="1" t="s">
        <v>3199</v>
      </c>
      <c r="K2846" s="1" t="s">
        <v>3198</v>
      </c>
      <c r="L2846" s="1" t="s">
        <v>3191</v>
      </c>
      <c r="M2846" s="1" t="s">
        <v>3193</v>
      </c>
      <c r="N2846" s="1" t="s">
        <v>3194</v>
      </c>
      <c r="O2846" s="1" t="s">
        <v>3195</v>
      </c>
      <c r="P2846" s="1" t="s">
        <v>3192</v>
      </c>
      <c r="Q2846" s="1" t="s">
        <v>3185</v>
      </c>
    </row>
    <row r="2847" spans="1:17">
      <c r="A2847" s="20" t="s">
        <v>0</v>
      </c>
      <c r="B2847" s="20" t="s">
        <v>0</v>
      </c>
      <c r="C2847" s="20" t="s">
        <v>0</v>
      </c>
      <c r="D2847" s="21" t="s">
        <v>0</v>
      </c>
      <c r="E2847" s="21" t="s">
        <v>0</v>
      </c>
      <c r="F2847" s="22" t="s">
        <v>0</v>
      </c>
      <c r="G2847" s="83" t="s">
        <v>0</v>
      </c>
      <c r="H2847" s="23" t="s">
        <v>0</v>
      </c>
      <c r="I2847" s="28">
        <v>1</v>
      </c>
      <c r="J2847" s="28">
        <v>2</v>
      </c>
      <c r="K2847" s="28">
        <v>3</v>
      </c>
      <c r="L2847" s="28" t="s">
        <v>3186</v>
      </c>
      <c r="M2847" s="28">
        <v>5</v>
      </c>
      <c r="N2847" s="28">
        <v>6</v>
      </c>
      <c r="O2847" s="28">
        <v>7</v>
      </c>
      <c r="P2847" s="28" t="s">
        <v>3187</v>
      </c>
      <c r="Q2847" s="28">
        <v>9</v>
      </c>
    </row>
    <row r="2848" spans="1:17">
      <c r="A2848" s="17" t="s">
        <v>803</v>
      </c>
      <c r="B2848" s="17" t="s">
        <v>129</v>
      </c>
      <c r="C2848" s="12" t="s">
        <v>1214</v>
      </c>
      <c r="D2848" s="12" t="s">
        <v>1215</v>
      </c>
      <c r="E2848" s="18" t="s">
        <v>0</v>
      </c>
      <c r="F2848" s="18" t="s">
        <v>0</v>
      </c>
      <c r="G2848" s="81" t="s">
        <v>0</v>
      </c>
      <c r="H2848" s="18" t="s">
        <v>1216</v>
      </c>
      <c r="I2848" s="11"/>
      <c r="J2848" s="11"/>
      <c r="K2848" s="11"/>
      <c r="L2848" s="11"/>
      <c r="M2848" s="11"/>
      <c r="N2848" s="11"/>
      <c r="O2848" s="11"/>
      <c r="P2848" s="11"/>
      <c r="Q2848" s="11" t="str">
        <f t="shared" si="2426"/>
        <v>-</v>
      </c>
    </row>
    <row r="2849" spans="1:17" ht="22.5">
      <c r="A2849" s="17" t="s">
        <v>0</v>
      </c>
      <c r="B2849" s="17" t="s">
        <v>0</v>
      </c>
      <c r="C2849" s="17" t="s">
        <v>0</v>
      </c>
      <c r="D2849" s="18" t="s">
        <v>0</v>
      </c>
      <c r="E2849" s="18" t="s">
        <v>0</v>
      </c>
      <c r="F2849" s="18" t="s">
        <v>0</v>
      </c>
      <c r="G2849" s="81" t="s">
        <v>0</v>
      </c>
      <c r="H2849" s="24" t="s">
        <v>27</v>
      </c>
      <c r="I2849" s="29">
        <v>2734485</v>
      </c>
      <c r="J2849" s="29">
        <f t="shared" ref="J2849" si="2442">SUM(J2850,J2858,J2860)</f>
        <v>2561549</v>
      </c>
      <c r="K2849" s="29">
        <f t="shared" ref="K2849" si="2443">SUM(K2850,K2858,K2860)</f>
        <v>1430237</v>
      </c>
      <c r="L2849" s="29">
        <f t="shared" ref="L2849:L2880" si="2444">M2849+N2849+O2849</f>
        <v>759550</v>
      </c>
      <c r="M2849" s="29">
        <f t="shared" ref="M2849:O2849" si="2445">SUM(M2850,M2858,M2860)</f>
        <v>256250</v>
      </c>
      <c r="N2849" s="29">
        <f t="shared" si="2445"/>
        <v>251650</v>
      </c>
      <c r="O2849" s="29">
        <f t="shared" si="2445"/>
        <v>251650</v>
      </c>
      <c r="P2849" s="29">
        <f t="shared" ref="P2849:P2880" si="2446">SUM(K2849+L2849)</f>
        <v>2189787</v>
      </c>
      <c r="Q2849" s="29">
        <f t="shared" si="2426"/>
        <v>85.486828477612562</v>
      </c>
    </row>
    <row r="2850" spans="1:17">
      <c r="A2850" s="12" t="s">
        <v>803</v>
      </c>
      <c r="B2850" s="12" t="s">
        <v>129</v>
      </c>
      <c r="C2850" s="12" t="s">
        <v>1214</v>
      </c>
      <c r="D2850" s="12" t="s">
        <v>1215</v>
      </c>
      <c r="E2850" s="18" t="s">
        <v>2</v>
      </c>
      <c r="F2850" s="18" t="s">
        <v>0</v>
      </c>
      <c r="G2850" s="81" t="s">
        <v>0</v>
      </c>
      <c r="H2850" s="18" t="s">
        <v>3</v>
      </c>
      <c r="I2850" s="3">
        <v>2269235</v>
      </c>
      <c r="J2850" s="3">
        <f t="shared" ref="J2850" si="2447">SUM(J2851:J2852)</f>
        <v>2213799</v>
      </c>
      <c r="K2850" s="3">
        <f t="shared" ref="K2850" si="2448">SUM(K2851:K2852)</f>
        <v>1249065</v>
      </c>
      <c r="L2850" s="3">
        <f t="shared" si="2444"/>
        <v>663000</v>
      </c>
      <c r="M2850" s="3">
        <f t="shared" ref="M2850:O2850" si="2449">SUM(M2851:M2852)</f>
        <v>221000</v>
      </c>
      <c r="N2850" s="3">
        <f t="shared" si="2449"/>
        <v>221000</v>
      </c>
      <c r="O2850" s="3">
        <f t="shared" si="2449"/>
        <v>221000</v>
      </c>
      <c r="P2850" s="3">
        <f t="shared" si="2446"/>
        <v>1912065</v>
      </c>
      <c r="Q2850" s="3">
        <f t="shared" si="2426"/>
        <v>86.370307331424399</v>
      </c>
    </row>
    <row r="2851" spans="1:17">
      <c r="A2851" s="33" t="s">
        <v>803</v>
      </c>
      <c r="B2851" s="33" t="s">
        <v>129</v>
      </c>
      <c r="C2851" s="33" t="s">
        <v>1214</v>
      </c>
      <c r="D2851" s="33" t="s">
        <v>1215</v>
      </c>
      <c r="E2851" s="34">
        <v>6111</v>
      </c>
      <c r="F2851" s="33"/>
      <c r="G2851" s="84" t="s">
        <v>3108</v>
      </c>
      <c r="H2851" s="35" t="s">
        <v>4</v>
      </c>
      <c r="I2851" s="32">
        <v>2004285</v>
      </c>
      <c r="J2851" s="32">
        <v>1939285</v>
      </c>
      <c r="K2851" s="32">
        <v>1076997</v>
      </c>
      <c r="L2851" s="32">
        <f t="shared" si="2444"/>
        <v>600000</v>
      </c>
      <c r="M2851" s="32">
        <v>200000</v>
      </c>
      <c r="N2851" s="32">
        <v>200000</v>
      </c>
      <c r="O2851" s="32">
        <v>200000</v>
      </c>
      <c r="P2851" s="32">
        <f t="shared" si="2446"/>
        <v>1676997</v>
      </c>
      <c r="Q2851" s="32">
        <f t="shared" si="2426"/>
        <v>86.475015276248726</v>
      </c>
    </row>
    <row r="2852" spans="1:17">
      <c r="A2852" s="17" t="s">
        <v>803</v>
      </c>
      <c r="B2852" s="17" t="s">
        <v>129</v>
      </c>
      <c r="C2852" s="17" t="s">
        <v>1214</v>
      </c>
      <c r="D2852" s="17" t="s">
        <v>1215</v>
      </c>
      <c r="E2852" s="17" t="s">
        <v>91</v>
      </c>
      <c r="F2852" s="12" t="s">
        <v>0</v>
      </c>
      <c r="G2852" s="84" t="s">
        <v>0</v>
      </c>
      <c r="H2852" s="18" t="s">
        <v>5</v>
      </c>
      <c r="I2852" s="3">
        <v>264950</v>
      </c>
      <c r="J2852" s="3">
        <f t="shared" ref="J2852:K2852" si="2450">SUM(J2853:J2857)</f>
        <v>274514</v>
      </c>
      <c r="K2852" s="3">
        <f t="shared" si="2450"/>
        <v>172068</v>
      </c>
      <c r="L2852" s="3">
        <f t="shared" si="2444"/>
        <v>63000</v>
      </c>
      <c r="M2852" s="3">
        <f t="shared" ref="M2852:O2852" si="2451">SUM(M2853:M2857)</f>
        <v>21000</v>
      </c>
      <c r="N2852" s="3">
        <f t="shared" si="2451"/>
        <v>21000</v>
      </c>
      <c r="O2852" s="3">
        <f t="shared" si="2451"/>
        <v>21000</v>
      </c>
      <c r="P2852" s="3">
        <f t="shared" si="2446"/>
        <v>235068</v>
      </c>
      <c r="Q2852" s="3">
        <f t="shared" si="2426"/>
        <v>85.630605360746628</v>
      </c>
    </row>
    <row r="2853" spans="1:17">
      <c r="A2853" s="33" t="s">
        <v>803</v>
      </c>
      <c r="B2853" s="33" t="s">
        <v>129</v>
      </c>
      <c r="C2853" s="33" t="s">
        <v>1214</v>
      </c>
      <c r="D2853" s="33" t="s">
        <v>1215</v>
      </c>
      <c r="E2853" s="34">
        <v>6112</v>
      </c>
      <c r="F2853" s="33" t="s">
        <v>1217</v>
      </c>
      <c r="G2853" s="84" t="s">
        <v>3108</v>
      </c>
      <c r="H2853" s="35" t="s">
        <v>9</v>
      </c>
      <c r="I2853" s="32">
        <v>39850</v>
      </c>
      <c r="J2853" s="32">
        <v>37200</v>
      </c>
      <c r="K2853" s="32">
        <v>20367</v>
      </c>
      <c r="L2853" s="32">
        <f t="shared" si="2444"/>
        <v>10500</v>
      </c>
      <c r="M2853" s="32">
        <v>3500</v>
      </c>
      <c r="N2853" s="32">
        <v>3500</v>
      </c>
      <c r="O2853" s="32">
        <v>3500</v>
      </c>
      <c r="P2853" s="32">
        <f t="shared" si="2446"/>
        <v>30867</v>
      </c>
      <c r="Q2853" s="32">
        <f t="shared" si="2426"/>
        <v>82.975806451612897</v>
      </c>
    </row>
    <row r="2854" spans="1:17">
      <c r="A2854" s="33" t="s">
        <v>803</v>
      </c>
      <c r="B2854" s="33" t="s">
        <v>129</v>
      </c>
      <c r="C2854" s="33" t="s">
        <v>1214</v>
      </c>
      <c r="D2854" s="33" t="s">
        <v>1215</v>
      </c>
      <c r="E2854" s="34">
        <v>6112</v>
      </c>
      <c r="F2854" s="33" t="s">
        <v>1218</v>
      </c>
      <c r="G2854" s="84" t="s">
        <v>3108</v>
      </c>
      <c r="H2854" s="35" t="s">
        <v>10</v>
      </c>
      <c r="I2854" s="32">
        <v>168200</v>
      </c>
      <c r="J2854" s="32">
        <v>162200</v>
      </c>
      <c r="K2854" s="32">
        <v>91587</v>
      </c>
      <c r="L2854" s="32">
        <f t="shared" si="2444"/>
        <v>52500</v>
      </c>
      <c r="M2854" s="32">
        <v>17500</v>
      </c>
      <c r="N2854" s="32">
        <v>17500</v>
      </c>
      <c r="O2854" s="32">
        <v>17500</v>
      </c>
      <c r="P2854" s="32">
        <f t="shared" si="2446"/>
        <v>144087</v>
      </c>
      <c r="Q2854" s="32">
        <f t="shared" si="2426"/>
        <v>88.832922318125767</v>
      </c>
    </row>
    <row r="2855" spans="1:17">
      <c r="A2855" s="12" t="s">
        <v>803</v>
      </c>
      <c r="B2855" s="12" t="s">
        <v>129</v>
      </c>
      <c r="C2855" s="12" t="s">
        <v>1214</v>
      </c>
      <c r="D2855" s="12" t="s">
        <v>1215</v>
      </c>
      <c r="E2855" s="11">
        <v>6112</v>
      </c>
      <c r="F2855" s="12" t="s">
        <v>1219</v>
      </c>
      <c r="G2855" s="84" t="s">
        <v>3108</v>
      </c>
      <c r="H2855" s="13" t="s">
        <v>7</v>
      </c>
      <c r="I2855" s="2">
        <v>27000</v>
      </c>
      <c r="J2855" s="2">
        <v>45214</v>
      </c>
      <c r="K2855" s="2">
        <v>45214</v>
      </c>
      <c r="L2855" s="2">
        <f t="shared" si="2444"/>
        <v>0</v>
      </c>
      <c r="M2855" s="2"/>
      <c r="N2855" s="2"/>
      <c r="O2855" s="2"/>
      <c r="P2855" s="2">
        <f t="shared" si="2446"/>
        <v>45214</v>
      </c>
      <c r="Q2855" s="2">
        <f t="shared" si="2426"/>
        <v>100</v>
      </c>
    </row>
    <row r="2856" spans="1:17">
      <c r="A2856" s="12" t="s">
        <v>803</v>
      </c>
      <c r="B2856" s="12" t="s">
        <v>129</v>
      </c>
      <c r="C2856" s="12" t="s">
        <v>1214</v>
      </c>
      <c r="D2856" s="12" t="s">
        <v>1215</v>
      </c>
      <c r="E2856" s="11">
        <v>6112</v>
      </c>
      <c r="F2856" s="12" t="s">
        <v>1220</v>
      </c>
      <c r="G2856" s="84" t="s">
        <v>3108</v>
      </c>
      <c r="H2856" s="13" t="s">
        <v>8</v>
      </c>
      <c r="I2856" s="2">
        <v>15000</v>
      </c>
      <c r="J2856" s="2">
        <v>15000</v>
      </c>
      <c r="K2856" s="2">
        <v>0</v>
      </c>
      <c r="L2856" s="2">
        <f t="shared" si="2444"/>
        <v>0</v>
      </c>
      <c r="M2856" s="2"/>
      <c r="N2856" s="2"/>
      <c r="O2856" s="2"/>
      <c r="P2856" s="2">
        <f t="shared" si="2446"/>
        <v>0</v>
      </c>
      <c r="Q2856" s="2">
        <f t="shared" si="2426"/>
        <v>0</v>
      </c>
    </row>
    <row r="2857" spans="1:17">
      <c r="A2857" s="12" t="s">
        <v>803</v>
      </c>
      <c r="B2857" s="12" t="s">
        <v>129</v>
      </c>
      <c r="C2857" s="12" t="s">
        <v>1214</v>
      </c>
      <c r="D2857" s="12" t="s">
        <v>1215</v>
      </c>
      <c r="E2857" s="11">
        <v>6112</v>
      </c>
      <c r="F2857" s="12" t="s">
        <v>1221</v>
      </c>
      <c r="G2857" s="84" t="s">
        <v>3108</v>
      </c>
      <c r="H2857" s="13" t="s">
        <v>6</v>
      </c>
      <c r="I2857" s="2">
        <v>14900</v>
      </c>
      <c r="J2857" s="2">
        <v>14900</v>
      </c>
      <c r="K2857" s="2">
        <v>14900</v>
      </c>
      <c r="L2857" s="2">
        <f t="shared" si="2444"/>
        <v>0</v>
      </c>
      <c r="M2857" s="2"/>
      <c r="N2857" s="2"/>
      <c r="O2857" s="2"/>
      <c r="P2857" s="2">
        <f t="shared" si="2446"/>
        <v>14900</v>
      </c>
      <c r="Q2857" s="2">
        <f t="shared" si="2426"/>
        <v>100</v>
      </c>
    </row>
    <row r="2858" spans="1:17">
      <c r="A2858" s="12" t="s">
        <v>803</v>
      </c>
      <c r="B2858" s="12" t="s">
        <v>129</v>
      </c>
      <c r="C2858" s="12" t="s">
        <v>1214</v>
      </c>
      <c r="D2858" s="12" t="s">
        <v>1215</v>
      </c>
      <c r="E2858" s="18" t="s">
        <v>13</v>
      </c>
      <c r="F2858" s="18" t="s">
        <v>0</v>
      </c>
      <c r="G2858" s="81" t="s">
        <v>0</v>
      </c>
      <c r="H2858" s="18" t="s">
        <v>14</v>
      </c>
      <c r="I2858" s="3">
        <v>210450</v>
      </c>
      <c r="J2858" s="3">
        <f t="shared" ref="J2858:K2858" si="2452">SUM(J2859)</f>
        <v>203950</v>
      </c>
      <c r="K2858" s="3">
        <f t="shared" si="2452"/>
        <v>113237</v>
      </c>
      <c r="L2858" s="3">
        <f t="shared" si="2444"/>
        <v>60000</v>
      </c>
      <c r="M2858" s="3">
        <f t="shared" ref="M2858:O2858" si="2453">SUM(M2859)</f>
        <v>20000</v>
      </c>
      <c r="N2858" s="3">
        <f t="shared" si="2453"/>
        <v>20000</v>
      </c>
      <c r="O2858" s="3">
        <f t="shared" si="2453"/>
        <v>20000</v>
      </c>
      <c r="P2858" s="3">
        <f t="shared" si="2446"/>
        <v>173237</v>
      </c>
      <c r="Q2858" s="3">
        <f t="shared" si="2426"/>
        <v>84.940916891394949</v>
      </c>
    </row>
    <row r="2859" spans="1:17">
      <c r="A2859" s="33" t="s">
        <v>803</v>
      </c>
      <c r="B2859" s="33" t="s">
        <v>129</v>
      </c>
      <c r="C2859" s="33" t="s">
        <v>1214</v>
      </c>
      <c r="D2859" s="33" t="s">
        <v>1215</v>
      </c>
      <c r="E2859" s="34">
        <v>6121</v>
      </c>
      <c r="F2859" s="33"/>
      <c r="G2859" s="84" t="s">
        <v>3108</v>
      </c>
      <c r="H2859" s="35" t="s">
        <v>15</v>
      </c>
      <c r="I2859" s="32">
        <v>210450</v>
      </c>
      <c r="J2859" s="32">
        <v>203950</v>
      </c>
      <c r="K2859" s="32">
        <v>113237</v>
      </c>
      <c r="L2859" s="32">
        <f t="shared" si="2444"/>
        <v>60000</v>
      </c>
      <c r="M2859" s="32">
        <v>20000</v>
      </c>
      <c r="N2859" s="32">
        <v>20000</v>
      </c>
      <c r="O2859" s="32">
        <v>20000</v>
      </c>
      <c r="P2859" s="32">
        <f t="shared" si="2446"/>
        <v>173237</v>
      </c>
      <c r="Q2859" s="32">
        <f t="shared" si="2426"/>
        <v>84.940916891394949</v>
      </c>
    </row>
    <row r="2860" spans="1:17">
      <c r="A2860" s="12" t="s">
        <v>803</v>
      </c>
      <c r="B2860" s="12" t="s">
        <v>129</v>
      </c>
      <c r="C2860" s="12" t="s">
        <v>1214</v>
      </c>
      <c r="D2860" s="12" t="s">
        <v>1215</v>
      </c>
      <c r="E2860" s="18" t="s">
        <v>16</v>
      </c>
      <c r="F2860" s="18" t="s">
        <v>0</v>
      </c>
      <c r="G2860" s="81" t="s">
        <v>0</v>
      </c>
      <c r="H2860" s="18" t="s">
        <v>17</v>
      </c>
      <c r="I2860" s="3">
        <v>254800</v>
      </c>
      <c r="J2860" s="3">
        <f t="shared" ref="J2860:K2860" si="2454">SUM(J2861:J2867)</f>
        <v>143800</v>
      </c>
      <c r="K2860" s="3">
        <f t="shared" si="2454"/>
        <v>67935</v>
      </c>
      <c r="L2860" s="3">
        <f t="shared" si="2444"/>
        <v>36550</v>
      </c>
      <c r="M2860" s="3">
        <f t="shared" ref="M2860:O2860" si="2455">SUM(M2861:M2867)</f>
        <v>15250</v>
      </c>
      <c r="N2860" s="3">
        <f t="shared" si="2455"/>
        <v>10650</v>
      </c>
      <c r="O2860" s="3">
        <f t="shared" si="2455"/>
        <v>10650</v>
      </c>
      <c r="P2860" s="3">
        <f t="shared" si="2446"/>
        <v>104485</v>
      </c>
      <c r="Q2860" s="3">
        <f t="shared" si="2426"/>
        <v>72.659944367176635</v>
      </c>
    </row>
    <row r="2861" spans="1:17">
      <c r="A2861" s="12" t="s">
        <v>803</v>
      </c>
      <c r="B2861" s="12" t="s">
        <v>129</v>
      </c>
      <c r="C2861" s="12" t="s">
        <v>1214</v>
      </c>
      <c r="D2861" s="12" t="s">
        <v>1215</v>
      </c>
      <c r="E2861" s="11">
        <v>6131</v>
      </c>
      <c r="F2861" s="12"/>
      <c r="G2861" s="84" t="s">
        <v>3108</v>
      </c>
      <c r="H2861" s="13" t="s">
        <v>18</v>
      </c>
      <c r="I2861" s="2">
        <v>2000</v>
      </c>
      <c r="J2861" s="2">
        <v>1000</v>
      </c>
      <c r="K2861" s="2">
        <v>0</v>
      </c>
      <c r="L2861" s="2">
        <f t="shared" si="2444"/>
        <v>1000</v>
      </c>
      <c r="M2861" s="2">
        <v>1000</v>
      </c>
      <c r="N2861" s="2"/>
      <c r="O2861" s="2"/>
      <c r="P2861" s="2">
        <f t="shared" si="2446"/>
        <v>1000</v>
      </c>
      <c r="Q2861" s="2">
        <f t="shared" si="2426"/>
        <v>100</v>
      </c>
    </row>
    <row r="2862" spans="1:17">
      <c r="A2862" s="12" t="s">
        <v>803</v>
      </c>
      <c r="B2862" s="12" t="s">
        <v>129</v>
      </c>
      <c r="C2862" s="12" t="s">
        <v>1214</v>
      </c>
      <c r="D2862" s="12" t="s">
        <v>1215</v>
      </c>
      <c r="E2862" s="11">
        <v>6132</v>
      </c>
      <c r="F2862" s="12"/>
      <c r="G2862" s="84" t="s">
        <v>3108</v>
      </c>
      <c r="H2862" s="13" t="s">
        <v>19</v>
      </c>
      <c r="I2862" s="2">
        <v>48000</v>
      </c>
      <c r="J2862" s="2">
        <v>48000</v>
      </c>
      <c r="K2862" s="2">
        <v>24000</v>
      </c>
      <c r="L2862" s="2">
        <f t="shared" si="2444"/>
        <v>12000</v>
      </c>
      <c r="M2862" s="2">
        <v>6000</v>
      </c>
      <c r="N2862" s="2">
        <v>3000</v>
      </c>
      <c r="O2862" s="2">
        <v>3000</v>
      </c>
      <c r="P2862" s="2">
        <f t="shared" si="2446"/>
        <v>36000</v>
      </c>
      <c r="Q2862" s="2">
        <f t="shared" si="2426"/>
        <v>75</v>
      </c>
    </row>
    <row r="2863" spans="1:17">
      <c r="A2863" s="12" t="s">
        <v>803</v>
      </c>
      <c r="B2863" s="12" t="s">
        <v>129</v>
      </c>
      <c r="C2863" s="12" t="s">
        <v>1214</v>
      </c>
      <c r="D2863" s="12" t="s">
        <v>1215</v>
      </c>
      <c r="E2863" s="11">
        <v>6133</v>
      </c>
      <c r="F2863" s="12"/>
      <c r="G2863" s="84" t="s">
        <v>3108</v>
      </c>
      <c r="H2863" s="13" t="s">
        <v>20</v>
      </c>
      <c r="I2863" s="2">
        <v>18500</v>
      </c>
      <c r="J2863" s="2">
        <v>18500</v>
      </c>
      <c r="K2863" s="2">
        <v>9330</v>
      </c>
      <c r="L2863" s="2">
        <f t="shared" si="2444"/>
        <v>4600</v>
      </c>
      <c r="M2863" s="2">
        <v>1600</v>
      </c>
      <c r="N2863" s="2">
        <v>1500</v>
      </c>
      <c r="O2863" s="2">
        <v>1500</v>
      </c>
      <c r="P2863" s="2">
        <f t="shared" si="2446"/>
        <v>13930</v>
      </c>
      <c r="Q2863" s="2">
        <f t="shared" si="2426"/>
        <v>75.297297297297291</v>
      </c>
    </row>
    <row r="2864" spans="1:17">
      <c r="A2864" s="12" t="s">
        <v>803</v>
      </c>
      <c r="B2864" s="12" t="s">
        <v>129</v>
      </c>
      <c r="C2864" s="12" t="s">
        <v>1214</v>
      </c>
      <c r="D2864" s="12" t="s">
        <v>1215</v>
      </c>
      <c r="E2864" s="11">
        <v>6134</v>
      </c>
      <c r="F2864" s="12"/>
      <c r="G2864" s="84" t="s">
        <v>3108</v>
      </c>
      <c r="H2864" s="13" t="s">
        <v>21</v>
      </c>
      <c r="I2864" s="2">
        <v>116500</v>
      </c>
      <c r="J2864" s="2">
        <v>16500</v>
      </c>
      <c r="K2864" s="2">
        <v>8175</v>
      </c>
      <c r="L2864" s="2">
        <f t="shared" si="2444"/>
        <v>4500</v>
      </c>
      <c r="M2864" s="2">
        <v>1500</v>
      </c>
      <c r="N2864" s="2">
        <v>1500</v>
      </c>
      <c r="O2864" s="2">
        <v>1500</v>
      </c>
      <c r="P2864" s="2">
        <f t="shared" si="2446"/>
        <v>12675</v>
      </c>
      <c r="Q2864" s="2">
        <f t="shared" si="2426"/>
        <v>76.818181818181813</v>
      </c>
    </row>
    <row r="2865" spans="1:17">
      <c r="A2865" s="12" t="s">
        <v>803</v>
      </c>
      <c r="B2865" s="12" t="s">
        <v>129</v>
      </c>
      <c r="C2865" s="12" t="s">
        <v>1214</v>
      </c>
      <c r="D2865" s="12" t="s">
        <v>1215</v>
      </c>
      <c r="E2865" s="11">
        <v>6135</v>
      </c>
      <c r="F2865" s="12"/>
      <c r="G2865" s="84" t="s">
        <v>3108</v>
      </c>
      <c r="H2865" s="13" t="s">
        <v>22</v>
      </c>
      <c r="I2865" s="2">
        <v>2000</v>
      </c>
      <c r="J2865" s="2">
        <v>1000</v>
      </c>
      <c r="K2865" s="2">
        <v>500</v>
      </c>
      <c r="L2865" s="2">
        <f t="shared" si="2444"/>
        <v>500</v>
      </c>
      <c r="M2865" s="2">
        <v>500</v>
      </c>
      <c r="N2865" s="2"/>
      <c r="O2865" s="2"/>
      <c r="P2865" s="2">
        <f t="shared" si="2446"/>
        <v>1000</v>
      </c>
      <c r="Q2865" s="2">
        <f t="shared" si="2426"/>
        <v>100</v>
      </c>
    </row>
    <row r="2866" spans="1:17">
      <c r="A2866" s="12" t="s">
        <v>803</v>
      </c>
      <c r="B2866" s="12" t="s">
        <v>129</v>
      </c>
      <c r="C2866" s="12" t="s">
        <v>1214</v>
      </c>
      <c r="D2866" s="12" t="s">
        <v>1215</v>
      </c>
      <c r="E2866" s="11">
        <v>6137</v>
      </c>
      <c r="F2866" s="12"/>
      <c r="G2866" s="84" t="s">
        <v>3108</v>
      </c>
      <c r="H2866" s="13" t="s">
        <v>24</v>
      </c>
      <c r="I2866" s="2">
        <v>17000</v>
      </c>
      <c r="J2866" s="2">
        <v>12000</v>
      </c>
      <c r="K2866" s="2">
        <v>6000</v>
      </c>
      <c r="L2866" s="2">
        <f t="shared" si="2444"/>
        <v>3000</v>
      </c>
      <c r="M2866" s="2">
        <v>1000</v>
      </c>
      <c r="N2866" s="2">
        <v>1000</v>
      </c>
      <c r="O2866" s="2">
        <v>1000</v>
      </c>
      <c r="P2866" s="2">
        <f t="shared" si="2446"/>
        <v>9000</v>
      </c>
      <c r="Q2866" s="2">
        <f t="shared" si="2426"/>
        <v>75</v>
      </c>
    </row>
    <row r="2867" spans="1:17">
      <c r="A2867" s="17" t="s">
        <v>803</v>
      </c>
      <c r="B2867" s="17" t="s">
        <v>129</v>
      </c>
      <c r="C2867" s="17" t="s">
        <v>1214</v>
      </c>
      <c r="D2867" s="17" t="s">
        <v>1215</v>
      </c>
      <c r="E2867" s="17" t="s">
        <v>99</v>
      </c>
      <c r="F2867" s="12" t="s">
        <v>0</v>
      </c>
      <c r="G2867" s="84" t="s">
        <v>0</v>
      </c>
      <c r="H2867" s="18" t="s">
        <v>26</v>
      </c>
      <c r="I2867" s="3">
        <v>50800</v>
      </c>
      <c r="J2867" s="3">
        <f t="shared" ref="J2867:K2867" si="2456">SUM(J2868:J2870)</f>
        <v>46800</v>
      </c>
      <c r="K2867" s="3">
        <f t="shared" si="2456"/>
        <v>19930</v>
      </c>
      <c r="L2867" s="3">
        <f t="shared" si="2444"/>
        <v>10950</v>
      </c>
      <c r="M2867" s="3">
        <f t="shared" ref="M2867:O2867" si="2457">SUM(M2868:M2870)</f>
        <v>3650</v>
      </c>
      <c r="N2867" s="3">
        <f t="shared" si="2457"/>
        <v>3650</v>
      </c>
      <c r="O2867" s="3">
        <f t="shared" si="2457"/>
        <v>3650</v>
      </c>
      <c r="P2867" s="3">
        <f t="shared" si="2446"/>
        <v>30880</v>
      </c>
      <c r="Q2867" s="3">
        <f t="shared" si="2426"/>
        <v>65.982905982905976</v>
      </c>
    </row>
    <row r="2868" spans="1:17">
      <c r="A2868" s="12" t="s">
        <v>803</v>
      </c>
      <c r="B2868" s="12" t="s">
        <v>129</v>
      </c>
      <c r="C2868" s="12" t="s">
        <v>1214</v>
      </c>
      <c r="D2868" s="12" t="s">
        <v>1215</v>
      </c>
      <c r="E2868" s="11">
        <v>6139</v>
      </c>
      <c r="F2868" s="12"/>
      <c r="G2868" s="84" t="s">
        <v>3108</v>
      </c>
      <c r="H2868" s="13" t="s">
        <v>26</v>
      </c>
      <c r="I2868" s="2">
        <v>37200</v>
      </c>
      <c r="J2868" s="2">
        <v>33200</v>
      </c>
      <c r="K2868" s="2">
        <v>16500</v>
      </c>
      <c r="L2868" s="2">
        <f t="shared" si="2444"/>
        <v>9000</v>
      </c>
      <c r="M2868" s="2">
        <v>3000</v>
      </c>
      <c r="N2868" s="2">
        <v>3000</v>
      </c>
      <c r="O2868" s="2">
        <v>3000</v>
      </c>
      <c r="P2868" s="2">
        <f t="shared" si="2446"/>
        <v>25500</v>
      </c>
      <c r="Q2868" s="2">
        <f t="shared" si="2426"/>
        <v>76.807228915662648</v>
      </c>
    </row>
    <row r="2869" spans="1:17">
      <c r="A2869" s="33" t="s">
        <v>803</v>
      </c>
      <c r="B2869" s="33" t="s">
        <v>129</v>
      </c>
      <c r="C2869" s="33" t="s">
        <v>1214</v>
      </c>
      <c r="D2869" s="33" t="s">
        <v>1215</v>
      </c>
      <c r="E2869" s="34">
        <v>6139</v>
      </c>
      <c r="F2869" s="33" t="s">
        <v>1222</v>
      </c>
      <c r="G2869" s="84" t="s">
        <v>3108</v>
      </c>
      <c r="H2869" s="35" t="s">
        <v>108</v>
      </c>
      <c r="I2869" s="32">
        <v>6000</v>
      </c>
      <c r="J2869" s="32">
        <v>6000</v>
      </c>
      <c r="K2869" s="32">
        <v>3430</v>
      </c>
      <c r="L2869" s="32">
        <f t="shared" si="2444"/>
        <v>1950</v>
      </c>
      <c r="M2869" s="32">
        <v>650</v>
      </c>
      <c r="N2869" s="32">
        <v>650</v>
      </c>
      <c r="O2869" s="32">
        <v>650</v>
      </c>
      <c r="P2869" s="32">
        <f t="shared" si="2446"/>
        <v>5380</v>
      </c>
      <c r="Q2869" s="32">
        <f t="shared" si="2426"/>
        <v>89.666666666666657</v>
      </c>
    </row>
    <row r="2870" spans="1:17" ht="22.5">
      <c r="A2870" s="12" t="s">
        <v>803</v>
      </c>
      <c r="B2870" s="12" t="s">
        <v>129</v>
      </c>
      <c r="C2870" s="12" t="s">
        <v>1214</v>
      </c>
      <c r="D2870" s="12" t="s">
        <v>1215</v>
      </c>
      <c r="E2870" s="11">
        <v>6139</v>
      </c>
      <c r="F2870" s="12" t="s">
        <v>1223</v>
      </c>
      <c r="G2870" s="84" t="s">
        <v>3108</v>
      </c>
      <c r="H2870" s="13" t="s">
        <v>114</v>
      </c>
      <c r="I2870" s="2">
        <v>7600</v>
      </c>
      <c r="J2870" s="2">
        <v>7600</v>
      </c>
      <c r="K2870" s="2">
        <v>0</v>
      </c>
      <c r="L2870" s="2">
        <f t="shared" si="2444"/>
        <v>0</v>
      </c>
      <c r="M2870" s="2"/>
      <c r="N2870" s="2"/>
      <c r="O2870" s="2"/>
      <c r="P2870" s="2">
        <f t="shared" si="2446"/>
        <v>0</v>
      </c>
      <c r="Q2870" s="2">
        <f t="shared" si="2426"/>
        <v>0</v>
      </c>
    </row>
    <row r="2871" spans="1:17" ht="22.5">
      <c r="A2871" s="17" t="s">
        <v>0</v>
      </c>
      <c r="B2871" s="17" t="s">
        <v>0</v>
      </c>
      <c r="C2871" s="17" t="s">
        <v>0</v>
      </c>
      <c r="D2871" s="18" t="s">
        <v>0</v>
      </c>
      <c r="E2871" s="18" t="s">
        <v>0</v>
      </c>
      <c r="F2871" s="18" t="s">
        <v>0</v>
      </c>
      <c r="G2871" s="81" t="s">
        <v>0</v>
      </c>
      <c r="H2871" s="24" t="s">
        <v>36</v>
      </c>
      <c r="I2871" s="29">
        <v>100</v>
      </c>
      <c r="J2871" s="29">
        <f t="shared" ref="J2871:K2873" si="2458">SUM(J2872)</f>
        <v>100</v>
      </c>
      <c r="K2871" s="29">
        <f t="shared" si="2458"/>
        <v>0</v>
      </c>
      <c r="L2871" s="29">
        <f t="shared" si="2444"/>
        <v>0</v>
      </c>
      <c r="M2871" s="29">
        <f t="shared" ref="M2871:O2873" si="2459">SUM(M2872)</f>
        <v>0</v>
      </c>
      <c r="N2871" s="29">
        <f t="shared" si="2459"/>
        <v>0</v>
      </c>
      <c r="O2871" s="29">
        <f t="shared" si="2459"/>
        <v>0</v>
      </c>
      <c r="P2871" s="29">
        <f t="shared" si="2446"/>
        <v>0</v>
      </c>
      <c r="Q2871" s="29">
        <f t="shared" si="2426"/>
        <v>0</v>
      </c>
    </row>
    <row r="2872" spans="1:17">
      <c r="A2872" s="12" t="s">
        <v>803</v>
      </c>
      <c r="B2872" s="12" t="s">
        <v>129</v>
      </c>
      <c r="C2872" s="12" t="s">
        <v>1214</v>
      </c>
      <c r="D2872" s="12" t="s">
        <v>1215</v>
      </c>
      <c r="E2872" s="18" t="s">
        <v>28</v>
      </c>
      <c r="F2872" s="18" t="s">
        <v>0</v>
      </c>
      <c r="G2872" s="81" t="s">
        <v>0</v>
      </c>
      <c r="H2872" s="18" t="s">
        <v>29</v>
      </c>
      <c r="I2872" s="3">
        <v>100</v>
      </c>
      <c r="J2872" s="3">
        <f t="shared" si="2458"/>
        <v>100</v>
      </c>
      <c r="K2872" s="3">
        <f t="shared" si="2458"/>
        <v>0</v>
      </c>
      <c r="L2872" s="3">
        <f t="shared" si="2444"/>
        <v>0</v>
      </c>
      <c r="M2872" s="3">
        <f t="shared" si="2459"/>
        <v>0</v>
      </c>
      <c r="N2872" s="3">
        <f t="shared" si="2459"/>
        <v>0</v>
      </c>
      <c r="O2872" s="3">
        <f t="shared" si="2459"/>
        <v>0</v>
      </c>
      <c r="P2872" s="3">
        <f t="shared" si="2446"/>
        <v>0</v>
      </c>
      <c r="Q2872" s="3">
        <f t="shared" si="2426"/>
        <v>0</v>
      </c>
    </row>
    <row r="2873" spans="1:17">
      <c r="A2873" s="17" t="s">
        <v>803</v>
      </c>
      <c r="B2873" s="17" t="s">
        <v>129</v>
      </c>
      <c r="C2873" s="17" t="s">
        <v>1214</v>
      </c>
      <c r="D2873" s="17" t="s">
        <v>1215</v>
      </c>
      <c r="E2873" s="17" t="s">
        <v>120</v>
      </c>
      <c r="F2873" s="12" t="s">
        <v>0</v>
      </c>
      <c r="G2873" s="84" t="s">
        <v>0</v>
      </c>
      <c r="H2873" s="18" t="s">
        <v>35</v>
      </c>
      <c r="I2873" s="3">
        <v>100</v>
      </c>
      <c r="J2873" s="3">
        <f t="shared" si="2458"/>
        <v>100</v>
      </c>
      <c r="K2873" s="3">
        <f t="shared" si="2458"/>
        <v>0</v>
      </c>
      <c r="L2873" s="3">
        <f t="shared" si="2444"/>
        <v>0</v>
      </c>
      <c r="M2873" s="3">
        <f t="shared" si="2459"/>
        <v>0</v>
      </c>
      <c r="N2873" s="3">
        <f t="shared" si="2459"/>
        <v>0</v>
      </c>
      <c r="O2873" s="3">
        <f t="shared" si="2459"/>
        <v>0</v>
      </c>
      <c r="P2873" s="3">
        <f t="shared" si="2446"/>
        <v>0</v>
      </c>
      <c r="Q2873" s="3">
        <f t="shared" si="2426"/>
        <v>0</v>
      </c>
    </row>
    <row r="2874" spans="1:17">
      <c r="A2874" s="12" t="s">
        <v>803</v>
      </c>
      <c r="B2874" s="12" t="s">
        <v>129</v>
      </c>
      <c r="C2874" s="12" t="s">
        <v>1214</v>
      </c>
      <c r="D2874" s="12" t="s">
        <v>1215</v>
      </c>
      <c r="E2874" s="11">
        <v>6148</v>
      </c>
      <c r="F2874" s="12"/>
      <c r="G2874" s="84" t="s">
        <v>3108</v>
      </c>
      <c r="H2874" s="13" t="s">
        <v>35</v>
      </c>
      <c r="I2874" s="2">
        <v>100</v>
      </c>
      <c r="J2874" s="2">
        <v>100</v>
      </c>
      <c r="K2874" s="2">
        <v>0</v>
      </c>
      <c r="L2874" s="2">
        <f t="shared" si="2444"/>
        <v>0</v>
      </c>
      <c r="M2874" s="2"/>
      <c r="N2874" s="2"/>
      <c r="O2874" s="2"/>
      <c r="P2874" s="2">
        <f t="shared" si="2446"/>
        <v>0</v>
      </c>
      <c r="Q2874" s="2">
        <f t="shared" si="2426"/>
        <v>0</v>
      </c>
    </row>
    <row r="2875" spans="1:17" ht="22.5">
      <c r="A2875" s="17" t="s">
        <v>0</v>
      </c>
      <c r="B2875" s="17" t="s">
        <v>0</v>
      </c>
      <c r="C2875" s="17" t="s">
        <v>0</v>
      </c>
      <c r="D2875" s="18" t="s">
        <v>0</v>
      </c>
      <c r="E2875" s="18" t="s">
        <v>0</v>
      </c>
      <c r="F2875" s="18" t="s">
        <v>0</v>
      </c>
      <c r="G2875" s="81" t="s">
        <v>0</v>
      </c>
      <c r="H2875" s="24" t="s">
        <v>58</v>
      </c>
      <c r="I2875" s="29">
        <v>57000</v>
      </c>
      <c r="J2875" s="29">
        <f t="shared" ref="J2875:K2875" si="2460">SUM(J2876)</f>
        <v>30000</v>
      </c>
      <c r="K2875" s="29">
        <f t="shared" si="2460"/>
        <v>15000</v>
      </c>
      <c r="L2875" s="29">
        <f t="shared" si="2444"/>
        <v>15000</v>
      </c>
      <c r="M2875" s="29">
        <f t="shared" ref="M2875:O2875" si="2461">SUM(M2876)</f>
        <v>10000</v>
      </c>
      <c r="N2875" s="29">
        <f t="shared" si="2461"/>
        <v>5000</v>
      </c>
      <c r="O2875" s="29">
        <f t="shared" si="2461"/>
        <v>0</v>
      </c>
      <c r="P2875" s="29">
        <f t="shared" si="2446"/>
        <v>30000</v>
      </c>
      <c r="Q2875" s="29">
        <f t="shared" si="2426"/>
        <v>100</v>
      </c>
    </row>
    <row r="2876" spans="1:17">
      <c r="A2876" s="12" t="s">
        <v>803</v>
      </c>
      <c r="B2876" s="12" t="s">
        <v>129</v>
      </c>
      <c r="C2876" s="12" t="s">
        <v>1214</v>
      </c>
      <c r="D2876" s="12" t="s">
        <v>1215</v>
      </c>
      <c r="E2876" s="18" t="s">
        <v>50</v>
      </c>
      <c r="F2876" s="18" t="s">
        <v>0</v>
      </c>
      <c r="G2876" s="81" t="s">
        <v>0</v>
      </c>
      <c r="H2876" s="18" t="s">
        <v>51</v>
      </c>
      <c r="I2876" s="3">
        <v>57000</v>
      </c>
      <c r="J2876" s="3">
        <f t="shared" ref="J2876" si="2462">SUM(J2877:J2878)</f>
        <v>30000</v>
      </c>
      <c r="K2876" s="3">
        <f t="shared" ref="K2876" si="2463">SUM(K2877:K2878)</f>
        <v>15000</v>
      </c>
      <c r="L2876" s="3">
        <f t="shared" si="2444"/>
        <v>15000</v>
      </c>
      <c r="M2876" s="3">
        <f t="shared" ref="M2876:O2876" si="2464">SUM(M2877:M2878)</f>
        <v>10000</v>
      </c>
      <c r="N2876" s="3">
        <f t="shared" si="2464"/>
        <v>5000</v>
      </c>
      <c r="O2876" s="3">
        <f t="shared" si="2464"/>
        <v>0</v>
      </c>
      <c r="P2876" s="3">
        <f t="shared" si="2446"/>
        <v>30000</v>
      </c>
      <c r="Q2876" s="3">
        <f t="shared" si="2426"/>
        <v>100</v>
      </c>
    </row>
    <row r="2877" spans="1:17">
      <c r="A2877" s="12" t="s">
        <v>803</v>
      </c>
      <c r="B2877" s="12" t="s">
        <v>129</v>
      </c>
      <c r="C2877" s="12" t="s">
        <v>1214</v>
      </c>
      <c r="D2877" s="12" t="s">
        <v>1215</v>
      </c>
      <c r="E2877" s="11">
        <v>8213</v>
      </c>
      <c r="F2877" s="12"/>
      <c r="G2877" s="84" t="s">
        <v>3108</v>
      </c>
      <c r="H2877" s="13" t="s">
        <v>54</v>
      </c>
      <c r="I2877" s="2">
        <v>37000</v>
      </c>
      <c r="J2877" s="2">
        <v>20000</v>
      </c>
      <c r="K2877" s="2">
        <v>10000</v>
      </c>
      <c r="L2877" s="2">
        <f t="shared" si="2444"/>
        <v>10000</v>
      </c>
      <c r="M2877" s="2">
        <v>5000</v>
      </c>
      <c r="N2877" s="2">
        <v>5000</v>
      </c>
      <c r="O2877" s="2"/>
      <c r="P2877" s="2">
        <f t="shared" si="2446"/>
        <v>20000</v>
      </c>
      <c r="Q2877" s="2">
        <f t="shared" si="2426"/>
        <v>100</v>
      </c>
    </row>
    <row r="2878" spans="1:17">
      <c r="A2878" s="12" t="s">
        <v>803</v>
      </c>
      <c r="B2878" s="12" t="s">
        <v>129</v>
      </c>
      <c r="C2878" s="12" t="s">
        <v>1214</v>
      </c>
      <c r="D2878" s="12" t="s">
        <v>1215</v>
      </c>
      <c r="E2878" s="11">
        <v>8216</v>
      </c>
      <c r="F2878" s="12"/>
      <c r="G2878" s="84" t="s">
        <v>3108</v>
      </c>
      <c r="H2878" s="13" t="s">
        <v>57</v>
      </c>
      <c r="I2878" s="2">
        <v>20000</v>
      </c>
      <c r="J2878" s="2">
        <v>10000</v>
      </c>
      <c r="K2878" s="2">
        <v>5000</v>
      </c>
      <c r="L2878" s="2">
        <f t="shared" si="2444"/>
        <v>5000</v>
      </c>
      <c r="M2878" s="2">
        <v>5000</v>
      </c>
      <c r="N2878" s="2"/>
      <c r="O2878" s="2"/>
      <c r="P2878" s="2">
        <f t="shared" si="2446"/>
        <v>10000</v>
      </c>
      <c r="Q2878" s="2">
        <f t="shared" si="2426"/>
        <v>100</v>
      </c>
    </row>
    <row r="2879" spans="1:17">
      <c r="A2879" s="13" t="s">
        <v>0</v>
      </c>
      <c r="B2879" s="13" t="s">
        <v>0</v>
      </c>
      <c r="C2879" s="13" t="s">
        <v>0</v>
      </c>
      <c r="D2879" s="13" t="s">
        <v>0</v>
      </c>
      <c r="E2879" s="13" t="s">
        <v>0</v>
      </c>
      <c r="F2879" s="13" t="s">
        <v>0</v>
      </c>
      <c r="G2879" s="84" t="s">
        <v>0</v>
      </c>
      <c r="H2879" s="24" t="s">
        <v>1224</v>
      </c>
      <c r="I2879" s="29">
        <v>2791585</v>
      </c>
      <c r="J2879" s="29">
        <f t="shared" ref="J2879:K2879" si="2465">SUM(J2849,J2871,J2875)</f>
        <v>2591649</v>
      </c>
      <c r="K2879" s="29">
        <f t="shared" si="2465"/>
        <v>1445237</v>
      </c>
      <c r="L2879" s="29">
        <f t="shared" si="2444"/>
        <v>774550</v>
      </c>
      <c r="M2879" s="29">
        <f t="shared" ref="M2879:O2879" si="2466">SUM(M2849,M2871,M2875)</f>
        <v>266250</v>
      </c>
      <c r="N2879" s="29">
        <f t="shared" si="2466"/>
        <v>256650</v>
      </c>
      <c r="O2879" s="29">
        <f t="shared" si="2466"/>
        <v>251650</v>
      </c>
      <c r="P2879" s="29">
        <f t="shared" si="2446"/>
        <v>2219787</v>
      </c>
      <c r="Q2879" s="29">
        <f t="shared" si="2426"/>
        <v>85.651529200134732</v>
      </c>
    </row>
    <row r="2880" spans="1:17" ht="15.75" thickBot="1">
      <c r="A2880" s="13" t="s">
        <v>0</v>
      </c>
      <c r="B2880" s="13" t="s">
        <v>0</v>
      </c>
      <c r="C2880" s="13" t="s">
        <v>0</v>
      </c>
      <c r="D2880" s="13" t="s">
        <v>0</v>
      </c>
      <c r="E2880" s="13" t="s">
        <v>0</v>
      </c>
      <c r="F2880" s="13" t="s">
        <v>0</v>
      </c>
      <c r="G2880" s="84" t="s">
        <v>0</v>
      </c>
      <c r="H2880" s="18" t="s">
        <v>125</v>
      </c>
      <c r="I2880" s="3">
        <v>72</v>
      </c>
      <c r="J2880" s="3">
        <v>72</v>
      </c>
      <c r="K2880" s="3">
        <v>0</v>
      </c>
      <c r="L2880" s="3">
        <f t="shared" si="2444"/>
        <v>0</v>
      </c>
      <c r="M2880" s="3"/>
      <c r="N2880" s="3"/>
      <c r="O2880" s="3"/>
      <c r="P2880" s="3">
        <f t="shared" si="2446"/>
        <v>0</v>
      </c>
      <c r="Q2880" s="3">
        <f t="shared" si="2426"/>
        <v>0</v>
      </c>
    </row>
    <row r="2881" spans="1:17" ht="45.75" thickBot="1">
      <c r="A2881" s="109" t="s">
        <v>0</v>
      </c>
      <c r="B2881" s="109" t="s">
        <v>0</v>
      </c>
      <c r="C2881" s="109" t="s">
        <v>0</v>
      </c>
      <c r="D2881" s="109" t="s">
        <v>0</v>
      </c>
      <c r="E2881" s="109" t="s">
        <v>0</v>
      </c>
      <c r="F2881" s="109" t="s">
        <v>0</v>
      </c>
      <c r="G2881" s="121" t="s">
        <v>0</v>
      </c>
      <c r="H2881" s="1" t="s">
        <v>126</v>
      </c>
      <c r="I2881" s="1" t="s">
        <v>3016</v>
      </c>
      <c r="J2881" s="1" t="s">
        <v>3199</v>
      </c>
      <c r="K2881" s="1" t="s">
        <v>3198</v>
      </c>
      <c r="L2881" s="1" t="s">
        <v>3191</v>
      </c>
      <c r="M2881" s="1" t="s">
        <v>3193</v>
      </c>
      <c r="N2881" s="1" t="s">
        <v>3194</v>
      </c>
      <c r="O2881" s="1" t="s">
        <v>3195</v>
      </c>
      <c r="P2881" s="1" t="s">
        <v>3192</v>
      </c>
      <c r="Q2881" s="1" t="s">
        <v>3185</v>
      </c>
    </row>
    <row r="2882" spans="1:17">
      <c r="A2882" s="110"/>
      <c r="B2882" s="110"/>
      <c r="C2882" s="110"/>
      <c r="D2882" s="110"/>
      <c r="E2882" s="110"/>
      <c r="F2882" s="110"/>
      <c r="G2882" s="122"/>
      <c r="H2882" s="26" t="s">
        <v>0</v>
      </c>
      <c r="I2882" s="28">
        <v>1</v>
      </c>
      <c r="J2882" s="28">
        <v>2</v>
      </c>
      <c r="K2882" s="28">
        <v>3</v>
      </c>
      <c r="L2882" s="28" t="s">
        <v>3186</v>
      </c>
      <c r="M2882" s="28">
        <v>5</v>
      </c>
      <c r="N2882" s="28">
        <v>6</v>
      </c>
      <c r="O2882" s="28">
        <v>7</v>
      </c>
      <c r="P2882" s="28" t="s">
        <v>3187</v>
      </c>
      <c r="Q2882" s="28">
        <v>9</v>
      </c>
    </row>
    <row r="2883" spans="1:17">
      <c r="A2883" s="110"/>
      <c r="B2883" s="110"/>
      <c r="C2883" s="110"/>
      <c r="D2883" s="110"/>
      <c r="E2883" s="110"/>
      <c r="F2883" s="110"/>
      <c r="G2883" s="122"/>
      <c r="H2883" s="8" t="s">
        <v>877</v>
      </c>
      <c r="I2883" s="9">
        <v>2791585</v>
      </c>
      <c r="J2883" s="9">
        <f t="shared" ref="J2883" si="2467">SUM(J2879)</f>
        <v>2591649</v>
      </c>
      <c r="K2883" s="9">
        <f t="shared" ref="K2883" si="2468">SUM(K2879)</f>
        <v>1445237</v>
      </c>
      <c r="L2883" s="9">
        <f t="shared" ref="L2883:L2884" si="2469">M2883+N2883+O2883</f>
        <v>774550</v>
      </c>
      <c r="M2883" s="9">
        <f t="shared" ref="M2883:O2883" si="2470">SUM(M2879)</f>
        <v>266250</v>
      </c>
      <c r="N2883" s="9">
        <f t="shared" si="2470"/>
        <v>256650</v>
      </c>
      <c r="O2883" s="9">
        <f t="shared" si="2470"/>
        <v>251650</v>
      </c>
      <c r="P2883" s="9">
        <f t="shared" ref="P2883:P2884" si="2471">SUM(K2883+L2883)</f>
        <v>2219787</v>
      </c>
      <c r="Q2883" s="9">
        <f t="shared" si="2426"/>
        <v>85.651529200134732</v>
      </c>
    </row>
    <row r="2884" spans="1:17">
      <c r="A2884" s="110"/>
      <c r="B2884" s="110"/>
      <c r="C2884" s="110"/>
      <c r="D2884" s="110"/>
      <c r="E2884" s="110"/>
      <c r="F2884" s="110"/>
      <c r="G2884" s="122"/>
      <c r="H2884" s="10" t="s">
        <v>68</v>
      </c>
      <c r="I2884" s="9">
        <v>2791585</v>
      </c>
      <c r="J2884" s="9">
        <f t="shared" ref="J2884" si="2472">SUM(J2883)</f>
        <v>2591649</v>
      </c>
      <c r="K2884" s="9">
        <f t="shared" ref="K2884" si="2473">SUM(K2883)</f>
        <v>1445237</v>
      </c>
      <c r="L2884" s="9">
        <f t="shared" si="2469"/>
        <v>774550</v>
      </c>
      <c r="M2884" s="9">
        <f t="shared" ref="M2884:O2884" si="2474">SUM(M2883)</f>
        <v>266250</v>
      </c>
      <c r="N2884" s="9">
        <f t="shared" si="2474"/>
        <v>256650</v>
      </c>
      <c r="O2884" s="9">
        <f t="shared" si="2474"/>
        <v>251650</v>
      </c>
      <c r="P2884" s="9">
        <f t="shared" si="2471"/>
        <v>2219787</v>
      </c>
      <c r="Q2884" s="9">
        <f t="shared" si="2426"/>
        <v>85.651529200134732</v>
      </c>
    </row>
    <row r="2885" spans="1:17">
      <c r="A2885" s="111"/>
      <c r="B2885" s="111"/>
      <c r="C2885" s="111"/>
      <c r="D2885" s="111"/>
      <c r="E2885" s="111"/>
      <c r="F2885" s="111"/>
      <c r="G2885" s="123"/>
      <c r="Q2885" t="str">
        <f t="shared" si="2426"/>
        <v>-</v>
      </c>
    </row>
    <row r="2886" spans="1:17" ht="15.75" thickBot="1">
      <c r="A2886" s="13" t="s">
        <v>0</v>
      </c>
      <c r="B2886" s="13" t="s">
        <v>0</v>
      </c>
      <c r="C2886" s="13" t="s">
        <v>0</v>
      </c>
      <c r="D2886" s="13" t="s">
        <v>0</v>
      </c>
      <c r="E2886" s="13" t="s">
        <v>0</v>
      </c>
      <c r="F2886" s="13" t="s">
        <v>0</v>
      </c>
      <c r="G2886" s="84" t="s">
        <v>0</v>
      </c>
      <c r="H2886" s="27" t="s">
        <v>0</v>
      </c>
      <c r="I2886" s="27"/>
      <c r="J2886" s="27"/>
      <c r="K2886" s="27"/>
      <c r="L2886" s="27"/>
      <c r="M2886" s="27"/>
      <c r="N2886" s="27"/>
      <c r="O2886" s="27"/>
      <c r="P2886" s="27"/>
      <c r="Q2886" s="27" t="str">
        <f t="shared" si="2426"/>
        <v>-</v>
      </c>
    </row>
    <row r="2887" spans="1:17" ht="45.75" thickBot="1">
      <c r="A2887" s="1" t="s">
        <v>82</v>
      </c>
      <c r="B2887" s="1" t="s">
        <v>83</v>
      </c>
      <c r="C2887" s="1" t="s">
        <v>84</v>
      </c>
      <c r="D2887" s="19" t="s">
        <v>0</v>
      </c>
      <c r="E2887" s="1" t="s">
        <v>85</v>
      </c>
      <c r="F2887" s="1" t="s">
        <v>86</v>
      </c>
      <c r="G2887" s="82" t="s">
        <v>87</v>
      </c>
      <c r="H2887" s="1" t="s">
        <v>1</v>
      </c>
      <c r="I2887" s="1" t="s">
        <v>3016</v>
      </c>
      <c r="J2887" s="1" t="s">
        <v>3199</v>
      </c>
      <c r="K2887" s="1" t="s">
        <v>3198</v>
      </c>
      <c r="L2887" s="1" t="s">
        <v>3191</v>
      </c>
      <c r="M2887" s="1" t="s">
        <v>3193</v>
      </c>
      <c r="N2887" s="1" t="s">
        <v>3194</v>
      </c>
      <c r="O2887" s="1" t="s">
        <v>3195</v>
      </c>
      <c r="P2887" s="1" t="s">
        <v>3192</v>
      </c>
      <c r="Q2887" s="1" t="s">
        <v>3185</v>
      </c>
    </row>
    <row r="2888" spans="1:17">
      <c r="A2888" s="20" t="s">
        <v>0</v>
      </c>
      <c r="B2888" s="20" t="s">
        <v>0</v>
      </c>
      <c r="C2888" s="20" t="s">
        <v>0</v>
      </c>
      <c r="D2888" s="21" t="s">
        <v>0</v>
      </c>
      <c r="E2888" s="21" t="s">
        <v>0</v>
      </c>
      <c r="F2888" s="22" t="s">
        <v>0</v>
      </c>
      <c r="G2888" s="83" t="s">
        <v>0</v>
      </c>
      <c r="H2888" s="23" t="s">
        <v>0</v>
      </c>
      <c r="I2888" s="28">
        <v>1</v>
      </c>
      <c r="J2888" s="28">
        <v>2</v>
      </c>
      <c r="K2888" s="28">
        <v>3</v>
      </c>
      <c r="L2888" s="28" t="s">
        <v>3186</v>
      </c>
      <c r="M2888" s="28">
        <v>5</v>
      </c>
      <c r="N2888" s="28">
        <v>6</v>
      </c>
      <c r="O2888" s="28">
        <v>7</v>
      </c>
      <c r="P2888" s="28" t="s">
        <v>3187</v>
      </c>
      <c r="Q2888" s="28">
        <v>9</v>
      </c>
    </row>
    <row r="2889" spans="1:17">
      <c r="A2889" s="17" t="s">
        <v>803</v>
      </c>
      <c r="B2889" s="17" t="s">
        <v>129</v>
      </c>
      <c r="C2889" s="12" t="s">
        <v>1225</v>
      </c>
      <c r="D2889" s="12" t="s">
        <v>1226</v>
      </c>
      <c r="E2889" s="18" t="s">
        <v>0</v>
      </c>
      <c r="F2889" s="18" t="s">
        <v>0</v>
      </c>
      <c r="G2889" s="81" t="s">
        <v>0</v>
      </c>
      <c r="H2889" s="18" t="s">
        <v>1227</v>
      </c>
      <c r="I2889" s="11"/>
      <c r="J2889" s="11"/>
      <c r="K2889" s="11"/>
      <c r="L2889" s="11"/>
      <c r="M2889" s="11"/>
      <c r="N2889" s="11"/>
      <c r="O2889" s="11"/>
      <c r="P2889" s="11"/>
      <c r="Q2889" s="11" t="str">
        <f t="shared" si="2426"/>
        <v>-</v>
      </c>
    </row>
    <row r="2890" spans="1:17" ht="22.5">
      <c r="A2890" s="17" t="s">
        <v>0</v>
      </c>
      <c r="B2890" s="17" t="s">
        <v>0</v>
      </c>
      <c r="C2890" s="17" t="s">
        <v>0</v>
      </c>
      <c r="D2890" s="18" t="s">
        <v>0</v>
      </c>
      <c r="E2890" s="18" t="s">
        <v>0</v>
      </c>
      <c r="F2890" s="18" t="s">
        <v>0</v>
      </c>
      <c r="G2890" s="81" t="s">
        <v>0</v>
      </c>
      <c r="H2890" s="24" t="s">
        <v>27</v>
      </c>
      <c r="I2890" s="29">
        <v>2912329</v>
      </c>
      <c r="J2890" s="29">
        <f t="shared" ref="J2890" si="2475">SUM(J2891,J2899,J2901)</f>
        <v>2730766</v>
      </c>
      <c r="K2890" s="29">
        <f t="shared" ref="K2890" si="2476">SUM(K2891,K2899,K2901)</f>
        <v>1447305</v>
      </c>
      <c r="L2890" s="29">
        <f t="shared" ref="L2890:L2921" si="2477">M2890+N2890+O2890</f>
        <v>698700</v>
      </c>
      <c r="M2890" s="29">
        <f t="shared" ref="M2890:O2890" si="2478">SUM(M2891,M2899,M2901)</f>
        <v>244000</v>
      </c>
      <c r="N2890" s="29">
        <f t="shared" si="2478"/>
        <v>227400</v>
      </c>
      <c r="O2890" s="29">
        <f t="shared" si="2478"/>
        <v>227300</v>
      </c>
      <c r="P2890" s="29">
        <f t="shared" ref="P2890:P2921" si="2479">SUM(K2890+L2890)</f>
        <v>2146005</v>
      </c>
      <c r="Q2890" s="29">
        <f t="shared" si="2426"/>
        <v>78.586191566761855</v>
      </c>
    </row>
    <row r="2891" spans="1:17">
      <c r="A2891" s="12" t="s">
        <v>803</v>
      </c>
      <c r="B2891" s="12" t="s">
        <v>129</v>
      </c>
      <c r="C2891" s="12" t="s">
        <v>1225</v>
      </c>
      <c r="D2891" s="12" t="s">
        <v>1226</v>
      </c>
      <c r="E2891" s="18" t="s">
        <v>2</v>
      </c>
      <c r="F2891" s="18" t="s">
        <v>0</v>
      </c>
      <c r="G2891" s="81" t="s">
        <v>0</v>
      </c>
      <c r="H2891" s="18" t="s">
        <v>3</v>
      </c>
      <c r="I2891" s="3">
        <v>2330668</v>
      </c>
      <c r="J2891" s="3">
        <f t="shared" ref="J2891" si="2480">SUM(J2892:J2893)</f>
        <v>2275305</v>
      </c>
      <c r="K2891" s="3">
        <f t="shared" ref="K2891" si="2481">SUM(K2892:K2893)</f>
        <v>1219112</v>
      </c>
      <c r="L2891" s="3">
        <f t="shared" si="2477"/>
        <v>556500</v>
      </c>
      <c r="M2891" s="3">
        <f t="shared" ref="M2891:O2891" si="2482">SUM(M2892:M2893)</f>
        <v>185500</v>
      </c>
      <c r="N2891" s="3">
        <f t="shared" si="2482"/>
        <v>185500</v>
      </c>
      <c r="O2891" s="3">
        <f t="shared" si="2482"/>
        <v>185500</v>
      </c>
      <c r="P2891" s="3">
        <f t="shared" si="2479"/>
        <v>1775612</v>
      </c>
      <c r="Q2891" s="3">
        <f t="shared" si="2426"/>
        <v>78.038416827634094</v>
      </c>
    </row>
    <row r="2892" spans="1:17">
      <c r="A2892" s="33" t="s">
        <v>803</v>
      </c>
      <c r="B2892" s="33" t="s">
        <v>129</v>
      </c>
      <c r="C2892" s="33" t="s">
        <v>1225</v>
      </c>
      <c r="D2892" s="33" t="s">
        <v>1226</v>
      </c>
      <c r="E2892" s="34">
        <v>6111</v>
      </c>
      <c r="F2892" s="33"/>
      <c r="G2892" s="84" t="s">
        <v>3108</v>
      </c>
      <c r="H2892" s="35" t="s">
        <v>4</v>
      </c>
      <c r="I2892" s="32">
        <v>2074868</v>
      </c>
      <c r="J2892" s="32">
        <v>2014868</v>
      </c>
      <c r="K2892" s="32">
        <v>1053003</v>
      </c>
      <c r="L2892" s="32">
        <f t="shared" si="2477"/>
        <v>498000</v>
      </c>
      <c r="M2892" s="32">
        <v>166000</v>
      </c>
      <c r="N2892" s="32">
        <v>166000</v>
      </c>
      <c r="O2892" s="32">
        <v>166000</v>
      </c>
      <c r="P2892" s="32">
        <f t="shared" si="2479"/>
        <v>1551003</v>
      </c>
      <c r="Q2892" s="32">
        <f t="shared" si="2426"/>
        <v>76.977896318766298</v>
      </c>
    </row>
    <row r="2893" spans="1:17">
      <c r="A2893" s="17" t="s">
        <v>803</v>
      </c>
      <c r="B2893" s="17" t="s">
        <v>129</v>
      </c>
      <c r="C2893" s="17" t="s">
        <v>1225</v>
      </c>
      <c r="D2893" s="17" t="s">
        <v>1226</v>
      </c>
      <c r="E2893" s="17" t="s">
        <v>91</v>
      </c>
      <c r="F2893" s="12" t="s">
        <v>0</v>
      </c>
      <c r="G2893" s="84" t="s">
        <v>0</v>
      </c>
      <c r="H2893" s="18" t="s">
        <v>5</v>
      </c>
      <c r="I2893" s="3">
        <v>255800</v>
      </c>
      <c r="J2893" s="3">
        <f t="shared" ref="J2893:K2893" si="2483">SUM(J2894:J2898)</f>
        <v>260437</v>
      </c>
      <c r="K2893" s="3">
        <f t="shared" si="2483"/>
        <v>166109</v>
      </c>
      <c r="L2893" s="3">
        <f t="shared" si="2477"/>
        <v>58500</v>
      </c>
      <c r="M2893" s="3">
        <f t="shared" ref="M2893:O2893" si="2484">SUM(M2894:M2898)</f>
        <v>19500</v>
      </c>
      <c r="N2893" s="3">
        <f t="shared" si="2484"/>
        <v>19500</v>
      </c>
      <c r="O2893" s="3">
        <f t="shared" si="2484"/>
        <v>19500</v>
      </c>
      <c r="P2893" s="3">
        <f t="shared" si="2479"/>
        <v>224609</v>
      </c>
      <c r="Q2893" s="3">
        <f t="shared" si="2426"/>
        <v>86.243122137023548</v>
      </c>
    </row>
    <row r="2894" spans="1:17">
      <c r="A2894" s="33" t="s">
        <v>803</v>
      </c>
      <c r="B2894" s="33" t="s">
        <v>129</v>
      </c>
      <c r="C2894" s="33" t="s">
        <v>1225</v>
      </c>
      <c r="D2894" s="33" t="s">
        <v>1226</v>
      </c>
      <c r="E2894" s="34">
        <v>6112</v>
      </c>
      <c r="F2894" s="33" t="s">
        <v>1228</v>
      </c>
      <c r="G2894" s="84" t="s">
        <v>3108</v>
      </c>
      <c r="H2894" s="35" t="s">
        <v>9</v>
      </c>
      <c r="I2894" s="32">
        <v>35600</v>
      </c>
      <c r="J2894" s="32">
        <v>33300</v>
      </c>
      <c r="K2894" s="32">
        <v>20868</v>
      </c>
      <c r="L2894" s="32">
        <f t="shared" si="2477"/>
        <v>7500</v>
      </c>
      <c r="M2894" s="32">
        <v>2500</v>
      </c>
      <c r="N2894" s="32">
        <v>2500</v>
      </c>
      <c r="O2894" s="32">
        <v>2500</v>
      </c>
      <c r="P2894" s="32">
        <f t="shared" si="2479"/>
        <v>28368</v>
      </c>
      <c r="Q2894" s="32">
        <f t="shared" si="2426"/>
        <v>85.189189189189179</v>
      </c>
    </row>
    <row r="2895" spans="1:17">
      <c r="A2895" s="33" t="s">
        <v>803</v>
      </c>
      <c r="B2895" s="33" t="s">
        <v>129</v>
      </c>
      <c r="C2895" s="33" t="s">
        <v>1225</v>
      </c>
      <c r="D2895" s="33" t="s">
        <v>1226</v>
      </c>
      <c r="E2895" s="34">
        <v>6112</v>
      </c>
      <c r="F2895" s="33" t="s">
        <v>1229</v>
      </c>
      <c r="G2895" s="84" t="s">
        <v>3108</v>
      </c>
      <c r="H2895" s="35" t="s">
        <v>10</v>
      </c>
      <c r="I2895" s="32">
        <v>168300</v>
      </c>
      <c r="J2895" s="32">
        <v>161300</v>
      </c>
      <c r="K2895" s="32">
        <v>89804</v>
      </c>
      <c r="L2895" s="32">
        <f t="shared" si="2477"/>
        <v>51000</v>
      </c>
      <c r="M2895" s="32">
        <v>17000</v>
      </c>
      <c r="N2895" s="32">
        <v>17000</v>
      </c>
      <c r="O2895" s="32">
        <v>17000</v>
      </c>
      <c r="P2895" s="32">
        <f t="shared" si="2479"/>
        <v>140804</v>
      </c>
      <c r="Q2895" s="32">
        <f t="shared" si="2426"/>
        <v>87.293242405455672</v>
      </c>
    </row>
    <row r="2896" spans="1:17">
      <c r="A2896" s="12" t="s">
        <v>803</v>
      </c>
      <c r="B2896" s="12" t="s">
        <v>129</v>
      </c>
      <c r="C2896" s="12" t="s">
        <v>1225</v>
      </c>
      <c r="D2896" s="12" t="s">
        <v>1226</v>
      </c>
      <c r="E2896" s="11">
        <v>6112</v>
      </c>
      <c r="F2896" s="12" t="s">
        <v>1230</v>
      </c>
      <c r="G2896" s="84" t="s">
        <v>3108</v>
      </c>
      <c r="H2896" s="13" t="s">
        <v>7</v>
      </c>
      <c r="I2896" s="2">
        <v>27000</v>
      </c>
      <c r="J2896" s="2">
        <v>40937</v>
      </c>
      <c r="K2896" s="2">
        <v>40937</v>
      </c>
      <c r="L2896" s="2">
        <f t="shared" si="2477"/>
        <v>0</v>
      </c>
      <c r="M2896" s="2"/>
      <c r="N2896" s="2"/>
      <c r="O2896" s="2"/>
      <c r="P2896" s="2">
        <f t="shared" si="2479"/>
        <v>40937</v>
      </c>
      <c r="Q2896" s="2">
        <f t="shared" si="2426"/>
        <v>100</v>
      </c>
    </row>
    <row r="2897" spans="1:17">
      <c r="A2897" s="12" t="s">
        <v>803</v>
      </c>
      <c r="B2897" s="12" t="s">
        <v>129</v>
      </c>
      <c r="C2897" s="12" t="s">
        <v>1225</v>
      </c>
      <c r="D2897" s="12" t="s">
        <v>1226</v>
      </c>
      <c r="E2897" s="11">
        <v>6112</v>
      </c>
      <c r="F2897" s="12" t="s">
        <v>1231</v>
      </c>
      <c r="G2897" s="84" t="s">
        <v>3108</v>
      </c>
      <c r="H2897" s="13" t="s">
        <v>8</v>
      </c>
      <c r="I2897" s="2">
        <v>0</v>
      </c>
      <c r="J2897" s="2">
        <v>0</v>
      </c>
      <c r="K2897" s="2">
        <v>0</v>
      </c>
      <c r="L2897" s="2">
        <f t="shared" si="2477"/>
        <v>0</v>
      </c>
      <c r="M2897" s="2"/>
      <c r="N2897" s="2"/>
      <c r="O2897" s="2"/>
      <c r="P2897" s="2">
        <f t="shared" si="2479"/>
        <v>0</v>
      </c>
      <c r="Q2897" s="2" t="str">
        <f t="shared" ref="Q2897:Q2960" si="2485">IF(J2897=0,"-",P2897/J2897*100)</f>
        <v>-</v>
      </c>
    </row>
    <row r="2898" spans="1:17">
      <c r="A2898" s="12" t="s">
        <v>803</v>
      </c>
      <c r="B2898" s="12" t="s">
        <v>129</v>
      </c>
      <c r="C2898" s="12" t="s">
        <v>1225</v>
      </c>
      <c r="D2898" s="12" t="s">
        <v>1226</v>
      </c>
      <c r="E2898" s="11">
        <v>6112</v>
      </c>
      <c r="F2898" s="12" t="s">
        <v>1232</v>
      </c>
      <c r="G2898" s="84" t="s">
        <v>3108</v>
      </c>
      <c r="H2898" s="13" t="s">
        <v>6</v>
      </c>
      <c r="I2898" s="2">
        <v>24900</v>
      </c>
      <c r="J2898" s="2">
        <v>24900</v>
      </c>
      <c r="K2898" s="2">
        <v>14500</v>
      </c>
      <c r="L2898" s="2">
        <f t="shared" si="2477"/>
        <v>0</v>
      </c>
      <c r="M2898" s="2"/>
      <c r="N2898" s="2"/>
      <c r="O2898" s="2"/>
      <c r="P2898" s="2">
        <f t="shared" si="2479"/>
        <v>14500</v>
      </c>
      <c r="Q2898" s="2">
        <f t="shared" si="2485"/>
        <v>58.23293172690763</v>
      </c>
    </row>
    <row r="2899" spans="1:17">
      <c r="A2899" s="12" t="s">
        <v>803</v>
      </c>
      <c r="B2899" s="12" t="s">
        <v>129</v>
      </c>
      <c r="C2899" s="12" t="s">
        <v>1225</v>
      </c>
      <c r="D2899" s="12" t="s">
        <v>1226</v>
      </c>
      <c r="E2899" s="18" t="s">
        <v>13</v>
      </c>
      <c r="F2899" s="18" t="s">
        <v>0</v>
      </c>
      <c r="G2899" s="81" t="s">
        <v>0</v>
      </c>
      <c r="H2899" s="18" t="s">
        <v>14</v>
      </c>
      <c r="I2899" s="3">
        <v>217861</v>
      </c>
      <c r="J2899" s="3">
        <f t="shared" ref="J2899:K2899" si="2486">SUM(J2900)</f>
        <v>211861</v>
      </c>
      <c r="K2899" s="3">
        <f t="shared" si="2486"/>
        <v>111485</v>
      </c>
      <c r="L2899" s="3">
        <f t="shared" si="2477"/>
        <v>60000</v>
      </c>
      <c r="M2899" s="3">
        <f t="shared" ref="M2899:O2899" si="2487">SUM(M2900)</f>
        <v>20000</v>
      </c>
      <c r="N2899" s="3">
        <f t="shared" si="2487"/>
        <v>20000</v>
      </c>
      <c r="O2899" s="3">
        <f t="shared" si="2487"/>
        <v>20000</v>
      </c>
      <c r="P2899" s="3">
        <f t="shared" si="2479"/>
        <v>171485</v>
      </c>
      <c r="Q2899" s="3">
        <f t="shared" si="2485"/>
        <v>80.94222155092254</v>
      </c>
    </row>
    <row r="2900" spans="1:17">
      <c r="A2900" s="33" t="s">
        <v>803</v>
      </c>
      <c r="B2900" s="33" t="s">
        <v>129</v>
      </c>
      <c r="C2900" s="33" t="s">
        <v>1225</v>
      </c>
      <c r="D2900" s="33" t="s">
        <v>1226</v>
      </c>
      <c r="E2900" s="34">
        <v>6121</v>
      </c>
      <c r="F2900" s="33"/>
      <c r="G2900" s="84" t="s">
        <v>3108</v>
      </c>
      <c r="H2900" s="35" t="s">
        <v>15</v>
      </c>
      <c r="I2900" s="32">
        <v>217861</v>
      </c>
      <c r="J2900" s="32">
        <v>211861</v>
      </c>
      <c r="K2900" s="32">
        <v>111485</v>
      </c>
      <c r="L2900" s="32">
        <f t="shared" si="2477"/>
        <v>60000</v>
      </c>
      <c r="M2900" s="32">
        <v>20000</v>
      </c>
      <c r="N2900" s="32">
        <v>20000</v>
      </c>
      <c r="O2900" s="32">
        <v>20000</v>
      </c>
      <c r="P2900" s="32">
        <f t="shared" si="2479"/>
        <v>171485</v>
      </c>
      <c r="Q2900" s="32">
        <f t="shared" si="2485"/>
        <v>80.94222155092254</v>
      </c>
    </row>
    <row r="2901" spans="1:17">
      <c r="A2901" s="12" t="s">
        <v>803</v>
      </c>
      <c r="B2901" s="12" t="s">
        <v>129</v>
      </c>
      <c r="C2901" s="12" t="s">
        <v>1225</v>
      </c>
      <c r="D2901" s="12" t="s">
        <v>1226</v>
      </c>
      <c r="E2901" s="18" t="s">
        <v>16</v>
      </c>
      <c r="F2901" s="18" t="s">
        <v>0</v>
      </c>
      <c r="G2901" s="81" t="s">
        <v>0</v>
      </c>
      <c r="H2901" s="18" t="s">
        <v>17</v>
      </c>
      <c r="I2901" s="3">
        <v>363800</v>
      </c>
      <c r="J2901" s="3">
        <f t="shared" ref="J2901:K2901" si="2488">SUM(J2902:J2908)</f>
        <v>243600</v>
      </c>
      <c r="K2901" s="3">
        <f t="shared" si="2488"/>
        <v>116708</v>
      </c>
      <c r="L2901" s="3">
        <f t="shared" si="2477"/>
        <v>82200</v>
      </c>
      <c r="M2901" s="3">
        <f t="shared" ref="M2901:O2901" si="2489">SUM(M2902:M2908)</f>
        <v>38500</v>
      </c>
      <c r="N2901" s="3">
        <f t="shared" si="2489"/>
        <v>21900</v>
      </c>
      <c r="O2901" s="3">
        <f t="shared" si="2489"/>
        <v>21800</v>
      </c>
      <c r="P2901" s="3">
        <f t="shared" si="2479"/>
        <v>198908</v>
      </c>
      <c r="Q2901" s="3">
        <f t="shared" si="2485"/>
        <v>81.653530377668304</v>
      </c>
    </row>
    <row r="2902" spans="1:17">
      <c r="A2902" s="12" t="s">
        <v>803</v>
      </c>
      <c r="B2902" s="12" t="s">
        <v>129</v>
      </c>
      <c r="C2902" s="12" t="s">
        <v>1225</v>
      </c>
      <c r="D2902" s="12" t="s">
        <v>1226</v>
      </c>
      <c r="E2902" s="11">
        <v>6131</v>
      </c>
      <c r="F2902" s="12"/>
      <c r="G2902" s="84" t="s">
        <v>3108</v>
      </c>
      <c r="H2902" s="13" t="s">
        <v>18</v>
      </c>
      <c r="I2902" s="2">
        <v>2200</v>
      </c>
      <c r="J2902" s="2">
        <v>1000</v>
      </c>
      <c r="K2902" s="2">
        <v>0</v>
      </c>
      <c r="L2902" s="2">
        <f t="shared" si="2477"/>
        <v>1000</v>
      </c>
      <c r="M2902" s="2">
        <v>1000</v>
      </c>
      <c r="N2902" s="2"/>
      <c r="O2902" s="2"/>
      <c r="P2902" s="2">
        <f t="shared" si="2479"/>
        <v>1000</v>
      </c>
      <c r="Q2902" s="2">
        <f t="shared" si="2485"/>
        <v>100</v>
      </c>
    </row>
    <row r="2903" spans="1:17">
      <c r="A2903" s="12" t="s">
        <v>803</v>
      </c>
      <c r="B2903" s="12" t="s">
        <v>129</v>
      </c>
      <c r="C2903" s="12" t="s">
        <v>1225</v>
      </c>
      <c r="D2903" s="12" t="s">
        <v>1226</v>
      </c>
      <c r="E2903" s="11">
        <v>6132</v>
      </c>
      <c r="F2903" s="12"/>
      <c r="G2903" s="84" t="s">
        <v>3108</v>
      </c>
      <c r="H2903" s="13" t="s">
        <v>19</v>
      </c>
      <c r="I2903" s="2">
        <v>152000</v>
      </c>
      <c r="J2903" s="2">
        <v>152000</v>
      </c>
      <c r="K2903" s="2">
        <v>76000</v>
      </c>
      <c r="L2903" s="2">
        <f t="shared" si="2477"/>
        <v>50000</v>
      </c>
      <c r="M2903" s="2">
        <v>20000</v>
      </c>
      <c r="N2903" s="2">
        <v>15000</v>
      </c>
      <c r="O2903" s="2">
        <v>15000</v>
      </c>
      <c r="P2903" s="2">
        <f t="shared" si="2479"/>
        <v>126000</v>
      </c>
      <c r="Q2903" s="2">
        <f t="shared" si="2485"/>
        <v>82.89473684210526</v>
      </c>
    </row>
    <row r="2904" spans="1:17">
      <c r="A2904" s="12" t="s">
        <v>803</v>
      </c>
      <c r="B2904" s="12" t="s">
        <v>129</v>
      </c>
      <c r="C2904" s="12" t="s">
        <v>1225</v>
      </c>
      <c r="D2904" s="12" t="s">
        <v>1226</v>
      </c>
      <c r="E2904" s="11">
        <v>6133</v>
      </c>
      <c r="F2904" s="12"/>
      <c r="G2904" s="84" t="s">
        <v>3108</v>
      </c>
      <c r="H2904" s="13" t="s">
        <v>20</v>
      </c>
      <c r="I2904" s="2">
        <v>16000</v>
      </c>
      <c r="J2904" s="2">
        <v>16000</v>
      </c>
      <c r="K2904" s="2">
        <v>8000</v>
      </c>
      <c r="L2904" s="2">
        <f t="shared" si="2477"/>
        <v>4500</v>
      </c>
      <c r="M2904" s="2">
        <v>1500</v>
      </c>
      <c r="N2904" s="2">
        <v>1500</v>
      </c>
      <c r="O2904" s="2">
        <v>1500</v>
      </c>
      <c r="P2904" s="2">
        <f t="shared" si="2479"/>
        <v>12500</v>
      </c>
      <c r="Q2904" s="2">
        <f t="shared" si="2485"/>
        <v>78.125</v>
      </c>
    </row>
    <row r="2905" spans="1:17">
      <c r="A2905" s="12" t="s">
        <v>803</v>
      </c>
      <c r="B2905" s="12" t="s">
        <v>129</v>
      </c>
      <c r="C2905" s="12" t="s">
        <v>1225</v>
      </c>
      <c r="D2905" s="12" t="s">
        <v>1226</v>
      </c>
      <c r="E2905" s="11">
        <v>6134</v>
      </c>
      <c r="F2905" s="12"/>
      <c r="G2905" s="84" t="s">
        <v>3108</v>
      </c>
      <c r="H2905" s="13" t="s">
        <v>21</v>
      </c>
      <c r="I2905" s="2">
        <v>120000</v>
      </c>
      <c r="J2905" s="2">
        <v>15000</v>
      </c>
      <c r="K2905" s="2">
        <v>7510</v>
      </c>
      <c r="L2905" s="2">
        <f t="shared" si="2477"/>
        <v>3900</v>
      </c>
      <c r="M2905" s="2">
        <v>1300</v>
      </c>
      <c r="N2905" s="2">
        <v>1300</v>
      </c>
      <c r="O2905" s="2">
        <v>1300</v>
      </c>
      <c r="P2905" s="2">
        <f t="shared" si="2479"/>
        <v>11410</v>
      </c>
      <c r="Q2905" s="2">
        <f t="shared" si="2485"/>
        <v>76.066666666666677</v>
      </c>
    </row>
    <row r="2906" spans="1:17">
      <c r="A2906" s="12" t="s">
        <v>803</v>
      </c>
      <c r="B2906" s="12" t="s">
        <v>129</v>
      </c>
      <c r="C2906" s="12" t="s">
        <v>1225</v>
      </c>
      <c r="D2906" s="12" t="s">
        <v>1226</v>
      </c>
      <c r="E2906" s="11">
        <v>6135</v>
      </c>
      <c r="F2906" s="12"/>
      <c r="G2906" s="84" t="s">
        <v>3108</v>
      </c>
      <c r="H2906" s="13" t="s">
        <v>22</v>
      </c>
      <c r="I2906" s="2">
        <v>3000</v>
      </c>
      <c r="J2906" s="2">
        <v>1000</v>
      </c>
      <c r="K2906" s="2">
        <v>600</v>
      </c>
      <c r="L2906" s="2">
        <f t="shared" si="2477"/>
        <v>400</v>
      </c>
      <c r="M2906" s="2">
        <v>400</v>
      </c>
      <c r="N2906" s="2"/>
      <c r="O2906" s="2"/>
      <c r="P2906" s="2">
        <f t="shared" si="2479"/>
        <v>1000</v>
      </c>
      <c r="Q2906" s="2">
        <f t="shared" si="2485"/>
        <v>100</v>
      </c>
    </row>
    <row r="2907" spans="1:17">
      <c r="A2907" s="12" t="s">
        <v>803</v>
      </c>
      <c r="B2907" s="12" t="s">
        <v>129</v>
      </c>
      <c r="C2907" s="12" t="s">
        <v>1225</v>
      </c>
      <c r="D2907" s="12" t="s">
        <v>1226</v>
      </c>
      <c r="E2907" s="11">
        <v>6137</v>
      </c>
      <c r="F2907" s="12"/>
      <c r="G2907" s="84" t="s">
        <v>3108</v>
      </c>
      <c r="H2907" s="13" t="s">
        <v>24</v>
      </c>
      <c r="I2907" s="2">
        <v>18000</v>
      </c>
      <c r="J2907" s="2">
        <v>11000</v>
      </c>
      <c r="K2907" s="2">
        <v>5520</v>
      </c>
      <c r="L2907" s="2">
        <f t="shared" si="2477"/>
        <v>2700</v>
      </c>
      <c r="M2907" s="2">
        <v>1000</v>
      </c>
      <c r="N2907" s="2">
        <v>900</v>
      </c>
      <c r="O2907" s="2">
        <v>800</v>
      </c>
      <c r="P2907" s="2">
        <f t="shared" si="2479"/>
        <v>8220</v>
      </c>
      <c r="Q2907" s="2">
        <f t="shared" si="2485"/>
        <v>74.727272727272734</v>
      </c>
    </row>
    <row r="2908" spans="1:17">
      <c r="A2908" s="17" t="s">
        <v>803</v>
      </c>
      <c r="B2908" s="17" t="s">
        <v>129</v>
      </c>
      <c r="C2908" s="17" t="s">
        <v>1225</v>
      </c>
      <c r="D2908" s="17" t="s">
        <v>1226</v>
      </c>
      <c r="E2908" s="17" t="s">
        <v>99</v>
      </c>
      <c r="F2908" s="12" t="s">
        <v>0</v>
      </c>
      <c r="G2908" s="84" t="s">
        <v>0</v>
      </c>
      <c r="H2908" s="18" t="s">
        <v>26</v>
      </c>
      <c r="I2908" s="3">
        <v>52600</v>
      </c>
      <c r="J2908" s="3">
        <f t="shared" ref="J2908:K2908" si="2490">SUM(J2909:J2911)</f>
        <v>47600</v>
      </c>
      <c r="K2908" s="3">
        <f t="shared" si="2490"/>
        <v>19078</v>
      </c>
      <c r="L2908" s="3">
        <f t="shared" si="2477"/>
        <v>19700</v>
      </c>
      <c r="M2908" s="3">
        <f t="shared" ref="M2908:O2908" si="2491">SUM(M2909:M2911)</f>
        <v>13300</v>
      </c>
      <c r="N2908" s="3">
        <f t="shared" si="2491"/>
        <v>3200</v>
      </c>
      <c r="O2908" s="3">
        <f t="shared" si="2491"/>
        <v>3200</v>
      </c>
      <c r="P2908" s="3">
        <f t="shared" si="2479"/>
        <v>38778</v>
      </c>
      <c r="Q2908" s="3">
        <f t="shared" si="2485"/>
        <v>81.466386554621849</v>
      </c>
    </row>
    <row r="2909" spans="1:17">
      <c r="A2909" s="12" t="s">
        <v>803</v>
      </c>
      <c r="B2909" s="12" t="s">
        <v>129</v>
      </c>
      <c r="C2909" s="12" t="s">
        <v>1225</v>
      </c>
      <c r="D2909" s="12" t="s">
        <v>1226</v>
      </c>
      <c r="E2909" s="11">
        <v>6139</v>
      </c>
      <c r="F2909" s="12"/>
      <c r="G2909" s="84" t="s">
        <v>3108</v>
      </c>
      <c r="H2909" s="13" t="s">
        <v>26</v>
      </c>
      <c r="I2909" s="2">
        <v>36200</v>
      </c>
      <c r="J2909" s="2">
        <v>31200</v>
      </c>
      <c r="K2909" s="2">
        <v>15700</v>
      </c>
      <c r="L2909" s="2">
        <f t="shared" si="2477"/>
        <v>7800</v>
      </c>
      <c r="M2909" s="2">
        <v>2600</v>
      </c>
      <c r="N2909" s="2">
        <v>2600</v>
      </c>
      <c r="O2909" s="2">
        <v>2600</v>
      </c>
      <c r="P2909" s="2">
        <f t="shared" si="2479"/>
        <v>23500</v>
      </c>
      <c r="Q2909" s="2">
        <f t="shared" si="2485"/>
        <v>75.320512820512818</v>
      </c>
    </row>
    <row r="2910" spans="1:17">
      <c r="A2910" s="33" t="s">
        <v>803</v>
      </c>
      <c r="B2910" s="33" t="s">
        <v>129</v>
      </c>
      <c r="C2910" s="33" t="s">
        <v>1225</v>
      </c>
      <c r="D2910" s="33" t="s">
        <v>1226</v>
      </c>
      <c r="E2910" s="34">
        <v>6139</v>
      </c>
      <c r="F2910" s="33" t="s">
        <v>1233</v>
      </c>
      <c r="G2910" s="84" t="s">
        <v>3108</v>
      </c>
      <c r="H2910" s="35" t="s">
        <v>108</v>
      </c>
      <c r="I2910" s="32">
        <v>6300</v>
      </c>
      <c r="J2910" s="32">
        <v>6300</v>
      </c>
      <c r="K2910" s="32">
        <v>3378</v>
      </c>
      <c r="L2910" s="32">
        <f t="shared" si="2477"/>
        <v>1800</v>
      </c>
      <c r="M2910" s="32">
        <v>600</v>
      </c>
      <c r="N2910" s="32">
        <v>600</v>
      </c>
      <c r="O2910" s="32">
        <v>600</v>
      </c>
      <c r="P2910" s="32">
        <f t="shared" si="2479"/>
        <v>5178</v>
      </c>
      <c r="Q2910" s="32">
        <f t="shared" si="2485"/>
        <v>82.19047619047619</v>
      </c>
    </row>
    <row r="2911" spans="1:17" ht="22.5">
      <c r="A2911" s="12" t="s">
        <v>803</v>
      </c>
      <c r="B2911" s="12" t="s">
        <v>129</v>
      </c>
      <c r="C2911" s="12" t="s">
        <v>1225</v>
      </c>
      <c r="D2911" s="12" t="s">
        <v>1226</v>
      </c>
      <c r="E2911" s="11">
        <v>6139</v>
      </c>
      <c r="F2911" s="12" t="s">
        <v>1234</v>
      </c>
      <c r="G2911" s="84" t="s">
        <v>3108</v>
      </c>
      <c r="H2911" s="13" t="s">
        <v>114</v>
      </c>
      <c r="I2911" s="2">
        <v>10100</v>
      </c>
      <c r="J2911" s="2">
        <v>10100</v>
      </c>
      <c r="K2911" s="2">
        <v>0</v>
      </c>
      <c r="L2911" s="2">
        <f t="shared" si="2477"/>
        <v>10100</v>
      </c>
      <c r="M2911" s="2">
        <v>10100</v>
      </c>
      <c r="N2911" s="2"/>
      <c r="O2911" s="2"/>
      <c r="P2911" s="2">
        <f t="shared" si="2479"/>
        <v>10100</v>
      </c>
      <c r="Q2911" s="2">
        <f t="shared" si="2485"/>
        <v>100</v>
      </c>
    </row>
    <row r="2912" spans="1:17" ht="22.5">
      <c r="A2912" s="17" t="s">
        <v>0</v>
      </c>
      <c r="B2912" s="17" t="s">
        <v>0</v>
      </c>
      <c r="C2912" s="17" t="s">
        <v>0</v>
      </c>
      <c r="D2912" s="18" t="s">
        <v>0</v>
      </c>
      <c r="E2912" s="18" t="s">
        <v>0</v>
      </c>
      <c r="F2912" s="18" t="s">
        <v>0</v>
      </c>
      <c r="G2912" s="81" t="s">
        <v>0</v>
      </c>
      <c r="H2912" s="24" t="s">
        <v>36</v>
      </c>
      <c r="I2912" s="29">
        <v>100</v>
      </c>
      <c r="J2912" s="29">
        <f t="shared" ref="J2912:K2914" si="2492">SUM(J2913)</f>
        <v>100</v>
      </c>
      <c r="K2912" s="29">
        <f t="shared" si="2492"/>
        <v>0</v>
      </c>
      <c r="L2912" s="29">
        <f t="shared" si="2477"/>
        <v>0</v>
      </c>
      <c r="M2912" s="29">
        <f t="shared" ref="M2912:O2914" si="2493">SUM(M2913)</f>
        <v>0</v>
      </c>
      <c r="N2912" s="29">
        <f t="shared" si="2493"/>
        <v>0</v>
      </c>
      <c r="O2912" s="29">
        <f t="shared" si="2493"/>
        <v>0</v>
      </c>
      <c r="P2912" s="29">
        <f t="shared" si="2479"/>
        <v>0</v>
      </c>
      <c r="Q2912" s="29">
        <f t="shared" si="2485"/>
        <v>0</v>
      </c>
    </row>
    <row r="2913" spans="1:17">
      <c r="A2913" s="12" t="s">
        <v>803</v>
      </c>
      <c r="B2913" s="12" t="s">
        <v>129</v>
      </c>
      <c r="C2913" s="12" t="s">
        <v>1225</v>
      </c>
      <c r="D2913" s="12" t="s">
        <v>1226</v>
      </c>
      <c r="E2913" s="18" t="s">
        <v>28</v>
      </c>
      <c r="F2913" s="18" t="s">
        <v>0</v>
      </c>
      <c r="G2913" s="81" t="s">
        <v>0</v>
      </c>
      <c r="H2913" s="18" t="s">
        <v>29</v>
      </c>
      <c r="I2913" s="3">
        <v>100</v>
      </c>
      <c r="J2913" s="3">
        <f t="shared" si="2492"/>
        <v>100</v>
      </c>
      <c r="K2913" s="3">
        <f t="shared" si="2492"/>
        <v>0</v>
      </c>
      <c r="L2913" s="3">
        <f t="shared" si="2477"/>
        <v>0</v>
      </c>
      <c r="M2913" s="3">
        <f t="shared" si="2493"/>
        <v>0</v>
      </c>
      <c r="N2913" s="3">
        <f t="shared" si="2493"/>
        <v>0</v>
      </c>
      <c r="O2913" s="3">
        <f t="shared" si="2493"/>
        <v>0</v>
      </c>
      <c r="P2913" s="3">
        <f t="shared" si="2479"/>
        <v>0</v>
      </c>
      <c r="Q2913" s="3">
        <f t="shared" si="2485"/>
        <v>0</v>
      </c>
    </row>
    <row r="2914" spans="1:17">
      <c r="A2914" s="17" t="s">
        <v>803</v>
      </c>
      <c r="B2914" s="17" t="s">
        <v>129</v>
      </c>
      <c r="C2914" s="17" t="s">
        <v>1225</v>
      </c>
      <c r="D2914" s="17" t="s">
        <v>1226</v>
      </c>
      <c r="E2914" s="17" t="s">
        <v>120</v>
      </c>
      <c r="F2914" s="12" t="s">
        <v>0</v>
      </c>
      <c r="G2914" s="84" t="s">
        <v>0</v>
      </c>
      <c r="H2914" s="18" t="s">
        <v>35</v>
      </c>
      <c r="I2914" s="3">
        <v>100</v>
      </c>
      <c r="J2914" s="3">
        <f t="shared" si="2492"/>
        <v>100</v>
      </c>
      <c r="K2914" s="3">
        <f t="shared" si="2492"/>
        <v>0</v>
      </c>
      <c r="L2914" s="3">
        <f t="shared" si="2477"/>
        <v>0</v>
      </c>
      <c r="M2914" s="3">
        <f t="shared" si="2493"/>
        <v>0</v>
      </c>
      <c r="N2914" s="3">
        <f t="shared" si="2493"/>
        <v>0</v>
      </c>
      <c r="O2914" s="3">
        <f t="shared" si="2493"/>
        <v>0</v>
      </c>
      <c r="P2914" s="3">
        <f t="shared" si="2479"/>
        <v>0</v>
      </c>
      <c r="Q2914" s="3">
        <f t="shared" si="2485"/>
        <v>0</v>
      </c>
    </row>
    <row r="2915" spans="1:17">
      <c r="A2915" s="12" t="s">
        <v>803</v>
      </c>
      <c r="B2915" s="12" t="s">
        <v>129</v>
      </c>
      <c r="C2915" s="12" t="s">
        <v>1225</v>
      </c>
      <c r="D2915" s="12" t="s">
        <v>1226</v>
      </c>
      <c r="E2915" s="11">
        <v>6148</v>
      </c>
      <c r="F2915" s="12"/>
      <c r="G2915" s="84" t="s">
        <v>3108</v>
      </c>
      <c r="H2915" s="13" t="s">
        <v>35</v>
      </c>
      <c r="I2915" s="2">
        <v>100</v>
      </c>
      <c r="J2915" s="2">
        <v>100</v>
      </c>
      <c r="K2915" s="2">
        <v>0</v>
      </c>
      <c r="L2915" s="2">
        <f t="shared" si="2477"/>
        <v>0</v>
      </c>
      <c r="M2915" s="2"/>
      <c r="N2915" s="2"/>
      <c r="O2915" s="2"/>
      <c r="P2915" s="2">
        <f t="shared" si="2479"/>
        <v>0</v>
      </c>
      <c r="Q2915" s="2">
        <f t="shared" si="2485"/>
        <v>0</v>
      </c>
    </row>
    <row r="2916" spans="1:17" ht="22.5">
      <c r="A2916" s="17" t="s">
        <v>0</v>
      </c>
      <c r="B2916" s="17" t="s">
        <v>0</v>
      </c>
      <c r="C2916" s="17" t="s">
        <v>0</v>
      </c>
      <c r="D2916" s="18" t="s">
        <v>0</v>
      </c>
      <c r="E2916" s="18" t="s">
        <v>0</v>
      </c>
      <c r="F2916" s="18" t="s">
        <v>0</v>
      </c>
      <c r="G2916" s="81" t="s">
        <v>0</v>
      </c>
      <c r="H2916" s="24" t="s">
        <v>58</v>
      </c>
      <c r="I2916" s="29">
        <v>50000</v>
      </c>
      <c r="J2916" s="29">
        <f t="shared" ref="J2916:K2916" si="2494">SUM(J2917)</f>
        <v>30000</v>
      </c>
      <c r="K2916" s="29">
        <f t="shared" si="2494"/>
        <v>15000</v>
      </c>
      <c r="L2916" s="29">
        <f t="shared" si="2477"/>
        <v>15000</v>
      </c>
      <c r="M2916" s="29">
        <f t="shared" ref="M2916:O2916" si="2495">SUM(M2917)</f>
        <v>10000</v>
      </c>
      <c r="N2916" s="29">
        <f t="shared" si="2495"/>
        <v>5000</v>
      </c>
      <c r="O2916" s="29">
        <f t="shared" si="2495"/>
        <v>0</v>
      </c>
      <c r="P2916" s="29">
        <f t="shared" si="2479"/>
        <v>30000</v>
      </c>
      <c r="Q2916" s="29">
        <f t="shared" si="2485"/>
        <v>100</v>
      </c>
    </row>
    <row r="2917" spans="1:17">
      <c r="A2917" s="12" t="s">
        <v>803</v>
      </c>
      <c r="B2917" s="12" t="s">
        <v>129</v>
      </c>
      <c r="C2917" s="12" t="s">
        <v>1225</v>
      </c>
      <c r="D2917" s="12" t="s">
        <v>1226</v>
      </c>
      <c r="E2917" s="18" t="s">
        <v>50</v>
      </c>
      <c r="F2917" s="18" t="s">
        <v>0</v>
      </c>
      <c r="G2917" s="81" t="s">
        <v>0</v>
      </c>
      <c r="H2917" s="18" t="s">
        <v>51</v>
      </c>
      <c r="I2917" s="3">
        <v>50000</v>
      </c>
      <c r="J2917" s="3">
        <f t="shared" ref="J2917" si="2496">SUM(J2918:J2919)</f>
        <v>30000</v>
      </c>
      <c r="K2917" s="3">
        <f t="shared" ref="K2917" si="2497">SUM(K2918:K2919)</f>
        <v>15000</v>
      </c>
      <c r="L2917" s="3">
        <f t="shared" si="2477"/>
        <v>15000</v>
      </c>
      <c r="M2917" s="3">
        <f t="shared" ref="M2917:O2917" si="2498">SUM(M2918:M2919)</f>
        <v>10000</v>
      </c>
      <c r="N2917" s="3">
        <f t="shared" si="2498"/>
        <v>5000</v>
      </c>
      <c r="O2917" s="3">
        <f t="shared" si="2498"/>
        <v>0</v>
      </c>
      <c r="P2917" s="3">
        <f t="shared" si="2479"/>
        <v>30000</v>
      </c>
      <c r="Q2917" s="3">
        <f t="shared" si="2485"/>
        <v>100</v>
      </c>
    </row>
    <row r="2918" spans="1:17">
      <c r="A2918" s="12" t="s">
        <v>803</v>
      </c>
      <c r="B2918" s="12" t="s">
        <v>129</v>
      </c>
      <c r="C2918" s="12" t="s">
        <v>1225</v>
      </c>
      <c r="D2918" s="12" t="s">
        <v>1226</v>
      </c>
      <c r="E2918" s="11">
        <v>8213</v>
      </c>
      <c r="F2918" s="12"/>
      <c r="G2918" s="84" t="s">
        <v>3108</v>
      </c>
      <c r="H2918" s="13" t="s">
        <v>54</v>
      </c>
      <c r="I2918" s="2">
        <v>35000</v>
      </c>
      <c r="J2918" s="2">
        <v>20000</v>
      </c>
      <c r="K2918" s="2">
        <v>10000</v>
      </c>
      <c r="L2918" s="2">
        <f t="shared" si="2477"/>
        <v>10000</v>
      </c>
      <c r="M2918" s="2">
        <v>5000</v>
      </c>
      <c r="N2918" s="2">
        <v>5000</v>
      </c>
      <c r="O2918" s="2"/>
      <c r="P2918" s="2">
        <f t="shared" si="2479"/>
        <v>20000</v>
      </c>
      <c r="Q2918" s="2">
        <f t="shared" si="2485"/>
        <v>100</v>
      </c>
    </row>
    <row r="2919" spans="1:17">
      <c r="A2919" s="12">
        <v>21</v>
      </c>
      <c r="B2919" s="12" t="s">
        <v>129</v>
      </c>
      <c r="C2919" s="12" t="s">
        <v>1225</v>
      </c>
      <c r="D2919" s="12" t="s">
        <v>1226</v>
      </c>
      <c r="E2919" s="11">
        <v>8216</v>
      </c>
      <c r="F2919" s="12"/>
      <c r="G2919" s="84" t="s">
        <v>3108</v>
      </c>
      <c r="H2919" s="13" t="s">
        <v>57</v>
      </c>
      <c r="I2919" s="2">
        <v>15000</v>
      </c>
      <c r="J2919" s="2">
        <v>10000</v>
      </c>
      <c r="K2919" s="2">
        <v>5000</v>
      </c>
      <c r="L2919" s="2">
        <f t="shared" si="2477"/>
        <v>5000</v>
      </c>
      <c r="M2919" s="2">
        <v>5000</v>
      </c>
      <c r="N2919" s="2"/>
      <c r="O2919" s="2"/>
      <c r="P2919" s="2">
        <f t="shared" si="2479"/>
        <v>10000</v>
      </c>
      <c r="Q2919" s="2">
        <f t="shared" si="2485"/>
        <v>100</v>
      </c>
    </row>
    <row r="2920" spans="1:17">
      <c r="A2920" s="13" t="s">
        <v>0</v>
      </c>
      <c r="B2920" s="13" t="s">
        <v>0</v>
      </c>
      <c r="C2920" s="13" t="s">
        <v>0</v>
      </c>
      <c r="D2920" s="13" t="s">
        <v>0</v>
      </c>
      <c r="E2920" s="13" t="s">
        <v>0</v>
      </c>
      <c r="F2920" s="13" t="s">
        <v>0</v>
      </c>
      <c r="G2920" s="84" t="s">
        <v>0</v>
      </c>
      <c r="H2920" s="24" t="s">
        <v>1235</v>
      </c>
      <c r="I2920" s="29">
        <v>2962429</v>
      </c>
      <c r="J2920" s="29">
        <f t="shared" ref="J2920:K2920" si="2499">SUM(J2890,J2912,J2916)</f>
        <v>2760866</v>
      </c>
      <c r="K2920" s="29">
        <f t="shared" si="2499"/>
        <v>1462305</v>
      </c>
      <c r="L2920" s="29">
        <f t="shared" si="2477"/>
        <v>713700</v>
      </c>
      <c r="M2920" s="29">
        <f t="shared" ref="M2920:O2920" si="2500">SUM(M2890,M2912,M2916)</f>
        <v>254000</v>
      </c>
      <c r="N2920" s="29">
        <f t="shared" si="2500"/>
        <v>232400</v>
      </c>
      <c r="O2920" s="29">
        <f t="shared" si="2500"/>
        <v>227300</v>
      </c>
      <c r="P2920" s="29">
        <f t="shared" si="2479"/>
        <v>2176005</v>
      </c>
      <c r="Q2920" s="29">
        <f t="shared" si="2485"/>
        <v>78.816030912039921</v>
      </c>
    </row>
    <row r="2921" spans="1:17" ht="15.75" thickBot="1">
      <c r="A2921" s="13" t="s">
        <v>0</v>
      </c>
      <c r="B2921" s="13" t="s">
        <v>0</v>
      </c>
      <c r="C2921" s="13" t="s">
        <v>0</v>
      </c>
      <c r="D2921" s="13" t="s">
        <v>0</v>
      </c>
      <c r="E2921" s="13" t="s">
        <v>0</v>
      </c>
      <c r="F2921" s="13" t="s">
        <v>0</v>
      </c>
      <c r="G2921" s="84" t="s">
        <v>0</v>
      </c>
      <c r="H2921" s="18" t="s">
        <v>125</v>
      </c>
      <c r="I2921" s="3">
        <v>63</v>
      </c>
      <c r="J2921" s="3">
        <v>63</v>
      </c>
      <c r="K2921" s="3">
        <v>0</v>
      </c>
      <c r="L2921" s="3">
        <f t="shared" si="2477"/>
        <v>0</v>
      </c>
      <c r="M2921" s="3"/>
      <c r="N2921" s="3"/>
      <c r="O2921" s="3"/>
      <c r="P2921" s="3">
        <f t="shared" si="2479"/>
        <v>0</v>
      </c>
      <c r="Q2921" s="3">
        <f t="shared" si="2485"/>
        <v>0</v>
      </c>
    </row>
    <row r="2922" spans="1:17" ht="45.75" thickBot="1">
      <c r="A2922" s="109" t="s">
        <v>0</v>
      </c>
      <c r="B2922" s="109" t="s">
        <v>0</v>
      </c>
      <c r="C2922" s="109" t="s">
        <v>0</v>
      </c>
      <c r="D2922" s="109" t="s">
        <v>0</v>
      </c>
      <c r="E2922" s="109" t="s">
        <v>0</v>
      </c>
      <c r="F2922" s="109" t="s">
        <v>0</v>
      </c>
      <c r="G2922" s="121" t="s">
        <v>0</v>
      </c>
      <c r="H2922" s="1" t="s">
        <v>126</v>
      </c>
      <c r="I2922" s="1" t="s">
        <v>3016</v>
      </c>
      <c r="J2922" s="1" t="s">
        <v>3199</v>
      </c>
      <c r="K2922" s="1" t="s">
        <v>3198</v>
      </c>
      <c r="L2922" s="1" t="s">
        <v>3191</v>
      </c>
      <c r="M2922" s="1" t="s">
        <v>3193</v>
      </c>
      <c r="N2922" s="1" t="s">
        <v>3194</v>
      </c>
      <c r="O2922" s="1" t="s">
        <v>3195</v>
      </c>
      <c r="P2922" s="1" t="s">
        <v>3192</v>
      </c>
      <c r="Q2922" s="1" t="s">
        <v>3185</v>
      </c>
    </row>
    <row r="2923" spans="1:17">
      <c r="A2923" s="110"/>
      <c r="B2923" s="110"/>
      <c r="C2923" s="110"/>
      <c r="D2923" s="110"/>
      <c r="E2923" s="110"/>
      <c r="F2923" s="110"/>
      <c r="G2923" s="122"/>
      <c r="H2923" s="26" t="s">
        <v>0</v>
      </c>
      <c r="I2923" s="28">
        <v>1</v>
      </c>
      <c r="J2923" s="28">
        <v>2</v>
      </c>
      <c r="K2923" s="28">
        <v>3</v>
      </c>
      <c r="L2923" s="28" t="s">
        <v>3186</v>
      </c>
      <c r="M2923" s="28">
        <v>5</v>
      </c>
      <c r="N2923" s="28">
        <v>6</v>
      </c>
      <c r="O2923" s="28">
        <v>7</v>
      </c>
      <c r="P2923" s="28" t="s">
        <v>3187</v>
      </c>
      <c r="Q2923" s="28">
        <v>9</v>
      </c>
    </row>
    <row r="2924" spans="1:17">
      <c r="A2924" s="110"/>
      <c r="B2924" s="110"/>
      <c r="C2924" s="110"/>
      <c r="D2924" s="110"/>
      <c r="E2924" s="110"/>
      <c r="F2924" s="110"/>
      <c r="G2924" s="122"/>
      <c r="H2924" s="8" t="s">
        <v>877</v>
      </c>
      <c r="I2924" s="9">
        <v>2962429</v>
      </c>
      <c r="J2924" s="9">
        <f t="shared" ref="J2924" si="2501">SUM(J2920)</f>
        <v>2760866</v>
      </c>
      <c r="K2924" s="9">
        <f t="shared" ref="K2924" si="2502">SUM(K2920)</f>
        <v>1462305</v>
      </c>
      <c r="L2924" s="9">
        <f t="shared" ref="L2924:L2925" si="2503">M2924+N2924+O2924</f>
        <v>713700</v>
      </c>
      <c r="M2924" s="9">
        <f t="shared" ref="M2924:O2924" si="2504">SUM(M2920)</f>
        <v>254000</v>
      </c>
      <c r="N2924" s="9">
        <f t="shared" si="2504"/>
        <v>232400</v>
      </c>
      <c r="O2924" s="9">
        <f t="shared" si="2504"/>
        <v>227300</v>
      </c>
      <c r="P2924" s="9">
        <f t="shared" ref="P2924:P2925" si="2505">SUM(K2924+L2924)</f>
        <v>2176005</v>
      </c>
      <c r="Q2924" s="9">
        <f t="shared" si="2485"/>
        <v>78.816030912039921</v>
      </c>
    </row>
    <row r="2925" spans="1:17">
      <c r="A2925" s="110"/>
      <c r="B2925" s="110"/>
      <c r="C2925" s="110"/>
      <c r="D2925" s="110"/>
      <c r="E2925" s="110"/>
      <c r="F2925" s="110"/>
      <c r="G2925" s="122"/>
      <c r="H2925" s="10" t="s">
        <v>68</v>
      </c>
      <c r="I2925" s="9">
        <v>2962429</v>
      </c>
      <c r="J2925" s="9">
        <f t="shared" ref="J2925" si="2506">SUM(J2924)</f>
        <v>2760866</v>
      </c>
      <c r="K2925" s="9">
        <f t="shared" ref="K2925" si="2507">SUM(K2924)</f>
        <v>1462305</v>
      </c>
      <c r="L2925" s="9">
        <f t="shared" si="2503"/>
        <v>713700</v>
      </c>
      <c r="M2925" s="9">
        <f t="shared" ref="M2925:O2925" si="2508">SUM(M2924)</f>
        <v>254000</v>
      </c>
      <c r="N2925" s="9">
        <f t="shared" si="2508"/>
        <v>232400</v>
      </c>
      <c r="O2925" s="9">
        <f t="shared" si="2508"/>
        <v>227300</v>
      </c>
      <c r="P2925" s="9">
        <f t="shared" si="2505"/>
        <v>2176005</v>
      </c>
      <c r="Q2925" s="9">
        <f t="shared" si="2485"/>
        <v>78.816030912039921</v>
      </c>
    </row>
    <row r="2926" spans="1:17">
      <c r="A2926" s="111"/>
      <c r="B2926" s="111"/>
      <c r="C2926" s="111"/>
      <c r="D2926" s="111"/>
      <c r="E2926" s="111"/>
      <c r="F2926" s="111"/>
      <c r="G2926" s="123"/>
      <c r="Q2926" t="str">
        <f t="shared" si="2485"/>
        <v>-</v>
      </c>
    </row>
    <row r="2927" spans="1:17" ht="15.75" thickBot="1">
      <c r="A2927" s="13" t="s">
        <v>0</v>
      </c>
      <c r="B2927" s="13" t="s">
        <v>0</v>
      </c>
      <c r="C2927" s="13" t="s">
        <v>0</v>
      </c>
      <c r="D2927" s="13" t="s">
        <v>0</v>
      </c>
      <c r="E2927" s="13" t="s">
        <v>0</v>
      </c>
      <c r="F2927" s="13" t="s">
        <v>0</v>
      </c>
      <c r="G2927" s="84" t="s">
        <v>0</v>
      </c>
      <c r="H2927" s="27" t="s">
        <v>0</v>
      </c>
      <c r="I2927" s="27"/>
      <c r="J2927" s="27"/>
      <c r="K2927" s="27"/>
      <c r="L2927" s="27"/>
      <c r="M2927" s="27"/>
      <c r="N2927" s="27"/>
      <c r="O2927" s="27"/>
      <c r="P2927" s="27"/>
      <c r="Q2927" s="27" t="str">
        <f t="shared" si="2485"/>
        <v>-</v>
      </c>
    </row>
    <row r="2928" spans="1:17" ht="45.75" thickBot="1">
      <c r="A2928" s="1" t="s">
        <v>82</v>
      </c>
      <c r="B2928" s="1" t="s">
        <v>83</v>
      </c>
      <c r="C2928" s="1" t="s">
        <v>84</v>
      </c>
      <c r="D2928" s="19" t="s">
        <v>0</v>
      </c>
      <c r="E2928" s="1" t="s">
        <v>85</v>
      </c>
      <c r="F2928" s="1" t="s">
        <v>86</v>
      </c>
      <c r="G2928" s="82" t="s">
        <v>87</v>
      </c>
      <c r="H2928" s="1" t="s">
        <v>1</v>
      </c>
      <c r="I2928" s="1" t="s">
        <v>3016</v>
      </c>
      <c r="J2928" s="1" t="s">
        <v>3199</v>
      </c>
      <c r="K2928" s="1" t="s">
        <v>3198</v>
      </c>
      <c r="L2928" s="1" t="s">
        <v>3191</v>
      </c>
      <c r="M2928" s="1" t="s">
        <v>3193</v>
      </c>
      <c r="N2928" s="1" t="s">
        <v>3194</v>
      </c>
      <c r="O2928" s="1" t="s">
        <v>3195</v>
      </c>
      <c r="P2928" s="1" t="s">
        <v>3192</v>
      </c>
      <c r="Q2928" s="1" t="s">
        <v>3185</v>
      </c>
    </row>
    <row r="2929" spans="1:17">
      <c r="A2929" s="20" t="s">
        <v>0</v>
      </c>
      <c r="B2929" s="20" t="s">
        <v>0</v>
      </c>
      <c r="C2929" s="20" t="s">
        <v>0</v>
      </c>
      <c r="D2929" s="21" t="s">
        <v>0</v>
      </c>
      <c r="E2929" s="21" t="s">
        <v>0</v>
      </c>
      <c r="F2929" s="22" t="s">
        <v>0</v>
      </c>
      <c r="G2929" s="83" t="s">
        <v>0</v>
      </c>
      <c r="H2929" s="23" t="s">
        <v>0</v>
      </c>
      <c r="I2929" s="28">
        <v>1</v>
      </c>
      <c r="J2929" s="28">
        <v>2</v>
      </c>
      <c r="K2929" s="28">
        <v>3</v>
      </c>
      <c r="L2929" s="28" t="s">
        <v>3186</v>
      </c>
      <c r="M2929" s="28">
        <v>5</v>
      </c>
      <c r="N2929" s="28">
        <v>6</v>
      </c>
      <c r="O2929" s="28">
        <v>7</v>
      </c>
      <c r="P2929" s="28" t="s">
        <v>3187</v>
      </c>
      <c r="Q2929" s="28">
        <v>9</v>
      </c>
    </row>
    <row r="2930" spans="1:17">
      <c r="A2930" s="17" t="s">
        <v>803</v>
      </c>
      <c r="B2930" s="17" t="s">
        <v>129</v>
      </c>
      <c r="C2930" s="12" t="s">
        <v>1236</v>
      </c>
      <c r="D2930" s="12" t="s">
        <v>1237</v>
      </c>
      <c r="E2930" s="18" t="s">
        <v>0</v>
      </c>
      <c r="F2930" s="18" t="s">
        <v>0</v>
      </c>
      <c r="G2930" s="81" t="s">
        <v>0</v>
      </c>
      <c r="H2930" s="18" t="s">
        <v>1238</v>
      </c>
      <c r="I2930" s="11"/>
      <c r="J2930" s="11"/>
      <c r="K2930" s="11"/>
      <c r="L2930" s="11"/>
      <c r="M2930" s="11"/>
      <c r="N2930" s="11"/>
      <c r="O2930" s="11"/>
      <c r="P2930" s="11"/>
      <c r="Q2930" s="11" t="str">
        <f t="shared" si="2485"/>
        <v>-</v>
      </c>
    </row>
    <row r="2931" spans="1:17" ht="22.5">
      <c r="A2931" s="17" t="s">
        <v>0</v>
      </c>
      <c r="B2931" s="17" t="s">
        <v>0</v>
      </c>
      <c r="C2931" s="17" t="s">
        <v>0</v>
      </c>
      <c r="D2931" s="18" t="s">
        <v>0</v>
      </c>
      <c r="E2931" s="18" t="s">
        <v>0</v>
      </c>
      <c r="F2931" s="18" t="s">
        <v>0</v>
      </c>
      <c r="G2931" s="81" t="s">
        <v>0</v>
      </c>
      <c r="H2931" s="24" t="s">
        <v>27</v>
      </c>
      <c r="I2931" s="29">
        <v>2229865</v>
      </c>
      <c r="J2931" s="29">
        <f t="shared" ref="J2931" si="2509">SUM(J2932,J2940,J2942)</f>
        <v>2227015</v>
      </c>
      <c r="K2931" s="29">
        <f t="shared" ref="K2931" si="2510">SUM(K2932,K2940,K2942)</f>
        <v>1136961</v>
      </c>
      <c r="L2931" s="29">
        <f t="shared" ref="L2931:L2962" si="2511">M2931+N2931+O2931</f>
        <v>583125</v>
      </c>
      <c r="M2931" s="29">
        <f t="shared" ref="M2931:O2931" si="2512">SUM(M2932,M2940,M2942)</f>
        <v>199175</v>
      </c>
      <c r="N2931" s="29">
        <f t="shared" si="2512"/>
        <v>191975</v>
      </c>
      <c r="O2931" s="29">
        <f t="shared" si="2512"/>
        <v>191975</v>
      </c>
      <c r="P2931" s="29">
        <f t="shared" ref="P2931:P2962" si="2513">SUM(K2931+L2931)</f>
        <v>1720086</v>
      </c>
      <c r="Q2931" s="29">
        <f t="shared" si="2485"/>
        <v>77.237288478074916</v>
      </c>
    </row>
    <row r="2932" spans="1:17">
      <c r="A2932" s="12" t="s">
        <v>803</v>
      </c>
      <c r="B2932" s="12" t="s">
        <v>129</v>
      </c>
      <c r="C2932" s="12" t="s">
        <v>1236</v>
      </c>
      <c r="D2932" s="12" t="s">
        <v>1237</v>
      </c>
      <c r="E2932" s="18" t="s">
        <v>2</v>
      </c>
      <c r="F2932" s="18" t="s">
        <v>0</v>
      </c>
      <c r="G2932" s="81" t="s">
        <v>0</v>
      </c>
      <c r="H2932" s="18" t="s">
        <v>3</v>
      </c>
      <c r="I2932" s="3">
        <v>1922319</v>
      </c>
      <c r="J2932" s="3">
        <f t="shared" ref="J2932" si="2514">SUM(J2933:J2934)</f>
        <v>1930869</v>
      </c>
      <c r="K2932" s="3">
        <f t="shared" ref="K2932" si="2515">SUM(K2933:K2934)</f>
        <v>989542</v>
      </c>
      <c r="L2932" s="3">
        <f t="shared" si="2511"/>
        <v>499500</v>
      </c>
      <c r="M2932" s="3">
        <f t="shared" ref="M2932:O2932" si="2516">SUM(M2933:M2934)</f>
        <v>166500</v>
      </c>
      <c r="N2932" s="3">
        <f t="shared" si="2516"/>
        <v>166500</v>
      </c>
      <c r="O2932" s="3">
        <f t="shared" si="2516"/>
        <v>166500</v>
      </c>
      <c r="P2932" s="3">
        <f t="shared" si="2513"/>
        <v>1489042</v>
      </c>
      <c r="Q2932" s="3">
        <f t="shared" si="2485"/>
        <v>77.117712283950908</v>
      </c>
    </row>
    <row r="2933" spans="1:17">
      <c r="A2933" s="33" t="s">
        <v>803</v>
      </c>
      <c r="B2933" s="33" t="s">
        <v>129</v>
      </c>
      <c r="C2933" s="33" t="s">
        <v>1236</v>
      </c>
      <c r="D2933" s="33" t="s">
        <v>1237</v>
      </c>
      <c r="E2933" s="34">
        <v>6111</v>
      </c>
      <c r="F2933" s="33"/>
      <c r="G2933" s="84" t="s">
        <v>3108</v>
      </c>
      <c r="H2933" s="35" t="s">
        <v>4</v>
      </c>
      <c r="I2933" s="32">
        <v>1712819</v>
      </c>
      <c r="J2933" s="32">
        <v>1712819</v>
      </c>
      <c r="K2933" s="32">
        <v>860766</v>
      </c>
      <c r="L2933" s="32">
        <f t="shared" si="2511"/>
        <v>450000</v>
      </c>
      <c r="M2933" s="32">
        <v>150000</v>
      </c>
      <c r="N2933" s="32">
        <v>150000</v>
      </c>
      <c r="O2933" s="32">
        <v>150000</v>
      </c>
      <c r="P2933" s="32">
        <f t="shared" si="2513"/>
        <v>1310766</v>
      </c>
      <c r="Q2933" s="32">
        <f t="shared" si="2485"/>
        <v>76.526825076088016</v>
      </c>
    </row>
    <row r="2934" spans="1:17">
      <c r="A2934" s="17" t="s">
        <v>803</v>
      </c>
      <c r="B2934" s="17" t="s">
        <v>129</v>
      </c>
      <c r="C2934" s="17" t="s">
        <v>1236</v>
      </c>
      <c r="D2934" s="17" t="s">
        <v>1237</v>
      </c>
      <c r="E2934" s="17" t="s">
        <v>91</v>
      </c>
      <c r="F2934" s="12" t="s">
        <v>0</v>
      </c>
      <c r="G2934" s="84" t="s">
        <v>0</v>
      </c>
      <c r="H2934" s="18" t="s">
        <v>5</v>
      </c>
      <c r="I2934" s="3">
        <v>209500</v>
      </c>
      <c r="J2934" s="3">
        <f t="shared" ref="J2934:K2934" si="2517">SUM(J2935:J2939)</f>
        <v>218050</v>
      </c>
      <c r="K2934" s="3">
        <f t="shared" si="2517"/>
        <v>128776</v>
      </c>
      <c r="L2934" s="3">
        <f t="shared" si="2511"/>
        <v>49500</v>
      </c>
      <c r="M2934" s="3">
        <f t="shared" ref="M2934:O2934" si="2518">SUM(M2935:M2939)</f>
        <v>16500</v>
      </c>
      <c r="N2934" s="3">
        <f t="shared" si="2518"/>
        <v>16500</v>
      </c>
      <c r="O2934" s="3">
        <f t="shared" si="2518"/>
        <v>16500</v>
      </c>
      <c r="P2934" s="3">
        <f t="shared" si="2513"/>
        <v>178276</v>
      </c>
      <c r="Q2934" s="3">
        <f t="shared" si="2485"/>
        <v>81.759229534510439</v>
      </c>
    </row>
    <row r="2935" spans="1:17">
      <c r="A2935" s="33" t="s">
        <v>803</v>
      </c>
      <c r="B2935" s="33" t="s">
        <v>129</v>
      </c>
      <c r="C2935" s="33" t="s">
        <v>1236</v>
      </c>
      <c r="D2935" s="33" t="s">
        <v>1237</v>
      </c>
      <c r="E2935" s="34">
        <v>6112</v>
      </c>
      <c r="F2935" s="33" t="s">
        <v>1239</v>
      </c>
      <c r="G2935" s="84" t="s">
        <v>3108</v>
      </c>
      <c r="H2935" s="35" t="s">
        <v>9</v>
      </c>
      <c r="I2935" s="32">
        <v>29600</v>
      </c>
      <c r="J2935" s="32">
        <v>29600</v>
      </c>
      <c r="K2935" s="32">
        <v>17621</v>
      </c>
      <c r="L2935" s="32">
        <f t="shared" si="2511"/>
        <v>7500</v>
      </c>
      <c r="M2935" s="32">
        <v>2500</v>
      </c>
      <c r="N2935" s="32">
        <v>2500</v>
      </c>
      <c r="O2935" s="32">
        <v>2500</v>
      </c>
      <c r="P2935" s="32">
        <f t="shared" si="2513"/>
        <v>25121</v>
      </c>
      <c r="Q2935" s="32">
        <f t="shared" si="2485"/>
        <v>84.868243243243242</v>
      </c>
    </row>
    <row r="2936" spans="1:17">
      <c r="A2936" s="33" t="s">
        <v>803</v>
      </c>
      <c r="B2936" s="33" t="s">
        <v>129</v>
      </c>
      <c r="C2936" s="33" t="s">
        <v>1236</v>
      </c>
      <c r="D2936" s="33" t="s">
        <v>1237</v>
      </c>
      <c r="E2936" s="34">
        <v>6112</v>
      </c>
      <c r="F2936" s="33" t="s">
        <v>1240</v>
      </c>
      <c r="G2936" s="84" t="s">
        <v>3108</v>
      </c>
      <c r="H2936" s="35" t="s">
        <v>10</v>
      </c>
      <c r="I2936" s="32">
        <v>131000</v>
      </c>
      <c r="J2936" s="32">
        <v>131000</v>
      </c>
      <c r="K2936" s="32">
        <v>74405</v>
      </c>
      <c r="L2936" s="32">
        <f t="shared" si="2511"/>
        <v>42000</v>
      </c>
      <c r="M2936" s="32">
        <v>14000</v>
      </c>
      <c r="N2936" s="32">
        <v>14000</v>
      </c>
      <c r="O2936" s="32">
        <v>14000</v>
      </c>
      <c r="P2936" s="32">
        <f t="shared" si="2513"/>
        <v>116405</v>
      </c>
      <c r="Q2936" s="32">
        <f t="shared" si="2485"/>
        <v>88.858778625954187</v>
      </c>
    </row>
    <row r="2937" spans="1:17">
      <c r="A2937" s="12" t="s">
        <v>803</v>
      </c>
      <c r="B2937" s="12" t="s">
        <v>129</v>
      </c>
      <c r="C2937" s="12" t="s">
        <v>1236</v>
      </c>
      <c r="D2937" s="12" t="s">
        <v>1237</v>
      </c>
      <c r="E2937" s="11">
        <v>6112</v>
      </c>
      <c r="F2937" s="12" t="s">
        <v>1241</v>
      </c>
      <c r="G2937" s="84" t="s">
        <v>3108</v>
      </c>
      <c r="H2937" s="13" t="s">
        <v>7</v>
      </c>
      <c r="I2937" s="2">
        <v>22000</v>
      </c>
      <c r="J2937" s="2">
        <v>30550</v>
      </c>
      <c r="K2937" s="2">
        <v>30550</v>
      </c>
      <c r="L2937" s="2">
        <f t="shared" si="2511"/>
        <v>0</v>
      </c>
      <c r="M2937" s="2"/>
      <c r="N2937" s="2"/>
      <c r="O2937" s="2"/>
      <c r="P2937" s="2">
        <f t="shared" si="2513"/>
        <v>30550</v>
      </c>
      <c r="Q2937" s="2">
        <f t="shared" si="2485"/>
        <v>100</v>
      </c>
    </row>
    <row r="2938" spans="1:17">
      <c r="A2938" s="12" t="s">
        <v>803</v>
      </c>
      <c r="B2938" s="12" t="s">
        <v>129</v>
      </c>
      <c r="C2938" s="12" t="s">
        <v>1236</v>
      </c>
      <c r="D2938" s="12" t="s">
        <v>1237</v>
      </c>
      <c r="E2938" s="11">
        <v>6112</v>
      </c>
      <c r="F2938" s="12" t="s">
        <v>1242</v>
      </c>
      <c r="G2938" s="84" t="s">
        <v>3108</v>
      </c>
      <c r="H2938" s="13" t="s">
        <v>8</v>
      </c>
      <c r="I2938" s="2">
        <v>13000</v>
      </c>
      <c r="J2938" s="2">
        <v>13000</v>
      </c>
      <c r="K2938" s="2">
        <v>6200</v>
      </c>
      <c r="L2938" s="2">
        <f t="shared" si="2511"/>
        <v>0</v>
      </c>
      <c r="M2938" s="2"/>
      <c r="N2938" s="2"/>
      <c r="O2938" s="2"/>
      <c r="P2938" s="2">
        <f t="shared" si="2513"/>
        <v>6200</v>
      </c>
      <c r="Q2938" s="2">
        <f t="shared" si="2485"/>
        <v>47.692307692307693</v>
      </c>
    </row>
    <row r="2939" spans="1:17">
      <c r="A2939" s="12" t="s">
        <v>803</v>
      </c>
      <c r="B2939" s="12" t="s">
        <v>129</v>
      </c>
      <c r="C2939" s="12" t="s">
        <v>1236</v>
      </c>
      <c r="D2939" s="12" t="s">
        <v>1237</v>
      </c>
      <c r="E2939" s="11">
        <v>6112</v>
      </c>
      <c r="F2939" s="12" t="s">
        <v>1243</v>
      </c>
      <c r="G2939" s="84" t="s">
        <v>3108</v>
      </c>
      <c r="H2939" s="13" t="s">
        <v>6</v>
      </c>
      <c r="I2939" s="2">
        <v>13900</v>
      </c>
      <c r="J2939" s="2">
        <v>13900</v>
      </c>
      <c r="K2939" s="2">
        <v>0</v>
      </c>
      <c r="L2939" s="2">
        <f t="shared" si="2511"/>
        <v>0</v>
      </c>
      <c r="M2939" s="2"/>
      <c r="N2939" s="2"/>
      <c r="O2939" s="2"/>
      <c r="P2939" s="2">
        <f t="shared" si="2513"/>
        <v>0</v>
      </c>
      <c r="Q2939" s="2">
        <f t="shared" si="2485"/>
        <v>0</v>
      </c>
    </row>
    <row r="2940" spans="1:17">
      <c r="A2940" s="12" t="s">
        <v>803</v>
      </c>
      <c r="B2940" s="12" t="s">
        <v>129</v>
      </c>
      <c r="C2940" s="12" t="s">
        <v>1236</v>
      </c>
      <c r="D2940" s="12" t="s">
        <v>1237</v>
      </c>
      <c r="E2940" s="18" t="s">
        <v>13</v>
      </c>
      <c r="F2940" s="18" t="s">
        <v>0</v>
      </c>
      <c r="G2940" s="81" t="s">
        <v>0</v>
      </c>
      <c r="H2940" s="18" t="s">
        <v>14</v>
      </c>
      <c r="I2940" s="3">
        <v>179846</v>
      </c>
      <c r="J2940" s="3">
        <f t="shared" ref="J2940:K2940" si="2519">SUM(J2941)</f>
        <v>179846</v>
      </c>
      <c r="K2940" s="3">
        <f t="shared" si="2519"/>
        <v>91417</v>
      </c>
      <c r="L2940" s="3">
        <f t="shared" si="2511"/>
        <v>48000</v>
      </c>
      <c r="M2940" s="3">
        <f t="shared" ref="M2940:O2940" si="2520">SUM(M2941)</f>
        <v>16000</v>
      </c>
      <c r="N2940" s="3">
        <f t="shared" si="2520"/>
        <v>16000</v>
      </c>
      <c r="O2940" s="3">
        <f t="shared" si="2520"/>
        <v>16000</v>
      </c>
      <c r="P2940" s="3">
        <f t="shared" si="2513"/>
        <v>139417</v>
      </c>
      <c r="Q2940" s="3">
        <f t="shared" si="2485"/>
        <v>77.520211736708077</v>
      </c>
    </row>
    <row r="2941" spans="1:17">
      <c r="A2941" s="33" t="s">
        <v>803</v>
      </c>
      <c r="B2941" s="33" t="s">
        <v>129</v>
      </c>
      <c r="C2941" s="33" t="s">
        <v>1236</v>
      </c>
      <c r="D2941" s="33" t="s">
        <v>1237</v>
      </c>
      <c r="E2941" s="34">
        <v>6121</v>
      </c>
      <c r="F2941" s="33"/>
      <c r="G2941" s="84" t="s">
        <v>3108</v>
      </c>
      <c r="H2941" s="35" t="s">
        <v>15</v>
      </c>
      <c r="I2941" s="32">
        <v>179846</v>
      </c>
      <c r="J2941" s="32">
        <v>179846</v>
      </c>
      <c r="K2941" s="32">
        <v>91417</v>
      </c>
      <c r="L2941" s="32">
        <f t="shared" si="2511"/>
        <v>48000</v>
      </c>
      <c r="M2941" s="32">
        <v>16000</v>
      </c>
      <c r="N2941" s="32">
        <v>16000</v>
      </c>
      <c r="O2941" s="32">
        <v>16000</v>
      </c>
      <c r="P2941" s="32">
        <f t="shared" si="2513"/>
        <v>139417</v>
      </c>
      <c r="Q2941" s="32">
        <f t="shared" si="2485"/>
        <v>77.520211736708077</v>
      </c>
    </row>
    <row r="2942" spans="1:17">
      <c r="A2942" s="12" t="s">
        <v>803</v>
      </c>
      <c r="B2942" s="12" t="s">
        <v>129</v>
      </c>
      <c r="C2942" s="12" t="s">
        <v>1236</v>
      </c>
      <c r="D2942" s="12" t="s">
        <v>1237</v>
      </c>
      <c r="E2942" s="18" t="s">
        <v>16</v>
      </c>
      <c r="F2942" s="18" t="s">
        <v>0</v>
      </c>
      <c r="G2942" s="81" t="s">
        <v>0</v>
      </c>
      <c r="H2942" s="18" t="s">
        <v>17</v>
      </c>
      <c r="I2942" s="3">
        <v>127700</v>
      </c>
      <c r="J2942" s="3">
        <f t="shared" ref="J2942:K2942" si="2521">SUM(J2943:J2949)</f>
        <v>116300</v>
      </c>
      <c r="K2942" s="3">
        <f t="shared" si="2521"/>
        <v>56002</v>
      </c>
      <c r="L2942" s="3">
        <f t="shared" si="2511"/>
        <v>35625</v>
      </c>
      <c r="M2942" s="3">
        <f t="shared" ref="M2942:O2942" si="2522">SUM(M2943:M2949)</f>
        <v>16675</v>
      </c>
      <c r="N2942" s="3">
        <f t="shared" si="2522"/>
        <v>9475</v>
      </c>
      <c r="O2942" s="3">
        <f t="shared" si="2522"/>
        <v>9475</v>
      </c>
      <c r="P2942" s="3">
        <f t="shared" si="2513"/>
        <v>91627</v>
      </c>
      <c r="Q2942" s="3">
        <f t="shared" si="2485"/>
        <v>78.785038693035261</v>
      </c>
    </row>
    <row r="2943" spans="1:17">
      <c r="A2943" s="12" t="s">
        <v>803</v>
      </c>
      <c r="B2943" s="12" t="s">
        <v>129</v>
      </c>
      <c r="C2943" s="12" t="s">
        <v>1236</v>
      </c>
      <c r="D2943" s="12" t="s">
        <v>1237</v>
      </c>
      <c r="E2943" s="11">
        <v>6131</v>
      </c>
      <c r="F2943" s="12"/>
      <c r="G2943" s="84" t="s">
        <v>3108</v>
      </c>
      <c r="H2943" s="13" t="s">
        <v>18</v>
      </c>
      <c r="I2943" s="2">
        <v>1500</v>
      </c>
      <c r="J2943" s="2">
        <v>1000</v>
      </c>
      <c r="K2943" s="2">
        <v>0</v>
      </c>
      <c r="L2943" s="2">
        <f t="shared" si="2511"/>
        <v>1000</v>
      </c>
      <c r="M2943" s="2">
        <v>1000</v>
      </c>
      <c r="N2943" s="2"/>
      <c r="O2943" s="2"/>
      <c r="P2943" s="2">
        <f t="shared" si="2513"/>
        <v>1000</v>
      </c>
      <c r="Q2943" s="2">
        <f t="shared" si="2485"/>
        <v>100</v>
      </c>
    </row>
    <row r="2944" spans="1:17">
      <c r="A2944" s="12" t="s">
        <v>803</v>
      </c>
      <c r="B2944" s="12" t="s">
        <v>129</v>
      </c>
      <c r="C2944" s="12" t="s">
        <v>1236</v>
      </c>
      <c r="D2944" s="12" t="s">
        <v>1237</v>
      </c>
      <c r="E2944" s="11">
        <v>6132</v>
      </c>
      <c r="F2944" s="12"/>
      <c r="G2944" s="84" t="s">
        <v>3108</v>
      </c>
      <c r="H2944" s="13" t="s">
        <v>19</v>
      </c>
      <c r="I2944" s="2">
        <v>35000</v>
      </c>
      <c r="J2944" s="2">
        <v>35000</v>
      </c>
      <c r="K2944" s="2">
        <v>17500</v>
      </c>
      <c r="L2944" s="2">
        <f t="shared" si="2511"/>
        <v>9000</v>
      </c>
      <c r="M2944" s="2">
        <v>3000</v>
      </c>
      <c r="N2944" s="2">
        <v>3000</v>
      </c>
      <c r="O2944" s="2">
        <v>3000</v>
      </c>
      <c r="P2944" s="2">
        <f t="shared" si="2513"/>
        <v>26500</v>
      </c>
      <c r="Q2944" s="2">
        <f t="shared" si="2485"/>
        <v>75.714285714285708</v>
      </c>
    </row>
    <row r="2945" spans="1:17">
      <c r="A2945" s="12" t="s">
        <v>803</v>
      </c>
      <c r="B2945" s="12" t="s">
        <v>129</v>
      </c>
      <c r="C2945" s="12" t="s">
        <v>1236</v>
      </c>
      <c r="D2945" s="12" t="s">
        <v>1237</v>
      </c>
      <c r="E2945" s="11">
        <v>6133</v>
      </c>
      <c r="F2945" s="12"/>
      <c r="G2945" s="84" t="s">
        <v>3108</v>
      </c>
      <c r="H2945" s="13" t="s">
        <v>20</v>
      </c>
      <c r="I2945" s="2">
        <v>11500</v>
      </c>
      <c r="J2945" s="2">
        <v>11500</v>
      </c>
      <c r="K2945" s="2">
        <v>5760</v>
      </c>
      <c r="L2945" s="2">
        <f t="shared" si="2511"/>
        <v>2850</v>
      </c>
      <c r="M2945" s="2">
        <v>950</v>
      </c>
      <c r="N2945" s="2">
        <v>950</v>
      </c>
      <c r="O2945" s="2">
        <v>950</v>
      </c>
      <c r="P2945" s="2">
        <f t="shared" si="2513"/>
        <v>8610</v>
      </c>
      <c r="Q2945" s="2">
        <f t="shared" si="2485"/>
        <v>74.869565217391312</v>
      </c>
    </row>
    <row r="2946" spans="1:17">
      <c r="A2946" s="12" t="s">
        <v>803</v>
      </c>
      <c r="B2946" s="12" t="s">
        <v>129</v>
      </c>
      <c r="C2946" s="12" t="s">
        <v>1236</v>
      </c>
      <c r="D2946" s="12" t="s">
        <v>1237</v>
      </c>
      <c r="E2946" s="11">
        <v>6134</v>
      </c>
      <c r="F2946" s="12"/>
      <c r="G2946" s="84" t="s">
        <v>3108</v>
      </c>
      <c r="H2946" s="13" t="s">
        <v>21</v>
      </c>
      <c r="I2946" s="2">
        <v>21500</v>
      </c>
      <c r="J2946" s="2">
        <v>15000</v>
      </c>
      <c r="K2946" s="2">
        <v>8210</v>
      </c>
      <c r="L2946" s="2">
        <f t="shared" si="2511"/>
        <v>4500</v>
      </c>
      <c r="M2946" s="2">
        <v>1500</v>
      </c>
      <c r="N2946" s="2">
        <v>1500</v>
      </c>
      <c r="O2946" s="2">
        <v>1500</v>
      </c>
      <c r="P2946" s="2">
        <f t="shared" si="2513"/>
        <v>12710</v>
      </c>
      <c r="Q2946" s="2">
        <f t="shared" si="2485"/>
        <v>84.733333333333334</v>
      </c>
    </row>
    <row r="2947" spans="1:17">
      <c r="A2947" s="12" t="s">
        <v>803</v>
      </c>
      <c r="B2947" s="12" t="s">
        <v>129</v>
      </c>
      <c r="C2947" s="12" t="s">
        <v>1236</v>
      </c>
      <c r="D2947" s="12" t="s">
        <v>1237</v>
      </c>
      <c r="E2947" s="11">
        <v>6135</v>
      </c>
      <c r="F2947" s="12"/>
      <c r="G2947" s="84" t="s">
        <v>3108</v>
      </c>
      <c r="H2947" s="13" t="s">
        <v>22</v>
      </c>
      <c r="I2947" s="2">
        <v>1500</v>
      </c>
      <c r="J2947" s="2">
        <v>1000</v>
      </c>
      <c r="K2947" s="2">
        <v>600</v>
      </c>
      <c r="L2947" s="2">
        <f t="shared" si="2511"/>
        <v>400</v>
      </c>
      <c r="M2947" s="2">
        <v>400</v>
      </c>
      <c r="N2947" s="2"/>
      <c r="O2947" s="2"/>
      <c r="P2947" s="2">
        <f t="shared" si="2513"/>
        <v>1000</v>
      </c>
      <c r="Q2947" s="2">
        <f t="shared" si="2485"/>
        <v>100</v>
      </c>
    </row>
    <row r="2948" spans="1:17">
      <c r="A2948" s="12" t="s">
        <v>803</v>
      </c>
      <c r="B2948" s="12" t="s">
        <v>129</v>
      </c>
      <c r="C2948" s="12" t="s">
        <v>1236</v>
      </c>
      <c r="D2948" s="12" t="s">
        <v>1237</v>
      </c>
      <c r="E2948" s="11">
        <v>6137</v>
      </c>
      <c r="F2948" s="12"/>
      <c r="G2948" s="84" t="s">
        <v>3108</v>
      </c>
      <c r="H2948" s="13" t="s">
        <v>24</v>
      </c>
      <c r="I2948" s="2">
        <v>12400</v>
      </c>
      <c r="J2948" s="2">
        <v>9900</v>
      </c>
      <c r="K2948" s="2">
        <v>4950</v>
      </c>
      <c r="L2948" s="2">
        <f t="shared" si="2511"/>
        <v>2475</v>
      </c>
      <c r="M2948" s="2">
        <v>825</v>
      </c>
      <c r="N2948" s="2">
        <v>825</v>
      </c>
      <c r="O2948" s="2">
        <v>825</v>
      </c>
      <c r="P2948" s="2">
        <f t="shared" si="2513"/>
        <v>7425</v>
      </c>
      <c r="Q2948" s="2">
        <f t="shared" si="2485"/>
        <v>75</v>
      </c>
    </row>
    <row r="2949" spans="1:17">
      <c r="A2949" s="17" t="s">
        <v>803</v>
      </c>
      <c r="B2949" s="17" t="s">
        <v>129</v>
      </c>
      <c r="C2949" s="17" t="s">
        <v>1236</v>
      </c>
      <c r="D2949" s="17" t="s">
        <v>1237</v>
      </c>
      <c r="E2949" s="17" t="s">
        <v>99</v>
      </c>
      <c r="F2949" s="12" t="s">
        <v>0</v>
      </c>
      <c r="G2949" s="84" t="s">
        <v>0</v>
      </c>
      <c r="H2949" s="18" t="s">
        <v>26</v>
      </c>
      <c r="I2949" s="3">
        <v>44300</v>
      </c>
      <c r="J2949" s="3">
        <f t="shared" ref="J2949:K2949" si="2523">SUM(J2950:J2952)</f>
        <v>42900</v>
      </c>
      <c r="K2949" s="3">
        <f t="shared" si="2523"/>
        <v>18982</v>
      </c>
      <c r="L2949" s="3">
        <f t="shared" si="2511"/>
        <v>15400</v>
      </c>
      <c r="M2949" s="3">
        <f t="shared" ref="M2949:O2949" si="2524">SUM(M2950:M2952)</f>
        <v>9000</v>
      </c>
      <c r="N2949" s="3">
        <f t="shared" si="2524"/>
        <v>3200</v>
      </c>
      <c r="O2949" s="3">
        <f t="shared" si="2524"/>
        <v>3200</v>
      </c>
      <c r="P2949" s="3">
        <f t="shared" si="2513"/>
        <v>34382</v>
      </c>
      <c r="Q2949" s="3">
        <f t="shared" si="2485"/>
        <v>80.144522144522142</v>
      </c>
    </row>
    <row r="2950" spans="1:17">
      <c r="A2950" s="12" t="s">
        <v>803</v>
      </c>
      <c r="B2950" s="12" t="s">
        <v>129</v>
      </c>
      <c r="C2950" s="12" t="s">
        <v>1236</v>
      </c>
      <c r="D2950" s="12" t="s">
        <v>1237</v>
      </c>
      <c r="E2950" s="11">
        <v>6139</v>
      </c>
      <c r="F2950" s="12"/>
      <c r="G2950" s="84" t="s">
        <v>3108</v>
      </c>
      <c r="H2950" s="13" t="s">
        <v>26</v>
      </c>
      <c r="I2950" s="2">
        <v>33300</v>
      </c>
      <c r="J2950" s="2">
        <v>31900</v>
      </c>
      <c r="K2950" s="2">
        <v>16200</v>
      </c>
      <c r="L2950" s="2">
        <f t="shared" si="2511"/>
        <v>8100</v>
      </c>
      <c r="M2950" s="2">
        <v>2700</v>
      </c>
      <c r="N2950" s="2">
        <v>2700</v>
      </c>
      <c r="O2950" s="2">
        <v>2700</v>
      </c>
      <c r="P2950" s="2">
        <f t="shared" si="2513"/>
        <v>24300</v>
      </c>
      <c r="Q2950" s="2">
        <f t="shared" si="2485"/>
        <v>76.175548589341687</v>
      </c>
    </row>
    <row r="2951" spans="1:17">
      <c r="A2951" s="33" t="s">
        <v>803</v>
      </c>
      <c r="B2951" s="33" t="s">
        <v>129</v>
      </c>
      <c r="C2951" s="33" t="s">
        <v>1236</v>
      </c>
      <c r="D2951" s="33" t="s">
        <v>1237</v>
      </c>
      <c r="E2951" s="34">
        <v>6139</v>
      </c>
      <c r="F2951" s="33" t="s">
        <v>1244</v>
      </c>
      <c r="G2951" s="84" t="s">
        <v>3108</v>
      </c>
      <c r="H2951" s="35" t="s">
        <v>108</v>
      </c>
      <c r="I2951" s="32">
        <v>5200</v>
      </c>
      <c r="J2951" s="32">
        <v>5200</v>
      </c>
      <c r="K2951" s="32">
        <v>2782</v>
      </c>
      <c r="L2951" s="32">
        <f t="shared" si="2511"/>
        <v>1500</v>
      </c>
      <c r="M2951" s="32">
        <v>500</v>
      </c>
      <c r="N2951" s="32">
        <v>500</v>
      </c>
      <c r="O2951" s="32">
        <v>500</v>
      </c>
      <c r="P2951" s="32">
        <f t="shared" si="2513"/>
        <v>4282</v>
      </c>
      <c r="Q2951" s="32">
        <f t="shared" si="2485"/>
        <v>82.34615384615384</v>
      </c>
    </row>
    <row r="2952" spans="1:17" ht="22.5">
      <c r="A2952" s="12" t="s">
        <v>803</v>
      </c>
      <c r="B2952" s="12" t="s">
        <v>129</v>
      </c>
      <c r="C2952" s="12" t="s">
        <v>1236</v>
      </c>
      <c r="D2952" s="12" t="s">
        <v>1237</v>
      </c>
      <c r="E2952" s="11">
        <v>6139</v>
      </c>
      <c r="F2952" s="12" t="s">
        <v>1245</v>
      </c>
      <c r="G2952" s="84" t="s">
        <v>3108</v>
      </c>
      <c r="H2952" s="13" t="s">
        <v>114</v>
      </c>
      <c r="I2952" s="2">
        <v>5800</v>
      </c>
      <c r="J2952" s="2">
        <v>5800</v>
      </c>
      <c r="K2952" s="2">
        <v>0</v>
      </c>
      <c r="L2952" s="2">
        <f t="shared" si="2511"/>
        <v>5800</v>
      </c>
      <c r="M2952" s="2">
        <v>5800</v>
      </c>
      <c r="N2952" s="2"/>
      <c r="O2952" s="2"/>
      <c r="P2952" s="2">
        <f t="shared" si="2513"/>
        <v>5800</v>
      </c>
      <c r="Q2952" s="2">
        <f t="shared" si="2485"/>
        <v>100</v>
      </c>
    </row>
    <row r="2953" spans="1:17" ht="22.5">
      <c r="A2953" s="17" t="s">
        <v>0</v>
      </c>
      <c r="B2953" s="17" t="s">
        <v>0</v>
      </c>
      <c r="C2953" s="17" t="s">
        <v>0</v>
      </c>
      <c r="D2953" s="18" t="s">
        <v>0</v>
      </c>
      <c r="E2953" s="18" t="s">
        <v>0</v>
      </c>
      <c r="F2953" s="18" t="s">
        <v>0</v>
      </c>
      <c r="G2953" s="81" t="s">
        <v>0</v>
      </c>
      <c r="H2953" s="24" t="s">
        <v>36</v>
      </c>
      <c r="I2953" s="29">
        <v>100</v>
      </c>
      <c r="J2953" s="29">
        <f t="shared" ref="J2953:K2955" si="2525">SUM(J2954)</f>
        <v>100</v>
      </c>
      <c r="K2953" s="29">
        <f t="shared" si="2525"/>
        <v>0</v>
      </c>
      <c r="L2953" s="29">
        <f t="shared" si="2511"/>
        <v>0</v>
      </c>
      <c r="M2953" s="29">
        <f t="shared" ref="M2953:O2955" si="2526">SUM(M2954)</f>
        <v>0</v>
      </c>
      <c r="N2953" s="29">
        <f t="shared" si="2526"/>
        <v>0</v>
      </c>
      <c r="O2953" s="29">
        <f t="shared" si="2526"/>
        <v>0</v>
      </c>
      <c r="P2953" s="29">
        <f t="shared" si="2513"/>
        <v>0</v>
      </c>
      <c r="Q2953" s="29">
        <f t="shared" si="2485"/>
        <v>0</v>
      </c>
    </row>
    <row r="2954" spans="1:17">
      <c r="A2954" s="12" t="s">
        <v>803</v>
      </c>
      <c r="B2954" s="12" t="s">
        <v>129</v>
      </c>
      <c r="C2954" s="12" t="s">
        <v>1236</v>
      </c>
      <c r="D2954" s="12" t="s">
        <v>1237</v>
      </c>
      <c r="E2954" s="18" t="s">
        <v>28</v>
      </c>
      <c r="F2954" s="18" t="s">
        <v>0</v>
      </c>
      <c r="G2954" s="81" t="s">
        <v>0</v>
      </c>
      <c r="H2954" s="18" t="s">
        <v>29</v>
      </c>
      <c r="I2954" s="3">
        <v>100</v>
      </c>
      <c r="J2954" s="3">
        <f t="shared" si="2525"/>
        <v>100</v>
      </c>
      <c r="K2954" s="3">
        <f t="shared" si="2525"/>
        <v>0</v>
      </c>
      <c r="L2954" s="3">
        <f t="shared" si="2511"/>
        <v>0</v>
      </c>
      <c r="M2954" s="3">
        <f t="shared" si="2526"/>
        <v>0</v>
      </c>
      <c r="N2954" s="3">
        <f t="shared" si="2526"/>
        <v>0</v>
      </c>
      <c r="O2954" s="3">
        <f t="shared" si="2526"/>
        <v>0</v>
      </c>
      <c r="P2954" s="3">
        <f t="shared" si="2513"/>
        <v>0</v>
      </c>
      <c r="Q2954" s="3">
        <f t="shared" si="2485"/>
        <v>0</v>
      </c>
    </row>
    <row r="2955" spans="1:17">
      <c r="A2955" s="17" t="s">
        <v>803</v>
      </c>
      <c r="B2955" s="17" t="s">
        <v>129</v>
      </c>
      <c r="C2955" s="17" t="s">
        <v>1236</v>
      </c>
      <c r="D2955" s="17" t="s">
        <v>1237</v>
      </c>
      <c r="E2955" s="17" t="s">
        <v>120</v>
      </c>
      <c r="F2955" s="12" t="s">
        <v>0</v>
      </c>
      <c r="G2955" s="84" t="s">
        <v>0</v>
      </c>
      <c r="H2955" s="18" t="s">
        <v>35</v>
      </c>
      <c r="I2955" s="3">
        <v>100</v>
      </c>
      <c r="J2955" s="3">
        <f t="shared" si="2525"/>
        <v>100</v>
      </c>
      <c r="K2955" s="3">
        <f t="shared" si="2525"/>
        <v>0</v>
      </c>
      <c r="L2955" s="3">
        <f t="shared" si="2511"/>
        <v>0</v>
      </c>
      <c r="M2955" s="3">
        <f t="shared" si="2526"/>
        <v>0</v>
      </c>
      <c r="N2955" s="3">
        <f t="shared" si="2526"/>
        <v>0</v>
      </c>
      <c r="O2955" s="3">
        <f t="shared" si="2526"/>
        <v>0</v>
      </c>
      <c r="P2955" s="3">
        <f t="shared" si="2513"/>
        <v>0</v>
      </c>
      <c r="Q2955" s="3">
        <f t="shared" si="2485"/>
        <v>0</v>
      </c>
    </row>
    <row r="2956" spans="1:17">
      <c r="A2956" s="12" t="s">
        <v>803</v>
      </c>
      <c r="B2956" s="12" t="s">
        <v>129</v>
      </c>
      <c r="C2956" s="12" t="s">
        <v>1236</v>
      </c>
      <c r="D2956" s="12" t="s">
        <v>1237</v>
      </c>
      <c r="E2956" s="11">
        <v>6148</v>
      </c>
      <c r="F2956" s="12"/>
      <c r="G2956" s="84" t="s">
        <v>3108</v>
      </c>
      <c r="H2956" s="13" t="s">
        <v>35</v>
      </c>
      <c r="I2956" s="2">
        <v>100</v>
      </c>
      <c r="J2956" s="2">
        <v>100</v>
      </c>
      <c r="K2956" s="2">
        <v>0</v>
      </c>
      <c r="L2956" s="2">
        <f t="shared" si="2511"/>
        <v>0</v>
      </c>
      <c r="M2956" s="2"/>
      <c r="N2956" s="2"/>
      <c r="O2956" s="2"/>
      <c r="P2956" s="2">
        <f t="shared" si="2513"/>
        <v>0</v>
      </c>
      <c r="Q2956" s="2">
        <f t="shared" si="2485"/>
        <v>0</v>
      </c>
    </row>
    <row r="2957" spans="1:17" ht="22.5">
      <c r="A2957" s="17" t="s">
        <v>0</v>
      </c>
      <c r="B2957" s="17" t="s">
        <v>0</v>
      </c>
      <c r="C2957" s="17" t="s">
        <v>0</v>
      </c>
      <c r="D2957" s="18" t="s">
        <v>0</v>
      </c>
      <c r="E2957" s="18" t="s">
        <v>0</v>
      </c>
      <c r="F2957" s="18" t="s">
        <v>0</v>
      </c>
      <c r="G2957" s="81" t="s">
        <v>0</v>
      </c>
      <c r="H2957" s="24" t="s">
        <v>58</v>
      </c>
      <c r="I2957" s="29">
        <v>40000</v>
      </c>
      <c r="J2957" s="29">
        <f t="shared" ref="J2957:K2957" si="2527">SUM(J2958)</f>
        <v>30000</v>
      </c>
      <c r="K2957" s="29">
        <f t="shared" si="2527"/>
        <v>15000</v>
      </c>
      <c r="L2957" s="29">
        <f t="shared" si="2511"/>
        <v>15000</v>
      </c>
      <c r="M2957" s="29">
        <f t="shared" ref="M2957:O2957" si="2528">SUM(M2958)</f>
        <v>10000</v>
      </c>
      <c r="N2957" s="29">
        <f t="shared" si="2528"/>
        <v>5000</v>
      </c>
      <c r="O2957" s="29">
        <f t="shared" si="2528"/>
        <v>0</v>
      </c>
      <c r="P2957" s="29">
        <f t="shared" si="2513"/>
        <v>30000</v>
      </c>
      <c r="Q2957" s="29">
        <f t="shared" si="2485"/>
        <v>100</v>
      </c>
    </row>
    <row r="2958" spans="1:17">
      <c r="A2958" s="12" t="s">
        <v>803</v>
      </c>
      <c r="B2958" s="12" t="s">
        <v>129</v>
      </c>
      <c r="C2958" s="12" t="s">
        <v>1236</v>
      </c>
      <c r="D2958" s="12" t="s">
        <v>1237</v>
      </c>
      <c r="E2958" s="18" t="s">
        <v>50</v>
      </c>
      <c r="F2958" s="18" t="s">
        <v>0</v>
      </c>
      <c r="G2958" s="81" t="s">
        <v>0</v>
      </c>
      <c r="H2958" s="18" t="s">
        <v>51</v>
      </c>
      <c r="I2958" s="3">
        <v>40000</v>
      </c>
      <c r="J2958" s="3">
        <f t="shared" ref="J2958" si="2529">SUM(J2959:J2960)</f>
        <v>30000</v>
      </c>
      <c r="K2958" s="3">
        <f t="shared" ref="K2958" si="2530">SUM(K2959:K2960)</f>
        <v>15000</v>
      </c>
      <c r="L2958" s="3">
        <f t="shared" si="2511"/>
        <v>15000</v>
      </c>
      <c r="M2958" s="3">
        <f t="shared" ref="M2958:O2958" si="2531">SUM(M2959:M2960)</f>
        <v>10000</v>
      </c>
      <c r="N2958" s="3">
        <f t="shared" si="2531"/>
        <v>5000</v>
      </c>
      <c r="O2958" s="3">
        <f t="shared" si="2531"/>
        <v>0</v>
      </c>
      <c r="P2958" s="3">
        <f t="shared" si="2513"/>
        <v>30000</v>
      </c>
      <c r="Q2958" s="3">
        <f t="shared" si="2485"/>
        <v>100</v>
      </c>
    </row>
    <row r="2959" spans="1:17">
      <c r="A2959" s="12" t="s">
        <v>803</v>
      </c>
      <c r="B2959" s="12" t="s">
        <v>129</v>
      </c>
      <c r="C2959" s="12" t="s">
        <v>1236</v>
      </c>
      <c r="D2959" s="12" t="s">
        <v>1237</v>
      </c>
      <c r="E2959" s="11">
        <v>8213</v>
      </c>
      <c r="F2959" s="12"/>
      <c r="G2959" s="84" t="s">
        <v>3108</v>
      </c>
      <c r="H2959" s="13" t="s">
        <v>54</v>
      </c>
      <c r="I2959" s="2">
        <v>25000</v>
      </c>
      <c r="J2959" s="2">
        <v>20000</v>
      </c>
      <c r="K2959" s="2">
        <v>10000</v>
      </c>
      <c r="L2959" s="2">
        <f t="shared" si="2511"/>
        <v>10000</v>
      </c>
      <c r="M2959" s="2">
        <v>5000</v>
      </c>
      <c r="N2959" s="2">
        <v>5000</v>
      </c>
      <c r="O2959" s="2"/>
      <c r="P2959" s="2">
        <f t="shared" si="2513"/>
        <v>20000</v>
      </c>
      <c r="Q2959" s="2">
        <f t="shared" si="2485"/>
        <v>100</v>
      </c>
    </row>
    <row r="2960" spans="1:17">
      <c r="A2960" s="12" t="s">
        <v>803</v>
      </c>
      <c r="B2960" s="12" t="s">
        <v>129</v>
      </c>
      <c r="C2960" s="12" t="s">
        <v>1236</v>
      </c>
      <c r="D2960" s="12" t="s">
        <v>1237</v>
      </c>
      <c r="E2960" s="11">
        <v>8216</v>
      </c>
      <c r="F2960" s="12"/>
      <c r="G2960" s="84" t="s">
        <v>3108</v>
      </c>
      <c r="H2960" s="13" t="s">
        <v>57</v>
      </c>
      <c r="I2960" s="2">
        <v>15000</v>
      </c>
      <c r="J2960" s="2">
        <v>10000</v>
      </c>
      <c r="K2960" s="2">
        <v>5000</v>
      </c>
      <c r="L2960" s="2">
        <f t="shared" si="2511"/>
        <v>5000</v>
      </c>
      <c r="M2960" s="2">
        <v>5000</v>
      </c>
      <c r="N2960" s="2"/>
      <c r="O2960" s="2"/>
      <c r="P2960" s="2">
        <f t="shared" si="2513"/>
        <v>10000</v>
      </c>
      <c r="Q2960" s="2">
        <f t="shared" si="2485"/>
        <v>100</v>
      </c>
    </row>
    <row r="2961" spans="1:17">
      <c r="A2961" s="13" t="s">
        <v>0</v>
      </c>
      <c r="B2961" s="13" t="s">
        <v>0</v>
      </c>
      <c r="C2961" s="13" t="s">
        <v>0</v>
      </c>
      <c r="D2961" s="13" t="s">
        <v>0</v>
      </c>
      <c r="E2961" s="13" t="s">
        <v>0</v>
      </c>
      <c r="F2961" s="13" t="s">
        <v>0</v>
      </c>
      <c r="G2961" s="84" t="s">
        <v>0</v>
      </c>
      <c r="H2961" s="24" t="s">
        <v>1246</v>
      </c>
      <c r="I2961" s="29">
        <v>2269965</v>
      </c>
      <c r="J2961" s="29">
        <f t="shared" ref="J2961:K2961" si="2532">SUM(J2931,J2953,J2957)</f>
        <v>2257115</v>
      </c>
      <c r="K2961" s="29">
        <f t="shared" si="2532"/>
        <v>1151961</v>
      </c>
      <c r="L2961" s="29">
        <f t="shared" si="2511"/>
        <v>598125</v>
      </c>
      <c r="M2961" s="29">
        <f t="shared" ref="M2961:O2961" si="2533">SUM(M2931,M2953,M2957)</f>
        <v>209175</v>
      </c>
      <c r="N2961" s="29">
        <f t="shared" si="2533"/>
        <v>196975</v>
      </c>
      <c r="O2961" s="29">
        <f t="shared" si="2533"/>
        <v>191975</v>
      </c>
      <c r="P2961" s="29">
        <f t="shared" si="2513"/>
        <v>1750086</v>
      </c>
      <c r="Q2961" s="29">
        <f t="shared" ref="Q2961:Q3024" si="2534">IF(J2961=0,"-",P2961/J2961*100)</f>
        <v>77.536412632940724</v>
      </c>
    </row>
    <row r="2962" spans="1:17" ht="15.75" thickBot="1">
      <c r="A2962" s="13" t="s">
        <v>0</v>
      </c>
      <c r="B2962" s="13" t="s">
        <v>0</v>
      </c>
      <c r="C2962" s="13" t="s">
        <v>0</v>
      </c>
      <c r="D2962" s="13" t="s">
        <v>0</v>
      </c>
      <c r="E2962" s="13" t="s">
        <v>0</v>
      </c>
      <c r="F2962" s="13" t="s">
        <v>0</v>
      </c>
      <c r="G2962" s="84" t="s">
        <v>0</v>
      </c>
      <c r="H2962" s="18" t="s">
        <v>125</v>
      </c>
      <c r="I2962" s="3">
        <v>60</v>
      </c>
      <c r="J2962" s="3">
        <v>60</v>
      </c>
      <c r="K2962" s="3">
        <v>0</v>
      </c>
      <c r="L2962" s="3">
        <f t="shared" si="2511"/>
        <v>0</v>
      </c>
      <c r="M2962" s="3"/>
      <c r="N2962" s="3"/>
      <c r="O2962" s="3"/>
      <c r="P2962" s="3">
        <f t="shared" si="2513"/>
        <v>0</v>
      </c>
      <c r="Q2962" s="3">
        <f t="shared" si="2534"/>
        <v>0</v>
      </c>
    </row>
    <row r="2963" spans="1:17" ht="45.75" thickBot="1">
      <c r="A2963" s="109" t="s">
        <v>0</v>
      </c>
      <c r="B2963" s="109" t="s">
        <v>0</v>
      </c>
      <c r="C2963" s="109" t="s">
        <v>0</v>
      </c>
      <c r="D2963" s="109" t="s">
        <v>0</v>
      </c>
      <c r="E2963" s="109" t="s">
        <v>0</v>
      </c>
      <c r="F2963" s="109" t="s">
        <v>0</v>
      </c>
      <c r="G2963" s="121" t="s">
        <v>0</v>
      </c>
      <c r="H2963" s="1" t="s">
        <v>126</v>
      </c>
      <c r="I2963" s="1" t="s">
        <v>3016</v>
      </c>
      <c r="J2963" s="1" t="s">
        <v>3199</v>
      </c>
      <c r="K2963" s="1" t="s">
        <v>3198</v>
      </c>
      <c r="L2963" s="1" t="s">
        <v>3191</v>
      </c>
      <c r="M2963" s="1" t="s">
        <v>3193</v>
      </c>
      <c r="N2963" s="1" t="s">
        <v>3194</v>
      </c>
      <c r="O2963" s="1" t="s">
        <v>3195</v>
      </c>
      <c r="P2963" s="1" t="s">
        <v>3192</v>
      </c>
      <c r="Q2963" s="1" t="s">
        <v>3185</v>
      </c>
    </row>
    <row r="2964" spans="1:17">
      <c r="A2964" s="110"/>
      <c r="B2964" s="110"/>
      <c r="C2964" s="110"/>
      <c r="D2964" s="110"/>
      <c r="E2964" s="110"/>
      <c r="F2964" s="110"/>
      <c r="G2964" s="122"/>
      <c r="H2964" s="26" t="s">
        <v>0</v>
      </c>
      <c r="I2964" s="28">
        <v>1</v>
      </c>
      <c r="J2964" s="28">
        <v>2</v>
      </c>
      <c r="K2964" s="28">
        <v>3</v>
      </c>
      <c r="L2964" s="28" t="s">
        <v>3186</v>
      </c>
      <c r="M2964" s="28">
        <v>5</v>
      </c>
      <c r="N2964" s="28">
        <v>6</v>
      </c>
      <c r="O2964" s="28">
        <v>7</v>
      </c>
      <c r="P2964" s="28" t="s">
        <v>3187</v>
      </c>
      <c r="Q2964" s="28">
        <v>9</v>
      </c>
    </row>
    <row r="2965" spans="1:17">
      <c r="A2965" s="110"/>
      <c r="B2965" s="110"/>
      <c r="C2965" s="110"/>
      <c r="D2965" s="110"/>
      <c r="E2965" s="110"/>
      <c r="F2965" s="110"/>
      <c r="G2965" s="122"/>
      <c r="H2965" s="8" t="s">
        <v>877</v>
      </c>
      <c r="I2965" s="9">
        <v>2269965</v>
      </c>
      <c r="J2965" s="9">
        <f t="shared" ref="J2965" si="2535">SUM(J2961)</f>
        <v>2257115</v>
      </c>
      <c r="K2965" s="9">
        <f t="shared" ref="K2965" si="2536">SUM(K2961)</f>
        <v>1151961</v>
      </c>
      <c r="L2965" s="9">
        <f t="shared" ref="L2965:L2966" si="2537">M2965+N2965+O2965</f>
        <v>598125</v>
      </c>
      <c r="M2965" s="9">
        <f t="shared" ref="M2965:O2965" si="2538">SUM(M2961)</f>
        <v>209175</v>
      </c>
      <c r="N2965" s="9">
        <f t="shared" si="2538"/>
        <v>196975</v>
      </c>
      <c r="O2965" s="9">
        <f t="shared" si="2538"/>
        <v>191975</v>
      </c>
      <c r="P2965" s="9">
        <f t="shared" ref="P2965:P2966" si="2539">SUM(K2965+L2965)</f>
        <v>1750086</v>
      </c>
      <c r="Q2965" s="9">
        <f t="shared" si="2534"/>
        <v>77.536412632940724</v>
      </c>
    </row>
    <row r="2966" spans="1:17">
      <c r="A2966" s="110"/>
      <c r="B2966" s="110"/>
      <c r="C2966" s="110"/>
      <c r="D2966" s="110"/>
      <c r="E2966" s="110"/>
      <c r="F2966" s="110"/>
      <c r="G2966" s="122"/>
      <c r="H2966" s="10" t="s">
        <v>68</v>
      </c>
      <c r="I2966" s="9">
        <v>2269965</v>
      </c>
      <c r="J2966" s="9">
        <f t="shared" ref="J2966" si="2540">SUM(J2965)</f>
        <v>2257115</v>
      </c>
      <c r="K2966" s="9">
        <f t="shared" ref="K2966" si="2541">SUM(K2965)</f>
        <v>1151961</v>
      </c>
      <c r="L2966" s="9">
        <f t="shared" si="2537"/>
        <v>598125</v>
      </c>
      <c r="M2966" s="9">
        <f t="shared" ref="M2966:O2966" si="2542">SUM(M2965)</f>
        <v>209175</v>
      </c>
      <c r="N2966" s="9">
        <f t="shared" si="2542"/>
        <v>196975</v>
      </c>
      <c r="O2966" s="9">
        <f t="shared" si="2542"/>
        <v>191975</v>
      </c>
      <c r="P2966" s="9">
        <f t="shared" si="2539"/>
        <v>1750086</v>
      </c>
      <c r="Q2966" s="9">
        <f t="shared" si="2534"/>
        <v>77.536412632940724</v>
      </c>
    </row>
    <row r="2967" spans="1:17">
      <c r="A2967" s="111"/>
      <c r="B2967" s="111"/>
      <c r="C2967" s="111"/>
      <c r="D2967" s="111"/>
      <c r="E2967" s="111"/>
      <c r="F2967" s="111"/>
      <c r="G2967" s="123"/>
      <c r="Q2967" t="str">
        <f t="shared" si="2534"/>
        <v>-</v>
      </c>
    </row>
    <row r="2968" spans="1:17" ht="15.75" thickBot="1">
      <c r="A2968" s="13" t="s">
        <v>0</v>
      </c>
      <c r="B2968" s="13" t="s">
        <v>0</v>
      </c>
      <c r="C2968" s="13" t="s">
        <v>0</v>
      </c>
      <c r="D2968" s="13" t="s">
        <v>0</v>
      </c>
      <c r="E2968" s="13" t="s">
        <v>0</v>
      </c>
      <c r="F2968" s="13" t="s">
        <v>0</v>
      </c>
      <c r="G2968" s="84" t="s">
        <v>0</v>
      </c>
      <c r="H2968" s="27" t="s">
        <v>0</v>
      </c>
      <c r="I2968" s="27"/>
      <c r="J2968" s="27"/>
      <c r="K2968" s="27"/>
      <c r="L2968" s="27"/>
      <c r="M2968" s="27"/>
      <c r="N2968" s="27"/>
      <c r="O2968" s="27"/>
      <c r="P2968" s="27"/>
      <c r="Q2968" s="27" t="str">
        <f t="shared" si="2534"/>
        <v>-</v>
      </c>
    </row>
    <row r="2969" spans="1:17" ht="45.75" thickBot="1">
      <c r="A2969" s="1" t="s">
        <v>82</v>
      </c>
      <c r="B2969" s="1" t="s">
        <v>83</v>
      </c>
      <c r="C2969" s="1" t="s">
        <v>84</v>
      </c>
      <c r="D2969" s="19" t="s">
        <v>0</v>
      </c>
      <c r="E2969" s="1" t="s">
        <v>85</v>
      </c>
      <c r="F2969" s="1" t="s">
        <v>86</v>
      </c>
      <c r="G2969" s="82" t="s">
        <v>87</v>
      </c>
      <c r="H2969" s="1" t="s">
        <v>1</v>
      </c>
      <c r="I2969" s="1" t="s">
        <v>3016</v>
      </c>
      <c r="J2969" s="1" t="s">
        <v>3199</v>
      </c>
      <c r="K2969" s="1" t="s">
        <v>3198</v>
      </c>
      <c r="L2969" s="1" t="s">
        <v>3191</v>
      </c>
      <c r="M2969" s="1" t="s">
        <v>3193</v>
      </c>
      <c r="N2969" s="1" t="s">
        <v>3194</v>
      </c>
      <c r="O2969" s="1" t="s">
        <v>3195</v>
      </c>
      <c r="P2969" s="1" t="s">
        <v>3192</v>
      </c>
      <c r="Q2969" s="1" t="s">
        <v>3185</v>
      </c>
    </row>
    <row r="2970" spans="1:17">
      <c r="A2970" s="20" t="s">
        <v>0</v>
      </c>
      <c r="B2970" s="20" t="s">
        <v>0</v>
      </c>
      <c r="C2970" s="20" t="s">
        <v>0</v>
      </c>
      <c r="D2970" s="21" t="s">
        <v>0</v>
      </c>
      <c r="E2970" s="21" t="s">
        <v>0</v>
      </c>
      <c r="F2970" s="22" t="s">
        <v>0</v>
      </c>
      <c r="G2970" s="83" t="s">
        <v>0</v>
      </c>
      <c r="H2970" s="23" t="s">
        <v>0</v>
      </c>
      <c r="I2970" s="28">
        <v>1</v>
      </c>
      <c r="J2970" s="28">
        <v>2</v>
      </c>
      <c r="K2970" s="28">
        <v>3</v>
      </c>
      <c r="L2970" s="28" t="s">
        <v>3186</v>
      </c>
      <c r="M2970" s="28">
        <v>5</v>
      </c>
      <c r="N2970" s="28">
        <v>6</v>
      </c>
      <c r="O2970" s="28">
        <v>7</v>
      </c>
      <c r="P2970" s="28" t="s">
        <v>3187</v>
      </c>
      <c r="Q2970" s="28">
        <v>9</v>
      </c>
    </row>
    <row r="2971" spans="1:17">
      <c r="A2971" s="17" t="s">
        <v>803</v>
      </c>
      <c r="B2971" s="17" t="s">
        <v>129</v>
      </c>
      <c r="C2971" s="12" t="s">
        <v>1247</v>
      </c>
      <c r="D2971" s="12" t="s">
        <v>1248</v>
      </c>
      <c r="E2971" s="18" t="s">
        <v>0</v>
      </c>
      <c r="F2971" s="18" t="s">
        <v>0</v>
      </c>
      <c r="G2971" s="81" t="s">
        <v>0</v>
      </c>
      <c r="H2971" s="18" t="s">
        <v>1249</v>
      </c>
      <c r="I2971" s="11"/>
      <c r="J2971" s="11"/>
      <c r="K2971" s="11"/>
      <c r="L2971" s="11"/>
      <c r="M2971" s="11"/>
      <c r="N2971" s="11"/>
      <c r="O2971" s="11"/>
      <c r="P2971" s="11"/>
      <c r="Q2971" s="11" t="str">
        <f t="shared" si="2534"/>
        <v>-</v>
      </c>
    </row>
    <row r="2972" spans="1:17" ht="22.5">
      <c r="A2972" s="17" t="s">
        <v>0</v>
      </c>
      <c r="B2972" s="17" t="s">
        <v>0</v>
      </c>
      <c r="C2972" s="17" t="s">
        <v>0</v>
      </c>
      <c r="D2972" s="18" t="s">
        <v>0</v>
      </c>
      <c r="E2972" s="18" t="s">
        <v>0</v>
      </c>
      <c r="F2972" s="18" t="s">
        <v>0</v>
      </c>
      <c r="G2972" s="81" t="s">
        <v>0</v>
      </c>
      <c r="H2972" s="24" t="s">
        <v>27</v>
      </c>
      <c r="I2972" s="29">
        <v>1721401</v>
      </c>
      <c r="J2972" s="29">
        <f t="shared" ref="J2972" si="2543">SUM(J2973,J2981,J2983)</f>
        <v>1667485</v>
      </c>
      <c r="K2972" s="29">
        <f t="shared" ref="K2972" si="2544">SUM(K2973,K2981,K2983)</f>
        <v>856090</v>
      </c>
      <c r="L2972" s="29">
        <f t="shared" ref="L2972:L3003" si="2545">M2972+N2972+O2972</f>
        <v>424350</v>
      </c>
      <c r="M2972" s="29">
        <f t="shared" ref="M2972:O2972" si="2546">SUM(M2973,M2981,M2983)</f>
        <v>145850</v>
      </c>
      <c r="N2972" s="29">
        <f t="shared" si="2546"/>
        <v>139250</v>
      </c>
      <c r="O2972" s="29">
        <f t="shared" si="2546"/>
        <v>139250</v>
      </c>
      <c r="P2972" s="29">
        <f t="shared" ref="P2972:P3003" si="2547">SUM(K2972+L2972)</f>
        <v>1280440</v>
      </c>
      <c r="Q2972" s="29">
        <f t="shared" si="2534"/>
        <v>76.788696749895806</v>
      </c>
    </row>
    <row r="2973" spans="1:17">
      <c r="A2973" s="12" t="s">
        <v>803</v>
      </c>
      <c r="B2973" s="12" t="s">
        <v>129</v>
      </c>
      <c r="C2973" s="12" t="s">
        <v>1247</v>
      </c>
      <c r="D2973" s="12" t="s">
        <v>1248</v>
      </c>
      <c r="E2973" s="18" t="s">
        <v>2</v>
      </c>
      <c r="F2973" s="18" t="s">
        <v>0</v>
      </c>
      <c r="G2973" s="81" t="s">
        <v>0</v>
      </c>
      <c r="H2973" s="18" t="s">
        <v>3</v>
      </c>
      <c r="I2973" s="3">
        <v>1429920</v>
      </c>
      <c r="J2973" s="3">
        <f t="shared" ref="J2973" si="2548">SUM(J2974:J2975)</f>
        <v>1420004</v>
      </c>
      <c r="K2973" s="3">
        <f t="shared" ref="K2973" si="2549">SUM(K2974:K2975)</f>
        <v>736424</v>
      </c>
      <c r="L2973" s="3">
        <f t="shared" si="2545"/>
        <v>354000</v>
      </c>
      <c r="M2973" s="3">
        <f t="shared" ref="M2973:O2973" si="2550">SUM(M2974:M2975)</f>
        <v>118000</v>
      </c>
      <c r="N2973" s="3">
        <f t="shared" si="2550"/>
        <v>118000</v>
      </c>
      <c r="O2973" s="3">
        <f t="shared" si="2550"/>
        <v>118000</v>
      </c>
      <c r="P2973" s="3">
        <f t="shared" si="2547"/>
        <v>1090424</v>
      </c>
      <c r="Q2973" s="3">
        <f t="shared" si="2534"/>
        <v>76.790206224771197</v>
      </c>
    </row>
    <row r="2974" spans="1:17">
      <c r="A2974" s="33" t="s">
        <v>803</v>
      </c>
      <c r="B2974" s="33" t="s">
        <v>129</v>
      </c>
      <c r="C2974" s="33" t="s">
        <v>1247</v>
      </c>
      <c r="D2974" s="33" t="s">
        <v>1248</v>
      </c>
      <c r="E2974" s="34">
        <v>6111</v>
      </c>
      <c r="F2974" s="33"/>
      <c r="G2974" s="84" t="s">
        <v>3108</v>
      </c>
      <c r="H2974" s="35" t="s">
        <v>4</v>
      </c>
      <c r="I2974" s="32">
        <v>1259820</v>
      </c>
      <c r="J2974" s="32">
        <v>1242820</v>
      </c>
      <c r="K2974" s="32">
        <v>629146</v>
      </c>
      <c r="L2974" s="32">
        <f t="shared" si="2545"/>
        <v>312000</v>
      </c>
      <c r="M2974" s="32">
        <v>104000</v>
      </c>
      <c r="N2974" s="32">
        <v>104000</v>
      </c>
      <c r="O2974" s="32">
        <v>104000</v>
      </c>
      <c r="P2974" s="32">
        <f t="shared" si="2547"/>
        <v>941146</v>
      </c>
      <c r="Q2974" s="32">
        <f t="shared" si="2534"/>
        <v>75.726653900001608</v>
      </c>
    </row>
    <row r="2975" spans="1:17">
      <c r="A2975" s="17" t="s">
        <v>803</v>
      </c>
      <c r="B2975" s="17" t="s">
        <v>129</v>
      </c>
      <c r="C2975" s="17" t="s">
        <v>1247</v>
      </c>
      <c r="D2975" s="17" t="s">
        <v>1248</v>
      </c>
      <c r="E2975" s="17" t="s">
        <v>91</v>
      </c>
      <c r="F2975" s="12" t="s">
        <v>0</v>
      </c>
      <c r="G2975" s="84" t="s">
        <v>0</v>
      </c>
      <c r="H2975" s="18" t="s">
        <v>5</v>
      </c>
      <c r="I2975" s="3">
        <v>170100</v>
      </c>
      <c r="J2975" s="3">
        <f t="shared" ref="J2975:K2975" si="2551">SUM(J2976:J2980)</f>
        <v>177184</v>
      </c>
      <c r="K2975" s="3">
        <f t="shared" si="2551"/>
        <v>107278</v>
      </c>
      <c r="L2975" s="3">
        <f t="shared" si="2545"/>
        <v>42000</v>
      </c>
      <c r="M2975" s="3">
        <f t="shared" ref="M2975:O2975" si="2552">SUM(M2976:M2980)</f>
        <v>14000</v>
      </c>
      <c r="N2975" s="3">
        <f t="shared" si="2552"/>
        <v>14000</v>
      </c>
      <c r="O2975" s="3">
        <f t="shared" si="2552"/>
        <v>14000</v>
      </c>
      <c r="P2975" s="3">
        <f t="shared" si="2547"/>
        <v>149278</v>
      </c>
      <c r="Q2975" s="3">
        <f t="shared" si="2534"/>
        <v>84.250270904822116</v>
      </c>
    </row>
    <row r="2976" spans="1:17">
      <c r="A2976" s="33" t="s">
        <v>803</v>
      </c>
      <c r="B2976" s="33" t="s">
        <v>129</v>
      </c>
      <c r="C2976" s="33" t="s">
        <v>1247</v>
      </c>
      <c r="D2976" s="33" t="s">
        <v>1248</v>
      </c>
      <c r="E2976" s="34">
        <v>6112</v>
      </c>
      <c r="F2976" s="33" t="s">
        <v>1250</v>
      </c>
      <c r="G2976" s="84" t="s">
        <v>3108</v>
      </c>
      <c r="H2976" s="35" t="s">
        <v>9</v>
      </c>
      <c r="I2976" s="32">
        <v>27400</v>
      </c>
      <c r="J2976" s="32">
        <v>27400</v>
      </c>
      <c r="K2976" s="32">
        <v>17177</v>
      </c>
      <c r="L2976" s="32">
        <f t="shared" si="2545"/>
        <v>9000</v>
      </c>
      <c r="M2976" s="32">
        <v>3000</v>
      </c>
      <c r="N2976" s="32">
        <v>3000</v>
      </c>
      <c r="O2976" s="32">
        <v>3000</v>
      </c>
      <c r="P2976" s="32">
        <f t="shared" si="2547"/>
        <v>26177</v>
      </c>
      <c r="Q2976" s="32">
        <f t="shared" si="2534"/>
        <v>95.536496350364956</v>
      </c>
    </row>
    <row r="2977" spans="1:17">
      <c r="A2977" s="33" t="s">
        <v>803</v>
      </c>
      <c r="B2977" s="33" t="s">
        <v>129</v>
      </c>
      <c r="C2977" s="33" t="s">
        <v>1247</v>
      </c>
      <c r="D2977" s="33" t="s">
        <v>1248</v>
      </c>
      <c r="E2977" s="34">
        <v>6112</v>
      </c>
      <c r="F2977" s="33" t="s">
        <v>1251</v>
      </c>
      <c r="G2977" s="84" t="s">
        <v>3108</v>
      </c>
      <c r="H2977" s="35" t="s">
        <v>10</v>
      </c>
      <c r="I2977" s="32">
        <v>108000</v>
      </c>
      <c r="J2977" s="32">
        <v>107000</v>
      </c>
      <c r="K2977" s="32">
        <v>58017</v>
      </c>
      <c r="L2977" s="32">
        <f t="shared" si="2545"/>
        <v>33000</v>
      </c>
      <c r="M2977" s="32">
        <v>11000</v>
      </c>
      <c r="N2977" s="32">
        <v>11000</v>
      </c>
      <c r="O2977" s="32">
        <v>11000</v>
      </c>
      <c r="P2977" s="32">
        <f t="shared" si="2547"/>
        <v>91017</v>
      </c>
      <c r="Q2977" s="32">
        <f t="shared" si="2534"/>
        <v>85.062616822429902</v>
      </c>
    </row>
    <row r="2978" spans="1:17">
      <c r="A2978" s="12" t="s">
        <v>803</v>
      </c>
      <c r="B2978" s="12" t="s">
        <v>129</v>
      </c>
      <c r="C2978" s="12" t="s">
        <v>1247</v>
      </c>
      <c r="D2978" s="12" t="s">
        <v>1248</v>
      </c>
      <c r="E2978" s="11">
        <v>6112</v>
      </c>
      <c r="F2978" s="12" t="s">
        <v>1252</v>
      </c>
      <c r="G2978" s="84" t="s">
        <v>3108</v>
      </c>
      <c r="H2978" s="13" t="s">
        <v>7</v>
      </c>
      <c r="I2978" s="2">
        <v>18800</v>
      </c>
      <c r="J2978" s="2">
        <v>26884</v>
      </c>
      <c r="K2978" s="2">
        <v>26884</v>
      </c>
      <c r="L2978" s="2">
        <f t="shared" si="2545"/>
        <v>0</v>
      </c>
      <c r="M2978" s="2"/>
      <c r="N2978" s="2"/>
      <c r="O2978" s="2"/>
      <c r="P2978" s="2">
        <f t="shared" si="2547"/>
        <v>26884</v>
      </c>
      <c r="Q2978" s="2">
        <f t="shared" si="2534"/>
        <v>100</v>
      </c>
    </row>
    <row r="2979" spans="1:17">
      <c r="A2979" s="12" t="s">
        <v>803</v>
      </c>
      <c r="B2979" s="12" t="s">
        <v>129</v>
      </c>
      <c r="C2979" s="12" t="s">
        <v>1247</v>
      </c>
      <c r="D2979" s="12" t="s">
        <v>1248</v>
      </c>
      <c r="E2979" s="11">
        <v>6112</v>
      </c>
      <c r="F2979" s="12" t="s">
        <v>1253</v>
      </c>
      <c r="G2979" s="84" t="s">
        <v>3108</v>
      </c>
      <c r="H2979" s="13" t="s">
        <v>8</v>
      </c>
      <c r="I2979" s="2">
        <v>0</v>
      </c>
      <c r="J2979" s="2">
        <v>0</v>
      </c>
      <c r="K2979" s="2">
        <v>0</v>
      </c>
      <c r="L2979" s="2">
        <f t="shared" si="2545"/>
        <v>0</v>
      </c>
      <c r="M2979" s="2"/>
      <c r="N2979" s="2"/>
      <c r="O2979" s="2"/>
      <c r="P2979" s="2">
        <f t="shared" si="2547"/>
        <v>0</v>
      </c>
      <c r="Q2979" s="2" t="str">
        <f t="shared" si="2534"/>
        <v>-</v>
      </c>
    </row>
    <row r="2980" spans="1:17">
      <c r="A2980" s="12" t="s">
        <v>803</v>
      </c>
      <c r="B2980" s="12" t="s">
        <v>129</v>
      </c>
      <c r="C2980" s="12" t="s">
        <v>1247</v>
      </c>
      <c r="D2980" s="12" t="s">
        <v>1248</v>
      </c>
      <c r="E2980" s="11">
        <v>6112</v>
      </c>
      <c r="F2980" s="12" t="s">
        <v>1254</v>
      </c>
      <c r="G2980" s="84" t="s">
        <v>3108</v>
      </c>
      <c r="H2980" s="13" t="s">
        <v>6</v>
      </c>
      <c r="I2980" s="2">
        <v>15900</v>
      </c>
      <c r="J2980" s="2">
        <v>15900</v>
      </c>
      <c r="K2980" s="2">
        <v>5200</v>
      </c>
      <c r="L2980" s="2">
        <f t="shared" si="2545"/>
        <v>0</v>
      </c>
      <c r="M2980" s="2"/>
      <c r="N2980" s="2"/>
      <c r="O2980" s="2"/>
      <c r="P2980" s="2">
        <f t="shared" si="2547"/>
        <v>5200</v>
      </c>
      <c r="Q2980" s="2">
        <f t="shared" si="2534"/>
        <v>32.704402515723267</v>
      </c>
    </row>
    <row r="2981" spans="1:17">
      <c r="A2981" s="12" t="s">
        <v>803</v>
      </c>
      <c r="B2981" s="12" t="s">
        <v>129</v>
      </c>
      <c r="C2981" s="12" t="s">
        <v>1247</v>
      </c>
      <c r="D2981" s="12" t="s">
        <v>1248</v>
      </c>
      <c r="E2981" s="18" t="s">
        <v>13</v>
      </c>
      <c r="F2981" s="18" t="s">
        <v>0</v>
      </c>
      <c r="G2981" s="81" t="s">
        <v>0</v>
      </c>
      <c r="H2981" s="18" t="s">
        <v>14</v>
      </c>
      <c r="I2981" s="3">
        <v>132281</v>
      </c>
      <c r="J2981" s="3">
        <f t="shared" ref="J2981:K2981" si="2553">SUM(J2982)</f>
        <v>130281</v>
      </c>
      <c r="K2981" s="3">
        <f t="shared" si="2553"/>
        <v>66814</v>
      </c>
      <c r="L2981" s="3">
        <f t="shared" si="2545"/>
        <v>36000</v>
      </c>
      <c r="M2981" s="3">
        <f t="shared" ref="M2981:O2981" si="2554">SUM(M2982)</f>
        <v>12000</v>
      </c>
      <c r="N2981" s="3">
        <f t="shared" si="2554"/>
        <v>12000</v>
      </c>
      <c r="O2981" s="3">
        <f t="shared" si="2554"/>
        <v>12000</v>
      </c>
      <c r="P2981" s="3">
        <f t="shared" si="2547"/>
        <v>102814</v>
      </c>
      <c r="Q2981" s="3">
        <f t="shared" si="2534"/>
        <v>78.917109939285083</v>
      </c>
    </row>
    <row r="2982" spans="1:17">
      <c r="A2982" s="33" t="s">
        <v>803</v>
      </c>
      <c r="B2982" s="33" t="s">
        <v>129</v>
      </c>
      <c r="C2982" s="33" t="s">
        <v>1247</v>
      </c>
      <c r="D2982" s="33" t="s">
        <v>1248</v>
      </c>
      <c r="E2982" s="34">
        <v>6121</v>
      </c>
      <c r="F2982" s="33"/>
      <c r="G2982" s="84" t="s">
        <v>3108</v>
      </c>
      <c r="H2982" s="35" t="s">
        <v>15</v>
      </c>
      <c r="I2982" s="32">
        <v>132281</v>
      </c>
      <c r="J2982" s="32">
        <v>130281</v>
      </c>
      <c r="K2982" s="32">
        <v>66814</v>
      </c>
      <c r="L2982" s="32">
        <f t="shared" si="2545"/>
        <v>36000</v>
      </c>
      <c r="M2982" s="32">
        <v>12000</v>
      </c>
      <c r="N2982" s="32">
        <v>12000</v>
      </c>
      <c r="O2982" s="32">
        <v>12000</v>
      </c>
      <c r="P2982" s="32">
        <f t="shared" si="2547"/>
        <v>102814</v>
      </c>
      <c r="Q2982" s="32">
        <f t="shared" si="2534"/>
        <v>78.917109939285083</v>
      </c>
    </row>
    <row r="2983" spans="1:17">
      <c r="A2983" s="12" t="s">
        <v>803</v>
      </c>
      <c r="B2983" s="12" t="s">
        <v>129</v>
      </c>
      <c r="C2983" s="12" t="s">
        <v>1247</v>
      </c>
      <c r="D2983" s="12" t="s">
        <v>1248</v>
      </c>
      <c r="E2983" s="18" t="s">
        <v>16</v>
      </c>
      <c r="F2983" s="18" t="s">
        <v>0</v>
      </c>
      <c r="G2983" s="81" t="s">
        <v>0</v>
      </c>
      <c r="H2983" s="18" t="s">
        <v>17</v>
      </c>
      <c r="I2983" s="3">
        <v>159200</v>
      </c>
      <c r="J2983" s="3">
        <f t="shared" ref="J2983:K2983" si="2555">SUM(J2984:J2990)</f>
        <v>117200</v>
      </c>
      <c r="K2983" s="3">
        <f t="shared" si="2555"/>
        <v>52852</v>
      </c>
      <c r="L2983" s="3">
        <f t="shared" si="2545"/>
        <v>34350</v>
      </c>
      <c r="M2983" s="3">
        <f t="shared" ref="M2983:O2983" si="2556">SUM(M2984:M2990)</f>
        <v>15850</v>
      </c>
      <c r="N2983" s="3">
        <f t="shared" si="2556"/>
        <v>9250</v>
      </c>
      <c r="O2983" s="3">
        <f t="shared" si="2556"/>
        <v>9250</v>
      </c>
      <c r="P2983" s="3">
        <f t="shared" si="2547"/>
        <v>87202</v>
      </c>
      <c r="Q2983" s="3">
        <f t="shared" si="2534"/>
        <v>74.404436860068259</v>
      </c>
    </row>
    <row r="2984" spans="1:17">
      <c r="A2984" s="12" t="s">
        <v>803</v>
      </c>
      <c r="B2984" s="12" t="s">
        <v>129</v>
      </c>
      <c r="C2984" s="12" t="s">
        <v>1247</v>
      </c>
      <c r="D2984" s="12" t="s">
        <v>1248</v>
      </c>
      <c r="E2984" s="11">
        <v>6131</v>
      </c>
      <c r="F2984" s="12"/>
      <c r="G2984" s="84" t="s">
        <v>3108</v>
      </c>
      <c r="H2984" s="13" t="s">
        <v>18</v>
      </c>
      <c r="I2984" s="2">
        <v>2000</v>
      </c>
      <c r="J2984" s="2">
        <v>1000</v>
      </c>
      <c r="K2984" s="2">
        <v>0</v>
      </c>
      <c r="L2984" s="2">
        <f t="shared" si="2545"/>
        <v>1000</v>
      </c>
      <c r="M2984" s="2">
        <v>1000</v>
      </c>
      <c r="N2984" s="2"/>
      <c r="O2984" s="2"/>
      <c r="P2984" s="2">
        <f t="shared" si="2547"/>
        <v>1000</v>
      </c>
      <c r="Q2984" s="2">
        <f t="shared" si="2534"/>
        <v>100</v>
      </c>
    </row>
    <row r="2985" spans="1:17">
      <c r="A2985" s="12" t="s">
        <v>803</v>
      </c>
      <c r="B2985" s="12" t="s">
        <v>129</v>
      </c>
      <c r="C2985" s="12" t="s">
        <v>1247</v>
      </c>
      <c r="D2985" s="12" t="s">
        <v>1248</v>
      </c>
      <c r="E2985" s="11">
        <v>6132</v>
      </c>
      <c r="F2985" s="12"/>
      <c r="G2985" s="84" t="s">
        <v>3108</v>
      </c>
      <c r="H2985" s="13" t="s">
        <v>19</v>
      </c>
      <c r="I2985" s="2">
        <v>33000</v>
      </c>
      <c r="J2985" s="2">
        <v>33000</v>
      </c>
      <c r="K2985" s="2">
        <v>16500</v>
      </c>
      <c r="L2985" s="2">
        <f t="shared" si="2545"/>
        <v>14000</v>
      </c>
      <c r="M2985" s="2">
        <v>8000</v>
      </c>
      <c r="N2985" s="2">
        <v>3000</v>
      </c>
      <c r="O2985" s="2">
        <v>3000</v>
      </c>
      <c r="P2985" s="2">
        <f t="shared" si="2547"/>
        <v>30500</v>
      </c>
      <c r="Q2985" s="2">
        <f t="shared" si="2534"/>
        <v>92.424242424242422</v>
      </c>
    </row>
    <row r="2986" spans="1:17">
      <c r="A2986" s="12" t="s">
        <v>803</v>
      </c>
      <c r="B2986" s="12" t="s">
        <v>129</v>
      </c>
      <c r="C2986" s="12" t="s">
        <v>1247</v>
      </c>
      <c r="D2986" s="12" t="s">
        <v>1248</v>
      </c>
      <c r="E2986" s="11">
        <v>6133</v>
      </c>
      <c r="F2986" s="12"/>
      <c r="G2986" s="84" t="s">
        <v>3108</v>
      </c>
      <c r="H2986" s="13" t="s">
        <v>20</v>
      </c>
      <c r="I2986" s="2">
        <v>9600</v>
      </c>
      <c r="J2986" s="2">
        <v>9600</v>
      </c>
      <c r="K2986" s="2">
        <v>4840</v>
      </c>
      <c r="L2986" s="2">
        <f t="shared" si="2545"/>
        <v>2700</v>
      </c>
      <c r="M2986" s="2">
        <v>900</v>
      </c>
      <c r="N2986" s="2">
        <v>900</v>
      </c>
      <c r="O2986" s="2">
        <v>900</v>
      </c>
      <c r="P2986" s="2">
        <f t="shared" si="2547"/>
        <v>7540</v>
      </c>
      <c r="Q2986" s="2">
        <f t="shared" si="2534"/>
        <v>78.541666666666671</v>
      </c>
    </row>
    <row r="2987" spans="1:17">
      <c r="A2987" s="12" t="s">
        <v>803</v>
      </c>
      <c r="B2987" s="12" t="s">
        <v>129</v>
      </c>
      <c r="C2987" s="12" t="s">
        <v>1247</v>
      </c>
      <c r="D2987" s="12" t="s">
        <v>1248</v>
      </c>
      <c r="E2987" s="11">
        <v>6134</v>
      </c>
      <c r="F2987" s="12"/>
      <c r="G2987" s="84" t="s">
        <v>3108</v>
      </c>
      <c r="H2987" s="13" t="s">
        <v>21</v>
      </c>
      <c r="I2987" s="2">
        <v>49900</v>
      </c>
      <c r="J2987" s="2">
        <v>14900</v>
      </c>
      <c r="K2987" s="2">
        <v>7458</v>
      </c>
      <c r="L2987" s="2">
        <f t="shared" si="2545"/>
        <v>3600</v>
      </c>
      <c r="M2987" s="2">
        <v>1200</v>
      </c>
      <c r="N2987" s="2">
        <v>1200</v>
      </c>
      <c r="O2987" s="2">
        <v>1200</v>
      </c>
      <c r="P2987" s="2">
        <f t="shared" si="2547"/>
        <v>11058</v>
      </c>
      <c r="Q2987" s="2">
        <f t="shared" si="2534"/>
        <v>74.214765100671144</v>
      </c>
    </row>
    <row r="2988" spans="1:17">
      <c r="A2988" s="12" t="s">
        <v>803</v>
      </c>
      <c r="B2988" s="12" t="s">
        <v>129</v>
      </c>
      <c r="C2988" s="12" t="s">
        <v>1247</v>
      </c>
      <c r="D2988" s="12" t="s">
        <v>1248</v>
      </c>
      <c r="E2988" s="11">
        <v>6135</v>
      </c>
      <c r="F2988" s="12"/>
      <c r="G2988" s="84" t="s">
        <v>3108</v>
      </c>
      <c r="H2988" s="13" t="s">
        <v>22</v>
      </c>
      <c r="I2988" s="2">
        <v>2000</v>
      </c>
      <c r="J2988" s="2">
        <v>1000</v>
      </c>
      <c r="K2988" s="2">
        <v>400</v>
      </c>
      <c r="L2988" s="2">
        <f t="shared" si="2545"/>
        <v>600</v>
      </c>
      <c r="M2988" s="2">
        <v>600</v>
      </c>
      <c r="N2988" s="2"/>
      <c r="O2988" s="2"/>
      <c r="P2988" s="2">
        <f t="shared" si="2547"/>
        <v>1000</v>
      </c>
      <c r="Q2988" s="2">
        <f t="shared" si="2534"/>
        <v>100</v>
      </c>
    </row>
    <row r="2989" spans="1:17">
      <c r="A2989" s="12" t="s">
        <v>803</v>
      </c>
      <c r="B2989" s="12" t="s">
        <v>129</v>
      </c>
      <c r="C2989" s="12" t="s">
        <v>1247</v>
      </c>
      <c r="D2989" s="12" t="s">
        <v>1248</v>
      </c>
      <c r="E2989" s="11">
        <v>6137</v>
      </c>
      <c r="F2989" s="12"/>
      <c r="G2989" s="84" t="s">
        <v>3108</v>
      </c>
      <c r="H2989" s="13" t="s">
        <v>24</v>
      </c>
      <c r="I2989" s="2">
        <v>12900</v>
      </c>
      <c r="J2989" s="2">
        <v>9900</v>
      </c>
      <c r="K2989" s="2">
        <v>4950</v>
      </c>
      <c r="L2989" s="2">
        <f t="shared" si="2545"/>
        <v>3000</v>
      </c>
      <c r="M2989" s="2">
        <v>1000</v>
      </c>
      <c r="N2989" s="2">
        <v>1000</v>
      </c>
      <c r="O2989" s="2">
        <v>1000</v>
      </c>
      <c r="P2989" s="2">
        <f t="shared" si="2547"/>
        <v>7950</v>
      </c>
      <c r="Q2989" s="2">
        <f t="shared" si="2534"/>
        <v>80.303030303030297</v>
      </c>
    </row>
    <row r="2990" spans="1:17">
      <c r="A2990" s="17" t="s">
        <v>803</v>
      </c>
      <c r="B2990" s="17" t="s">
        <v>129</v>
      </c>
      <c r="C2990" s="17" t="s">
        <v>1247</v>
      </c>
      <c r="D2990" s="17" t="s">
        <v>1248</v>
      </c>
      <c r="E2990" s="17" t="s">
        <v>99</v>
      </c>
      <c r="F2990" s="12" t="s">
        <v>0</v>
      </c>
      <c r="G2990" s="84" t="s">
        <v>0</v>
      </c>
      <c r="H2990" s="18" t="s">
        <v>26</v>
      </c>
      <c r="I2990" s="3">
        <v>49800</v>
      </c>
      <c r="J2990" s="3">
        <f t="shared" ref="J2990:K2990" si="2557">SUM(J2991:J2993)</f>
        <v>47800</v>
      </c>
      <c r="K2990" s="3">
        <f t="shared" si="2557"/>
        <v>18704</v>
      </c>
      <c r="L2990" s="3">
        <f t="shared" si="2545"/>
        <v>9450</v>
      </c>
      <c r="M2990" s="3">
        <f t="shared" ref="M2990:O2990" si="2558">SUM(M2991:M2993)</f>
        <v>3150</v>
      </c>
      <c r="N2990" s="3">
        <f t="shared" si="2558"/>
        <v>3150</v>
      </c>
      <c r="O2990" s="3">
        <f t="shared" si="2558"/>
        <v>3150</v>
      </c>
      <c r="P2990" s="3">
        <f t="shared" si="2547"/>
        <v>28154</v>
      </c>
      <c r="Q2990" s="3">
        <f t="shared" si="2534"/>
        <v>58.89958158995816</v>
      </c>
    </row>
    <row r="2991" spans="1:17">
      <c r="A2991" s="12" t="s">
        <v>803</v>
      </c>
      <c r="B2991" s="12" t="s">
        <v>129</v>
      </c>
      <c r="C2991" s="12" t="s">
        <v>1247</v>
      </c>
      <c r="D2991" s="12" t="s">
        <v>1248</v>
      </c>
      <c r="E2991" s="11">
        <v>6139</v>
      </c>
      <c r="F2991" s="12"/>
      <c r="G2991" s="84" t="s">
        <v>3108</v>
      </c>
      <c r="H2991" s="13" t="s">
        <v>26</v>
      </c>
      <c r="I2991" s="2">
        <v>35100</v>
      </c>
      <c r="J2991" s="2">
        <v>33100</v>
      </c>
      <c r="K2991" s="2">
        <v>16675</v>
      </c>
      <c r="L2991" s="2">
        <f t="shared" si="2545"/>
        <v>8400</v>
      </c>
      <c r="M2991" s="2">
        <v>2800</v>
      </c>
      <c r="N2991" s="2">
        <v>2800</v>
      </c>
      <c r="O2991" s="2">
        <v>2800</v>
      </c>
      <c r="P2991" s="2">
        <f t="shared" si="2547"/>
        <v>25075</v>
      </c>
      <c r="Q2991" s="2">
        <f t="shared" si="2534"/>
        <v>75.755287009063437</v>
      </c>
    </row>
    <row r="2992" spans="1:17">
      <c r="A2992" s="33" t="s">
        <v>803</v>
      </c>
      <c r="B2992" s="33" t="s">
        <v>129</v>
      </c>
      <c r="C2992" s="33" t="s">
        <v>1247</v>
      </c>
      <c r="D2992" s="33" t="s">
        <v>1248</v>
      </c>
      <c r="E2992" s="34">
        <v>6139</v>
      </c>
      <c r="F2992" s="33" t="s">
        <v>1255</v>
      </c>
      <c r="G2992" s="84" t="s">
        <v>3108</v>
      </c>
      <c r="H2992" s="35" t="s">
        <v>108</v>
      </c>
      <c r="I2992" s="32">
        <v>3800</v>
      </c>
      <c r="J2992" s="32">
        <v>3800</v>
      </c>
      <c r="K2992" s="32">
        <v>2029</v>
      </c>
      <c r="L2992" s="32">
        <f t="shared" si="2545"/>
        <v>1050</v>
      </c>
      <c r="M2992" s="32">
        <v>350</v>
      </c>
      <c r="N2992" s="32">
        <v>350</v>
      </c>
      <c r="O2992" s="32">
        <v>350</v>
      </c>
      <c r="P2992" s="32">
        <f t="shared" si="2547"/>
        <v>3079</v>
      </c>
      <c r="Q2992" s="32">
        <f t="shared" si="2534"/>
        <v>81.026315789473685</v>
      </c>
    </row>
    <row r="2993" spans="1:17" ht="22.5">
      <c r="A2993" s="12" t="s">
        <v>803</v>
      </c>
      <c r="B2993" s="12" t="s">
        <v>129</v>
      </c>
      <c r="C2993" s="12" t="s">
        <v>1247</v>
      </c>
      <c r="D2993" s="12" t="s">
        <v>1248</v>
      </c>
      <c r="E2993" s="11">
        <v>6139</v>
      </c>
      <c r="F2993" s="12" t="s">
        <v>1256</v>
      </c>
      <c r="G2993" s="84" t="s">
        <v>3108</v>
      </c>
      <c r="H2993" s="13" t="s">
        <v>114</v>
      </c>
      <c r="I2993" s="2">
        <v>10900</v>
      </c>
      <c r="J2993" s="2">
        <v>10900</v>
      </c>
      <c r="K2993" s="2">
        <v>0</v>
      </c>
      <c r="L2993" s="2">
        <f t="shared" si="2545"/>
        <v>0</v>
      </c>
      <c r="M2993" s="2"/>
      <c r="N2993" s="2"/>
      <c r="O2993" s="2"/>
      <c r="P2993" s="2">
        <f t="shared" si="2547"/>
        <v>0</v>
      </c>
      <c r="Q2993" s="2">
        <f t="shared" si="2534"/>
        <v>0</v>
      </c>
    </row>
    <row r="2994" spans="1:17" ht="22.5">
      <c r="A2994" s="17" t="s">
        <v>0</v>
      </c>
      <c r="B2994" s="17" t="s">
        <v>0</v>
      </c>
      <c r="C2994" s="17" t="s">
        <v>0</v>
      </c>
      <c r="D2994" s="18" t="s">
        <v>0</v>
      </c>
      <c r="E2994" s="18" t="s">
        <v>0</v>
      </c>
      <c r="F2994" s="18" t="s">
        <v>0</v>
      </c>
      <c r="G2994" s="81" t="s">
        <v>0</v>
      </c>
      <c r="H2994" s="24" t="s">
        <v>36</v>
      </c>
      <c r="I2994" s="29">
        <v>100</v>
      </c>
      <c r="J2994" s="29">
        <f t="shared" ref="J2994:K2996" si="2559">SUM(J2995)</f>
        <v>100</v>
      </c>
      <c r="K2994" s="29">
        <f t="shared" si="2559"/>
        <v>0</v>
      </c>
      <c r="L2994" s="29">
        <f t="shared" si="2545"/>
        <v>0</v>
      </c>
      <c r="M2994" s="29">
        <f t="shared" ref="M2994:O2996" si="2560">SUM(M2995)</f>
        <v>0</v>
      </c>
      <c r="N2994" s="29">
        <f t="shared" si="2560"/>
        <v>0</v>
      </c>
      <c r="O2994" s="29">
        <f t="shared" si="2560"/>
        <v>0</v>
      </c>
      <c r="P2994" s="29">
        <f t="shared" si="2547"/>
        <v>0</v>
      </c>
      <c r="Q2994" s="29">
        <f t="shared" si="2534"/>
        <v>0</v>
      </c>
    </row>
    <row r="2995" spans="1:17">
      <c r="A2995" s="12" t="s">
        <v>803</v>
      </c>
      <c r="B2995" s="12" t="s">
        <v>129</v>
      </c>
      <c r="C2995" s="12" t="s">
        <v>1247</v>
      </c>
      <c r="D2995" s="12" t="s">
        <v>1248</v>
      </c>
      <c r="E2995" s="18" t="s">
        <v>28</v>
      </c>
      <c r="F2995" s="18" t="s">
        <v>0</v>
      </c>
      <c r="G2995" s="81" t="s">
        <v>0</v>
      </c>
      <c r="H2995" s="18" t="s">
        <v>29</v>
      </c>
      <c r="I2995" s="3">
        <v>100</v>
      </c>
      <c r="J2995" s="3">
        <f t="shared" si="2559"/>
        <v>100</v>
      </c>
      <c r="K2995" s="3">
        <f t="shared" si="2559"/>
        <v>0</v>
      </c>
      <c r="L2995" s="3">
        <f t="shared" si="2545"/>
        <v>0</v>
      </c>
      <c r="M2995" s="3">
        <f t="shared" si="2560"/>
        <v>0</v>
      </c>
      <c r="N2995" s="3">
        <f t="shared" si="2560"/>
        <v>0</v>
      </c>
      <c r="O2995" s="3">
        <f t="shared" si="2560"/>
        <v>0</v>
      </c>
      <c r="P2995" s="3">
        <f t="shared" si="2547"/>
        <v>0</v>
      </c>
      <c r="Q2995" s="3">
        <f t="shared" si="2534"/>
        <v>0</v>
      </c>
    </row>
    <row r="2996" spans="1:17">
      <c r="A2996" s="17" t="s">
        <v>803</v>
      </c>
      <c r="B2996" s="17" t="s">
        <v>129</v>
      </c>
      <c r="C2996" s="17" t="s">
        <v>1247</v>
      </c>
      <c r="D2996" s="17" t="s">
        <v>1248</v>
      </c>
      <c r="E2996" s="17" t="s">
        <v>120</v>
      </c>
      <c r="F2996" s="12" t="s">
        <v>0</v>
      </c>
      <c r="G2996" s="84" t="s">
        <v>0</v>
      </c>
      <c r="H2996" s="18" t="s">
        <v>35</v>
      </c>
      <c r="I2996" s="3">
        <v>100</v>
      </c>
      <c r="J2996" s="3">
        <f t="shared" si="2559"/>
        <v>100</v>
      </c>
      <c r="K2996" s="3">
        <f t="shared" si="2559"/>
        <v>0</v>
      </c>
      <c r="L2996" s="3">
        <f t="shared" si="2545"/>
        <v>0</v>
      </c>
      <c r="M2996" s="3">
        <f t="shared" si="2560"/>
        <v>0</v>
      </c>
      <c r="N2996" s="3">
        <f t="shared" si="2560"/>
        <v>0</v>
      </c>
      <c r="O2996" s="3">
        <f t="shared" si="2560"/>
        <v>0</v>
      </c>
      <c r="P2996" s="3">
        <f t="shared" si="2547"/>
        <v>0</v>
      </c>
      <c r="Q2996" s="3">
        <f t="shared" si="2534"/>
        <v>0</v>
      </c>
    </row>
    <row r="2997" spans="1:17">
      <c r="A2997" s="12" t="s">
        <v>803</v>
      </c>
      <c r="B2997" s="12" t="s">
        <v>129</v>
      </c>
      <c r="C2997" s="12" t="s">
        <v>1247</v>
      </c>
      <c r="D2997" s="12" t="s">
        <v>1248</v>
      </c>
      <c r="E2997" s="11">
        <v>6148</v>
      </c>
      <c r="F2997" s="12"/>
      <c r="G2997" s="84" t="s">
        <v>3108</v>
      </c>
      <c r="H2997" s="13" t="s">
        <v>35</v>
      </c>
      <c r="I2997" s="2">
        <v>100</v>
      </c>
      <c r="J2997" s="2">
        <v>100</v>
      </c>
      <c r="K2997" s="2">
        <v>0</v>
      </c>
      <c r="L2997" s="2">
        <f t="shared" si="2545"/>
        <v>0</v>
      </c>
      <c r="M2997" s="2"/>
      <c r="N2997" s="2"/>
      <c r="O2997" s="2"/>
      <c r="P2997" s="2">
        <f t="shared" si="2547"/>
        <v>0</v>
      </c>
      <c r="Q2997" s="2">
        <f t="shared" si="2534"/>
        <v>0</v>
      </c>
    </row>
    <row r="2998" spans="1:17" ht="22.5">
      <c r="A2998" s="17" t="s">
        <v>0</v>
      </c>
      <c r="B2998" s="17" t="s">
        <v>0</v>
      </c>
      <c r="C2998" s="17" t="s">
        <v>0</v>
      </c>
      <c r="D2998" s="18" t="s">
        <v>0</v>
      </c>
      <c r="E2998" s="18" t="s">
        <v>0</v>
      </c>
      <c r="F2998" s="18" t="s">
        <v>0</v>
      </c>
      <c r="G2998" s="81" t="s">
        <v>0</v>
      </c>
      <c r="H2998" s="24" t="s">
        <v>58</v>
      </c>
      <c r="I2998" s="29">
        <v>46000</v>
      </c>
      <c r="J2998" s="29">
        <f t="shared" ref="J2998:K2998" si="2561">SUM(J2999)</f>
        <v>30000</v>
      </c>
      <c r="K2998" s="29">
        <f t="shared" si="2561"/>
        <v>15000</v>
      </c>
      <c r="L2998" s="29">
        <f t="shared" si="2545"/>
        <v>15000</v>
      </c>
      <c r="M2998" s="29">
        <f t="shared" ref="M2998:O2998" si="2562">SUM(M2999)</f>
        <v>10000</v>
      </c>
      <c r="N2998" s="29">
        <f t="shared" si="2562"/>
        <v>5000</v>
      </c>
      <c r="O2998" s="29">
        <f t="shared" si="2562"/>
        <v>0</v>
      </c>
      <c r="P2998" s="29">
        <f t="shared" si="2547"/>
        <v>30000</v>
      </c>
      <c r="Q2998" s="29">
        <f t="shared" si="2534"/>
        <v>100</v>
      </c>
    </row>
    <row r="2999" spans="1:17">
      <c r="A2999" s="12" t="s">
        <v>803</v>
      </c>
      <c r="B2999" s="12" t="s">
        <v>129</v>
      </c>
      <c r="C2999" s="12" t="s">
        <v>1247</v>
      </c>
      <c r="D2999" s="12" t="s">
        <v>1248</v>
      </c>
      <c r="E2999" s="18" t="s">
        <v>50</v>
      </c>
      <c r="F2999" s="18" t="s">
        <v>0</v>
      </c>
      <c r="G2999" s="81" t="s">
        <v>0</v>
      </c>
      <c r="H2999" s="18" t="s">
        <v>51</v>
      </c>
      <c r="I2999" s="3">
        <v>46000</v>
      </c>
      <c r="J2999" s="3">
        <f t="shared" ref="J2999" si="2563">SUM(J3000:J3001)</f>
        <v>30000</v>
      </c>
      <c r="K2999" s="3">
        <f t="shared" ref="K2999" si="2564">SUM(K3000:K3001)</f>
        <v>15000</v>
      </c>
      <c r="L2999" s="3">
        <f t="shared" si="2545"/>
        <v>15000</v>
      </c>
      <c r="M2999" s="3">
        <f t="shared" ref="M2999:O2999" si="2565">SUM(M3000:M3001)</f>
        <v>10000</v>
      </c>
      <c r="N2999" s="3">
        <f t="shared" si="2565"/>
        <v>5000</v>
      </c>
      <c r="O2999" s="3">
        <f t="shared" si="2565"/>
        <v>0</v>
      </c>
      <c r="P2999" s="3">
        <f t="shared" si="2547"/>
        <v>30000</v>
      </c>
      <c r="Q2999" s="3">
        <f t="shared" si="2534"/>
        <v>100</v>
      </c>
    </row>
    <row r="3000" spans="1:17">
      <c r="A3000" s="12" t="s">
        <v>803</v>
      </c>
      <c r="B3000" s="12" t="s">
        <v>129</v>
      </c>
      <c r="C3000" s="12" t="s">
        <v>1247</v>
      </c>
      <c r="D3000" s="12" t="s">
        <v>1248</v>
      </c>
      <c r="E3000" s="11">
        <v>8213</v>
      </c>
      <c r="F3000" s="12"/>
      <c r="G3000" s="84" t="s">
        <v>3108</v>
      </c>
      <c r="H3000" s="13" t="s">
        <v>54</v>
      </c>
      <c r="I3000" s="2">
        <v>29000</v>
      </c>
      <c r="J3000" s="2">
        <v>20000</v>
      </c>
      <c r="K3000" s="2">
        <v>10000</v>
      </c>
      <c r="L3000" s="2">
        <f t="shared" si="2545"/>
        <v>10000</v>
      </c>
      <c r="M3000" s="2">
        <v>5000</v>
      </c>
      <c r="N3000" s="2">
        <v>5000</v>
      </c>
      <c r="O3000" s="2"/>
      <c r="P3000" s="2">
        <f t="shared" si="2547"/>
        <v>20000</v>
      </c>
      <c r="Q3000" s="2">
        <f t="shared" si="2534"/>
        <v>100</v>
      </c>
    </row>
    <row r="3001" spans="1:17">
      <c r="A3001" s="12" t="s">
        <v>803</v>
      </c>
      <c r="B3001" s="12" t="s">
        <v>129</v>
      </c>
      <c r="C3001" s="12" t="s">
        <v>1247</v>
      </c>
      <c r="D3001" s="12" t="s">
        <v>1248</v>
      </c>
      <c r="E3001" s="11">
        <v>8216</v>
      </c>
      <c r="F3001" s="12"/>
      <c r="G3001" s="84" t="s">
        <v>3108</v>
      </c>
      <c r="H3001" s="13" t="s">
        <v>57</v>
      </c>
      <c r="I3001" s="2">
        <v>17000</v>
      </c>
      <c r="J3001" s="2">
        <v>10000</v>
      </c>
      <c r="K3001" s="2">
        <v>5000</v>
      </c>
      <c r="L3001" s="2">
        <f t="shared" si="2545"/>
        <v>5000</v>
      </c>
      <c r="M3001" s="2">
        <v>5000</v>
      </c>
      <c r="N3001" s="2"/>
      <c r="O3001" s="2"/>
      <c r="P3001" s="2">
        <f t="shared" si="2547"/>
        <v>10000</v>
      </c>
      <c r="Q3001" s="2">
        <f t="shared" si="2534"/>
        <v>100</v>
      </c>
    </row>
    <row r="3002" spans="1:17">
      <c r="A3002" s="13" t="s">
        <v>0</v>
      </c>
      <c r="B3002" s="13" t="s">
        <v>0</v>
      </c>
      <c r="C3002" s="13" t="s">
        <v>0</v>
      </c>
      <c r="D3002" s="13" t="s">
        <v>0</v>
      </c>
      <c r="E3002" s="13" t="s">
        <v>0</v>
      </c>
      <c r="F3002" s="13" t="s">
        <v>0</v>
      </c>
      <c r="G3002" s="84" t="s">
        <v>0</v>
      </c>
      <c r="H3002" s="24" t="s">
        <v>1257</v>
      </c>
      <c r="I3002" s="29">
        <v>1767501</v>
      </c>
      <c r="J3002" s="29">
        <f t="shared" ref="J3002:K3002" si="2566">SUM(J2972,J2994,J2998)</f>
        <v>1697585</v>
      </c>
      <c r="K3002" s="29">
        <f t="shared" si="2566"/>
        <v>871090</v>
      </c>
      <c r="L3002" s="29">
        <f t="shared" si="2545"/>
        <v>439350</v>
      </c>
      <c r="M3002" s="29">
        <f t="shared" ref="M3002:O3002" si="2567">SUM(M2972,M2994,M2998)</f>
        <v>155850</v>
      </c>
      <c r="N3002" s="29">
        <f t="shared" si="2567"/>
        <v>144250</v>
      </c>
      <c r="O3002" s="29">
        <f t="shared" si="2567"/>
        <v>139250</v>
      </c>
      <c r="P3002" s="29">
        <f t="shared" si="2547"/>
        <v>1310440</v>
      </c>
      <c r="Q3002" s="29">
        <f t="shared" si="2534"/>
        <v>77.194367292359445</v>
      </c>
    </row>
    <row r="3003" spans="1:17" ht="15.75" thickBot="1">
      <c r="A3003" s="13" t="s">
        <v>0</v>
      </c>
      <c r="B3003" s="13" t="s">
        <v>0</v>
      </c>
      <c r="C3003" s="13" t="s">
        <v>0</v>
      </c>
      <c r="D3003" s="13" t="s">
        <v>0</v>
      </c>
      <c r="E3003" s="13" t="s">
        <v>0</v>
      </c>
      <c r="F3003" s="13" t="s">
        <v>0</v>
      </c>
      <c r="G3003" s="84" t="s">
        <v>0</v>
      </c>
      <c r="H3003" s="18" t="s">
        <v>125</v>
      </c>
      <c r="I3003" s="3">
        <v>42</v>
      </c>
      <c r="J3003" s="3">
        <v>42</v>
      </c>
      <c r="K3003" s="3">
        <v>0</v>
      </c>
      <c r="L3003" s="3">
        <f t="shared" si="2545"/>
        <v>0</v>
      </c>
      <c r="M3003" s="3"/>
      <c r="N3003" s="3"/>
      <c r="O3003" s="3"/>
      <c r="P3003" s="3">
        <f t="shared" si="2547"/>
        <v>0</v>
      </c>
      <c r="Q3003" s="3">
        <f t="shared" si="2534"/>
        <v>0</v>
      </c>
    </row>
    <row r="3004" spans="1:17" ht="45.75" thickBot="1">
      <c r="A3004" s="109" t="s">
        <v>0</v>
      </c>
      <c r="B3004" s="109" t="s">
        <v>0</v>
      </c>
      <c r="C3004" s="109" t="s">
        <v>0</v>
      </c>
      <c r="D3004" s="109" t="s">
        <v>0</v>
      </c>
      <c r="E3004" s="109" t="s">
        <v>0</v>
      </c>
      <c r="F3004" s="109" t="s">
        <v>0</v>
      </c>
      <c r="G3004" s="121" t="s">
        <v>0</v>
      </c>
      <c r="H3004" s="1" t="s">
        <v>126</v>
      </c>
      <c r="I3004" s="1" t="s">
        <v>3016</v>
      </c>
      <c r="J3004" s="1" t="s">
        <v>3199</v>
      </c>
      <c r="K3004" s="1" t="s">
        <v>3198</v>
      </c>
      <c r="L3004" s="1" t="s">
        <v>3191</v>
      </c>
      <c r="M3004" s="1" t="s">
        <v>3193</v>
      </c>
      <c r="N3004" s="1" t="s">
        <v>3194</v>
      </c>
      <c r="O3004" s="1" t="s">
        <v>3195</v>
      </c>
      <c r="P3004" s="1" t="s">
        <v>3192</v>
      </c>
      <c r="Q3004" s="1" t="s">
        <v>3185</v>
      </c>
    </row>
    <row r="3005" spans="1:17">
      <c r="A3005" s="110"/>
      <c r="B3005" s="110"/>
      <c r="C3005" s="110"/>
      <c r="D3005" s="110"/>
      <c r="E3005" s="110"/>
      <c r="F3005" s="110"/>
      <c r="G3005" s="122"/>
      <c r="H3005" s="26" t="s">
        <v>0</v>
      </c>
      <c r="I3005" s="28">
        <v>1</v>
      </c>
      <c r="J3005" s="28">
        <v>2</v>
      </c>
      <c r="K3005" s="28">
        <v>3</v>
      </c>
      <c r="L3005" s="28" t="s">
        <v>3186</v>
      </c>
      <c r="M3005" s="28">
        <v>5</v>
      </c>
      <c r="N3005" s="28">
        <v>6</v>
      </c>
      <c r="O3005" s="28">
        <v>7</v>
      </c>
      <c r="P3005" s="28" t="s">
        <v>3187</v>
      </c>
      <c r="Q3005" s="28">
        <v>9</v>
      </c>
    </row>
    <row r="3006" spans="1:17">
      <c r="A3006" s="110"/>
      <c r="B3006" s="110"/>
      <c r="C3006" s="110"/>
      <c r="D3006" s="110"/>
      <c r="E3006" s="110"/>
      <c r="F3006" s="110"/>
      <c r="G3006" s="122"/>
      <c r="H3006" s="8" t="s">
        <v>877</v>
      </c>
      <c r="I3006" s="9">
        <v>1767501</v>
      </c>
      <c r="J3006" s="9">
        <f t="shared" ref="J3006" si="2568">SUM(J3002)</f>
        <v>1697585</v>
      </c>
      <c r="K3006" s="9">
        <f t="shared" ref="K3006" si="2569">SUM(K3002)</f>
        <v>871090</v>
      </c>
      <c r="L3006" s="9">
        <f t="shared" ref="L3006:L3007" si="2570">M3006+N3006+O3006</f>
        <v>439350</v>
      </c>
      <c r="M3006" s="9">
        <f t="shared" ref="M3006:O3006" si="2571">SUM(M3002)</f>
        <v>155850</v>
      </c>
      <c r="N3006" s="9">
        <f t="shared" si="2571"/>
        <v>144250</v>
      </c>
      <c r="O3006" s="9">
        <f t="shared" si="2571"/>
        <v>139250</v>
      </c>
      <c r="P3006" s="9">
        <f t="shared" ref="P3006:P3007" si="2572">SUM(K3006+L3006)</f>
        <v>1310440</v>
      </c>
      <c r="Q3006" s="9">
        <f t="shared" si="2534"/>
        <v>77.194367292359445</v>
      </c>
    </row>
    <row r="3007" spans="1:17">
      <c r="A3007" s="110"/>
      <c r="B3007" s="110"/>
      <c r="C3007" s="110"/>
      <c r="D3007" s="110"/>
      <c r="E3007" s="110"/>
      <c r="F3007" s="110"/>
      <c r="G3007" s="122"/>
      <c r="H3007" s="10" t="s">
        <v>68</v>
      </c>
      <c r="I3007" s="9">
        <v>1767501</v>
      </c>
      <c r="J3007" s="9">
        <f t="shared" ref="J3007" si="2573">SUM(J3006)</f>
        <v>1697585</v>
      </c>
      <c r="K3007" s="9">
        <f t="shared" ref="K3007" si="2574">SUM(K3006)</f>
        <v>871090</v>
      </c>
      <c r="L3007" s="9">
        <f t="shared" si="2570"/>
        <v>439350</v>
      </c>
      <c r="M3007" s="9">
        <f t="shared" ref="M3007:O3007" si="2575">SUM(M3006)</f>
        <v>155850</v>
      </c>
      <c r="N3007" s="9">
        <f t="shared" si="2575"/>
        <v>144250</v>
      </c>
      <c r="O3007" s="9">
        <f t="shared" si="2575"/>
        <v>139250</v>
      </c>
      <c r="P3007" s="9">
        <f t="shared" si="2572"/>
        <v>1310440</v>
      </c>
      <c r="Q3007" s="9">
        <f t="shared" si="2534"/>
        <v>77.194367292359445</v>
      </c>
    </row>
    <row r="3008" spans="1:17">
      <c r="A3008" s="111"/>
      <c r="B3008" s="111"/>
      <c r="C3008" s="111"/>
      <c r="D3008" s="111"/>
      <c r="E3008" s="111"/>
      <c r="F3008" s="111"/>
      <c r="G3008" s="123"/>
      <c r="Q3008" t="str">
        <f t="shared" si="2534"/>
        <v>-</v>
      </c>
    </row>
    <row r="3009" spans="1:17" ht="15.75" thickBot="1">
      <c r="A3009" s="13" t="s">
        <v>0</v>
      </c>
      <c r="B3009" s="13" t="s">
        <v>0</v>
      </c>
      <c r="C3009" s="13" t="s">
        <v>0</v>
      </c>
      <c r="D3009" s="13" t="s">
        <v>0</v>
      </c>
      <c r="E3009" s="13" t="s">
        <v>0</v>
      </c>
      <c r="F3009" s="13" t="s">
        <v>0</v>
      </c>
      <c r="G3009" s="84" t="s">
        <v>0</v>
      </c>
      <c r="H3009" s="27" t="s">
        <v>0</v>
      </c>
      <c r="I3009" s="27"/>
      <c r="J3009" s="27"/>
      <c r="K3009" s="27"/>
      <c r="L3009" s="27"/>
      <c r="M3009" s="27"/>
      <c r="N3009" s="27"/>
      <c r="O3009" s="27"/>
      <c r="P3009" s="27"/>
      <c r="Q3009" s="27" t="str">
        <f t="shared" si="2534"/>
        <v>-</v>
      </c>
    </row>
    <row r="3010" spans="1:17" ht="45.75" thickBot="1">
      <c r="A3010" s="1" t="s">
        <v>82</v>
      </c>
      <c r="B3010" s="1" t="s">
        <v>83</v>
      </c>
      <c r="C3010" s="1" t="s">
        <v>84</v>
      </c>
      <c r="D3010" s="19" t="s">
        <v>0</v>
      </c>
      <c r="E3010" s="1" t="s">
        <v>85</v>
      </c>
      <c r="F3010" s="1" t="s">
        <v>86</v>
      </c>
      <c r="G3010" s="82" t="s">
        <v>87</v>
      </c>
      <c r="H3010" s="1" t="s">
        <v>1</v>
      </c>
      <c r="I3010" s="1" t="s">
        <v>3016</v>
      </c>
      <c r="J3010" s="1" t="s">
        <v>3199</v>
      </c>
      <c r="K3010" s="1" t="s">
        <v>3198</v>
      </c>
      <c r="L3010" s="1" t="s">
        <v>3191</v>
      </c>
      <c r="M3010" s="1" t="s">
        <v>3193</v>
      </c>
      <c r="N3010" s="1" t="s">
        <v>3194</v>
      </c>
      <c r="O3010" s="1" t="s">
        <v>3195</v>
      </c>
      <c r="P3010" s="1" t="s">
        <v>3192</v>
      </c>
      <c r="Q3010" s="1" t="s">
        <v>3185</v>
      </c>
    </row>
    <row r="3011" spans="1:17">
      <c r="A3011" s="20" t="s">
        <v>0</v>
      </c>
      <c r="B3011" s="20" t="s">
        <v>0</v>
      </c>
      <c r="C3011" s="20" t="s">
        <v>0</v>
      </c>
      <c r="D3011" s="21" t="s">
        <v>0</v>
      </c>
      <c r="E3011" s="21" t="s">
        <v>0</v>
      </c>
      <c r="F3011" s="22" t="s">
        <v>0</v>
      </c>
      <c r="G3011" s="83" t="s">
        <v>0</v>
      </c>
      <c r="H3011" s="23" t="s">
        <v>0</v>
      </c>
      <c r="I3011" s="28">
        <v>1</v>
      </c>
      <c r="J3011" s="28">
        <v>2</v>
      </c>
      <c r="K3011" s="28">
        <v>3</v>
      </c>
      <c r="L3011" s="28" t="s">
        <v>3186</v>
      </c>
      <c r="M3011" s="28">
        <v>5</v>
      </c>
      <c r="N3011" s="28">
        <v>6</v>
      </c>
      <c r="O3011" s="28">
        <v>7</v>
      </c>
      <c r="P3011" s="28" t="s">
        <v>3187</v>
      </c>
      <c r="Q3011" s="28">
        <v>9</v>
      </c>
    </row>
    <row r="3012" spans="1:17">
      <c r="A3012" s="17" t="s">
        <v>803</v>
      </c>
      <c r="B3012" s="17" t="s">
        <v>129</v>
      </c>
      <c r="C3012" s="12" t="s">
        <v>1258</v>
      </c>
      <c r="D3012" s="12" t="s">
        <v>1259</v>
      </c>
      <c r="E3012" s="18" t="s">
        <v>0</v>
      </c>
      <c r="F3012" s="18" t="s">
        <v>0</v>
      </c>
      <c r="G3012" s="81" t="s">
        <v>0</v>
      </c>
      <c r="H3012" s="18" t="s">
        <v>1260</v>
      </c>
      <c r="I3012" s="11"/>
      <c r="J3012" s="11"/>
      <c r="K3012" s="11"/>
      <c r="L3012" s="11"/>
      <c r="M3012" s="11"/>
      <c r="N3012" s="11"/>
      <c r="O3012" s="11"/>
      <c r="P3012" s="11"/>
      <c r="Q3012" s="11" t="str">
        <f t="shared" si="2534"/>
        <v>-</v>
      </c>
    </row>
    <row r="3013" spans="1:17" ht="22.5">
      <c r="A3013" s="17" t="s">
        <v>0</v>
      </c>
      <c r="B3013" s="17" t="s">
        <v>0</v>
      </c>
      <c r="C3013" s="17" t="s">
        <v>0</v>
      </c>
      <c r="D3013" s="18" t="s">
        <v>0</v>
      </c>
      <c r="E3013" s="18" t="s">
        <v>0</v>
      </c>
      <c r="F3013" s="18" t="s">
        <v>0</v>
      </c>
      <c r="G3013" s="81" t="s">
        <v>0</v>
      </c>
      <c r="H3013" s="24" t="s">
        <v>27</v>
      </c>
      <c r="I3013" s="29">
        <v>2908823</v>
      </c>
      <c r="J3013" s="29">
        <f t="shared" ref="J3013" si="2576">SUM(J3014,J3022,J3024)</f>
        <v>2744760</v>
      </c>
      <c r="K3013" s="29">
        <f t="shared" ref="K3013" si="2577">SUM(K3014,K3022,K3024)</f>
        <v>1469409</v>
      </c>
      <c r="L3013" s="29">
        <f t="shared" ref="L3013:L3044" si="2578">M3013+N3013+O3013</f>
        <v>709600</v>
      </c>
      <c r="M3013" s="29">
        <f t="shared" ref="M3013:O3013" si="2579">SUM(M3014,M3022,M3024)</f>
        <v>238000</v>
      </c>
      <c r="N3013" s="29">
        <f t="shared" si="2579"/>
        <v>235800</v>
      </c>
      <c r="O3013" s="29">
        <f t="shared" si="2579"/>
        <v>235800</v>
      </c>
      <c r="P3013" s="29">
        <f t="shared" ref="P3013:P3044" si="2580">SUM(K3013+L3013)</f>
        <v>2179009</v>
      </c>
      <c r="Q3013" s="29">
        <f t="shared" si="2534"/>
        <v>79.38796106034772</v>
      </c>
    </row>
    <row r="3014" spans="1:17">
      <c r="A3014" s="12" t="s">
        <v>803</v>
      </c>
      <c r="B3014" s="12" t="s">
        <v>129</v>
      </c>
      <c r="C3014" s="12" t="s">
        <v>1258</v>
      </c>
      <c r="D3014" s="12" t="s">
        <v>1259</v>
      </c>
      <c r="E3014" s="18" t="s">
        <v>2</v>
      </c>
      <c r="F3014" s="18" t="s">
        <v>0</v>
      </c>
      <c r="G3014" s="81" t="s">
        <v>0</v>
      </c>
      <c r="H3014" s="18" t="s">
        <v>3</v>
      </c>
      <c r="I3014" s="3">
        <v>2426360</v>
      </c>
      <c r="J3014" s="3">
        <f t="shared" ref="J3014" si="2581">SUM(J3015:J3016)</f>
        <v>2364297</v>
      </c>
      <c r="K3014" s="3">
        <f t="shared" ref="K3014" si="2582">SUM(K3015:K3016)</f>
        <v>1283118</v>
      </c>
      <c r="L3014" s="3">
        <f t="shared" si="2578"/>
        <v>612300</v>
      </c>
      <c r="M3014" s="3">
        <f t="shared" ref="M3014:O3014" si="2583">SUM(M3015:M3016)</f>
        <v>204100</v>
      </c>
      <c r="N3014" s="3">
        <f t="shared" si="2583"/>
        <v>204100</v>
      </c>
      <c r="O3014" s="3">
        <f t="shared" si="2583"/>
        <v>204100</v>
      </c>
      <c r="P3014" s="3">
        <f t="shared" si="2580"/>
        <v>1895418</v>
      </c>
      <c r="Q3014" s="3">
        <f t="shared" si="2534"/>
        <v>80.168354483383425</v>
      </c>
    </row>
    <row r="3015" spans="1:17">
      <c r="A3015" s="33" t="s">
        <v>803</v>
      </c>
      <c r="B3015" s="33" t="s">
        <v>129</v>
      </c>
      <c r="C3015" s="33" t="s">
        <v>1258</v>
      </c>
      <c r="D3015" s="33" t="s">
        <v>1259</v>
      </c>
      <c r="E3015" s="34">
        <v>6111</v>
      </c>
      <c r="F3015" s="33"/>
      <c r="G3015" s="84" t="s">
        <v>3108</v>
      </c>
      <c r="H3015" s="35" t="s">
        <v>4</v>
      </c>
      <c r="I3015" s="32">
        <v>2141560</v>
      </c>
      <c r="J3015" s="32">
        <v>2066560</v>
      </c>
      <c r="K3015" s="32">
        <v>1103761</v>
      </c>
      <c r="L3015" s="32">
        <f t="shared" si="2578"/>
        <v>549000</v>
      </c>
      <c r="M3015" s="32">
        <v>183000</v>
      </c>
      <c r="N3015" s="32">
        <v>183000</v>
      </c>
      <c r="O3015" s="32">
        <v>183000</v>
      </c>
      <c r="P3015" s="32">
        <f t="shared" si="2580"/>
        <v>1652761</v>
      </c>
      <c r="Q3015" s="32">
        <f t="shared" si="2534"/>
        <v>79.976434267575101</v>
      </c>
    </row>
    <row r="3016" spans="1:17">
      <c r="A3016" s="17" t="s">
        <v>803</v>
      </c>
      <c r="B3016" s="17" t="s">
        <v>129</v>
      </c>
      <c r="C3016" s="17" t="s">
        <v>1258</v>
      </c>
      <c r="D3016" s="17" t="s">
        <v>1259</v>
      </c>
      <c r="E3016" s="17" t="s">
        <v>91</v>
      </c>
      <c r="F3016" s="12" t="s">
        <v>0</v>
      </c>
      <c r="G3016" s="84" t="s">
        <v>0</v>
      </c>
      <c r="H3016" s="18" t="s">
        <v>5</v>
      </c>
      <c r="I3016" s="3">
        <v>284800</v>
      </c>
      <c r="J3016" s="3">
        <f t="shared" ref="J3016:K3016" si="2584">SUM(J3017:J3021)</f>
        <v>297737</v>
      </c>
      <c r="K3016" s="3">
        <f t="shared" si="2584"/>
        <v>179357</v>
      </c>
      <c r="L3016" s="3">
        <f t="shared" si="2578"/>
        <v>63300</v>
      </c>
      <c r="M3016" s="3">
        <f t="shared" ref="M3016:O3016" si="2585">SUM(M3017:M3021)</f>
        <v>21100</v>
      </c>
      <c r="N3016" s="3">
        <f t="shared" si="2585"/>
        <v>21100</v>
      </c>
      <c r="O3016" s="3">
        <f t="shared" si="2585"/>
        <v>21100</v>
      </c>
      <c r="P3016" s="3">
        <f t="shared" si="2580"/>
        <v>242657</v>
      </c>
      <c r="Q3016" s="3">
        <f t="shared" si="2534"/>
        <v>81.500451740966014</v>
      </c>
    </row>
    <row r="3017" spans="1:17">
      <c r="A3017" s="33" t="s">
        <v>803</v>
      </c>
      <c r="B3017" s="33" t="s">
        <v>129</v>
      </c>
      <c r="C3017" s="33" t="s">
        <v>1258</v>
      </c>
      <c r="D3017" s="33" t="s">
        <v>1259</v>
      </c>
      <c r="E3017" s="34">
        <v>6112</v>
      </c>
      <c r="F3017" s="33" t="s">
        <v>1261</v>
      </c>
      <c r="G3017" s="84" t="s">
        <v>3108</v>
      </c>
      <c r="H3017" s="35" t="s">
        <v>9</v>
      </c>
      <c r="I3017" s="32">
        <v>46500</v>
      </c>
      <c r="J3017" s="32">
        <v>45000</v>
      </c>
      <c r="K3017" s="32">
        <v>28780</v>
      </c>
      <c r="L3017" s="32">
        <f t="shared" si="2578"/>
        <v>10800</v>
      </c>
      <c r="M3017" s="32">
        <v>3600</v>
      </c>
      <c r="N3017" s="32">
        <v>3600</v>
      </c>
      <c r="O3017" s="32">
        <v>3600</v>
      </c>
      <c r="P3017" s="32">
        <f t="shared" si="2580"/>
        <v>39580</v>
      </c>
      <c r="Q3017" s="32">
        <f t="shared" si="2534"/>
        <v>87.955555555555549</v>
      </c>
    </row>
    <row r="3018" spans="1:17">
      <c r="A3018" s="33" t="s">
        <v>803</v>
      </c>
      <c r="B3018" s="33" t="s">
        <v>129</v>
      </c>
      <c r="C3018" s="33" t="s">
        <v>1258</v>
      </c>
      <c r="D3018" s="33" t="s">
        <v>1259</v>
      </c>
      <c r="E3018" s="34">
        <v>6112</v>
      </c>
      <c r="F3018" s="33" t="s">
        <v>1262</v>
      </c>
      <c r="G3018" s="84" t="s">
        <v>3108</v>
      </c>
      <c r="H3018" s="35" t="s">
        <v>10</v>
      </c>
      <c r="I3018" s="32">
        <v>170900</v>
      </c>
      <c r="J3018" s="32">
        <v>167900</v>
      </c>
      <c r="K3018" s="32">
        <v>93740</v>
      </c>
      <c r="L3018" s="32">
        <f t="shared" si="2578"/>
        <v>52500</v>
      </c>
      <c r="M3018" s="32">
        <v>17500</v>
      </c>
      <c r="N3018" s="32">
        <v>17500</v>
      </c>
      <c r="O3018" s="32">
        <v>17500</v>
      </c>
      <c r="P3018" s="32">
        <f t="shared" si="2580"/>
        <v>146240</v>
      </c>
      <c r="Q3018" s="32">
        <f t="shared" si="2534"/>
        <v>87.099463966646823</v>
      </c>
    </row>
    <row r="3019" spans="1:17">
      <c r="A3019" s="12" t="s">
        <v>803</v>
      </c>
      <c r="B3019" s="12" t="s">
        <v>129</v>
      </c>
      <c r="C3019" s="12" t="s">
        <v>1258</v>
      </c>
      <c r="D3019" s="12" t="s">
        <v>1259</v>
      </c>
      <c r="E3019" s="11">
        <v>6112</v>
      </c>
      <c r="F3019" s="12" t="s">
        <v>1263</v>
      </c>
      <c r="G3019" s="84" t="s">
        <v>3108</v>
      </c>
      <c r="H3019" s="13" t="s">
        <v>7</v>
      </c>
      <c r="I3019" s="2">
        <v>23500</v>
      </c>
      <c r="J3019" s="2">
        <v>40937</v>
      </c>
      <c r="K3019" s="2">
        <v>40937</v>
      </c>
      <c r="L3019" s="2">
        <f t="shared" si="2578"/>
        <v>0</v>
      </c>
      <c r="M3019" s="2"/>
      <c r="N3019" s="2"/>
      <c r="O3019" s="2"/>
      <c r="P3019" s="2">
        <f t="shared" si="2580"/>
        <v>40937</v>
      </c>
      <c r="Q3019" s="2">
        <f t="shared" si="2534"/>
        <v>100</v>
      </c>
    </row>
    <row r="3020" spans="1:17">
      <c r="A3020" s="12" t="s">
        <v>803</v>
      </c>
      <c r="B3020" s="12" t="s">
        <v>129</v>
      </c>
      <c r="C3020" s="12" t="s">
        <v>1258</v>
      </c>
      <c r="D3020" s="12" t="s">
        <v>1259</v>
      </c>
      <c r="E3020" s="11">
        <v>6112</v>
      </c>
      <c r="F3020" s="12" t="s">
        <v>1264</v>
      </c>
      <c r="G3020" s="84" t="s">
        <v>3108</v>
      </c>
      <c r="H3020" s="13" t="s">
        <v>8</v>
      </c>
      <c r="I3020" s="2">
        <v>28000</v>
      </c>
      <c r="J3020" s="2">
        <v>28000</v>
      </c>
      <c r="K3020" s="2">
        <v>0</v>
      </c>
      <c r="L3020" s="2">
        <f t="shared" si="2578"/>
        <v>0</v>
      </c>
      <c r="M3020" s="2"/>
      <c r="N3020" s="2"/>
      <c r="O3020" s="2"/>
      <c r="P3020" s="2">
        <f t="shared" si="2580"/>
        <v>0</v>
      </c>
      <c r="Q3020" s="2">
        <f t="shared" si="2534"/>
        <v>0</v>
      </c>
    </row>
    <row r="3021" spans="1:17">
      <c r="A3021" s="12" t="s">
        <v>803</v>
      </c>
      <c r="B3021" s="12" t="s">
        <v>129</v>
      </c>
      <c r="C3021" s="12" t="s">
        <v>1258</v>
      </c>
      <c r="D3021" s="12" t="s">
        <v>1259</v>
      </c>
      <c r="E3021" s="11">
        <v>6112</v>
      </c>
      <c r="F3021" s="12" t="s">
        <v>1265</v>
      </c>
      <c r="G3021" s="84" t="s">
        <v>3108</v>
      </c>
      <c r="H3021" s="13" t="s">
        <v>6</v>
      </c>
      <c r="I3021" s="2">
        <v>15900</v>
      </c>
      <c r="J3021" s="2">
        <v>15900</v>
      </c>
      <c r="K3021" s="2">
        <v>15900</v>
      </c>
      <c r="L3021" s="2">
        <f t="shared" si="2578"/>
        <v>0</v>
      </c>
      <c r="M3021" s="2"/>
      <c r="N3021" s="2"/>
      <c r="O3021" s="2"/>
      <c r="P3021" s="2">
        <f t="shared" si="2580"/>
        <v>15900</v>
      </c>
      <c r="Q3021" s="2">
        <f t="shared" si="2534"/>
        <v>100</v>
      </c>
    </row>
    <row r="3022" spans="1:17">
      <c r="A3022" s="12" t="s">
        <v>803</v>
      </c>
      <c r="B3022" s="12" t="s">
        <v>129</v>
      </c>
      <c r="C3022" s="12" t="s">
        <v>1258</v>
      </c>
      <c r="D3022" s="12" t="s">
        <v>1259</v>
      </c>
      <c r="E3022" s="18" t="s">
        <v>13</v>
      </c>
      <c r="F3022" s="18" t="s">
        <v>0</v>
      </c>
      <c r="G3022" s="81" t="s">
        <v>0</v>
      </c>
      <c r="H3022" s="18" t="s">
        <v>14</v>
      </c>
      <c r="I3022" s="3">
        <v>224863</v>
      </c>
      <c r="J3022" s="3">
        <f t="shared" ref="J3022:K3022" si="2586">SUM(J3023)</f>
        <v>221363</v>
      </c>
      <c r="K3022" s="3">
        <f t="shared" si="2586"/>
        <v>111418</v>
      </c>
      <c r="L3022" s="3">
        <f t="shared" si="2578"/>
        <v>57000</v>
      </c>
      <c r="M3022" s="3">
        <f t="shared" ref="M3022:O3022" si="2587">SUM(M3023)</f>
        <v>19000</v>
      </c>
      <c r="N3022" s="3">
        <f t="shared" si="2587"/>
        <v>19000</v>
      </c>
      <c r="O3022" s="3">
        <f t="shared" si="2587"/>
        <v>19000</v>
      </c>
      <c r="P3022" s="3">
        <f t="shared" si="2580"/>
        <v>168418</v>
      </c>
      <c r="Q3022" s="3">
        <f t="shared" si="2534"/>
        <v>76.082272105094347</v>
      </c>
    </row>
    <row r="3023" spans="1:17">
      <c r="A3023" s="33" t="s">
        <v>803</v>
      </c>
      <c r="B3023" s="33" t="s">
        <v>129</v>
      </c>
      <c r="C3023" s="33" t="s">
        <v>1258</v>
      </c>
      <c r="D3023" s="33" t="s">
        <v>1259</v>
      </c>
      <c r="E3023" s="34">
        <v>6121</v>
      </c>
      <c r="F3023" s="33"/>
      <c r="G3023" s="84" t="s">
        <v>3108</v>
      </c>
      <c r="H3023" s="35" t="s">
        <v>15</v>
      </c>
      <c r="I3023" s="32">
        <v>224863</v>
      </c>
      <c r="J3023" s="32">
        <v>221363</v>
      </c>
      <c r="K3023" s="32">
        <v>111418</v>
      </c>
      <c r="L3023" s="32">
        <f t="shared" si="2578"/>
        <v>57000</v>
      </c>
      <c r="M3023" s="32">
        <v>19000</v>
      </c>
      <c r="N3023" s="32">
        <v>19000</v>
      </c>
      <c r="O3023" s="32">
        <v>19000</v>
      </c>
      <c r="P3023" s="32">
        <f t="shared" si="2580"/>
        <v>168418</v>
      </c>
      <c r="Q3023" s="32">
        <f t="shared" si="2534"/>
        <v>76.082272105094347</v>
      </c>
    </row>
    <row r="3024" spans="1:17">
      <c r="A3024" s="12" t="s">
        <v>803</v>
      </c>
      <c r="B3024" s="12" t="s">
        <v>129</v>
      </c>
      <c r="C3024" s="12" t="s">
        <v>1258</v>
      </c>
      <c r="D3024" s="12" t="s">
        <v>1259</v>
      </c>
      <c r="E3024" s="18" t="s">
        <v>16</v>
      </c>
      <c r="F3024" s="18" t="s">
        <v>0</v>
      </c>
      <c r="G3024" s="81" t="s">
        <v>0</v>
      </c>
      <c r="H3024" s="18" t="s">
        <v>17</v>
      </c>
      <c r="I3024" s="3">
        <v>257600</v>
      </c>
      <c r="J3024" s="3">
        <f t="shared" ref="J3024:K3024" si="2588">SUM(J3025:J3031)</f>
        <v>159100</v>
      </c>
      <c r="K3024" s="3">
        <f t="shared" si="2588"/>
        <v>74873</v>
      </c>
      <c r="L3024" s="3">
        <f t="shared" si="2578"/>
        <v>40300</v>
      </c>
      <c r="M3024" s="3">
        <f t="shared" ref="M3024:O3024" si="2589">SUM(M3025:M3031)</f>
        <v>14900</v>
      </c>
      <c r="N3024" s="3">
        <f t="shared" si="2589"/>
        <v>12700</v>
      </c>
      <c r="O3024" s="3">
        <f t="shared" si="2589"/>
        <v>12700</v>
      </c>
      <c r="P3024" s="3">
        <f t="shared" si="2580"/>
        <v>115173</v>
      </c>
      <c r="Q3024" s="3">
        <f t="shared" si="2534"/>
        <v>72.390320553111252</v>
      </c>
    </row>
    <row r="3025" spans="1:17">
      <c r="A3025" s="12" t="s">
        <v>803</v>
      </c>
      <c r="B3025" s="12" t="s">
        <v>129</v>
      </c>
      <c r="C3025" s="12" t="s">
        <v>1258</v>
      </c>
      <c r="D3025" s="12" t="s">
        <v>1259</v>
      </c>
      <c r="E3025" s="11">
        <v>6131</v>
      </c>
      <c r="F3025" s="12"/>
      <c r="G3025" s="84" t="s">
        <v>3108</v>
      </c>
      <c r="H3025" s="13" t="s">
        <v>18</v>
      </c>
      <c r="I3025" s="2">
        <v>3000</v>
      </c>
      <c r="J3025" s="2">
        <v>1000</v>
      </c>
      <c r="K3025" s="2">
        <v>0</v>
      </c>
      <c r="L3025" s="2">
        <f t="shared" si="2578"/>
        <v>1000</v>
      </c>
      <c r="M3025" s="2">
        <v>1000</v>
      </c>
      <c r="N3025" s="2"/>
      <c r="O3025" s="2"/>
      <c r="P3025" s="2">
        <f t="shared" si="2580"/>
        <v>1000</v>
      </c>
      <c r="Q3025" s="2">
        <f t="shared" ref="Q3025:Q3086" si="2590">IF(J3025=0,"-",P3025/J3025*100)</f>
        <v>100</v>
      </c>
    </row>
    <row r="3026" spans="1:17">
      <c r="A3026" s="12" t="s">
        <v>803</v>
      </c>
      <c r="B3026" s="12" t="s">
        <v>129</v>
      </c>
      <c r="C3026" s="12" t="s">
        <v>1258</v>
      </c>
      <c r="D3026" s="12" t="s">
        <v>1259</v>
      </c>
      <c r="E3026" s="11">
        <v>6132</v>
      </c>
      <c r="F3026" s="12"/>
      <c r="G3026" s="84" t="s">
        <v>3108</v>
      </c>
      <c r="H3026" s="13" t="s">
        <v>19</v>
      </c>
      <c r="I3026" s="2">
        <v>75000</v>
      </c>
      <c r="J3026" s="2">
        <v>75000</v>
      </c>
      <c r="K3026" s="2">
        <v>37500</v>
      </c>
      <c r="L3026" s="2">
        <f t="shared" si="2578"/>
        <v>19000</v>
      </c>
      <c r="M3026" s="2">
        <v>7000</v>
      </c>
      <c r="N3026" s="2">
        <v>6000</v>
      </c>
      <c r="O3026" s="2">
        <v>6000</v>
      </c>
      <c r="P3026" s="2">
        <f t="shared" si="2580"/>
        <v>56500</v>
      </c>
      <c r="Q3026" s="2">
        <f t="shared" si="2590"/>
        <v>75.333333333333329</v>
      </c>
    </row>
    <row r="3027" spans="1:17">
      <c r="A3027" s="12" t="s">
        <v>803</v>
      </c>
      <c r="B3027" s="12" t="s">
        <v>129</v>
      </c>
      <c r="C3027" s="12" t="s">
        <v>1258</v>
      </c>
      <c r="D3027" s="12" t="s">
        <v>1259</v>
      </c>
      <c r="E3027" s="11">
        <v>6133</v>
      </c>
      <c r="F3027" s="12"/>
      <c r="G3027" s="84" t="s">
        <v>3108</v>
      </c>
      <c r="H3027" s="13" t="s">
        <v>20</v>
      </c>
      <c r="I3027" s="2">
        <v>12000</v>
      </c>
      <c r="J3027" s="2">
        <v>12000</v>
      </c>
      <c r="K3027" s="2">
        <v>6000</v>
      </c>
      <c r="L3027" s="2">
        <f t="shared" si="2578"/>
        <v>3000</v>
      </c>
      <c r="M3027" s="2">
        <v>1000</v>
      </c>
      <c r="N3027" s="2">
        <v>1000</v>
      </c>
      <c r="O3027" s="2">
        <v>1000</v>
      </c>
      <c r="P3027" s="2">
        <f t="shared" si="2580"/>
        <v>9000</v>
      </c>
      <c r="Q3027" s="2">
        <f t="shared" si="2590"/>
        <v>75</v>
      </c>
    </row>
    <row r="3028" spans="1:17">
      <c r="A3028" s="12" t="s">
        <v>803</v>
      </c>
      <c r="B3028" s="12" t="s">
        <v>129</v>
      </c>
      <c r="C3028" s="12" t="s">
        <v>1258</v>
      </c>
      <c r="D3028" s="12" t="s">
        <v>1259</v>
      </c>
      <c r="E3028" s="11">
        <v>6134</v>
      </c>
      <c r="F3028" s="12"/>
      <c r="G3028" s="84" t="s">
        <v>3108</v>
      </c>
      <c r="H3028" s="13" t="s">
        <v>21</v>
      </c>
      <c r="I3028" s="2">
        <v>104000</v>
      </c>
      <c r="J3028" s="2">
        <v>15000</v>
      </c>
      <c r="K3028" s="2">
        <v>7510</v>
      </c>
      <c r="L3028" s="2">
        <f t="shared" si="2578"/>
        <v>4500</v>
      </c>
      <c r="M3028" s="2">
        <v>1500</v>
      </c>
      <c r="N3028" s="2">
        <v>1500</v>
      </c>
      <c r="O3028" s="2">
        <v>1500</v>
      </c>
      <c r="P3028" s="2">
        <f t="shared" si="2580"/>
        <v>12010</v>
      </c>
      <c r="Q3028" s="2">
        <f t="shared" si="2590"/>
        <v>80.066666666666663</v>
      </c>
    </row>
    <row r="3029" spans="1:17">
      <c r="A3029" s="12" t="s">
        <v>803</v>
      </c>
      <c r="B3029" s="12" t="s">
        <v>129</v>
      </c>
      <c r="C3029" s="12" t="s">
        <v>1258</v>
      </c>
      <c r="D3029" s="12" t="s">
        <v>1259</v>
      </c>
      <c r="E3029" s="11">
        <v>6135</v>
      </c>
      <c r="F3029" s="12"/>
      <c r="G3029" s="84" t="s">
        <v>3108</v>
      </c>
      <c r="H3029" s="13" t="s">
        <v>22</v>
      </c>
      <c r="I3029" s="2">
        <v>2000</v>
      </c>
      <c r="J3029" s="2">
        <v>500</v>
      </c>
      <c r="K3029" s="2">
        <v>300</v>
      </c>
      <c r="L3029" s="2">
        <f t="shared" si="2578"/>
        <v>200</v>
      </c>
      <c r="M3029" s="2">
        <v>200</v>
      </c>
      <c r="N3029" s="2"/>
      <c r="O3029" s="2"/>
      <c r="P3029" s="2">
        <f t="shared" si="2580"/>
        <v>500</v>
      </c>
      <c r="Q3029" s="2">
        <f t="shared" si="2590"/>
        <v>100</v>
      </c>
    </row>
    <row r="3030" spans="1:17">
      <c r="A3030" s="12" t="s">
        <v>803</v>
      </c>
      <c r="B3030" s="12" t="s">
        <v>129</v>
      </c>
      <c r="C3030" s="12" t="s">
        <v>1258</v>
      </c>
      <c r="D3030" s="12" t="s">
        <v>1259</v>
      </c>
      <c r="E3030" s="11">
        <v>6137</v>
      </c>
      <c r="F3030" s="12"/>
      <c r="G3030" s="84" t="s">
        <v>3108</v>
      </c>
      <c r="H3030" s="13" t="s">
        <v>24</v>
      </c>
      <c r="I3030" s="2">
        <v>14000</v>
      </c>
      <c r="J3030" s="2">
        <v>11000</v>
      </c>
      <c r="K3030" s="2">
        <v>5400</v>
      </c>
      <c r="L3030" s="2">
        <f t="shared" si="2578"/>
        <v>3000</v>
      </c>
      <c r="M3030" s="2">
        <v>1000</v>
      </c>
      <c r="N3030" s="2">
        <v>1000</v>
      </c>
      <c r="O3030" s="2">
        <v>1000</v>
      </c>
      <c r="P3030" s="2">
        <f t="shared" si="2580"/>
        <v>8400</v>
      </c>
      <c r="Q3030" s="2">
        <f t="shared" si="2590"/>
        <v>76.363636363636374</v>
      </c>
    </row>
    <row r="3031" spans="1:17">
      <c r="A3031" s="17" t="s">
        <v>803</v>
      </c>
      <c r="B3031" s="17" t="s">
        <v>129</v>
      </c>
      <c r="C3031" s="17" t="s">
        <v>1258</v>
      </c>
      <c r="D3031" s="17" t="s">
        <v>1259</v>
      </c>
      <c r="E3031" s="17" t="s">
        <v>99</v>
      </c>
      <c r="F3031" s="12" t="s">
        <v>0</v>
      </c>
      <c r="G3031" s="84" t="s">
        <v>0</v>
      </c>
      <c r="H3031" s="18" t="s">
        <v>26</v>
      </c>
      <c r="I3031" s="3">
        <v>47600</v>
      </c>
      <c r="J3031" s="3">
        <f t="shared" ref="J3031:K3031" si="2591">SUM(J3032:J3034)</f>
        <v>44600</v>
      </c>
      <c r="K3031" s="3">
        <f t="shared" si="2591"/>
        <v>18163</v>
      </c>
      <c r="L3031" s="3">
        <f t="shared" si="2578"/>
        <v>9600</v>
      </c>
      <c r="M3031" s="3">
        <f t="shared" ref="M3031:O3031" si="2592">SUM(M3032:M3034)</f>
        <v>3200</v>
      </c>
      <c r="N3031" s="3">
        <f t="shared" si="2592"/>
        <v>3200</v>
      </c>
      <c r="O3031" s="3">
        <f t="shared" si="2592"/>
        <v>3200</v>
      </c>
      <c r="P3031" s="3">
        <f t="shared" si="2580"/>
        <v>27763</v>
      </c>
      <c r="Q3031" s="3">
        <f t="shared" si="2590"/>
        <v>62.248878923766817</v>
      </c>
    </row>
    <row r="3032" spans="1:17">
      <c r="A3032" s="12" t="s">
        <v>803</v>
      </c>
      <c r="B3032" s="12" t="s">
        <v>129</v>
      </c>
      <c r="C3032" s="12" t="s">
        <v>1258</v>
      </c>
      <c r="D3032" s="12" t="s">
        <v>1259</v>
      </c>
      <c r="E3032" s="11">
        <v>6139</v>
      </c>
      <c r="F3032" s="12"/>
      <c r="G3032" s="84" t="s">
        <v>3108</v>
      </c>
      <c r="H3032" s="13" t="s">
        <v>26</v>
      </c>
      <c r="I3032" s="2">
        <v>32700</v>
      </c>
      <c r="J3032" s="2">
        <v>29700</v>
      </c>
      <c r="K3032" s="2">
        <v>14800</v>
      </c>
      <c r="L3032" s="2">
        <f t="shared" si="2578"/>
        <v>7500</v>
      </c>
      <c r="M3032" s="2">
        <v>2500</v>
      </c>
      <c r="N3032" s="2">
        <v>2500</v>
      </c>
      <c r="O3032" s="2">
        <v>2500</v>
      </c>
      <c r="P3032" s="2">
        <f t="shared" si="2580"/>
        <v>22300</v>
      </c>
      <c r="Q3032" s="2">
        <f t="shared" si="2590"/>
        <v>75.084175084175087</v>
      </c>
    </row>
    <row r="3033" spans="1:17">
      <c r="A3033" s="33" t="s">
        <v>803</v>
      </c>
      <c r="B3033" s="33" t="s">
        <v>129</v>
      </c>
      <c r="C3033" s="33" t="s">
        <v>1258</v>
      </c>
      <c r="D3033" s="33" t="s">
        <v>1259</v>
      </c>
      <c r="E3033" s="34">
        <v>6139</v>
      </c>
      <c r="F3033" s="33" t="s">
        <v>1266</v>
      </c>
      <c r="G3033" s="84" t="s">
        <v>3108</v>
      </c>
      <c r="H3033" s="35" t="s">
        <v>108</v>
      </c>
      <c r="I3033" s="32">
        <v>6400</v>
      </c>
      <c r="J3033" s="32">
        <v>6400</v>
      </c>
      <c r="K3033" s="32">
        <v>3363</v>
      </c>
      <c r="L3033" s="32">
        <f t="shared" si="2578"/>
        <v>2100</v>
      </c>
      <c r="M3033" s="32">
        <v>700</v>
      </c>
      <c r="N3033" s="32">
        <v>700</v>
      </c>
      <c r="O3033" s="32">
        <v>700</v>
      </c>
      <c r="P3033" s="32">
        <f t="shared" si="2580"/>
        <v>5463</v>
      </c>
      <c r="Q3033" s="32">
        <f t="shared" si="2590"/>
        <v>85.359375</v>
      </c>
    </row>
    <row r="3034" spans="1:17" ht="22.5">
      <c r="A3034" s="12" t="s">
        <v>803</v>
      </c>
      <c r="B3034" s="12" t="s">
        <v>129</v>
      </c>
      <c r="C3034" s="12" t="s">
        <v>1258</v>
      </c>
      <c r="D3034" s="12" t="s">
        <v>1259</v>
      </c>
      <c r="E3034" s="11">
        <v>6139</v>
      </c>
      <c r="F3034" s="12" t="s">
        <v>1267</v>
      </c>
      <c r="G3034" s="84" t="s">
        <v>3108</v>
      </c>
      <c r="H3034" s="13" t="s">
        <v>114</v>
      </c>
      <c r="I3034" s="2">
        <v>8500</v>
      </c>
      <c r="J3034" s="2">
        <v>8500</v>
      </c>
      <c r="K3034" s="2">
        <v>0</v>
      </c>
      <c r="L3034" s="2">
        <f t="shared" si="2578"/>
        <v>0</v>
      </c>
      <c r="M3034" s="2"/>
      <c r="N3034" s="2"/>
      <c r="O3034" s="2"/>
      <c r="P3034" s="2">
        <f t="shared" si="2580"/>
        <v>0</v>
      </c>
      <c r="Q3034" s="2">
        <f t="shared" si="2590"/>
        <v>0</v>
      </c>
    </row>
    <row r="3035" spans="1:17" ht="22.5">
      <c r="A3035" s="17" t="s">
        <v>0</v>
      </c>
      <c r="B3035" s="17" t="s">
        <v>0</v>
      </c>
      <c r="C3035" s="17" t="s">
        <v>0</v>
      </c>
      <c r="D3035" s="18" t="s">
        <v>0</v>
      </c>
      <c r="E3035" s="18" t="s">
        <v>0</v>
      </c>
      <c r="F3035" s="18" t="s">
        <v>0</v>
      </c>
      <c r="G3035" s="81" t="s">
        <v>0</v>
      </c>
      <c r="H3035" s="24" t="s">
        <v>36</v>
      </c>
      <c r="I3035" s="29">
        <v>100</v>
      </c>
      <c r="J3035" s="29">
        <f t="shared" ref="J3035:K3037" si="2593">SUM(J3036)</f>
        <v>100</v>
      </c>
      <c r="K3035" s="29">
        <f t="shared" si="2593"/>
        <v>0</v>
      </c>
      <c r="L3035" s="29">
        <f t="shared" si="2578"/>
        <v>0</v>
      </c>
      <c r="M3035" s="29">
        <f t="shared" ref="M3035:O3037" si="2594">SUM(M3036)</f>
        <v>0</v>
      </c>
      <c r="N3035" s="29">
        <f t="shared" si="2594"/>
        <v>0</v>
      </c>
      <c r="O3035" s="29">
        <f t="shared" si="2594"/>
        <v>0</v>
      </c>
      <c r="P3035" s="29">
        <f t="shared" si="2580"/>
        <v>0</v>
      </c>
      <c r="Q3035" s="29">
        <f t="shared" si="2590"/>
        <v>0</v>
      </c>
    </row>
    <row r="3036" spans="1:17">
      <c r="A3036" s="12" t="s">
        <v>803</v>
      </c>
      <c r="B3036" s="12" t="s">
        <v>129</v>
      </c>
      <c r="C3036" s="12" t="s">
        <v>1258</v>
      </c>
      <c r="D3036" s="12" t="s">
        <v>1259</v>
      </c>
      <c r="E3036" s="18" t="s">
        <v>28</v>
      </c>
      <c r="F3036" s="18" t="s">
        <v>0</v>
      </c>
      <c r="G3036" s="81" t="s">
        <v>0</v>
      </c>
      <c r="H3036" s="18" t="s">
        <v>29</v>
      </c>
      <c r="I3036" s="3">
        <v>100</v>
      </c>
      <c r="J3036" s="3">
        <f t="shared" si="2593"/>
        <v>100</v>
      </c>
      <c r="K3036" s="3">
        <f t="shared" si="2593"/>
        <v>0</v>
      </c>
      <c r="L3036" s="3">
        <f t="shared" si="2578"/>
        <v>0</v>
      </c>
      <c r="M3036" s="3">
        <f t="shared" si="2594"/>
        <v>0</v>
      </c>
      <c r="N3036" s="3">
        <f t="shared" si="2594"/>
        <v>0</v>
      </c>
      <c r="O3036" s="3">
        <f t="shared" si="2594"/>
        <v>0</v>
      </c>
      <c r="P3036" s="3">
        <f t="shared" si="2580"/>
        <v>0</v>
      </c>
      <c r="Q3036" s="3">
        <f t="shared" si="2590"/>
        <v>0</v>
      </c>
    </row>
    <row r="3037" spans="1:17">
      <c r="A3037" s="17" t="s">
        <v>803</v>
      </c>
      <c r="B3037" s="17" t="s">
        <v>129</v>
      </c>
      <c r="C3037" s="17" t="s">
        <v>1258</v>
      </c>
      <c r="D3037" s="17" t="s">
        <v>1259</v>
      </c>
      <c r="E3037" s="17" t="s">
        <v>120</v>
      </c>
      <c r="F3037" s="12" t="s">
        <v>0</v>
      </c>
      <c r="G3037" s="84" t="s">
        <v>0</v>
      </c>
      <c r="H3037" s="18" t="s">
        <v>35</v>
      </c>
      <c r="I3037" s="3">
        <v>100</v>
      </c>
      <c r="J3037" s="3">
        <f t="shared" si="2593"/>
        <v>100</v>
      </c>
      <c r="K3037" s="3">
        <f t="shared" si="2593"/>
        <v>0</v>
      </c>
      <c r="L3037" s="3">
        <f t="shared" si="2578"/>
        <v>0</v>
      </c>
      <c r="M3037" s="3">
        <f t="shared" si="2594"/>
        <v>0</v>
      </c>
      <c r="N3037" s="3">
        <f t="shared" si="2594"/>
        <v>0</v>
      </c>
      <c r="O3037" s="3">
        <f t="shared" si="2594"/>
        <v>0</v>
      </c>
      <c r="P3037" s="3">
        <f t="shared" si="2580"/>
        <v>0</v>
      </c>
      <c r="Q3037" s="3">
        <f t="shared" si="2590"/>
        <v>0</v>
      </c>
    </row>
    <row r="3038" spans="1:17">
      <c r="A3038" s="12" t="s">
        <v>803</v>
      </c>
      <c r="B3038" s="12" t="s">
        <v>129</v>
      </c>
      <c r="C3038" s="12" t="s">
        <v>1258</v>
      </c>
      <c r="D3038" s="12" t="s">
        <v>1259</v>
      </c>
      <c r="E3038" s="11">
        <v>6148</v>
      </c>
      <c r="F3038" s="12"/>
      <c r="G3038" s="84" t="s">
        <v>3108</v>
      </c>
      <c r="H3038" s="13" t="s">
        <v>35</v>
      </c>
      <c r="I3038" s="2">
        <v>100</v>
      </c>
      <c r="J3038" s="2">
        <v>100</v>
      </c>
      <c r="K3038" s="2">
        <v>0</v>
      </c>
      <c r="L3038" s="2">
        <f t="shared" si="2578"/>
        <v>0</v>
      </c>
      <c r="M3038" s="2"/>
      <c r="N3038" s="2"/>
      <c r="O3038" s="2"/>
      <c r="P3038" s="2">
        <f t="shared" si="2580"/>
        <v>0</v>
      </c>
      <c r="Q3038" s="2">
        <f t="shared" si="2590"/>
        <v>0</v>
      </c>
    </row>
    <row r="3039" spans="1:17" ht="22.5">
      <c r="A3039" s="17" t="s">
        <v>0</v>
      </c>
      <c r="B3039" s="17" t="s">
        <v>0</v>
      </c>
      <c r="C3039" s="17" t="s">
        <v>0</v>
      </c>
      <c r="D3039" s="18" t="s">
        <v>0</v>
      </c>
      <c r="E3039" s="18" t="s">
        <v>0</v>
      </c>
      <c r="F3039" s="18" t="s">
        <v>0</v>
      </c>
      <c r="G3039" s="81" t="s">
        <v>0</v>
      </c>
      <c r="H3039" s="24" t="s">
        <v>58</v>
      </c>
      <c r="I3039" s="29">
        <v>50000</v>
      </c>
      <c r="J3039" s="29">
        <f t="shared" ref="J3039:K3039" si="2595">SUM(J3040)</f>
        <v>30000</v>
      </c>
      <c r="K3039" s="29">
        <f t="shared" si="2595"/>
        <v>15000</v>
      </c>
      <c r="L3039" s="29">
        <f t="shared" si="2578"/>
        <v>15000</v>
      </c>
      <c r="M3039" s="29">
        <f t="shared" ref="M3039:O3039" si="2596">SUM(M3040)</f>
        <v>10000</v>
      </c>
      <c r="N3039" s="29">
        <f t="shared" si="2596"/>
        <v>5000</v>
      </c>
      <c r="O3039" s="29">
        <f t="shared" si="2596"/>
        <v>0</v>
      </c>
      <c r="P3039" s="29">
        <f t="shared" si="2580"/>
        <v>30000</v>
      </c>
      <c r="Q3039" s="29">
        <f t="shared" si="2590"/>
        <v>100</v>
      </c>
    </row>
    <row r="3040" spans="1:17">
      <c r="A3040" s="12" t="s">
        <v>803</v>
      </c>
      <c r="B3040" s="12" t="s">
        <v>129</v>
      </c>
      <c r="C3040" s="12" t="s">
        <v>1258</v>
      </c>
      <c r="D3040" s="12" t="s">
        <v>1259</v>
      </c>
      <c r="E3040" s="18" t="s">
        <v>50</v>
      </c>
      <c r="F3040" s="18" t="s">
        <v>0</v>
      </c>
      <c r="G3040" s="81" t="s">
        <v>0</v>
      </c>
      <c r="H3040" s="18" t="s">
        <v>51</v>
      </c>
      <c r="I3040" s="3">
        <v>50000</v>
      </c>
      <c r="J3040" s="3">
        <f t="shared" ref="J3040" si="2597">SUM(J3041:J3042)</f>
        <v>30000</v>
      </c>
      <c r="K3040" s="3">
        <f t="shared" ref="K3040" si="2598">SUM(K3041:K3042)</f>
        <v>15000</v>
      </c>
      <c r="L3040" s="3">
        <f t="shared" si="2578"/>
        <v>15000</v>
      </c>
      <c r="M3040" s="3">
        <f t="shared" ref="M3040:O3040" si="2599">SUM(M3041:M3042)</f>
        <v>10000</v>
      </c>
      <c r="N3040" s="3">
        <f t="shared" si="2599"/>
        <v>5000</v>
      </c>
      <c r="O3040" s="3">
        <f t="shared" si="2599"/>
        <v>0</v>
      </c>
      <c r="P3040" s="3">
        <f t="shared" si="2580"/>
        <v>30000</v>
      </c>
      <c r="Q3040" s="3">
        <f t="shared" si="2590"/>
        <v>100</v>
      </c>
    </row>
    <row r="3041" spans="1:17">
      <c r="A3041" s="12" t="s">
        <v>803</v>
      </c>
      <c r="B3041" s="12" t="s">
        <v>129</v>
      </c>
      <c r="C3041" s="12" t="s">
        <v>1258</v>
      </c>
      <c r="D3041" s="12" t="s">
        <v>1259</v>
      </c>
      <c r="E3041" s="11">
        <v>8213</v>
      </c>
      <c r="F3041" s="12"/>
      <c r="G3041" s="84" t="s">
        <v>3108</v>
      </c>
      <c r="H3041" s="13" t="s">
        <v>54</v>
      </c>
      <c r="I3041" s="2">
        <v>35000</v>
      </c>
      <c r="J3041" s="2">
        <v>20000</v>
      </c>
      <c r="K3041" s="2">
        <v>10000</v>
      </c>
      <c r="L3041" s="2">
        <f t="shared" si="2578"/>
        <v>10000</v>
      </c>
      <c r="M3041" s="2">
        <v>5000</v>
      </c>
      <c r="N3041" s="2">
        <v>5000</v>
      </c>
      <c r="O3041" s="2"/>
      <c r="P3041" s="2">
        <f t="shared" si="2580"/>
        <v>20000</v>
      </c>
      <c r="Q3041" s="2">
        <f t="shared" si="2590"/>
        <v>100</v>
      </c>
    </row>
    <row r="3042" spans="1:17">
      <c r="A3042" s="12" t="s">
        <v>803</v>
      </c>
      <c r="B3042" s="12" t="s">
        <v>129</v>
      </c>
      <c r="C3042" s="12" t="s">
        <v>1258</v>
      </c>
      <c r="D3042" s="12" t="s">
        <v>1259</v>
      </c>
      <c r="E3042" s="11">
        <v>8216</v>
      </c>
      <c r="F3042" s="12"/>
      <c r="G3042" s="84" t="s">
        <v>3108</v>
      </c>
      <c r="H3042" s="13" t="s">
        <v>57</v>
      </c>
      <c r="I3042" s="2">
        <v>15000</v>
      </c>
      <c r="J3042" s="2">
        <v>10000</v>
      </c>
      <c r="K3042" s="2">
        <v>5000</v>
      </c>
      <c r="L3042" s="2">
        <f t="shared" si="2578"/>
        <v>5000</v>
      </c>
      <c r="M3042" s="2">
        <v>5000</v>
      </c>
      <c r="N3042" s="2"/>
      <c r="O3042" s="2"/>
      <c r="P3042" s="2">
        <f t="shared" si="2580"/>
        <v>10000</v>
      </c>
      <c r="Q3042" s="2">
        <f t="shared" si="2590"/>
        <v>100</v>
      </c>
    </row>
    <row r="3043" spans="1:17">
      <c r="A3043" s="13" t="s">
        <v>0</v>
      </c>
      <c r="B3043" s="13" t="s">
        <v>0</v>
      </c>
      <c r="C3043" s="13" t="s">
        <v>0</v>
      </c>
      <c r="D3043" s="13" t="s">
        <v>0</v>
      </c>
      <c r="E3043" s="13" t="s">
        <v>0</v>
      </c>
      <c r="F3043" s="13" t="s">
        <v>0</v>
      </c>
      <c r="G3043" s="84" t="s">
        <v>0</v>
      </c>
      <c r="H3043" s="24" t="s">
        <v>1268</v>
      </c>
      <c r="I3043" s="29">
        <v>2958923</v>
      </c>
      <c r="J3043" s="29">
        <f t="shared" ref="J3043:K3043" si="2600">SUM(J3013,J3035,J3039)</f>
        <v>2774860</v>
      </c>
      <c r="K3043" s="29">
        <f t="shared" si="2600"/>
        <v>1484409</v>
      </c>
      <c r="L3043" s="29">
        <f t="shared" si="2578"/>
        <v>724600</v>
      </c>
      <c r="M3043" s="29">
        <f t="shared" ref="M3043:O3043" si="2601">SUM(M3013,M3035,M3039)</f>
        <v>248000</v>
      </c>
      <c r="N3043" s="29">
        <f t="shared" si="2601"/>
        <v>240800</v>
      </c>
      <c r="O3043" s="29">
        <f t="shared" si="2601"/>
        <v>235800</v>
      </c>
      <c r="P3043" s="29">
        <f t="shared" si="2580"/>
        <v>2209009</v>
      </c>
      <c r="Q3043" s="29">
        <f t="shared" si="2590"/>
        <v>79.60794418457148</v>
      </c>
    </row>
    <row r="3044" spans="1:17" ht="15.75" thickBot="1">
      <c r="A3044" s="13" t="s">
        <v>0</v>
      </c>
      <c r="B3044" s="13" t="s">
        <v>0</v>
      </c>
      <c r="C3044" s="13" t="s">
        <v>0</v>
      </c>
      <c r="D3044" s="13" t="s">
        <v>0</v>
      </c>
      <c r="E3044" s="13" t="s">
        <v>0</v>
      </c>
      <c r="F3044" s="13" t="s">
        <v>0</v>
      </c>
      <c r="G3044" s="84" t="s">
        <v>0</v>
      </c>
      <c r="H3044" s="18" t="s">
        <v>125</v>
      </c>
      <c r="I3044" s="3">
        <v>42</v>
      </c>
      <c r="J3044" s="3">
        <v>42</v>
      </c>
      <c r="K3044" s="3">
        <v>0</v>
      </c>
      <c r="L3044" s="3">
        <f t="shared" si="2578"/>
        <v>0</v>
      </c>
      <c r="M3044" s="3"/>
      <c r="N3044" s="3"/>
      <c r="O3044" s="3"/>
      <c r="P3044" s="3">
        <f t="shared" si="2580"/>
        <v>0</v>
      </c>
      <c r="Q3044" s="3">
        <f t="shared" si="2590"/>
        <v>0</v>
      </c>
    </row>
    <row r="3045" spans="1:17" ht="45.75" thickBot="1">
      <c r="A3045" s="109" t="s">
        <v>0</v>
      </c>
      <c r="B3045" s="109" t="s">
        <v>0</v>
      </c>
      <c r="C3045" s="109" t="s">
        <v>0</v>
      </c>
      <c r="D3045" s="109" t="s">
        <v>0</v>
      </c>
      <c r="E3045" s="109" t="s">
        <v>0</v>
      </c>
      <c r="F3045" s="109" t="s">
        <v>0</v>
      </c>
      <c r="G3045" s="121" t="s">
        <v>0</v>
      </c>
      <c r="H3045" s="1" t="s">
        <v>126</v>
      </c>
      <c r="I3045" s="1" t="s">
        <v>3016</v>
      </c>
      <c r="J3045" s="1" t="s">
        <v>3199</v>
      </c>
      <c r="K3045" s="1" t="s">
        <v>3198</v>
      </c>
      <c r="L3045" s="1" t="s">
        <v>3191</v>
      </c>
      <c r="M3045" s="1" t="s">
        <v>3193</v>
      </c>
      <c r="N3045" s="1" t="s">
        <v>3194</v>
      </c>
      <c r="O3045" s="1" t="s">
        <v>3195</v>
      </c>
      <c r="P3045" s="1" t="s">
        <v>3192</v>
      </c>
      <c r="Q3045" s="1" t="s">
        <v>3185</v>
      </c>
    </row>
    <row r="3046" spans="1:17">
      <c r="A3046" s="110"/>
      <c r="B3046" s="110"/>
      <c r="C3046" s="110"/>
      <c r="D3046" s="110"/>
      <c r="E3046" s="110"/>
      <c r="F3046" s="110"/>
      <c r="G3046" s="122"/>
      <c r="H3046" s="26" t="s">
        <v>0</v>
      </c>
      <c r="I3046" s="28">
        <v>1</v>
      </c>
      <c r="J3046" s="28">
        <v>2</v>
      </c>
      <c r="K3046" s="28">
        <v>3</v>
      </c>
      <c r="L3046" s="28" t="s">
        <v>3186</v>
      </c>
      <c r="M3046" s="28">
        <v>5</v>
      </c>
      <c r="N3046" s="28">
        <v>6</v>
      </c>
      <c r="O3046" s="28">
        <v>7</v>
      </c>
      <c r="P3046" s="28" t="s">
        <v>3187</v>
      </c>
      <c r="Q3046" s="28">
        <v>9</v>
      </c>
    </row>
    <row r="3047" spans="1:17">
      <c r="A3047" s="110"/>
      <c r="B3047" s="110"/>
      <c r="C3047" s="110"/>
      <c r="D3047" s="110"/>
      <c r="E3047" s="110"/>
      <c r="F3047" s="110"/>
      <c r="G3047" s="122"/>
      <c r="H3047" s="8" t="s">
        <v>877</v>
      </c>
      <c r="I3047" s="9">
        <v>2958923</v>
      </c>
      <c r="J3047" s="9">
        <f t="shared" ref="J3047" si="2602">SUM(J3043)</f>
        <v>2774860</v>
      </c>
      <c r="K3047" s="9">
        <f t="shared" ref="K3047" si="2603">SUM(K3043)</f>
        <v>1484409</v>
      </c>
      <c r="L3047" s="9">
        <f t="shared" ref="L3047:L3048" si="2604">M3047+N3047+O3047</f>
        <v>724600</v>
      </c>
      <c r="M3047" s="9">
        <f t="shared" ref="M3047:O3047" si="2605">SUM(M3043)</f>
        <v>248000</v>
      </c>
      <c r="N3047" s="9">
        <f t="shared" si="2605"/>
        <v>240800</v>
      </c>
      <c r="O3047" s="9">
        <f t="shared" si="2605"/>
        <v>235800</v>
      </c>
      <c r="P3047" s="9">
        <f t="shared" ref="P3047:P3048" si="2606">SUM(K3047+L3047)</f>
        <v>2209009</v>
      </c>
      <c r="Q3047" s="9">
        <f t="shared" si="2590"/>
        <v>79.60794418457148</v>
      </c>
    </row>
    <row r="3048" spans="1:17">
      <c r="A3048" s="110"/>
      <c r="B3048" s="110"/>
      <c r="C3048" s="110"/>
      <c r="D3048" s="110"/>
      <c r="E3048" s="110"/>
      <c r="F3048" s="110"/>
      <c r="G3048" s="122"/>
      <c r="H3048" s="10" t="s">
        <v>68</v>
      </c>
      <c r="I3048" s="9">
        <v>2958923</v>
      </c>
      <c r="J3048" s="9">
        <f t="shared" ref="J3048" si="2607">SUM(J3047)</f>
        <v>2774860</v>
      </c>
      <c r="K3048" s="9">
        <f t="shared" ref="K3048" si="2608">SUM(K3047)</f>
        <v>1484409</v>
      </c>
      <c r="L3048" s="9">
        <f t="shared" si="2604"/>
        <v>724600</v>
      </c>
      <c r="M3048" s="9">
        <f t="shared" ref="M3048:O3048" si="2609">SUM(M3047)</f>
        <v>248000</v>
      </c>
      <c r="N3048" s="9">
        <f t="shared" si="2609"/>
        <v>240800</v>
      </c>
      <c r="O3048" s="9">
        <f t="shared" si="2609"/>
        <v>235800</v>
      </c>
      <c r="P3048" s="9">
        <f t="shared" si="2606"/>
        <v>2209009</v>
      </c>
      <c r="Q3048" s="9">
        <f t="shared" si="2590"/>
        <v>79.60794418457148</v>
      </c>
    </row>
    <row r="3049" spans="1:17">
      <c r="A3049" s="111"/>
      <c r="B3049" s="111"/>
      <c r="C3049" s="111"/>
      <c r="D3049" s="111"/>
      <c r="E3049" s="111"/>
      <c r="F3049" s="111"/>
      <c r="G3049" s="123"/>
      <c r="Q3049" t="str">
        <f t="shared" si="2590"/>
        <v>-</v>
      </c>
    </row>
    <row r="3050" spans="1:17" ht="15.75" thickBot="1">
      <c r="A3050" s="13" t="s">
        <v>0</v>
      </c>
      <c r="B3050" s="13" t="s">
        <v>0</v>
      </c>
      <c r="C3050" s="13" t="s">
        <v>0</v>
      </c>
      <c r="D3050" s="13" t="s">
        <v>0</v>
      </c>
      <c r="E3050" s="13" t="s">
        <v>0</v>
      </c>
      <c r="F3050" s="13" t="s">
        <v>0</v>
      </c>
      <c r="G3050" s="84" t="s">
        <v>0</v>
      </c>
      <c r="H3050" s="27" t="s">
        <v>0</v>
      </c>
      <c r="I3050" s="27"/>
      <c r="J3050" s="27"/>
      <c r="K3050" s="27"/>
      <c r="L3050" s="27"/>
      <c r="M3050" s="27"/>
      <c r="N3050" s="27"/>
      <c r="O3050" s="27"/>
      <c r="P3050" s="27"/>
      <c r="Q3050" s="27" t="str">
        <f t="shared" si="2590"/>
        <v>-</v>
      </c>
    </row>
    <row r="3051" spans="1:17" ht="45.75" thickBot="1">
      <c r="A3051" s="1" t="s">
        <v>82</v>
      </c>
      <c r="B3051" s="1" t="s">
        <v>83</v>
      </c>
      <c r="C3051" s="1" t="s">
        <v>84</v>
      </c>
      <c r="D3051" s="19" t="s">
        <v>0</v>
      </c>
      <c r="E3051" s="1" t="s">
        <v>85</v>
      </c>
      <c r="F3051" s="1" t="s">
        <v>86</v>
      </c>
      <c r="G3051" s="82" t="s">
        <v>87</v>
      </c>
      <c r="H3051" s="1" t="s">
        <v>1</v>
      </c>
      <c r="I3051" s="1" t="s">
        <v>3016</v>
      </c>
      <c r="J3051" s="1" t="s">
        <v>3199</v>
      </c>
      <c r="K3051" s="1" t="s">
        <v>3198</v>
      </c>
      <c r="L3051" s="1" t="s">
        <v>3191</v>
      </c>
      <c r="M3051" s="1" t="s">
        <v>3193</v>
      </c>
      <c r="N3051" s="1" t="s">
        <v>3194</v>
      </c>
      <c r="O3051" s="1" t="s">
        <v>3195</v>
      </c>
      <c r="P3051" s="1" t="s">
        <v>3192</v>
      </c>
      <c r="Q3051" s="1" t="s">
        <v>3185</v>
      </c>
    </row>
    <row r="3052" spans="1:17">
      <c r="A3052" s="20" t="s">
        <v>0</v>
      </c>
      <c r="B3052" s="20" t="s">
        <v>0</v>
      </c>
      <c r="C3052" s="20" t="s">
        <v>0</v>
      </c>
      <c r="D3052" s="21" t="s">
        <v>0</v>
      </c>
      <c r="E3052" s="21" t="s">
        <v>0</v>
      </c>
      <c r="F3052" s="22" t="s">
        <v>0</v>
      </c>
      <c r="G3052" s="83" t="s">
        <v>0</v>
      </c>
      <c r="H3052" s="23" t="s">
        <v>0</v>
      </c>
      <c r="I3052" s="28">
        <v>1</v>
      </c>
      <c r="J3052" s="28">
        <v>2</v>
      </c>
      <c r="K3052" s="28">
        <v>3</v>
      </c>
      <c r="L3052" s="28" t="s">
        <v>3186</v>
      </c>
      <c r="M3052" s="28">
        <v>5</v>
      </c>
      <c r="N3052" s="28">
        <v>6</v>
      </c>
      <c r="O3052" s="28">
        <v>7</v>
      </c>
      <c r="P3052" s="28" t="s">
        <v>3187</v>
      </c>
      <c r="Q3052" s="28">
        <v>9</v>
      </c>
    </row>
    <row r="3053" spans="1:17">
      <c r="A3053" s="17" t="s">
        <v>803</v>
      </c>
      <c r="B3053" s="17" t="s">
        <v>129</v>
      </c>
      <c r="C3053" s="12" t="s">
        <v>1269</v>
      </c>
      <c r="D3053" s="12" t="s">
        <v>1270</v>
      </c>
      <c r="E3053" s="18" t="s">
        <v>0</v>
      </c>
      <c r="F3053" s="18" t="s">
        <v>0</v>
      </c>
      <c r="G3053" s="81" t="s">
        <v>0</v>
      </c>
      <c r="H3053" s="18" t="s">
        <v>1271</v>
      </c>
      <c r="I3053" s="11"/>
      <c r="J3053" s="11"/>
      <c r="K3053" s="11"/>
      <c r="L3053" s="11"/>
      <c r="M3053" s="11"/>
      <c r="N3053" s="11"/>
      <c r="O3053" s="11"/>
      <c r="P3053" s="11"/>
      <c r="Q3053" s="11" t="str">
        <f t="shared" si="2590"/>
        <v>-</v>
      </c>
    </row>
    <row r="3054" spans="1:17" ht="22.5">
      <c r="A3054" s="17" t="s">
        <v>0</v>
      </c>
      <c r="B3054" s="17" t="s">
        <v>0</v>
      </c>
      <c r="C3054" s="17" t="s">
        <v>0</v>
      </c>
      <c r="D3054" s="18" t="s">
        <v>0</v>
      </c>
      <c r="E3054" s="18" t="s">
        <v>0</v>
      </c>
      <c r="F3054" s="18" t="s">
        <v>0</v>
      </c>
      <c r="G3054" s="81" t="s">
        <v>0</v>
      </c>
      <c r="H3054" s="24" t="s">
        <v>27</v>
      </c>
      <c r="I3054" s="29">
        <v>2384632</v>
      </c>
      <c r="J3054" s="29">
        <f t="shared" ref="J3054" si="2610">SUM(J3055,J3063,J3065)</f>
        <v>2351748</v>
      </c>
      <c r="K3054" s="29">
        <f t="shared" ref="K3054" si="2611">SUM(K3055,K3063,K3065)</f>
        <v>1218933</v>
      </c>
      <c r="L3054" s="29">
        <f t="shared" ref="L3054:L3086" si="2612">M3054+N3054+O3054</f>
        <v>666650</v>
      </c>
      <c r="M3054" s="29">
        <f t="shared" ref="M3054:O3054" si="2613">SUM(M3055,M3063,M3065)</f>
        <v>224550</v>
      </c>
      <c r="N3054" s="29">
        <f t="shared" si="2613"/>
        <v>221050</v>
      </c>
      <c r="O3054" s="29">
        <f t="shared" si="2613"/>
        <v>221050</v>
      </c>
      <c r="P3054" s="29">
        <f t="shared" ref="P3054:P3086" si="2614">SUM(K3054+L3054)</f>
        <v>1885583</v>
      </c>
      <c r="Q3054" s="29">
        <f t="shared" si="2590"/>
        <v>80.177935731209288</v>
      </c>
    </row>
    <row r="3055" spans="1:17">
      <c r="A3055" s="12" t="s">
        <v>803</v>
      </c>
      <c r="B3055" s="12" t="s">
        <v>129</v>
      </c>
      <c r="C3055" s="12" t="s">
        <v>1269</v>
      </c>
      <c r="D3055" s="12" t="s">
        <v>1270</v>
      </c>
      <c r="E3055" s="18" t="s">
        <v>2</v>
      </c>
      <c r="F3055" s="18" t="s">
        <v>0</v>
      </c>
      <c r="G3055" s="81" t="s">
        <v>0</v>
      </c>
      <c r="H3055" s="18" t="s">
        <v>3</v>
      </c>
      <c r="I3055" s="3">
        <v>2011705</v>
      </c>
      <c r="J3055" s="3">
        <f t="shared" ref="J3055" si="2615">SUM(J3056:J3057)</f>
        <v>2018421</v>
      </c>
      <c r="K3055" s="3">
        <f t="shared" ref="K3055" si="2616">SUM(K3056:K3057)</f>
        <v>1061666</v>
      </c>
      <c r="L3055" s="3">
        <f t="shared" si="2612"/>
        <v>586800</v>
      </c>
      <c r="M3055" s="3">
        <f t="shared" ref="M3055:O3055" si="2617">SUM(M3056:M3057)</f>
        <v>195600</v>
      </c>
      <c r="N3055" s="3">
        <f t="shared" si="2617"/>
        <v>195600</v>
      </c>
      <c r="O3055" s="3">
        <f t="shared" si="2617"/>
        <v>195600</v>
      </c>
      <c r="P3055" s="3">
        <f t="shared" si="2614"/>
        <v>1648466</v>
      </c>
      <c r="Q3055" s="3">
        <f t="shared" si="2590"/>
        <v>81.671068622452907</v>
      </c>
    </row>
    <row r="3056" spans="1:17">
      <c r="A3056" s="33" t="s">
        <v>803</v>
      </c>
      <c r="B3056" s="33" t="s">
        <v>129</v>
      </c>
      <c r="C3056" s="33" t="s">
        <v>1269</v>
      </c>
      <c r="D3056" s="33" t="s">
        <v>1270</v>
      </c>
      <c r="E3056" s="34">
        <v>6111</v>
      </c>
      <c r="F3056" s="33"/>
      <c r="G3056" s="84" t="s">
        <v>3108</v>
      </c>
      <c r="H3056" s="35" t="s">
        <v>4</v>
      </c>
      <c r="I3056" s="32">
        <v>1777405</v>
      </c>
      <c r="J3056" s="32">
        <v>1777405</v>
      </c>
      <c r="K3056" s="32">
        <v>903243</v>
      </c>
      <c r="L3056" s="32">
        <f t="shared" si="2612"/>
        <v>531000</v>
      </c>
      <c r="M3056" s="32">
        <v>177000</v>
      </c>
      <c r="N3056" s="32">
        <v>177000</v>
      </c>
      <c r="O3056" s="32">
        <v>177000</v>
      </c>
      <c r="P3056" s="32">
        <f t="shared" si="2614"/>
        <v>1434243</v>
      </c>
      <c r="Q3056" s="32">
        <f t="shared" si="2590"/>
        <v>80.693089082116913</v>
      </c>
    </row>
    <row r="3057" spans="1:17">
      <c r="A3057" s="17" t="s">
        <v>803</v>
      </c>
      <c r="B3057" s="17" t="s">
        <v>129</v>
      </c>
      <c r="C3057" s="17" t="s">
        <v>1269</v>
      </c>
      <c r="D3057" s="17" t="s">
        <v>1270</v>
      </c>
      <c r="E3057" s="17" t="s">
        <v>91</v>
      </c>
      <c r="F3057" s="12" t="s">
        <v>0</v>
      </c>
      <c r="G3057" s="84" t="s">
        <v>0</v>
      </c>
      <c r="H3057" s="18" t="s">
        <v>5</v>
      </c>
      <c r="I3057" s="3">
        <v>234300</v>
      </c>
      <c r="J3057" s="3">
        <f t="shared" ref="J3057:K3057" si="2618">SUM(J3058:J3062)</f>
        <v>241016</v>
      </c>
      <c r="K3057" s="3">
        <f t="shared" si="2618"/>
        <v>158423</v>
      </c>
      <c r="L3057" s="3">
        <f t="shared" si="2612"/>
        <v>55800</v>
      </c>
      <c r="M3057" s="3">
        <f t="shared" ref="M3057:O3057" si="2619">SUM(M3058:M3062)</f>
        <v>18600</v>
      </c>
      <c r="N3057" s="3">
        <f t="shared" si="2619"/>
        <v>18600</v>
      </c>
      <c r="O3057" s="3">
        <f t="shared" si="2619"/>
        <v>18600</v>
      </c>
      <c r="P3057" s="3">
        <f t="shared" si="2614"/>
        <v>214223</v>
      </c>
      <c r="Q3057" s="3">
        <f t="shared" si="2590"/>
        <v>88.883310651575002</v>
      </c>
    </row>
    <row r="3058" spans="1:17">
      <c r="A3058" s="33" t="s">
        <v>803</v>
      </c>
      <c r="B3058" s="33" t="s">
        <v>129</v>
      </c>
      <c r="C3058" s="33" t="s">
        <v>1269</v>
      </c>
      <c r="D3058" s="33" t="s">
        <v>1270</v>
      </c>
      <c r="E3058" s="34">
        <v>6112</v>
      </c>
      <c r="F3058" s="33" t="s">
        <v>1272</v>
      </c>
      <c r="G3058" s="84" t="s">
        <v>3108</v>
      </c>
      <c r="H3058" s="35" t="s">
        <v>9</v>
      </c>
      <c r="I3058" s="32">
        <v>39900</v>
      </c>
      <c r="J3058" s="32">
        <v>39900</v>
      </c>
      <c r="K3058" s="32">
        <v>20798</v>
      </c>
      <c r="L3058" s="32">
        <f t="shared" si="2612"/>
        <v>10800</v>
      </c>
      <c r="M3058" s="32">
        <v>3600</v>
      </c>
      <c r="N3058" s="32">
        <v>3600</v>
      </c>
      <c r="O3058" s="32">
        <v>3600</v>
      </c>
      <c r="P3058" s="32">
        <f t="shared" si="2614"/>
        <v>31598</v>
      </c>
      <c r="Q3058" s="32">
        <f t="shared" si="2590"/>
        <v>79.192982456140342</v>
      </c>
    </row>
    <row r="3059" spans="1:17">
      <c r="A3059" s="33" t="s">
        <v>803</v>
      </c>
      <c r="B3059" s="33" t="s">
        <v>129</v>
      </c>
      <c r="C3059" s="33" t="s">
        <v>1269</v>
      </c>
      <c r="D3059" s="33" t="s">
        <v>1270</v>
      </c>
      <c r="E3059" s="34">
        <v>6112</v>
      </c>
      <c r="F3059" s="33" t="s">
        <v>1273</v>
      </c>
      <c r="G3059" s="84" t="s">
        <v>3108</v>
      </c>
      <c r="H3059" s="35" t="s">
        <v>10</v>
      </c>
      <c r="I3059" s="32">
        <v>147100</v>
      </c>
      <c r="J3059" s="32">
        <v>147100</v>
      </c>
      <c r="K3059" s="32">
        <v>82998</v>
      </c>
      <c r="L3059" s="32">
        <f t="shared" si="2612"/>
        <v>45000</v>
      </c>
      <c r="M3059" s="32">
        <v>15000</v>
      </c>
      <c r="N3059" s="32">
        <v>15000</v>
      </c>
      <c r="O3059" s="32">
        <v>15000</v>
      </c>
      <c r="P3059" s="32">
        <f t="shared" si="2614"/>
        <v>127998</v>
      </c>
      <c r="Q3059" s="32">
        <f t="shared" si="2590"/>
        <v>87.014276002719242</v>
      </c>
    </row>
    <row r="3060" spans="1:17">
      <c r="A3060" s="12" t="s">
        <v>803</v>
      </c>
      <c r="B3060" s="12" t="s">
        <v>129</v>
      </c>
      <c r="C3060" s="12" t="s">
        <v>1269</v>
      </c>
      <c r="D3060" s="12" t="s">
        <v>1270</v>
      </c>
      <c r="E3060" s="11">
        <v>6112</v>
      </c>
      <c r="F3060" s="12" t="s">
        <v>1274</v>
      </c>
      <c r="G3060" s="84" t="s">
        <v>3108</v>
      </c>
      <c r="H3060" s="13" t="s">
        <v>7</v>
      </c>
      <c r="I3060" s="2">
        <v>27500</v>
      </c>
      <c r="J3060" s="2">
        <v>34216</v>
      </c>
      <c r="K3060" s="2">
        <v>34827</v>
      </c>
      <c r="L3060" s="2">
        <f t="shared" si="2612"/>
        <v>0</v>
      </c>
      <c r="M3060" s="2"/>
      <c r="N3060" s="2"/>
      <c r="O3060" s="2"/>
      <c r="P3060" s="2">
        <f t="shared" si="2614"/>
        <v>34827</v>
      </c>
      <c r="Q3060" s="2">
        <f t="shared" si="2590"/>
        <v>101.78571428571428</v>
      </c>
    </row>
    <row r="3061" spans="1:17">
      <c r="A3061" s="12" t="s">
        <v>803</v>
      </c>
      <c r="B3061" s="12" t="s">
        <v>129</v>
      </c>
      <c r="C3061" s="12" t="s">
        <v>1269</v>
      </c>
      <c r="D3061" s="12" t="s">
        <v>1270</v>
      </c>
      <c r="E3061" s="11">
        <v>6112</v>
      </c>
      <c r="F3061" s="12" t="s">
        <v>1275</v>
      </c>
      <c r="G3061" s="84" t="s">
        <v>3108</v>
      </c>
      <c r="H3061" s="13" t="s">
        <v>8</v>
      </c>
      <c r="I3061" s="2">
        <v>0</v>
      </c>
      <c r="J3061" s="2">
        <v>0</v>
      </c>
      <c r="K3061" s="2">
        <v>0</v>
      </c>
      <c r="L3061" s="2">
        <f t="shared" si="2612"/>
        <v>0</v>
      </c>
      <c r="M3061" s="2"/>
      <c r="N3061" s="2"/>
      <c r="O3061" s="2"/>
      <c r="P3061" s="2">
        <f t="shared" si="2614"/>
        <v>0</v>
      </c>
      <c r="Q3061" s="2" t="str">
        <f t="shared" si="2590"/>
        <v>-</v>
      </c>
    </row>
    <row r="3062" spans="1:17">
      <c r="A3062" s="12" t="s">
        <v>803</v>
      </c>
      <c r="B3062" s="12" t="s">
        <v>129</v>
      </c>
      <c r="C3062" s="12" t="s">
        <v>1269</v>
      </c>
      <c r="D3062" s="12" t="s">
        <v>1270</v>
      </c>
      <c r="E3062" s="11">
        <v>6112</v>
      </c>
      <c r="F3062" s="12" t="s">
        <v>1276</v>
      </c>
      <c r="G3062" s="84" t="s">
        <v>3108</v>
      </c>
      <c r="H3062" s="13" t="s">
        <v>6</v>
      </c>
      <c r="I3062" s="2">
        <v>19800</v>
      </c>
      <c r="J3062" s="2">
        <v>19800</v>
      </c>
      <c r="K3062" s="2">
        <v>19800</v>
      </c>
      <c r="L3062" s="2">
        <f t="shared" si="2612"/>
        <v>0</v>
      </c>
      <c r="M3062" s="2"/>
      <c r="N3062" s="2"/>
      <c r="O3062" s="2"/>
      <c r="P3062" s="2">
        <f t="shared" si="2614"/>
        <v>19800</v>
      </c>
      <c r="Q3062" s="2">
        <f t="shared" si="2590"/>
        <v>100</v>
      </c>
    </row>
    <row r="3063" spans="1:17">
      <c r="A3063" s="12" t="s">
        <v>803</v>
      </c>
      <c r="B3063" s="12" t="s">
        <v>129</v>
      </c>
      <c r="C3063" s="12" t="s">
        <v>1269</v>
      </c>
      <c r="D3063" s="12" t="s">
        <v>1270</v>
      </c>
      <c r="E3063" s="18" t="s">
        <v>13</v>
      </c>
      <c r="F3063" s="18" t="s">
        <v>0</v>
      </c>
      <c r="G3063" s="81" t="s">
        <v>0</v>
      </c>
      <c r="H3063" s="18" t="s">
        <v>14</v>
      </c>
      <c r="I3063" s="3">
        <v>186627</v>
      </c>
      <c r="J3063" s="3">
        <f t="shared" ref="J3063:K3063" si="2620">SUM(J3064)</f>
        <v>186627</v>
      </c>
      <c r="K3063" s="3">
        <f t="shared" si="2620"/>
        <v>92977</v>
      </c>
      <c r="L3063" s="3">
        <f t="shared" si="2612"/>
        <v>45000</v>
      </c>
      <c r="M3063" s="3">
        <f t="shared" ref="M3063:O3063" si="2621">SUM(M3064)</f>
        <v>15000</v>
      </c>
      <c r="N3063" s="3">
        <f t="shared" si="2621"/>
        <v>15000</v>
      </c>
      <c r="O3063" s="3">
        <f t="shared" si="2621"/>
        <v>15000</v>
      </c>
      <c r="P3063" s="3">
        <f t="shared" si="2614"/>
        <v>137977</v>
      </c>
      <c r="Q3063" s="3">
        <f t="shared" si="2590"/>
        <v>73.931960541615098</v>
      </c>
    </row>
    <row r="3064" spans="1:17">
      <c r="A3064" s="33" t="s">
        <v>803</v>
      </c>
      <c r="B3064" s="33" t="s">
        <v>129</v>
      </c>
      <c r="C3064" s="33" t="s">
        <v>1269</v>
      </c>
      <c r="D3064" s="33" t="s">
        <v>1270</v>
      </c>
      <c r="E3064" s="34">
        <v>6121</v>
      </c>
      <c r="F3064" s="33"/>
      <c r="G3064" s="84" t="s">
        <v>3108</v>
      </c>
      <c r="H3064" s="35" t="s">
        <v>15</v>
      </c>
      <c r="I3064" s="32">
        <v>186627</v>
      </c>
      <c r="J3064" s="32">
        <v>186627</v>
      </c>
      <c r="K3064" s="32">
        <v>92977</v>
      </c>
      <c r="L3064" s="32">
        <f t="shared" si="2612"/>
        <v>45000</v>
      </c>
      <c r="M3064" s="32">
        <v>15000</v>
      </c>
      <c r="N3064" s="32">
        <v>15000</v>
      </c>
      <c r="O3064" s="32">
        <v>15000</v>
      </c>
      <c r="P3064" s="32">
        <f t="shared" si="2614"/>
        <v>137977</v>
      </c>
      <c r="Q3064" s="32">
        <f t="shared" si="2590"/>
        <v>73.931960541615098</v>
      </c>
    </row>
    <row r="3065" spans="1:17">
      <c r="A3065" s="12" t="s">
        <v>803</v>
      </c>
      <c r="B3065" s="12" t="s">
        <v>129</v>
      </c>
      <c r="C3065" s="12" t="s">
        <v>1269</v>
      </c>
      <c r="D3065" s="12" t="s">
        <v>1270</v>
      </c>
      <c r="E3065" s="18" t="s">
        <v>16</v>
      </c>
      <c r="F3065" s="18" t="s">
        <v>0</v>
      </c>
      <c r="G3065" s="81" t="s">
        <v>0</v>
      </c>
      <c r="H3065" s="18" t="s">
        <v>17</v>
      </c>
      <c r="I3065" s="3">
        <v>186300</v>
      </c>
      <c r="J3065" s="3">
        <f t="shared" ref="J3065:K3065" si="2622">SUM(J3066:J3073)</f>
        <v>146700</v>
      </c>
      <c r="K3065" s="3">
        <f t="shared" si="2622"/>
        <v>64290</v>
      </c>
      <c r="L3065" s="3">
        <f t="shared" si="2612"/>
        <v>34850</v>
      </c>
      <c r="M3065" s="3">
        <f t="shared" ref="M3065:O3065" si="2623">SUM(M3066:M3073)</f>
        <v>13950</v>
      </c>
      <c r="N3065" s="3">
        <f t="shared" si="2623"/>
        <v>10450</v>
      </c>
      <c r="O3065" s="3">
        <f t="shared" si="2623"/>
        <v>10450</v>
      </c>
      <c r="P3065" s="3">
        <f t="shared" si="2614"/>
        <v>99140</v>
      </c>
      <c r="Q3065" s="3">
        <f t="shared" si="2590"/>
        <v>67.580095432856169</v>
      </c>
    </row>
    <row r="3066" spans="1:17">
      <c r="A3066" s="12" t="s">
        <v>803</v>
      </c>
      <c r="B3066" s="12" t="s">
        <v>129</v>
      </c>
      <c r="C3066" s="12" t="s">
        <v>1269</v>
      </c>
      <c r="D3066" s="12" t="s">
        <v>1270</v>
      </c>
      <c r="E3066" s="11">
        <v>6131</v>
      </c>
      <c r="F3066" s="12"/>
      <c r="G3066" s="84" t="s">
        <v>3108</v>
      </c>
      <c r="H3066" s="13" t="s">
        <v>18</v>
      </c>
      <c r="I3066" s="2">
        <v>4000</v>
      </c>
      <c r="J3066" s="2">
        <v>2000</v>
      </c>
      <c r="K3066" s="2">
        <v>0</v>
      </c>
      <c r="L3066" s="2">
        <f t="shared" si="2612"/>
        <v>2000</v>
      </c>
      <c r="M3066" s="2">
        <v>2000</v>
      </c>
      <c r="N3066" s="2"/>
      <c r="O3066" s="2"/>
      <c r="P3066" s="2">
        <f t="shared" si="2614"/>
        <v>2000</v>
      </c>
      <c r="Q3066" s="2">
        <f t="shared" si="2590"/>
        <v>100</v>
      </c>
    </row>
    <row r="3067" spans="1:17">
      <c r="A3067" s="12" t="s">
        <v>803</v>
      </c>
      <c r="B3067" s="12" t="s">
        <v>129</v>
      </c>
      <c r="C3067" s="12" t="s">
        <v>1269</v>
      </c>
      <c r="D3067" s="12" t="s">
        <v>1270</v>
      </c>
      <c r="E3067" s="11">
        <v>6132</v>
      </c>
      <c r="F3067" s="12"/>
      <c r="G3067" s="84" t="s">
        <v>3108</v>
      </c>
      <c r="H3067" s="13" t="s">
        <v>19</v>
      </c>
      <c r="I3067" s="2">
        <v>42000</v>
      </c>
      <c r="J3067" s="2">
        <v>42000</v>
      </c>
      <c r="K3067" s="2">
        <v>21000</v>
      </c>
      <c r="L3067" s="2">
        <f t="shared" si="2612"/>
        <v>10500</v>
      </c>
      <c r="M3067" s="2">
        <v>3500</v>
      </c>
      <c r="N3067" s="2">
        <v>3500</v>
      </c>
      <c r="O3067" s="2">
        <v>3500</v>
      </c>
      <c r="P3067" s="2">
        <f t="shared" si="2614"/>
        <v>31500</v>
      </c>
      <c r="Q3067" s="2">
        <f t="shared" si="2590"/>
        <v>75</v>
      </c>
    </row>
    <row r="3068" spans="1:17">
      <c r="A3068" s="12" t="s">
        <v>803</v>
      </c>
      <c r="B3068" s="12" t="s">
        <v>129</v>
      </c>
      <c r="C3068" s="12" t="s">
        <v>1269</v>
      </c>
      <c r="D3068" s="12" t="s">
        <v>1270</v>
      </c>
      <c r="E3068" s="11">
        <v>6133</v>
      </c>
      <c r="F3068" s="12"/>
      <c r="G3068" s="84" t="s">
        <v>3108</v>
      </c>
      <c r="H3068" s="13" t="s">
        <v>20</v>
      </c>
      <c r="I3068" s="2">
        <v>10300</v>
      </c>
      <c r="J3068" s="2">
        <v>10300</v>
      </c>
      <c r="K3068" s="2">
        <v>5250</v>
      </c>
      <c r="L3068" s="2">
        <f t="shared" si="2612"/>
        <v>2400</v>
      </c>
      <c r="M3068" s="2">
        <v>800</v>
      </c>
      <c r="N3068" s="2">
        <v>800</v>
      </c>
      <c r="O3068" s="2">
        <v>800</v>
      </c>
      <c r="P3068" s="2">
        <f t="shared" si="2614"/>
        <v>7650</v>
      </c>
      <c r="Q3068" s="2">
        <f t="shared" si="2590"/>
        <v>74.271844660194176</v>
      </c>
    </row>
    <row r="3069" spans="1:17">
      <c r="A3069" s="12" t="s">
        <v>803</v>
      </c>
      <c r="B3069" s="12" t="s">
        <v>129</v>
      </c>
      <c r="C3069" s="12" t="s">
        <v>1269</v>
      </c>
      <c r="D3069" s="12" t="s">
        <v>1270</v>
      </c>
      <c r="E3069" s="11">
        <v>6134</v>
      </c>
      <c r="F3069" s="12"/>
      <c r="G3069" s="84" t="s">
        <v>3108</v>
      </c>
      <c r="H3069" s="13" t="s">
        <v>21</v>
      </c>
      <c r="I3069" s="2">
        <v>22000</v>
      </c>
      <c r="J3069" s="2">
        <v>19000</v>
      </c>
      <c r="K3069" s="2">
        <v>9500</v>
      </c>
      <c r="L3069" s="2">
        <f t="shared" si="2612"/>
        <v>4500</v>
      </c>
      <c r="M3069" s="2">
        <v>1500</v>
      </c>
      <c r="N3069" s="2">
        <v>1500</v>
      </c>
      <c r="O3069" s="2">
        <v>1500</v>
      </c>
      <c r="P3069" s="2">
        <f t="shared" si="2614"/>
        <v>14000</v>
      </c>
      <c r="Q3069" s="2">
        <f t="shared" si="2590"/>
        <v>73.68421052631578</v>
      </c>
    </row>
    <row r="3070" spans="1:17">
      <c r="A3070" s="12" t="s">
        <v>803</v>
      </c>
      <c r="B3070" s="12" t="s">
        <v>129</v>
      </c>
      <c r="C3070" s="12" t="s">
        <v>1269</v>
      </c>
      <c r="D3070" s="12" t="s">
        <v>1270</v>
      </c>
      <c r="E3070" s="11">
        <v>6135</v>
      </c>
      <c r="F3070" s="12"/>
      <c r="G3070" s="84" t="s">
        <v>3108</v>
      </c>
      <c r="H3070" s="13" t="s">
        <v>22</v>
      </c>
      <c r="I3070" s="2">
        <v>8000</v>
      </c>
      <c r="J3070" s="2">
        <v>3000</v>
      </c>
      <c r="K3070" s="2">
        <v>1500</v>
      </c>
      <c r="L3070" s="2">
        <f t="shared" si="2612"/>
        <v>1500</v>
      </c>
      <c r="M3070" s="2">
        <v>1500</v>
      </c>
      <c r="N3070" s="2"/>
      <c r="O3070" s="2"/>
      <c r="P3070" s="2">
        <f t="shared" si="2614"/>
        <v>3000</v>
      </c>
      <c r="Q3070" s="2">
        <f t="shared" si="2590"/>
        <v>100</v>
      </c>
    </row>
    <row r="3071" spans="1:17">
      <c r="A3071" s="12" t="s">
        <v>803</v>
      </c>
      <c r="B3071" s="12" t="s">
        <v>129</v>
      </c>
      <c r="C3071" s="12" t="s">
        <v>1269</v>
      </c>
      <c r="D3071" s="12" t="s">
        <v>1270</v>
      </c>
      <c r="E3071" s="11">
        <v>6136</v>
      </c>
      <c r="F3071" s="12"/>
      <c r="G3071" s="84" t="s">
        <v>3108</v>
      </c>
      <c r="H3071" s="13" t="s">
        <v>23</v>
      </c>
      <c r="I3071" s="2">
        <v>17000</v>
      </c>
      <c r="J3071" s="2">
        <v>5000</v>
      </c>
      <c r="K3071" s="2">
        <v>0</v>
      </c>
      <c r="L3071" s="2">
        <f t="shared" si="2612"/>
        <v>0</v>
      </c>
      <c r="M3071" s="2"/>
      <c r="N3071" s="2"/>
      <c r="O3071" s="2"/>
      <c r="P3071" s="2">
        <f t="shared" si="2614"/>
        <v>0</v>
      </c>
      <c r="Q3071" s="2">
        <f t="shared" si="2590"/>
        <v>0</v>
      </c>
    </row>
    <row r="3072" spans="1:17">
      <c r="A3072" s="12" t="s">
        <v>803</v>
      </c>
      <c r="B3072" s="12" t="s">
        <v>129</v>
      </c>
      <c r="C3072" s="12" t="s">
        <v>1269</v>
      </c>
      <c r="D3072" s="12" t="s">
        <v>1270</v>
      </c>
      <c r="E3072" s="11">
        <v>6137</v>
      </c>
      <c r="F3072" s="12"/>
      <c r="G3072" s="84" t="s">
        <v>3108</v>
      </c>
      <c r="H3072" s="13" t="s">
        <v>24</v>
      </c>
      <c r="I3072" s="2">
        <v>14000</v>
      </c>
      <c r="J3072" s="2">
        <v>11000</v>
      </c>
      <c r="K3072" s="2">
        <v>5620</v>
      </c>
      <c r="L3072" s="2">
        <f t="shared" si="2612"/>
        <v>2700</v>
      </c>
      <c r="M3072" s="2">
        <v>900</v>
      </c>
      <c r="N3072" s="2">
        <v>900</v>
      </c>
      <c r="O3072" s="2">
        <v>900</v>
      </c>
      <c r="P3072" s="2">
        <f t="shared" si="2614"/>
        <v>8320</v>
      </c>
      <c r="Q3072" s="2">
        <f t="shared" si="2590"/>
        <v>75.63636363636364</v>
      </c>
    </row>
    <row r="3073" spans="1:17">
      <c r="A3073" s="17" t="s">
        <v>803</v>
      </c>
      <c r="B3073" s="17" t="s">
        <v>129</v>
      </c>
      <c r="C3073" s="17" t="s">
        <v>1269</v>
      </c>
      <c r="D3073" s="17" t="s">
        <v>1270</v>
      </c>
      <c r="E3073" s="17" t="s">
        <v>99</v>
      </c>
      <c r="F3073" s="12" t="s">
        <v>0</v>
      </c>
      <c r="G3073" s="84" t="s">
        <v>0</v>
      </c>
      <c r="H3073" s="18" t="s">
        <v>26</v>
      </c>
      <c r="I3073" s="3">
        <v>69000</v>
      </c>
      <c r="J3073" s="3">
        <f t="shared" ref="J3073:K3073" si="2624">SUM(J3074:J3076)</f>
        <v>54400</v>
      </c>
      <c r="K3073" s="3">
        <f t="shared" si="2624"/>
        <v>21420</v>
      </c>
      <c r="L3073" s="3">
        <f t="shared" si="2612"/>
        <v>11250</v>
      </c>
      <c r="M3073" s="3">
        <f t="shared" ref="M3073:O3073" si="2625">SUM(M3074:M3076)</f>
        <v>3750</v>
      </c>
      <c r="N3073" s="3">
        <f t="shared" si="2625"/>
        <v>3750</v>
      </c>
      <c r="O3073" s="3">
        <f t="shared" si="2625"/>
        <v>3750</v>
      </c>
      <c r="P3073" s="3">
        <f t="shared" si="2614"/>
        <v>32670</v>
      </c>
      <c r="Q3073" s="3">
        <f t="shared" si="2590"/>
        <v>60.055147058823536</v>
      </c>
    </row>
    <row r="3074" spans="1:17">
      <c r="A3074" s="12" t="s">
        <v>803</v>
      </c>
      <c r="B3074" s="12" t="s">
        <v>129</v>
      </c>
      <c r="C3074" s="12" t="s">
        <v>1269</v>
      </c>
      <c r="D3074" s="12" t="s">
        <v>1270</v>
      </c>
      <c r="E3074" s="11">
        <v>6139</v>
      </c>
      <c r="F3074" s="12"/>
      <c r="G3074" s="84" t="s">
        <v>3108</v>
      </c>
      <c r="H3074" s="13" t="s">
        <v>26</v>
      </c>
      <c r="I3074" s="2">
        <v>52100</v>
      </c>
      <c r="J3074" s="2">
        <v>37500</v>
      </c>
      <c r="K3074" s="2">
        <v>18650</v>
      </c>
      <c r="L3074" s="2">
        <f t="shared" si="2612"/>
        <v>9600</v>
      </c>
      <c r="M3074" s="2">
        <v>3200</v>
      </c>
      <c r="N3074" s="2">
        <v>3200</v>
      </c>
      <c r="O3074" s="2">
        <v>3200</v>
      </c>
      <c r="P3074" s="2">
        <f t="shared" si="2614"/>
        <v>28250</v>
      </c>
      <c r="Q3074" s="2">
        <f t="shared" si="2590"/>
        <v>75.333333333333329</v>
      </c>
    </row>
    <row r="3075" spans="1:17">
      <c r="A3075" s="33" t="s">
        <v>803</v>
      </c>
      <c r="B3075" s="33" t="s">
        <v>129</v>
      </c>
      <c r="C3075" s="33" t="s">
        <v>1269</v>
      </c>
      <c r="D3075" s="33" t="s">
        <v>1270</v>
      </c>
      <c r="E3075" s="34">
        <v>6139</v>
      </c>
      <c r="F3075" s="33" t="s">
        <v>1277</v>
      </c>
      <c r="G3075" s="84" t="s">
        <v>3108</v>
      </c>
      <c r="H3075" s="35" t="s">
        <v>108</v>
      </c>
      <c r="I3075" s="32">
        <v>5400</v>
      </c>
      <c r="J3075" s="32">
        <v>5400</v>
      </c>
      <c r="K3075" s="32">
        <v>2770</v>
      </c>
      <c r="L3075" s="32">
        <f t="shared" si="2612"/>
        <v>1650</v>
      </c>
      <c r="M3075" s="32">
        <v>550</v>
      </c>
      <c r="N3075" s="32">
        <v>550</v>
      </c>
      <c r="O3075" s="32">
        <v>550</v>
      </c>
      <c r="P3075" s="32">
        <f t="shared" si="2614"/>
        <v>4420</v>
      </c>
      <c r="Q3075" s="32">
        <f t="shared" si="2590"/>
        <v>81.851851851851848</v>
      </c>
    </row>
    <row r="3076" spans="1:17" ht="22.5">
      <c r="A3076" s="12" t="s">
        <v>803</v>
      </c>
      <c r="B3076" s="12" t="s">
        <v>129</v>
      </c>
      <c r="C3076" s="12" t="s">
        <v>1269</v>
      </c>
      <c r="D3076" s="12" t="s">
        <v>1270</v>
      </c>
      <c r="E3076" s="11">
        <v>6139</v>
      </c>
      <c r="F3076" s="12" t="s">
        <v>1278</v>
      </c>
      <c r="G3076" s="84" t="s">
        <v>3108</v>
      </c>
      <c r="H3076" s="13" t="s">
        <v>114</v>
      </c>
      <c r="I3076" s="2">
        <v>11500</v>
      </c>
      <c r="J3076" s="2">
        <v>11500</v>
      </c>
      <c r="K3076" s="2">
        <v>0</v>
      </c>
      <c r="L3076" s="2">
        <f t="shared" si="2612"/>
        <v>0</v>
      </c>
      <c r="M3076" s="2"/>
      <c r="N3076" s="2"/>
      <c r="O3076" s="2"/>
      <c r="P3076" s="2">
        <f t="shared" si="2614"/>
        <v>0</v>
      </c>
      <c r="Q3076" s="2">
        <f t="shared" si="2590"/>
        <v>0</v>
      </c>
    </row>
    <row r="3077" spans="1:17" ht="22.5">
      <c r="A3077" s="17" t="s">
        <v>0</v>
      </c>
      <c r="B3077" s="17" t="s">
        <v>0</v>
      </c>
      <c r="C3077" s="17" t="s">
        <v>0</v>
      </c>
      <c r="D3077" s="18" t="s">
        <v>0</v>
      </c>
      <c r="E3077" s="18" t="s">
        <v>0</v>
      </c>
      <c r="F3077" s="18" t="s">
        <v>0</v>
      </c>
      <c r="G3077" s="81" t="s">
        <v>0</v>
      </c>
      <c r="H3077" s="24" t="s">
        <v>36</v>
      </c>
      <c r="I3077" s="29">
        <v>100</v>
      </c>
      <c r="J3077" s="29">
        <f t="shared" ref="J3077:K3079" si="2626">SUM(J3078)</f>
        <v>660</v>
      </c>
      <c r="K3077" s="29">
        <f t="shared" si="2626"/>
        <v>560</v>
      </c>
      <c r="L3077" s="29">
        <f t="shared" si="2612"/>
        <v>0</v>
      </c>
      <c r="M3077" s="29">
        <f t="shared" ref="M3077:O3079" si="2627">SUM(M3078)</f>
        <v>0</v>
      </c>
      <c r="N3077" s="29">
        <f t="shared" si="2627"/>
        <v>0</v>
      </c>
      <c r="O3077" s="29">
        <f t="shared" si="2627"/>
        <v>0</v>
      </c>
      <c r="P3077" s="29">
        <f t="shared" si="2614"/>
        <v>560</v>
      </c>
      <c r="Q3077" s="29">
        <f t="shared" si="2590"/>
        <v>84.848484848484844</v>
      </c>
    </row>
    <row r="3078" spans="1:17">
      <c r="A3078" s="12" t="s">
        <v>803</v>
      </c>
      <c r="B3078" s="12" t="s">
        <v>129</v>
      </c>
      <c r="C3078" s="12" t="s">
        <v>1269</v>
      </c>
      <c r="D3078" s="12" t="s">
        <v>1270</v>
      </c>
      <c r="E3078" s="18" t="s">
        <v>28</v>
      </c>
      <c r="F3078" s="18" t="s">
        <v>0</v>
      </c>
      <c r="G3078" s="81" t="s">
        <v>0</v>
      </c>
      <c r="H3078" s="18" t="s">
        <v>29</v>
      </c>
      <c r="I3078" s="3">
        <v>100</v>
      </c>
      <c r="J3078" s="3">
        <f t="shared" si="2626"/>
        <v>660</v>
      </c>
      <c r="K3078" s="3">
        <f t="shared" si="2626"/>
        <v>560</v>
      </c>
      <c r="L3078" s="3">
        <f t="shared" si="2612"/>
        <v>0</v>
      </c>
      <c r="M3078" s="3">
        <f t="shared" si="2627"/>
        <v>0</v>
      </c>
      <c r="N3078" s="3">
        <f t="shared" si="2627"/>
        <v>0</v>
      </c>
      <c r="O3078" s="3">
        <f t="shared" si="2627"/>
        <v>0</v>
      </c>
      <c r="P3078" s="3">
        <f t="shared" si="2614"/>
        <v>560</v>
      </c>
      <c r="Q3078" s="3">
        <f t="shared" si="2590"/>
        <v>84.848484848484844</v>
      </c>
    </row>
    <row r="3079" spans="1:17">
      <c r="A3079" s="17" t="s">
        <v>803</v>
      </c>
      <c r="B3079" s="17" t="s">
        <v>129</v>
      </c>
      <c r="C3079" s="17" t="s">
        <v>1269</v>
      </c>
      <c r="D3079" s="17" t="s">
        <v>1270</v>
      </c>
      <c r="E3079" s="17" t="s">
        <v>120</v>
      </c>
      <c r="F3079" s="12" t="s">
        <v>0</v>
      </c>
      <c r="G3079" s="84" t="s">
        <v>0</v>
      </c>
      <c r="H3079" s="18" t="s">
        <v>35</v>
      </c>
      <c r="I3079" s="3">
        <v>100</v>
      </c>
      <c r="J3079" s="3">
        <f t="shared" si="2626"/>
        <v>660</v>
      </c>
      <c r="K3079" s="3">
        <f t="shared" si="2626"/>
        <v>560</v>
      </c>
      <c r="L3079" s="3">
        <f t="shared" si="2612"/>
        <v>0</v>
      </c>
      <c r="M3079" s="3">
        <f t="shared" si="2627"/>
        <v>0</v>
      </c>
      <c r="N3079" s="3">
        <f t="shared" si="2627"/>
        <v>0</v>
      </c>
      <c r="O3079" s="3">
        <f t="shared" si="2627"/>
        <v>0</v>
      </c>
      <c r="P3079" s="3">
        <f t="shared" si="2614"/>
        <v>560</v>
      </c>
      <c r="Q3079" s="3">
        <f t="shared" si="2590"/>
        <v>84.848484848484844</v>
      </c>
    </row>
    <row r="3080" spans="1:17">
      <c r="A3080" s="12" t="s">
        <v>803</v>
      </c>
      <c r="B3080" s="12" t="s">
        <v>129</v>
      </c>
      <c r="C3080" s="12" t="s">
        <v>1269</v>
      </c>
      <c r="D3080" s="12" t="s">
        <v>1270</v>
      </c>
      <c r="E3080" s="11">
        <v>6148</v>
      </c>
      <c r="F3080" s="12"/>
      <c r="G3080" s="84" t="s">
        <v>3108</v>
      </c>
      <c r="H3080" s="13" t="s">
        <v>35</v>
      </c>
      <c r="I3080" s="2">
        <v>100</v>
      </c>
      <c r="J3080" s="2">
        <v>660</v>
      </c>
      <c r="K3080" s="2">
        <v>560</v>
      </c>
      <c r="L3080" s="2">
        <f t="shared" si="2612"/>
        <v>0</v>
      </c>
      <c r="M3080" s="2"/>
      <c r="N3080" s="2"/>
      <c r="O3080" s="2"/>
      <c r="P3080" s="2">
        <f t="shared" si="2614"/>
        <v>560</v>
      </c>
      <c r="Q3080" s="2">
        <f t="shared" si="2590"/>
        <v>84.848484848484844</v>
      </c>
    </row>
    <row r="3081" spans="1:17" ht="22.5">
      <c r="A3081" s="17" t="s">
        <v>0</v>
      </c>
      <c r="B3081" s="17" t="s">
        <v>0</v>
      </c>
      <c r="C3081" s="17" t="s">
        <v>0</v>
      </c>
      <c r="D3081" s="18" t="s">
        <v>0</v>
      </c>
      <c r="E3081" s="18" t="s">
        <v>0</v>
      </c>
      <c r="F3081" s="18" t="s">
        <v>0</v>
      </c>
      <c r="G3081" s="81" t="s">
        <v>0</v>
      </c>
      <c r="H3081" s="24" t="s">
        <v>58</v>
      </c>
      <c r="I3081" s="29">
        <v>40000</v>
      </c>
      <c r="J3081" s="29">
        <f t="shared" ref="J3081:K3081" si="2628">SUM(J3082)</f>
        <v>30000</v>
      </c>
      <c r="K3081" s="29">
        <f t="shared" si="2628"/>
        <v>15000</v>
      </c>
      <c r="L3081" s="29">
        <f t="shared" si="2612"/>
        <v>15000</v>
      </c>
      <c r="M3081" s="29">
        <f t="shared" ref="M3081:O3081" si="2629">SUM(M3082)</f>
        <v>10000</v>
      </c>
      <c r="N3081" s="29">
        <f t="shared" si="2629"/>
        <v>5000</v>
      </c>
      <c r="O3081" s="29">
        <f t="shared" si="2629"/>
        <v>0</v>
      </c>
      <c r="P3081" s="29">
        <f t="shared" si="2614"/>
        <v>30000</v>
      </c>
      <c r="Q3081" s="29">
        <f t="shared" si="2590"/>
        <v>100</v>
      </c>
    </row>
    <row r="3082" spans="1:17">
      <c r="A3082" s="12" t="s">
        <v>803</v>
      </c>
      <c r="B3082" s="12" t="s">
        <v>129</v>
      </c>
      <c r="C3082" s="12" t="s">
        <v>1269</v>
      </c>
      <c r="D3082" s="12" t="s">
        <v>1270</v>
      </c>
      <c r="E3082" s="18" t="s">
        <v>50</v>
      </c>
      <c r="F3082" s="18" t="s">
        <v>0</v>
      </c>
      <c r="G3082" s="81" t="s">
        <v>0</v>
      </c>
      <c r="H3082" s="18" t="s">
        <v>51</v>
      </c>
      <c r="I3082" s="3">
        <v>40000</v>
      </c>
      <c r="J3082" s="3">
        <f t="shared" ref="J3082" si="2630">SUM(J3083:J3084)</f>
        <v>30000</v>
      </c>
      <c r="K3082" s="3">
        <f t="shared" ref="K3082" si="2631">SUM(K3083:K3084)</f>
        <v>15000</v>
      </c>
      <c r="L3082" s="3">
        <f t="shared" si="2612"/>
        <v>15000</v>
      </c>
      <c r="M3082" s="3">
        <f t="shared" ref="M3082:O3082" si="2632">SUM(M3083:M3084)</f>
        <v>10000</v>
      </c>
      <c r="N3082" s="3">
        <f t="shared" si="2632"/>
        <v>5000</v>
      </c>
      <c r="O3082" s="3">
        <f t="shared" si="2632"/>
        <v>0</v>
      </c>
      <c r="P3082" s="3">
        <f t="shared" si="2614"/>
        <v>30000</v>
      </c>
      <c r="Q3082" s="3">
        <f t="shared" si="2590"/>
        <v>100</v>
      </c>
    </row>
    <row r="3083" spans="1:17">
      <c r="A3083" s="12" t="s">
        <v>803</v>
      </c>
      <c r="B3083" s="12" t="s">
        <v>129</v>
      </c>
      <c r="C3083" s="12" t="s">
        <v>1269</v>
      </c>
      <c r="D3083" s="12" t="s">
        <v>1270</v>
      </c>
      <c r="E3083" s="11">
        <v>8213</v>
      </c>
      <c r="F3083" s="12"/>
      <c r="G3083" s="84" t="s">
        <v>3108</v>
      </c>
      <c r="H3083" s="13" t="s">
        <v>54</v>
      </c>
      <c r="I3083" s="2">
        <v>30000</v>
      </c>
      <c r="J3083" s="2">
        <v>20000</v>
      </c>
      <c r="K3083" s="2">
        <v>10000</v>
      </c>
      <c r="L3083" s="2">
        <f t="shared" si="2612"/>
        <v>10000</v>
      </c>
      <c r="M3083" s="2">
        <v>5000</v>
      </c>
      <c r="N3083" s="2">
        <v>5000</v>
      </c>
      <c r="O3083" s="2"/>
      <c r="P3083" s="2">
        <f t="shared" si="2614"/>
        <v>20000</v>
      </c>
      <c r="Q3083" s="2">
        <f t="shared" si="2590"/>
        <v>100</v>
      </c>
    </row>
    <row r="3084" spans="1:17">
      <c r="A3084" s="12" t="s">
        <v>803</v>
      </c>
      <c r="B3084" s="12" t="s">
        <v>129</v>
      </c>
      <c r="C3084" s="12" t="s">
        <v>1269</v>
      </c>
      <c r="D3084" s="12" t="s">
        <v>1270</v>
      </c>
      <c r="E3084" s="11">
        <v>8216</v>
      </c>
      <c r="F3084" s="12"/>
      <c r="G3084" s="84" t="s">
        <v>3108</v>
      </c>
      <c r="H3084" s="13" t="s">
        <v>57</v>
      </c>
      <c r="I3084" s="2">
        <v>10000</v>
      </c>
      <c r="J3084" s="2">
        <v>10000</v>
      </c>
      <c r="K3084" s="2">
        <v>5000</v>
      </c>
      <c r="L3084" s="2">
        <f t="shared" si="2612"/>
        <v>5000</v>
      </c>
      <c r="M3084" s="2">
        <v>5000</v>
      </c>
      <c r="N3084" s="2"/>
      <c r="O3084" s="2"/>
      <c r="P3084" s="2">
        <f t="shared" si="2614"/>
        <v>10000</v>
      </c>
      <c r="Q3084" s="2">
        <f t="shared" si="2590"/>
        <v>100</v>
      </c>
    </row>
    <row r="3085" spans="1:17">
      <c r="A3085" s="13" t="s">
        <v>0</v>
      </c>
      <c r="B3085" s="13" t="s">
        <v>0</v>
      </c>
      <c r="C3085" s="13" t="s">
        <v>0</v>
      </c>
      <c r="D3085" s="13" t="s">
        <v>0</v>
      </c>
      <c r="E3085" s="13" t="s">
        <v>0</v>
      </c>
      <c r="F3085" s="13" t="s">
        <v>0</v>
      </c>
      <c r="G3085" s="84" t="s">
        <v>0</v>
      </c>
      <c r="H3085" s="24" t="s">
        <v>1279</v>
      </c>
      <c r="I3085" s="29">
        <v>2424732</v>
      </c>
      <c r="J3085" s="29">
        <f t="shared" ref="J3085:K3085" si="2633">SUM(J3054,J3077,J3081)</f>
        <v>2382408</v>
      </c>
      <c r="K3085" s="29">
        <f t="shared" si="2633"/>
        <v>1234493</v>
      </c>
      <c r="L3085" s="29">
        <f t="shared" si="2612"/>
        <v>681650</v>
      </c>
      <c r="M3085" s="29">
        <f t="shared" ref="M3085:O3085" si="2634">SUM(M3054,M3077,M3081)</f>
        <v>234550</v>
      </c>
      <c r="N3085" s="29">
        <f t="shared" si="2634"/>
        <v>226050</v>
      </c>
      <c r="O3085" s="29">
        <f t="shared" si="2634"/>
        <v>221050</v>
      </c>
      <c r="P3085" s="29">
        <f t="shared" si="2614"/>
        <v>1916143</v>
      </c>
      <c r="Q3085" s="29">
        <f t="shared" si="2590"/>
        <v>80.428835027417634</v>
      </c>
    </row>
    <row r="3086" spans="1:17" ht="15.75" thickBot="1">
      <c r="A3086" s="13" t="s">
        <v>0</v>
      </c>
      <c r="B3086" s="13" t="s">
        <v>0</v>
      </c>
      <c r="C3086" s="13" t="s">
        <v>0</v>
      </c>
      <c r="D3086" s="13" t="s">
        <v>0</v>
      </c>
      <c r="E3086" s="13" t="s">
        <v>0</v>
      </c>
      <c r="F3086" s="13" t="s">
        <v>0</v>
      </c>
      <c r="G3086" s="84" t="s">
        <v>0</v>
      </c>
      <c r="H3086" s="18" t="s">
        <v>125</v>
      </c>
      <c r="I3086" s="3">
        <v>56</v>
      </c>
      <c r="J3086" s="3">
        <v>56</v>
      </c>
      <c r="K3086" s="3">
        <v>0</v>
      </c>
      <c r="L3086" s="3">
        <f t="shared" si="2612"/>
        <v>0</v>
      </c>
      <c r="M3086" s="3"/>
      <c r="N3086" s="3"/>
      <c r="O3086" s="3"/>
      <c r="P3086" s="3">
        <f t="shared" si="2614"/>
        <v>0</v>
      </c>
      <c r="Q3086" s="3">
        <f t="shared" si="2590"/>
        <v>0</v>
      </c>
    </row>
    <row r="3087" spans="1:17" ht="45.75" thickBot="1">
      <c r="A3087" s="109" t="s">
        <v>0</v>
      </c>
      <c r="B3087" s="109" t="s">
        <v>0</v>
      </c>
      <c r="C3087" s="109" t="s">
        <v>0</v>
      </c>
      <c r="D3087" s="109" t="s">
        <v>0</v>
      </c>
      <c r="E3087" s="109" t="s">
        <v>0</v>
      </c>
      <c r="F3087" s="109" t="s">
        <v>0</v>
      </c>
      <c r="G3087" s="121" t="s">
        <v>0</v>
      </c>
      <c r="H3087" s="1" t="s">
        <v>126</v>
      </c>
      <c r="I3087" s="1" t="s">
        <v>3016</v>
      </c>
      <c r="J3087" s="1" t="s">
        <v>3199</v>
      </c>
      <c r="K3087" s="1" t="s">
        <v>3198</v>
      </c>
      <c r="L3087" s="1" t="s">
        <v>3191</v>
      </c>
      <c r="M3087" s="1" t="s">
        <v>3193</v>
      </c>
      <c r="N3087" s="1" t="s">
        <v>3194</v>
      </c>
      <c r="O3087" s="1" t="s">
        <v>3195</v>
      </c>
      <c r="P3087" s="1" t="s">
        <v>3192</v>
      </c>
      <c r="Q3087" s="1" t="s">
        <v>3185</v>
      </c>
    </row>
    <row r="3088" spans="1:17">
      <c r="A3088" s="110"/>
      <c r="B3088" s="110"/>
      <c r="C3088" s="110"/>
      <c r="D3088" s="110"/>
      <c r="E3088" s="110"/>
      <c r="F3088" s="110"/>
      <c r="G3088" s="122"/>
      <c r="H3088" s="26" t="s">
        <v>0</v>
      </c>
      <c r="I3088" s="28">
        <v>1</v>
      </c>
      <c r="J3088" s="28">
        <v>2</v>
      </c>
      <c r="K3088" s="28">
        <v>3</v>
      </c>
      <c r="L3088" s="28" t="s">
        <v>3186</v>
      </c>
      <c r="M3088" s="28">
        <v>5</v>
      </c>
      <c r="N3088" s="28">
        <v>6</v>
      </c>
      <c r="O3088" s="28">
        <v>7</v>
      </c>
      <c r="P3088" s="28" t="s">
        <v>3187</v>
      </c>
      <c r="Q3088" s="28">
        <v>9</v>
      </c>
    </row>
    <row r="3089" spans="1:17">
      <c r="A3089" s="110"/>
      <c r="B3089" s="110"/>
      <c r="C3089" s="110"/>
      <c r="D3089" s="110"/>
      <c r="E3089" s="110"/>
      <c r="F3089" s="110"/>
      <c r="G3089" s="122"/>
      <c r="H3089" s="8" t="s">
        <v>877</v>
      </c>
      <c r="I3089" s="9">
        <v>2424732</v>
      </c>
      <c r="J3089" s="9">
        <f t="shared" ref="J3089" si="2635">SUM(J3085)</f>
        <v>2382408</v>
      </c>
      <c r="K3089" s="9">
        <f t="shared" ref="K3089" si="2636">SUM(K3085)</f>
        <v>1234493</v>
      </c>
      <c r="L3089" s="9">
        <f t="shared" ref="L3089:L3090" si="2637">M3089+N3089+O3089</f>
        <v>681650</v>
      </c>
      <c r="M3089" s="9">
        <f t="shared" ref="M3089:O3089" si="2638">SUM(M3085)</f>
        <v>234550</v>
      </c>
      <c r="N3089" s="9">
        <f t="shared" si="2638"/>
        <v>226050</v>
      </c>
      <c r="O3089" s="9">
        <f t="shared" si="2638"/>
        <v>221050</v>
      </c>
      <c r="P3089" s="9">
        <f t="shared" ref="P3089:P3090" si="2639">SUM(K3089+L3089)</f>
        <v>1916143</v>
      </c>
      <c r="Q3089" s="9">
        <f t="shared" ref="Q3089:Q3152" si="2640">IF(J3089=0,"-",P3089/J3089*100)</f>
        <v>80.428835027417634</v>
      </c>
    </row>
    <row r="3090" spans="1:17">
      <c r="A3090" s="110"/>
      <c r="B3090" s="110"/>
      <c r="C3090" s="110"/>
      <c r="D3090" s="110"/>
      <c r="E3090" s="110"/>
      <c r="F3090" s="110"/>
      <c r="G3090" s="122"/>
      <c r="H3090" s="10" t="s">
        <v>68</v>
      </c>
      <c r="I3090" s="9">
        <v>2424732</v>
      </c>
      <c r="J3090" s="9">
        <f t="shared" ref="J3090" si="2641">SUM(J3089)</f>
        <v>2382408</v>
      </c>
      <c r="K3090" s="9">
        <f t="shared" ref="K3090" si="2642">SUM(K3089)</f>
        <v>1234493</v>
      </c>
      <c r="L3090" s="9">
        <f t="shared" si="2637"/>
        <v>681650</v>
      </c>
      <c r="M3090" s="9">
        <f t="shared" ref="M3090:O3090" si="2643">SUM(M3089)</f>
        <v>234550</v>
      </c>
      <c r="N3090" s="9">
        <f t="shared" si="2643"/>
        <v>226050</v>
      </c>
      <c r="O3090" s="9">
        <f t="shared" si="2643"/>
        <v>221050</v>
      </c>
      <c r="P3090" s="9">
        <f t="shared" si="2639"/>
        <v>1916143</v>
      </c>
      <c r="Q3090" s="9">
        <f t="shared" si="2640"/>
        <v>80.428835027417634</v>
      </c>
    </row>
    <row r="3091" spans="1:17">
      <c r="A3091" s="111"/>
      <c r="B3091" s="111"/>
      <c r="C3091" s="111"/>
      <c r="D3091" s="111"/>
      <c r="E3091" s="111"/>
      <c r="F3091" s="111"/>
      <c r="G3091" s="123"/>
      <c r="Q3091" t="str">
        <f t="shared" si="2640"/>
        <v>-</v>
      </c>
    </row>
    <row r="3092" spans="1:17" ht="15.75" thickBot="1">
      <c r="A3092" s="13" t="s">
        <v>0</v>
      </c>
      <c r="B3092" s="13" t="s">
        <v>0</v>
      </c>
      <c r="C3092" s="13" t="s">
        <v>0</v>
      </c>
      <c r="D3092" s="13" t="s">
        <v>0</v>
      </c>
      <c r="E3092" s="13" t="s">
        <v>0</v>
      </c>
      <c r="F3092" s="13" t="s">
        <v>0</v>
      </c>
      <c r="G3092" s="84" t="s">
        <v>0</v>
      </c>
      <c r="H3092" s="27" t="s">
        <v>0</v>
      </c>
      <c r="I3092" s="27"/>
      <c r="J3092" s="27"/>
      <c r="K3092" s="27"/>
      <c r="L3092" s="27"/>
      <c r="M3092" s="27"/>
      <c r="N3092" s="27"/>
      <c r="O3092" s="27"/>
      <c r="P3092" s="27"/>
      <c r="Q3092" s="27" t="str">
        <f t="shared" si="2640"/>
        <v>-</v>
      </c>
    </row>
    <row r="3093" spans="1:17" ht="45.75" thickBot="1">
      <c r="A3093" s="1" t="s">
        <v>82</v>
      </c>
      <c r="B3093" s="1" t="s">
        <v>83</v>
      </c>
      <c r="C3093" s="1" t="s">
        <v>84</v>
      </c>
      <c r="D3093" s="19" t="s">
        <v>0</v>
      </c>
      <c r="E3093" s="1" t="s">
        <v>85</v>
      </c>
      <c r="F3093" s="1" t="s">
        <v>86</v>
      </c>
      <c r="G3093" s="82" t="s">
        <v>87</v>
      </c>
      <c r="H3093" s="1" t="s">
        <v>1</v>
      </c>
      <c r="I3093" s="1" t="s">
        <v>3016</v>
      </c>
      <c r="J3093" s="1" t="s">
        <v>3199</v>
      </c>
      <c r="K3093" s="1" t="s">
        <v>3198</v>
      </c>
      <c r="L3093" s="1" t="s">
        <v>3191</v>
      </c>
      <c r="M3093" s="1" t="s">
        <v>3193</v>
      </c>
      <c r="N3093" s="1" t="s">
        <v>3194</v>
      </c>
      <c r="O3093" s="1" t="s">
        <v>3195</v>
      </c>
      <c r="P3093" s="1" t="s">
        <v>3192</v>
      </c>
      <c r="Q3093" s="1" t="s">
        <v>3185</v>
      </c>
    </row>
    <row r="3094" spans="1:17">
      <c r="A3094" s="20" t="s">
        <v>0</v>
      </c>
      <c r="B3094" s="20" t="s">
        <v>0</v>
      </c>
      <c r="C3094" s="20" t="s">
        <v>0</v>
      </c>
      <c r="D3094" s="21" t="s">
        <v>0</v>
      </c>
      <c r="E3094" s="21" t="s">
        <v>0</v>
      </c>
      <c r="F3094" s="22" t="s">
        <v>0</v>
      </c>
      <c r="G3094" s="83" t="s">
        <v>0</v>
      </c>
      <c r="H3094" s="23" t="s">
        <v>0</v>
      </c>
      <c r="I3094" s="28">
        <v>1</v>
      </c>
      <c r="J3094" s="28">
        <v>2</v>
      </c>
      <c r="K3094" s="28">
        <v>3</v>
      </c>
      <c r="L3094" s="28" t="s">
        <v>3186</v>
      </c>
      <c r="M3094" s="28">
        <v>5</v>
      </c>
      <c r="N3094" s="28">
        <v>6</v>
      </c>
      <c r="O3094" s="28">
        <v>7</v>
      </c>
      <c r="P3094" s="28" t="s">
        <v>3187</v>
      </c>
      <c r="Q3094" s="28">
        <v>9</v>
      </c>
    </row>
    <row r="3095" spans="1:17">
      <c r="A3095" s="17" t="s">
        <v>803</v>
      </c>
      <c r="B3095" s="17" t="s">
        <v>129</v>
      </c>
      <c r="C3095" s="12" t="s">
        <v>1280</v>
      </c>
      <c r="D3095" s="12" t="s">
        <v>1281</v>
      </c>
      <c r="E3095" s="18" t="s">
        <v>0</v>
      </c>
      <c r="F3095" s="18" t="s">
        <v>0</v>
      </c>
      <c r="G3095" s="81" t="s">
        <v>0</v>
      </c>
      <c r="H3095" s="18" t="s">
        <v>1282</v>
      </c>
      <c r="I3095" s="11"/>
      <c r="J3095" s="11"/>
      <c r="K3095" s="11"/>
      <c r="L3095" s="11"/>
      <c r="M3095" s="11"/>
      <c r="N3095" s="11"/>
      <c r="O3095" s="11"/>
      <c r="P3095" s="11"/>
      <c r="Q3095" s="11" t="str">
        <f t="shared" si="2640"/>
        <v>-</v>
      </c>
    </row>
    <row r="3096" spans="1:17" ht="22.5">
      <c r="A3096" s="17" t="s">
        <v>0</v>
      </c>
      <c r="B3096" s="17" t="s">
        <v>0</v>
      </c>
      <c r="C3096" s="17" t="s">
        <v>0</v>
      </c>
      <c r="D3096" s="18" t="s">
        <v>0</v>
      </c>
      <c r="E3096" s="18" t="s">
        <v>0</v>
      </c>
      <c r="F3096" s="18" t="s">
        <v>0</v>
      </c>
      <c r="G3096" s="81" t="s">
        <v>0</v>
      </c>
      <c r="H3096" s="24" t="s">
        <v>27</v>
      </c>
      <c r="I3096" s="29">
        <v>4661279</v>
      </c>
      <c r="J3096" s="29">
        <f t="shared" ref="J3096" si="2644">SUM(J3097,J3105,J3107)</f>
        <v>4596344</v>
      </c>
      <c r="K3096" s="29">
        <f t="shared" ref="K3096" si="2645">SUM(K3097,K3105,K3107)</f>
        <v>2470263</v>
      </c>
      <c r="L3096" s="29">
        <f t="shared" ref="L3096:L3128" si="2646">M3096+N3096+O3096</f>
        <v>1208850</v>
      </c>
      <c r="M3096" s="29">
        <f t="shared" ref="M3096:O3096" si="2647">SUM(M3097,M3105,M3107)</f>
        <v>413950</v>
      </c>
      <c r="N3096" s="29">
        <f t="shared" si="2647"/>
        <v>399200</v>
      </c>
      <c r="O3096" s="29">
        <f t="shared" si="2647"/>
        <v>395700</v>
      </c>
      <c r="P3096" s="29">
        <f t="shared" ref="P3096:P3128" si="2648">SUM(K3096+L3096)</f>
        <v>3679113</v>
      </c>
      <c r="Q3096" s="29">
        <f t="shared" si="2640"/>
        <v>80.044335236875213</v>
      </c>
    </row>
    <row r="3097" spans="1:17">
      <c r="A3097" s="12" t="s">
        <v>803</v>
      </c>
      <c r="B3097" s="12" t="s">
        <v>129</v>
      </c>
      <c r="C3097" s="12" t="s">
        <v>1280</v>
      </c>
      <c r="D3097" s="12" t="s">
        <v>1281</v>
      </c>
      <c r="E3097" s="18" t="s">
        <v>2</v>
      </c>
      <c r="F3097" s="18" t="s">
        <v>0</v>
      </c>
      <c r="G3097" s="81" t="s">
        <v>0</v>
      </c>
      <c r="H3097" s="18" t="s">
        <v>3</v>
      </c>
      <c r="I3097" s="3">
        <v>3924864</v>
      </c>
      <c r="J3097" s="3">
        <f t="shared" ref="J3097" si="2649">SUM(J3098:J3099)</f>
        <v>3947929</v>
      </c>
      <c r="K3097" s="3">
        <f t="shared" ref="K3097" si="2650">SUM(K3098:K3099)</f>
        <v>2139883</v>
      </c>
      <c r="L3097" s="3">
        <f t="shared" si="2646"/>
        <v>1035000</v>
      </c>
      <c r="M3097" s="3">
        <f t="shared" ref="M3097:O3097" si="2651">SUM(M3098:M3099)</f>
        <v>346000</v>
      </c>
      <c r="N3097" s="3">
        <f t="shared" si="2651"/>
        <v>346000</v>
      </c>
      <c r="O3097" s="3">
        <f t="shared" si="2651"/>
        <v>343000</v>
      </c>
      <c r="P3097" s="3">
        <f t="shared" si="2648"/>
        <v>3174883</v>
      </c>
      <c r="Q3097" s="3">
        <f t="shared" si="2640"/>
        <v>80.418948770355286</v>
      </c>
    </row>
    <row r="3098" spans="1:17">
      <c r="A3098" s="33" t="s">
        <v>803</v>
      </c>
      <c r="B3098" s="33" t="s">
        <v>129</v>
      </c>
      <c r="C3098" s="33" t="s">
        <v>1280</v>
      </c>
      <c r="D3098" s="33" t="s">
        <v>1281</v>
      </c>
      <c r="E3098" s="34">
        <v>6111</v>
      </c>
      <c r="F3098" s="33"/>
      <c r="G3098" s="84" t="s">
        <v>3108</v>
      </c>
      <c r="H3098" s="35" t="s">
        <v>4</v>
      </c>
      <c r="I3098" s="32">
        <v>3493954</v>
      </c>
      <c r="J3098" s="32">
        <v>3493954</v>
      </c>
      <c r="K3098" s="32">
        <v>1854513</v>
      </c>
      <c r="L3098" s="32">
        <f t="shared" si="2646"/>
        <v>930000</v>
      </c>
      <c r="M3098" s="32">
        <v>310000</v>
      </c>
      <c r="N3098" s="32">
        <v>310000</v>
      </c>
      <c r="O3098" s="32">
        <v>310000</v>
      </c>
      <c r="P3098" s="32">
        <f t="shared" si="2648"/>
        <v>2784513</v>
      </c>
      <c r="Q3098" s="32">
        <f t="shared" si="2640"/>
        <v>79.695182020141075</v>
      </c>
    </row>
    <row r="3099" spans="1:17">
      <c r="A3099" s="17" t="s">
        <v>803</v>
      </c>
      <c r="B3099" s="17" t="s">
        <v>129</v>
      </c>
      <c r="C3099" s="17" t="s">
        <v>1280</v>
      </c>
      <c r="D3099" s="17" t="s">
        <v>1281</v>
      </c>
      <c r="E3099" s="17" t="s">
        <v>91</v>
      </c>
      <c r="F3099" s="12" t="s">
        <v>0</v>
      </c>
      <c r="G3099" s="84" t="s">
        <v>0</v>
      </c>
      <c r="H3099" s="18" t="s">
        <v>5</v>
      </c>
      <c r="I3099" s="3">
        <v>430910</v>
      </c>
      <c r="J3099" s="3">
        <f t="shared" ref="J3099:K3099" si="2652">SUM(J3100:J3104)</f>
        <v>453975</v>
      </c>
      <c r="K3099" s="3">
        <f t="shared" si="2652"/>
        <v>285370</v>
      </c>
      <c r="L3099" s="3">
        <f t="shared" si="2646"/>
        <v>105000</v>
      </c>
      <c r="M3099" s="3">
        <f t="shared" ref="M3099:O3099" si="2653">SUM(M3100:M3104)</f>
        <v>36000</v>
      </c>
      <c r="N3099" s="3">
        <f t="shared" si="2653"/>
        <v>36000</v>
      </c>
      <c r="O3099" s="3">
        <f t="shared" si="2653"/>
        <v>33000</v>
      </c>
      <c r="P3099" s="3">
        <f t="shared" si="2648"/>
        <v>390370</v>
      </c>
      <c r="Q3099" s="3">
        <f t="shared" si="2640"/>
        <v>85.989316592323362</v>
      </c>
    </row>
    <row r="3100" spans="1:17">
      <c r="A3100" s="33" t="s">
        <v>803</v>
      </c>
      <c r="B3100" s="33" t="s">
        <v>129</v>
      </c>
      <c r="C3100" s="33" t="s">
        <v>1280</v>
      </c>
      <c r="D3100" s="33" t="s">
        <v>1281</v>
      </c>
      <c r="E3100" s="34">
        <v>6112</v>
      </c>
      <c r="F3100" s="33" t="s">
        <v>1283</v>
      </c>
      <c r="G3100" s="84" t="s">
        <v>3108</v>
      </c>
      <c r="H3100" s="35" t="s">
        <v>9</v>
      </c>
      <c r="I3100" s="32">
        <v>86500</v>
      </c>
      <c r="J3100" s="32">
        <v>86500</v>
      </c>
      <c r="K3100" s="32">
        <v>48138</v>
      </c>
      <c r="L3100" s="32">
        <f t="shared" si="2646"/>
        <v>24000</v>
      </c>
      <c r="M3100" s="32">
        <v>8000</v>
      </c>
      <c r="N3100" s="32">
        <v>8000</v>
      </c>
      <c r="O3100" s="32">
        <v>8000</v>
      </c>
      <c r="P3100" s="32">
        <f t="shared" si="2648"/>
        <v>72138</v>
      </c>
      <c r="Q3100" s="32">
        <f t="shared" si="2640"/>
        <v>83.396531791907506</v>
      </c>
    </row>
    <row r="3101" spans="1:17">
      <c r="A3101" s="33" t="s">
        <v>803</v>
      </c>
      <c r="B3101" s="33" t="s">
        <v>129</v>
      </c>
      <c r="C3101" s="33" t="s">
        <v>1280</v>
      </c>
      <c r="D3101" s="33" t="s">
        <v>1281</v>
      </c>
      <c r="E3101" s="34">
        <v>6112</v>
      </c>
      <c r="F3101" s="33" t="s">
        <v>1284</v>
      </c>
      <c r="G3101" s="84" t="s">
        <v>3108</v>
      </c>
      <c r="H3101" s="35" t="s">
        <v>10</v>
      </c>
      <c r="I3101" s="32">
        <v>272300</v>
      </c>
      <c r="J3101" s="32">
        <v>272300</v>
      </c>
      <c r="K3101" s="32">
        <v>149057</v>
      </c>
      <c r="L3101" s="32">
        <f t="shared" si="2646"/>
        <v>81000</v>
      </c>
      <c r="M3101" s="32">
        <v>28000</v>
      </c>
      <c r="N3101" s="32">
        <v>28000</v>
      </c>
      <c r="O3101" s="32">
        <v>25000</v>
      </c>
      <c r="P3101" s="32">
        <f t="shared" si="2648"/>
        <v>230057</v>
      </c>
      <c r="Q3101" s="32">
        <f t="shared" si="2640"/>
        <v>84.486595666544247</v>
      </c>
    </row>
    <row r="3102" spans="1:17">
      <c r="A3102" s="12" t="s">
        <v>803</v>
      </c>
      <c r="B3102" s="12" t="s">
        <v>129</v>
      </c>
      <c r="C3102" s="12" t="s">
        <v>1280</v>
      </c>
      <c r="D3102" s="12" t="s">
        <v>1281</v>
      </c>
      <c r="E3102" s="11">
        <v>6112</v>
      </c>
      <c r="F3102" s="12" t="s">
        <v>1285</v>
      </c>
      <c r="G3102" s="84" t="s">
        <v>3108</v>
      </c>
      <c r="H3102" s="13" t="s">
        <v>7</v>
      </c>
      <c r="I3102" s="2">
        <v>47200</v>
      </c>
      <c r="J3102" s="2">
        <v>70265</v>
      </c>
      <c r="K3102" s="2">
        <v>70265</v>
      </c>
      <c r="L3102" s="2">
        <f t="shared" si="2646"/>
        <v>0</v>
      </c>
      <c r="M3102" s="2"/>
      <c r="N3102" s="2"/>
      <c r="O3102" s="2"/>
      <c r="P3102" s="2">
        <f t="shared" si="2648"/>
        <v>70265</v>
      </c>
      <c r="Q3102" s="2">
        <f t="shared" si="2640"/>
        <v>100</v>
      </c>
    </row>
    <row r="3103" spans="1:17">
      <c r="A3103" s="12" t="s">
        <v>803</v>
      </c>
      <c r="B3103" s="12" t="s">
        <v>129</v>
      </c>
      <c r="C3103" s="12" t="s">
        <v>1280</v>
      </c>
      <c r="D3103" s="12" t="s">
        <v>1281</v>
      </c>
      <c r="E3103" s="11">
        <v>6112</v>
      </c>
      <c r="F3103" s="12" t="s">
        <v>1286</v>
      </c>
      <c r="G3103" s="84" t="s">
        <v>3108</v>
      </c>
      <c r="H3103" s="13" t="s">
        <v>8</v>
      </c>
      <c r="I3103" s="2">
        <v>7000</v>
      </c>
      <c r="J3103" s="2">
        <v>7000</v>
      </c>
      <c r="K3103" s="2">
        <v>0</v>
      </c>
      <c r="L3103" s="2">
        <f t="shared" si="2646"/>
        <v>0</v>
      </c>
      <c r="M3103" s="2"/>
      <c r="N3103" s="2"/>
      <c r="O3103" s="2"/>
      <c r="P3103" s="2">
        <f t="shared" si="2648"/>
        <v>0</v>
      </c>
      <c r="Q3103" s="2">
        <f t="shared" si="2640"/>
        <v>0</v>
      </c>
    </row>
    <row r="3104" spans="1:17">
      <c r="A3104" s="12" t="s">
        <v>803</v>
      </c>
      <c r="B3104" s="12" t="s">
        <v>129</v>
      </c>
      <c r="C3104" s="12" t="s">
        <v>1280</v>
      </c>
      <c r="D3104" s="12" t="s">
        <v>1281</v>
      </c>
      <c r="E3104" s="11">
        <v>6112</v>
      </c>
      <c r="F3104" s="12" t="s">
        <v>1287</v>
      </c>
      <c r="G3104" s="84" t="s">
        <v>3108</v>
      </c>
      <c r="H3104" s="13" t="s">
        <v>6</v>
      </c>
      <c r="I3104" s="2">
        <v>17910</v>
      </c>
      <c r="J3104" s="2">
        <v>17910</v>
      </c>
      <c r="K3104" s="2">
        <v>17910</v>
      </c>
      <c r="L3104" s="2">
        <f t="shared" si="2646"/>
        <v>0</v>
      </c>
      <c r="M3104" s="2"/>
      <c r="N3104" s="2"/>
      <c r="O3104" s="2"/>
      <c r="P3104" s="2">
        <f t="shared" si="2648"/>
        <v>17910</v>
      </c>
      <c r="Q3104" s="2">
        <f t="shared" si="2640"/>
        <v>100</v>
      </c>
    </row>
    <row r="3105" spans="1:17">
      <c r="A3105" s="12" t="s">
        <v>803</v>
      </c>
      <c r="B3105" s="12" t="s">
        <v>129</v>
      </c>
      <c r="C3105" s="12" t="s">
        <v>1280</v>
      </c>
      <c r="D3105" s="12" t="s">
        <v>1281</v>
      </c>
      <c r="E3105" s="18" t="s">
        <v>13</v>
      </c>
      <c r="F3105" s="18" t="s">
        <v>0</v>
      </c>
      <c r="G3105" s="81" t="s">
        <v>0</v>
      </c>
      <c r="H3105" s="18" t="s">
        <v>14</v>
      </c>
      <c r="I3105" s="3">
        <v>366865</v>
      </c>
      <c r="J3105" s="3">
        <f t="shared" ref="J3105:K3105" si="2654">SUM(J3106)</f>
        <v>366865</v>
      </c>
      <c r="K3105" s="3">
        <f t="shared" si="2654"/>
        <v>196468</v>
      </c>
      <c r="L3105" s="3">
        <f t="shared" si="2646"/>
        <v>96000</v>
      </c>
      <c r="M3105" s="3">
        <f t="shared" ref="M3105:O3105" si="2655">SUM(M3106)</f>
        <v>32000</v>
      </c>
      <c r="N3105" s="3">
        <f t="shared" si="2655"/>
        <v>32000</v>
      </c>
      <c r="O3105" s="3">
        <f t="shared" si="2655"/>
        <v>32000</v>
      </c>
      <c r="P3105" s="3">
        <f t="shared" si="2648"/>
        <v>292468</v>
      </c>
      <c r="Q3105" s="3">
        <f t="shared" si="2640"/>
        <v>79.720878252218114</v>
      </c>
    </row>
    <row r="3106" spans="1:17">
      <c r="A3106" s="33" t="s">
        <v>803</v>
      </c>
      <c r="B3106" s="33" t="s">
        <v>129</v>
      </c>
      <c r="C3106" s="33" t="s">
        <v>1280</v>
      </c>
      <c r="D3106" s="33" t="s">
        <v>1281</v>
      </c>
      <c r="E3106" s="34">
        <v>6121</v>
      </c>
      <c r="F3106" s="33"/>
      <c r="G3106" s="84" t="s">
        <v>3108</v>
      </c>
      <c r="H3106" s="35" t="s">
        <v>15</v>
      </c>
      <c r="I3106" s="32">
        <v>366865</v>
      </c>
      <c r="J3106" s="32">
        <v>366865</v>
      </c>
      <c r="K3106" s="32">
        <v>196468</v>
      </c>
      <c r="L3106" s="32">
        <f t="shared" si="2646"/>
        <v>96000</v>
      </c>
      <c r="M3106" s="32">
        <v>32000</v>
      </c>
      <c r="N3106" s="32">
        <v>32000</v>
      </c>
      <c r="O3106" s="32">
        <v>32000</v>
      </c>
      <c r="P3106" s="32">
        <f t="shared" si="2648"/>
        <v>292468</v>
      </c>
      <c r="Q3106" s="32">
        <f t="shared" si="2640"/>
        <v>79.720878252218114</v>
      </c>
    </row>
    <row r="3107" spans="1:17">
      <c r="A3107" s="12" t="s">
        <v>803</v>
      </c>
      <c r="B3107" s="12" t="s">
        <v>129</v>
      </c>
      <c r="C3107" s="12" t="s">
        <v>1280</v>
      </c>
      <c r="D3107" s="12" t="s">
        <v>1281</v>
      </c>
      <c r="E3107" s="18" t="s">
        <v>16</v>
      </c>
      <c r="F3107" s="18" t="s">
        <v>0</v>
      </c>
      <c r="G3107" s="81" t="s">
        <v>0</v>
      </c>
      <c r="H3107" s="18" t="s">
        <v>17</v>
      </c>
      <c r="I3107" s="3">
        <v>369550</v>
      </c>
      <c r="J3107" s="3">
        <f t="shared" ref="J3107:K3107" si="2656">SUM(J3108:J3115)</f>
        <v>281550</v>
      </c>
      <c r="K3107" s="3">
        <f t="shared" si="2656"/>
        <v>133912</v>
      </c>
      <c r="L3107" s="3">
        <f t="shared" si="2646"/>
        <v>77850</v>
      </c>
      <c r="M3107" s="3">
        <f t="shared" ref="M3107:O3107" si="2657">SUM(M3108:M3115)</f>
        <v>35950</v>
      </c>
      <c r="N3107" s="3">
        <f t="shared" si="2657"/>
        <v>21200</v>
      </c>
      <c r="O3107" s="3">
        <f t="shared" si="2657"/>
        <v>20700</v>
      </c>
      <c r="P3107" s="3">
        <f t="shared" si="2648"/>
        <v>211762</v>
      </c>
      <c r="Q3107" s="3">
        <f t="shared" si="2640"/>
        <v>75.212928431894866</v>
      </c>
    </row>
    <row r="3108" spans="1:17">
      <c r="A3108" s="12" t="s">
        <v>803</v>
      </c>
      <c r="B3108" s="12" t="s">
        <v>129</v>
      </c>
      <c r="C3108" s="12" t="s">
        <v>1280</v>
      </c>
      <c r="D3108" s="12" t="s">
        <v>1281</v>
      </c>
      <c r="E3108" s="11">
        <v>6131</v>
      </c>
      <c r="F3108" s="12"/>
      <c r="G3108" s="84" t="s">
        <v>3108</v>
      </c>
      <c r="H3108" s="13" t="s">
        <v>18</v>
      </c>
      <c r="I3108" s="2">
        <v>4000</v>
      </c>
      <c r="J3108" s="2">
        <v>1000</v>
      </c>
      <c r="K3108" s="2">
        <v>0</v>
      </c>
      <c r="L3108" s="2">
        <f t="shared" si="2646"/>
        <v>1000</v>
      </c>
      <c r="M3108" s="2">
        <v>1000</v>
      </c>
      <c r="N3108" s="2"/>
      <c r="O3108" s="2"/>
      <c r="P3108" s="2">
        <f t="shared" si="2648"/>
        <v>1000</v>
      </c>
      <c r="Q3108" s="2">
        <f t="shared" si="2640"/>
        <v>100</v>
      </c>
    </row>
    <row r="3109" spans="1:17">
      <c r="A3109" s="12" t="s">
        <v>803</v>
      </c>
      <c r="B3109" s="12" t="s">
        <v>129</v>
      </c>
      <c r="C3109" s="12" t="s">
        <v>1280</v>
      </c>
      <c r="D3109" s="12" t="s">
        <v>1281</v>
      </c>
      <c r="E3109" s="11">
        <v>6132</v>
      </c>
      <c r="F3109" s="12"/>
      <c r="G3109" s="84" t="s">
        <v>3108</v>
      </c>
      <c r="H3109" s="13" t="s">
        <v>19</v>
      </c>
      <c r="I3109" s="2">
        <v>141000</v>
      </c>
      <c r="J3109" s="2">
        <v>141000</v>
      </c>
      <c r="K3109" s="2">
        <v>70000</v>
      </c>
      <c r="L3109" s="2">
        <f t="shared" si="2646"/>
        <v>30000</v>
      </c>
      <c r="M3109" s="2">
        <v>10000</v>
      </c>
      <c r="N3109" s="2">
        <v>10000</v>
      </c>
      <c r="O3109" s="2">
        <v>10000</v>
      </c>
      <c r="P3109" s="2">
        <f t="shared" si="2648"/>
        <v>100000</v>
      </c>
      <c r="Q3109" s="2">
        <f t="shared" si="2640"/>
        <v>70.921985815602838</v>
      </c>
    </row>
    <row r="3110" spans="1:17">
      <c r="A3110" s="12" t="s">
        <v>803</v>
      </c>
      <c r="B3110" s="12" t="s">
        <v>129</v>
      </c>
      <c r="C3110" s="12" t="s">
        <v>1280</v>
      </c>
      <c r="D3110" s="12" t="s">
        <v>1281</v>
      </c>
      <c r="E3110" s="11">
        <v>6133</v>
      </c>
      <c r="F3110" s="12"/>
      <c r="G3110" s="84" t="s">
        <v>3108</v>
      </c>
      <c r="H3110" s="13" t="s">
        <v>20</v>
      </c>
      <c r="I3110" s="2">
        <v>19000</v>
      </c>
      <c r="J3110" s="2">
        <v>19000</v>
      </c>
      <c r="K3110" s="2">
        <v>9600</v>
      </c>
      <c r="L3110" s="2">
        <f t="shared" si="2646"/>
        <v>4500</v>
      </c>
      <c r="M3110" s="2">
        <v>1500</v>
      </c>
      <c r="N3110" s="2">
        <v>1500</v>
      </c>
      <c r="O3110" s="2">
        <v>1500</v>
      </c>
      <c r="P3110" s="2">
        <f t="shared" si="2648"/>
        <v>14100</v>
      </c>
      <c r="Q3110" s="2">
        <f t="shared" si="2640"/>
        <v>74.210526315789465</v>
      </c>
    </row>
    <row r="3111" spans="1:17">
      <c r="A3111" s="12" t="s">
        <v>803</v>
      </c>
      <c r="B3111" s="12" t="s">
        <v>129</v>
      </c>
      <c r="C3111" s="12" t="s">
        <v>1280</v>
      </c>
      <c r="D3111" s="12" t="s">
        <v>1281</v>
      </c>
      <c r="E3111" s="11">
        <v>6134</v>
      </c>
      <c r="F3111" s="12"/>
      <c r="G3111" s="84" t="s">
        <v>3108</v>
      </c>
      <c r="H3111" s="13" t="s">
        <v>21</v>
      </c>
      <c r="I3111" s="2">
        <v>58000</v>
      </c>
      <c r="J3111" s="2">
        <v>18000</v>
      </c>
      <c r="K3111" s="2">
        <v>9000</v>
      </c>
      <c r="L3111" s="2">
        <f t="shared" si="2646"/>
        <v>6000</v>
      </c>
      <c r="M3111" s="2">
        <v>2000</v>
      </c>
      <c r="N3111" s="2">
        <v>2000</v>
      </c>
      <c r="O3111" s="2">
        <v>2000</v>
      </c>
      <c r="P3111" s="2">
        <f t="shared" si="2648"/>
        <v>15000</v>
      </c>
      <c r="Q3111" s="2">
        <f t="shared" si="2640"/>
        <v>83.333333333333343</v>
      </c>
    </row>
    <row r="3112" spans="1:17">
      <c r="A3112" s="12" t="s">
        <v>803</v>
      </c>
      <c r="B3112" s="12" t="s">
        <v>129</v>
      </c>
      <c r="C3112" s="12" t="s">
        <v>1280</v>
      </c>
      <c r="D3112" s="12" t="s">
        <v>1281</v>
      </c>
      <c r="E3112" s="11">
        <v>6135</v>
      </c>
      <c r="F3112" s="12"/>
      <c r="G3112" s="84" t="s">
        <v>3108</v>
      </c>
      <c r="H3112" s="13" t="s">
        <v>22</v>
      </c>
      <c r="I3112" s="2">
        <v>23000</v>
      </c>
      <c r="J3112" s="2">
        <v>3000</v>
      </c>
      <c r="K3112" s="2">
        <v>1500</v>
      </c>
      <c r="L3112" s="2">
        <f t="shared" si="2646"/>
        <v>1500</v>
      </c>
      <c r="M3112" s="2">
        <v>1000</v>
      </c>
      <c r="N3112" s="2">
        <v>500</v>
      </c>
      <c r="O3112" s="2"/>
      <c r="P3112" s="2">
        <f t="shared" si="2648"/>
        <v>3000</v>
      </c>
      <c r="Q3112" s="2">
        <f t="shared" si="2640"/>
        <v>100</v>
      </c>
    </row>
    <row r="3113" spans="1:17">
      <c r="A3113" s="12" t="s">
        <v>803</v>
      </c>
      <c r="B3113" s="12" t="s">
        <v>129</v>
      </c>
      <c r="C3113" s="12" t="s">
        <v>1280</v>
      </c>
      <c r="D3113" s="12" t="s">
        <v>1281</v>
      </c>
      <c r="E3113" s="11">
        <v>6137</v>
      </c>
      <c r="F3113" s="12"/>
      <c r="G3113" s="84" t="s">
        <v>3108</v>
      </c>
      <c r="H3113" s="13" t="s">
        <v>24</v>
      </c>
      <c r="I3113" s="2">
        <v>19000</v>
      </c>
      <c r="J3113" s="2">
        <v>14000</v>
      </c>
      <c r="K3113" s="2">
        <v>7000</v>
      </c>
      <c r="L3113" s="2">
        <f t="shared" si="2646"/>
        <v>3600</v>
      </c>
      <c r="M3113" s="2">
        <v>1200</v>
      </c>
      <c r="N3113" s="2">
        <v>1200</v>
      </c>
      <c r="O3113" s="2">
        <v>1200</v>
      </c>
      <c r="P3113" s="2">
        <f t="shared" si="2648"/>
        <v>10600</v>
      </c>
      <c r="Q3113" s="2">
        <f t="shared" si="2640"/>
        <v>75.714285714285708</v>
      </c>
    </row>
    <row r="3114" spans="1:17">
      <c r="A3114" s="12" t="s">
        <v>803</v>
      </c>
      <c r="B3114" s="12" t="s">
        <v>129</v>
      </c>
      <c r="C3114" s="12" t="s">
        <v>1280</v>
      </c>
      <c r="D3114" s="12" t="s">
        <v>1281</v>
      </c>
      <c r="E3114" s="11">
        <v>6138</v>
      </c>
      <c r="F3114" s="12"/>
      <c r="G3114" s="84" t="s">
        <v>3108</v>
      </c>
      <c r="H3114" s="13" t="s">
        <v>25</v>
      </c>
      <c r="I3114" s="2">
        <v>1850</v>
      </c>
      <c r="J3114" s="2">
        <v>1850</v>
      </c>
      <c r="K3114" s="2">
        <v>0</v>
      </c>
      <c r="L3114" s="2">
        <f t="shared" si="2646"/>
        <v>1850</v>
      </c>
      <c r="M3114" s="2">
        <v>1850</v>
      </c>
      <c r="N3114" s="2"/>
      <c r="O3114" s="2"/>
      <c r="P3114" s="2">
        <f t="shared" si="2648"/>
        <v>1850</v>
      </c>
      <c r="Q3114" s="2">
        <f t="shared" si="2640"/>
        <v>100</v>
      </c>
    </row>
    <row r="3115" spans="1:17">
      <c r="A3115" s="17" t="s">
        <v>803</v>
      </c>
      <c r="B3115" s="17" t="s">
        <v>129</v>
      </c>
      <c r="C3115" s="17" t="s">
        <v>1280</v>
      </c>
      <c r="D3115" s="17" t="s">
        <v>1281</v>
      </c>
      <c r="E3115" s="17" t="s">
        <v>99</v>
      </c>
      <c r="F3115" s="12" t="s">
        <v>0</v>
      </c>
      <c r="G3115" s="84" t="s">
        <v>0</v>
      </c>
      <c r="H3115" s="18" t="s">
        <v>26</v>
      </c>
      <c r="I3115" s="3">
        <v>103700</v>
      </c>
      <c r="J3115" s="3">
        <f t="shared" ref="J3115:K3115" si="2658">SUM(J3116:J3118)</f>
        <v>83700</v>
      </c>
      <c r="K3115" s="3">
        <f t="shared" si="2658"/>
        <v>36812</v>
      </c>
      <c r="L3115" s="3">
        <f t="shared" si="2646"/>
        <v>29400</v>
      </c>
      <c r="M3115" s="3">
        <f t="shared" ref="M3115:O3115" si="2659">SUM(M3116:M3118)</f>
        <v>17400</v>
      </c>
      <c r="N3115" s="3">
        <f t="shared" si="2659"/>
        <v>6000</v>
      </c>
      <c r="O3115" s="3">
        <f t="shared" si="2659"/>
        <v>6000</v>
      </c>
      <c r="P3115" s="3">
        <f t="shared" si="2648"/>
        <v>66212</v>
      </c>
      <c r="Q3115" s="3">
        <f t="shared" si="2640"/>
        <v>79.106332138590204</v>
      </c>
    </row>
    <row r="3116" spans="1:17">
      <c r="A3116" s="12" t="s">
        <v>803</v>
      </c>
      <c r="B3116" s="12" t="s">
        <v>129</v>
      </c>
      <c r="C3116" s="12" t="s">
        <v>1280</v>
      </c>
      <c r="D3116" s="12" t="s">
        <v>1281</v>
      </c>
      <c r="E3116" s="11">
        <v>6139</v>
      </c>
      <c r="F3116" s="12"/>
      <c r="G3116" s="84" t="s">
        <v>3108</v>
      </c>
      <c r="H3116" s="13" t="s">
        <v>26</v>
      </c>
      <c r="I3116" s="2">
        <v>81800</v>
      </c>
      <c r="J3116" s="2">
        <v>61800</v>
      </c>
      <c r="K3116" s="2">
        <v>30850</v>
      </c>
      <c r="L3116" s="2">
        <f t="shared" si="2646"/>
        <v>15000</v>
      </c>
      <c r="M3116" s="2">
        <v>5000</v>
      </c>
      <c r="N3116" s="2">
        <v>5000</v>
      </c>
      <c r="O3116" s="2">
        <v>5000</v>
      </c>
      <c r="P3116" s="2">
        <f t="shared" si="2648"/>
        <v>45850</v>
      </c>
      <c r="Q3116" s="2">
        <f t="shared" si="2640"/>
        <v>74.190938511326863</v>
      </c>
    </row>
    <row r="3117" spans="1:17">
      <c r="A3117" s="33" t="s">
        <v>803</v>
      </c>
      <c r="B3117" s="33" t="s">
        <v>129</v>
      </c>
      <c r="C3117" s="33" t="s">
        <v>1280</v>
      </c>
      <c r="D3117" s="33" t="s">
        <v>1281</v>
      </c>
      <c r="E3117" s="34">
        <v>6139</v>
      </c>
      <c r="F3117" s="33" t="s">
        <v>1288</v>
      </c>
      <c r="G3117" s="84" t="s">
        <v>3108</v>
      </c>
      <c r="H3117" s="35" t="s">
        <v>108</v>
      </c>
      <c r="I3117" s="32">
        <v>10500</v>
      </c>
      <c r="J3117" s="32">
        <v>10500</v>
      </c>
      <c r="K3117" s="32">
        <v>5962</v>
      </c>
      <c r="L3117" s="32">
        <f t="shared" si="2646"/>
        <v>3000</v>
      </c>
      <c r="M3117" s="32">
        <v>1000</v>
      </c>
      <c r="N3117" s="32">
        <v>1000</v>
      </c>
      <c r="O3117" s="32">
        <v>1000</v>
      </c>
      <c r="P3117" s="32">
        <f t="shared" si="2648"/>
        <v>8962</v>
      </c>
      <c r="Q3117" s="32">
        <f t="shared" si="2640"/>
        <v>85.352380952380955</v>
      </c>
    </row>
    <row r="3118" spans="1:17" ht="22.5">
      <c r="A3118" s="12" t="s">
        <v>803</v>
      </c>
      <c r="B3118" s="12" t="s">
        <v>129</v>
      </c>
      <c r="C3118" s="12" t="s">
        <v>1280</v>
      </c>
      <c r="D3118" s="12" t="s">
        <v>1281</v>
      </c>
      <c r="E3118" s="11">
        <v>6139</v>
      </c>
      <c r="F3118" s="12" t="s">
        <v>1289</v>
      </c>
      <c r="G3118" s="84" t="s">
        <v>3108</v>
      </c>
      <c r="H3118" s="13" t="s">
        <v>114</v>
      </c>
      <c r="I3118" s="2">
        <v>11400</v>
      </c>
      <c r="J3118" s="2">
        <v>11400</v>
      </c>
      <c r="K3118" s="2">
        <v>0</v>
      </c>
      <c r="L3118" s="2">
        <f t="shared" si="2646"/>
        <v>11400</v>
      </c>
      <c r="M3118" s="2">
        <v>11400</v>
      </c>
      <c r="N3118" s="2"/>
      <c r="O3118" s="2"/>
      <c r="P3118" s="2">
        <f t="shared" si="2648"/>
        <v>11400</v>
      </c>
      <c r="Q3118" s="2">
        <f t="shared" si="2640"/>
        <v>100</v>
      </c>
    </row>
    <row r="3119" spans="1:17" ht="22.5">
      <c r="A3119" s="17" t="s">
        <v>0</v>
      </c>
      <c r="B3119" s="17" t="s">
        <v>0</v>
      </c>
      <c r="C3119" s="17" t="s">
        <v>0</v>
      </c>
      <c r="D3119" s="18" t="s">
        <v>0</v>
      </c>
      <c r="E3119" s="18" t="s">
        <v>0</v>
      </c>
      <c r="F3119" s="18" t="s">
        <v>0</v>
      </c>
      <c r="G3119" s="81" t="s">
        <v>0</v>
      </c>
      <c r="H3119" s="24" t="s">
        <v>36</v>
      </c>
      <c r="I3119" s="29">
        <v>100</v>
      </c>
      <c r="J3119" s="29">
        <f t="shared" ref="J3119:K3121" si="2660">SUM(J3120)</f>
        <v>100</v>
      </c>
      <c r="K3119" s="29">
        <f t="shared" si="2660"/>
        <v>0</v>
      </c>
      <c r="L3119" s="29">
        <f t="shared" si="2646"/>
        <v>0</v>
      </c>
      <c r="M3119" s="29">
        <f t="shared" ref="M3119:O3121" si="2661">SUM(M3120)</f>
        <v>0</v>
      </c>
      <c r="N3119" s="29">
        <f t="shared" si="2661"/>
        <v>0</v>
      </c>
      <c r="O3119" s="29">
        <f t="shared" si="2661"/>
        <v>0</v>
      </c>
      <c r="P3119" s="29">
        <f t="shared" si="2648"/>
        <v>0</v>
      </c>
      <c r="Q3119" s="29">
        <f t="shared" si="2640"/>
        <v>0</v>
      </c>
    </row>
    <row r="3120" spans="1:17">
      <c r="A3120" s="12" t="s">
        <v>803</v>
      </c>
      <c r="B3120" s="12" t="s">
        <v>129</v>
      </c>
      <c r="C3120" s="12" t="s">
        <v>1280</v>
      </c>
      <c r="D3120" s="12" t="s">
        <v>1281</v>
      </c>
      <c r="E3120" s="18" t="s">
        <v>28</v>
      </c>
      <c r="F3120" s="18" t="s">
        <v>0</v>
      </c>
      <c r="G3120" s="81" t="s">
        <v>0</v>
      </c>
      <c r="H3120" s="18" t="s">
        <v>29</v>
      </c>
      <c r="I3120" s="3">
        <v>100</v>
      </c>
      <c r="J3120" s="3">
        <f t="shared" si="2660"/>
        <v>100</v>
      </c>
      <c r="K3120" s="3">
        <f t="shared" si="2660"/>
        <v>0</v>
      </c>
      <c r="L3120" s="3">
        <f t="shared" si="2646"/>
        <v>0</v>
      </c>
      <c r="M3120" s="3">
        <f t="shared" si="2661"/>
        <v>0</v>
      </c>
      <c r="N3120" s="3">
        <f t="shared" si="2661"/>
        <v>0</v>
      </c>
      <c r="O3120" s="3">
        <f t="shared" si="2661"/>
        <v>0</v>
      </c>
      <c r="P3120" s="3">
        <f t="shared" si="2648"/>
        <v>0</v>
      </c>
      <c r="Q3120" s="3">
        <f t="shared" si="2640"/>
        <v>0</v>
      </c>
    </row>
    <row r="3121" spans="1:17">
      <c r="A3121" s="17" t="s">
        <v>803</v>
      </c>
      <c r="B3121" s="17" t="s">
        <v>129</v>
      </c>
      <c r="C3121" s="17" t="s">
        <v>1280</v>
      </c>
      <c r="D3121" s="17" t="s">
        <v>1281</v>
      </c>
      <c r="E3121" s="17" t="s">
        <v>120</v>
      </c>
      <c r="F3121" s="12" t="s">
        <v>0</v>
      </c>
      <c r="G3121" s="84" t="s">
        <v>0</v>
      </c>
      <c r="H3121" s="18" t="s">
        <v>35</v>
      </c>
      <c r="I3121" s="3">
        <v>100</v>
      </c>
      <c r="J3121" s="3">
        <f t="shared" si="2660"/>
        <v>100</v>
      </c>
      <c r="K3121" s="3">
        <f t="shared" si="2660"/>
        <v>0</v>
      </c>
      <c r="L3121" s="3">
        <f t="shared" si="2646"/>
        <v>0</v>
      </c>
      <c r="M3121" s="3">
        <f t="shared" si="2661"/>
        <v>0</v>
      </c>
      <c r="N3121" s="3">
        <f t="shared" si="2661"/>
        <v>0</v>
      </c>
      <c r="O3121" s="3">
        <f t="shared" si="2661"/>
        <v>0</v>
      </c>
      <c r="P3121" s="3">
        <f t="shared" si="2648"/>
        <v>0</v>
      </c>
      <c r="Q3121" s="3">
        <f t="shared" si="2640"/>
        <v>0</v>
      </c>
    </row>
    <row r="3122" spans="1:17">
      <c r="A3122" s="12" t="s">
        <v>803</v>
      </c>
      <c r="B3122" s="12" t="s">
        <v>129</v>
      </c>
      <c r="C3122" s="12" t="s">
        <v>1280</v>
      </c>
      <c r="D3122" s="12" t="s">
        <v>1281</v>
      </c>
      <c r="E3122" s="11">
        <v>6148</v>
      </c>
      <c r="F3122" s="12"/>
      <c r="G3122" s="84" t="s">
        <v>3108</v>
      </c>
      <c r="H3122" s="13" t="s">
        <v>35</v>
      </c>
      <c r="I3122" s="2">
        <v>100</v>
      </c>
      <c r="J3122" s="2">
        <v>100</v>
      </c>
      <c r="K3122" s="2">
        <v>0</v>
      </c>
      <c r="L3122" s="2">
        <f t="shared" si="2646"/>
        <v>0</v>
      </c>
      <c r="M3122" s="2"/>
      <c r="N3122" s="2"/>
      <c r="O3122" s="2"/>
      <c r="P3122" s="2">
        <f t="shared" si="2648"/>
        <v>0</v>
      </c>
      <c r="Q3122" s="2">
        <f t="shared" si="2640"/>
        <v>0</v>
      </c>
    </row>
    <row r="3123" spans="1:17" ht="22.5">
      <c r="A3123" s="17" t="s">
        <v>0</v>
      </c>
      <c r="B3123" s="17" t="s">
        <v>0</v>
      </c>
      <c r="C3123" s="17" t="s">
        <v>0</v>
      </c>
      <c r="D3123" s="18" t="s">
        <v>0</v>
      </c>
      <c r="E3123" s="18" t="s">
        <v>0</v>
      </c>
      <c r="F3123" s="18" t="s">
        <v>0</v>
      </c>
      <c r="G3123" s="81" t="s">
        <v>0</v>
      </c>
      <c r="H3123" s="24" t="s">
        <v>58</v>
      </c>
      <c r="I3123" s="29">
        <v>52000</v>
      </c>
      <c r="J3123" s="29">
        <f t="shared" ref="J3123:K3123" si="2662">SUM(J3124)</f>
        <v>30000</v>
      </c>
      <c r="K3123" s="29">
        <f t="shared" si="2662"/>
        <v>15000</v>
      </c>
      <c r="L3123" s="29">
        <f t="shared" si="2646"/>
        <v>15000</v>
      </c>
      <c r="M3123" s="29">
        <f t="shared" ref="M3123:O3123" si="2663">SUM(M3124)</f>
        <v>10000</v>
      </c>
      <c r="N3123" s="29">
        <f t="shared" si="2663"/>
        <v>5000</v>
      </c>
      <c r="O3123" s="29">
        <f t="shared" si="2663"/>
        <v>0</v>
      </c>
      <c r="P3123" s="29">
        <f t="shared" si="2648"/>
        <v>30000</v>
      </c>
      <c r="Q3123" s="29">
        <f t="shared" si="2640"/>
        <v>100</v>
      </c>
    </row>
    <row r="3124" spans="1:17">
      <c r="A3124" s="12" t="s">
        <v>803</v>
      </c>
      <c r="B3124" s="12" t="s">
        <v>129</v>
      </c>
      <c r="C3124" s="12" t="s">
        <v>1280</v>
      </c>
      <c r="D3124" s="12" t="s">
        <v>1281</v>
      </c>
      <c r="E3124" s="18" t="s">
        <v>50</v>
      </c>
      <c r="F3124" s="18" t="s">
        <v>0</v>
      </c>
      <c r="G3124" s="81" t="s">
        <v>0</v>
      </c>
      <c r="H3124" s="18" t="s">
        <v>51</v>
      </c>
      <c r="I3124" s="3">
        <v>52000</v>
      </c>
      <c r="J3124" s="3">
        <f t="shared" ref="J3124" si="2664">SUM(J3125:J3126)</f>
        <v>30000</v>
      </c>
      <c r="K3124" s="3">
        <f t="shared" ref="K3124" si="2665">SUM(K3125:K3126)</f>
        <v>15000</v>
      </c>
      <c r="L3124" s="3">
        <f t="shared" si="2646"/>
        <v>15000</v>
      </c>
      <c r="M3124" s="3">
        <f t="shared" ref="M3124:O3124" si="2666">SUM(M3125:M3126)</f>
        <v>10000</v>
      </c>
      <c r="N3124" s="3">
        <f t="shared" si="2666"/>
        <v>5000</v>
      </c>
      <c r="O3124" s="3">
        <f t="shared" si="2666"/>
        <v>0</v>
      </c>
      <c r="P3124" s="3">
        <f t="shared" si="2648"/>
        <v>30000</v>
      </c>
      <c r="Q3124" s="3">
        <f t="shared" si="2640"/>
        <v>100</v>
      </c>
    </row>
    <row r="3125" spans="1:17">
      <c r="A3125" s="12" t="s">
        <v>803</v>
      </c>
      <c r="B3125" s="12" t="s">
        <v>129</v>
      </c>
      <c r="C3125" s="12" t="s">
        <v>1280</v>
      </c>
      <c r="D3125" s="12" t="s">
        <v>1281</v>
      </c>
      <c r="E3125" s="11">
        <v>8213</v>
      </c>
      <c r="F3125" s="12"/>
      <c r="G3125" s="84" t="s">
        <v>3108</v>
      </c>
      <c r="H3125" s="13" t="s">
        <v>54</v>
      </c>
      <c r="I3125" s="2">
        <v>32000</v>
      </c>
      <c r="J3125" s="2">
        <v>20000</v>
      </c>
      <c r="K3125" s="2">
        <v>10000</v>
      </c>
      <c r="L3125" s="2">
        <f t="shared" si="2646"/>
        <v>10000</v>
      </c>
      <c r="M3125" s="2">
        <v>5000</v>
      </c>
      <c r="N3125" s="2">
        <v>5000</v>
      </c>
      <c r="O3125" s="2"/>
      <c r="P3125" s="2">
        <f t="shared" si="2648"/>
        <v>20000</v>
      </c>
      <c r="Q3125" s="2">
        <f t="shared" si="2640"/>
        <v>100</v>
      </c>
    </row>
    <row r="3126" spans="1:17">
      <c r="A3126" s="12" t="s">
        <v>803</v>
      </c>
      <c r="B3126" s="12" t="s">
        <v>129</v>
      </c>
      <c r="C3126" s="12" t="s">
        <v>1280</v>
      </c>
      <c r="D3126" s="12" t="s">
        <v>1281</v>
      </c>
      <c r="E3126" s="11">
        <v>8216</v>
      </c>
      <c r="F3126" s="12"/>
      <c r="G3126" s="84" t="s">
        <v>3108</v>
      </c>
      <c r="H3126" s="13" t="s">
        <v>57</v>
      </c>
      <c r="I3126" s="2">
        <v>20000</v>
      </c>
      <c r="J3126" s="2">
        <v>10000</v>
      </c>
      <c r="K3126" s="2">
        <v>5000</v>
      </c>
      <c r="L3126" s="2">
        <f t="shared" si="2646"/>
        <v>5000</v>
      </c>
      <c r="M3126" s="2">
        <v>5000</v>
      </c>
      <c r="N3126" s="2"/>
      <c r="O3126" s="2"/>
      <c r="P3126" s="2">
        <f t="shared" si="2648"/>
        <v>10000</v>
      </c>
      <c r="Q3126" s="2">
        <f t="shared" si="2640"/>
        <v>100</v>
      </c>
    </row>
    <row r="3127" spans="1:17" ht="22.5">
      <c r="A3127" s="13" t="s">
        <v>0</v>
      </c>
      <c r="B3127" s="13" t="s">
        <v>0</v>
      </c>
      <c r="C3127" s="13" t="s">
        <v>0</v>
      </c>
      <c r="D3127" s="13" t="s">
        <v>0</v>
      </c>
      <c r="E3127" s="13" t="s">
        <v>0</v>
      </c>
      <c r="F3127" s="13" t="s">
        <v>0</v>
      </c>
      <c r="G3127" s="84" t="s">
        <v>0</v>
      </c>
      <c r="H3127" s="24" t="s">
        <v>1290</v>
      </c>
      <c r="I3127" s="29">
        <v>4713379</v>
      </c>
      <c r="J3127" s="29">
        <f t="shared" ref="J3127:K3127" si="2667">SUM(J3096,J3119,J3123)</f>
        <v>4626444</v>
      </c>
      <c r="K3127" s="29">
        <f t="shared" si="2667"/>
        <v>2485263</v>
      </c>
      <c r="L3127" s="29">
        <f t="shared" si="2646"/>
        <v>1223850</v>
      </c>
      <c r="M3127" s="29">
        <f t="shared" ref="M3127:O3127" si="2668">SUM(M3096,M3119,M3123)</f>
        <v>423950</v>
      </c>
      <c r="N3127" s="29">
        <f t="shared" si="2668"/>
        <v>404200</v>
      </c>
      <c r="O3127" s="29">
        <f t="shared" si="2668"/>
        <v>395700</v>
      </c>
      <c r="P3127" s="29">
        <f t="shared" si="2648"/>
        <v>3709113</v>
      </c>
      <c r="Q3127" s="29">
        <f t="shared" si="2640"/>
        <v>80.172006837216657</v>
      </c>
    </row>
    <row r="3128" spans="1:17" ht="15.75" thickBot="1">
      <c r="A3128" s="13" t="s">
        <v>0</v>
      </c>
      <c r="B3128" s="13" t="s">
        <v>0</v>
      </c>
      <c r="C3128" s="13" t="s">
        <v>0</v>
      </c>
      <c r="D3128" s="13" t="s">
        <v>0</v>
      </c>
      <c r="E3128" s="13" t="s">
        <v>0</v>
      </c>
      <c r="F3128" s="13" t="s">
        <v>0</v>
      </c>
      <c r="G3128" s="84" t="s">
        <v>0</v>
      </c>
      <c r="H3128" s="18" t="s">
        <v>125</v>
      </c>
      <c r="I3128" s="3">
        <v>102</v>
      </c>
      <c r="J3128" s="3">
        <v>102</v>
      </c>
      <c r="K3128" s="3">
        <v>0</v>
      </c>
      <c r="L3128" s="3">
        <f t="shared" si="2646"/>
        <v>0</v>
      </c>
      <c r="M3128" s="3"/>
      <c r="N3128" s="3"/>
      <c r="O3128" s="3"/>
      <c r="P3128" s="3">
        <f t="shared" si="2648"/>
        <v>0</v>
      </c>
      <c r="Q3128" s="3">
        <f t="shared" si="2640"/>
        <v>0</v>
      </c>
    </row>
    <row r="3129" spans="1:17" ht="45.75" thickBot="1">
      <c r="A3129" s="112" t="s">
        <v>0</v>
      </c>
      <c r="B3129" s="112" t="s">
        <v>0</v>
      </c>
      <c r="C3129" s="112" t="s">
        <v>0</v>
      </c>
      <c r="D3129" s="112" t="s">
        <v>0</v>
      </c>
      <c r="E3129" s="112" t="s">
        <v>0</v>
      </c>
      <c r="F3129" s="112" t="s">
        <v>0</v>
      </c>
      <c r="G3129" s="124" t="s">
        <v>0</v>
      </c>
      <c r="H3129" s="1" t="s">
        <v>126</v>
      </c>
      <c r="I3129" s="1" t="s">
        <v>3016</v>
      </c>
      <c r="J3129" s="1" t="s">
        <v>3199</v>
      </c>
      <c r="K3129" s="1" t="s">
        <v>3198</v>
      </c>
      <c r="L3129" s="1" t="s">
        <v>3191</v>
      </c>
      <c r="M3129" s="1" t="s">
        <v>3193</v>
      </c>
      <c r="N3129" s="1" t="s">
        <v>3194</v>
      </c>
      <c r="O3129" s="1" t="s">
        <v>3195</v>
      </c>
      <c r="P3129" s="1" t="s">
        <v>3192</v>
      </c>
      <c r="Q3129" s="1" t="s">
        <v>3185</v>
      </c>
    </row>
    <row r="3130" spans="1:17">
      <c r="A3130" s="113"/>
      <c r="B3130" s="113"/>
      <c r="C3130" s="113"/>
      <c r="D3130" s="113"/>
      <c r="E3130" s="113"/>
      <c r="F3130" s="113"/>
      <c r="G3130" s="125"/>
      <c r="H3130" s="26" t="s">
        <v>0</v>
      </c>
      <c r="I3130" s="28">
        <v>1</v>
      </c>
      <c r="J3130" s="28">
        <v>2</v>
      </c>
      <c r="K3130" s="28">
        <v>3</v>
      </c>
      <c r="L3130" s="28" t="s">
        <v>3186</v>
      </c>
      <c r="M3130" s="28">
        <v>5</v>
      </c>
      <c r="N3130" s="28">
        <v>6</v>
      </c>
      <c r="O3130" s="28">
        <v>7</v>
      </c>
      <c r="P3130" s="28" t="s">
        <v>3187</v>
      </c>
      <c r="Q3130" s="28">
        <v>9</v>
      </c>
    </row>
    <row r="3131" spans="1:17">
      <c r="A3131" s="113"/>
      <c r="B3131" s="113"/>
      <c r="C3131" s="113"/>
      <c r="D3131" s="113"/>
      <c r="E3131" s="113"/>
      <c r="F3131" s="113"/>
      <c r="G3131" s="125"/>
      <c r="H3131" s="8" t="s">
        <v>877</v>
      </c>
      <c r="I3131" s="9">
        <v>4713379</v>
      </c>
      <c r="J3131" s="9">
        <f t="shared" ref="J3131" si="2669">SUM(J3127)</f>
        <v>4626444</v>
      </c>
      <c r="K3131" s="9">
        <f t="shared" ref="K3131" si="2670">SUM(K3127)</f>
        <v>2485263</v>
      </c>
      <c r="L3131" s="9">
        <f t="shared" ref="L3131:L3132" si="2671">M3131+N3131+O3131</f>
        <v>1223850</v>
      </c>
      <c r="M3131" s="9">
        <f t="shared" ref="M3131:O3131" si="2672">SUM(M3127)</f>
        <v>423950</v>
      </c>
      <c r="N3131" s="9">
        <f t="shared" si="2672"/>
        <v>404200</v>
      </c>
      <c r="O3131" s="9">
        <f t="shared" si="2672"/>
        <v>395700</v>
      </c>
      <c r="P3131" s="9">
        <f t="shared" ref="P3131:P3132" si="2673">SUM(K3131+L3131)</f>
        <v>3709113</v>
      </c>
      <c r="Q3131" s="9">
        <f t="shared" si="2640"/>
        <v>80.172006837216657</v>
      </c>
    </row>
    <row r="3132" spans="1:17">
      <c r="A3132" s="113"/>
      <c r="B3132" s="113"/>
      <c r="C3132" s="113"/>
      <c r="D3132" s="113"/>
      <c r="E3132" s="113"/>
      <c r="F3132" s="113"/>
      <c r="G3132" s="125"/>
      <c r="H3132" s="10" t="s">
        <v>68</v>
      </c>
      <c r="I3132" s="9">
        <v>4713379</v>
      </c>
      <c r="J3132" s="9">
        <f t="shared" ref="J3132" si="2674">SUM(J3131)</f>
        <v>4626444</v>
      </c>
      <c r="K3132" s="9">
        <f t="shared" ref="K3132" si="2675">SUM(K3131)</f>
        <v>2485263</v>
      </c>
      <c r="L3132" s="9">
        <f t="shared" si="2671"/>
        <v>1223850</v>
      </c>
      <c r="M3132" s="9">
        <f t="shared" ref="M3132:O3132" si="2676">SUM(M3131)</f>
        <v>423950</v>
      </c>
      <c r="N3132" s="9">
        <f t="shared" si="2676"/>
        <v>404200</v>
      </c>
      <c r="O3132" s="9">
        <f t="shared" si="2676"/>
        <v>395700</v>
      </c>
      <c r="P3132" s="9">
        <f t="shared" si="2673"/>
        <v>3709113</v>
      </c>
      <c r="Q3132" s="9">
        <f t="shared" si="2640"/>
        <v>80.172006837216657</v>
      </c>
    </row>
    <row r="3133" spans="1:17">
      <c r="A3133" s="114"/>
      <c r="B3133" s="114"/>
      <c r="C3133" s="114"/>
      <c r="D3133" s="114"/>
      <c r="E3133" s="114"/>
      <c r="F3133" s="114"/>
      <c r="G3133" s="126"/>
      <c r="Q3133" t="str">
        <f t="shared" si="2640"/>
        <v>-</v>
      </c>
    </row>
    <row r="3134" spans="1:17" ht="15.75" thickBot="1">
      <c r="A3134" s="13" t="s">
        <v>0</v>
      </c>
      <c r="B3134" s="13" t="s">
        <v>0</v>
      </c>
      <c r="C3134" s="13" t="s">
        <v>0</v>
      </c>
      <c r="D3134" s="13" t="s">
        <v>0</v>
      </c>
      <c r="E3134" s="13" t="s">
        <v>0</v>
      </c>
      <c r="F3134" s="13" t="s">
        <v>0</v>
      </c>
      <c r="G3134" s="84" t="s">
        <v>0</v>
      </c>
      <c r="H3134" s="27" t="s">
        <v>0</v>
      </c>
      <c r="I3134" s="27"/>
      <c r="J3134" s="27"/>
      <c r="K3134" s="27"/>
      <c r="L3134" s="27"/>
      <c r="M3134" s="27"/>
      <c r="N3134" s="27"/>
      <c r="O3134" s="27"/>
      <c r="P3134" s="27"/>
      <c r="Q3134" s="27" t="str">
        <f t="shared" si="2640"/>
        <v>-</v>
      </c>
    </row>
    <row r="3135" spans="1:17" ht="45.75" thickBot="1">
      <c r="A3135" s="1" t="s">
        <v>82</v>
      </c>
      <c r="B3135" s="1" t="s">
        <v>83</v>
      </c>
      <c r="C3135" s="1" t="s">
        <v>84</v>
      </c>
      <c r="D3135" s="19" t="s">
        <v>0</v>
      </c>
      <c r="E3135" s="1" t="s">
        <v>85</v>
      </c>
      <c r="F3135" s="1" t="s">
        <v>86</v>
      </c>
      <c r="G3135" s="82" t="s">
        <v>87</v>
      </c>
      <c r="H3135" s="1" t="s">
        <v>1</v>
      </c>
      <c r="I3135" s="1" t="s">
        <v>3016</v>
      </c>
      <c r="J3135" s="1" t="s">
        <v>3199</v>
      </c>
      <c r="K3135" s="1" t="s">
        <v>3198</v>
      </c>
      <c r="L3135" s="1" t="s">
        <v>3191</v>
      </c>
      <c r="M3135" s="1" t="s">
        <v>3193</v>
      </c>
      <c r="N3135" s="1" t="s">
        <v>3194</v>
      </c>
      <c r="O3135" s="1" t="s">
        <v>3195</v>
      </c>
      <c r="P3135" s="1" t="s">
        <v>3192</v>
      </c>
      <c r="Q3135" s="1" t="s">
        <v>3185</v>
      </c>
    </row>
    <row r="3136" spans="1:17">
      <c r="A3136" s="20" t="s">
        <v>0</v>
      </c>
      <c r="B3136" s="20" t="s">
        <v>0</v>
      </c>
      <c r="C3136" s="20" t="s">
        <v>0</v>
      </c>
      <c r="D3136" s="21" t="s">
        <v>0</v>
      </c>
      <c r="E3136" s="21" t="s">
        <v>0</v>
      </c>
      <c r="F3136" s="22" t="s">
        <v>0</v>
      </c>
      <c r="G3136" s="83" t="s">
        <v>0</v>
      </c>
      <c r="H3136" s="23" t="s">
        <v>0</v>
      </c>
      <c r="I3136" s="28">
        <v>1</v>
      </c>
      <c r="J3136" s="28">
        <v>2</v>
      </c>
      <c r="K3136" s="28">
        <v>3</v>
      </c>
      <c r="L3136" s="28" t="s">
        <v>3186</v>
      </c>
      <c r="M3136" s="28">
        <v>5</v>
      </c>
      <c r="N3136" s="28">
        <v>6</v>
      </c>
      <c r="O3136" s="28">
        <v>7</v>
      </c>
      <c r="P3136" s="28" t="s">
        <v>3187</v>
      </c>
      <c r="Q3136" s="28">
        <v>9</v>
      </c>
    </row>
    <row r="3137" spans="1:17">
      <c r="A3137" s="17" t="s">
        <v>803</v>
      </c>
      <c r="B3137" s="17" t="s">
        <v>129</v>
      </c>
      <c r="C3137" s="12" t="s">
        <v>1291</v>
      </c>
      <c r="D3137" s="12" t="s">
        <v>1292</v>
      </c>
      <c r="E3137" s="18" t="s">
        <v>0</v>
      </c>
      <c r="F3137" s="18" t="s">
        <v>0</v>
      </c>
      <c r="G3137" s="81" t="s">
        <v>0</v>
      </c>
      <c r="H3137" s="18" t="s">
        <v>1293</v>
      </c>
      <c r="I3137" s="11"/>
      <c r="J3137" s="11"/>
      <c r="K3137" s="11"/>
      <c r="L3137" s="11"/>
      <c r="M3137" s="11"/>
      <c r="N3137" s="11"/>
      <c r="O3137" s="11"/>
      <c r="P3137" s="11"/>
      <c r="Q3137" s="11" t="str">
        <f t="shared" si="2640"/>
        <v>-</v>
      </c>
    </row>
    <row r="3138" spans="1:17" ht="22.5">
      <c r="A3138" s="17" t="s">
        <v>0</v>
      </c>
      <c r="B3138" s="17" t="s">
        <v>0</v>
      </c>
      <c r="C3138" s="17" t="s">
        <v>0</v>
      </c>
      <c r="D3138" s="18" t="s">
        <v>0</v>
      </c>
      <c r="E3138" s="18" t="s">
        <v>0</v>
      </c>
      <c r="F3138" s="18" t="s">
        <v>0</v>
      </c>
      <c r="G3138" s="81" t="s">
        <v>0</v>
      </c>
      <c r="H3138" s="24" t="s">
        <v>27</v>
      </c>
      <c r="I3138" s="29">
        <v>3106602</v>
      </c>
      <c r="J3138" s="29">
        <f t="shared" ref="J3138" si="2677">SUM(J3139,J3147,J3149)</f>
        <v>3097893</v>
      </c>
      <c r="K3138" s="29">
        <f t="shared" ref="K3138" si="2678">SUM(K3139,K3147,K3149)</f>
        <v>1639020</v>
      </c>
      <c r="L3138" s="29">
        <f t="shared" ref="L3138:L3170" si="2679">M3138+N3138+O3138</f>
        <v>716690</v>
      </c>
      <c r="M3138" s="29">
        <f t="shared" ref="M3138:O3138" si="2680">SUM(M3139,M3147,M3149)</f>
        <v>208530</v>
      </c>
      <c r="N3138" s="29">
        <f t="shared" si="2680"/>
        <v>253830</v>
      </c>
      <c r="O3138" s="29">
        <f t="shared" si="2680"/>
        <v>254330</v>
      </c>
      <c r="P3138" s="29">
        <f t="shared" ref="P3138:P3170" si="2681">SUM(K3138+L3138)</f>
        <v>2355710</v>
      </c>
      <c r="Q3138" s="29">
        <f t="shared" si="2640"/>
        <v>76.042329415509187</v>
      </c>
    </row>
    <row r="3139" spans="1:17">
      <c r="A3139" s="12" t="s">
        <v>803</v>
      </c>
      <c r="B3139" s="12" t="s">
        <v>129</v>
      </c>
      <c r="C3139" s="12" t="s">
        <v>1291</v>
      </c>
      <c r="D3139" s="12" t="s">
        <v>1292</v>
      </c>
      <c r="E3139" s="18" t="s">
        <v>2</v>
      </c>
      <c r="F3139" s="18" t="s">
        <v>0</v>
      </c>
      <c r="G3139" s="81" t="s">
        <v>0</v>
      </c>
      <c r="H3139" s="18" t="s">
        <v>3</v>
      </c>
      <c r="I3139" s="3">
        <v>2701634</v>
      </c>
      <c r="J3139" s="3">
        <f t="shared" ref="J3139" si="2682">SUM(J3140:J3141)</f>
        <v>2705875</v>
      </c>
      <c r="K3139" s="3">
        <f t="shared" ref="K3139" si="2683">SUM(K3140:K3141)</f>
        <v>1435072</v>
      </c>
      <c r="L3139" s="3">
        <f t="shared" si="2679"/>
        <v>621000</v>
      </c>
      <c r="M3139" s="3">
        <f t="shared" ref="M3139:O3139" si="2684">SUM(M3140:M3141)</f>
        <v>175000</v>
      </c>
      <c r="N3139" s="3">
        <f t="shared" si="2684"/>
        <v>222000</v>
      </c>
      <c r="O3139" s="3">
        <f t="shared" si="2684"/>
        <v>224000</v>
      </c>
      <c r="P3139" s="3">
        <f t="shared" si="2681"/>
        <v>2056072</v>
      </c>
      <c r="Q3139" s="3">
        <f t="shared" si="2640"/>
        <v>75.985476047489271</v>
      </c>
    </row>
    <row r="3140" spans="1:17">
      <c r="A3140" s="12" t="s">
        <v>803</v>
      </c>
      <c r="B3140" s="12" t="s">
        <v>129</v>
      </c>
      <c r="C3140" s="12" t="s">
        <v>1291</v>
      </c>
      <c r="D3140" s="12" t="s">
        <v>1292</v>
      </c>
      <c r="E3140" s="11">
        <v>6111</v>
      </c>
      <c r="F3140" s="12"/>
      <c r="G3140" s="84" t="s">
        <v>3108</v>
      </c>
      <c r="H3140" s="13" t="s">
        <v>4</v>
      </c>
      <c r="I3140" s="2">
        <v>2363164</v>
      </c>
      <c r="J3140" s="2">
        <v>2363164</v>
      </c>
      <c r="K3140" s="2">
        <v>1220205</v>
      </c>
      <c r="L3140" s="2">
        <f t="shared" si="2679"/>
        <v>560000</v>
      </c>
      <c r="M3140" s="2">
        <v>160000</v>
      </c>
      <c r="N3140" s="2">
        <v>200000</v>
      </c>
      <c r="O3140" s="2">
        <v>200000</v>
      </c>
      <c r="P3140" s="2">
        <f t="shared" si="2681"/>
        <v>1780205</v>
      </c>
      <c r="Q3140" s="2">
        <f t="shared" si="2640"/>
        <v>75.331420079181981</v>
      </c>
    </row>
    <row r="3141" spans="1:17">
      <c r="A3141" s="17" t="s">
        <v>803</v>
      </c>
      <c r="B3141" s="17" t="s">
        <v>129</v>
      </c>
      <c r="C3141" s="17" t="s">
        <v>1291</v>
      </c>
      <c r="D3141" s="17" t="s">
        <v>1292</v>
      </c>
      <c r="E3141" s="17" t="s">
        <v>91</v>
      </c>
      <c r="F3141" s="12" t="s">
        <v>0</v>
      </c>
      <c r="G3141" s="84" t="s">
        <v>0</v>
      </c>
      <c r="H3141" s="18" t="s">
        <v>5</v>
      </c>
      <c r="I3141" s="3">
        <v>338470</v>
      </c>
      <c r="J3141" s="3">
        <f t="shared" ref="J3141:K3141" si="2685">SUM(J3142:J3146)</f>
        <v>342711</v>
      </c>
      <c r="K3141" s="3">
        <f t="shared" si="2685"/>
        <v>214867</v>
      </c>
      <c r="L3141" s="3">
        <f t="shared" si="2679"/>
        <v>61000</v>
      </c>
      <c r="M3141" s="3">
        <f t="shared" ref="M3141:O3141" si="2686">SUM(M3142:M3146)</f>
        <v>15000</v>
      </c>
      <c r="N3141" s="3">
        <f t="shared" si="2686"/>
        <v>22000</v>
      </c>
      <c r="O3141" s="3">
        <f t="shared" si="2686"/>
        <v>24000</v>
      </c>
      <c r="P3141" s="3">
        <f t="shared" si="2681"/>
        <v>275867</v>
      </c>
      <c r="Q3141" s="3">
        <f t="shared" si="2640"/>
        <v>80.495519548540898</v>
      </c>
    </row>
    <row r="3142" spans="1:17">
      <c r="A3142" s="12" t="s">
        <v>803</v>
      </c>
      <c r="B3142" s="12" t="s">
        <v>129</v>
      </c>
      <c r="C3142" s="12" t="s">
        <v>1291</v>
      </c>
      <c r="D3142" s="12" t="s">
        <v>1292</v>
      </c>
      <c r="E3142" s="11">
        <v>6112</v>
      </c>
      <c r="F3142" s="12" t="s">
        <v>1294</v>
      </c>
      <c r="G3142" s="84" t="s">
        <v>3108</v>
      </c>
      <c r="H3142" s="13" t="s">
        <v>9</v>
      </c>
      <c r="I3142" s="2">
        <v>44700</v>
      </c>
      <c r="J3142" s="2">
        <v>44700</v>
      </c>
      <c r="K3142" s="2">
        <v>23335</v>
      </c>
      <c r="L3142" s="2">
        <f t="shared" si="2679"/>
        <v>10000</v>
      </c>
      <c r="M3142" s="2">
        <v>4000</v>
      </c>
      <c r="N3142" s="2">
        <v>2000</v>
      </c>
      <c r="O3142" s="2">
        <v>4000</v>
      </c>
      <c r="P3142" s="2">
        <f t="shared" si="2681"/>
        <v>33335</v>
      </c>
      <c r="Q3142" s="2">
        <f t="shared" si="2640"/>
        <v>74.574944071588362</v>
      </c>
    </row>
    <row r="3143" spans="1:17">
      <c r="A3143" s="12" t="s">
        <v>803</v>
      </c>
      <c r="B3143" s="12" t="s">
        <v>129</v>
      </c>
      <c r="C3143" s="12" t="s">
        <v>1291</v>
      </c>
      <c r="D3143" s="12" t="s">
        <v>1292</v>
      </c>
      <c r="E3143" s="11">
        <v>6112</v>
      </c>
      <c r="F3143" s="12" t="s">
        <v>1295</v>
      </c>
      <c r="G3143" s="84" t="s">
        <v>3108</v>
      </c>
      <c r="H3143" s="13" t="s">
        <v>10</v>
      </c>
      <c r="I3143" s="2">
        <v>219120</v>
      </c>
      <c r="J3143" s="2">
        <v>219120</v>
      </c>
      <c r="K3143" s="2">
        <v>112641</v>
      </c>
      <c r="L3143" s="2">
        <f t="shared" si="2679"/>
        <v>51000</v>
      </c>
      <c r="M3143" s="2">
        <v>11000</v>
      </c>
      <c r="N3143" s="2">
        <v>20000</v>
      </c>
      <c r="O3143" s="2">
        <v>20000</v>
      </c>
      <c r="P3143" s="2">
        <f t="shared" si="2681"/>
        <v>163641</v>
      </c>
      <c r="Q3143" s="2">
        <f t="shared" si="2640"/>
        <v>74.68099671412925</v>
      </c>
    </row>
    <row r="3144" spans="1:17">
      <c r="A3144" s="12" t="s">
        <v>803</v>
      </c>
      <c r="B3144" s="12" t="s">
        <v>129</v>
      </c>
      <c r="C3144" s="12" t="s">
        <v>1291</v>
      </c>
      <c r="D3144" s="12" t="s">
        <v>1292</v>
      </c>
      <c r="E3144" s="11">
        <v>6112</v>
      </c>
      <c r="F3144" s="12" t="s">
        <v>1296</v>
      </c>
      <c r="G3144" s="84" t="s">
        <v>3108</v>
      </c>
      <c r="H3144" s="13" t="s">
        <v>7</v>
      </c>
      <c r="I3144" s="2">
        <v>45650</v>
      </c>
      <c r="J3144" s="2">
        <v>49491</v>
      </c>
      <c r="K3144" s="2">
        <v>49491</v>
      </c>
      <c r="L3144" s="2">
        <f t="shared" si="2679"/>
        <v>0</v>
      </c>
      <c r="M3144" s="2"/>
      <c r="N3144" s="2"/>
      <c r="O3144" s="2"/>
      <c r="P3144" s="2">
        <f t="shared" si="2681"/>
        <v>49491</v>
      </c>
      <c r="Q3144" s="2">
        <f t="shared" si="2640"/>
        <v>100</v>
      </c>
    </row>
    <row r="3145" spans="1:17">
      <c r="A3145" s="12" t="s">
        <v>803</v>
      </c>
      <c r="B3145" s="12" t="s">
        <v>129</v>
      </c>
      <c r="C3145" s="12" t="s">
        <v>1291</v>
      </c>
      <c r="D3145" s="12" t="s">
        <v>1292</v>
      </c>
      <c r="E3145" s="11">
        <v>6112</v>
      </c>
      <c r="F3145" s="12" t="s">
        <v>1297</v>
      </c>
      <c r="G3145" s="84" t="s">
        <v>3108</v>
      </c>
      <c r="H3145" s="13" t="s">
        <v>8</v>
      </c>
      <c r="I3145" s="2">
        <v>9000</v>
      </c>
      <c r="J3145" s="2">
        <v>9400</v>
      </c>
      <c r="K3145" s="2">
        <v>9400</v>
      </c>
      <c r="L3145" s="2">
        <f t="shared" si="2679"/>
        <v>0</v>
      </c>
      <c r="M3145" s="2"/>
      <c r="N3145" s="2"/>
      <c r="O3145" s="2"/>
      <c r="P3145" s="2">
        <f t="shared" si="2681"/>
        <v>9400</v>
      </c>
      <c r="Q3145" s="2">
        <f t="shared" si="2640"/>
        <v>100</v>
      </c>
    </row>
    <row r="3146" spans="1:17">
      <c r="A3146" s="12" t="s">
        <v>803</v>
      </c>
      <c r="B3146" s="12" t="s">
        <v>129</v>
      </c>
      <c r="C3146" s="12" t="s">
        <v>1291</v>
      </c>
      <c r="D3146" s="12" t="s">
        <v>1292</v>
      </c>
      <c r="E3146" s="11">
        <v>6112</v>
      </c>
      <c r="F3146" s="12" t="s">
        <v>1298</v>
      </c>
      <c r="G3146" s="84" t="s">
        <v>3108</v>
      </c>
      <c r="H3146" s="13" t="s">
        <v>6</v>
      </c>
      <c r="I3146" s="2">
        <v>20000</v>
      </c>
      <c r="J3146" s="2">
        <v>20000</v>
      </c>
      <c r="K3146" s="2">
        <v>20000</v>
      </c>
      <c r="L3146" s="2">
        <f t="shared" si="2679"/>
        <v>0</v>
      </c>
      <c r="M3146" s="2"/>
      <c r="N3146" s="2"/>
      <c r="O3146" s="2"/>
      <c r="P3146" s="2">
        <f t="shared" si="2681"/>
        <v>20000</v>
      </c>
      <c r="Q3146" s="2">
        <f t="shared" si="2640"/>
        <v>100</v>
      </c>
    </row>
    <row r="3147" spans="1:17">
      <c r="A3147" s="12" t="s">
        <v>803</v>
      </c>
      <c r="B3147" s="12" t="s">
        <v>129</v>
      </c>
      <c r="C3147" s="12" t="s">
        <v>1291</v>
      </c>
      <c r="D3147" s="12" t="s">
        <v>1292</v>
      </c>
      <c r="E3147" s="18" t="s">
        <v>13</v>
      </c>
      <c r="F3147" s="18" t="s">
        <v>0</v>
      </c>
      <c r="G3147" s="81" t="s">
        <v>0</v>
      </c>
      <c r="H3147" s="18" t="s">
        <v>14</v>
      </c>
      <c r="I3147" s="3">
        <v>248132</v>
      </c>
      <c r="J3147" s="3">
        <f t="shared" ref="J3147:K3147" si="2687">SUM(J3148)</f>
        <v>248132</v>
      </c>
      <c r="K3147" s="3">
        <f t="shared" si="2687"/>
        <v>129260</v>
      </c>
      <c r="L3147" s="3">
        <f t="shared" si="2679"/>
        <v>62000</v>
      </c>
      <c r="M3147" s="3">
        <f t="shared" ref="M3147:O3147" si="2688">SUM(M3148)</f>
        <v>22000</v>
      </c>
      <c r="N3147" s="3">
        <f t="shared" si="2688"/>
        <v>20000</v>
      </c>
      <c r="O3147" s="3">
        <f t="shared" si="2688"/>
        <v>20000</v>
      </c>
      <c r="P3147" s="3">
        <f t="shared" si="2681"/>
        <v>191260</v>
      </c>
      <c r="Q3147" s="3">
        <f t="shared" si="2640"/>
        <v>77.079941321554656</v>
      </c>
    </row>
    <row r="3148" spans="1:17">
      <c r="A3148" s="12" t="s">
        <v>803</v>
      </c>
      <c r="B3148" s="12" t="s">
        <v>129</v>
      </c>
      <c r="C3148" s="12" t="s">
        <v>1291</v>
      </c>
      <c r="D3148" s="12" t="s">
        <v>1292</v>
      </c>
      <c r="E3148" s="11">
        <v>6121</v>
      </c>
      <c r="F3148" s="12"/>
      <c r="G3148" s="84" t="s">
        <v>3108</v>
      </c>
      <c r="H3148" s="13" t="s">
        <v>15</v>
      </c>
      <c r="I3148" s="2">
        <v>248132</v>
      </c>
      <c r="J3148" s="2">
        <v>248132</v>
      </c>
      <c r="K3148" s="2">
        <v>129260</v>
      </c>
      <c r="L3148" s="2">
        <f t="shared" si="2679"/>
        <v>62000</v>
      </c>
      <c r="M3148" s="2">
        <v>22000</v>
      </c>
      <c r="N3148" s="2">
        <v>20000</v>
      </c>
      <c r="O3148" s="2">
        <v>20000</v>
      </c>
      <c r="P3148" s="2">
        <f t="shared" si="2681"/>
        <v>191260</v>
      </c>
      <c r="Q3148" s="2">
        <f t="shared" si="2640"/>
        <v>77.079941321554656</v>
      </c>
    </row>
    <row r="3149" spans="1:17">
      <c r="A3149" s="12" t="s">
        <v>803</v>
      </c>
      <c r="B3149" s="12" t="s">
        <v>129</v>
      </c>
      <c r="C3149" s="12" t="s">
        <v>1291</v>
      </c>
      <c r="D3149" s="12" t="s">
        <v>1292</v>
      </c>
      <c r="E3149" s="18" t="s">
        <v>16</v>
      </c>
      <c r="F3149" s="18" t="s">
        <v>0</v>
      </c>
      <c r="G3149" s="81" t="s">
        <v>0</v>
      </c>
      <c r="H3149" s="18" t="s">
        <v>17</v>
      </c>
      <c r="I3149" s="3">
        <v>156836</v>
      </c>
      <c r="J3149" s="3">
        <f t="shared" ref="J3149:K3149" si="2689">SUM(J3150:J3157)</f>
        <v>143886</v>
      </c>
      <c r="K3149" s="3">
        <f t="shared" si="2689"/>
        <v>74688</v>
      </c>
      <c r="L3149" s="3">
        <f t="shared" si="2679"/>
        <v>33690</v>
      </c>
      <c r="M3149" s="3">
        <f t="shared" ref="M3149:O3149" si="2690">SUM(M3150:M3157)</f>
        <v>11530</v>
      </c>
      <c r="N3149" s="3">
        <f t="shared" si="2690"/>
        <v>11830</v>
      </c>
      <c r="O3149" s="3">
        <f t="shared" si="2690"/>
        <v>10330</v>
      </c>
      <c r="P3149" s="3">
        <f t="shared" si="2681"/>
        <v>108378</v>
      </c>
      <c r="Q3149" s="3">
        <f t="shared" si="2640"/>
        <v>75.322130019598859</v>
      </c>
    </row>
    <row r="3150" spans="1:17">
      <c r="A3150" s="12" t="s">
        <v>803</v>
      </c>
      <c r="B3150" s="12" t="s">
        <v>129</v>
      </c>
      <c r="C3150" s="12" t="s">
        <v>1291</v>
      </c>
      <c r="D3150" s="12" t="s">
        <v>1292</v>
      </c>
      <c r="E3150" s="11">
        <v>6131</v>
      </c>
      <c r="F3150" s="12"/>
      <c r="G3150" s="84" t="s">
        <v>3108</v>
      </c>
      <c r="H3150" s="13" t="s">
        <v>18</v>
      </c>
      <c r="I3150" s="2">
        <v>2000</v>
      </c>
      <c r="J3150" s="2">
        <v>2000</v>
      </c>
      <c r="K3150" s="2">
        <v>1000</v>
      </c>
      <c r="L3150" s="2">
        <f t="shared" si="2679"/>
        <v>400</v>
      </c>
      <c r="M3150" s="2">
        <v>200</v>
      </c>
      <c r="N3150" s="2">
        <v>200</v>
      </c>
      <c r="O3150" s="2"/>
      <c r="P3150" s="2">
        <f t="shared" si="2681"/>
        <v>1400</v>
      </c>
      <c r="Q3150" s="2">
        <f t="shared" si="2640"/>
        <v>70</v>
      </c>
    </row>
    <row r="3151" spans="1:17">
      <c r="A3151" s="12" t="s">
        <v>803</v>
      </c>
      <c r="B3151" s="12" t="s">
        <v>129</v>
      </c>
      <c r="C3151" s="12" t="s">
        <v>1291</v>
      </c>
      <c r="D3151" s="12" t="s">
        <v>1292</v>
      </c>
      <c r="E3151" s="11">
        <v>6132</v>
      </c>
      <c r="F3151" s="12"/>
      <c r="G3151" s="84" t="s">
        <v>3108</v>
      </c>
      <c r="H3151" s="13" t="s">
        <v>19</v>
      </c>
      <c r="I3151" s="2">
        <v>48000</v>
      </c>
      <c r="J3151" s="2">
        <v>48000</v>
      </c>
      <c r="K3151" s="2">
        <v>26000</v>
      </c>
      <c r="L3151" s="2">
        <f t="shared" si="2679"/>
        <v>10000</v>
      </c>
      <c r="M3151" s="2">
        <v>3000</v>
      </c>
      <c r="N3151" s="2">
        <v>4000</v>
      </c>
      <c r="O3151" s="2">
        <v>3000</v>
      </c>
      <c r="P3151" s="2">
        <f t="shared" si="2681"/>
        <v>36000</v>
      </c>
      <c r="Q3151" s="2">
        <f t="shared" si="2640"/>
        <v>75</v>
      </c>
    </row>
    <row r="3152" spans="1:17">
      <c r="A3152" s="12" t="s">
        <v>803</v>
      </c>
      <c r="B3152" s="12" t="s">
        <v>129</v>
      </c>
      <c r="C3152" s="12" t="s">
        <v>1291</v>
      </c>
      <c r="D3152" s="12" t="s">
        <v>1292</v>
      </c>
      <c r="E3152" s="11">
        <v>6133</v>
      </c>
      <c r="F3152" s="12"/>
      <c r="G3152" s="84" t="s">
        <v>3108</v>
      </c>
      <c r="H3152" s="13" t="s">
        <v>20</v>
      </c>
      <c r="I3152" s="2">
        <v>14000</v>
      </c>
      <c r="J3152" s="2">
        <v>14000</v>
      </c>
      <c r="K3152" s="2">
        <v>6960</v>
      </c>
      <c r="L3152" s="2">
        <f t="shared" si="2679"/>
        <v>3480</v>
      </c>
      <c r="M3152" s="2">
        <v>1160</v>
      </c>
      <c r="N3152" s="2">
        <v>1160</v>
      </c>
      <c r="O3152" s="2">
        <v>1160</v>
      </c>
      <c r="P3152" s="2">
        <f t="shared" si="2681"/>
        <v>10440</v>
      </c>
      <c r="Q3152" s="2">
        <f t="shared" si="2640"/>
        <v>74.571428571428569</v>
      </c>
    </row>
    <row r="3153" spans="1:17">
      <c r="A3153" s="12" t="s">
        <v>803</v>
      </c>
      <c r="B3153" s="12" t="s">
        <v>129</v>
      </c>
      <c r="C3153" s="12" t="s">
        <v>1291</v>
      </c>
      <c r="D3153" s="12" t="s">
        <v>1292</v>
      </c>
      <c r="E3153" s="11">
        <v>6134</v>
      </c>
      <c r="F3153" s="12"/>
      <c r="G3153" s="84" t="s">
        <v>3108</v>
      </c>
      <c r="H3153" s="13" t="s">
        <v>21</v>
      </c>
      <c r="I3153" s="2">
        <v>25900</v>
      </c>
      <c r="J3153" s="2">
        <v>25000</v>
      </c>
      <c r="K3153" s="2">
        <v>12440</v>
      </c>
      <c r="L3153" s="2">
        <f t="shared" si="2679"/>
        <v>6400</v>
      </c>
      <c r="M3153" s="2">
        <v>2400</v>
      </c>
      <c r="N3153" s="2">
        <v>2000</v>
      </c>
      <c r="O3153" s="2">
        <v>2000</v>
      </c>
      <c r="P3153" s="2">
        <f t="shared" si="2681"/>
        <v>18840</v>
      </c>
      <c r="Q3153" s="2">
        <f t="shared" ref="Q3153:Q3216" si="2691">IF(J3153=0,"-",P3153/J3153*100)</f>
        <v>75.36</v>
      </c>
    </row>
    <row r="3154" spans="1:17">
      <c r="A3154" s="12" t="s">
        <v>803</v>
      </c>
      <c r="B3154" s="12" t="s">
        <v>129</v>
      </c>
      <c r="C3154" s="12" t="s">
        <v>1291</v>
      </c>
      <c r="D3154" s="12" t="s">
        <v>1292</v>
      </c>
      <c r="E3154" s="11">
        <v>6135</v>
      </c>
      <c r="F3154" s="12"/>
      <c r="G3154" s="84" t="s">
        <v>3108</v>
      </c>
      <c r="H3154" s="13" t="s">
        <v>22</v>
      </c>
      <c r="I3154" s="2">
        <v>500</v>
      </c>
      <c r="J3154" s="2">
        <v>500</v>
      </c>
      <c r="K3154" s="2">
        <v>250</v>
      </c>
      <c r="L3154" s="2">
        <f t="shared" si="2679"/>
        <v>100</v>
      </c>
      <c r="M3154" s="2">
        <v>100</v>
      </c>
      <c r="N3154" s="2"/>
      <c r="O3154" s="2"/>
      <c r="P3154" s="2">
        <f t="shared" si="2681"/>
        <v>350</v>
      </c>
      <c r="Q3154" s="2">
        <f t="shared" si="2691"/>
        <v>70</v>
      </c>
    </row>
    <row r="3155" spans="1:17">
      <c r="A3155" s="12" t="s">
        <v>803</v>
      </c>
      <c r="B3155" s="12" t="s">
        <v>129</v>
      </c>
      <c r="C3155" s="12" t="s">
        <v>1291</v>
      </c>
      <c r="D3155" s="12" t="s">
        <v>1292</v>
      </c>
      <c r="E3155" s="11">
        <v>6137</v>
      </c>
      <c r="F3155" s="12"/>
      <c r="G3155" s="84" t="s">
        <v>3108</v>
      </c>
      <c r="H3155" s="13" t="s">
        <v>24</v>
      </c>
      <c r="I3155" s="2">
        <v>9500</v>
      </c>
      <c r="J3155" s="2">
        <v>8000</v>
      </c>
      <c r="K3155" s="2">
        <v>4020</v>
      </c>
      <c r="L3155" s="2">
        <f t="shared" si="2679"/>
        <v>2010</v>
      </c>
      <c r="M3155" s="2">
        <v>670</v>
      </c>
      <c r="N3155" s="2">
        <v>670</v>
      </c>
      <c r="O3155" s="2">
        <v>670</v>
      </c>
      <c r="P3155" s="2">
        <f t="shared" si="2681"/>
        <v>6030</v>
      </c>
      <c r="Q3155" s="2">
        <f t="shared" si="2691"/>
        <v>75.375</v>
      </c>
    </row>
    <row r="3156" spans="1:17">
      <c r="A3156" s="12" t="s">
        <v>803</v>
      </c>
      <c r="B3156" s="12" t="s">
        <v>129</v>
      </c>
      <c r="C3156" s="12" t="s">
        <v>1291</v>
      </c>
      <c r="D3156" s="12" t="s">
        <v>1292</v>
      </c>
      <c r="E3156" s="11">
        <v>6138</v>
      </c>
      <c r="F3156" s="12"/>
      <c r="G3156" s="84" t="s">
        <v>3108</v>
      </c>
      <c r="H3156" s="13" t="s">
        <v>25</v>
      </c>
      <c r="I3156" s="2">
        <v>4700</v>
      </c>
      <c r="J3156" s="2">
        <v>0</v>
      </c>
      <c r="K3156" s="2">
        <v>0</v>
      </c>
      <c r="L3156" s="2">
        <f t="shared" si="2679"/>
        <v>0</v>
      </c>
      <c r="M3156" s="2"/>
      <c r="N3156" s="2"/>
      <c r="O3156" s="2"/>
      <c r="P3156" s="2">
        <f t="shared" si="2681"/>
        <v>0</v>
      </c>
      <c r="Q3156" s="2" t="str">
        <f t="shared" si="2691"/>
        <v>-</v>
      </c>
    </row>
    <row r="3157" spans="1:17">
      <c r="A3157" s="17" t="s">
        <v>803</v>
      </c>
      <c r="B3157" s="17" t="s">
        <v>129</v>
      </c>
      <c r="C3157" s="17" t="s">
        <v>1291</v>
      </c>
      <c r="D3157" s="17" t="s">
        <v>1292</v>
      </c>
      <c r="E3157" s="17" t="s">
        <v>99</v>
      </c>
      <c r="F3157" s="12" t="s">
        <v>0</v>
      </c>
      <c r="G3157" s="84" t="s">
        <v>0</v>
      </c>
      <c r="H3157" s="18" t="s">
        <v>26</v>
      </c>
      <c r="I3157" s="3">
        <v>52236</v>
      </c>
      <c r="J3157" s="3">
        <f t="shared" ref="J3157:K3157" si="2692">SUM(J3158:J3160)</f>
        <v>46386</v>
      </c>
      <c r="K3157" s="3">
        <f t="shared" si="2692"/>
        <v>24018</v>
      </c>
      <c r="L3157" s="3">
        <f t="shared" si="2679"/>
        <v>11300</v>
      </c>
      <c r="M3157" s="3">
        <f t="shared" ref="M3157:O3157" si="2693">SUM(M3158:M3160)</f>
        <v>4000</v>
      </c>
      <c r="N3157" s="3">
        <f t="shared" si="2693"/>
        <v>3800</v>
      </c>
      <c r="O3157" s="3">
        <f t="shared" si="2693"/>
        <v>3500</v>
      </c>
      <c r="P3157" s="3">
        <f t="shared" si="2681"/>
        <v>35318</v>
      </c>
      <c r="Q3157" s="3">
        <f t="shared" si="2691"/>
        <v>76.139352390807574</v>
      </c>
    </row>
    <row r="3158" spans="1:17">
      <c r="A3158" s="12" t="s">
        <v>803</v>
      </c>
      <c r="B3158" s="12" t="s">
        <v>129</v>
      </c>
      <c r="C3158" s="12" t="s">
        <v>1291</v>
      </c>
      <c r="D3158" s="12" t="s">
        <v>1292</v>
      </c>
      <c r="E3158" s="11">
        <v>6139</v>
      </c>
      <c r="F3158" s="12"/>
      <c r="G3158" s="84" t="s">
        <v>3108</v>
      </c>
      <c r="H3158" s="13" t="s">
        <v>26</v>
      </c>
      <c r="I3158" s="2">
        <v>31650</v>
      </c>
      <c r="J3158" s="2">
        <v>25800</v>
      </c>
      <c r="K3158" s="2">
        <v>13300</v>
      </c>
      <c r="L3158" s="2">
        <f t="shared" si="2679"/>
        <v>6200</v>
      </c>
      <c r="M3158" s="2">
        <v>2200</v>
      </c>
      <c r="N3158" s="2">
        <v>2000</v>
      </c>
      <c r="O3158" s="2">
        <v>2000</v>
      </c>
      <c r="P3158" s="2">
        <f t="shared" si="2681"/>
        <v>19500</v>
      </c>
      <c r="Q3158" s="2">
        <f t="shared" si="2691"/>
        <v>75.581395348837205</v>
      </c>
    </row>
    <row r="3159" spans="1:17">
      <c r="A3159" s="12" t="s">
        <v>803</v>
      </c>
      <c r="B3159" s="12" t="s">
        <v>129</v>
      </c>
      <c r="C3159" s="12" t="s">
        <v>1291</v>
      </c>
      <c r="D3159" s="12" t="s">
        <v>1292</v>
      </c>
      <c r="E3159" s="11">
        <v>6139</v>
      </c>
      <c r="F3159" s="12" t="s">
        <v>1299</v>
      </c>
      <c r="G3159" s="84" t="s">
        <v>3108</v>
      </c>
      <c r="H3159" s="13" t="s">
        <v>108</v>
      </c>
      <c r="I3159" s="2">
        <v>7086</v>
      </c>
      <c r="J3159" s="2">
        <v>7086</v>
      </c>
      <c r="K3159" s="2">
        <v>3943</v>
      </c>
      <c r="L3159" s="2">
        <f t="shared" si="2679"/>
        <v>1700</v>
      </c>
      <c r="M3159" s="2">
        <v>600</v>
      </c>
      <c r="N3159" s="2">
        <v>600</v>
      </c>
      <c r="O3159" s="2">
        <v>500</v>
      </c>
      <c r="P3159" s="2">
        <f t="shared" si="2681"/>
        <v>5643</v>
      </c>
      <c r="Q3159" s="2">
        <f t="shared" si="2691"/>
        <v>79.635901778154107</v>
      </c>
    </row>
    <row r="3160" spans="1:17" ht="22.5">
      <c r="A3160" s="12" t="s">
        <v>803</v>
      </c>
      <c r="B3160" s="12" t="s">
        <v>129</v>
      </c>
      <c r="C3160" s="12" t="s">
        <v>1291</v>
      </c>
      <c r="D3160" s="12" t="s">
        <v>1292</v>
      </c>
      <c r="E3160" s="11">
        <v>6139</v>
      </c>
      <c r="F3160" s="12" t="s">
        <v>1300</v>
      </c>
      <c r="G3160" s="84" t="s">
        <v>3108</v>
      </c>
      <c r="H3160" s="13" t="s">
        <v>114</v>
      </c>
      <c r="I3160" s="2">
        <v>13500</v>
      </c>
      <c r="J3160" s="2">
        <v>13500</v>
      </c>
      <c r="K3160" s="2">
        <v>6775</v>
      </c>
      <c r="L3160" s="2">
        <f t="shared" si="2679"/>
        <v>3400</v>
      </c>
      <c r="M3160" s="2">
        <v>1200</v>
      </c>
      <c r="N3160" s="2">
        <v>1200</v>
      </c>
      <c r="O3160" s="2">
        <v>1000</v>
      </c>
      <c r="P3160" s="2">
        <f t="shared" si="2681"/>
        <v>10175</v>
      </c>
      <c r="Q3160" s="2">
        <f t="shared" si="2691"/>
        <v>75.370370370370367</v>
      </c>
    </row>
    <row r="3161" spans="1:17" ht="22.5">
      <c r="A3161" s="17" t="s">
        <v>0</v>
      </c>
      <c r="B3161" s="17" t="s">
        <v>0</v>
      </c>
      <c r="C3161" s="17" t="s">
        <v>0</v>
      </c>
      <c r="D3161" s="18" t="s">
        <v>0</v>
      </c>
      <c r="E3161" s="18" t="s">
        <v>0</v>
      </c>
      <c r="F3161" s="18" t="s">
        <v>0</v>
      </c>
      <c r="G3161" s="81" t="s">
        <v>0</v>
      </c>
      <c r="H3161" s="24" t="s">
        <v>36</v>
      </c>
      <c r="I3161" s="29">
        <v>100</v>
      </c>
      <c r="J3161" s="29">
        <f t="shared" ref="J3161:K3163" si="2694">SUM(J3162)</f>
        <v>100</v>
      </c>
      <c r="K3161" s="29">
        <f t="shared" si="2694"/>
        <v>0</v>
      </c>
      <c r="L3161" s="29">
        <f t="shared" si="2679"/>
        <v>0</v>
      </c>
      <c r="M3161" s="29">
        <f t="shared" ref="M3161:O3163" si="2695">SUM(M3162)</f>
        <v>0</v>
      </c>
      <c r="N3161" s="29">
        <f t="shared" si="2695"/>
        <v>0</v>
      </c>
      <c r="O3161" s="29">
        <f t="shared" si="2695"/>
        <v>0</v>
      </c>
      <c r="P3161" s="29">
        <f t="shared" si="2681"/>
        <v>0</v>
      </c>
      <c r="Q3161" s="29">
        <f t="shared" si="2691"/>
        <v>0</v>
      </c>
    </row>
    <row r="3162" spans="1:17">
      <c r="A3162" s="12" t="s">
        <v>803</v>
      </c>
      <c r="B3162" s="12" t="s">
        <v>129</v>
      </c>
      <c r="C3162" s="12" t="s">
        <v>1291</v>
      </c>
      <c r="D3162" s="12" t="s">
        <v>1292</v>
      </c>
      <c r="E3162" s="18" t="s">
        <v>28</v>
      </c>
      <c r="F3162" s="18" t="s">
        <v>0</v>
      </c>
      <c r="G3162" s="81" t="s">
        <v>0</v>
      </c>
      <c r="H3162" s="18" t="s">
        <v>29</v>
      </c>
      <c r="I3162" s="3">
        <v>100</v>
      </c>
      <c r="J3162" s="3">
        <f t="shared" si="2694"/>
        <v>100</v>
      </c>
      <c r="K3162" s="3">
        <f t="shared" si="2694"/>
        <v>0</v>
      </c>
      <c r="L3162" s="3">
        <f t="shared" si="2679"/>
        <v>0</v>
      </c>
      <c r="M3162" s="3">
        <f t="shared" si="2695"/>
        <v>0</v>
      </c>
      <c r="N3162" s="3">
        <f t="shared" si="2695"/>
        <v>0</v>
      </c>
      <c r="O3162" s="3">
        <f t="shared" si="2695"/>
        <v>0</v>
      </c>
      <c r="P3162" s="3">
        <f t="shared" si="2681"/>
        <v>0</v>
      </c>
      <c r="Q3162" s="3">
        <f t="shared" si="2691"/>
        <v>0</v>
      </c>
    </row>
    <row r="3163" spans="1:17">
      <c r="A3163" s="17" t="s">
        <v>803</v>
      </c>
      <c r="B3163" s="17" t="s">
        <v>129</v>
      </c>
      <c r="C3163" s="17" t="s">
        <v>1291</v>
      </c>
      <c r="D3163" s="17" t="s">
        <v>1292</v>
      </c>
      <c r="E3163" s="17" t="s">
        <v>120</v>
      </c>
      <c r="F3163" s="12" t="s">
        <v>0</v>
      </c>
      <c r="G3163" s="84" t="s">
        <v>0</v>
      </c>
      <c r="H3163" s="18" t="s">
        <v>35</v>
      </c>
      <c r="I3163" s="3">
        <v>100</v>
      </c>
      <c r="J3163" s="3">
        <f t="shared" si="2694"/>
        <v>100</v>
      </c>
      <c r="K3163" s="3">
        <f t="shared" si="2694"/>
        <v>0</v>
      </c>
      <c r="L3163" s="3">
        <f t="shared" si="2679"/>
        <v>0</v>
      </c>
      <c r="M3163" s="3">
        <f t="shared" si="2695"/>
        <v>0</v>
      </c>
      <c r="N3163" s="3">
        <f t="shared" si="2695"/>
        <v>0</v>
      </c>
      <c r="O3163" s="3">
        <f t="shared" si="2695"/>
        <v>0</v>
      </c>
      <c r="P3163" s="3">
        <f t="shared" si="2681"/>
        <v>0</v>
      </c>
      <c r="Q3163" s="3">
        <f t="shared" si="2691"/>
        <v>0</v>
      </c>
    </row>
    <row r="3164" spans="1:17">
      <c r="A3164" s="12" t="s">
        <v>803</v>
      </c>
      <c r="B3164" s="12" t="s">
        <v>129</v>
      </c>
      <c r="C3164" s="12" t="s">
        <v>1291</v>
      </c>
      <c r="D3164" s="12" t="s">
        <v>1292</v>
      </c>
      <c r="E3164" s="11">
        <v>6148</v>
      </c>
      <c r="F3164" s="12"/>
      <c r="G3164" s="84" t="s">
        <v>3108</v>
      </c>
      <c r="H3164" s="13" t="s">
        <v>35</v>
      </c>
      <c r="I3164" s="2">
        <v>100</v>
      </c>
      <c r="J3164" s="2">
        <v>100</v>
      </c>
      <c r="K3164" s="2">
        <v>0</v>
      </c>
      <c r="L3164" s="2">
        <f t="shared" si="2679"/>
        <v>0</v>
      </c>
      <c r="M3164" s="2"/>
      <c r="N3164" s="2"/>
      <c r="O3164" s="2"/>
      <c r="P3164" s="2">
        <f t="shared" si="2681"/>
        <v>0</v>
      </c>
      <c r="Q3164" s="2">
        <f t="shared" si="2691"/>
        <v>0</v>
      </c>
    </row>
    <row r="3165" spans="1:17" ht="22.5">
      <c r="A3165" s="17" t="s">
        <v>0</v>
      </c>
      <c r="B3165" s="17" t="s">
        <v>0</v>
      </c>
      <c r="C3165" s="17" t="s">
        <v>0</v>
      </c>
      <c r="D3165" s="18" t="s">
        <v>0</v>
      </c>
      <c r="E3165" s="18" t="s">
        <v>0</v>
      </c>
      <c r="F3165" s="18" t="s">
        <v>0</v>
      </c>
      <c r="G3165" s="81" t="s">
        <v>0</v>
      </c>
      <c r="H3165" s="24" t="s">
        <v>58</v>
      </c>
      <c r="I3165" s="29">
        <v>36000</v>
      </c>
      <c r="J3165" s="29">
        <f t="shared" ref="J3165:K3165" si="2696">SUM(J3166)</f>
        <v>30000</v>
      </c>
      <c r="K3165" s="29">
        <f t="shared" si="2696"/>
        <v>0</v>
      </c>
      <c r="L3165" s="29">
        <f t="shared" si="2679"/>
        <v>24000</v>
      </c>
      <c r="M3165" s="29">
        <f t="shared" ref="M3165:O3165" si="2697">SUM(M3166)</f>
        <v>17000</v>
      </c>
      <c r="N3165" s="29">
        <f t="shared" si="2697"/>
        <v>5000</v>
      </c>
      <c r="O3165" s="29">
        <f t="shared" si="2697"/>
        <v>2000</v>
      </c>
      <c r="P3165" s="29">
        <f t="shared" si="2681"/>
        <v>24000</v>
      </c>
      <c r="Q3165" s="29">
        <f t="shared" si="2691"/>
        <v>80</v>
      </c>
    </row>
    <row r="3166" spans="1:17">
      <c r="A3166" s="12" t="s">
        <v>803</v>
      </c>
      <c r="B3166" s="12" t="s">
        <v>129</v>
      </c>
      <c r="C3166" s="12" t="s">
        <v>1291</v>
      </c>
      <c r="D3166" s="12" t="s">
        <v>1292</v>
      </c>
      <c r="E3166" s="18" t="s">
        <v>50</v>
      </c>
      <c r="F3166" s="18" t="s">
        <v>0</v>
      </c>
      <c r="G3166" s="81" t="s">
        <v>0</v>
      </c>
      <c r="H3166" s="18" t="s">
        <v>51</v>
      </c>
      <c r="I3166" s="3">
        <v>36000</v>
      </c>
      <c r="J3166" s="3">
        <f t="shared" ref="J3166" si="2698">SUM(J3167:J3168)</f>
        <v>30000</v>
      </c>
      <c r="K3166" s="3">
        <f t="shared" ref="K3166" si="2699">SUM(K3167:K3168)</f>
        <v>0</v>
      </c>
      <c r="L3166" s="3">
        <f t="shared" si="2679"/>
        <v>24000</v>
      </c>
      <c r="M3166" s="3">
        <f t="shared" ref="M3166:O3166" si="2700">SUM(M3167:M3168)</f>
        <v>17000</v>
      </c>
      <c r="N3166" s="3">
        <f t="shared" si="2700"/>
        <v>5000</v>
      </c>
      <c r="O3166" s="3">
        <f t="shared" si="2700"/>
        <v>2000</v>
      </c>
      <c r="P3166" s="3">
        <f t="shared" si="2681"/>
        <v>24000</v>
      </c>
      <c r="Q3166" s="3">
        <f t="shared" si="2691"/>
        <v>80</v>
      </c>
    </row>
    <row r="3167" spans="1:17">
      <c r="A3167" s="12" t="s">
        <v>803</v>
      </c>
      <c r="B3167" s="12" t="s">
        <v>129</v>
      </c>
      <c r="C3167" s="12" t="s">
        <v>1291</v>
      </c>
      <c r="D3167" s="12" t="s">
        <v>1292</v>
      </c>
      <c r="E3167" s="11">
        <v>8213</v>
      </c>
      <c r="F3167" s="12"/>
      <c r="G3167" s="84" t="s">
        <v>3108</v>
      </c>
      <c r="H3167" s="13" t="s">
        <v>54</v>
      </c>
      <c r="I3167" s="2">
        <v>26000</v>
      </c>
      <c r="J3167" s="2">
        <v>20000</v>
      </c>
      <c r="K3167" s="2">
        <v>0</v>
      </c>
      <c r="L3167" s="2">
        <f t="shared" si="2679"/>
        <v>14000</v>
      </c>
      <c r="M3167" s="2">
        <v>10000</v>
      </c>
      <c r="N3167" s="2">
        <v>2000</v>
      </c>
      <c r="O3167" s="2">
        <v>2000</v>
      </c>
      <c r="P3167" s="2">
        <f t="shared" si="2681"/>
        <v>14000</v>
      </c>
      <c r="Q3167" s="2">
        <f t="shared" si="2691"/>
        <v>70</v>
      </c>
    </row>
    <row r="3168" spans="1:17">
      <c r="A3168" s="12" t="s">
        <v>803</v>
      </c>
      <c r="B3168" s="12" t="s">
        <v>129</v>
      </c>
      <c r="C3168" s="12" t="s">
        <v>1291</v>
      </c>
      <c r="D3168" s="12" t="s">
        <v>1292</v>
      </c>
      <c r="E3168" s="11">
        <v>8216</v>
      </c>
      <c r="F3168" s="12"/>
      <c r="G3168" s="84" t="s">
        <v>3108</v>
      </c>
      <c r="H3168" s="13" t="s">
        <v>57</v>
      </c>
      <c r="I3168" s="2">
        <v>10000</v>
      </c>
      <c r="J3168" s="2">
        <v>10000</v>
      </c>
      <c r="K3168" s="2">
        <v>0</v>
      </c>
      <c r="L3168" s="2">
        <f t="shared" si="2679"/>
        <v>10000</v>
      </c>
      <c r="M3168" s="2">
        <v>7000</v>
      </c>
      <c r="N3168" s="2">
        <v>3000</v>
      </c>
      <c r="O3168" s="2"/>
      <c r="P3168" s="2">
        <f t="shared" si="2681"/>
        <v>10000</v>
      </c>
      <c r="Q3168" s="2">
        <f t="shared" si="2691"/>
        <v>100</v>
      </c>
    </row>
    <row r="3169" spans="1:17">
      <c r="A3169" s="13" t="s">
        <v>0</v>
      </c>
      <c r="B3169" s="13" t="s">
        <v>0</v>
      </c>
      <c r="C3169" s="13" t="s">
        <v>0</v>
      </c>
      <c r="D3169" s="13" t="s">
        <v>0</v>
      </c>
      <c r="E3169" s="13" t="s">
        <v>0</v>
      </c>
      <c r="F3169" s="13" t="s">
        <v>0</v>
      </c>
      <c r="G3169" s="84" t="s">
        <v>0</v>
      </c>
      <c r="H3169" s="24" t="s">
        <v>1301</v>
      </c>
      <c r="I3169" s="29">
        <v>3142702</v>
      </c>
      <c r="J3169" s="29">
        <f t="shared" ref="J3169:K3169" si="2701">SUM(J3138,J3161,J3165)</f>
        <v>3127993</v>
      </c>
      <c r="K3169" s="29">
        <f t="shared" si="2701"/>
        <v>1639020</v>
      </c>
      <c r="L3169" s="29">
        <f t="shared" si="2679"/>
        <v>740690</v>
      </c>
      <c r="M3169" s="29">
        <f t="shared" ref="M3169:O3169" si="2702">SUM(M3138,M3161,M3165)</f>
        <v>225530</v>
      </c>
      <c r="N3169" s="29">
        <f t="shared" si="2702"/>
        <v>258830</v>
      </c>
      <c r="O3169" s="29">
        <f t="shared" si="2702"/>
        <v>256330</v>
      </c>
      <c r="P3169" s="29">
        <f t="shared" si="2681"/>
        <v>2379710</v>
      </c>
      <c r="Q3169" s="29">
        <f t="shared" si="2691"/>
        <v>76.077855672950676</v>
      </c>
    </row>
    <row r="3170" spans="1:17" ht="15.75" thickBot="1">
      <c r="A3170" s="13" t="s">
        <v>0</v>
      </c>
      <c r="B3170" s="13" t="s">
        <v>0</v>
      </c>
      <c r="C3170" s="13" t="s">
        <v>0</v>
      </c>
      <c r="D3170" s="13" t="s">
        <v>0</v>
      </c>
      <c r="E3170" s="13" t="s">
        <v>0</v>
      </c>
      <c r="F3170" s="13" t="s">
        <v>0</v>
      </c>
      <c r="G3170" s="84" t="s">
        <v>0</v>
      </c>
      <c r="H3170" s="18" t="s">
        <v>125</v>
      </c>
      <c r="I3170" s="3">
        <v>83</v>
      </c>
      <c r="J3170" s="3">
        <v>83</v>
      </c>
      <c r="K3170" s="3">
        <v>0</v>
      </c>
      <c r="L3170" s="3">
        <f t="shared" si="2679"/>
        <v>0</v>
      </c>
      <c r="M3170" s="3"/>
      <c r="N3170" s="3"/>
      <c r="O3170" s="3"/>
      <c r="P3170" s="3">
        <f t="shared" si="2681"/>
        <v>0</v>
      </c>
      <c r="Q3170" s="3">
        <f t="shared" si="2691"/>
        <v>0</v>
      </c>
    </row>
    <row r="3171" spans="1:17" ht="45.75" thickBot="1">
      <c r="A3171" s="112" t="s">
        <v>0</v>
      </c>
      <c r="B3171" s="112" t="s">
        <v>0</v>
      </c>
      <c r="C3171" s="112" t="s">
        <v>0</v>
      </c>
      <c r="D3171" s="112" t="s">
        <v>0</v>
      </c>
      <c r="E3171" s="112" t="s">
        <v>0</v>
      </c>
      <c r="F3171" s="112" t="s">
        <v>0</v>
      </c>
      <c r="G3171" s="124" t="s">
        <v>0</v>
      </c>
      <c r="H3171" s="1" t="s">
        <v>126</v>
      </c>
      <c r="I3171" s="1" t="s">
        <v>3016</v>
      </c>
      <c r="J3171" s="1" t="s">
        <v>3199</v>
      </c>
      <c r="K3171" s="1" t="s">
        <v>3198</v>
      </c>
      <c r="L3171" s="1" t="s">
        <v>3191</v>
      </c>
      <c r="M3171" s="1" t="s">
        <v>3193</v>
      </c>
      <c r="N3171" s="1" t="s">
        <v>3194</v>
      </c>
      <c r="O3171" s="1" t="s">
        <v>3195</v>
      </c>
      <c r="P3171" s="1" t="s">
        <v>3192</v>
      </c>
      <c r="Q3171" s="1" t="s">
        <v>3185</v>
      </c>
    </row>
    <row r="3172" spans="1:17">
      <c r="A3172" s="113"/>
      <c r="B3172" s="113"/>
      <c r="C3172" s="113"/>
      <c r="D3172" s="113"/>
      <c r="E3172" s="113"/>
      <c r="F3172" s="113"/>
      <c r="G3172" s="125"/>
      <c r="H3172" s="26" t="s">
        <v>0</v>
      </c>
      <c r="I3172" s="28">
        <v>1</v>
      </c>
      <c r="J3172" s="28">
        <v>2</v>
      </c>
      <c r="K3172" s="28">
        <v>3</v>
      </c>
      <c r="L3172" s="28" t="s">
        <v>3186</v>
      </c>
      <c r="M3172" s="28">
        <v>5</v>
      </c>
      <c r="N3172" s="28">
        <v>6</v>
      </c>
      <c r="O3172" s="28">
        <v>7</v>
      </c>
      <c r="P3172" s="28" t="s">
        <v>3187</v>
      </c>
      <c r="Q3172" s="28">
        <v>9</v>
      </c>
    </row>
    <row r="3173" spans="1:17">
      <c r="A3173" s="113"/>
      <c r="B3173" s="113"/>
      <c r="C3173" s="113"/>
      <c r="D3173" s="113"/>
      <c r="E3173" s="113"/>
      <c r="F3173" s="113"/>
      <c r="G3173" s="125"/>
      <c r="H3173" s="8" t="s">
        <v>877</v>
      </c>
      <c r="I3173" s="9">
        <v>3142702</v>
      </c>
      <c r="J3173" s="9">
        <f t="shared" ref="J3173" si="2703">SUM(J3169)</f>
        <v>3127993</v>
      </c>
      <c r="K3173" s="9">
        <f t="shared" ref="K3173" si="2704">SUM(K3169)</f>
        <v>1639020</v>
      </c>
      <c r="L3173" s="9">
        <f t="shared" ref="L3173:L3174" si="2705">M3173+N3173+O3173</f>
        <v>740690</v>
      </c>
      <c r="M3173" s="9">
        <f t="shared" ref="M3173:O3173" si="2706">SUM(M3169)</f>
        <v>225530</v>
      </c>
      <c r="N3173" s="9">
        <f t="shared" si="2706"/>
        <v>258830</v>
      </c>
      <c r="O3173" s="9">
        <f t="shared" si="2706"/>
        <v>256330</v>
      </c>
      <c r="P3173" s="9">
        <f t="shared" ref="P3173:P3174" si="2707">SUM(K3173+L3173)</f>
        <v>2379710</v>
      </c>
      <c r="Q3173" s="9">
        <f t="shared" si="2691"/>
        <v>76.077855672950676</v>
      </c>
    </row>
    <row r="3174" spans="1:17">
      <c r="A3174" s="113"/>
      <c r="B3174" s="113"/>
      <c r="C3174" s="113"/>
      <c r="D3174" s="113"/>
      <c r="E3174" s="113"/>
      <c r="F3174" s="113"/>
      <c r="G3174" s="125"/>
      <c r="H3174" s="10" t="s">
        <v>68</v>
      </c>
      <c r="I3174" s="9">
        <v>3142702</v>
      </c>
      <c r="J3174" s="9">
        <f t="shared" ref="J3174" si="2708">SUM(J3173)</f>
        <v>3127993</v>
      </c>
      <c r="K3174" s="9">
        <f t="shared" ref="K3174" si="2709">SUM(K3173)</f>
        <v>1639020</v>
      </c>
      <c r="L3174" s="9">
        <f t="shared" si="2705"/>
        <v>740690</v>
      </c>
      <c r="M3174" s="9">
        <f t="shared" ref="M3174:O3174" si="2710">SUM(M3173)</f>
        <v>225530</v>
      </c>
      <c r="N3174" s="9">
        <f t="shared" si="2710"/>
        <v>258830</v>
      </c>
      <c r="O3174" s="9">
        <f t="shared" si="2710"/>
        <v>256330</v>
      </c>
      <c r="P3174" s="9">
        <f t="shared" si="2707"/>
        <v>2379710</v>
      </c>
      <c r="Q3174" s="9">
        <f t="shared" si="2691"/>
        <v>76.077855672950676</v>
      </c>
    </row>
    <row r="3175" spans="1:17">
      <c r="A3175" s="114"/>
      <c r="B3175" s="114"/>
      <c r="C3175" s="114"/>
      <c r="D3175" s="114"/>
      <c r="E3175" s="114"/>
      <c r="F3175" s="114"/>
      <c r="G3175" s="126"/>
      <c r="Q3175" t="str">
        <f t="shared" si="2691"/>
        <v>-</v>
      </c>
    </row>
    <row r="3176" spans="1:17" ht="15.75" thickBot="1">
      <c r="A3176" s="13" t="s">
        <v>0</v>
      </c>
      <c r="B3176" s="13" t="s">
        <v>0</v>
      </c>
      <c r="C3176" s="13" t="s">
        <v>0</v>
      </c>
      <c r="D3176" s="13" t="s">
        <v>0</v>
      </c>
      <c r="E3176" s="13" t="s">
        <v>0</v>
      </c>
      <c r="F3176" s="13" t="s">
        <v>0</v>
      </c>
      <c r="G3176" s="84" t="s">
        <v>0</v>
      </c>
      <c r="H3176" s="27" t="s">
        <v>0</v>
      </c>
      <c r="I3176" s="27"/>
      <c r="J3176" s="27"/>
      <c r="K3176" s="27"/>
      <c r="L3176" s="27"/>
      <c r="M3176" s="27"/>
      <c r="N3176" s="27"/>
      <c r="O3176" s="27"/>
      <c r="P3176" s="27"/>
      <c r="Q3176" s="27" t="str">
        <f t="shared" si="2691"/>
        <v>-</v>
      </c>
    </row>
    <row r="3177" spans="1:17" ht="45.75" thickBot="1">
      <c r="A3177" s="1" t="s">
        <v>82</v>
      </c>
      <c r="B3177" s="1" t="s">
        <v>83</v>
      </c>
      <c r="C3177" s="1" t="s">
        <v>84</v>
      </c>
      <c r="D3177" s="19" t="s">
        <v>0</v>
      </c>
      <c r="E3177" s="1" t="s">
        <v>85</v>
      </c>
      <c r="F3177" s="1" t="s">
        <v>86</v>
      </c>
      <c r="G3177" s="82" t="s">
        <v>87</v>
      </c>
      <c r="H3177" s="1" t="s">
        <v>1</v>
      </c>
      <c r="I3177" s="1" t="s">
        <v>3016</v>
      </c>
      <c r="J3177" s="1" t="s">
        <v>3199</v>
      </c>
      <c r="K3177" s="1" t="s">
        <v>3198</v>
      </c>
      <c r="L3177" s="1" t="s">
        <v>3191</v>
      </c>
      <c r="M3177" s="1" t="s">
        <v>3193</v>
      </c>
      <c r="N3177" s="1" t="s">
        <v>3194</v>
      </c>
      <c r="O3177" s="1" t="s">
        <v>3195</v>
      </c>
      <c r="P3177" s="1" t="s">
        <v>3192</v>
      </c>
      <c r="Q3177" s="1" t="s">
        <v>3185</v>
      </c>
    </row>
    <row r="3178" spans="1:17">
      <c r="A3178" s="20" t="s">
        <v>0</v>
      </c>
      <c r="B3178" s="20" t="s">
        <v>0</v>
      </c>
      <c r="C3178" s="20" t="s">
        <v>0</v>
      </c>
      <c r="D3178" s="21" t="s">
        <v>0</v>
      </c>
      <c r="E3178" s="21" t="s">
        <v>0</v>
      </c>
      <c r="F3178" s="22" t="s">
        <v>0</v>
      </c>
      <c r="G3178" s="83" t="s">
        <v>0</v>
      </c>
      <c r="H3178" s="23" t="s">
        <v>0</v>
      </c>
      <c r="I3178" s="28">
        <v>1</v>
      </c>
      <c r="J3178" s="28">
        <v>2</v>
      </c>
      <c r="K3178" s="28">
        <v>3</v>
      </c>
      <c r="L3178" s="28" t="s">
        <v>3186</v>
      </c>
      <c r="M3178" s="28">
        <v>5</v>
      </c>
      <c r="N3178" s="28">
        <v>6</v>
      </c>
      <c r="O3178" s="28">
        <v>7</v>
      </c>
      <c r="P3178" s="28" t="s">
        <v>3187</v>
      </c>
      <c r="Q3178" s="28">
        <v>9</v>
      </c>
    </row>
    <row r="3179" spans="1:17">
      <c r="A3179" s="17" t="s">
        <v>803</v>
      </c>
      <c r="B3179" s="17" t="s">
        <v>129</v>
      </c>
      <c r="C3179" s="12" t="s">
        <v>1302</v>
      </c>
      <c r="D3179" s="12" t="s">
        <v>1303</v>
      </c>
      <c r="E3179" s="18" t="s">
        <v>0</v>
      </c>
      <c r="F3179" s="18" t="s">
        <v>0</v>
      </c>
      <c r="G3179" s="81" t="s">
        <v>0</v>
      </c>
      <c r="H3179" s="18" t="s">
        <v>1304</v>
      </c>
      <c r="I3179" s="11"/>
      <c r="J3179" s="11"/>
      <c r="K3179" s="11"/>
      <c r="L3179" s="11"/>
      <c r="M3179" s="11"/>
      <c r="N3179" s="11"/>
      <c r="O3179" s="11"/>
      <c r="P3179" s="11"/>
      <c r="Q3179" s="11" t="str">
        <f t="shared" si="2691"/>
        <v>-</v>
      </c>
    </row>
    <row r="3180" spans="1:17" ht="22.5">
      <c r="A3180" s="17" t="s">
        <v>0</v>
      </c>
      <c r="B3180" s="17" t="s">
        <v>0</v>
      </c>
      <c r="C3180" s="17" t="s">
        <v>0</v>
      </c>
      <c r="D3180" s="18" t="s">
        <v>0</v>
      </c>
      <c r="E3180" s="18" t="s">
        <v>0</v>
      </c>
      <c r="F3180" s="18" t="s">
        <v>0</v>
      </c>
      <c r="G3180" s="81" t="s">
        <v>0</v>
      </c>
      <c r="H3180" s="24" t="s">
        <v>27</v>
      </c>
      <c r="I3180" s="29">
        <v>2855295</v>
      </c>
      <c r="J3180" s="29">
        <f t="shared" ref="J3180" si="2711">SUM(J3181,J3189,J3191)</f>
        <v>2853649</v>
      </c>
      <c r="K3180" s="29">
        <f t="shared" ref="K3180" si="2712">SUM(K3181,K3189,K3191)</f>
        <v>1460126</v>
      </c>
      <c r="L3180" s="29">
        <f t="shared" ref="L3180:L3213" si="2713">M3180+N3180+O3180</f>
        <v>705000</v>
      </c>
      <c r="M3180" s="29">
        <f t="shared" ref="M3180:O3180" si="2714">SUM(M3181,M3189,M3191)</f>
        <v>242500</v>
      </c>
      <c r="N3180" s="29">
        <f t="shared" si="2714"/>
        <v>231500</v>
      </c>
      <c r="O3180" s="29">
        <f t="shared" si="2714"/>
        <v>231000</v>
      </c>
      <c r="P3180" s="29">
        <f t="shared" ref="P3180:P3213" si="2715">SUM(K3180+L3180)</f>
        <v>2165126</v>
      </c>
      <c r="Q3180" s="29">
        <f t="shared" si="2691"/>
        <v>75.872190307918046</v>
      </c>
    </row>
    <row r="3181" spans="1:17">
      <c r="A3181" s="12" t="s">
        <v>803</v>
      </c>
      <c r="B3181" s="12" t="s">
        <v>129</v>
      </c>
      <c r="C3181" s="12" t="s">
        <v>1302</v>
      </c>
      <c r="D3181" s="12" t="s">
        <v>1303</v>
      </c>
      <c r="E3181" s="18" t="s">
        <v>2</v>
      </c>
      <c r="F3181" s="18" t="s">
        <v>0</v>
      </c>
      <c r="G3181" s="81" t="s">
        <v>0</v>
      </c>
      <c r="H3181" s="18" t="s">
        <v>3</v>
      </c>
      <c r="I3181" s="3">
        <v>2482118</v>
      </c>
      <c r="J3181" s="3">
        <f t="shared" ref="J3181" si="2716">SUM(J3182:J3183)</f>
        <v>2489772</v>
      </c>
      <c r="K3181" s="3">
        <f t="shared" ref="K3181" si="2717">SUM(K3182:K3183)</f>
        <v>1267825</v>
      </c>
      <c r="L3181" s="3">
        <f t="shared" si="2713"/>
        <v>617000</v>
      </c>
      <c r="M3181" s="3">
        <f t="shared" ref="M3181:O3181" si="2718">SUM(M3182:M3183)</f>
        <v>211500</v>
      </c>
      <c r="N3181" s="3">
        <f t="shared" si="2718"/>
        <v>202500</v>
      </c>
      <c r="O3181" s="3">
        <f t="shared" si="2718"/>
        <v>203000</v>
      </c>
      <c r="P3181" s="3">
        <f t="shared" si="2715"/>
        <v>1884825</v>
      </c>
      <c r="Q3181" s="3">
        <f t="shared" si="2691"/>
        <v>75.702714947392764</v>
      </c>
    </row>
    <row r="3182" spans="1:17">
      <c r="A3182" s="33" t="s">
        <v>803</v>
      </c>
      <c r="B3182" s="33" t="s">
        <v>129</v>
      </c>
      <c r="C3182" s="33" t="s">
        <v>1302</v>
      </c>
      <c r="D3182" s="33" t="s">
        <v>1303</v>
      </c>
      <c r="E3182" s="34">
        <v>6111</v>
      </c>
      <c r="F3182" s="33"/>
      <c r="G3182" s="84" t="s">
        <v>3108</v>
      </c>
      <c r="H3182" s="35" t="s">
        <v>4</v>
      </c>
      <c r="I3182" s="32">
        <v>2207694</v>
      </c>
      <c r="J3182" s="32">
        <v>2207694</v>
      </c>
      <c r="K3182" s="32">
        <v>1092329</v>
      </c>
      <c r="L3182" s="32">
        <f t="shared" si="2713"/>
        <v>555000</v>
      </c>
      <c r="M3182" s="32">
        <v>185000</v>
      </c>
      <c r="N3182" s="32">
        <v>185000</v>
      </c>
      <c r="O3182" s="32">
        <v>185000</v>
      </c>
      <c r="P3182" s="32">
        <f t="shared" si="2715"/>
        <v>1647329</v>
      </c>
      <c r="Q3182" s="32">
        <f t="shared" si="2691"/>
        <v>74.617632697285046</v>
      </c>
    </row>
    <row r="3183" spans="1:17">
      <c r="A3183" s="17" t="s">
        <v>803</v>
      </c>
      <c r="B3183" s="17" t="s">
        <v>129</v>
      </c>
      <c r="C3183" s="17" t="s">
        <v>1302</v>
      </c>
      <c r="D3183" s="17" t="s">
        <v>1303</v>
      </c>
      <c r="E3183" s="17" t="s">
        <v>91</v>
      </c>
      <c r="F3183" s="12" t="s">
        <v>0</v>
      </c>
      <c r="G3183" s="84" t="s">
        <v>0</v>
      </c>
      <c r="H3183" s="18" t="s">
        <v>5</v>
      </c>
      <c r="I3183" s="3">
        <v>274424</v>
      </c>
      <c r="J3183" s="3">
        <f t="shared" ref="J3183:K3183" si="2719">SUM(J3184:J3188)</f>
        <v>282078</v>
      </c>
      <c r="K3183" s="3">
        <f t="shared" si="2719"/>
        <v>175496</v>
      </c>
      <c r="L3183" s="3">
        <f t="shared" si="2713"/>
        <v>62000</v>
      </c>
      <c r="M3183" s="3">
        <f t="shared" ref="M3183:O3183" si="2720">SUM(M3184:M3188)</f>
        <v>26500</v>
      </c>
      <c r="N3183" s="3">
        <f t="shared" si="2720"/>
        <v>17500</v>
      </c>
      <c r="O3183" s="3">
        <f t="shared" si="2720"/>
        <v>18000</v>
      </c>
      <c r="P3183" s="3">
        <f t="shared" si="2715"/>
        <v>237496</v>
      </c>
      <c r="Q3183" s="3">
        <f t="shared" si="2691"/>
        <v>84.195151695630287</v>
      </c>
    </row>
    <row r="3184" spans="1:17">
      <c r="A3184" s="33" t="s">
        <v>803</v>
      </c>
      <c r="B3184" s="33" t="s">
        <v>129</v>
      </c>
      <c r="C3184" s="33" t="s">
        <v>1302</v>
      </c>
      <c r="D3184" s="33" t="s">
        <v>1303</v>
      </c>
      <c r="E3184" s="34">
        <v>6112</v>
      </c>
      <c r="F3184" s="33" t="s">
        <v>1305</v>
      </c>
      <c r="G3184" s="84" t="s">
        <v>3108</v>
      </c>
      <c r="H3184" s="35" t="s">
        <v>9</v>
      </c>
      <c r="I3184" s="32">
        <v>29100</v>
      </c>
      <c r="J3184" s="32">
        <v>29100</v>
      </c>
      <c r="K3184" s="32">
        <v>14729</v>
      </c>
      <c r="L3184" s="32">
        <f t="shared" si="2713"/>
        <v>7000</v>
      </c>
      <c r="M3184" s="32">
        <v>1500</v>
      </c>
      <c r="N3184" s="32">
        <v>2500</v>
      </c>
      <c r="O3184" s="32">
        <v>3000</v>
      </c>
      <c r="P3184" s="32">
        <f t="shared" si="2715"/>
        <v>21729</v>
      </c>
      <c r="Q3184" s="32">
        <f t="shared" si="2691"/>
        <v>74.670103092783506</v>
      </c>
    </row>
    <row r="3185" spans="1:17">
      <c r="A3185" s="33" t="s">
        <v>803</v>
      </c>
      <c r="B3185" s="33" t="s">
        <v>129</v>
      </c>
      <c r="C3185" s="33" t="s">
        <v>1302</v>
      </c>
      <c r="D3185" s="33" t="s">
        <v>1303</v>
      </c>
      <c r="E3185" s="34">
        <v>6112</v>
      </c>
      <c r="F3185" s="33" t="s">
        <v>1306</v>
      </c>
      <c r="G3185" s="84" t="s">
        <v>3108</v>
      </c>
      <c r="H3185" s="35" t="s">
        <v>10</v>
      </c>
      <c r="I3185" s="32">
        <v>162600</v>
      </c>
      <c r="J3185" s="32">
        <v>162600</v>
      </c>
      <c r="K3185" s="32">
        <v>90389</v>
      </c>
      <c r="L3185" s="32">
        <f t="shared" si="2713"/>
        <v>35000</v>
      </c>
      <c r="M3185" s="32">
        <v>5000</v>
      </c>
      <c r="N3185" s="32">
        <v>15000</v>
      </c>
      <c r="O3185" s="32">
        <v>15000</v>
      </c>
      <c r="P3185" s="32">
        <f t="shared" si="2715"/>
        <v>125389</v>
      </c>
      <c r="Q3185" s="32">
        <f t="shared" si="2691"/>
        <v>77.115006150061504</v>
      </c>
    </row>
    <row r="3186" spans="1:17">
      <c r="A3186" s="12" t="s">
        <v>803</v>
      </c>
      <c r="B3186" s="12" t="s">
        <v>129</v>
      </c>
      <c r="C3186" s="12" t="s">
        <v>1302</v>
      </c>
      <c r="D3186" s="12" t="s">
        <v>1303</v>
      </c>
      <c r="E3186" s="11">
        <v>6112</v>
      </c>
      <c r="F3186" s="12" t="s">
        <v>1307</v>
      </c>
      <c r="G3186" s="84" t="s">
        <v>3108</v>
      </c>
      <c r="H3186" s="13" t="s">
        <v>7</v>
      </c>
      <c r="I3186" s="2">
        <v>30839</v>
      </c>
      <c r="J3186" s="2">
        <v>38493</v>
      </c>
      <c r="K3186" s="2">
        <v>38493</v>
      </c>
      <c r="L3186" s="2">
        <f t="shared" si="2713"/>
        <v>0</v>
      </c>
      <c r="M3186" s="2">
        <v>0</v>
      </c>
      <c r="N3186" s="2">
        <v>0</v>
      </c>
      <c r="O3186" s="2">
        <v>0</v>
      </c>
      <c r="P3186" s="2">
        <f t="shared" si="2715"/>
        <v>38493</v>
      </c>
      <c r="Q3186" s="2">
        <f t="shared" si="2691"/>
        <v>100</v>
      </c>
    </row>
    <row r="3187" spans="1:17">
      <c r="A3187" s="12" t="s">
        <v>803</v>
      </c>
      <c r="B3187" s="12" t="s">
        <v>129</v>
      </c>
      <c r="C3187" s="12" t="s">
        <v>1302</v>
      </c>
      <c r="D3187" s="12" t="s">
        <v>1303</v>
      </c>
      <c r="E3187" s="11">
        <v>6112</v>
      </c>
      <c r="F3187" s="12" t="s">
        <v>1308</v>
      </c>
      <c r="G3187" s="84" t="s">
        <v>3108</v>
      </c>
      <c r="H3187" s="13" t="s">
        <v>8</v>
      </c>
      <c r="I3187" s="2">
        <v>35000</v>
      </c>
      <c r="J3187" s="2">
        <v>35000</v>
      </c>
      <c r="K3187" s="2">
        <v>15000</v>
      </c>
      <c r="L3187" s="2">
        <f t="shared" si="2713"/>
        <v>20000</v>
      </c>
      <c r="M3187" s="2">
        <v>20000</v>
      </c>
      <c r="N3187" s="2">
        <v>0</v>
      </c>
      <c r="O3187" s="2">
        <v>0</v>
      </c>
      <c r="P3187" s="2">
        <f t="shared" si="2715"/>
        <v>35000</v>
      </c>
      <c r="Q3187" s="2">
        <f t="shared" si="2691"/>
        <v>100</v>
      </c>
    </row>
    <row r="3188" spans="1:17">
      <c r="A3188" s="12" t="s">
        <v>803</v>
      </c>
      <c r="B3188" s="12" t="s">
        <v>129</v>
      </c>
      <c r="C3188" s="12" t="s">
        <v>1302</v>
      </c>
      <c r="D3188" s="12" t="s">
        <v>1303</v>
      </c>
      <c r="E3188" s="11">
        <v>6112</v>
      </c>
      <c r="F3188" s="12" t="s">
        <v>1309</v>
      </c>
      <c r="G3188" s="84" t="s">
        <v>3108</v>
      </c>
      <c r="H3188" s="13" t="s">
        <v>6</v>
      </c>
      <c r="I3188" s="2">
        <v>16885</v>
      </c>
      <c r="J3188" s="2">
        <v>16885</v>
      </c>
      <c r="K3188" s="2">
        <v>16885</v>
      </c>
      <c r="L3188" s="2">
        <f t="shared" si="2713"/>
        <v>0</v>
      </c>
      <c r="M3188" s="2">
        <v>0</v>
      </c>
      <c r="N3188" s="2">
        <v>0</v>
      </c>
      <c r="O3188" s="2">
        <v>0</v>
      </c>
      <c r="P3188" s="2">
        <f t="shared" si="2715"/>
        <v>16885</v>
      </c>
      <c r="Q3188" s="2">
        <f t="shared" si="2691"/>
        <v>100</v>
      </c>
    </row>
    <row r="3189" spans="1:17">
      <c r="A3189" s="12" t="s">
        <v>803</v>
      </c>
      <c r="B3189" s="12" t="s">
        <v>129</v>
      </c>
      <c r="C3189" s="12" t="s">
        <v>1302</v>
      </c>
      <c r="D3189" s="12" t="s">
        <v>1303</v>
      </c>
      <c r="E3189" s="18" t="s">
        <v>13</v>
      </c>
      <c r="F3189" s="18" t="s">
        <v>0</v>
      </c>
      <c r="G3189" s="81" t="s">
        <v>0</v>
      </c>
      <c r="H3189" s="18" t="s">
        <v>14</v>
      </c>
      <c r="I3189" s="3">
        <v>231807</v>
      </c>
      <c r="J3189" s="3">
        <f t="shared" ref="J3189:K3189" si="2721">SUM(J3190)</f>
        <v>231807</v>
      </c>
      <c r="K3189" s="3">
        <f t="shared" si="2721"/>
        <v>117037</v>
      </c>
      <c r="L3189" s="3">
        <f t="shared" si="2713"/>
        <v>58200</v>
      </c>
      <c r="M3189" s="3">
        <f t="shared" ref="M3189:O3189" si="2722">SUM(M3190)</f>
        <v>19400</v>
      </c>
      <c r="N3189" s="3">
        <f t="shared" si="2722"/>
        <v>19400</v>
      </c>
      <c r="O3189" s="3">
        <f t="shared" si="2722"/>
        <v>19400</v>
      </c>
      <c r="P3189" s="3">
        <f t="shared" si="2715"/>
        <v>175237</v>
      </c>
      <c r="Q3189" s="3">
        <f t="shared" si="2691"/>
        <v>75.596077771594466</v>
      </c>
    </row>
    <row r="3190" spans="1:17">
      <c r="A3190" s="33" t="s">
        <v>803</v>
      </c>
      <c r="B3190" s="33" t="s">
        <v>129</v>
      </c>
      <c r="C3190" s="33" t="s">
        <v>1302</v>
      </c>
      <c r="D3190" s="33" t="s">
        <v>1303</v>
      </c>
      <c r="E3190" s="34">
        <v>6121</v>
      </c>
      <c r="F3190" s="33"/>
      <c r="G3190" s="84" t="s">
        <v>3108</v>
      </c>
      <c r="H3190" s="35" t="s">
        <v>15</v>
      </c>
      <c r="I3190" s="32">
        <v>231807</v>
      </c>
      <c r="J3190" s="32">
        <v>231807</v>
      </c>
      <c r="K3190" s="32">
        <v>117037</v>
      </c>
      <c r="L3190" s="32">
        <f t="shared" si="2713"/>
        <v>58200</v>
      </c>
      <c r="M3190" s="32">
        <v>19400</v>
      </c>
      <c r="N3190" s="32">
        <v>19400</v>
      </c>
      <c r="O3190" s="32">
        <v>19400</v>
      </c>
      <c r="P3190" s="32">
        <f t="shared" si="2715"/>
        <v>175237</v>
      </c>
      <c r="Q3190" s="32">
        <f t="shared" si="2691"/>
        <v>75.596077771594466</v>
      </c>
    </row>
    <row r="3191" spans="1:17">
      <c r="A3191" s="12" t="s">
        <v>803</v>
      </c>
      <c r="B3191" s="12" t="s">
        <v>129</v>
      </c>
      <c r="C3191" s="12" t="s">
        <v>1302</v>
      </c>
      <c r="D3191" s="12" t="s">
        <v>1303</v>
      </c>
      <c r="E3191" s="18" t="s">
        <v>16</v>
      </c>
      <c r="F3191" s="18" t="s">
        <v>0</v>
      </c>
      <c r="G3191" s="81" t="s">
        <v>0</v>
      </c>
      <c r="H3191" s="18" t="s">
        <v>17</v>
      </c>
      <c r="I3191" s="3">
        <v>141370</v>
      </c>
      <c r="J3191" s="3">
        <f t="shared" ref="J3191:K3191" si="2723">SUM(J3192:J3200)</f>
        <v>132070</v>
      </c>
      <c r="K3191" s="3">
        <f t="shared" si="2723"/>
        <v>75264</v>
      </c>
      <c r="L3191" s="3">
        <f t="shared" si="2713"/>
        <v>29800</v>
      </c>
      <c r="M3191" s="3">
        <f t="shared" ref="M3191:O3191" si="2724">SUM(M3192:M3200)</f>
        <v>11600</v>
      </c>
      <c r="N3191" s="3">
        <f t="shared" si="2724"/>
        <v>9600</v>
      </c>
      <c r="O3191" s="3">
        <f t="shared" si="2724"/>
        <v>8600</v>
      </c>
      <c r="P3191" s="3">
        <f t="shared" si="2715"/>
        <v>105064</v>
      </c>
      <c r="Q3191" s="3">
        <f t="shared" si="2691"/>
        <v>79.551752858332705</v>
      </c>
    </row>
    <row r="3192" spans="1:17">
      <c r="A3192" s="12" t="s">
        <v>803</v>
      </c>
      <c r="B3192" s="12" t="s">
        <v>129</v>
      </c>
      <c r="C3192" s="12" t="s">
        <v>1302</v>
      </c>
      <c r="D3192" s="12" t="s">
        <v>1303</v>
      </c>
      <c r="E3192" s="11">
        <v>6131</v>
      </c>
      <c r="F3192" s="12"/>
      <c r="G3192" s="84" t="s">
        <v>3108</v>
      </c>
      <c r="H3192" s="13" t="s">
        <v>18</v>
      </c>
      <c r="I3192" s="2">
        <v>700</v>
      </c>
      <c r="J3192" s="2">
        <v>700</v>
      </c>
      <c r="K3192" s="2">
        <v>700</v>
      </c>
      <c r="L3192" s="2">
        <f t="shared" si="2713"/>
        <v>0</v>
      </c>
      <c r="M3192" s="2">
        <v>0</v>
      </c>
      <c r="N3192" s="2">
        <v>0</v>
      </c>
      <c r="O3192" s="2">
        <v>0</v>
      </c>
      <c r="P3192" s="2">
        <f t="shared" si="2715"/>
        <v>700</v>
      </c>
      <c r="Q3192" s="2">
        <f t="shared" si="2691"/>
        <v>100</v>
      </c>
    </row>
    <row r="3193" spans="1:17">
      <c r="A3193" s="12" t="s">
        <v>803</v>
      </c>
      <c r="B3193" s="12" t="s">
        <v>129</v>
      </c>
      <c r="C3193" s="12" t="s">
        <v>1302</v>
      </c>
      <c r="D3193" s="12" t="s">
        <v>1303</v>
      </c>
      <c r="E3193" s="11">
        <v>6132</v>
      </c>
      <c r="F3193" s="12"/>
      <c r="G3193" s="84" t="s">
        <v>3108</v>
      </c>
      <c r="H3193" s="13" t="s">
        <v>19</v>
      </c>
      <c r="I3193" s="2">
        <v>33000</v>
      </c>
      <c r="J3193" s="2">
        <v>33000</v>
      </c>
      <c r="K3193" s="2">
        <v>24000</v>
      </c>
      <c r="L3193" s="2">
        <f t="shared" si="2713"/>
        <v>3000</v>
      </c>
      <c r="M3193" s="2">
        <v>1000</v>
      </c>
      <c r="N3193" s="2">
        <v>1000</v>
      </c>
      <c r="O3193" s="2">
        <v>1000</v>
      </c>
      <c r="P3193" s="2">
        <f t="shared" si="2715"/>
        <v>27000</v>
      </c>
      <c r="Q3193" s="2">
        <f t="shared" si="2691"/>
        <v>81.818181818181827</v>
      </c>
    </row>
    <row r="3194" spans="1:17">
      <c r="A3194" s="12" t="s">
        <v>803</v>
      </c>
      <c r="B3194" s="12" t="s">
        <v>129</v>
      </c>
      <c r="C3194" s="12" t="s">
        <v>1302</v>
      </c>
      <c r="D3194" s="12" t="s">
        <v>1303</v>
      </c>
      <c r="E3194" s="11">
        <v>6133</v>
      </c>
      <c r="F3194" s="12"/>
      <c r="G3194" s="84" t="s">
        <v>3108</v>
      </c>
      <c r="H3194" s="13" t="s">
        <v>20</v>
      </c>
      <c r="I3194" s="2">
        <v>15000</v>
      </c>
      <c r="J3194" s="2">
        <v>15000</v>
      </c>
      <c r="K3194" s="2">
        <v>7500</v>
      </c>
      <c r="L3194" s="2">
        <f t="shared" si="2713"/>
        <v>4500</v>
      </c>
      <c r="M3194" s="2">
        <v>1500</v>
      </c>
      <c r="N3194" s="2">
        <v>1500</v>
      </c>
      <c r="O3194" s="2">
        <v>1500</v>
      </c>
      <c r="P3194" s="2">
        <f t="shared" si="2715"/>
        <v>12000</v>
      </c>
      <c r="Q3194" s="2">
        <f t="shared" si="2691"/>
        <v>80</v>
      </c>
    </row>
    <row r="3195" spans="1:17">
      <c r="A3195" s="12" t="s">
        <v>803</v>
      </c>
      <c r="B3195" s="12" t="s">
        <v>129</v>
      </c>
      <c r="C3195" s="12" t="s">
        <v>1302</v>
      </c>
      <c r="D3195" s="12" t="s">
        <v>1303</v>
      </c>
      <c r="E3195" s="11">
        <v>6134</v>
      </c>
      <c r="F3195" s="12"/>
      <c r="G3195" s="84" t="s">
        <v>3108</v>
      </c>
      <c r="H3195" s="13" t="s">
        <v>21</v>
      </c>
      <c r="I3195" s="2">
        <v>19500</v>
      </c>
      <c r="J3195" s="2">
        <v>17000</v>
      </c>
      <c r="K3195" s="2">
        <v>9500</v>
      </c>
      <c r="L3195" s="2">
        <f t="shared" si="2713"/>
        <v>5000</v>
      </c>
      <c r="M3195" s="2">
        <v>2000</v>
      </c>
      <c r="N3195" s="2">
        <v>2000</v>
      </c>
      <c r="O3195" s="2">
        <v>1000</v>
      </c>
      <c r="P3195" s="2">
        <f t="shared" si="2715"/>
        <v>14500</v>
      </c>
      <c r="Q3195" s="2">
        <f t="shared" si="2691"/>
        <v>85.294117647058826</v>
      </c>
    </row>
    <row r="3196" spans="1:17">
      <c r="A3196" s="12" t="s">
        <v>803</v>
      </c>
      <c r="B3196" s="12" t="s">
        <v>129</v>
      </c>
      <c r="C3196" s="12" t="s">
        <v>1302</v>
      </c>
      <c r="D3196" s="12" t="s">
        <v>1303</v>
      </c>
      <c r="E3196" s="11">
        <v>6135</v>
      </c>
      <c r="F3196" s="12"/>
      <c r="G3196" s="84" t="s">
        <v>3108</v>
      </c>
      <c r="H3196" s="13" t="s">
        <v>22</v>
      </c>
      <c r="I3196" s="2">
        <v>4300</v>
      </c>
      <c r="J3196" s="2">
        <v>3000</v>
      </c>
      <c r="K3196" s="2">
        <v>1500</v>
      </c>
      <c r="L3196" s="2">
        <f t="shared" si="2713"/>
        <v>1500</v>
      </c>
      <c r="M3196" s="2">
        <v>500</v>
      </c>
      <c r="N3196" s="2">
        <v>500</v>
      </c>
      <c r="O3196" s="2">
        <v>500</v>
      </c>
      <c r="P3196" s="2">
        <f t="shared" si="2715"/>
        <v>3000</v>
      </c>
      <c r="Q3196" s="2">
        <f t="shared" si="2691"/>
        <v>100</v>
      </c>
    </row>
    <row r="3197" spans="1:17">
      <c r="A3197" s="12" t="s">
        <v>803</v>
      </c>
      <c r="B3197" s="12" t="s">
        <v>129</v>
      </c>
      <c r="C3197" s="12" t="s">
        <v>1302</v>
      </c>
      <c r="D3197" s="12" t="s">
        <v>1303</v>
      </c>
      <c r="E3197" s="11">
        <v>6136</v>
      </c>
      <c r="F3197" s="12"/>
      <c r="G3197" s="84" t="s">
        <v>3108</v>
      </c>
      <c r="H3197" s="13" t="s">
        <v>23</v>
      </c>
      <c r="I3197" s="2">
        <v>24570</v>
      </c>
      <c r="J3197" s="2">
        <v>24570</v>
      </c>
      <c r="K3197" s="2">
        <v>12200</v>
      </c>
      <c r="L3197" s="2">
        <f t="shared" si="2713"/>
        <v>5000</v>
      </c>
      <c r="M3197" s="2">
        <v>3000</v>
      </c>
      <c r="N3197" s="2">
        <v>1000</v>
      </c>
      <c r="O3197" s="2">
        <v>1000</v>
      </c>
      <c r="P3197" s="2">
        <f t="shared" si="2715"/>
        <v>17200</v>
      </c>
      <c r="Q3197" s="2">
        <f t="shared" si="2691"/>
        <v>70.004070004070002</v>
      </c>
    </row>
    <row r="3198" spans="1:17">
      <c r="A3198" s="12" t="s">
        <v>803</v>
      </c>
      <c r="B3198" s="12" t="s">
        <v>129</v>
      </c>
      <c r="C3198" s="12" t="s">
        <v>1302</v>
      </c>
      <c r="D3198" s="12" t="s">
        <v>1303</v>
      </c>
      <c r="E3198" s="11">
        <v>6137</v>
      </c>
      <c r="F3198" s="12"/>
      <c r="G3198" s="84" t="s">
        <v>3108</v>
      </c>
      <c r="H3198" s="13" t="s">
        <v>24</v>
      </c>
      <c r="I3198" s="2">
        <v>14500</v>
      </c>
      <c r="J3198" s="2">
        <v>12000</v>
      </c>
      <c r="K3198" s="2">
        <v>6000</v>
      </c>
      <c r="L3198" s="2">
        <f t="shared" si="2713"/>
        <v>3000</v>
      </c>
      <c r="M3198" s="2">
        <v>1000</v>
      </c>
      <c r="N3198" s="2">
        <v>1000</v>
      </c>
      <c r="O3198" s="2">
        <v>1000</v>
      </c>
      <c r="P3198" s="2">
        <f t="shared" si="2715"/>
        <v>9000</v>
      </c>
      <c r="Q3198" s="2">
        <f t="shared" si="2691"/>
        <v>75</v>
      </c>
    </row>
    <row r="3199" spans="1:17">
      <c r="A3199" s="12" t="s">
        <v>803</v>
      </c>
      <c r="B3199" s="12" t="s">
        <v>129</v>
      </c>
      <c r="C3199" s="12" t="s">
        <v>1302</v>
      </c>
      <c r="D3199" s="12" t="s">
        <v>1303</v>
      </c>
      <c r="E3199" s="11">
        <v>6138</v>
      </c>
      <c r="F3199" s="12"/>
      <c r="G3199" s="84" t="s">
        <v>3108</v>
      </c>
      <c r="H3199" s="13" t="s">
        <v>25</v>
      </c>
      <c r="I3199" s="2">
        <v>3000</v>
      </c>
      <c r="J3199" s="2">
        <v>0</v>
      </c>
      <c r="K3199" s="2">
        <v>0</v>
      </c>
      <c r="L3199" s="2">
        <f t="shared" si="2713"/>
        <v>0</v>
      </c>
      <c r="M3199" s="2">
        <v>0</v>
      </c>
      <c r="N3199" s="2">
        <v>0</v>
      </c>
      <c r="O3199" s="2">
        <v>0</v>
      </c>
      <c r="P3199" s="2">
        <f t="shared" si="2715"/>
        <v>0</v>
      </c>
      <c r="Q3199" s="2" t="str">
        <f t="shared" si="2691"/>
        <v>-</v>
      </c>
    </row>
    <row r="3200" spans="1:17">
      <c r="A3200" s="17" t="s">
        <v>803</v>
      </c>
      <c r="B3200" s="17" t="s">
        <v>129</v>
      </c>
      <c r="C3200" s="17" t="s">
        <v>1302</v>
      </c>
      <c r="D3200" s="17" t="s">
        <v>1303</v>
      </c>
      <c r="E3200" s="17" t="s">
        <v>99</v>
      </c>
      <c r="F3200" s="12" t="s">
        <v>0</v>
      </c>
      <c r="G3200" s="84" t="s">
        <v>0</v>
      </c>
      <c r="H3200" s="18" t="s">
        <v>26</v>
      </c>
      <c r="I3200" s="3">
        <v>26800</v>
      </c>
      <c r="J3200" s="3">
        <f t="shared" ref="J3200:K3200" si="2725">SUM(J3201:J3203)</f>
        <v>26800</v>
      </c>
      <c r="K3200" s="3">
        <f t="shared" si="2725"/>
        <v>13864</v>
      </c>
      <c r="L3200" s="3">
        <f t="shared" si="2713"/>
        <v>7800</v>
      </c>
      <c r="M3200" s="3">
        <f t="shared" ref="M3200:O3200" si="2726">SUM(M3201:M3203)</f>
        <v>2600</v>
      </c>
      <c r="N3200" s="3">
        <f t="shared" si="2726"/>
        <v>2600</v>
      </c>
      <c r="O3200" s="3">
        <f t="shared" si="2726"/>
        <v>2600</v>
      </c>
      <c r="P3200" s="3">
        <f t="shared" si="2715"/>
        <v>21664</v>
      </c>
      <c r="Q3200" s="3">
        <f t="shared" si="2691"/>
        <v>80.835820895522389</v>
      </c>
    </row>
    <row r="3201" spans="1:17">
      <c r="A3201" s="12" t="s">
        <v>803</v>
      </c>
      <c r="B3201" s="12" t="s">
        <v>129</v>
      </c>
      <c r="C3201" s="12" t="s">
        <v>1302</v>
      </c>
      <c r="D3201" s="12" t="s">
        <v>1303</v>
      </c>
      <c r="E3201" s="11">
        <v>6139</v>
      </c>
      <c r="F3201" s="12"/>
      <c r="G3201" s="84" t="s">
        <v>3108</v>
      </c>
      <c r="H3201" s="13" t="s">
        <v>26</v>
      </c>
      <c r="I3201" s="2">
        <v>20100</v>
      </c>
      <c r="J3201" s="2">
        <v>20100</v>
      </c>
      <c r="K3201" s="2">
        <v>10000</v>
      </c>
      <c r="L3201" s="2">
        <f t="shared" si="2713"/>
        <v>6000</v>
      </c>
      <c r="M3201" s="2">
        <v>2000</v>
      </c>
      <c r="N3201" s="2">
        <v>2000</v>
      </c>
      <c r="O3201" s="2">
        <v>2000</v>
      </c>
      <c r="P3201" s="2">
        <f t="shared" si="2715"/>
        <v>16000</v>
      </c>
      <c r="Q3201" s="2">
        <f t="shared" si="2691"/>
        <v>79.601990049751251</v>
      </c>
    </row>
    <row r="3202" spans="1:17">
      <c r="A3202" s="33" t="s">
        <v>803</v>
      </c>
      <c r="B3202" s="33" t="s">
        <v>129</v>
      </c>
      <c r="C3202" s="33" t="s">
        <v>1302</v>
      </c>
      <c r="D3202" s="33" t="s">
        <v>1303</v>
      </c>
      <c r="E3202" s="34">
        <v>6139</v>
      </c>
      <c r="F3202" s="33" t="s">
        <v>1310</v>
      </c>
      <c r="G3202" s="84" t="s">
        <v>3108</v>
      </c>
      <c r="H3202" s="35" t="s">
        <v>108</v>
      </c>
      <c r="I3202" s="32">
        <v>6600</v>
      </c>
      <c r="J3202" s="32">
        <v>6600</v>
      </c>
      <c r="K3202" s="32">
        <v>3864</v>
      </c>
      <c r="L3202" s="32">
        <f t="shared" si="2713"/>
        <v>1800</v>
      </c>
      <c r="M3202" s="32">
        <v>600</v>
      </c>
      <c r="N3202" s="32">
        <v>600</v>
      </c>
      <c r="O3202" s="32">
        <v>600</v>
      </c>
      <c r="P3202" s="32">
        <f t="shared" si="2715"/>
        <v>5664</v>
      </c>
      <c r="Q3202" s="32">
        <f t="shared" si="2691"/>
        <v>85.818181818181813</v>
      </c>
    </row>
    <row r="3203" spans="1:17" ht="22.5">
      <c r="A3203" s="12" t="s">
        <v>803</v>
      </c>
      <c r="B3203" s="12" t="s">
        <v>129</v>
      </c>
      <c r="C3203" s="12" t="s">
        <v>1302</v>
      </c>
      <c r="D3203" s="12" t="s">
        <v>1303</v>
      </c>
      <c r="E3203" s="11">
        <v>6139</v>
      </c>
      <c r="F3203" s="12" t="s">
        <v>1311</v>
      </c>
      <c r="G3203" s="84" t="s">
        <v>3108</v>
      </c>
      <c r="H3203" s="13" t="s">
        <v>114</v>
      </c>
      <c r="I3203" s="2">
        <v>100</v>
      </c>
      <c r="J3203" s="2">
        <v>100</v>
      </c>
      <c r="K3203" s="2">
        <v>0</v>
      </c>
      <c r="L3203" s="2">
        <f t="shared" si="2713"/>
        <v>0</v>
      </c>
      <c r="M3203" s="2"/>
      <c r="N3203" s="2">
        <v>0</v>
      </c>
      <c r="O3203" s="2">
        <v>0</v>
      </c>
      <c r="P3203" s="2">
        <f t="shared" si="2715"/>
        <v>0</v>
      </c>
      <c r="Q3203" s="2">
        <f t="shared" si="2691"/>
        <v>0</v>
      </c>
    </row>
    <row r="3204" spans="1:17" ht="22.5">
      <c r="A3204" s="17" t="s">
        <v>0</v>
      </c>
      <c r="B3204" s="17" t="s">
        <v>0</v>
      </c>
      <c r="C3204" s="17" t="s">
        <v>0</v>
      </c>
      <c r="D3204" s="18" t="s">
        <v>0</v>
      </c>
      <c r="E3204" s="18" t="s">
        <v>0</v>
      </c>
      <c r="F3204" s="18" t="s">
        <v>0</v>
      </c>
      <c r="G3204" s="81" t="s">
        <v>0</v>
      </c>
      <c r="H3204" s="24" t="s">
        <v>36</v>
      </c>
      <c r="I3204" s="29">
        <v>100</v>
      </c>
      <c r="J3204" s="29">
        <f t="shared" ref="J3204:K3206" si="2727">SUM(J3205)</f>
        <v>100</v>
      </c>
      <c r="K3204" s="29">
        <f t="shared" si="2727"/>
        <v>0</v>
      </c>
      <c r="L3204" s="29">
        <f t="shared" si="2713"/>
        <v>0</v>
      </c>
      <c r="M3204" s="29">
        <f t="shared" ref="M3204:O3206" si="2728">SUM(M3205)</f>
        <v>0</v>
      </c>
      <c r="N3204" s="29">
        <f t="shared" si="2728"/>
        <v>0</v>
      </c>
      <c r="O3204" s="29">
        <f t="shared" si="2728"/>
        <v>0</v>
      </c>
      <c r="P3204" s="29">
        <f t="shared" si="2715"/>
        <v>0</v>
      </c>
      <c r="Q3204" s="29">
        <f t="shared" si="2691"/>
        <v>0</v>
      </c>
    </row>
    <row r="3205" spans="1:17">
      <c r="A3205" s="12" t="s">
        <v>803</v>
      </c>
      <c r="B3205" s="12" t="s">
        <v>129</v>
      </c>
      <c r="C3205" s="12" t="s">
        <v>1302</v>
      </c>
      <c r="D3205" s="12" t="s">
        <v>1303</v>
      </c>
      <c r="E3205" s="18" t="s">
        <v>28</v>
      </c>
      <c r="F3205" s="18" t="s">
        <v>0</v>
      </c>
      <c r="G3205" s="81" t="s">
        <v>0</v>
      </c>
      <c r="H3205" s="18" t="s">
        <v>29</v>
      </c>
      <c r="I3205" s="3">
        <v>100</v>
      </c>
      <c r="J3205" s="3">
        <f t="shared" si="2727"/>
        <v>100</v>
      </c>
      <c r="K3205" s="3">
        <f t="shared" si="2727"/>
        <v>0</v>
      </c>
      <c r="L3205" s="3">
        <f t="shared" si="2713"/>
        <v>0</v>
      </c>
      <c r="M3205" s="3">
        <f t="shared" si="2728"/>
        <v>0</v>
      </c>
      <c r="N3205" s="3">
        <f t="shared" si="2728"/>
        <v>0</v>
      </c>
      <c r="O3205" s="3">
        <f t="shared" si="2728"/>
        <v>0</v>
      </c>
      <c r="P3205" s="3">
        <f t="shared" si="2715"/>
        <v>0</v>
      </c>
      <c r="Q3205" s="3">
        <f t="shared" si="2691"/>
        <v>0</v>
      </c>
    </row>
    <row r="3206" spans="1:17">
      <c r="A3206" s="17" t="s">
        <v>803</v>
      </c>
      <c r="B3206" s="17" t="s">
        <v>129</v>
      </c>
      <c r="C3206" s="17" t="s">
        <v>1302</v>
      </c>
      <c r="D3206" s="17" t="s">
        <v>1303</v>
      </c>
      <c r="E3206" s="17" t="s">
        <v>120</v>
      </c>
      <c r="F3206" s="12" t="s">
        <v>0</v>
      </c>
      <c r="G3206" s="84" t="s">
        <v>0</v>
      </c>
      <c r="H3206" s="18" t="s">
        <v>35</v>
      </c>
      <c r="I3206" s="3">
        <v>100</v>
      </c>
      <c r="J3206" s="3">
        <f t="shared" si="2727"/>
        <v>100</v>
      </c>
      <c r="K3206" s="3">
        <f t="shared" si="2727"/>
        <v>0</v>
      </c>
      <c r="L3206" s="3">
        <f t="shared" si="2713"/>
        <v>0</v>
      </c>
      <c r="M3206" s="3">
        <f t="shared" si="2728"/>
        <v>0</v>
      </c>
      <c r="N3206" s="3">
        <f t="shared" si="2728"/>
        <v>0</v>
      </c>
      <c r="O3206" s="3">
        <f t="shared" si="2728"/>
        <v>0</v>
      </c>
      <c r="P3206" s="3">
        <f t="shared" si="2715"/>
        <v>0</v>
      </c>
      <c r="Q3206" s="3">
        <f t="shared" si="2691"/>
        <v>0</v>
      </c>
    </row>
    <row r="3207" spans="1:17">
      <c r="A3207" s="12" t="s">
        <v>803</v>
      </c>
      <c r="B3207" s="12" t="s">
        <v>129</v>
      </c>
      <c r="C3207" s="12" t="s">
        <v>1302</v>
      </c>
      <c r="D3207" s="12" t="s">
        <v>1303</v>
      </c>
      <c r="E3207" s="11">
        <v>6148</v>
      </c>
      <c r="F3207" s="12"/>
      <c r="G3207" s="84" t="s">
        <v>3108</v>
      </c>
      <c r="H3207" s="13" t="s">
        <v>35</v>
      </c>
      <c r="I3207" s="2">
        <v>100</v>
      </c>
      <c r="J3207" s="2">
        <v>100</v>
      </c>
      <c r="K3207" s="2">
        <v>0</v>
      </c>
      <c r="L3207" s="2">
        <f t="shared" si="2713"/>
        <v>0</v>
      </c>
      <c r="M3207" s="2"/>
      <c r="N3207" s="2"/>
      <c r="O3207" s="2"/>
      <c r="P3207" s="2">
        <f t="shared" si="2715"/>
        <v>0</v>
      </c>
      <c r="Q3207" s="2">
        <f t="shared" si="2691"/>
        <v>0</v>
      </c>
    </row>
    <row r="3208" spans="1:17" ht="22.5">
      <c r="A3208" s="17" t="s">
        <v>0</v>
      </c>
      <c r="B3208" s="17" t="s">
        <v>0</v>
      </c>
      <c r="C3208" s="17" t="s">
        <v>0</v>
      </c>
      <c r="D3208" s="18" t="s">
        <v>0</v>
      </c>
      <c r="E3208" s="18" t="s">
        <v>0</v>
      </c>
      <c r="F3208" s="18" t="s">
        <v>0</v>
      </c>
      <c r="G3208" s="81" t="s">
        <v>0</v>
      </c>
      <c r="H3208" s="24" t="s">
        <v>58</v>
      </c>
      <c r="I3208" s="29">
        <v>32500</v>
      </c>
      <c r="J3208" s="29">
        <f t="shared" ref="J3208:K3208" si="2729">SUM(J3209)</f>
        <v>30000</v>
      </c>
      <c r="K3208" s="29">
        <f t="shared" si="2729"/>
        <v>30000</v>
      </c>
      <c r="L3208" s="29">
        <f t="shared" si="2713"/>
        <v>0</v>
      </c>
      <c r="M3208" s="29">
        <f t="shared" ref="M3208:O3208" si="2730">SUM(M3209)</f>
        <v>0</v>
      </c>
      <c r="N3208" s="29">
        <f t="shared" si="2730"/>
        <v>0</v>
      </c>
      <c r="O3208" s="29">
        <f t="shared" si="2730"/>
        <v>0</v>
      </c>
      <c r="P3208" s="29">
        <f t="shared" si="2715"/>
        <v>30000</v>
      </c>
      <c r="Q3208" s="29">
        <f t="shared" si="2691"/>
        <v>100</v>
      </c>
    </row>
    <row r="3209" spans="1:17">
      <c r="A3209" s="12" t="s">
        <v>803</v>
      </c>
      <c r="B3209" s="12" t="s">
        <v>129</v>
      </c>
      <c r="C3209" s="12" t="s">
        <v>1302</v>
      </c>
      <c r="D3209" s="12" t="s">
        <v>1303</v>
      </c>
      <c r="E3209" s="18" t="s">
        <v>50</v>
      </c>
      <c r="F3209" s="18" t="s">
        <v>0</v>
      </c>
      <c r="G3209" s="81" t="s">
        <v>0</v>
      </c>
      <c r="H3209" s="18" t="s">
        <v>51</v>
      </c>
      <c r="I3209" s="3">
        <v>32500</v>
      </c>
      <c r="J3209" s="3">
        <f>SUM(J3210:J3211)</f>
        <v>30000</v>
      </c>
      <c r="K3209" s="3">
        <f>SUM(K3210:K3211)</f>
        <v>30000</v>
      </c>
      <c r="L3209" s="3">
        <f t="shared" si="2713"/>
        <v>0</v>
      </c>
      <c r="M3209" s="3">
        <f t="shared" ref="M3209:O3209" si="2731">SUM(M3210:M3211)</f>
        <v>0</v>
      </c>
      <c r="N3209" s="3">
        <f t="shared" si="2731"/>
        <v>0</v>
      </c>
      <c r="O3209" s="3">
        <f t="shared" si="2731"/>
        <v>0</v>
      </c>
      <c r="P3209" s="3">
        <f t="shared" si="2715"/>
        <v>30000</v>
      </c>
      <c r="Q3209" s="3">
        <f t="shared" si="2691"/>
        <v>100</v>
      </c>
    </row>
    <row r="3210" spans="1:17">
      <c r="A3210" s="12" t="s">
        <v>803</v>
      </c>
      <c r="B3210" s="12" t="s">
        <v>129</v>
      </c>
      <c r="C3210" s="12" t="s">
        <v>1302</v>
      </c>
      <c r="D3210" s="12">
        <v>21020040</v>
      </c>
      <c r="E3210" s="13">
        <v>8213</v>
      </c>
      <c r="F3210" s="18" t="s">
        <v>0</v>
      </c>
      <c r="G3210" s="81" t="s">
        <v>3108</v>
      </c>
      <c r="H3210" s="13" t="s">
        <v>54</v>
      </c>
      <c r="I3210" s="2">
        <v>21500</v>
      </c>
      <c r="J3210" s="2">
        <v>20000</v>
      </c>
      <c r="K3210" s="2">
        <v>20000</v>
      </c>
      <c r="L3210" s="2">
        <f t="shared" si="2713"/>
        <v>0</v>
      </c>
      <c r="M3210" s="2">
        <v>0</v>
      </c>
      <c r="N3210" s="2">
        <v>0</v>
      </c>
      <c r="O3210" s="2">
        <v>0</v>
      </c>
      <c r="P3210" s="2">
        <f t="shared" si="2715"/>
        <v>20000</v>
      </c>
      <c r="Q3210" s="2">
        <f t="shared" si="2691"/>
        <v>100</v>
      </c>
    </row>
    <row r="3211" spans="1:17">
      <c r="A3211" s="12" t="s">
        <v>803</v>
      </c>
      <c r="B3211" s="12" t="s">
        <v>129</v>
      </c>
      <c r="C3211" s="12" t="s">
        <v>1302</v>
      </c>
      <c r="D3211" s="12" t="s">
        <v>1303</v>
      </c>
      <c r="E3211" s="11">
        <v>8216</v>
      </c>
      <c r="F3211" s="12"/>
      <c r="G3211" s="84" t="s">
        <v>3108</v>
      </c>
      <c r="H3211" s="13" t="s">
        <v>57</v>
      </c>
      <c r="I3211" s="2">
        <v>11000</v>
      </c>
      <c r="J3211" s="2">
        <v>10000</v>
      </c>
      <c r="K3211" s="2">
        <v>10000</v>
      </c>
      <c r="L3211" s="2">
        <f t="shared" si="2713"/>
        <v>0</v>
      </c>
      <c r="M3211" s="2">
        <v>0</v>
      </c>
      <c r="N3211" s="2">
        <v>0</v>
      </c>
      <c r="O3211" s="2">
        <v>0</v>
      </c>
      <c r="P3211" s="2">
        <f t="shared" si="2715"/>
        <v>10000</v>
      </c>
      <c r="Q3211" s="2">
        <f t="shared" si="2691"/>
        <v>100</v>
      </c>
    </row>
    <row r="3212" spans="1:17">
      <c r="A3212" s="13" t="s">
        <v>0</v>
      </c>
      <c r="B3212" s="13" t="s">
        <v>0</v>
      </c>
      <c r="C3212" s="13" t="s">
        <v>0</v>
      </c>
      <c r="D3212" s="13" t="s">
        <v>0</v>
      </c>
      <c r="E3212" s="13" t="s">
        <v>0</v>
      </c>
      <c r="F3212" s="13" t="s">
        <v>0</v>
      </c>
      <c r="G3212" s="84" t="s">
        <v>0</v>
      </c>
      <c r="H3212" s="24" t="s">
        <v>1312</v>
      </c>
      <c r="I3212" s="29">
        <v>2887895</v>
      </c>
      <c r="J3212" s="29">
        <f t="shared" ref="J3212:K3212" si="2732">SUM(J3180,J3204,J3208)</f>
        <v>2883749</v>
      </c>
      <c r="K3212" s="29">
        <f t="shared" si="2732"/>
        <v>1490126</v>
      </c>
      <c r="L3212" s="29">
        <f t="shared" si="2713"/>
        <v>705000</v>
      </c>
      <c r="M3212" s="29">
        <f t="shared" ref="M3212:O3212" si="2733">SUM(M3180,M3204,M3208)</f>
        <v>242500</v>
      </c>
      <c r="N3212" s="29">
        <f t="shared" si="2733"/>
        <v>231500</v>
      </c>
      <c r="O3212" s="29">
        <f t="shared" si="2733"/>
        <v>231000</v>
      </c>
      <c r="P3212" s="29">
        <f t="shared" si="2715"/>
        <v>2195126</v>
      </c>
      <c r="Q3212" s="29">
        <f t="shared" si="2691"/>
        <v>76.120563890962771</v>
      </c>
    </row>
    <row r="3213" spans="1:17" ht="15.75" thickBot="1">
      <c r="A3213" s="13" t="s">
        <v>0</v>
      </c>
      <c r="B3213" s="13" t="s">
        <v>0</v>
      </c>
      <c r="C3213" s="13" t="s">
        <v>0</v>
      </c>
      <c r="D3213" s="13" t="s">
        <v>0</v>
      </c>
      <c r="E3213" s="13" t="s">
        <v>0</v>
      </c>
      <c r="F3213" s="13" t="s">
        <v>0</v>
      </c>
      <c r="G3213" s="84" t="s">
        <v>0</v>
      </c>
      <c r="H3213" s="18" t="s">
        <v>125</v>
      </c>
      <c r="I3213" s="3">
        <v>66</v>
      </c>
      <c r="J3213" s="3">
        <v>66</v>
      </c>
      <c r="K3213" s="3">
        <v>0</v>
      </c>
      <c r="L3213" s="3">
        <f t="shared" si="2713"/>
        <v>0</v>
      </c>
      <c r="M3213" s="3"/>
      <c r="N3213" s="3"/>
      <c r="O3213" s="3"/>
      <c r="P3213" s="3">
        <f t="shared" si="2715"/>
        <v>0</v>
      </c>
      <c r="Q3213" s="3">
        <f t="shared" si="2691"/>
        <v>0</v>
      </c>
    </row>
    <row r="3214" spans="1:17" ht="45.75" thickBot="1">
      <c r="A3214" s="109" t="s">
        <v>0</v>
      </c>
      <c r="B3214" s="109" t="s">
        <v>0</v>
      </c>
      <c r="C3214" s="109" t="s">
        <v>0</v>
      </c>
      <c r="D3214" s="109" t="s">
        <v>0</v>
      </c>
      <c r="E3214" s="109" t="s">
        <v>0</v>
      </c>
      <c r="F3214" s="109" t="s">
        <v>0</v>
      </c>
      <c r="G3214" s="121" t="s">
        <v>0</v>
      </c>
      <c r="H3214" s="1" t="s">
        <v>126</v>
      </c>
      <c r="I3214" s="1" t="s">
        <v>3016</v>
      </c>
      <c r="J3214" s="1" t="s">
        <v>3199</v>
      </c>
      <c r="K3214" s="1" t="s">
        <v>3198</v>
      </c>
      <c r="L3214" s="1" t="s">
        <v>3191</v>
      </c>
      <c r="M3214" s="1" t="s">
        <v>3193</v>
      </c>
      <c r="N3214" s="1" t="s">
        <v>3194</v>
      </c>
      <c r="O3214" s="1" t="s">
        <v>3195</v>
      </c>
      <c r="P3214" s="1" t="s">
        <v>3192</v>
      </c>
      <c r="Q3214" s="1" t="s">
        <v>3185</v>
      </c>
    </row>
    <row r="3215" spans="1:17">
      <c r="A3215" s="110"/>
      <c r="B3215" s="110"/>
      <c r="C3215" s="110"/>
      <c r="D3215" s="110"/>
      <c r="E3215" s="110"/>
      <c r="F3215" s="110"/>
      <c r="G3215" s="122"/>
      <c r="H3215" s="26" t="s">
        <v>0</v>
      </c>
      <c r="I3215" s="28">
        <v>1</v>
      </c>
      <c r="J3215" s="28">
        <v>2</v>
      </c>
      <c r="K3215" s="28">
        <v>3</v>
      </c>
      <c r="L3215" s="28" t="s">
        <v>3186</v>
      </c>
      <c r="M3215" s="28">
        <v>5</v>
      </c>
      <c r="N3215" s="28">
        <v>6</v>
      </c>
      <c r="O3215" s="28">
        <v>7</v>
      </c>
      <c r="P3215" s="28" t="s">
        <v>3187</v>
      </c>
      <c r="Q3215" s="28">
        <v>9</v>
      </c>
    </row>
    <row r="3216" spans="1:17">
      <c r="A3216" s="110"/>
      <c r="B3216" s="110"/>
      <c r="C3216" s="110"/>
      <c r="D3216" s="110"/>
      <c r="E3216" s="110"/>
      <c r="F3216" s="110"/>
      <c r="G3216" s="122"/>
      <c r="H3216" s="8" t="s">
        <v>877</v>
      </c>
      <c r="I3216" s="9">
        <v>2887895</v>
      </c>
      <c r="J3216" s="9">
        <f t="shared" ref="J3216" si="2734">SUM(J3212)</f>
        <v>2883749</v>
      </c>
      <c r="K3216" s="9">
        <f t="shared" ref="K3216" si="2735">SUM(K3212)</f>
        <v>1490126</v>
      </c>
      <c r="L3216" s="9">
        <f t="shared" ref="L3216:L3217" si="2736">M3216+N3216+O3216</f>
        <v>705000</v>
      </c>
      <c r="M3216" s="9">
        <f t="shared" ref="M3216:O3216" si="2737">SUM(M3212)</f>
        <v>242500</v>
      </c>
      <c r="N3216" s="9">
        <f t="shared" si="2737"/>
        <v>231500</v>
      </c>
      <c r="O3216" s="9">
        <f t="shared" si="2737"/>
        <v>231000</v>
      </c>
      <c r="P3216" s="9">
        <f t="shared" ref="P3216:P3217" si="2738">SUM(K3216+L3216)</f>
        <v>2195126</v>
      </c>
      <c r="Q3216" s="9">
        <f t="shared" si="2691"/>
        <v>76.120563890962771</v>
      </c>
    </row>
    <row r="3217" spans="1:17">
      <c r="A3217" s="110"/>
      <c r="B3217" s="110"/>
      <c r="C3217" s="110"/>
      <c r="D3217" s="110"/>
      <c r="E3217" s="110"/>
      <c r="F3217" s="110"/>
      <c r="G3217" s="122"/>
      <c r="H3217" s="10" t="s">
        <v>68</v>
      </c>
      <c r="I3217" s="9">
        <v>2887895</v>
      </c>
      <c r="J3217" s="9">
        <f t="shared" ref="J3217" si="2739">SUM(J3216)</f>
        <v>2883749</v>
      </c>
      <c r="K3217" s="9">
        <f t="shared" ref="K3217" si="2740">SUM(K3216)</f>
        <v>1490126</v>
      </c>
      <c r="L3217" s="9">
        <f t="shared" si="2736"/>
        <v>705000</v>
      </c>
      <c r="M3217" s="9">
        <f t="shared" ref="M3217:O3217" si="2741">SUM(M3216)</f>
        <v>242500</v>
      </c>
      <c r="N3217" s="9">
        <f t="shared" si="2741"/>
        <v>231500</v>
      </c>
      <c r="O3217" s="9">
        <f t="shared" si="2741"/>
        <v>231000</v>
      </c>
      <c r="P3217" s="9">
        <f t="shared" si="2738"/>
        <v>2195126</v>
      </c>
      <c r="Q3217" s="9">
        <f t="shared" ref="Q3217:Q3280" si="2742">IF(J3217=0,"-",P3217/J3217*100)</f>
        <v>76.120563890962771</v>
      </c>
    </row>
    <row r="3218" spans="1:17">
      <c r="A3218" s="111"/>
      <c r="B3218" s="111"/>
      <c r="C3218" s="111"/>
      <c r="D3218" s="111"/>
      <c r="E3218" s="111"/>
      <c r="F3218" s="111"/>
      <c r="G3218" s="123"/>
      <c r="Q3218" t="str">
        <f t="shared" si="2742"/>
        <v>-</v>
      </c>
    </row>
    <row r="3219" spans="1:17" ht="15.75" thickBot="1">
      <c r="A3219" s="13" t="s">
        <v>0</v>
      </c>
      <c r="B3219" s="13" t="s">
        <v>0</v>
      </c>
      <c r="C3219" s="13" t="s">
        <v>0</v>
      </c>
      <c r="D3219" s="13" t="s">
        <v>0</v>
      </c>
      <c r="E3219" s="13" t="s">
        <v>0</v>
      </c>
      <c r="F3219" s="13" t="s">
        <v>0</v>
      </c>
      <c r="G3219" s="84" t="s">
        <v>0</v>
      </c>
      <c r="H3219" s="27" t="s">
        <v>0</v>
      </c>
      <c r="I3219" s="27"/>
      <c r="J3219" s="27"/>
      <c r="K3219" s="27"/>
      <c r="L3219" s="27"/>
      <c r="M3219" s="27"/>
      <c r="N3219" s="27"/>
      <c r="O3219" s="27"/>
      <c r="P3219" s="27"/>
      <c r="Q3219" s="27" t="str">
        <f t="shared" si="2742"/>
        <v>-</v>
      </c>
    </row>
    <row r="3220" spans="1:17" ht="45.75" thickBot="1">
      <c r="A3220" s="1" t="s">
        <v>82</v>
      </c>
      <c r="B3220" s="1" t="s">
        <v>83</v>
      </c>
      <c r="C3220" s="1" t="s">
        <v>84</v>
      </c>
      <c r="D3220" s="19" t="s">
        <v>0</v>
      </c>
      <c r="E3220" s="1" t="s">
        <v>85</v>
      </c>
      <c r="F3220" s="1" t="s">
        <v>86</v>
      </c>
      <c r="G3220" s="82" t="s">
        <v>87</v>
      </c>
      <c r="H3220" s="1" t="s">
        <v>1</v>
      </c>
      <c r="I3220" s="1" t="s">
        <v>3016</v>
      </c>
      <c r="J3220" s="1" t="s">
        <v>3199</v>
      </c>
      <c r="K3220" s="1" t="s">
        <v>3198</v>
      </c>
      <c r="L3220" s="1" t="s">
        <v>3191</v>
      </c>
      <c r="M3220" s="1" t="s">
        <v>3193</v>
      </c>
      <c r="N3220" s="1" t="s">
        <v>3194</v>
      </c>
      <c r="O3220" s="1" t="s">
        <v>3195</v>
      </c>
      <c r="P3220" s="1" t="s">
        <v>3192</v>
      </c>
      <c r="Q3220" s="1" t="s">
        <v>3185</v>
      </c>
    </row>
    <row r="3221" spans="1:17">
      <c r="A3221" s="20" t="s">
        <v>0</v>
      </c>
      <c r="B3221" s="20" t="s">
        <v>0</v>
      </c>
      <c r="C3221" s="20" t="s">
        <v>0</v>
      </c>
      <c r="D3221" s="21" t="s">
        <v>0</v>
      </c>
      <c r="E3221" s="21" t="s">
        <v>0</v>
      </c>
      <c r="F3221" s="22" t="s">
        <v>0</v>
      </c>
      <c r="G3221" s="83" t="s">
        <v>0</v>
      </c>
      <c r="H3221" s="23" t="s">
        <v>0</v>
      </c>
      <c r="I3221" s="28">
        <v>1</v>
      </c>
      <c r="J3221" s="28">
        <v>2</v>
      </c>
      <c r="K3221" s="28">
        <v>3</v>
      </c>
      <c r="L3221" s="28" t="s">
        <v>3186</v>
      </c>
      <c r="M3221" s="28">
        <v>5</v>
      </c>
      <c r="N3221" s="28">
        <v>6</v>
      </c>
      <c r="O3221" s="28">
        <v>7</v>
      </c>
      <c r="P3221" s="28" t="s">
        <v>3187</v>
      </c>
      <c r="Q3221" s="28">
        <v>9</v>
      </c>
    </row>
    <row r="3222" spans="1:17">
      <c r="A3222" s="17" t="s">
        <v>803</v>
      </c>
      <c r="B3222" s="17" t="s">
        <v>129</v>
      </c>
      <c r="C3222" s="12" t="s">
        <v>1313</v>
      </c>
      <c r="D3222" s="12" t="s">
        <v>1314</v>
      </c>
      <c r="E3222" s="18" t="s">
        <v>0</v>
      </c>
      <c r="F3222" s="18" t="s">
        <v>0</v>
      </c>
      <c r="G3222" s="81" t="s">
        <v>0</v>
      </c>
      <c r="H3222" s="18" t="s">
        <v>1315</v>
      </c>
      <c r="I3222" s="11"/>
      <c r="J3222" s="11"/>
      <c r="K3222" s="11"/>
      <c r="L3222" s="11"/>
      <c r="M3222" s="11"/>
      <c r="N3222" s="11"/>
      <c r="O3222" s="11"/>
      <c r="P3222" s="11"/>
      <c r="Q3222" s="11" t="str">
        <f t="shared" si="2742"/>
        <v>-</v>
      </c>
    </row>
    <row r="3223" spans="1:17" ht="22.5">
      <c r="A3223" s="17" t="s">
        <v>0</v>
      </c>
      <c r="B3223" s="17" t="s">
        <v>0</v>
      </c>
      <c r="C3223" s="17" t="s">
        <v>0</v>
      </c>
      <c r="D3223" s="18" t="s">
        <v>0</v>
      </c>
      <c r="E3223" s="18" t="s">
        <v>0</v>
      </c>
      <c r="F3223" s="18" t="s">
        <v>0</v>
      </c>
      <c r="G3223" s="81" t="s">
        <v>0</v>
      </c>
      <c r="H3223" s="24" t="s">
        <v>27</v>
      </c>
      <c r="I3223" s="29">
        <v>2078617</v>
      </c>
      <c r="J3223" s="29">
        <f t="shared" ref="J3223" si="2743">SUM(J3224,J3232,J3234)</f>
        <v>2035549</v>
      </c>
      <c r="K3223" s="29">
        <f t="shared" ref="K3223" si="2744">SUM(K3224,K3232,K3234)</f>
        <v>1116911</v>
      </c>
      <c r="L3223" s="29">
        <f t="shared" ref="L3223:L3255" si="2745">M3223+N3223+O3223</f>
        <v>490175</v>
      </c>
      <c r="M3223" s="29">
        <f t="shared" ref="M3223:O3223" si="2746">SUM(M3224,M3232,M3234)</f>
        <v>156075</v>
      </c>
      <c r="N3223" s="29">
        <f t="shared" si="2746"/>
        <v>156900</v>
      </c>
      <c r="O3223" s="29">
        <f t="shared" si="2746"/>
        <v>177200</v>
      </c>
      <c r="P3223" s="29">
        <f t="shared" ref="P3223:P3255" si="2747">SUM(K3223+L3223)</f>
        <v>1607086</v>
      </c>
      <c r="Q3223" s="29">
        <f t="shared" si="2742"/>
        <v>78.950985704593705</v>
      </c>
    </row>
    <row r="3224" spans="1:17">
      <c r="A3224" s="12" t="s">
        <v>803</v>
      </c>
      <c r="B3224" s="12" t="s">
        <v>129</v>
      </c>
      <c r="C3224" s="12" t="s">
        <v>1313</v>
      </c>
      <c r="D3224" s="12" t="s">
        <v>1314</v>
      </c>
      <c r="E3224" s="18" t="s">
        <v>2</v>
      </c>
      <c r="F3224" s="18" t="s">
        <v>0</v>
      </c>
      <c r="G3224" s="81" t="s">
        <v>0</v>
      </c>
      <c r="H3224" s="18" t="s">
        <v>3</v>
      </c>
      <c r="I3224" s="3">
        <v>1800940</v>
      </c>
      <c r="J3224" s="3">
        <f t="shared" ref="J3224" si="2748">SUM(J3225:J3226)</f>
        <v>1788072</v>
      </c>
      <c r="K3224" s="3">
        <f t="shared" ref="K3224" si="2749">SUM(K3225:K3226)</f>
        <v>967898</v>
      </c>
      <c r="L3224" s="3">
        <f t="shared" si="2745"/>
        <v>435650</v>
      </c>
      <c r="M3224" s="3">
        <f t="shared" ref="M3224:O3224" si="2750">SUM(M3225:M3226)</f>
        <v>138150</v>
      </c>
      <c r="N3224" s="3">
        <f t="shared" si="2750"/>
        <v>139500</v>
      </c>
      <c r="O3224" s="3">
        <f t="shared" si="2750"/>
        <v>158000</v>
      </c>
      <c r="P3224" s="3">
        <f t="shared" si="2747"/>
        <v>1403548</v>
      </c>
      <c r="Q3224" s="3">
        <f t="shared" si="2742"/>
        <v>78.495049416354604</v>
      </c>
    </row>
    <row r="3225" spans="1:17">
      <c r="A3225" s="33" t="s">
        <v>803</v>
      </c>
      <c r="B3225" s="33" t="s">
        <v>129</v>
      </c>
      <c r="C3225" s="33" t="s">
        <v>1313</v>
      </c>
      <c r="D3225" s="33" t="s">
        <v>1314</v>
      </c>
      <c r="E3225" s="34">
        <v>6111</v>
      </c>
      <c r="F3225" s="33"/>
      <c r="G3225" s="84" t="s">
        <v>3108</v>
      </c>
      <c r="H3225" s="35" t="s">
        <v>4</v>
      </c>
      <c r="I3225" s="32">
        <v>1597322</v>
      </c>
      <c r="J3225" s="32">
        <v>1580322</v>
      </c>
      <c r="K3225" s="32">
        <v>832734</v>
      </c>
      <c r="L3225" s="32">
        <f t="shared" si="2745"/>
        <v>404000</v>
      </c>
      <c r="M3225" s="32">
        <v>131000</v>
      </c>
      <c r="N3225" s="32">
        <v>131000</v>
      </c>
      <c r="O3225" s="32">
        <v>142000</v>
      </c>
      <c r="P3225" s="32">
        <f t="shared" si="2747"/>
        <v>1236734</v>
      </c>
      <c r="Q3225" s="32">
        <f t="shared" si="2742"/>
        <v>78.258354942853416</v>
      </c>
    </row>
    <row r="3226" spans="1:17">
      <c r="A3226" s="17" t="s">
        <v>803</v>
      </c>
      <c r="B3226" s="17" t="s">
        <v>129</v>
      </c>
      <c r="C3226" s="17" t="s">
        <v>1313</v>
      </c>
      <c r="D3226" s="17" t="s">
        <v>1314</v>
      </c>
      <c r="E3226" s="17" t="s">
        <v>91</v>
      </c>
      <c r="F3226" s="12" t="s">
        <v>0</v>
      </c>
      <c r="G3226" s="84" t="s">
        <v>0</v>
      </c>
      <c r="H3226" s="18" t="s">
        <v>5</v>
      </c>
      <c r="I3226" s="3">
        <v>203618</v>
      </c>
      <c r="J3226" s="3">
        <f t="shared" ref="J3226:K3226" si="2751">SUM(J3227:J3231)</f>
        <v>207750</v>
      </c>
      <c r="K3226" s="3">
        <f t="shared" si="2751"/>
        <v>135164</v>
      </c>
      <c r="L3226" s="3">
        <f t="shared" si="2745"/>
        <v>31650</v>
      </c>
      <c r="M3226" s="3">
        <f t="shared" ref="M3226:O3226" si="2752">SUM(M3227:M3231)</f>
        <v>7150</v>
      </c>
      <c r="N3226" s="3">
        <f t="shared" si="2752"/>
        <v>8500</v>
      </c>
      <c r="O3226" s="3">
        <f t="shared" si="2752"/>
        <v>16000</v>
      </c>
      <c r="P3226" s="3">
        <f t="shared" si="2747"/>
        <v>166814</v>
      </c>
      <c r="Q3226" s="3">
        <f t="shared" si="2742"/>
        <v>80.295547533092659</v>
      </c>
    </row>
    <row r="3227" spans="1:17">
      <c r="A3227" s="33" t="s">
        <v>803</v>
      </c>
      <c r="B3227" s="33" t="s">
        <v>129</v>
      </c>
      <c r="C3227" s="33" t="s">
        <v>1313</v>
      </c>
      <c r="D3227" s="33" t="s">
        <v>1314</v>
      </c>
      <c r="E3227" s="34">
        <v>6112</v>
      </c>
      <c r="F3227" s="33" t="s">
        <v>1316</v>
      </c>
      <c r="G3227" s="84" t="s">
        <v>3108</v>
      </c>
      <c r="H3227" s="35" t="s">
        <v>9</v>
      </c>
      <c r="I3227" s="32">
        <v>23900</v>
      </c>
      <c r="J3227" s="32">
        <v>23900</v>
      </c>
      <c r="K3227" s="32">
        <v>13236</v>
      </c>
      <c r="L3227" s="32">
        <f t="shared" si="2745"/>
        <v>4500</v>
      </c>
      <c r="M3227" s="32">
        <v>500</v>
      </c>
      <c r="N3227" s="32">
        <v>2000</v>
      </c>
      <c r="O3227" s="32">
        <v>2000</v>
      </c>
      <c r="P3227" s="32">
        <f t="shared" si="2747"/>
        <v>17736</v>
      </c>
      <c r="Q3227" s="32">
        <f t="shared" si="2742"/>
        <v>74.209205020920493</v>
      </c>
    </row>
    <row r="3228" spans="1:17">
      <c r="A3228" s="33" t="s">
        <v>803</v>
      </c>
      <c r="B3228" s="33" t="s">
        <v>129</v>
      </c>
      <c r="C3228" s="33" t="s">
        <v>1313</v>
      </c>
      <c r="D3228" s="33" t="s">
        <v>1314</v>
      </c>
      <c r="E3228" s="34">
        <v>6112</v>
      </c>
      <c r="F3228" s="33" t="s">
        <v>1317</v>
      </c>
      <c r="G3228" s="84" t="s">
        <v>3108</v>
      </c>
      <c r="H3228" s="35" t="s">
        <v>10</v>
      </c>
      <c r="I3228" s="32">
        <v>130100</v>
      </c>
      <c r="J3228" s="32">
        <v>130100</v>
      </c>
      <c r="K3228" s="32">
        <v>77698</v>
      </c>
      <c r="L3228" s="32">
        <f t="shared" si="2745"/>
        <v>22500</v>
      </c>
      <c r="M3228" s="32">
        <v>2000</v>
      </c>
      <c r="N3228" s="32">
        <v>6500</v>
      </c>
      <c r="O3228" s="32">
        <v>14000</v>
      </c>
      <c r="P3228" s="32">
        <f t="shared" si="2747"/>
        <v>100198</v>
      </c>
      <c r="Q3228" s="32">
        <f t="shared" si="2742"/>
        <v>77.016141429669489</v>
      </c>
    </row>
    <row r="3229" spans="1:17">
      <c r="A3229" s="12" t="s">
        <v>803</v>
      </c>
      <c r="B3229" s="12" t="s">
        <v>129</v>
      </c>
      <c r="C3229" s="12" t="s">
        <v>1313</v>
      </c>
      <c r="D3229" s="12" t="s">
        <v>1314</v>
      </c>
      <c r="E3229" s="11">
        <v>6112</v>
      </c>
      <c r="F3229" s="12" t="s">
        <v>1318</v>
      </c>
      <c r="G3229" s="84" t="s">
        <v>3108</v>
      </c>
      <c r="H3229" s="13" t="s">
        <v>7</v>
      </c>
      <c r="I3229" s="2">
        <v>26418</v>
      </c>
      <c r="J3229" s="2">
        <v>30550</v>
      </c>
      <c r="K3229" s="2">
        <v>30550</v>
      </c>
      <c r="L3229" s="2">
        <f t="shared" si="2745"/>
        <v>0</v>
      </c>
      <c r="M3229" s="2">
        <v>0</v>
      </c>
      <c r="N3229" s="2">
        <v>0</v>
      </c>
      <c r="O3229" s="2">
        <v>0</v>
      </c>
      <c r="P3229" s="2">
        <f t="shared" si="2747"/>
        <v>30550</v>
      </c>
      <c r="Q3229" s="2">
        <f t="shared" si="2742"/>
        <v>100</v>
      </c>
    </row>
    <row r="3230" spans="1:17">
      <c r="A3230" s="12" t="s">
        <v>803</v>
      </c>
      <c r="B3230" s="12" t="s">
        <v>129</v>
      </c>
      <c r="C3230" s="12" t="s">
        <v>1313</v>
      </c>
      <c r="D3230" s="12" t="s">
        <v>1314</v>
      </c>
      <c r="E3230" s="11">
        <v>6112</v>
      </c>
      <c r="F3230" s="12" t="s">
        <v>1319</v>
      </c>
      <c r="G3230" s="84" t="s">
        <v>3108</v>
      </c>
      <c r="H3230" s="13" t="s">
        <v>8</v>
      </c>
      <c r="I3230" s="2">
        <v>13200</v>
      </c>
      <c r="J3230" s="2">
        <v>13200</v>
      </c>
      <c r="K3230" s="2">
        <v>8550</v>
      </c>
      <c r="L3230" s="2">
        <f t="shared" si="2745"/>
        <v>4650</v>
      </c>
      <c r="M3230" s="2">
        <v>4650</v>
      </c>
      <c r="N3230" s="2">
        <v>0</v>
      </c>
      <c r="O3230" s="2">
        <v>0</v>
      </c>
      <c r="P3230" s="2">
        <f t="shared" si="2747"/>
        <v>13200</v>
      </c>
      <c r="Q3230" s="2">
        <f t="shared" si="2742"/>
        <v>100</v>
      </c>
    </row>
    <row r="3231" spans="1:17">
      <c r="A3231" s="12" t="s">
        <v>803</v>
      </c>
      <c r="B3231" s="12" t="s">
        <v>129</v>
      </c>
      <c r="C3231" s="12" t="s">
        <v>1313</v>
      </c>
      <c r="D3231" s="12" t="s">
        <v>1314</v>
      </c>
      <c r="E3231" s="11">
        <v>6112</v>
      </c>
      <c r="F3231" s="12" t="s">
        <v>1320</v>
      </c>
      <c r="G3231" s="84" t="s">
        <v>3108</v>
      </c>
      <c r="H3231" s="13" t="s">
        <v>6</v>
      </c>
      <c r="I3231" s="2">
        <v>10000</v>
      </c>
      <c r="J3231" s="2">
        <v>10000</v>
      </c>
      <c r="K3231" s="2">
        <v>5130</v>
      </c>
      <c r="L3231" s="2">
        <f t="shared" si="2745"/>
        <v>0</v>
      </c>
      <c r="M3231" s="2">
        <v>0</v>
      </c>
      <c r="N3231" s="2">
        <v>0</v>
      </c>
      <c r="O3231" s="2">
        <v>0</v>
      </c>
      <c r="P3231" s="2">
        <f t="shared" si="2747"/>
        <v>5130</v>
      </c>
      <c r="Q3231" s="2">
        <f t="shared" si="2742"/>
        <v>51.300000000000004</v>
      </c>
    </row>
    <row r="3232" spans="1:17">
      <c r="A3232" s="12" t="s">
        <v>803</v>
      </c>
      <c r="B3232" s="12" t="s">
        <v>129</v>
      </c>
      <c r="C3232" s="12" t="s">
        <v>1313</v>
      </c>
      <c r="D3232" s="12" t="s">
        <v>1314</v>
      </c>
      <c r="E3232" s="18" t="s">
        <v>13</v>
      </c>
      <c r="F3232" s="18" t="s">
        <v>0</v>
      </c>
      <c r="G3232" s="81" t="s">
        <v>0</v>
      </c>
      <c r="H3232" s="18" t="s">
        <v>14</v>
      </c>
      <c r="I3232" s="3">
        <v>167718</v>
      </c>
      <c r="J3232" s="3">
        <f t="shared" ref="J3232:K3232" si="2753">SUM(J3233)</f>
        <v>165718</v>
      </c>
      <c r="K3232" s="3">
        <f t="shared" si="2753"/>
        <v>88172</v>
      </c>
      <c r="L3232" s="3">
        <f t="shared" si="2745"/>
        <v>42000</v>
      </c>
      <c r="M3232" s="3">
        <f t="shared" ref="M3232:O3232" si="2754">SUM(M3233)</f>
        <v>13500</v>
      </c>
      <c r="N3232" s="3">
        <f t="shared" si="2754"/>
        <v>13500</v>
      </c>
      <c r="O3232" s="3">
        <f t="shared" si="2754"/>
        <v>15000</v>
      </c>
      <c r="P3232" s="3">
        <f t="shared" si="2747"/>
        <v>130172</v>
      </c>
      <c r="Q3232" s="3">
        <f t="shared" si="2742"/>
        <v>78.550308355157554</v>
      </c>
    </row>
    <row r="3233" spans="1:17">
      <c r="A3233" s="33" t="s">
        <v>803</v>
      </c>
      <c r="B3233" s="33" t="s">
        <v>129</v>
      </c>
      <c r="C3233" s="33" t="s">
        <v>1313</v>
      </c>
      <c r="D3233" s="33" t="s">
        <v>1314</v>
      </c>
      <c r="E3233" s="34">
        <v>6121</v>
      </c>
      <c r="F3233" s="33"/>
      <c r="G3233" s="84" t="s">
        <v>3108</v>
      </c>
      <c r="H3233" s="35" t="s">
        <v>15</v>
      </c>
      <c r="I3233" s="32">
        <v>167718</v>
      </c>
      <c r="J3233" s="32">
        <v>165718</v>
      </c>
      <c r="K3233" s="32">
        <v>88172</v>
      </c>
      <c r="L3233" s="32">
        <f t="shared" si="2745"/>
        <v>42000</v>
      </c>
      <c r="M3233" s="32">
        <v>13500</v>
      </c>
      <c r="N3233" s="32">
        <v>13500</v>
      </c>
      <c r="O3233" s="32">
        <v>15000</v>
      </c>
      <c r="P3233" s="32">
        <f t="shared" si="2747"/>
        <v>130172</v>
      </c>
      <c r="Q3233" s="32">
        <f t="shared" si="2742"/>
        <v>78.550308355157554</v>
      </c>
    </row>
    <row r="3234" spans="1:17">
      <c r="A3234" s="12" t="s">
        <v>803</v>
      </c>
      <c r="B3234" s="12" t="s">
        <v>129</v>
      </c>
      <c r="C3234" s="12" t="s">
        <v>1313</v>
      </c>
      <c r="D3234" s="12" t="s">
        <v>1314</v>
      </c>
      <c r="E3234" s="18" t="s">
        <v>16</v>
      </c>
      <c r="F3234" s="18" t="s">
        <v>0</v>
      </c>
      <c r="G3234" s="81" t="s">
        <v>0</v>
      </c>
      <c r="H3234" s="18" t="s">
        <v>17</v>
      </c>
      <c r="I3234" s="3">
        <v>109959</v>
      </c>
      <c r="J3234" s="3">
        <f t="shared" ref="J3234:K3234" si="2755">SUM(J3235:J3242)</f>
        <v>81759</v>
      </c>
      <c r="K3234" s="3">
        <f t="shared" si="2755"/>
        <v>60841</v>
      </c>
      <c r="L3234" s="3">
        <f t="shared" si="2745"/>
        <v>12525</v>
      </c>
      <c r="M3234" s="3">
        <f t="shared" ref="M3234:O3234" si="2756">SUM(M3235:M3242)</f>
        <v>4425</v>
      </c>
      <c r="N3234" s="3">
        <f t="shared" si="2756"/>
        <v>3900</v>
      </c>
      <c r="O3234" s="3">
        <f t="shared" si="2756"/>
        <v>4200</v>
      </c>
      <c r="P3234" s="3">
        <f t="shared" si="2747"/>
        <v>73366</v>
      </c>
      <c r="Q3234" s="3">
        <f t="shared" si="2742"/>
        <v>89.734463484142424</v>
      </c>
    </row>
    <row r="3235" spans="1:17">
      <c r="A3235" s="12" t="s">
        <v>803</v>
      </c>
      <c r="B3235" s="12" t="s">
        <v>129</v>
      </c>
      <c r="C3235" s="12" t="s">
        <v>1313</v>
      </c>
      <c r="D3235" s="12" t="s">
        <v>1314</v>
      </c>
      <c r="E3235" s="11">
        <v>6131</v>
      </c>
      <c r="F3235" s="12"/>
      <c r="G3235" s="84" t="s">
        <v>3108</v>
      </c>
      <c r="H3235" s="13" t="s">
        <v>18</v>
      </c>
      <c r="I3235" s="2">
        <v>800</v>
      </c>
      <c r="J3235" s="2">
        <v>0</v>
      </c>
      <c r="K3235" s="2">
        <v>0</v>
      </c>
      <c r="L3235" s="2">
        <f t="shared" si="2745"/>
        <v>525</v>
      </c>
      <c r="M3235" s="2">
        <v>525</v>
      </c>
      <c r="N3235" s="2">
        <v>0</v>
      </c>
      <c r="O3235" s="2">
        <v>0</v>
      </c>
      <c r="P3235" s="2">
        <f t="shared" si="2747"/>
        <v>525</v>
      </c>
      <c r="Q3235" s="2" t="str">
        <f t="shared" si="2742"/>
        <v>-</v>
      </c>
    </row>
    <row r="3236" spans="1:17">
      <c r="A3236" s="12" t="s">
        <v>803</v>
      </c>
      <c r="B3236" s="12" t="s">
        <v>129</v>
      </c>
      <c r="C3236" s="12" t="s">
        <v>1313</v>
      </c>
      <c r="D3236" s="12" t="s">
        <v>1314</v>
      </c>
      <c r="E3236" s="11">
        <v>6132</v>
      </c>
      <c r="F3236" s="12"/>
      <c r="G3236" s="84" t="s">
        <v>3108</v>
      </c>
      <c r="H3236" s="13" t="s">
        <v>19</v>
      </c>
      <c r="I3236" s="2">
        <v>45000</v>
      </c>
      <c r="J3236" s="2">
        <v>45000</v>
      </c>
      <c r="K3236" s="2">
        <v>42000</v>
      </c>
      <c r="L3236" s="2">
        <f t="shared" si="2745"/>
        <v>1800</v>
      </c>
      <c r="M3236" s="2">
        <v>500</v>
      </c>
      <c r="N3236" s="2">
        <v>500</v>
      </c>
      <c r="O3236" s="2">
        <v>800</v>
      </c>
      <c r="P3236" s="2">
        <f t="shared" si="2747"/>
        <v>43800</v>
      </c>
      <c r="Q3236" s="2">
        <f t="shared" si="2742"/>
        <v>97.333333333333343</v>
      </c>
    </row>
    <row r="3237" spans="1:17">
      <c r="A3237" s="12" t="s">
        <v>803</v>
      </c>
      <c r="B3237" s="12" t="s">
        <v>129</v>
      </c>
      <c r="C3237" s="12" t="s">
        <v>1313</v>
      </c>
      <c r="D3237" s="12" t="s">
        <v>1314</v>
      </c>
      <c r="E3237" s="11">
        <v>6133</v>
      </c>
      <c r="F3237" s="12"/>
      <c r="G3237" s="84" t="s">
        <v>3108</v>
      </c>
      <c r="H3237" s="13" t="s">
        <v>20</v>
      </c>
      <c r="I3237" s="2">
        <v>9100</v>
      </c>
      <c r="J3237" s="2">
        <v>9100</v>
      </c>
      <c r="K3237" s="2">
        <v>4700</v>
      </c>
      <c r="L3237" s="2">
        <f t="shared" si="2745"/>
        <v>2400</v>
      </c>
      <c r="M3237" s="2">
        <v>800</v>
      </c>
      <c r="N3237" s="2">
        <v>800</v>
      </c>
      <c r="O3237" s="2">
        <v>800</v>
      </c>
      <c r="P3237" s="2">
        <f t="shared" si="2747"/>
        <v>7100</v>
      </c>
      <c r="Q3237" s="2">
        <f t="shared" si="2742"/>
        <v>78.021978021978029</v>
      </c>
    </row>
    <row r="3238" spans="1:17">
      <c r="A3238" s="12" t="s">
        <v>803</v>
      </c>
      <c r="B3238" s="12" t="s">
        <v>129</v>
      </c>
      <c r="C3238" s="12" t="s">
        <v>1313</v>
      </c>
      <c r="D3238" s="12" t="s">
        <v>1314</v>
      </c>
      <c r="E3238" s="11">
        <v>6134</v>
      </c>
      <c r="F3238" s="12"/>
      <c r="G3238" s="84" t="s">
        <v>3108</v>
      </c>
      <c r="H3238" s="13" t="s">
        <v>21</v>
      </c>
      <c r="I3238" s="2">
        <v>24600</v>
      </c>
      <c r="J3238" s="2">
        <v>7100</v>
      </c>
      <c r="K3238" s="2">
        <v>2200</v>
      </c>
      <c r="L3238" s="2">
        <f t="shared" si="2745"/>
        <v>3000</v>
      </c>
      <c r="M3238" s="2">
        <v>1000</v>
      </c>
      <c r="N3238" s="2">
        <v>1000</v>
      </c>
      <c r="O3238" s="2">
        <v>1000</v>
      </c>
      <c r="P3238" s="2">
        <f t="shared" si="2747"/>
        <v>5200</v>
      </c>
      <c r="Q3238" s="2">
        <f t="shared" si="2742"/>
        <v>73.239436619718319</v>
      </c>
    </row>
    <row r="3239" spans="1:17">
      <c r="A3239" s="12" t="s">
        <v>803</v>
      </c>
      <c r="B3239" s="12" t="s">
        <v>129</v>
      </c>
      <c r="C3239" s="12" t="s">
        <v>1313</v>
      </c>
      <c r="D3239" s="12" t="s">
        <v>1314</v>
      </c>
      <c r="E3239" s="11">
        <v>6135</v>
      </c>
      <c r="F3239" s="12"/>
      <c r="G3239" s="84" t="s">
        <v>3108</v>
      </c>
      <c r="H3239" s="13" t="s">
        <v>22</v>
      </c>
      <c r="I3239" s="2">
        <v>500</v>
      </c>
      <c r="J3239" s="2">
        <v>150</v>
      </c>
      <c r="K3239" s="2">
        <v>50</v>
      </c>
      <c r="L3239" s="2">
        <f t="shared" si="2745"/>
        <v>0</v>
      </c>
      <c r="M3239" s="2"/>
      <c r="N3239" s="2">
        <v>0</v>
      </c>
      <c r="O3239" s="2">
        <v>0</v>
      </c>
      <c r="P3239" s="2">
        <f t="shared" si="2747"/>
        <v>50</v>
      </c>
      <c r="Q3239" s="2">
        <f t="shared" si="2742"/>
        <v>33.333333333333329</v>
      </c>
    </row>
    <row r="3240" spans="1:17">
      <c r="A3240" s="12" t="s">
        <v>803</v>
      </c>
      <c r="B3240" s="12" t="s">
        <v>129</v>
      </c>
      <c r="C3240" s="12" t="s">
        <v>1313</v>
      </c>
      <c r="D3240" s="12" t="s">
        <v>1314</v>
      </c>
      <c r="E3240" s="11">
        <v>6137</v>
      </c>
      <c r="F3240" s="12"/>
      <c r="G3240" s="84" t="s">
        <v>3108</v>
      </c>
      <c r="H3240" s="13" t="s">
        <v>24</v>
      </c>
      <c r="I3240" s="2">
        <v>8000</v>
      </c>
      <c r="J3240" s="2">
        <v>3500</v>
      </c>
      <c r="K3240" s="2">
        <v>1950</v>
      </c>
      <c r="L3240" s="2">
        <f t="shared" si="2745"/>
        <v>1200</v>
      </c>
      <c r="M3240" s="2">
        <v>400</v>
      </c>
      <c r="N3240" s="2">
        <v>400</v>
      </c>
      <c r="O3240" s="2">
        <v>400</v>
      </c>
      <c r="P3240" s="2">
        <f t="shared" si="2747"/>
        <v>3150</v>
      </c>
      <c r="Q3240" s="2">
        <f t="shared" si="2742"/>
        <v>90</v>
      </c>
    </row>
    <row r="3241" spans="1:17">
      <c r="A3241" s="12" t="s">
        <v>803</v>
      </c>
      <c r="B3241" s="12" t="s">
        <v>129</v>
      </c>
      <c r="C3241" s="12" t="s">
        <v>1313</v>
      </c>
      <c r="D3241" s="12" t="s">
        <v>1314</v>
      </c>
      <c r="E3241" s="11">
        <v>6138</v>
      </c>
      <c r="F3241" s="12"/>
      <c r="G3241" s="84" t="s">
        <v>3108</v>
      </c>
      <c r="H3241" s="13" t="s">
        <v>25</v>
      </c>
      <c r="I3241" s="2">
        <v>2550</v>
      </c>
      <c r="J3241" s="2">
        <v>0</v>
      </c>
      <c r="K3241" s="2">
        <v>0</v>
      </c>
      <c r="L3241" s="2">
        <f t="shared" si="2745"/>
        <v>0</v>
      </c>
      <c r="M3241" s="2">
        <v>0</v>
      </c>
      <c r="N3241" s="2">
        <v>0</v>
      </c>
      <c r="O3241" s="2">
        <v>0</v>
      </c>
      <c r="P3241" s="2">
        <f t="shared" si="2747"/>
        <v>0</v>
      </c>
      <c r="Q3241" s="2" t="str">
        <f t="shared" si="2742"/>
        <v>-</v>
      </c>
    </row>
    <row r="3242" spans="1:17">
      <c r="A3242" s="17" t="s">
        <v>803</v>
      </c>
      <c r="B3242" s="17" t="s">
        <v>129</v>
      </c>
      <c r="C3242" s="17" t="s">
        <v>1313</v>
      </c>
      <c r="D3242" s="17" t="s">
        <v>1314</v>
      </c>
      <c r="E3242" s="17" t="s">
        <v>99</v>
      </c>
      <c r="F3242" s="12" t="s">
        <v>0</v>
      </c>
      <c r="G3242" s="84" t="s">
        <v>0</v>
      </c>
      <c r="H3242" s="18" t="s">
        <v>26</v>
      </c>
      <c r="I3242" s="3">
        <v>19409</v>
      </c>
      <c r="J3242" s="3">
        <f t="shared" ref="J3242:K3242" si="2757">SUM(J3243:J3245)</f>
        <v>16909</v>
      </c>
      <c r="K3242" s="3">
        <f t="shared" si="2757"/>
        <v>9941</v>
      </c>
      <c r="L3242" s="3">
        <f t="shared" si="2745"/>
        <v>3600</v>
      </c>
      <c r="M3242" s="3">
        <f t="shared" ref="M3242:O3242" si="2758">SUM(M3243:M3245)</f>
        <v>1200</v>
      </c>
      <c r="N3242" s="3">
        <f t="shared" si="2758"/>
        <v>1200</v>
      </c>
      <c r="O3242" s="3">
        <f t="shared" si="2758"/>
        <v>1200</v>
      </c>
      <c r="P3242" s="3">
        <f t="shared" si="2747"/>
        <v>13541</v>
      </c>
      <c r="Q3242" s="3">
        <f t="shared" si="2742"/>
        <v>80.081613342007216</v>
      </c>
    </row>
    <row r="3243" spans="1:17">
      <c r="A3243" s="12" t="s">
        <v>803</v>
      </c>
      <c r="B3243" s="12" t="s">
        <v>129</v>
      </c>
      <c r="C3243" s="12" t="s">
        <v>1313</v>
      </c>
      <c r="D3243" s="12" t="s">
        <v>1314</v>
      </c>
      <c r="E3243" s="11">
        <v>6139</v>
      </c>
      <c r="F3243" s="12"/>
      <c r="G3243" s="84" t="s">
        <v>3108</v>
      </c>
      <c r="H3243" s="13" t="s">
        <v>26</v>
      </c>
      <c r="I3243" s="2">
        <v>14500</v>
      </c>
      <c r="J3243" s="2">
        <v>12000</v>
      </c>
      <c r="K3243" s="2">
        <v>7250</v>
      </c>
      <c r="L3243" s="2">
        <f t="shared" si="2745"/>
        <v>2400</v>
      </c>
      <c r="M3243" s="2">
        <v>800</v>
      </c>
      <c r="N3243" s="2">
        <v>800</v>
      </c>
      <c r="O3243" s="2">
        <v>800</v>
      </c>
      <c r="P3243" s="2">
        <f t="shared" si="2747"/>
        <v>9650</v>
      </c>
      <c r="Q3243" s="2">
        <f t="shared" si="2742"/>
        <v>80.416666666666671</v>
      </c>
    </row>
    <row r="3244" spans="1:17">
      <c r="A3244" s="33" t="s">
        <v>803</v>
      </c>
      <c r="B3244" s="33" t="s">
        <v>129</v>
      </c>
      <c r="C3244" s="33" t="s">
        <v>1313</v>
      </c>
      <c r="D3244" s="33" t="s">
        <v>1314</v>
      </c>
      <c r="E3244" s="34">
        <v>6139</v>
      </c>
      <c r="F3244" s="33" t="s">
        <v>1321</v>
      </c>
      <c r="G3244" s="84" t="s">
        <v>3108</v>
      </c>
      <c r="H3244" s="35" t="s">
        <v>108</v>
      </c>
      <c r="I3244" s="32">
        <v>4809</v>
      </c>
      <c r="J3244" s="32">
        <v>4809</v>
      </c>
      <c r="K3244" s="32">
        <v>2691</v>
      </c>
      <c r="L3244" s="32">
        <f t="shared" si="2745"/>
        <v>1200</v>
      </c>
      <c r="M3244" s="32">
        <v>400</v>
      </c>
      <c r="N3244" s="32">
        <v>400</v>
      </c>
      <c r="O3244" s="32">
        <v>400</v>
      </c>
      <c r="P3244" s="32">
        <f t="shared" si="2747"/>
        <v>3891</v>
      </c>
      <c r="Q3244" s="32">
        <f t="shared" si="2742"/>
        <v>80.910792264504053</v>
      </c>
    </row>
    <row r="3245" spans="1:17" ht="22.5">
      <c r="A3245" s="12" t="s">
        <v>803</v>
      </c>
      <c r="B3245" s="12" t="s">
        <v>129</v>
      </c>
      <c r="C3245" s="12" t="s">
        <v>1313</v>
      </c>
      <c r="D3245" s="12" t="s">
        <v>1314</v>
      </c>
      <c r="E3245" s="11">
        <v>6139</v>
      </c>
      <c r="F3245" s="12" t="s">
        <v>1322</v>
      </c>
      <c r="G3245" s="84" t="s">
        <v>3108</v>
      </c>
      <c r="H3245" s="13" t="s">
        <v>114</v>
      </c>
      <c r="I3245" s="2">
        <v>100</v>
      </c>
      <c r="J3245" s="2">
        <v>100</v>
      </c>
      <c r="K3245" s="2">
        <v>0</v>
      </c>
      <c r="L3245" s="2">
        <f t="shared" si="2745"/>
        <v>0</v>
      </c>
      <c r="M3245" s="2">
        <v>0</v>
      </c>
      <c r="N3245" s="2">
        <v>0</v>
      </c>
      <c r="O3245" s="2">
        <v>0</v>
      </c>
      <c r="P3245" s="2">
        <f t="shared" si="2747"/>
        <v>0</v>
      </c>
      <c r="Q3245" s="2">
        <f t="shared" si="2742"/>
        <v>0</v>
      </c>
    </row>
    <row r="3246" spans="1:17" ht="22.5">
      <c r="A3246" s="17" t="s">
        <v>0</v>
      </c>
      <c r="B3246" s="17" t="s">
        <v>0</v>
      </c>
      <c r="C3246" s="17" t="s">
        <v>0</v>
      </c>
      <c r="D3246" s="18" t="s">
        <v>0</v>
      </c>
      <c r="E3246" s="18" t="s">
        <v>0</v>
      </c>
      <c r="F3246" s="18" t="s">
        <v>0</v>
      </c>
      <c r="G3246" s="81" t="s">
        <v>0</v>
      </c>
      <c r="H3246" s="24" t="s">
        <v>36</v>
      </c>
      <c r="I3246" s="29">
        <v>100</v>
      </c>
      <c r="J3246" s="29">
        <f t="shared" ref="J3246:K3248" si="2759">SUM(J3247)</f>
        <v>100</v>
      </c>
      <c r="K3246" s="29">
        <f t="shared" si="2759"/>
        <v>0</v>
      </c>
      <c r="L3246" s="29">
        <f t="shared" si="2745"/>
        <v>0</v>
      </c>
      <c r="M3246" s="29">
        <f t="shared" ref="M3246:O3248" si="2760">SUM(M3247)</f>
        <v>0</v>
      </c>
      <c r="N3246" s="29">
        <f t="shared" si="2760"/>
        <v>0</v>
      </c>
      <c r="O3246" s="29">
        <f t="shared" si="2760"/>
        <v>0</v>
      </c>
      <c r="P3246" s="29">
        <f t="shared" si="2747"/>
        <v>0</v>
      </c>
      <c r="Q3246" s="29">
        <f t="shared" si="2742"/>
        <v>0</v>
      </c>
    </row>
    <row r="3247" spans="1:17">
      <c r="A3247" s="12" t="s">
        <v>803</v>
      </c>
      <c r="B3247" s="12" t="s">
        <v>129</v>
      </c>
      <c r="C3247" s="12" t="s">
        <v>1313</v>
      </c>
      <c r="D3247" s="12" t="s">
        <v>1314</v>
      </c>
      <c r="E3247" s="18" t="s">
        <v>28</v>
      </c>
      <c r="F3247" s="18" t="s">
        <v>0</v>
      </c>
      <c r="G3247" s="81" t="s">
        <v>0</v>
      </c>
      <c r="H3247" s="18" t="s">
        <v>29</v>
      </c>
      <c r="I3247" s="3">
        <v>100</v>
      </c>
      <c r="J3247" s="3">
        <f t="shared" si="2759"/>
        <v>100</v>
      </c>
      <c r="K3247" s="3">
        <f t="shared" si="2759"/>
        <v>0</v>
      </c>
      <c r="L3247" s="3">
        <f t="shared" si="2745"/>
        <v>0</v>
      </c>
      <c r="M3247" s="3">
        <f t="shared" si="2760"/>
        <v>0</v>
      </c>
      <c r="N3247" s="3">
        <f t="shared" si="2760"/>
        <v>0</v>
      </c>
      <c r="O3247" s="3">
        <f t="shared" si="2760"/>
        <v>0</v>
      </c>
      <c r="P3247" s="3">
        <f t="shared" si="2747"/>
        <v>0</v>
      </c>
      <c r="Q3247" s="3">
        <f t="shared" si="2742"/>
        <v>0</v>
      </c>
    </row>
    <row r="3248" spans="1:17">
      <c r="A3248" s="17" t="s">
        <v>803</v>
      </c>
      <c r="B3248" s="17" t="s">
        <v>129</v>
      </c>
      <c r="C3248" s="17" t="s">
        <v>1313</v>
      </c>
      <c r="D3248" s="17" t="s">
        <v>1314</v>
      </c>
      <c r="E3248" s="17" t="s">
        <v>120</v>
      </c>
      <c r="F3248" s="12" t="s">
        <v>0</v>
      </c>
      <c r="G3248" s="84" t="s">
        <v>0</v>
      </c>
      <c r="H3248" s="18" t="s">
        <v>35</v>
      </c>
      <c r="I3248" s="3">
        <v>100</v>
      </c>
      <c r="J3248" s="3">
        <f t="shared" si="2759"/>
        <v>100</v>
      </c>
      <c r="K3248" s="3">
        <f t="shared" si="2759"/>
        <v>0</v>
      </c>
      <c r="L3248" s="3">
        <f t="shared" si="2745"/>
        <v>0</v>
      </c>
      <c r="M3248" s="3">
        <f t="shared" si="2760"/>
        <v>0</v>
      </c>
      <c r="N3248" s="3">
        <f t="shared" si="2760"/>
        <v>0</v>
      </c>
      <c r="O3248" s="3">
        <f t="shared" si="2760"/>
        <v>0</v>
      </c>
      <c r="P3248" s="3">
        <f t="shared" si="2747"/>
        <v>0</v>
      </c>
      <c r="Q3248" s="3">
        <f t="shared" si="2742"/>
        <v>0</v>
      </c>
    </row>
    <row r="3249" spans="1:17">
      <c r="A3249" s="12" t="s">
        <v>803</v>
      </c>
      <c r="B3249" s="12" t="s">
        <v>129</v>
      </c>
      <c r="C3249" s="12" t="s">
        <v>1313</v>
      </c>
      <c r="D3249" s="12" t="s">
        <v>1314</v>
      </c>
      <c r="E3249" s="11">
        <v>6148</v>
      </c>
      <c r="F3249" s="12"/>
      <c r="G3249" s="84" t="s">
        <v>3108</v>
      </c>
      <c r="H3249" s="13" t="s">
        <v>35</v>
      </c>
      <c r="I3249" s="2">
        <v>100</v>
      </c>
      <c r="J3249" s="2">
        <v>100</v>
      </c>
      <c r="K3249" s="2">
        <v>0</v>
      </c>
      <c r="L3249" s="2">
        <f t="shared" si="2745"/>
        <v>0</v>
      </c>
      <c r="M3249" s="2">
        <v>0</v>
      </c>
      <c r="N3249" s="2">
        <v>0</v>
      </c>
      <c r="O3249" s="2">
        <v>0</v>
      </c>
      <c r="P3249" s="2">
        <f t="shared" si="2747"/>
        <v>0</v>
      </c>
      <c r="Q3249" s="2">
        <f t="shared" si="2742"/>
        <v>0</v>
      </c>
    </row>
    <row r="3250" spans="1:17" ht="22.5">
      <c r="A3250" s="17" t="s">
        <v>0</v>
      </c>
      <c r="B3250" s="17" t="s">
        <v>0</v>
      </c>
      <c r="C3250" s="17" t="s">
        <v>0</v>
      </c>
      <c r="D3250" s="18" t="s">
        <v>0</v>
      </c>
      <c r="E3250" s="18" t="s">
        <v>0</v>
      </c>
      <c r="F3250" s="18" t="s">
        <v>0</v>
      </c>
      <c r="G3250" s="81" t="s">
        <v>0</v>
      </c>
      <c r="H3250" s="24" t="s">
        <v>58</v>
      </c>
      <c r="I3250" s="29">
        <v>35000</v>
      </c>
      <c r="J3250" s="29">
        <f t="shared" ref="J3250:K3250" si="2761">SUM(J3251)</f>
        <v>30000</v>
      </c>
      <c r="K3250" s="29">
        <f t="shared" si="2761"/>
        <v>8000</v>
      </c>
      <c r="L3250" s="29">
        <f t="shared" si="2745"/>
        <v>8000</v>
      </c>
      <c r="M3250" s="29">
        <f t="shared" ref="M3250:O3250" si="2762">SUM(M3251)</f>
        <v>8000</v>
      </c>
      <c r="N3250" s="29">
        <f t="shared" si="2762"/>
        <v>0</v>
      </c>
      <c r="O3250" s="29">
        <f t="shared" si="2762"/>
        <v>0</v>
      </c>
      <c r="P3250" s="29">
        <f t="shared" si="2747"/>
        <v>16000</v>
      </c>
      <c r="Q3250" s="29">
        <f t="shared" si="2742"/>
        <v>53.333333333333336</v>
      </c>
    </row>
    <row r="3251" spans="1:17">
      <c r="A3251" s="12" t="s">
        <v>803</v>
      </c>
      <c r="B3251" s="12" t="s">
        <v>129</v>
      </c>
      <c r="C3251" s="12" t="s">
        <v>1313</v>
      </c>
      <c r="D3251" s="12" t="s">
        <v>1314</v>
      </c>
      <c r="E3251" s="18" t="s">
        <v>50</v>
      </c>
      <c r="F3251" s="18" t="s">
        <v>0</v>
      </c>
      <c r="G3251" s="81" t="s">
        <v>0</v>
      </c>
      <c r="H3251" s="18" t="s">
        <v>51</v>
      </c>
      <c r="I3251" s="3">
        <v>35000</v>
      </c>
      <c r="J3251" s="3">
        <f t="shared" ref="J3251" si="2763">SUM(J3252:J3253)</f>
        <v>30000</v>
      </c>
      <c r="K3251" s="3">
        <f t="shared" ref="K3251" si="2764">SUM(K3252:K3253)</f>
        <v>8000</v>
      </c>
      <c r="L3251" s="3">
        <f t="shared" si="2745"/>
        <v>8000</v>
      </c>
      <c r="M3251" s="3">
        <f t="shared" ref="M3251:O3251" si="2765">SUM(M3252:M3253)</f>
        <v>8000</v>
      </c>
      <c r="N3251" s="3">
        <f t="shared" si="2765"/>
        <v>0</v>
      </c>
      <c r="O3251" s="3">
        <f t="shared" si="2765"/>
        <v>0</v>
      </c>
      <c r="P3251" s="3">
        <f t="shared" si="2747"/>
        <v>16000</v>
      </c>
      <c r="Q3251" s="3">
        <f t="shared" si="2742"/>
        <v>53.333333333333336</v>
      </c>
    </row>
    <row r="3252" spans="1:17">
      <c r="A3252" s="12" t="s">
        <v>803</v>
      </c>
      <c r="B3252" s="12" t="s">
        <v>129</v>
      </c>
      <c r="C3252" s="12" t="s">
        <v>1313</v>
      </c>
      <c r="D3252" s="12" t="s">
        <v>1314</v>
      </c>
      <c r="E3252" s="11">
        <v>8213</v>
      </c>
      <c r="F3252" s="12"/>
      <c r="G3252" s="84" t="s">
        <v>3108</v>
      </c>
      <c r="H3252" s="13" t="s">
        <v>54</v>
      </c>
      <c r="I3252" s="2">
        <v>25000</v>
      </c>
      <c r="J3252" s="2">
        <v>20000</v>
      </c>
      <c r="K3252" s="2">
        <v>5000</v>
      </c>
      <c r="L3252" s="2">
        <f t="shared" si="2745"/>
        <v>5000</v>
      </c>
      <c r="M3252" s="2">
        <v>5000</v>
      </c>
      <c r="N3252" s="2">
        <v>0</v>
      </c>
      <c r="O3252" s="2">
        <v>0</v>
      </c>
      <c r="P3252" s="2">
        <f t="shared" si="2747"/>
        <v>10000</v>
      </c>
      <c r="Q3252" s="2">
        <f t="shared" si="2742"/>
        <v>50</v>
      </c>
    </row>
    <row r="3253" spans="1:17">
      <c r="A3253" s="12" t="s">
        <v>803</v>
      </c>
      <c r="B3253" s="12" t="s">
        <v>129</v>
      </c>
      <c r="C3253" s="12" t="s">
        <v>1313</v>
      </c>
      <c r="D3253" s="12" t="s">
        <v>1314</v>
      </c>
      <c r="E3253" s="11">
        <v>8216</v>
      </c>
      <c r="F3253" s="12"/>
      <c r="G3253" s="84" t="s">
        <v>3108</v>
      </c>
      <c r="H3253" s="13" t="s">
        <v>57</v>
      </c>
      <c r="I3253" s="2">
        <v>10000</v>
      </c>
      <c r="J3253" s="2">
        <v>10000</v>
      </c>
      <c r="K3253" s="2">
        <v>3000</v>
      </c>
      <c r="L3253" s="2">
        <f t="shared" si="2745"/>
        <v>3000</v>
      </c>
      <c r="M3253" s="2">
        <v>3000</v>
      </c>
      <c r="N3253" s="2">
        <v>0</v>
      </c>
      <c r="O3253" s="2">
        <v>0</v>
      </c>
      <c r="P3253" s="2">
        <f t="shared" si="2747"/>
        <v>6000</v>
      </c>
      <c r="Q3253" s="2">
        <f t="shared" si="2742"/>
        <v>60</v>
      </c>
    </row>
    <row r="3254" spans="1:17">
      <c r="A3254" s="13" t="s">
        <v>0</v>
      </c>
      <c r="B3254" s="13" t="s">
        <v>0</v>
      </c>
      <c r="C3254" s="13" t="s">
        <v>0</v>
      </c>
      <c r="D3254" s="13" t="s">
        <v>0</v>
      </c>
      <c r="E3254" s="13" t="s">
        <v>0</v>
      </c>
      <c r="F3254" s="13" t="s">
        <v>0</v>
      </c>
      <c r="G3254" s="84" t="s">
        <v>0</v>
      </c>
      <c r="H3254" s="24" t="s">
        <v>1323</v>
      </c>
      <c r="I3254" s="29">
        <v>2113717</v>
      </c>
      <c r="J3254" s="29">
        <f t="shared" ref="J3254:K3254" si="2766">SUM(J3223,J3246,J3250)</f>
        <v>2065649</v>
      </c>
      <c r="K3254" s="29">
        <f t="shared" si="2766"/>
        <v>1124911</v>
      </c>
      <c r="L3254" s="29">
        <f t="shared" si="2745"/>
        <v>498175</v>
      </c>
      <c r="M3254" s="29">
        <f t="shared" ref="M3254:O3254" si="2767">SUM(M3223,M3246,M3250)</f>
        <v>164075</v>
      </c>
      <c r="N3254" s="29">
        <f t="shared" si="2767"/>
        <v>156900</v>
      </c>
      <c r="O3254" s="29">
        <f t="shared" si="2767"/>
        <v>177200</v>
      </c>
      <c r="P3254" s="29">
        <f t="shared" si="2747"/>
        <v>1623086</v>
      </c>
      <c r="Q3254" s="29">
        <f t="shared" si="2742"/>
        <v>78.575111260431953</v>
      </c>
    </row>
    <row r="3255" spans="1:17" ht="15.75" thickBot="1">
      <c r="A3255" s="13" t="s">
        <v>0</v>
      </c>
      <c r="B3255" s="13" t="s">
        <v>0</v>
      </c>
      <c r="C3255" s="13" t="s">
        <v>0</v>
      </c>
      <c r="D3255" s="13" t="s">
        <v>0</v>
      </c>
      <c r="E3255" s="13" t="s">
        <v>0</v>
      </c>
      <c r="F3255" s="13" t="s">
        <v>0</v>
      </c>
      <c r="G3255" s="84" t="s">
        <v>0</v>
      </c>
      <c r="H3255" s="18" t="s">
        <v>125</v>
      </c>
      <c r="I3255" s="3">
        <v>60</v>
      </c>
      <c r="J3255" s="3">
        <v>60</v>
      </c>
      <c r="K3255" s="3">
        <v>0</v>
      </c>
      <c r="L3255" s="3">
        <f t="shared" si="2745"/>
        <v>0</v>
      </c>
      <c r="M3255" s="3"/>
      <c r="N3255" s="3"/>
      <c r="O3255" s="3"/>
      <c r="P3255" s="3">
        <f t="shared" si="2747"/>
        <v>0</v>
      </c>
      <c r="Q3255" s="3">
        <f t="shared" si="2742"/>
        <v>0</v>
      </c>
    </row>
    <row r="3256" spans="1:17" ht="45.75" thickBot="1">
      <c r="A3256" s="109" t="s">
        <v>0</v>
      </c>
      <c r="B3256" s="109" t="s">
        <v>0</v>
      </c>
      <c r="C3256" s="109" t="s">
        <v>0</v>
      </c>
      <c r="D3256" s="109" t="s">
        <v>0</v>
      </c>
      <c r="E3256" s="109" t="s">
        <v>0</v>
      </c>
      <c r="F3256" s="109" t="s">
        <v>0</v>
      </c>
      <c r="G3256" s="121" t="s">
        <v>0</v>
      </c>
      <c r="H3256" s="1" t="s">
        <v>126</v>
      </c>
      <c r="I3256" s="1" t="s">
        <v>3016</v>
      </c>
      <c r="J3256" s="1" t="s">
        <v>3199</v>
      </c>
      <c r="K3256" s="1" t="s">
        <v>3198</v>
      </c>
      <c r="L3256" s="1" t="s">
        <v>3191</v>
      </c>
      <c r="M3256" s="1" t="s">
        <v>3193</v>
      </c>
      <c r="N3256" s="1" t="s">
        <v>3194</v>
      </c>
      <c r="O3256" s="1" t="s">
        <v>3195</v>
      </c>
      <c r="P3256" s="1" t="s">
        <v>3192</v>
      </c>
      <c r="Q3256" s="1" t="s">
        <v>3185</v>
      </c>
    </row>
    <row r="3257" spans="1:17">
      <c r="A3257" s="110"/>
      <c r="B3257" s="110"/>
      <c r="C3257" s="110"/>
      <c r="D3257" s="110"/>
      <c r="E3257" s="110"/>
      <c r="F3257" s="110"/>
      <c r="G3257" s="122"/>
      <c r="H3257" s="26" t="s">
        <v>0</v>
      </c>
      <c r="I3257" s="28">
        <v>1</v>
      </c>
      <c r="J3257" s="28">
        <v>2</v>
      </c>
      <c r="K3257" s="28">
        <v>3</v>
      </c>
      <c r="L3257" s="28" t="s">
        <v>3186</v>
      </c>
      <c r="M3257" s="28">
        <v>5</v>
      </c>
      <c r="N3257" s="28">
        <v>6</v>
      </c>
      <c r="O3257" s="28">
        <v>7</v>
      </c>
      <c r="P3257" s="28" t="s">
        <v>3187</v>
      </c>
      <c r="Q3257" s="28">
        <v>9</v>
      </c>
    </row>
    <row r="3258" spans="1:17">
      <c r="A3258" s="110"/>
      <c r="B3258" s="110"/>
      <c r="C3258" s="110"/>
      <c r="D3258" s="110"/>
      <c r="E3258" s="110"/>
      <c r="F3258" s="110"/>
      <c r="G3258" s="122"/>
      <c r="H3258" s="8" t="s">
        <v>877</v>
      </c>
      <c r="I3258" s="9">
        <v>2113717</v>
      </c>
      <c r="J3258" s="9">
        <f t="shared" ref="J3258" si="2768">SUM(J3254)</f>
        <v>2065649</v>
      </c>
      <c r="K3258" s="9">
        <f t="shared" ref="K3258" si="2769">SUM(K3254)</f>
        <v>1124911</v>
      </c>
      <c r="L3258" s="9">
        <f t="shared" ref="L3258:L3259" si="2770">M3258+N3258+O3258</f>
        <v>498175</v>
      </c>
      <c r="M3258" s="9">
        <f t="shared" ref="M3258:O3258" si="2771">SUM(M3254)</f>
        <v>164075</v>
      </c>
      <c r="N3258" s="9">
        <f t="shared" si="2771"/>
        <v>156900</v>
      </c>
      <c r="O3258" s="9">
        <f t="shared" si="2771"/>
        <v>177200</v>
      </c>
      <c r="P3258" s="9">
        <f t="shared" ref="P3258:P3259" si="2772">SUM(K3258+L3258)</f>
        <v>1623086</v>
      </c>
      <c r="Q3258" s="9">
        <f t="shared" si="2742"/>
        <v>78.575111260431953</v>
      </c>
    </row>
    <row r="3259" spans="1:17">
      <c r="A3259" s="110"/>
      <c r="B3259" s="110"/>
      <c r="C3259" s="110"/>
      <c r="D3259" s="110"/>
      <c r="E3259" s="110"/>
      <c r="F3259" s="110"/>
      <c r="G3259" s="122"/>
      <c r="H3259" s="10" t="s">
        <v>68</v>
      </c>
      <c r="I3259" s="9">
        <v>2113717</v>
      </c>
      <c r="J3259" s="9">
        <f t="shared" ref="J3259" si="2773">SUM(J3258)</f>
        <v>2065649</v>
      </c>
      <c r="K3259" s="9">
        <f t="shared" ref="K3259" si="2774">SUM(K3258)</f>
        <v>1124911</v>
      </c>
      <c r="L3259" s="9">
        <f t="shared" si="2770"/>
        <v>498175</v>
      </c>
      <c r="M3259" s="9">
        <f t="shared" ref="M3259:O3259" si="2775">SUM(M3258)</f>
        <v>164075</v>
      </c>
      <c r="N3259" s="9">
        <f t="shared" si="2775"/>
        <v>156900</v>
      </c>
      <c r="O3259" s="9">
        <f t="shared" si="2775"/>
        <v>177200</v>
      </c>
      <c r="P3259" s="9">
        <f t="shared" si="2772"/>
        <v>1623086</v>
      </c>
      <c r="Q3259" s="9">
        <f t="shared" si="2742"/>
        <v>78.575111260431953</v>
      </c>
    </row>
    <row r="3260" spans="1:17">
      <c r="A3260" s="111"/>
      <c r="B3260" s="111"/>
      <c r="C3260" s="111"/>
      <c r="D3260" s="111"/>
      <c r="E3260" s="111"/>
      <c r="F3260" s="111"/>
      <c r="G3260" s="123"/>
      <c r="Q3260" t="str">
        <f t="shared" si="2742"/>
        <v>-</v>
      </c>
    </row>
    <row r="3261" spans="1:17" ht="15.75" thickBot="1">
      <c r="A3261" s="13" t="s">
        <v>0</v>
      </c>
      <c r="B3261" s="13" t="s">
        <v>0</v>
      </c>
      <c r="C3261" s="13" t="s">
        <v>0</v>
      </c>
      <c r="D3261" s="13" t="s">
        <v>0</v>
      </c>
      <c r="E3261" s="13" t="s">
        <v>0</v>
      </c>
      <c r="F3261" s="13" t="s">
        <v>0</v>
      </c>
      <c r="G3261" s="84" t="s">
        <v>0</v>
      </c>
      <c r="H3261" s="27" t="s">
        <v>0</v>
      </c>
      <c r="I3261" s="27"/>
      <c r="J3261" s="27"/>
      <c r="K3261" s="27"/>
      <c r="L3261" s="27"/>
      <c r="M3261" s="27"/>
      <c r="N3261" s="27"/>
      <c r="O3261" s="27"/>
      <c r="P3261" s="27"/>
      <c r="Q3261" s="27" t="str">
        <f t="shared" si="2742"/>
        <v>-</v>
      </c>
    </row>
    <row r="3262" spans="1:17" ht="45.75" thickBot="1">
      <c r="A3262" s="1" t="s">
        <v>82</v>
      </c>
      <c r="B3262" s="1" t="s">
        <v>83</v>
      </c>
      <c r="C3262" s="1" t="s">
        <v>84</v>
      </c>
      <c r="D3262" s="19" t="s">
        <v>0</v>
      </c>
      <c r="E3262" s="1" t="s">
        <v>85</v>
      </c>
      <c r="F3262" s="1" t="s">
        <v>86</v>
      </c>
      <c r="G3262" s="82" t="s">
        <v>87</v>
      </c>
      <c r="H3262" s="1" t="s">
        <v>1</v>
      </c>
      <c r="I3262" s="1" t="s">
        <v>3016</v>
      </c>
      <c r="J3262" s="1" t="s">
        <v>3199</v>
      </c>
      <c r="K3262" s="1" t="s">
        <v>3198</v>
      </c>
      <c r="L3262" s="1" t="s">
        <v>3191</v>
      </c>
      <c r="M3262" s="1" t="s">
        <v>3193</v>
      </c>
      <c r="N3262" s="1" t="s">
        <v>3194</v>
      </c>
      <c r="O3262" s="1" t="s">
        <v>3195</v>
      </c>
      <c r="P3262" s="1" t="s">
        <v>3192</v>
      </c>
      <c r="Q3262" s="1" t="s">
        <v>3185</v>
      </c>
    </row>
    <row r="3263" spans="1:17">
      <c r="A3263" s="20" t="s">
        <v>0</v>
      </c>
      <c r="B3263" s="20" t="s">
        <v>0</v>
      </c>
      <c r="C3263" s="20" t="s">
        <v>0</v>
      </c>
      <c r="D3263" s="21" t="s">
        <v>0</v>
      </c>
      <c r="E3263" s="21" t="s">
        <v>0</v>
      </c>
      <c r="F3263" s="22" t="s">
        <v>0</v>
      </c>
      <c r="G3263" s="83" t="s">
        <v>0</v>
      </c>
      <c r="H3263" s="23" t="s">
        <v>0</v>
      </c>
      <c r="I3263" s="28">
        <v>1</v>
      </c>
      <c r="J3263" s="28">
        <v>2</v>
      </c>
      <c r="K3263" s="28">
        <v>3</v>
      </c>
      <c r="L3263" s="28" t="s">
        <v>3186</v>
      </c>
      <c r="M3263" s="28">
        <v>5</v>
      </c>
      <c r="N3263" s="28">
        <v>6</v>
      </c>
      <c r="O3263" s="28">
        <v>7</v>
      </c>
      <c r="P3263" s="28" t="s">
        <v>3187</v>
      </c>
      <c r="Q3263" s="28">
        <v>9</v>
      </c>
    </row>
    <row r="3264" spans="1:17">
      <c r="A3264" s="17" t="s">
        <v>803</v>
      </c>
      <c r="B3264" s="17" t="s">
        <v>129</v>
      </c>
      <c r="C3264" s="12" t="s">
        <v>1324</v>
      </c>
      <c r="D3264" s="12" t="s">
        <v>1325</v>
      </c>
      <c r="E3264" s="18" t="s">
        <v>0</v>
      </c>
      <c r="F3264" s="18" t="s">
        <v>0</v>
      </c>
      <c r="G3264" s="81" t="s">
        <v>0</v>
      </c>
      <c r="H3264" s="18" t="s">
        <v>1326</v>
      </c>
      <c r="I3264" s="11"/>
      <c r="J3264" s="11"/>
      <c r="K3264" s="11"/>
      <c r="L3264" s="11"/>
      <c r="M3264" s="11"/>
      <c r="N3264" s="11"/>
      <c r="O3264" s="11"/>
      <c r="P3264" s="11"/>
      <c r="Q3264" s="11" t="str">
        <f t="shared" si="2742"/>
        <v>-</v>
      </c>
    </row>
    <row r="3265" spans="1:17" ht="22.5">
      <c r="A3265" s="17" t="s">
        <v>0</v>
      </c>
      <c r="B3265" s="17" t="s">
        <v>0</v>
      </c>
      <c r="C3265" s="17" t="s">
        <v>0</v>
      </c>
      <c r="D3265" s="18" t="s">
        <v>0</v>
      </c>
      <c r="E3265" s="18" t="s">
        <v>0</v>
      </c>
      <c r="F3265" s="18" t="s">
        <v>0</v>
      </c>
      <c r="G3265" s="81" t="s">
        <v>0</v>
      </c>
      <c r="H3265" s="24" t="s">
        <v>27</v>
      </c>
      <c r="I3265" s="29">
        <v>1998143</v>
      </c>
      <c r="J3265" s="29">
        <f t="shared" ref="J3265" si="2776">SUM(J3266,J3274,J3276)</f>
        <v>1999157</v>
      </c>
      <c r="K3265" s="29">
        <f t="shared" ref="K3265" si="2777">SUM(K3266,K3274,K3276)</f>
        <v>1036134</v>
      </c>
      <c r="L3265" s="29">
        <f t="shared" ref="L3265:L3293" si="2778">M3265+N3265+O3265</f>
        <v>536993</v>
      </c>
      <c r="M3265" s="29">
        <f t="shared" ref="M3265:O3265" si="2779">SUM(M3266,M3274,M3276)</f>
        <v>174292</v>
      </c>
      <c r="N3265" s="29">
        <f t="shared" si="2779"/>
        <v>181628</v>
      </c>
      <c r="O3265" s="29">
        <f t="shared" si="2779"/>
        <v>181073</v>
      </c>
      <c r="P3265" s="29">
        <f t="shared" ref="P3265:P3293" si="2780">SUM(K3265+L3265)</f>
        <v>1573127</v>
      </c>
      <c r="Q3265" s="29">
        <f t="shared" si="2742"/>
        <v>78.689517631681753</v>
      </c>
    </row>
    <row r="3266" spans="1:17">
      <c r="A3266" s="12" t="s">
        <v>803</v>
      </c>
      <c r="B3266" s="12" t="s">
        <v>129</v>
      </c>
      <c r="C3266" s="12" t="s">
        <v>1324</v>
      </c>
      <c r="D3266" s="12" t="s">
        <v>1325</v>
      </c>
      <c r="E3266" s="18" t="s">
        <v>2</v>
      </c>
      <c r="F3266" s="18" t="s">
        <v>0</v>
      </c>
      <c r="G3266" s="81" t="s">
        <v>0</v>
      </c>
      <c r="H3266" s="18" t="s">
        <v>3</v>
      </c>
      <c r="I3266" s="3">
        <v>1739543</v>
      </c>
      <c r="J3266" s="3">
        <f t="shared" ref="J3266" si="2781">SUM(J3267:J3268)</f>
        <v>1748357</v>
      </c>
      <c r="K3266" s="3">
        <f t="shared" ref="K3266" si="2782">SUM(K3267:K3268)</f>
        <v>896576</v>
      </c>
      <c r="L3266" s="3">
        <f t="shared" si="2778"/>
        <v>473732</v>
      </c>
      <c r="M3266" s="3">
        <f t="shared" ref="M3266:O3266" si="2783">SUM(M3267:M3268)</f>
        <v>148667</v>
      </c>
      <c r="N3266" s="3">
        <f t="shared" si="2783"/>
        <v>162310</v>
      </c>
      <c r="O3266" s="3">
        <f t="shared" si="2783"/>
        <v>162755</v>
      </c>
      <c r="P3266" s="3">
        <f t="shared" si="2780"/>
        <v>1370308</v>
      </c>
      <c r="Q3266" s="3">
        <f t="shared" si="2742"/>
        <v>78.376898997172773</v>
      </c>
    </row>
    <row r="3267" spans="1:17">
      <c r="A3267" s="33" t="s">
        <v>803</v>
      </c>
      <c r="B3267" s="33" t="s">
        <v>129</v>
      </c>
      <c r="C3267" s="33" t="s">
        <v>1324</v>
      </c>
      <c r="D3267" s="33" t="s">
        <v>1325</v>
      </c>
      <c r="E3267" s="34">
        <v>6111</v>
      </c>
      <c r="F3267" s="33"/>
      <c r="G3267" s="84" t="s">
        <v>3108</v>
      </c>
      <c r="H3267" s="35" t="s">
        <v>4</v>
      </c>
      <c r="I3267" s="32">
        <v>1541595</v>
      </c>
      <c r="J3267" s="32">
        <v>1541595</v>
      </c>
      <c r="K3267" s="32">
        <v>768635</v>
      </c>
      <c r="L3267" s="32">
        <f t="shared" si="2778"/>
        <v>416041</v>
      </c>
      <c r="M3267" s="32">
        <v>133984</v>
      </c>
      <c r="N3267" s="32">
        <v>133984</v>
      </c>
      <c r="O3267" s="32">
        <v>148073</v>
      </c>
      <c r="P3267" s="32">
        <f t="shared" si="2780"/>
        <v>1184676</v>
      </c>
      <c r="Q3267" s="32">
        <f t="shared" si="2742"/>
        <v>76.847421015247193</v>
      </c>
    </row>
    <row r="3268" spans="1:17">
      <c r="A3268" s="17" t="s">
        <v>803</v>
      </c>
      <c r="B3268" s="17" t="s">
        <v>129</v>
      </c>
      <c r="C3268" s="17" t="s">
        <v>1324</v>
      </c>
      <c r="D3268" s="17" t="s">
        <v>1325</v>
      </c>
      <c r="E3268" s="17" t="s">
        <v>91</v>
      </c>
      <c r="F3268" s="12" t="s">
        <v>0</v>
      </c>
      <c r="G3268" s="84" t="s">
        <v>0</v>
      </c>
      <c r="H3268" s="18" t="s">
        <v>5</v>
      </c>
      <c r="I3268" s="3">
        <v>197948</v>
      </c>
      <c r="J3268" s="3">
        <f t="shared" ref="J3268:K3268" si="2784">SUM(J3269:J3273)</f>
        <v>206762</v>
      </c>
      <c r="K3268" s="3">
        <f t="shared" si="2784"/>
        <v>127941</v>
      </c>
      <c r="L3268" s="3">
        <f t="shared" si="2778"/>
        <v>57691</v>
      </c>
      <c r="M3268" s="3">
        <f t="shared" ref="M3268:O3268" si="2785">SUM(M3269:M3273)</f>
        <v>14683</v>
      </c>
      <c r="N3268" s="3">
        <f t="shared" si="2785"/>
        <v>28326</v>
      </c>
      <c r="O3268" s="3">
        <f t="shared" si="2785"/>
        <v>14682</v>
      </c>
      <c r="P3268" s="3">
        <f t="shared" si="2780"/>
        <v>185632</v>
      </c>
      <c r="Q3268" s="3">
        <f t="shared" si="2742"/>
        <v>89.780520598562603</v>
      </c>
    </row>
    <row r="3269" spans="1:17">
      <c r="A3269" s="33" t="s">
        <v>803</v>
      </c>
      <c r="B3269" s="33" t="s">
        <v>129</v>
      </c>
      <c r="C3269" s="33" t="s">
        <v>1324</v>
      </c>
      <c r="D3269" s="33" t="s">
        <v>1325</v>
      </c>
      <c r="E3269" s="34">
        <v>6112</v>
      </c>
      <c r="F3269" s="33" t="s">
        <v>1327</v>
      </c>
      <c r="G3269" s="84" t="s">
        <v>3108</v>
      </c>
      <c r="H3269" s="35" t="s">
        <v>9</v>
      </c>
      <c r="I3269" s="32">
        <v>27150</v>
      </c>
      <c r="J3269" s="32">
        <v>27150</v>
      </c>
      <c r="K3269" s="32">
        <v>13655</v>
      </c>
      <c r="L3269" s="32">
        <f t="shared" si="2778"/>
        <v>6709</v>
      </c>
      <c r="M3269" s="32">
        <v>2237</v>
      </c>
      <c r="N3269" s="32">
        <v>2236</v>
      </c>
      <c r="O3269" s="32">
        <v>2236</v>
      </c>
      <c r="P3269" s="32">
        <f t="shared" si="2780"/>
        <v>20364</v>
      </c>
      <c r="Q3269" s="32">
        <f t="shared" si="2742"/>
        <v>75.005524861878442</v>
      </c>
    </row>
    <row r="3270" spans="1:17">
      <c r="A3270" s="33" t="s">
        <v>803</v>
      </c>
      <c r="B3270" s="33" t="s">
        <v>129</v>
      </c>
      <c r="C3270" s="33" t="s">
        <v>1324</v>
      </c>
      <c r="D3270" s="33" t="s">
        <v>1325</v>
      </c>
      <c r="E3270" s="34">
        <v>6112</v>
      </c>
      <c r="F3270" s="33" t="s">
        <v>1328</v>
      </c>
      <c r="G3270" s="84" t="s">
        <v>3108</v>
      </c>
      <c r="H3270" s="35" t="s">
        <v>10</v>
      </c>
      <c r="I3270" s="32">
        <v>117117</v>
      </c>
      <c r="J3270" s="32">
        <v>117117</v>
      </c>
      <c r="K3270" s="32">
        <v>68031</v>
      </c>
      <c r="L3270" s="32">
        <f t="shared" si="2778"/>
        <v>37338</v>
      </c>
      <c r="M3270" s="32">
        <v>12446</v>
      </c>
      <c r="N3270" s="32">
        <v>12446</v>
      </c>
      <c r="O3270" s="32">
        <v>12446</v>
      </c>
      <c r="P3270" s="32">
        <f t="shared" si="2780"/>
        <v>105369</v>
      </c>
      <c r="Q3270" s="32">
        <f t="shared" si="2742"/>
        <v>89.96900535362073</v>
      </c>
    </row>
    <row r="3271" spans="1:17">
      <c r="A3271" s="12" t="s">
        <v>803</v>
      </c>
      <c r="B3271" s="12" t="s">
        <v>129</v>
      </c>
      <c r="C3271" s="12" t="s">
        <v>1324</v>
      </c>
      <c r="D3271" s="12" t="s">
        <v>1325</v>
      </c>
      <c r="E3271" s="11">
        <v>6112</v>
      </c>
      <c r="F3271" s="12" t="s">
        <v>1329</v>
      </c>
      <c r="G3271" s="84" t="s">
        <v>3108</v>
      </c>
      <c r="H3271" s="13" t="s">
        <v>7</v>
      </c>
      <c r="I3271" s="2">
        <v>18681</v>
      </c>
      <c r="J3271" s="2">
        <v>27495</v>
      </c>
      <c r="K3271" s="2">
        <v>27495</v>
      </c>
      <c r="L3271" s="2">
        <f t="shared" si="2778"/>
        <v>0</v>
      </c>
      <c r="M3271" s="2"/>
      <c r="N3271" s="2"/>
      <c r="O3271" s="2"/>
      <c r="P3271" s="2">
        <f t="shared" si="2780"/>
        <v>27495</v>
      </c>
      <c r="Q3271" s="2">
        <f t="shared" si="2742"/>
        <v>100</v>
      </c>
    </row>
    <row r="3272" spans="1:17">
      <c r="A3272" s="12" t="s">
        <v>803</v>
      </c>
      <c r="B3272" s="12" t="s">
        <v>129</v>
      </c>
      <c r="C3272" s="12" t="s">
        <v>1324</v>
      </c>
      <c r="D3272" s="12" t="s">
        <v>1325</v>
      </c>
      <c r="E3272" s="11">
        <v>6112</v>
      </c>
      <c r="F3272" s="12" t="s">
        <v>1330</v>
      </c>
      <c r="G3272" s="84" t="s">
        <v>3108</v>
      </c>
      <c r="H3272" s="13" t="s">
        <v>8</v>
      </c>
      <c r="I3272" s="2">
        <v>9000</v>
      </c>
      <c r="J3272" s="2">
        <v>9000</v>
      </c>
      <c r="K3272" s="2">
        <v>0</v>
      </c>
      <c r="L3272" s="2">
        <f t="shared" si="2778"/>
        <v>9000</v>
      </c>
      <c r="M3272" s="2"/>
      <c r="N3272" s="2">
        <v>9000</v>
      </c>
      <c r="O3272" s="2"/>
      <c r="P3272" s="2">
        <f t="shared" si="2780"/>
        <v>9000</v>
      </c>
      <c r="Q3272" s="2">
        <f t="shared" si="2742"/>
        <v>100</v>
      </c>
    </row>
    <row r="3273" spans="1:17">
      <c r="A3273" s="12" t="s">
        <v>803</v>
      </c>
      <c r="B3273" s="12" t="s">
        <v>129</v>
      </c>
      <c r="C3273" s="12" t="s">
        <v>1324</v>
      </c>
      <c r="D3273" s="12" t="s">
        <v>1325</v>
      </c>
      <c r="E3273" s="11">
        <v>6112</v>
      </c>
      <c r="F3273" s="12" t="s">
        <v>1331</v>
      </c>
      <c r="G3273" s="84" t="s">
        <v>3108</v>
      </c>
      <c r="H3273" s="13" t="s">
        <v>6</v>
      </c>
      <c r="I3273" s="2">
        <v>26000</v>
      </c>
      <c r="J3273" s="2">
        <v>26000</v>
      </c>
      <c r="K3273" s="2">
        <v>18760</v>
      </c>
      <c r="L3273" s="2">
        <f t="shared" si="2778"/>
        <v>4644</v>
      </c>
      <c r="M3273" s="2"/>
      <c r="N3273" s="2">
        <v>4644</v>
      </c>
      <c r="O3273" s="2"/>
      <c r="P3273" s="2">
        <f t="shared" si="2780"/>
        <v>23404</v>
      </c>
      <c r="Q3273" s="2">
        <f t="shared" si="2742"/>
        <v>90.015384615384619</v>
      </c>
    </row>
    <row r="3274" spans="1:17">
      <c r="A3274" s="12" t="s">
        <v>803</v>
      </c>
      <c r="B3274" s="12" t="s">
        <v>129</v>
      </c>
      <c r="C3274" s="12" t="s">
        <v>1324</v>
      </c>
      <c r="D3274" s="12" t="s">
        <v>1325</v>
      </c>
      <c r="E3274" s="18" t="s">
        <v>13</v>
      </c>
      <c r="F3274" s="18" t="s">
        <v>0</v>
      </c>
      <c r="G3274" s="81" t="s">
        <v>0</v>
      </c>
      <c r="H3274" s="18" t="s">
        <v>14</v>
      </c>
      <c r="I3274" s="3">
        <v>161867</v>
      </c>
      <c r="J3274" s="3">
        <f t="shared" ref="J3274:K3274" si="2786">SUM(J3275)</f>
        <v>161867</v>
      </c>
      <c r="K3274" s="3">
        <f t="shared" si="2786"/>
        <v>82977</v>
      </c>
      <c r="L3274" s="3">
        <f t="shared" si="2778"/>
        <v>45954</v>
      </c>
      <c r="M3274" s="3">
        <f t="shared" ref="M3274:O3274" si="2787">SUM(M3275)</f>
        <v>15318</v>
      </c>
      <c r="N3274" s="3">
        <f t="shared" si="2787"/>
        <v>15318</v>
      </c>
      <c r="O3274" s="3">
        <f t="shared" si="2787"/>
        <v>15318</v>
      </c>
      <c r="P3274" s="3">
        <f t="shared" si="2780"/>
        <v>128931</v>
      </c>
      <c r="Q3274" s="3">
        <f t="shared" si="2742"/>
        <v>79.652430699277801</v>
      </c>
    </row>
    <row r="3275" spans="1:17">
      <c r="A3275" s="33" t="s">
        <v>803</v>
      </c>
      <c r="B3275" s="33" t="s">
        <v>129</v>
      </c>
      <c r="C3275" s="33" t="s">
        <v>1324</v>
      </c>
      <c r="D3275" s="33" t="s">
        <v>1325</v>
      </c>
      <c r="E3275" s="34">
        <v>6121</v>
      </c>
      <c r="F3275" s="33"/>
      <c r="G3275" s="84" t="s">
        <v>3108</v>
      </c>
      <c r="H3275" s="35" t="s">
        <v>15</v>
      </c>
      <c r="I3275" s="32">
        <v>161867</v>
      </c>
      <c r="J3275" s="32">
        <v>161867</v>
      </c>
      <c r="K3275" s="32">
        <v>82977</v>
      </c>
      <c r="L3275" s="32">
        <f t="shared" si="2778"/>
        <v>45954</v>
      </c>
      <c r="M3275" s="32">
        <v>15318</v>
      </c>
      <c r="N3275" s="32">
        <v>15318</v>
      </c>
      <c r="O3275" s="32">
        <v>15318</v>
      </c>
      <c r="P3275" s="32">
        <f t="shared" si="2780"/>
        <v>128931</v>
      </c>
      <c r="Q3275" s="32">
        <f t="shared" si="2742"/>
        <v>79.652430699277801</v>
      </c>
    </row>
    <row r="3276" spans="1:17">
      <c r="A3276" s="12" t="s">
        <v>803</v>
      </c>
      <c r="B3276" s="12" t="s">
        <v>129</v>
      </c>
      <c r="C3276" s="12" t="s">
        <v>1324</v>
      </c>
      <c r="D3276" s="12" t="s">
        <v>1325</v>
      </c>
      <c r="E3276" s="18" t="s">
        <v>16</v>
      </c>
      <c r="F3276" s="18" t="s">
        <v>0</v>
      </c>
      <c r="G3276" s="81" t="s">
        <v>0</v>
      </c>
      <c r="H3276" s="18" t="s">
        <v>17</v>
      </c>
      <c r="I3276" s="3">
        <v>96733</v>
      </c>
      <c r="J3276" s="3">
        <f t="shared" ref="J3276:K3276" si="2788">SUM(J3277:J3284)</f>
        <v>88933</v>
      </c>
      <c r="K3276" s="3">
        <f t="shared" si="2788"/>
        <v>56581</v>
      </c>
      <c r="L3276" s="3">
        <f t="shared" si="2778"/>
        <v>17307</v>
      </c>
      <c r="M3276" s="3">
        <f t="shared" ref="M3276:O3276" si="2789">SUM(M3277:M3284)</f>
        <v>10307</v>
      </c>
      <c r="N3276" s="3">
        <f t="shared" si="2789"/>
        <v>4000</v>
      </c>
      <c r="O3276" s="3">
        <f t="shared" si="2789"/>
        <v>3000</v>
      </c>
      <c r="P3276" s="3">
        <f t="shared" si="2780"/>
        <v>73888</v>
      </c>
      <c r="Q3276" s="3">
        <f t="shared" si="2742"/>
        <v>83.082770175300496</v>
      </c>
    </row>
    <row r="3277" spans="1:17">
      <c r="A3277" s="12" t="s">
        <v>803</v>
      </c>
      <c r="B3277" s="12" t="s">
        <v>129</v>
      </c>
      <c r="C3277" s="12" t="s">
        <v>1324</v>
      </c>
      <c r="D3277" s="12" t="s">
        <v>1325</v>
      </c>
      <c r="E3277" s="11">
        <v>6131</v>
      </c>
      <c r="F3277" s="12"/>
      <c r="G3277" s="84" t="s">
        <v>3108</v>
      </c>
      <c r="H3277" s="13" t="s">
        <v>18</v>
      </c>
      <c r="I3277" s="2">
        <v>500</v>
      </c>
      <c r="J3277" s="2">
        <v>500</v>
      </c>
      <c r="K3277" s="2">
        <v>200</v>
      </c>
      <c r="L3277" s="2">
        <f t="shared" si="2778"/>
        <v>300</v>
      </c>
      <c r="M3277" s="2">
        <v>300</v>
      </c>
      <c r="N3277" s="2"/>
      <c r="O3277" s="2"/>
      <c r="P3277" s="2">
        <f t="shared" si="2780"/>
        <v>500</v>
      </c>
      <c r="Q3277" s="2">
        <f t="shared" si="2742"/>
        <v>100</v>
      </c>
    </row>
    <row r="3278" spans="1:17">
      <c r="A3278" s="12" t="s">
        <v>803</v>
      </c>
      <c r="B3278" s="12" t="s">
        <v>129</v>
      </c>
      <c r="C3278" s="12" t="s">
        <v>1324</v>
      </c>
      <c r="D3278" s="12" t="s">
        <v>1325</v>
      </c>
      <c r="E3278" s="11">
        <v>6132</v>
      </c>
      <c r="F3278" s="12"/>
      <c r="G3278" s="84" t="s">
        <v>3108</v>
      </c>
      <c r="H3278" s="13" t="s">
        <v>19</v>
      </c>
      <c r="I3278" s="2">
        <v>33365</v>
      </c>
      <c r="J3278" s="2">
        <v>33365</v>
      </c>
      <c r="K3278" s="2">
        <v>24000</v>
      </c>
      <c r="L3278" s="2">
        <f t="shared" si="2778"/>
        <v>5000</v>
      </c>
      <c r="M3278" s="2">
        <v>2000</v>
      </c>
      <c r="N3278" s="2">
        <v>2000</v>
      </c>
      <c r="O3278" s="2">
        <v>1000</v>
      </c>
      <c r="P3278" s="2">
        <f t="shared" si="2780"/>
        <v>29000</v>
      </c>
      <c r="Q3278" s="2">
        <f t="shared" si="2742"/>
        <v>86.917428442979173</v>
      </c>
    </row>
    <row r="3279" spans="1:17">
      <c r="A3279" s="12" t="s">
        <v>803</v>
      </c>
      <c r="B3279" s="12" t="s">
        <v>129</v>
      </c>
      <c r="C3279" s="12" t="s">
        <v>1324</v>
      </c>
      <c r="D3279" s="12" t="s">
        <v>1325</v>
      </c>
      <c r="E3279" s="11">
        <v>6133</v>
      </c>
      <c r="F3279" s="12"/>
      <c r="G3279" s="84" t="s">
        <v>3108</v>
      </c>
      <c r="H3279" s="13" t="s">
        <v>20</v>
      </c>
      <c r="I3279" s="2">
        <v>8500</v>
      </c>
      <c r="J3279" s="2">
        <v>8500</v>
      </c>
      <c r="K3279" s="2">
        <v>7500</v>
      </c>
      <c r="L3279" s="2">
        <f t="shared" si="2778"/>
        <v>1000</v>
      </c>
      <c r="M3279" s="2">
        <v>1000</v>
      </c>
      <c r="N3279" s="2"/>
      <c r="O3279" s="2"/>
      <c r="P3279" s="2">
        <f t="shared" si="2780"/>
        <v>8500</v>
      </c>
      <c r="Q3279" s="2">
        <f t="shared" si="2742"/>
        <v>100</v>
      </c>
    </row>
    <row r="3280" spans="1:17">
      <c r="A3280" s="12" t="s">
        <v>803</v>
      </c>
      <c r="B3280" s="12" t="s">
        <v>129</v>
      </c>
      <c r="C3280" s="12" t="s">
        <v>1324</v>
      </c>
      <c r="D3280" s="12" t="s">
        <v>1325</v>
      </c>
      <c r="E3280" s="11">
        <v>6134</v>
      </c>
      <c r="F3280" s="12"/>
      <c r="G3280" s="84" t="s">
        <v>3108</v>
      </c>
      <c r="H3280" s="13" t="s">
        <v>21</v>
      </c>
      <c r="I3280" s="2">
        <v>16100</v>
      </c>
      <c r="J3280" s="2">
        <v>13100</v>
      </c>
      <c r="K3280" s="2">
        <v>8020</v>
      </c>
      <c r="L3280" s="2">
        <f t="shared" si="2778"/>
        <v>3500</v>
      </c>
      <c r="M3280" s="2">
        <v>1500</v>
      </c>
      <c r="N3280" s="2">
        <v>1000</v>
      </c>
      <c r="O3280" s="2">
        <v>1000</v>
      </c>
      <c r="P3280" s="2">
        <f t="shared" si="2780"/>
        <v>11520</v>
      </c>
      <c r="Q3280" s="2">
        <f t="shared" si="2742"/>
        <v>87.938931297709928</v>
      </c>
    </row>
    <row r="3281" spans="1:17">
      <c r="A3281" s="12" t="s">
        <v>803</v>
      </c>
      <c r="B3281" s="12" t="s">
        <v>129</v>
      </c>
      <c r="C3281" s="12" t="s">
        <v>1324</v>
      </c>
      <c r="D3281" s="12" t="s">
        <v>1325</v>
      </c>
      <c r="E3281" s="11">
        <v>6135</v>
      </c>
      <c r="F3281" s="12"/>
      <c r="G3281" s="84" t="s">
        <v>3108</v>
      </c>
      <c r="H3281" s="13" t="s">
        <v>22</v>
      </c>
      <c r="I3281" s="2">
        <v>1000</v>
      </c>
      <c r="J3281" s="2">
        <v>200</v>
      </c>
      <c r="K3281" s="2">
        <v>200</v>
      </c>
      <c r="L3281" s="2">
        <f t="shared" si="2778"/>
        <v>0</v>
      </c>
      <c r="M3281" s="2"/>
      <c r="N3281" s="2"/>
      <c r="O3281" s="2"/>
      <c r="P3281" s="2">
        <f t="shared" si="2780"/>
        <v>200</v>
      </c>
      <c r="Q3281" s="2">
        <f t="shared" ref="Q3281:Q3344" si="2790">IF(J3281=0,"-",P3281/J3281*100)</f>
        <v>100</v>
      </c>
    </row>
    <row r="3282" spans="1:17">
      <c r="A3282" s="12" t="s">
        <v>803</v>
      </c>
      <c r="B3282" s="12" t="s">
        <v>129</v>
      </c>
      <c r="C3282" s="12" t="s">
        <v>1324</v>
      </c>
      <c r="D3282" s="12" t="s">
        <v>1325</v>
      </c>
      <c r="E3282" s="11">
        <v>6137</v>
      </c>
      <c r="F3282" s="12"/>
      <c r="G3282" s="84" t="s">
        <v>3108</v>
      </c>
      <c r="H3282" s="13" t="s">
        <v>24</v>
      </c>
      <c r="I3282" s="2">
        <v>6000</v>
      </c>
      <c r="J3282" s="2">
        <v>4500</v>
      </c>
      <c r="K3282" s="2">
        <v>3300</v>
      </c>
      <c r="L3282" s="2">
        <f t="shared" si="2778"/>
        <v>1200</v>
      </c>
      <c r="M3282" s="2">
        <v>1200</v>
      </c>
      <c r="N3282" s="2"/>
      <c r="O3282" s="2"/>
      <c r="P3282" s="2">
        <f t="shared" si="2780"/>
        <v>4500</v>
      </c>
      <c r="Q3282" s="2">
        <f t="shared" si="2790"/>
        <v>100</v>
      </c>
    </row>
    <row r="3283" spans="1:17">
      <c r="A3283" s="12" t="s">
        <v>803</v>
      </c>
      <c r="B3283" s="12" t="s">
        <v>129</v>
      </c>
      <c r="C3283" s="12" t="s">
        <v>1324</v>
      </c>
      <c r="D3283" s="12" t="s">
        <v>1325</v>
      </c>
      <c r="E3283" s="11">
        <v>6138</v>
      </c>
      <c r="F3283" s="12"/>
      <c r="G3283" s="84" t="s">
        <v>3108</v>
      </c>
      <c r="H3283" s="13" t="s">
        <v>25</v>
      </c>
      <c r="I3283" s="2">
        <v>2500</v>
      </c>
      <c r="J3283" s="2">
        <v>0</v>
      </c>
      <c r="K3283" s="2">
        <v>0</v>
      </c>
      <c r="L3283" s="2">
        <f t="shared" si="2778"/>
        <v>0</v>
      </c>
      <c r="M3283" s="2"/>
      <c r="N3283" s="2"/>
      <c r="O3283" s="2"/>
      <c r="P3283" s="2">
        <f t="shared" si="2780"/>
        <v>0</v>
      </c>
      <c r="Q3283" s="2" t="str">
        <f t="shared" si="2790"/>
        <v>-</v>
      </c>
    </row>
    <row r="3284" spans="1:17">
      <c r="A3284" s="17" t="s">
        <v>803</v>
      </c>
      <c r="B3284" s="17" t="s">
        <v>129</v>
      </c>
      <c r="C3284" s="17" t="s">
        <v>1324</v>
      </c>
      <c r="D3284" s="17" t="s">
        <v>1325</v>
      </c>
      <c r="E3284" s="17" t="s">
        <v>99</v>
      </c>
      <c r="F3284" s="12" t="s">
        <v>0</v>
      </c>
      <c r="G3284" s="84" t="s">
        <v>0</v>
      </c>
      <c r="H3284" s="18" t="s">
        <v>26</v>
      </c>
      <c r="I3284" s="3">
        <v>28768</v>
      </c>
      <c r="J3284" s="3">
        <f t="shared" ref="J3284:K3284" si="2791">SUM(J3285:J3287)</f>
        <v>28768</v>
      </c>
      <c r="K3284" s="3">
        <f t="shared" si="2791"/>
        <v>13361</v>
      </c>
      <c r="L3284" s="3">
        <f t="shared" si="2778"/>
        <v>6307</v>
      </c>
      <c r="M3284" s="3">
        <f t="shared" ref="M3284:O3284" si="2792">SUM(M3285:M3287)</f>
        <v>4307</v>
      </c>
      <c r="N3284" s="3">
        <f t="shared" si="2792"/>
        <v>1000</v>
      </c>
      <c r="O3284" s="3">
        <f t="shared" si="2792"/>
        <v>1000</v>
      </c>
      <c r="P3284" s="3">
        <f t="shared" si="2780"/>
        <v>19668</v>
      </c>
      <c r="Q3284" s="3">
        <f t="shared" si="2790"/>
        <v>68.367630700778648</v>
      </c>
    </row>
    <row r="3285" spans="1:17">
      <c r="A3285" s="12" t="s">
        <v>803</v>
      </c>
      <c r="B3285" s="12" t="s">
        <v>129</v>
      </c>
      <c r="C3285" s="12" t="s">
        <v>1324</v>
      </c>
      <c r="D3285" s="12" t="s">
        <v>1325</v>
      </c>
      <c r="E3285" s="11">
        <v>6139</v>
      </c>
      <c r="F3285" s="12"/>
      <c r="G3285" s="84" t="s">
        <v>3108</v>
      </c>
      <c r="H3285" s="13" t="s">
        <v>26</v>
      </c>
      <c r="I3285" s="2">
        <v>18100</v>
      </c>
      <c r="J3285" s="2">
        <v>18100</v>
      </c>
      <c r="K3285" s="2">
        <v>6000</v>
      </c>
      <c r="L3285" s="2">
        <f t="shared" si="2778"/>
        <v>3000</v>
      </c>
      <c r="M3285" s="2">
        <v>1000</v>
      </c>
      <c r="N3285" s="2">
        <v>1000</v>
      </c>
      <c r="O3285" s="2">
        <v>1000</v>
      </c>
      <c r="P3285" s="2">
        <f t="shared" si="2780"/>
        <v>9000</v>
      </c>
      <c r="Q3285" s="2">
        <f t="shared" si="2790"/>
        <v>49.723756906077348</v>
      </c>
    </row>
    <row r="3286" spans="1:17">
      <c r="A3286" s="33" t="s">
        <v>803</v>
      </c>
      <c r="B3286" s="33" t="s">
        <v>129</v>
      </c>
      <c r="C3286" s="33" t="s">
        <v>1324</v>
      </c>
      <c r="D3286" s="33" t="s">
        <v>1325</v>
      </c>
      <c r="E3286" s="34">
        <v>6139</v>
      </c>
      <c r="F3286" s="33" t="s">
        <v>1332</v>
      </c>
      <c r="G3286" s="84" t="s">
        <v>3108</v>
      </c>
      <c r="H3286" s="35" t="s">
        <v>108</v>
      </c>
      <c r="I3286" s="32">
        <v>4668</v>
      </c>
      <c r="J3286" s="32">
        <v>4668</v>
      </c>
      <c r="K3286" s="32">
        <v>3161</v>
      </c>
      <c r="L3286" s="32">
        <f t="shared" si="2778"/>
        <v>1507</v>
      </c>
      <c r="M3286" s="32">
        <v>1507</v>
      </c>
      <c r="N3286" s="32"/>
      <c r="O3286" s="32"/>
      <c r="P3286" s="32">
        <f t="shared" si="2780"/>
        <v>4668</v>
      </c>
      <c r="Q3286" s="32">
        <f t="shared" si="2790"/>
        <v>100</v>
      </c>
    </row>
    <row r="3287" spans="1:17" ht="22.5">
      <c r="A3287" s="12" t="s">
        <v>803</v>
      </c>
      <c r="B3287" s="12" t="s">
        <v>129</v>
      </c>
      <c r="C3287" s="12" t="s">
        <v>1324</v>
      </c>
      <c r="D3287" s="12" t="s">
        <v>1325</v>
      </c>
      <c r="E3287" s="11">
        <v>6139</v>
      </c>
      <c r="F3287" s="12" t="s">
        <v>1333</v>
      </c>
      <c r="G3287" s="84" t="s">
        <v>3108</v>
      </c>
      <c r="H3287" s="13" t="s">
        <v>114</v>
      </c>
      <c r="I3287" s="2">
        <v>6000</v>
      </c>
      <c r="J3287" s="2">
        <v>6000</v>
      </c>
      <c r="K3287" s="2">
        <v>4200</v>
      </c>
      <c r="L3287" s="2">
        <f t="shared" si="2778"/>
        <v>1800</v>
      </c>
      <c r="M3287" s="2">
        <v>1800</v>
      </c>
      <c r="N3287" s="2"/>
      <c r="O3287" s="2"/>
      <c r="P3287" s="2">
        <f t="shared" si="2780"/>
        <v>6000</v>
      </c>
      <c r="Q3287" s="2">
        <f t="shared" si="2790"/>
        <v>100</v>
      </c>
    </row>
    <row r="3288" spans="1:17" ht="22.5">
      <c r="A3288" s="17" t="s">
        <v>0</v>
      </c>
      <c r="B3288" s="17" t="s">
        <v>0</v>
      </c>
      <c r="C3288" s="17" t="s">
        <v>0</v>
      </c>
      <c r="D3288" s="18" t="s">
        <v>0</v>
      </c>
      <c r="E3288" s="18" t="s">
        <v>0</v>
      </c>
      <c r="F3288" s="18" t="s">
        <v>0</v>
      </c>
      <c r="G3288" s="81" t="s">
        <v>0</v>
      </c>
      <c r="H3288" s="24" t="s">
        <v>58</v>
      </c>
      <c r="I3288" s="29">
        <v>33000</v>
      </c>
      <c r="J3288" s="29">
        <f t="shared" ref="J3288:K3288" si="2793">SUM(J3289)</f>
        <v>30000</v>
      </c>
      <c r="K3288" s="29">
        <f t="shared" si="2793"/>
        <v>0</v>
      </c>
      <c r="L3288" s="29">
        <f t="shared" si="2778"/>
        <v>0</v>
      </c>
      <c r="M3288" s="29">
        <f t="shared" ref="M3288:O3288" si="2794">SUM(M3289)</f>
        <v>0</v>
      </c>
      <c r="N3288" s="29">
        <f t="shared" si="2794"/>
        <v>0</v>
      </c>
      <c r="O3288" s="29">
        <f t="shared" si="2794"/>
        <v>0</v>
      </c>
      <c r="P3288" s="29">
        <f t="shared" si="2780"/>
        <v>0</v>
      </c>
      <c r="Q3288" s="29">
        <f t="shared" si="2790"/>
        <v>0</v>
      </c>
    </row>
    <row r="3289" spans="1:17">
      <c r="A3289" s="12" t="s">
        <v>803</v>
      </c>
      <c r="B3289" s="12" t="s">
        <v>129</v>
      </c>
      <c r="C3289" s="12" t="s">
        <v>1324</v>
      </c>
      <c r="D3289" s="12" t="s">
        <v>1325</v>
      </c>
      <c r="E3289" s="18" t="s">
        <v>50</v>
      </c>
      <c r="F3289" s="18" t="s">
        <v>0</v>
      </c>
      <c r="G3289" s="81" t="s">
        <v>0</v>
      </c>
      <c r="H3289" s="18" t="s">
        <v>51</v>
      </c>
      <c r="I3289" s="3">
        <v>33000</v>
      </c>
      <c r="J3289" s="3">
        <f t="shared" ref="J3289" si="2795">SUM(J3290:J3291)</f>
        <v>30000</v>
      </c>
      <c r="K3289" s="3">
        <f t="shared" ref="K3289" si="2796">SUM(K3290:K3291)</f>
        <v>0</v>
      </c>
      <c r="L3289" s="3">
        <f t="shared" si="2778"/>
        <v>0</v>
      </c>
      <c r="M3289" s="3">
        <f t="shared" ref="M3289:O3289" si="2797">SUM(M3290:M3291)</f>
        <v>0</v>
      </c>
      <c r="N3289" s="3">
        <f t="shared" si="2797"/>
        <v>0</v>
      </c>
      <c r="O3289" s="3">
        <f t="shared" si="2797"/>
        <v>0</v>
      </c>
      <c r="P3289" s="3">
        <f t="shared" si="2780"/>
        <v>0</v>
      </c>
      <c r="Q3289" s="3">
        <f t="shared" si="2790"/>
        <v>0</v>
      </c>
    </row>
    <row r="3290" spans="1:17">
      <c r="A3290" s="12" t="s">
        <v>803</v>
      </c>
      <c r="B3290" s="12" t="s">
        <v>129</v>
      </c>
      <c r="C3290" s="12" t="s">
        <v>1324</v>
      </c>
      <c r="D3290" s="12" t="s">
        <v>1325</v>
      </c>
      <c r="E3290" s="11">
        <v>8213</v>
      </c>
      <c r="F3290" s="12"/>
      <c r="G3290" s="84" t="s">
        <v>3108</v>
      </c>
      <c r="H3290" s="13" t="s">
        <v>54</v>
      </c>
      <c r="I3290" s="2">
        <v>22000</v>
      </c>
      <c r="J3290" s="2">
        <v>20000</v>
      </c>
      <c r="K3290" s="2">
        <v>0</v>
      </c>
      <c r="L3290" s="2">
        <f t="shared" si="2778"/>
        <v>0</v>
      </c>
      <c r="M3290" s="2"/>
      <c r="N3290" s="2"/>
      <c r="O3290" s="2"/>
      <c r="P3290" s="2">
        <f t="shared" si="2780"/>
        <v>0</v>
      </c>
      <c r="Q3290" s="2">
        <f t="shared" si="2790"/>
        <v>0</v>
      </c>
    </row>
    <row r="3291" spans="1:17">
      <c r="A3291" s="12" t="s">
        <v>803</v>
      </c>
      <c r="B3291" s="12" t="s">
        <v>129</v>
      </c>
      <c r="C3291" s="12" t="s">
        <v>1324</v>
      </c>
      <c r="D3291" s="12" t="s">
        <v>1325</v>
      </c>
      <c r="E3291" s="11">
        <v>8216</v>
      </c>
      <c r="F3291" s="12"/>
      <c r="G3291" s="84" t="s">
        <v>3108</v>
      </c>
      <c r="H3291" s="13" t="s">
        <v>57</v>
      </c>
      <c r="I3291" s="2">
        <v>11000</v>
      </c>
      <c r="J3291" s="2">
        <v>10000</v>
      </c>
      <c r="K3291" s="2">
        <v>0</v>
      </c>
      <c r="L3291" s="2">
        <f t="shared" si="2778"/>
        <v>0</v>
      </c>
      <c r="M3291" s="2"/>
      <c r="N3291" s="2"/>
      <c r="O3291" s="2"/>
      <c r="P3291" s="2">
        <f t="shared" si="2780"/>
        <v>0</v>
      </c>
      <c r="Q3291" s="2">
        <f t="shared" si="2790"/>
        <v>0</v>
      </c>
    </row>
    <row r="3292" spans="1:17">
      <c r="A3292" s="13" t="s">
        <v>0</v>
      </c>
      <c r="B3292" s="13" t="s">
        <v>0</v>
      </c>
      <c r="C3292" s="13" t="s">
        <v>0</v>
      </c>
      <c r="D3292" s="13" t="s">
        <v>0</v>
      </c>
      <c r="E3292" s="13" t="s">
        <v>0</v>
      </c>
      <c r="F3292" s="13" t="s">
        <v>0</v>
      </c>
      <c r="G3292" s="84" t="s">
        <v>0</v>
      </c>
      <c r="H3292" s="24" t="s">
        <v>1334</v>
      </c>
      <c r="I3292" s="29">
        <v>2031143</v>
      </c>
      <c r="J3292" s="29">
        <f t="shared" ref="J3292:K3292" si="2798">SUM(J3265,J3288)</f>
        <v>2029157</v>
      </c>
      <c r="K3292" s="29">
        <f t="shared" si="2798"/>
        <v>1036134</v>
      </c>
      <c r="L3292" s="29">
        <f t="shared" si="2778"/>
        <v>536993</v>
      </c>
      <c r="M3292" s="29">
        <f t="shared" ref="M3292:O3292" si="2799">SUM(M3265,M3288)</f>
        <v>174292</v>
      </c>
      <c r="N3292" s="29">
        <f t="shared" si="2799"/>
        <v>181628</v>
      </c>
      <c r="O3292" s="29">
        <f t="shared" si="2799"/>
        <v>181073</v>
      </c>
      <c r="P3292" s="29">
        <f t="shared" si="2780"/>
        <v>1573127</v>
      </c>
      <c r="Q3292" s="29">
        <f t="shared" si="2790"/>
        <v>77.526135237440968</v>
      </c>
    </row>
    <row r="3293" spans="1:17" ht="15.75" thickBot="1">
      <c r="A3293" s="13" t="s">
        <v>0</v>
      </c>
      <c r="B3293" s="13" t="s">
        <v>0</v>
      </c>
      <c r="C3293" s="13" t="s">
        <v>0</v>
      </c>
      <c r="D3293" s="13" t="s">
        <v>0</v>
      </c>
      <c r="E3293" s="13" t="s">
        <v>0</v>
      </c>
      <c r="F3293" s="13" t="s">
        <v>0</v>
      </c>
      <c r="G3293" s="84" t="s">
        <v>0</v>
      </c>
      <c r="H3293" s="18" t="s">
        <v>125</v>
      </c>
      <c r="I3293" s="3">
        <v>41</v>
      </c>
      <c r="J3293" s="3">
        <v>41</v>
      </c>
      <c r="K3293" s="3">
        <v>0</v>
      </c>
      <c r="L3293" s="3">
        <f t="shared" si="2778"/>
        <v>0</v>
      </c>
      <c r="M3293" s="3"/>
      <c r="N3293" s="3"/>
      <c r="O3293" s="3"/>
      <c r="P3293" s="3">
        <f t="shared" si="2780"/>
        <v>0</v>
      </c>
      <c r="Q3293" s="3">
        <f t="shared" si="2790"/>
        <v>0</v>
      </c>
    </row>
    <row r="3294" spans="1:17" ht="45.75" thickBot="1">
      <c r="A3294" s="109" t="s">
        <v>0</v>
      </c>
      <c r="B3294" s="109" t="s">
        <v>0</v>
      </c>
      <c r="C3294" s="109" t="s">
        <v>0</v>
      </c>
      <c r="D3294" s="109" t="s">
        <v>0</v>
      </c>
      <c r="E3294" s="109" t="s">
        <v>0</v>
      </c>
      <c r="F3294" s="109" t="s">
        <v>0</v>
      </c>
      <c r="G3294" s="121" t="s">
        <v>0</v>
      </c>
      <c r="H3294" s="1" t="s">
        <v>126</v>
      </c>
      <c r="I3294" s="1" t="s">
        <v>3016</v>
      </c>
      <c r="J3294" s="1" t="s">
        <v>3199</v>
      </c>
      <c r="K3294" s="1" t="s">
        <v>3198</v>
      </c>
      <c r="L3294" s="1" t="s">
        <v>3191</v>
      </c>
      <c r="M3294" s="1" t="s">
        <v>3193</v>
      </c>
      <c r="N3294" s="1" t="s">
        <v>3194</v>
      </c>
      <c r="O3294" s="1" t="s">
        <v>3195</v>
      </c>
      <c r="P3294" s="1" t="s">
        <v>3192</v>
      </c>
      <c r="Q3294" s="1" t="s">
        <v>3185</v>
      </c>
    </row>
    <row r="3295" spans="1:17">
      <c r="A3295" s="110"/>
      <c r="B3295" s="110"/>
      <c r="C3295" s="110"/>
      <c r="D3295" s="110"/>
      <c r="E3295" s="110"/>
      <c r="F3295" s="110"/>
      <c r="G3295" s="122"/>
      <c r="H3295" s="26" t="s">
        <v>0</v>
      </c>
      <c r="I3295" s="28">
        <v>1</v>
      </c>
      <c r="J3295" s="28">
        <v>2</v>
      </c>
      <c r="K3295" s="28">
        <v>3</v>
      </c>
      <c r="L3295" s="28" t="s">
        <v>3186</v>
      </c>
      <c r="M3295" s="28">
        <v>5</v>
      </c>
      <c r="N3295" s="28">
        <v>6</v>
      </c>
      <c r="O3295" s="28">
        <v>7</v>
      </c>
      <c r="P3295" s="28" t="s">
        <v>3187</v>
      </c>
      <c r="Q3295" s="28">
        <v>9</v>
      </c>
    </row>
    <row r="3296" spans="1:17">
      <c r="A3296" s="110"/>
      <c r="B3296" s="110"/>
      <c r="C3296" s="110"/>
      <c r="D3296" s="110"/>
      <c r="E3296" s="110"/>
      <c r="F3296" s="110"/>
      <c r="G3296" s="122"/>
      <c r="H3296" s="8" t="s">
        <v>877</v>
      </c>
      <c r="I3296" s="9">
        <v>2031143</v>
      </c>
      <c r="J3296" s="9">
        <f t="shared" ref="J3296" si="2800">SUM(J3292)</f>
        <v>2029157</v>
      </c>
      <c r="K3296" s="9">
        <f t="shared" ref="K3296" si="2801">SUM(K3292)</f>
        <v>1036134</v>
      </c>
      <c r="L3296" s="9">
        <f t="shared" ref="L3296:L3297" si="2802">M3296+N3296+O3296</f>
        <v>536993</v>
      </c>
      <c r="M3296" s="9">
        <f t="shared" ref="M3296:O3296" si="2803">SUM(M3292)</f>
        <v>174292</v>
      </c>
      <c r="N3296" s="9">
        <f t="shared" si="2803"/>
        <v>181628</v>
      </c>
      <c r="O3296" s="9">
        <f t="shared" si="2803"/>
        <v>181073</v>
      </c>
      <c r="P3296" s="9">
        <f t="shared" ref="P3296:P3297" si="2804">SUM(K3296+L3296)</f>
        <v>1573127</v>
      </c>
      <c r="Q3296" s="9">
        <f t="shared" si="2790"/>
        <v>77.526135237440968</v>
      </c>
    </row>
    <row r="3297" spans="1:17">
      <c r="A3297" s="110"/>
      <c r="B3297" s="110"/>
      <c r="C3297" s="110"/>
      <c r="D3297" s="110"/>
      <c r="E3297" s="110"/>
      <c r="F3297" s="110"/>
      <c r="G3297" s="122"/>
      <c r="H3297" s="10" t="s">
        <v>68</v>
      </c>
      <c r="I3297" s="9">
        <v>2031143</v>
      </c>
      <c r="J3297" s="9">
        <f t="shared" ref="J3297" si="2805">SUM(J3296)</f>
        <v>2029157</v>
      </c>
      <c r="K3297" s="9">
        <f t="shared" ref="K3297" si="2806">SUM(K3296)</f>
        <v>1036134</v>
      </c>
      <c r="L3297" s="9">
        <f t="shared" si="2802"/>
        <v>536993</v>
      </c>
      <c r="M3297" s="9">
        <f t="shared" ref="M3297:O3297" si="2807">SUM(M3296)</f>
        <v>174292</v>
      </c>
      <c r="N3297" s="9">
        <f t="shared" si="2807"/>
        <v>181628</v>
      </c>
      <c r="O3297" s="9">
        <f t="shared" si="2807"/>
        <v>181073</v>
      </c>
      <c r="P3297" s="9">
        <f t="shared" si="2804"/>
        <v>1573127</v>
      </c>
      <c r="Q3297" s="9">
        <f t="shared" si="2790"/>
        <v>77.526135237440968</v>
      </c>
    </row>
    <row r="3298" spans="1:17">
      <c r="A3298" s="111"/>
      <c r="B3298" s="111"/>
      <c r="C3298" s="111"/>
      <c r="D3298" s="111"/>
      <c r="E3298" s="111"/>
      <c r="F3298" s="111"/>
      <c r="G3298" s="123"/>
      <c r="Q3298" t="str">
        <f t="shared" si="2790"/>
        <v>-</v>
      </c>
    </row>
    <row r="3299" spans="1:17" ht="15.75" thickBot="1">
      <c r="A3299" s="13" t="s">
        <v>0</v>
      </c>
      <c r="B3299" s="13" t="s">
        <v>0</v>
      </c>
      <c r="C3299" s="13" t="s">
        <v>0</v>
      </c>
      <c r="D3299" s="13" t="s">
        <v>0</v>
      </c>
      <c r="E3299" s="13" t="s">
        <v>0</v>
      </c>
      <c r="F3299" s="13" t="s">
        <v>0</v>
      </c>
      <c r="G3299" s="84" t="s">
        <v>0</v>
      </c>
      <c r="H3299" s="27" t="s">
        <v>0</v>
      </c>
      <c r="I3299" s="27"/>
      <c r="J3299" s="27"/>
      <c r="K3299" s="27"/>
      <c r="L3299" s="27"/>
      <c r="M3299" s="27"/>
      <c r="N3299" s="27"/>
      <c r="O3299" s="27"/>
      <c r="P3299" s="27"/>
      <c r="Q3299" s="27" t="str">
        <f t="shared" si="2790"/>
        <v>-</v>
      </c>
    </row>
    <row r="3300" spans="1:17" ht="45.75" thickBot="1">
      <c r="A3300" s="1" t="s">
        <v>82</v>
      </c>
      <c r="B3300" s="1" t="s">
        <v>83</v>
      </c>
      <c r="C3300" s="1" t="s">
        <v>84</v>
      </c>
      <c r="D3300" s="19" t="s">
        <v>0</v>
      </c>
      <c r="E3300" s="1" t="s">
        <v>85</v>
      </c>
      <c r="F3300" s="1" t="s">
        <v>86</v>
      </c>
      <c r="G3300" s="82" t="s">
        <v>87</v>
      </c>
      <c r="H3300" s="1" t="s">
        <v>1</v>
      </c>
      <c r="I3300" s="1" t="s">
        <v>3016</v>
      </c>
      <c r="J3300" s="1" t="s">
        <v>3199</v>
      </c>
      <c r="K3300" s="1" t="s">
        <v>3198</v>
      </c>
      <c r="L3300" s="1" t="s">
        <v>3191</v>
      </c>
      <c r="M3300" s="1" t="s">
        <v>3193</v>
      </c>
      <c r="N3300" s="1" t="s">
        <v>3194</v>
      </c>
      <c r="O3300" s="1" t="s">
        <v>3195</v>
      </c>
      <c r="P3300" s="1" t="s">
        <v>3192</v>
      </c>
      <c r="Q3300" s="1" t="s">
        <v>3185</v>
      </c>
    </row>
    <row r="3301" spans="1:17">
      <c r="A3301" s="20" t="s">
        <v>0</v>
      </c>
      <c r="B3301" s="20" t="s">
        <v>0</v>
      </c>
      <c r="C3301" s="20" t="s">
        <v>0</v>
      </c>
      <c r="D3301" s="21" t="s">
        <v>0</v>
      </c>
      <c r="E3301" s="21" t="s">
        <v>0</v>
      </c>
      <c r="F3301" s="22" t="s">
        <v>0</v>
      </c>
      <c r="G3301" s="83" t="s">
        <v>0</v>
      </c>
      <c r="H3301" s="23" t="s">
        <v>0</v>
      </c>
      <c r="I3301" s="28">
        <v>1</v>
      </c>
      <c r="J3301" s="28">
        <v>2</v>
      </c>
      <c r="K3301" s="28">
        <v>3</v>
      </c>
      <c r="L3301" s="28" t="s">
        <v>3186</v>
      </c>
      <c r="M3301" s="28">
        <v>5</v>
      </c>
      <c r="N3301" s="28">
        <v>6</v>
      </c>
      <c r="O3301" s="28">
        <v>7</v>
      </c>
      <c r="P3301" s="28" t="s">
        <v>3187</v>
      </c>
      <c r="Q3301" s="28">
        <v>9</v>
      </c>
    </row>
    <row r="3302" spans="1:17">
      <c r="A3302" s="17" t="s">
        <v>803</v>
      </c>
      <c r="B3302" s="17" t="s">
        <v>129</v>
      </c>
      <c r="C3302" s="12" t="s">
        <v>1335</v>
      </c>
      <c r="D3302" s="12" t="s">
        <v>1336</v>
      </c>
      <c r="E3302" s="18" t="s">
        <v>0</v>
      </c>
      <c r="F3302" s="18" t="s">
        <v>0</v>
      </c>
      <c r="G3302" s="81" t="s">
        <v>0</v>
      </c>
      <c r="H3302" s="18" t="s">
        <v>1337</v>
      </c>
      <c r="I3302" s="11"/>
      <c r="J3302" s="11"/>
      <c r="K3302" s="11"/>
      <c r="L3302" s="11"/>
      <c r="M3302" s="11"/>
      <c r="N3302" s="11"/>
      <c r="O3302" s="11"/>
      <c r="P3302" s="11"/>
      <c r="Q3302" s="11" t="str">
        <f t="shared" si="2790"/>
        <v>-</v>
      </c>
    </row>
    <row r="3303" spans="1:17" ht="22.5">
      <c r="A3303" s="17" t="s">
        <v>0</v>
      </c>
      <c r="B3303" s="17" t="s">
        <v>0</v>
      </c>
      <c r="C3303" s="17" t="s">
        <v>0</v>
      </c>
      <c r="D3303" s="18" t="s">
        <v>0</v>
      </c>
      <c r="E3303" s="18" t="s">
        <v>0</v>
      </c>
      <c r="F3303" s="18" t="s">
        <v>0</v>
      </c>
      <c r="G3303" s="81" t="s">
        <v>0</v>
      </c>
      <c r="H3303" s="24" t="s">
        <v>27</v>
      </c>
      <c r="I3303" s="29">
        <v>1661744</v>
      </c>
      <c r="J3303" s="29">
        <f t="shared" ref="J3303" si="2808">SUM(J3304,J3312,J3314)</f>
        <v>1657235</v>
      </c>
      <c r="K3303" s="29">
        <f t="shared" ref="K3303" si="2809">SUM(K3304,K3312,K3314)</f>
        <v>919673</v>
      </c>
      <c r="L3303" s="29">
        <f t="shared" ref="L3303:L3334" si="2810">M3303+N3303+O3303</f>
        <v>431413</v>
      </c>
      <c r="M3303" s="29">
        <f t="shared" ref="M3303:O3303" si="2811">SUM(M3304,M3312,M3314)</f>
        <v>136913</v>
      </c>
      <c r="N3303" s="29">
        <f t="shared" si="2811"/>
        <v>147000</v>
      </c>
      <c r="O3303" s="29">
        <f t="shared" si="2811"/>
        <v>147500</v>
      </c>
      <c r="P3303" s="29">
        <f t="shared" ref="P3303:P3334" si="2812">SUM(K3303+L3303)</f>
        <v>1351086</v>
      </c>
      <c r="Q3303" s="29">
        <f t="shared" si="2790"/>
        <v>81.52651856857959</v>
      </c>
    </row>
    <row r="3304" spans="1:17">
      <c r="A3304" s="12" t="s">
        <v>803</v>
      </c>
      <c r="B3304" s="12" t="s">
        <v>129</v>
      </c>
      <c r="C3304" s="12" t="s">
        <v>1335</v>
      </c>
      <c r="D3304" s="12" t="s">
        <v>1336</v>
      </c>
      <c r="E3304" s="18" t="s">
        <v>2</v>
      </c>
      <c r="F3304" s="18" t="s">
        <v>0</v>
      </c>
      <c r="G3304" s="81" t="s">
        <v>0</v>
      </c>
      <c r="H3304" s="18" t="s">
        <v>3</v>
      </c>
      <c r="I3304" s="3">
        <v>1416974</v>
      </c>
      <c r="J3304" s="3">
        <f t="shared" ref="J3304" si="2813">SUM(J3305:J3306)</f>
        <v>1426680</v>
      </c>
      <c r="K3304" s="3">
        <f t="shared" ref="K3304" si="2814">SUM(K3305:K3306)</f>
        <v>770411</v>
      </c>
      <c r="L3304" s="3">
        <f t="shared" si="2810"/>
        <v>379000</v>
      </c>
      <c r="M3304" s="3">
        <f t="shared" ref="M3304:O3304" si="2815">SUM(M3305:M3306)</f>
        <v>119000</v>
      </c>
      <c r="N3304" s="3">
        <f t="shared" si="2815"/>
        <v>130000</v>
      </c>
      <c r="O3304" s="3">
        <f t="shared" si="2815"/>
        <v>130000</v>
      </c>
      <c r="P3304" s="3">
        <f t="shared" si="2812"/>
        <v>1149411</v>
      </c>
      <c r="Q3304" s="3">
        <f t="shared" si="2790"/>
        <v>80.565438640760362</v>
      </c>
    </row>
    <row r="3305" spans="1:17">
      <c r="A3305" s="33" t="s">
        <v>803</v>
      </c>
      <c r="B3305" s="33" t="s">
        <v>129</v>
      </c>
      <c r="C3305" s="33" t="s">
        <v>1335</v>
      </c>
      <c r="D3305" s="33" t="s">
        <v>1336</v>
      </c>
      <c r="E3305" s="34">
        <v>6111</v>
      </c>
      <c r="F3305" s="33"/>
      <c r="G3305" s="84" t="s">
        <v>3108</v>
      </c>
      <c r="H3305" s="35" t="s">
        <v>4</v>
      </c>
      <c r="I3305" s="32">
        <v>1247074</v>
      </c>
      <c r="J3305" s="32">
        <v>1247074</v>
      </c>
      <c r="K3305" s="32">
        <v>647406</v>
      </c>
      <c r="L3305" s="32">
        <f t="shared" si="2810"/>
        <v>345000</v>
      </c>
      <c r="M3305" s="32">
        <v>115000</v>
      </c>
      <c r="N3305" s="32">
        <v>115000</v>
      </c>
      <c r="O3305" s="32">
        <v>115000</v>
      </c>
      <c r="P3305" s="32">
        <f t="shared" si="2812"/>
        <v>992406</v>
      </c>
      <c r="Q3305" s="32">
        <f t="shared" si="2790"/>
        <v>79.57875795662487</v>
      </c>
    </row>
    <row r="3306" spans="1:17">
      <c r="A3306" s="17" t="s">
        <v>803</v>
      </c>
      <c r="B3306" s="17" t="s">
        <v>129</v>
      </c>
      <c r="C3306" s="17" t="s">
        <v>1335</v>
      </c>
      <c r="D3306" s="17" t="s">
        <v>1336</v>
      </c>
      <c r="E3306" s="17" t="s">
        <v>91</v>
      </c>
      <c r="F3306" s="12" t="s">
        <v>0</v>
      </c>
      <c r="G3306" s="84" t="s">
        <v>0</v>
      </c>
      <c r="H3306" s="18" t="s">
        <v>5</v>
      </c>
      <c r="I3306" s="3">
        <v>169900</v>
      </c>
      <c r="J3306" s="3">
        <f t="shared" ref="J3306:K3306" si="2816">SUM(J3307:J3311)</f>
        <v>179606</v>
      </c>
      <c r="K3306" s="3">
        <f t="shared" si="2816"/>
        <v>123005</v>
      </c>
      <c r="L3306" s="3">
        <f t="shared" si="2810"/>
        <v>34000</v>
      </c>
      <c r="M3306" s="3">
        <f t="shared" ref="M3306:O3306" si="2817">SUM(M3307:M3311)</f>
        <v>4000</v>
      </c>
      <c r="N3306" s="3">
        <f t="shared" si="2817"/>
        <v>15000</v>
      </c>
      <c r="O3306" s="3">
        <f t="shared" si="2817"/>
        <v>15000</v>
      </c>
      <c r="P3306" s="3">
        <f t="shared" si="2812"/>
        <v>157005</v>
      </c>
      <c r="Q3306" s="3">
        <f t="shared" si="2790"/>
        <v>87.416344665545694</v>
      </c>
    </row>
    <row r="3307" spans="1:17">
      <c r="A3307" s="33" t="s">
        <v>803</v>
      </c>
      <c r="B3307" s="33" t="s">
        <v>129</v>
      </c>
      <c r="C3307" s="33" t="s">
        <v>1335</v>
      </c>
      <c r="D3307" s="33" t="s">
        <v>1336</v>
      </c>
      <c r="E3307" s="34">
        <v>6112</v>
      </c>
      <c r="F3307" s="33" t="s">
        <v>1338</v>
      </c>
      <c r="G3307" s="84" t="s">
        <v>3108</v>
      </c>
      <c r="H3307" s="35" t="s">
        <v>9</v>
      </c>
      <c r="I3307" s="32">
        <v>28900</v>
      </c>
      <c r="J3307" s="32">
        <v>28900</v>
      </c>
      <c r="K3307" s="32">
        <v>15137</v>
      </c>
      <c r="L3307" s="32">
        <f t="shared" si="2810"/>
        <v>7000</v>
      </c>
      <c r="M3307" s="32">
        <v>1000</v>
      </c>
      <c r="N3307" s="32">
        <v>3000</v>
      </c>
      <c r="O3307" s="32">
        <v>3000</v>
      </c>
      <c r="P3307" s="32">
        <f t="shared" si="2812"/>
        <v>22137</v>
      </c>
      <c r="Q3307" s="32">
        <f t="shared" si="2790"/>
        <v>76.598615916955012</v>
      </c>
    </row>
    <row r="3308" spans="1:17">
      <c r="A3308" s="33" t="s">
        <v>803</v>
      </c>
      <c r="B3308" s="33" t="s">
        <v>129</v>
      </c>
      <c r="C3308" s="33" t="s">
        <v>1335</v>
      </c>
      <c r="D3308" s="33" t="s">
        <v>1336</v>
      </c>
      <c r="E3308" s="34">
        <v>6112</v>
      </c>
      <c r="F3308" s="33" t="s">
        <v>1339</v>
      </c>
      <c r="G3308" s="84" t="s">
        <v>3108</v>
      </c>
      <c r="H3308" s="35" t="s">
        <v>10</v>
      </c>
      <c r="I3308" s="32">
        <v>104000</v>
      </c>
      <c r="J3308" s="32">
        <v>104000</v>
      </c>
      <c r="K3308" s="32">
        <v>61162</v>
      </c>
      <c r="L3308" s="32">
        <f t="shared" si="2810"/>
        <v>27000</v>
      </c>
      <c r="M3308" s="32">
        <v>3000</v>
      </c>
      <c r="N3308" s="32">
        <v>12000</v>
      </c>
      <c r="O3308" s="32">
        <v>12000</v>
      </c>
      <c r="P3308" s="32">
        <f t="shared" si="2812"/>
        <v>88162</v>
      </c>
      <c r="Q3308" s="32">
        <f t="shared" si="2790"/>
        <v>84.771153846153851</v>
      </c>
    </row>
    <row r="3309" spans="1:17">
      <c r="A3309" s="12" t="s">
        <v>803</v>
      </c>
      <c r="B3309" s="12" t="s">
        <v>129</v>
      </c>
      <c r="C3309" s="12" t="s">
        <v>1335</v>
      </c>
      <c r="D3309" s="12" t="s">
        <v>1336</v>
      </c>
      <c r="E3309" s="11">
        <v>6112</v>
      </c>
      <c r="F3309" s="12" t="s">
        <v>1340</v>
      </c>
      <c r="G3309" s="84" t="s">
        <v>3108</v>
      </c>
      <c r="H3309" s="13" t="s">
        <v>7</v>
      </c>
      <c r="I3309" s="2">
        <v>22000</v>
      </c>
      <c r="J3309" s="2">
        <v>28106</v>
      </c>
      <c r="K3309" s="2">
        <v>28106</v>
      </c>
      <c r="L3309" s="2">
        <f t="shared" si="2810"/>
        <v>0</v>
      </c>
      <c r="M3309" s="2"/>
      <c r="N3309" s="2"/>
      <c r="O3309" s="2"/>
      <c r="P3309" s="2">
        <f t="shared" si="2812"/>
        <v>28106</v>
      </c>
      <c r="Q3309" s="2">
        <f t="shared" si="2790"/>
        <v>100</v>
      </c>
    </row>
    <row r="3310" spans="1:17">
      <c r="A3310" s="12" t="s">
        <v>803</v>
      </c>
      <c r="B3310" s="12" t="s">
        <v>129</v>
      </c>
      <c r="C3310" s="12" t="s">
        <v>1335</v>
      </c>
      <c r="D3310" s="12" t="s">
        <v>1336</v>
      </c>
      <c r="E3310" s="11">
        <v>6112</v>
      </c>
      <c r="F3310" s="12" t="s">
        <v>1341</v>
      </c>
      <c r="G3310" s="84" t="s">
        <v>3108</v>
      </c>
      <c r="H3310" s="13" t="s">
        <v>8</v>
      </c>
      <c r="I3310" s="2">
        <v>0</v>
      </c>
      <c r="J3310" s="2">
        <v>0</v>
      </c>
      <c r="K3310" s="2">
        <v>0</v>
      </c>
      <c r="L3310" s="2">
        <f t="shared" si="2810"/>
        <v>0</v>
      </c>
      <c r="M3310" s="2"/>
      <c r="N3310" s="2"/>
      <c r="O3310" s="2"/>
      <c r="P3310" s="2">
        <f t="shared" si="2812"/>
        <v>0</v>
      </c>
      <c r="Q3310" s="2" t="str">
        <f t="shared" si="2790"/>
        <v>-</v>
      </c>
    </row>
    <row r="3311" spans="1:17">
      <c r="A3311" s="12" t="s">
        <v>803</v>
      </c>
      <c r="B3311" s="12" t="s">
        <v>129</v>
      </c>
      <c r="C3311" s="12" t="s">
        <v>1335</v>
      </c>
      <c r="D3311" s="12" t="s">
        <v>1336</v>
      </c>
      <c r="E3311" s="11">
        <v>6112</v>
      </c>
      <c r="F3311" s="12" t="s">
        <v>1342</v>
      </c>
      <c r="G3311" s="84" t="s">
        <v>3108</v>
      </c>
      <c r="H3311" s="13" t="s">
        <v>6</v>
      </c>
      <c r="I3311" s="2">
        <v>15000</v>
      </c>
      <c r="J3311" s="2">
        <v>18600</v>
      </c>
      <c r="K3311" s="2">
        <v>18600</v>
      </c>
      <c r="L3311" s="2">
        <f t="shared" si="2810"/>
        <v>0</v>
      </c>
      <c r="M3311" s="2"/>
      <c r="N3311" s="2"/>
      <c r="O3311" s="2"/>
      <c r="P3311" s="2">
        <f t="shared" si="2812"/>
        <v>18600</v>
      </c>
      <c r="Q3311" s="2">
        <f t="shared" si="2790"/>
        <v>100</v>
      </c>
    </row>
    <row r="3312" spans="1:17">
      <c r="A3312" s="12" t="s">
        <v>803</v>
      </c>
      <c r="B3312" s="12" t="s">
        <v>129</v>
      </c>
      <c r="C3312" s="12" t="s">
        <v>1335</v>
      </c>
      <c r="D3312" s="12" t="s">
        <v>1336</v>
      </c>
      <c r="E3312" s="18" t="s">
        <v>13</v>
      </c>
      <c r="F3312" s="18" t="s">
        <v>0</v>
      </c>
      <c r="G3312" s="81" t="s">
        <v>0</v>
      </c>
      <c r="H3312" s="18" t="s">
        <v>14</v>
      </c>
      <c r="I3312" s="3">
        <v>130942</v>
      </c>
      <c r="J3312" s="3">
        <f t="shared" ref="J3312:K3312" si="2818">SUM(J3313)</f>
        <v>130942</v>
      </c>
      <c r="K3312" s="3">
        <f t="shared" si="2818"/>
        <v>69779</v>
      </c>
      <c r="L3312" s="3">
        <f t="shared" si="2810"/>
        <v>36000</v>
      </c>
      <c r="M3312" s="3">
        <f t="shared" ref="M3312:O3312" si="2819">SUM(M3313)</f>
        <v>12000</v>
      </c>
      <c r="N3312" s="3">
        <f t="shared" si="2819"/>
        <v>12000</v>
      </c>
      <c r="O3312" s="3">
        <f t="shared" si="2819"/>
        <v>12000</v>
      </c>
      <c r="P3312" s="3">
        <f t="shared" si="2812"/>
        <v>105779</v>
      </c>
      <c r="Q3312" s="3">
        <f t="shared" si="2790"/>
        <v>80.783094805333661</v>
      </c>
    </row>
    <row r="3313" spans="1:17">
      <c r="A3313" s="33" t="s">
        <v>803</v>
      </c>
      <c r="B3313" s="33" t="s">
        <v>129</v>
      </c>
      <c r="C3313" s="33" t="s">
        <v>1335</v>
      </c>
      <c r="D3313" s="33" t="s">
        <v>1336</v>
      </c>
      <c r="E3313" s="34">
        <v>6121</v>
      </c>
      <c r="F3313" s="33"/>
      <c r="G3313" s="84" t="s">
        <v>3108</v>
      </c>
      <c r="H3313" s="35" t="s">
        <v>15</v>
      </c>
      <c r="I3313" s="32">
        <v>130942</v>
      </c>
      <c r="J3313" s="32">
        <v>130942</v>
      </c>
      <c r="K3313" s="32">
        <v>69779</v>
      </c>
      <c r="L3313" s="32">
        <f t="shared" si="2810"/>
        <v>36000</v>
      </c>
      <c r="M3313" s="32">
        <v>12000</v>
      </c>
      <c r="N3313" s="32">
        <v>12000</v>
      </c>
      <c r="O3313" s="32">
        <v>12000</v>
      </c>
      <c r="P3313" s="32">
        <f t="shared" si="2812"/>
        <v>105779</v>
      </c>
      <c r="Q3313" s="32">
        <f t="shared" si="2790"/>
        <v>80.783094805333661</v>
      </c>
    </row>
    <row r="3314" spans="1:17">
      <c r="A3314" s="12" t="s">
        <v>803</v>
      </c>
      <c r="B3314" s="12" t="s">
        <v>129</v>
      </c>
      <c r="C3314" s="12" t="s">
        <v>1335</v>
      </c>
      <c r="D3314" s="12" t="s">
        <v>1336</v>
      </c>
      <c r="E3314" s="18" t="s">
        <v>16</v>
      </c>
      <c r="F3314" s="18" t="s">
        <v>0</v>
      </c>
      <c r="G3314" s="81" t="s">
        <v>0</v>
      </c>
      <c r="H3314" s="18" t="s">
        <v>17</v>
      </c>
      <c r="I3314" s="3">
        <v>113828</v>
      </c>
      <c r="J3314" s="3">
        <f t="shared" ref="J3314:K3314" si="2820">SUM(J3315:J3321)</f>
        <v>99613</v>
      </c>
      <c r="K3314" s="3">
        <f t="shared" si="2820"/>
        <v>79483</v>
      </c>
      <c r="L3314" s="3">
        <f t="shared" si="2810"/>
        <v>16413</v>
      </c>
      <c r="M3314" s="3">
        <f t="shared" ref="M3314:O3314" si="2821">SUM(M3315:M3321)</f>
        <v>5913</v>
      </c>
      <c r="N3314" s="3">
        <f t="shared" si="2821"/>
        <v>5000</v>
      </c>
      <c r="O3314" s="3">
        <f t="shared" si="2821"/>
        <v>5500</v>
      </c>
      <c r="P3314" s="3">
        <f t="shared" si="2812"/>
        <v>95896</v>
      </c>
      <c r="Q3314" s="3">
        <f t="shared" si="2790"/>
        <v>96.26855932458615</v>
      </c>
    </row>
    <row r="3315" spans="1:17">
      <c r="A3315" s="12" t="s">
        <v>803</v>
      </c>
      <c r="B3315" s="12" t="s">
        <v>129</v>
      </c>
      <c r="C3315" s="12" t="s">
        <v>1335</v>
      </c>
      <c r="D3315" s="12" t="s">
        <v>1336</v>
      </c>
      <c r="E3315" s="11">
        <v>6131</v>
      </c>
      <c r="F3315" s="12"/>
      <c r="G3315" s="84" t="s">
        <v>3108</v>
      </c>
      <c r="H3315" s="13" t="s">
        <v>18</v>
      </c>
      <c r="I3315" s="2">
        <v>200</v>
      </c>
      <c r="J3315" s="2">
        <v>700</v>
      </c>
      <c r="K3315" s="2">
        <v>700</v>
      </c>
      <c r="L3315" s="2">
        <f t="shared" si="2810"/>
        <v>0</v>
      </c>
      <c r="M3315" s="2"/>
      <c r="N3315" s="2"/>
      <c r="O3315" s="2"/>
      <c r="P3315" s="2">
        <f t="shared" si="2812"/>
        <v>700</v>
      </c>
      <c r="Q3315" s="2">
        <f t="shared" si="2790"/>
        <v>100</v>
      </c>
    </row>
    <row r="3316" spans="1:17">
      <c r="A3316" s="12" t="s">
        <v>803</v>
      </c>
      <c r="B3316" s="12" t="s">
        <v>129</v>
      </c>
      <c r="C3316" s="12" t="s">
        <v>1335</v>
      </c>
      <c r="D3316" s="12" t="s">
        <v>1336</v>
      </c>
      <c r="E3316" s="11">
        <v>6132</v>
      </c>
      <c r="F3316" s="12"/>
      <c r="G3316" s="84" t="s">
        <v>3108</v>
      </c>
      <c r="H3316" s="13" t="s">
        <v>19</v>
      </c>
      <c r="I3316" s="2">
        <v>60025</v>
      </c>
      <c r="J3316" s="2">
        <v>54350</v>
      </c>
      <c r="K3316" s="2">
        <v>49900</v>
      </c>
      <c r="L3316" s="2">
        <f t="shared" si="2810"/>
        <v>4000</v>
      </c>
      <c r="M3316" s="2">
        <v>1000</v>
      </c>
      <c r="N3316" s="2">
        <v>1000</v>
      </c>
      <c r="O3316" s="2">
        <v>2000</v>
      </c>
      <c r="P3316" s="2">
        <f t="shared" si="2812"/>
        <v>53900</v>
      </c>
      <c r="Q3316" s="2">
        <f t="shared" si="2790"/>
        <v>99.172033118675245</v>
      </c>
    </row>
    <row r="3317" spans="1:17">
      <c r="A3317" s="12" t="s">
        <v>803</v>
      </c>
      <c r="B3317" s="12" t="s">
        <v>129</v>
      </c>
      <c r="C3317" s="12" t="s">
        <v>1335</v>
      </c>
      <c r="D3317" s="12" t="s">
        <v>1336</v>
      </c>
      <c r="E3317" s="11">
        <v>6133</v>
      </c>
      <c r="F3317" s="12"/>
      <c r="G3317" s="84" t="s">
        <v>3108</v>
      </c>
      <c r="H3317" s="13" t="s">
        <v>20</v>
      </c>
      <c r="I3317" s="2">
        <v>12000</v>
      </c>
      <c r="J3317" s="2">
        <v>12000</v>
      </c>
      <c r="K3317" s="2">
        <v>7626</v>
      </c>
      <c r="L3317" s="2">
        <f t="shared" si="2810"/>
        <v>3000</v>
      </c>
      <c r="M3317" s="2">
        <v>1000</v>
      </c>
      <c r="N3317" s="2">
        <v>1000</v>
      </c>
      <c r="O3317" s="2">
        <v>1000</v>
      </c>
      <c r="P3317" s="2">
        <f t="shared" si="2812"/>
        <v>10626</v>
      </c>
      <c r="Q3317" s="2">
        <f t="shared" si="2790"/>
        <v>88.55</v>
      </c>
    </row>
    <row r="3318" spans="1:17">
      <c r="A3318" s="12" t="s">
        <v>803</v>
      </c>
      <c r="B3318" s="12" t="s">
        <v>129</v>
      </c>
      <c r="C3318" s="12" t="s">
        <v>1335</v>
      </c>
      <c r="D3318" s="12">
        <v>21020043</v>
      </c>
      <c r="E3318" s="11">
        <v>6134</v>
      </c>
      <c r="F3318" s="12"/>
      <c r="G3318" s="84" t="s">
        <v>3108</v>
      </c>
      <c r="H3318" s="13" t="s">
        <v>21</v>
      </c>
      <c r="I3318" s="2">
        <v>13000</v>
      </c>
      <c r="J3318" s="2">
        <v>11800</v>
      </c>
      <c r="K3318" s="2">
        <v>6500</v>
      </c>
      <c r="L3318" s="2">
        <f t="shared" si="2810"/>
        <v>4500</v>
      </c>
      <c r="M3318" s="2">
        <v>1500</v>
      </c>
      <c r="N3318" s="2">
        <v>1500</v>
      </c>
      <c r="O3318" s="2">
        <v>1500</v>
      </c>
      <c r="P3318" s="2">
        <f t="shared" si="2812"/>
        <v>11000</v>
      </c>
      <c r="Q3318" s="2">
        <f t="shared" si="2790"/>
        <v>93.220338983050837</v>
      </c>
    </row>
    <row r="3319" spans="1:17">
      <c r="A3319" s="12" t="s">
        <v>803</v>
      </c>
      <c r="B3319" s="12" t="s">
        <v>129</v>
      </c>
      <c r="C3319" s="12" t="s">
        <v>1335</v>
      </c>
      <c r="D3319" s="12" t="s">
        <v>1336</v>
      </c>
      <c r="E3319" s="11">
        <v>6135</v>
      </c>
      <c r="F3319" s="12"/>
      <c r="G3319" s="84" t="s">
        <v>3108</v>
      </c>
      <c r="H3319" s="13" t="s">
        <v>22</v>
      </c>
      <c r="I3319" s="2">
        <v>225</v>
      </c>
      <c r="J3319" s="2">
        <v>425</v>
      </c>
      <c r="K3319" s="2">
        <v>410</v>
      </c>
      <c r="L3319" s="2">
        <f t="shared" si="2810"/>
        <v>0</v>
      </c>
      <c r="M3319" s="2"/>
      <c r="N3319" s="2"/>
      <c r="O3319" s="2"/>
      <c r="P3319" s="2">
        <f t="shared" si="2812"/>
        <v>410</v>
      </c>
      <c r="Q3319" s="2">
        <f t="shared" si="2790"/>
        <v>96.470588235294116</v>
      </c>
    </row>
    <row r="3320" spans="1:17">
      <c r="A3320" s="12" t="s">
        <v>803</v>
      </c>
      <c r="B3320" s="12" t="s">
        <v>129</v>
      </c>
      <c r="C3320" s="12" t="s">
        <v>1335</v>
      </c>
      <c r="D3320" s="12" t="s">
        <v>1336</v>
      </c>
      <c r="E3320" s="11">
        <v>6137</v>
      </c>
      <c r="F3320" s="12"/>
      <c r="G3320" s="84" t="s">
        <v>3108</v>
      </c>
      <c r="H3320" s="13" t="s">
        <v>24</v>
      </c>
      <c r="I3320" s="2">
        <v>4000</v>
      </c>
      <c r="J3320" s="2">
        <v>4000</v>
      </c>
      <c r="K3320" s="2">
        <v>2300</v>
      </c>
      <c r="L3320" s="2">
        <f t="shared" si="2810"/>
        <v>1500</v>
      </c>
      <c r="M3320" s="2">
        <v>500</v>
      </c>
      <c r="N3320" s="2">
        <v>500</v>
      </c>
      <c r="O3320" s="2">
        <v>500</v>
      </c>
      <c r="P3320" s="2">
        <f t="shared" si="2812"/>
        <v>3800</v>
      </c>
      <c r="Q3320" s="2">
        <f t="shared" si="2790"/>
        <v>95</v>
      </c>
    </row>
    <row r="3321" spans="1:17">
      <c r="A3321" s="17" t="s">
        <v>803</v>
      </c>
      <c r="B3321" s="17" t="s">
        <v>129</v>
      </c>
      <c r="C3321" s="17" t="s">
        <v>1335</v>
      </c>
      <c r="D3321" s="17" t="s">
        <v>1336</v>
      </c>
      <c r="E3321" s="17" t="s">
        <v>99</v>
      </c>
      <c r="F3321" s="12" t="s">
        <v>0</v>
      </c>
      <c r="G3321" s="84" t="s">
        <v>0</v>
      </c>
      <c r="H3321" s="18" t="s">
        <v>26</v>
      </c>
      <c r="I3321" s="3">
        <v>24378</v>
      </c>
      <c r="J3321" s="3">
        <f t="shared" ref="J3321:K3321" si="2822">SUM(J3322:J3324)</f>
        <v>16338</v>
      </c>
      <c r="K3321" s="3">
        <f t="shared" si="2822"/>
        <v>12047</v>
      </c>
      <c r="L3321" s="3">
        <f t="shared" si="2810"/>
        <v>3413</v>
      </c>
      <c r="M3321" s="3">
        <f t="shared" ref="M3321:O3321" si="2823">SUM(M3322:M3324)</f>
        <v>1913</v>
      </c>
      <c r="N3321" s="3">
        <f t="shared" si="2823"/>
        <v>1000</v>
      </c>
      <c r="O3321" s="3">
        <f t="shared" si="2823"/>
        <v>500</v>
      </c>
      <c r="P3321" s="3">
        <f t="shared" si="2812"/>
        <v>15460</v>
      </c>
      <c r="Q3321" s="3">
        <f t="shared" si="2790"/>
        <v>94.626025217284862</v>
      </c>
    </row>
    <row r="3322" spans="1:17">
      <c r="A3322" s="12" t="s">
        <v>803</v>
      </c>
      <c r="B3322" s="12" t="s">
        <v>129</v>
      </c>
      <c r="C3322" s="12" t="s">
        <v>1335</v>
      </c>
      <c r="D3322" s="12" t="s">
        <v>1336</v>
      </c>
      <c r="E3322" s="11">
        <v>6139</v>
      </c>
      <c r="F3322" s="12"/>
      <c r="G3322" s="84" t="s">
        <v>3108</v>
      </c>
      <c r="H3322" s="13" t="s">
        <v>26</v>
      </c>
      <c r="I3322" s="2">
        <v>20538</v>
      </c>
      <c r="J3322" s="2">
        <v>12498</v>
      </c>
      <c r="K3322" s="2">
        <v>9220</v>
      </c>
      <c r="L3322" s="2">
        <f t="shared" si="2810"/>
        <v>2500</v>
      </c>
      <c r="M3322" s="2">
        <v>1000</v>
      </c>
      <c r="N3322" s="2">
        <v>1000</v>
      </c>
      <c r="O3322" s="2">
        <v>500</v>
      </c>
      <c r="P3322" s="2">
        <f t="shared" si="2812"/>
        <v>11720</v>
      </c>
      <c r="Q3322" s="2">
        <f t="shared" si="2790"/>
        <v>93.775004000640109</v>
      </c>
    </row>
    <row r="3323" spans="1:17">
      <c r="A3323" s="33" t="s">
        <v>803</v>
      </c>
      <c r="B3323" s="33" t="s">
        <v>129</v>
      </c>
      <c r="C3323" s="33" t="s">
        <v>1335</v>
      </c>
      <c r="D3323" s="33" t="s">
        <v>1336</v>
      </c>
      <c r="E3323" s="34">
        <v>6139</v>
      </c>
      <c r="F3323" s="33" t="s">
        <v>1343</v>
      </c>
      <c r="G3323" s="84" t="s">
        <v>3108</v>
      </c>
      <c r="H3323" s="35" t="s">
        <v>108</v>
      </c>
      <c r="I3323" s="32">
        <v>3740</v>
      </c>
      <c r="J3323" s="32">
        <v>3740</v>
      </c>
      <c r="K3323" s="32">
        <v>2827</v>
      </c>
      <c r="L3323" s="32">
        <f t="shared" si="2810"/>
        <v>913</v>
      </c>
      <c r="M3323" s="32">
        <v>913</v>
      </c>
      <c r="N3323" s="32"/>
      <c r="O3323" s="32"/>
      <c r="P3323" s="32">
        <f t="shared" si="2812"/>
        <v>3740</v>
      </c>
      <c r="Q3323" s="32">
        <f t="shared" si="2790"/>
        <v>100</v>
      </c>
    </row>
    <row r="3324" spans="1:17" ht="22.5">
      <c r="A3324" s="12" t="s">
        <v>803</v>
      </c>
      <c r="B3324" s="12" t="s">
        <v>129</v>
      </c>
      <c r="C3324" s="12" t="s">
        <v>1335</v>
      </c>
      <c r="D3324" s="12" t="s">
        <v>1336</v>
      </c>
      <c r="E3324" s="11">
        <v>6139</v>
      </c>
      <c r="F3324" s="12" t="s">
        <v>1344</v>
      </c>
      <c r="G3324" s="84" t="s">
        <v>3108</v>
      </c>
      <c r="H3324" s="13" t="s">
        <v>114</v>
      </c>
      <c r="I3324" s="2">
        <v>100</v>
      </c>
      <c r="J3324" s="2">
        <v>100</v>
      </c>
      <c r="K3324" s="2">
        <v>0</v>
      </c>
      <c r="L3324" s="2">
        <f t="shared" si="2810"/>
        <v>0</v>
      </c>
      <c r="M3324" s="2"/>
      <c r="N3324" s="2"/>
      <c r="O3324" s="2"/>
      <c r="P3324" s="2">
        <f t="shared" si="2812"/>
        <v>0</v>
      </c>
      <c r="Q3324" s="2">
        <f t="shared" si="2790"/>
        <v>0</v>
      </c>
    </row>
    <row r="3325" spans="1:17" ht="22.5">
      <c r="A3325" s="17" t="s">
        <v>0</v>
      </c>
      <c r="B3325" s="17" t="s">
        <v>0</v>
      </c>
      <c r="C3325" s="17" t="s">
        <v>0</v>
      </c>
      <c r="D3325" s="18" t="s">
        <v>0</v>
      </c>
      <c r="E3325" s="18" t="s">
        <v>0</v>
      </c>
      <c r="F3325" s="18" t="s">
        <v>0</v>
      </c>
      <c r="G3325" s="81" t="s">
        <v>0</v>
      </c>
      <c r="H3325" s="24" t="s">
        <v>36</v>
      </c>
      <c r="I3325" s="29">
        <v>100</v>
      </c>
      <c r="J3325" s="29">
        <f t="shared" ref="J3325:K3327" si="2824">SUM(J3326)</f>
        <v>100</v>
      </c>
      <c r="K3325" s="29">
        <f t="shared" si="2824"/>
        <v>100</v>
      </c>
      <c r="L3325" s="29">
        <f t="shared" si="2810"/>
        <v>0</v>
      </c>
      <c r="M3325" s="29">
        <f t="shared" ref="M3325:O3327" si="2825">SUM(M3326)</f>
        <v>0</v>
      </c>
      <c r="N3325" s="29">
        <f t="shared" si="2825"/>
        <v>0</v>
      </c>
      <c r="O3325" s="29">
        <f t="shared" si="2825"/>
        <v>0</v>
      </c>
      <c r="P3325" s="29">
        <f t="shared" si="2812"/>
        <v>100</v>
      </c>
      <c r="Q3325" s="29">
        <f t="shared" si="2790"/>
        <v>100</v>
      </c>
    </row>
    <row r="3326" spans="1:17">
      <c r="A3326" s="12" t="s">
        <v>803</v>
      </c>
      <c r="B3326" s="12" t="s">
        <v>129</v>
      </c>
      <c r="C3326" s="12" t="s">
        <v>1335</v>
      </c>
      <c r="D3326" s="12" t="s">
        <v>1336</v>
      </c>
      <c r="E3326" s="18" t="s">
        <v>28</v>
      </c>
      <c r="F3326" s="18" t="s">
        <v>0</v>
      </c>
      <c r="G3326" s="81" t="s">
        <v>0</v>
      </c>
      <c r="H3326" s="18" t="s">
        <v>29</v>
      </c>
      <c r="I3326" s="3">
        <v>100</v>
      </c>
      <c r="J3326" s="3">
        <f t="shared" si="2824"/>
        <v>100</v>
      </c>
      <c r="K3326" s="3">
        <f t="shared" si="2824"/>
        <v>100</v>
      </c>
      <c r="L3326" s="3">
        <f t="shared" si="2810"/>
        <v>0</v>
      </c>
      <c r="M3326" s="3">
        <f t="shared" si="2825"/>
        <v>0</v>
      </c>
      <c r="N3326" s="3">
        <f t="shared" si="2825"/>
        <v>0</v>
      </c>
      <c r="O3326" s="3">
        <f t="shared" si="2825"/>
        <v>0</v>
      </c>
      <c r="P3326" s="3">
        <f t="shared" si="2812"/>
        <v>100</v>
      </c>
      <c r="Q3326" s="3">
        <f t="shared" si="2790"/>
        <v>100</v>
      </c>
    </row>
    <row r="3327" spans="1:17">
      <c r="A3327" s="17" t="s">
        <v>803</v>
      </c>
      <c r="B3327" s="17" t="s">
        <v>129</v>
      </c>
      <c r="C3327" s="17" t="s">
        <v>1335</v>
      </c>
      <c r="D3327" s="17" t="s">
        <v>1336</v>
      </c>
      <c r="E3327" s="17" t="s">
        <v>120</v>
      </c>
      <c r="F3327" s="12" t="s">
        <v>0</v>
      </c>
      <c r="G3327" s="84" t="s">
        <v>0</v>
      </c>
      <c r="H3327" s="18" t="s">
        <v>35</v>
      </c>
      <c r="I3327" s="3">
        <v>100</v>
      </c>
      <c r="J3327" s="3">
        <f t="shared" si="2824"/>
        <v>100</v>
      </c>
      <c r="K3327" s="3">
        <f t="shared" si="2824"/>
        <v>100</v>
      </c>
      <c r="L3327" s="3">
        <f t="shared" si="2810"/>
        <v>0</v>
      </c>
      <c r="M3327" s="3">
        <f t="shared" si="2825"/>
        <v>0</v>
      </c>
      <c r="N3327" s="3">
        <f t="shared" si="2825"/>
        <v>0</v>
      </c>
      <c r="O3327" s="3">
        <f t="shared" si="2825"/>
        <v>0</v>
      </c>
      <c r="P3327" s="3">
        <f t="shared" si="2812"/>
        <v>100</v>
      </c>
      <c r="Q3327" s="3">
        <f t="shared" si="2790"/>
        <v>100</v>
      </c>
    </row>
    <row r="3328" spans="1:17">
      <c r="A3328" s="12" t="s">
        <v>803</v>
      </c>
      <c r="B3328" s="12" t="s">
        <v>129</v>
      </c>
      <c r="C3328" s="12" t="s">
        <v>1335</v>
      </c>
      <c r="D3328" s="12" t="s">
        <v>1336</v>
      </c>
      <c r="E3328" s="11">
        <v>6148</v>
      </c>
      <c r="F3328" s="12"/>
      <c r="G3328" s="84" t="s">
        <v>3108</v>
      </c>
      <c r="H3328" s="13" t="s">
        <v>35</v>
      </c>
      <c r="I3328" s="2">
        <v>100</v>
      </c>
      <c r="J3328" s="2">
        <v>100</v>
      </c>
      <c r="K3328" s="2">
        <v>100</v>
      </c>
      <c r="L3328" s="2">
        <f t="shared" si="2810"/>
        <v>0</v>
      </c>
      <c r="M3328" s="2"/>
      <c r="N3328" s="2"/>
      <c r="O3328" s="2"/>
      <c r="P3328" s="2">
        <f t="shared" si="2812"/>
        <v>100</v>
      </c>
      <c r="Q3328" s="2">
        <f t="shared" si="2790"/>
        <v>100</v>
      </c>
    </row>
    <row r="3329" spans="1:17" ht="22.5">
      <c r="A3329" s="17" t="s">
        <v>0</v>
      </c>
      <c r="B3329" s="17" t="s">
        <v>0</v>
      </c>
      <c r="C3329" s="17" t="s">
        <v>0</v>
      </c>
      <c r="D3329" s="18" t="s">
        <v>0</v>
      </c>
      <c r="E3329" s="18" t="s">
        <v>0</v>
      </c>
      <c r="F3329" s="18" t="s">
        <v>0</v>
      </c>
      <c r="G3329" s="81" t="s">
        <v>0</v>
      </c>
      <c r="H3329" s="24" t="s">
        <v>58</v>
      </c>
      <c r="I3329" s="29">
        <v>33000</v>
      </c>
      <c r="J3329" s="29">
        <f t="shared" ref="J3329:K3329" si="2826">SUM(J3330)</f>
        <v>30000</v>
      </c>
      <c r="K3329" s="29">
        <f t="shared" si="2826"/>
        <v>15000</v>
      </c>
      <c r="L3329" s="29">
        <f t="shared" si="2810"/>
        <v>15000</v>
      </c>
      <c r="M3329" s="29">
        <f t="shared" ref="M3329:O3329" si="2827">SUM(M3330)</f>
        <v>15000</v>
      </c>
      <c r="N3329" s="29">
        <f t="shared" si="2827"/>
        <v>0</v>
      </c>
      <c r="O3329" s="29">
        <f t="shared" si="2827"/>
        <v>0</v>
      </c>
      <c r="P3329" s="29">
        <f t="shared" si="2812"/>
        <v>30000</v>
      </c>
      <c r="Q3329" s="29">
        <f t="shared" si="2790"/>
        <v>100</v>
      </c>
    </row>
    <row r="3330" spans="1:17">
      <c r="A3330" s="12" t="s">
        <v>803</v>
      </c>
      <c r="B3330" s="12" t="s">
        <v>129</v>
      </c>
      <c r="C3330" s="12" t="s">
        <v>1335</v>
      </c>
      <c r="D3330" s="12" t="s">
        <v>1336</v>
      </c>
      <c r="E3330" s="18" t="s">
        <v>50</v>
      </c>
      <c r="F3330" s="18" t="s">
        <v>0</v>
      </c>
      <c r="G3330" s="81" t="s">
        <v>0</v>
      </c>
      <c r="H3330" s="18" t="s">
        <v>51</v>
      </c>
      <c r="I3330" s="3">
        <v>33000</v>
      </c>
      <c r="J3330" s="3">
        <f t="shared" ref="J3330" si="2828">SUM(J3331:J3332)</f>
        <v>30000</v>
      </c>
      <c r="K3330" s="3">
        <f t="shared" ref="K3330" si="2829">SUM(K3331:K3332)</f>
        <v>15000</v>
      </c>
      <c r="L3330" s="3">
        <f t="shared" si="2810"/>
        <v>15000</v>
      </c>
      <c r="M3330" s="3">
        <f t="shared" ref="M3330:O3330" si="2830">SUM(M3331:M3332)</f>
        <v>15000</v>
      </c>
      <c r="N3330" s="3">
        <f t="shared" si="2830"/>
        <v>0</v>
      </c>
      <c r="O3330" s="3">
        <f t="shared" si="2830"/>
        <v>0</v>
      </c>
      <c r="P3330" s="3">
        <f t="shared" si="2812"/>
        <v>30000</v>
      </c>
      <c r="Q3330" s="3">
        <f t="shared" si="2790"/>
        <v>100</v>
      </c>
    </row>
    <row r="3331" spans="1:17">
      <c r="A3331" s="12" t="s">
        <v>803</v>
      </c>
      <c r="B3331" s="12" t="s">
        <v>129</v>
      </c>
      <c r="C3331" s="12" t="s">
        <v>1335</v>
      </c>
      <c r="D3331" s="12" t="s">
        <v>1336</v>
      </c>
      <c r="E3331" s="11">
        <v>8213</v>
      </c>
      <c r="F3331" s="12"/>
      <c r="G3331" s="84" t="s">
        <v>3108</v>
      </c>
      <c r="H3331" s="13" t="s">
        <v>54</v>
      </c>
      <c r="I3331" s="2">
        <v>23000</v>
      </c>
      <c r="J3331" s="2">
        <v>20000</v>
      </c>
      <c r="K3331" s="2">
        <v>10000</v>
      </c>
      <c r="L3331" s="2">
        <f t="shared" si="2810"/>
        <v>10000</v>
      </c>
      <c r="M3331" s="2">
        <v>10000</v>
      </c>
      <c r="N3331" s="2"/>
      <c r="O3331" s="2"/>
      <c r="P3331" s="2">
        <f t="shared" si="2812"/>
        <v>20000</v>
      </c>
      <c r="Q3331" s="2">
        <f t="shared" si="2790"/>
        <v>100</v>
      </c>
    </row>
    <row r="3332" spans="1:17">
      <c r="A3332" s="12" t="s">
        <v>803</v>
      </c>
      <c r="B3332" s="12" t="s">
        <v>129</v>
      </c>
      <c r="C3332" s="12" t="s">
        <v>1335</v>
      </c>
      <c r="D3332" s="12" t="s">
        <v>1336</v>
      </c>
      <c r="E3332" s="11">
        <v>8216</v>
      </c>
      <c r="F3332" s="12"/>
      <c r="G3332" s="84" t="s">
        <v>3108</v>
      </c>
      <c r="H3332" s="13" t="s">
        <v>57</v>
      </c>
      <c r="I3332" s="2">
        <v>10000</v>
      </c>
      <c r="J3332" s="2">
        <v>10000</v>
      </c>
      <c r="K3332" s="2">
        <v>5000</v>
      </c>
      <c r="L3332" s="2">
        <f t="shared" si="2810"/>
        <v>5000</v>
      </c>
      <c r="M3332" s="2">
        <v>5000</v>
      </c>
      <c r="N3332" s="2"/>
      <c r="O3332" s="2"/>
      <c r="P3332" s="2">
        <f t="shared" si="2812"/>
        <v>10000</v>
      </c>
      <c r="Q3332" s="2">
        <f t="shared" si="2790"/>
        <v>100</v>
      </c>
    </row>
    <row r="3333" spans="1:17">
      <c r="A3333" s="13" t="s">
        <v>0</v>
      </c>
      <c r="B3333" s="13" t="s">
        <v>0</v>
      </c>
      <c r="C3333" s="13" t="s">
        <v>0</v>
      </c>
      <c r="D3333" s="13" t="s">
        <v>0</v>
      </c>
      <c r="E3333" s="13" t="s">
        <v>0</v>
      </c>
      <c r="F3333" s="13" t="s">
        <v>0</v>
      </c>
      <c r="G3333" s="84" t="s">
        <v>0</v>
      </c>
      <c r="H3333" s="24" t="s">
        <v>1345</v>
      </c>
      <c r="I3333" s="29">
        <v>1694844</v>
      </c>
      <c r="J3333" s="29">
        <f t="shared" ref="J3333:K3333" si="2831">SUM(J3303,J3325,J3329)</f>
        <v>1687335</v>
      </c>
      <c r="K3333" s="29">
        <f t="shared" si="2831"/>
        <v>934773</v>
      </c>
      <c r="L3333" s="29">
        <f t="shared" si="2810"/>
        <v>446413</v>
      </c>
      <c r="M3333" s="29">
        <f t="shared" ref="M3333:O3333" si="2832">SUM(M3303,M3325,M3329)</f>
        <v>151913</v>
      </c>
      <c r="N3333" s="29">
        <f t="shared" si="2832"/>
        <v>147000</v>
      </c>
      <c r="O3333" s="29">
        <f t="shared" si="2832"/>
        <v>147500</v>
      </c>
      <c r="P3333" s="29">
        <f t="shared" si="2812"/>
        <v>1381186</v>
      </c>
      <c r="Q3333" s="29">
        <f t="shared" si="2790"/>
        <v>81.856062963193438</v>
      </c>
    </row>
    <row r="3334" spans="1:17" ht="15.75" thickBot="1">
      <c r="A3334" s="13" t="s">
        <v>0</v>
      </c>
      <c r="B3334" s="13" t="s">
        <v>0</v>
      </c>
      <c r="C3334" s="13" t="s">
        <v>0</v>
      </c>
      <c r="D3334" s="13" t="s">
        <v>0</v>
      </c>
      <c r="E3334" s="13" t="s">
        <v>0</v>
      </c>
      <c r="F3334" s="13" t="s">
        <v>0</v>
      </c>
      <c r="G3334" s="84" t="s">
        <v>0</v>
      </c>
      <c r="H3334" s="18" t="s">
        <v>125</v>
      </c>
      <c r="I3334" s="3">
        <v>40</v>
      </c>
      <c r="J3334" s="3">
        <v>40</v>
      </c>
      <c r="K3334" s="3">
        <v>0</v>
      </c>
      <c r="L3334" s="3">
        <f t="shared" si="2810"/>
        <v>0</v>
      </c>
      <c r="M3334" s="3"/>
      <c r="N3334" s="3"/>
      <c r="O3334" s="3"/>
      <c r="P3334" s="3">
        <f t="shared" si="2812"/>
        <v>0</v>
      </c>
      <c r="Q3334" s="3">
        <f t="shared" si="2790"/>
        <v>0</v>
      </c>
    </row>
    <row r="3335" spans="1:17" ht="45.75" thickBot="1">
      <c r="A3335" s="109" t="s">
        <v>0</v>
      </c>
      <c r="B3335" s="109" t="s">
        <v>0</v>
      </c>
      <c r="C3335" s="109" t="s">
        <v>0</v>
      </c>
      <c r="D3335" s="109" t="s">
        <v>0</v>
      </c>
      <c r="E3335" s="109" t="s">
        <v>0</v>
      </c>
      <c r="F3335" s="109" t="s">
        <v>0</v>
      </c>
      <c r="G3335" s="121" t="s">
        <v>0</v>
      </c>
      <c r="H3335" s="1" t="s">
        <v>126</v>
      </c>
      <c r="I3335" s="1" t="s">
        <v>3016</v>
      </c>
      <c r="J3335" s="1" t="s">
        <v>3199</v>
      </c>
      <c r="K3335" s="1" t="s">
        <v>3198</v>
      </c>
      <c r="L3335" s="1" t="s">
        <v>3191</v>
      </c>
      <c r="M3335" s="1" t="s">
        <v>3193</v>
      </c>
      <c r="N3335" s="1" t="s">
        <v>3194</v>
      </c>
      <c r="O3335" s="1" t="s">
        <v>3195</v>
      </c>
      <c r="P3335" s="1" t="s">
        <v>3192</v>
      </c>
      <c r="Q3335" s="1" t="s">
        <v>3185</v>
      </c>
    </row>
    <row r="3336" spans="1:17">
      <c r="A3336" s="110"/>
      <c r="B3336" s="110"/>
      <c r="C3336" s="110"/>
      <c r="D3336" s="110"/>
      <c r="E3336" s="110"/>
      <c r="F3336" s="110"/>
      <c r="G3336" s="122"/>
      <c r="H3336" s="26" t="s">
        <v>0</v>
      </c>
      <c r="I3336" s="28">
        <v>1</v>
      </c>
      <c r="J3336" s="28">
        <v>2</v>
      </c>
      <c r="K3336" s="28">
        <v>3</v>
      </c>
      <c r="L3336" s="28" t="s">
        <v>3186</v>
      </c>
      <c r="M3336" s="28">
        <v>5</v>
      </c>
      <c r="N3336" s="28">
        <v>6</v>
      </c>
      <c r="O3336" s="28">
        <v>7</v>
      </c>
      <c r="P3336" s="28" t="s">
        <v>3187</v>
      </c>
      <c r="Q3336" s="28">
        <v>9</v>
      </c>
    </row>
    <row r="3337" spans="1:17">
      <c r="A3337" s="110"/>
      <c r="B3337" s="110"/>
      <c r="C3337" s="110"/>
      <c r="D3337" s="110"/>
      <c r="E3337" s="110"/>
      <c r="F3337" s="110"/>
      <c r="G3337" s="122"/>
      <c r="H3337" s="8" t="s">
        <v>877</v>
      </c>
      <c r="I3337" s="9">
        <v>1694844</v>
      </c>
      <c r="J3337" s="9">
        <f t="shared" ref="J3337" si="2833">SUM(J3333)</f>
        <v>1687335</v>
      </c>
      <c r="K3337" s="9">
        <f t="shared" ref="K3337" si="2834">SUM(K3333)</f>
        <v>934773</v>
      </c>
      <c r="L3337" s="9">
        <f t="shared" ref="L3337:L3338" si="2835">M3337+N3337+O3337</f>
        <v>446413</v>
      </c>
      <c r="M3337" s="9">
        <f t="shared" ref="M3337:O3337" si="2836">SUM(M3333)</f>
        <v>151913</v>
      </c>
      <c r="N3337" s="9">
        <f t="shared" si="2836"/>
        <v>147000</v>
      </c>
      <c r="O3337" s="9">
        <f t="shared" si="2836"/>
        <v>147500</v>
      </c>
      <c r="P3337" s="9">
        <f t="shared" ref="P3337:P3338" si="2837">SUM(K3337+L3337)</f>
        <v>1381186</v>
      </c>
      <c r="Q3337" s="9">
        <f t="shared" si="2790"/>
        <v>81.856062963193438</v>
      </c>
    </row>
    <row r="3338" spans="1:17">
      <c r="A3338" s="110"/>
      <c r="B3338" s="110"/>
      <c r="C3338" s="110"/>
      <c r="D3338" s="110"/>
      <c r="E3338" s="110"/>
      <c r="F3338" s="110"/>
      <c r="G3338" s="122"/>
      <c r="H3338" s="10" t="s">
        <v>68</v>
      </c>
      <c r="I3338" s="9">
        <v>1694844</v>
      </c>
      <c r="J3338" s="9">
        <f t="shared" ref="J3338" si="2838">SUM(J3337)</f>
        <v>1687335</v>
      </c>
      <c r="K3338" s="9">
        <f t="shared" ref="K3338" si="2839">SUM(K3337)</f>
        <v>934773</v>
      </c>
      <c r="L3338" s="9">
        <f t="shared" si="2835"/>
        <v>446413</v>
      </c>
      <c r="M3338" s="9">
        <f t="shared" ref="M3338:O3338" si="2840">SUM(M3337)</f>
        <v>151913</v>
      </c>
      <c r="N3338" s="9">
        <f t="shared" si="2840"/>
        <v>147000</v>
      </c>
      <c r="O3338" s="9">
        <f t="shared" si="2840"/>
        <v>147500</v>
      </c>
      <c r="P3338" s="9">
        <f t="shared" si="2837"/>
        <v>1381186</v>
      </c>
      <c r="Q3338" s="9">
        <f t="shared" si="2790"/>
        <v>81.856062963193438</v>
      </c>
    </row>
    <row r="3339" spans="1:17">
      <c r="A3339" s="111"/>
      <c r="B3339" s="111"/>
      <c r="C3339" s="111"/>
      <c r="D3339" s="111"/>
      <c r="E3339" s="111"/>
      <c r="F3339" s="111"/>
      <c r="G3339" s="123"/>
      <c r="Q3339" t="str">
        <f t="shared" si="2790"/>
        <v>-</v>
      </c>
    </row>
    <row r="3340" spans="1:17" ht="15.75" thickBot="1">
      <c r="A3340" s="13" t="s">
        <v>0</v>
      </c>
      <c r="B3340" s="13" t="s">
        <v>0</v>
      </c>
      <c r="C3340" s="13" t="s">
        <v>0</v>
      </c>
      <c r="D3340" s="13" t="s">
        <v>0</v>
      </c>
      <c r="E3340" s="13" t="s">
        <v>0</v>
      </c>
      <c r="F3340" s="13" t="s">
        <v>0</v>
      </c>
      <c r="G3340" s="84" t="s">
        <v>0</v>
      </c>
      <c r="H3340" s="27" t="s">
        <v>0</v>
      </c>
      <c r="I3340" s="27"/>
      <c r="J3340" s="27"/>
      <c r="K3340" s="27"/>
      <c r="L3340" s="27"/>
      <c r="M3340" s="27"/>
      <c r="N3340" s="27"/>
      <c r="O3340" s="27"/>
      <c r="P3340" s="27"/>
      <c r="Q3340" s="27" t="str">
        <f t="shared" si="2790"/>
        <v>-</v>
      </c>
    </row>
    <row r="3341" spans="1:17" ht="45.75" thickBot="1">
      <c r="A3341" s="1" t="s">
        <v>82</v>
      </c>
      <c r="B3341" s="1" t="s">
        <v>83</v>
      </c>
      <c r="C3341" s="1" t="s">
        <v>84</v>
      </c>
      <c r="D3341" s="19" t="s">
        <v>0</v>
      </c>
      <c r="E3341" s="1" t="s">
        <v>85</v>
      </c>
      <c r="F3341" s="1" t="s">
        <v>86</v>
      </c>
      <c r="G3341" s="82" t="s">
        <v>87</v>
      </c>
      <c r="H3341" s="1" t="s">
        <v>1</v>
      </c>
      <c r="I3341" s="1" t="s">
        <v>3016</v>
      </c>
      <c r="J3341" s="1" t="s">
        <v>3199</v>
      </c>
      <c r="K3341" s="1" t="s">
        <v>3198</v>
      </c>
      <c r="L3341" s="1" t="s">
        <v>3191</v>
      </c>
      <c r="M3341" s="1" t="s">
        <v>3193</v>
      </c>
      <c r="N3341" s="1" t="s">
        <v>3194</v>
      </c>
      <c r="O3341" s="1" t="s">
        <v>3195</v>
      </c>
      <c r="P3341" s="1" t="s">
        <v>3192</v>
      </c>
      <c r="Q3341" s="1" t="s">
        <v>3185</v>
      </c>
    </row>
    <row r="3342" spans="1:17">
      <c r="A3342" s="20" t="s">
        <v>0</v>
      </c>
      <c r="B3342" s="20" t="s">
        <v>0</v>
      </c>
      <c r="C3342" s="20" t="s">
        <v>0</v>
      </c>
      <c r="D3342" s="21" t="s">
        <v>0</v>
      </c>
      <c r="E3342" s="21" t="s">
        <v>0</v>
      </c>
      <c r="F3342" s="22" t="s">
        <v>0</v>
      </c>
      <c r="G3342" s="83" t="s">
        <v>0</v>
      </c>
      <c r="H3342" s="23" t="s">
        <v>0</v>
      </c>
      <c r="I3342" s="28">
        <v>1</v>
      </c>
      <c r="J3342" s="28">
        <v>2</v>
      </c>
      <c r="K3342" s="28">
        <v>3</v>
      </c>
      <c r="L3342" s="28" t="s">
        <v>3186</v>
      </c>
      <c r="M3342" s="28">
        <v>5</v>
      </c>
      <c r="N3342" s="28">
        <v>6</v>
      </c>
      <c r="O3342" s="28">
        <v>7</v>
      </c>
      <c r="P3342" s="28" t="s">
        <v>3187</v>
      </c>
      <c r="Q3342" s="28">
        <v>9</v>
      </c>
    </row>
    <row r="3343" spans="1:17">
      <c r="A3343" s="17" t="s">
        <v>803</v>
      </c>
      <c r="B3343" s="17" t="s">
        <v>129</v>
      </c>
      <c r="C3343" s="12" t="s">
        <v>1346</v>
      </c>
      <c r="D3343" s="12" t="s">
        <v>1347</v>
      </c>
      <c r="E3343" s="18" t="s">
        <v>0</v>
      </c>
      <c r="F3343" s="18" t="s">
        <v>0</v>
      </c>
      <c r="G3343" s="81" t="s">
        <v>0</v>
      </c>
      <c r="H3343" s="18" t="s">
        <v>1348</v>
      </c>
      <c r="I3343" s="11"/>
      <c r="J3343" s="11"/>
      <c r="K3343" s="11"/>
      <c r="L3343" s="11"/>
      <c r="M3343" s="11"/>
      <c r="N3343" s="11"/>
      <c r="O3343" s="11"/>
      <c r="P3343" s="11"/>
      <c r="Q3343" s="11" t="str">
        <f t="shared" si="2790"/>
        <v>-</v>
      </c>
    </row>
    <row r="3344" spans="1:17" ht="22.5">
      <c r="A3344" s="17" t="s">
        <v>0</v>
      </c>
      <c r="B3344" s="17" t="s">
        <v>0</v>
      </c>
      <c r="C3344" s="17" t="s">
        <v>0</v>
      </c>
      <c r="D3344" s="18" t="s">
        <v>0</v>
      </c>
      <c r="E3344" s="18" t="s">
        <v>0</v>
      </c>
      <c r="F3344" s="18" t="s">
        <v>0</v>
      </c>
      <c r="G3344" s="81" t="s">
        <v>0</v>
      </c>
      <c r="H3344" s="24" t="s">
        <v>27</v>
      </c>
      <c r="I3344" s="29">
        <v>1012656</v>
      </c>
      <c r="J3344" s="29">
        <f t="shared" ref="J3344" si="2841">SUM(J3345,J3353,J3355)</f>
        <v>1008042</v>
      </c>
      <c r="K3344" s="29">
        <f t="shared" ref="K3344" si="2842">SUM(K3345,K3353,K3355)</f>
        <v>538656</v>
      </c>
      <c r="L3344" s="29">
        <f t="shared" ref="L3344:L3375" si="2843">M3344+N3344+O3344</f>
        <v>256000</v>
      </c>
      <c r="M3344" s="29">
        <f t="shared" ref="M3344:O3344" si="2844">SUM(M3345,M3353,M3355)</f>
        <v>89100</v>
      </c>
      <c r="N3344" s="29">
        <f t="shared" si="2844"/>
        <v>83600</v>
      </c>
      <c r="O3344" s="29">
        <f t="shared" si="2844"/>
        <v>83300</v>
      </c>
      <c r="P3344" s="29">
        <f t="shared" ref="P3344:P3375" si="2845">SUM(K3344+L3344)</f>
        <v>794656</v>
      </c>
      <c r="Q3344" s="29">
        <f t="shared" si="2790"/>
        <v>78.831635983421322</v>
      </c>
    </row>
    <row r="3345" spans="1:17">
      <c r="A3345" s="12" t="s">
        <v>803</v>
      </c>
      <c r="B3345" s="12" t="s">
        <v>129</v>
      </c>
      <c r="C3345" s="12" t="s">
        <v>1346</v>
      </c>
      <c r="D3345" s="12" t="s">
        <v>1347</v>
      </c>
      <c r="E3345" s="18" t="s">
        <v>2</v>
      </c>
      <c r="F3345" s="18" t="s">
        <v>0</v>
      </c>
      <c r="G3345" s="81" t="s">
        <v>0</v>
      </c>
      <c r="H3345" s="18" t="s">
        <v>3</v>
      </c>
      <c r="I3345" s="3">
        <v>818252</v>
      </c>
      <c r="J3345" s="3">
        <f t="shared" ref="J3345" si="2846">SUM(J3346:J3347)</f>
        <v>819638</v>
      </c>
      <c r="K3345" s="3">
        <f t="shared" ref="K3345" si="2847">SUM(K3346:K3347)</f>
        <v>445425</v>
      </c>
      <c r="L3345" s="3">
        <f t="shared" si="2843"/>
        <v>199500</v>
      </c>
      <c r="M3345" s="3">
        <f t="shared" ref="M3345:O3345" si="2848">SUM(M3346:M3347)</f>
        <v>66500</v>
      </c>
      <c r="N3345" s="3">
        <f t="shared" si="2848"/>
        <v>66500</v>
      </c>
      <c r="O3345" s="3">
        <f t="shared" si="2848"/>
        <v>66500</v>
      </c>
      <c r="P3345" s="3">
        <f t="shared" si="2845"/>
        <v>644925</v>
      </c>
      <c r="Q3345" s="3">
        <f t="shared" ref="Q3345:Q3408" si="2849">IF(J3345=0,"-",P3345/J3345*100)</f>
        <v>78.684126407023598</v>
      </c>
    </row>
    <row r="3346" spans="1:17">
      <c r="A3346" s="33" t="s">
        <v>803</v>
      </c>
      <c r="B3346" s="33" t="s">
        <v>129</v>
      </c>
      <c r="C3346" s="33" t="s">
        <v>1346</v>
      </c>
      <c r="D3346" s="33" t="s">
        <v>1347</v>
      </c>
      <c r="E3346" s="34">
        <v>6111</v>
      </c>
      <c r="F3346" s="33"/>
      <c r="G3346" s="84" t="s">
        <v>3108</v>
      </c>
      <c r="H3346" s="35" t="s">
        <v>4</v>
      </c>
      <c r="I3346" s="32">
        <v>693852</v>
      </c>
      <c r="J3346" s="32">
        <v>693852</v>
      </c>
      <c r="K3346" s="32">
        <v>365104</v>
      </c>
      <c r="L3346" s="32">
        <f t="shared" si="2843"/>
        <v>171000</v>
      </c>
      <c r="M3346" s="32">
        <v>57000</v>
      </c>
      <c r="N3346" s="32">
        <v>57000</v>
      </c>
      <c r="O3346" s="32">
        <v>57000</v>
      </c>
      <c r="P3346" s="32">
        <f t="shared" si="2845"/>
        <v>536104</v>
      </c>
      <c r="Q3346" s="32">
        <f t="shared" si="2849"/>
        <v>77.264892224854862</v>
      </c>
    </row>
    <row r="3347" spans="1:17">
      <c r="A3347" s="17" t="s">
        <v>803</v>
      </c>
      <c r="B3347" s="17" t="s">
        <v>129</v>
      </c>
      <c r="C3347" s="17" t="s">
        <v>1346</v>
      </c>
      <c r="D3347" s="17" t="s">
        <v>1347</v>
      </c>
      <c r="E3347" s="17" t="s">
        <v>91</v>
      </c>
      <c r="F3347" s="12" t="s">
        <v>0</v>
      </c>
      <c r="G3347" s="84" t="s">
        <v>0</v>
      </c>
      <c r="H3347" s="18" t="s">
        <v>5</v>
      </c>
      <c r="I3347" s="3">
        <v>124400</v>
      </c>
      <c r="J3347" s="3">
        <f t="shared" ref="J3347:K3347" si="2850">SUM(J3348:J3352)</f>
        <v>125786</v>
      </c>
      <c r="K3347" s="3">
        <f t="shared" si="2850"/>
        <v>80321</v>
      </c>
      <c r="L3347" s="3">
        <f t="shared" si="2843"/>
        <v>28500</v>
      </c>
      <c r="M3347" s="3">
        <f t="shared" ref="M3347:O3347" si="2851">SUM(M3348:M3352)</f>
        <v>9500</v>
      </c>
      <c r="N3347" s="3">
        <f t="shared" si="2851"/>
        <v>9500</v>
      </c>
      <c r="O3347" s="3">
        <f t="shared" si="2851"/>
        <v>9500</v>
      </c>
      <c r="P3347" s="3">
        <f t="shared" si="2845"/>
        <v>108821</v>
      </c>
      <c r="Q3347" s="3">
        <f t="shared" si="2849"/>
        <v>86.512807466649704</v>
      </c>
    </row>
    <row r="3348" spans="1:17">
      <c r="A3348" s="33" t="s">
        <v>803</v>
      </c>
      <c r="B3348" s="33" t="s">
        <v>129</v>
      </c>
      <c r="C3348" s="33" t="s">
        <v>1346</v>
      </c>
      <c r="D3348" s="33" t="s">
        <v>1347</v>
      </c>
      <c r="E3348" s="34">
        <v>6112</v>
      </c>
      <c r="F3348" s="33" t="s">
        <v>1349</v>
      </c>
      <c r="G3348" s="84" t="s">
        <v>3108</v>
      </c>
      <c r="H3348" s="35" t="s">
        <v>9</v>
      </c>
      <c r="I3348" s="32">
        <v>39300</v>
      </c>
      <c r="J3348" s="32">
        <v>39300</v>
      </c>
      <c r="K3348" s="32">
        <v>20549</v>
      </c>
      <c r="L3348" s="32">
        <f t="shared" si="2843"/>
        <v>10500</v>
      </c>
      <c r="M3348" s="32">
        <v>3500</v>
      </c>
      <c r="N3348" s="32">
        <v>3500</v>
      </c>
      <c r="O3348" s="32">
        <v>3500</v>
      </c>
      <c r="P3348" s="32">
        <f t="shared" si="2845"/>
        <v>31049</v>
      </c>
      <c r="Q3348" s="32">
        <f t="shared" si="2849"/>
        <v>79.005089058524163</v>
      </c>
    </row>
    <row r="3349" spans="1:17">
      <c r="A3349" s="33" t="s">
        <v>803</v>
      </c>
      <c r="B3349" s="33" t="s">
        <v>129</v>
      </c>
      <c r="C3349" s="33" t="s">
        <v>1346</v>
      </c>
      <c r="D3349" s="33" t="s">
        <v>1347</v>
      </c>
      <c r="E3349" s="34">
        <v>6112</v>
      </c>
      <c r="F3349" s="33" t="s">
        <v>1350</v>
      </c>
      <c r="G3349" s="84" t="s">
        <v>3108</v>
      </c>
      <c r="H3349" s="35" t="s">
        <v>10</v>
      </c>
      <c r="I3349" s="32">
        <v>55700</v>
      </c>
      <c r="J3349" s="32">
        <v>55700</v>
      </c>
      <c r="K3349" s="32">
        <v>31186</v>
      </c>
      <c r="L3349" s="32">
        <f t="shared" si="2843"/>
        <v>18000</v>
      </c>
      <c r="M3349" s="32">
        <v>6000</v>
      </c>
      <c r="N3349" s="32">
        <v>6000</v>
      </c>
      <c r="O3349" s="32">
        <v>6000</v>
      </c>
      <c r="P3349" s="32">
        <f t="shared" si="2845"/>
        <v>49186</v>
      </c>
      <c r="Q3349" s="32">
        <f t="shared" si="2849"/>
        <v>88.305206463195702</v>
      </c>
    </row>
    <row r="3350" spans="1:17">
      <c r="A3350" s="12" t="s">
        <v>803</v>
      </c>
      <c r="B3350" s="12" t="s">
        <v>129</v>
      </c>
      <c r="C3350" s="12" t="s">
        <v>1346</v>
      </c>
      <c r="D3350" s="12" t="s">
        <v>1347</v>
      </c>
      <c r="E3350" s="11">
        <v>6112</v>
      </c>
      <c r="F3350" s="12" t="s">
        <v>1351</v>
      </c>
      <c r="G3350" s="84" t="s">
        <v>3108</v>
      </c>
      <c r="H3350" s="13" t="s">
        <v>7</v>
      </c>
      <c r="I3350" s="2">
        <v>14500</v>
      </c>
      <c r="J3350" s="2">
        <v>15886</v>
      </c>
      <c r="K3350" s="2">
        <v>15886</v>
      </c>
      <c r="L3350" s="2">
        <f t="shared" si="2843"/>
        <v>0</v>
      </c>
      <c r="M3350" s="2"/>
      <c r="N3350" s="2"/>
      <c r="O3350" s="2"/>
      <c r="P3350" s="2">
        <f t="shared" si="2845"/>
        <v>15886</v>
      </c>
      <c r="Q3350" s="2">
        <f t="shared" si="2849"/>
        <v>100</v>
      </c>
    </row>
    <row r="3351" spans="1:17">
      <c r="A3351" s="12" t="s">
        <v>803</v>
      </c>
      <c r="B3351" s="12" t="s">
        <v>129</v>
      </c>
      <c r="C3351" s="12" t="s">
        <v>1346</v>
      </c>
      <c r="D3351" s="12" t="s">
        <v>1347</v>
      </c>
      <c r="E3351" s="11">
        <v>6112</v>
      </c>
      <c r="F3351" s="12" t="s">
        <v>1352</v>
      </c>
      <c r="G3351" s="84" t="s">
        <v>3108</v>
      </c>
      <c r="H3351" s="13" t="s">
        <v>8</v>
      </c>
      <c r="I3351" s="2">
        <v>0</v>
      </c>
      <c r="J3351" s="2">
        <v>0</v>
      </c>
      <c r="K3351" s="2">
        <v>0</v>
      </c>
      <c r="L3351" s="2">
        <f t="shared" si="2843"/>
        <v>0</v>
      </c>
      <c r="M3351" s="2"/>
      <c r="N3351" s="2"/>
      <c r="O3351" s="2"/>
      <c r="P3351" s="2">
        <f t="shared" si="2845"/>
        <v>0</v>
      </c>
      <c r="Q3351" s="2" t="str">
        <f t="shared" si="2849"/>
        <v>-</v>
      </c>
    </row>
    <row r="3352" spans="1:17">
      <c r="A3352" s="12" t="s">
        <v>803</v>
      </c>
      <c r="B3352" s="12" t="s">
        <v>129</v>
      </c>
      <c r="C3352" s="12" t="s">
        <v>1346</v>
      </c>
      <c r="D3352" s="12" t="s">
        <v>1347</v>
      </c>
      <c r="E3352" s="11">
        <v>6112</v>
      </c>
      <c r="F3352" s="12" t="s">
        <v>1353</v>
      </c>
      <c r="G3352" s="84" t="s">
        <v>3108</v>
      </c>
      <c r="H3352" s="13" t="s">
        <v>6</v>
      </c>
      <c r="I3352" s="2">
        <v>14900</v>
      </c>
      <c r="J3352" s="2">
        <v>14900</v>
      </c>
      <c r="K3352" s="2">
        <v>12700</v>
      </c>
      <c r="L3352" s="2">
        <f t="shared" si="2843"/>
        <v>0</v>
      </c>
      <c r="M3352" s="2"/>
      <c r="N3352" s="2"/>
      <c r="O3352" s="2"/>
      <c r="P3352" s="2">
        <f t="shared" si="2845"/>
        <v>12700</v>
      </c>
      <c r="Q3352" s="2">
        <f t="shared" si="2849"/>
        <v>85.234899328859058</v>
      </c>
    </row>
    <row r="3353" spans="1:17">
      <c r="A3353" s="12" t="s">
        <v>803</v>
      </c>
      <c r="B3353" s="12" t="s">
        <v>129</v>
      </c>
      <c r="C3353" s="12" t="s">
        <v>1346</v>
      </c>
      <c r="D3353" s="12" t="s">
        <v>1347</v>
      </c>
      <c r="E3353" s="18" t="s">
        <v>13</v>
      </c>
      <c r="F3353" s="18" t="s">
        <v>0</v>
      </c>
      <c r="G3353" s="81" t="s">
        <v>0</v>
      </c>
      <c r="H3353" s="18" t="s">
        <v>14</v>
      </c>
      <c r="I3353" s="3">
        <v>72854</v>
      </c>
      <c r="J3353" s="3">
        <f t="shared" ref="J3353:K3353" si="2852">SUM(J3354)</f>
        <v>72854</v>
      </c>
      <c r="K3353" s="3">
        <f t="shared" si="2852"/>
        <v>38464</v>
      </c>
      <c r="L3353" s="3">
        <f t="shared" si="2843"/>
        <v>21000</v>
      </c>
      <c r="M3353" s="3">
        <f t="shared" ref="M3353:O3353" si="2853">SUM(M3354)</f>
        <v>7000</v>
      </c>
      <c r="N3353" s="3">
        <f t="shared" si="2853"/>
        <v>7000</v>
      </c>
      <c r="O3353" s="3">
        <f t="shared" si="2853"/>
        <v>7000</v>
      </c>
      <c r="P3353" s="3">
        <f t="shared" si="2845"/>
        <v>59464</v>
      </c>
      <c r="Q3353" s="3">
        <f t="shared" si="2849"/>
        <v>81.620775798171678</v>
      </c>
    </row>
    <row r="3354" spans="1:17">
      <c r="A3354" s="33" t="s">
        <v>803</v>
      </c>
      <c r="B3354" s="33" t="s">
        <v>129</v>
      </c>
      <c r="C3354" s="33" t="s">
        <v>1346</v>
      </c>
      <c r="D3354" s="33" t="s">
        <v>1347</v>
      </c>
      <c r="E3354" s="34">
        <v>6121</v>
      </c>
      <c r="F3354" s="33"/>
      <c r="G3354" s="84" t="s">
        <v>3108</v>
      </c>
      <c r="H3354" s="35" t="s">
        <v>15</v>
      </c>
      <c r="I3354" s="32">
        <v>72854</v>
      </c>
      <c r="J3354" s="32">
        <v>72854</v>
      </c>
      <c r="K3354" s="32">
        <v>38464</v>
      </c>
      <c r="L3354" s="32">
        <f t="shared" si="2843"/>
        <v>21000</v>
      </c>
      <c r="M3354" s="32">
        <v>7000</v>
      </c>
      <c r="N3354" s="32">
        <v>7000</v>
      </c>
      <c r="O3354" s="32">
        <v>7000</v>
      </c>
      <c r="P3354" s="32">
        <f t="shared" si="2845"/>
        <v>59464</v>
      </c>
      <c r="Q3354" s="32">
        <f t="shared" si="2849"/>
        <v>81.620775798171678</v>
      </c>
    </row>
    <row r="3355" spans="1:17">
      <c r="A3355" s="12" t="s">
        <v>803</v>
      </c>
      <c r="B3355" s="12" t="s">
        <v>129</v>
      </c>
      <c r="C3355" s="12" t="s">
        <v>1346</v>
      </c>
      <c r="D3355" s="12" t="s">
        <v>1347</v>
      </c>
      <c r="E3355" s="18" t="s">
        <v>16</v>
      </c>
      <c r="F3355" s="18" t="s">
        <v>0</v>
      </c>
      <c r="G3355" s="81" t="s">
        <v>0</v>
      </c>
      <c r="H3355" s="18" t="s">
        <v>17</v>
      </c>
      <c r="I3355" s="3">
        <v>121550</v>
      </c>
      <c r="J3355" s="3">
        <f t="shared" ref="J3355:K3355" si="2854">SUM(J3356:J3362)</f>
        <v>115550</v>
      </c>
      <c r="K3355" s="3">
        <f t="shared" si="2854"/>
        <v>54767</v>
      </c>
      <c r="L3355" s="3">
        <f t="shared" si="2843"/>
        <v>35500</v>
      </c>
      <c r="M3355" s="3">
        <f t="shared" ref="M3355:O3355" si="2855">SUM(M3356:M3362)</f>
        <v>15600</v>
      </c>
      <c r="N3355" s="3">
        <f t="shared" si="2855"/>
        <v>10100</v>
      </c>
      <c r="O3355" s="3">
        <f t="shared" si="2855"/>
        <v>9800</v>
      </c>
      <c r="P3355" s="3">
        <f t="shared" si="2845"/>
        <v>90267</v>
      </c>
      <c r="Q3355" s="3">
        <f t="shared" si="2849"/>
        <v>78.119428818693208</v>
      </c>
    </row>
    <row r="3356" spans="1:17">
      <c r="A3356" s="12" t="s">
        <v>803</v>
      </c>
      <c r="B3356" s="12" t="s">
        <v>129</v>
      </c>
      <c r="C3356" s="12" t="s">
        <v>1346</v>
      </c>
      <c r="D3356" s="12" t="s">
        <v>1347</v>
      </c>
      <c r="E3356" s="11">
        <v>6131</v>
      </c>
      <c r="F3356" s="12"/>
      <c r="G3356" s="84" t="s">
        <v>3108</v>
      </c>
      <c r="H3356" s="13" t="s">
        <v>18</v>
      </c>
      <c r="I3356" s="2">
        <v>1500</v>
      </c>
      <c r="J3356" s="2">
        <v>1000</v>
      </c>
      <c r="K3356" s="2">
        <v>0</v>
      </c>
      <c r="L3356" s="2">
        <f t="shared" si="2843"/>
        <v>1000</v>
      </c>
      <c r="M3356" s="2">
        <v>1000</v>
      </c>
      <c r="N3356" s="2"/>
      <c r="O3356" s="2"/>
      <c r="P3356" s="2">
        <f t="shared" si="2845"/>
        <v>1000</v>
      </c>
      <c r="Q3356" s="2">
        <f t="shared" si="2849"/>
        <v>100</v>
      </c>
    </row>
    <row r="3357" spans="1:17">
      <c r="A3357" s="12" t="s">
        <v>803</v>
      </c>
      <c r="B3357" s="12" t="s">
        <v>129</v>
      </c>
      <c r="C3357" s="12" t="s">
        <v>1346</v>
      </c>
      <c r="D3357" s="12" t="s">
        <v>1347</v>
      </c>
      <c r="E3357" s="11">
        <v>6132</v>
      </c>
      <c r="F3357" s="12"/>
      <c r="G3357" s="84" t="s">
        <v>3108</v>
      </c>
      <c r="H3357" s="13" t="s">
        <v>19</v>
      </c>
      <c r="I3357" s="2">
        <v>44000</v>
      </c>
      <c r="J3357" s="2">
        <v>44000</v>
      </c>
      <c r="K3357" s="2">
        <v>22000</v>
      </c>
      <c r="L3357" s="2">
        <f t="shared" si="2843"/>
        <v>12000</v>
      </c>
      <c r="M3357" s="2">
        <v>4000</v>
      </c>
      <c r="N3357" s="2">
        <v>4000</v>
      </c>
      <c r="O3357" s="2">
        <v>4000</v>
      </c>
      <c r="P3357" s="2">
        <f t="shared" si="2845"/>
        <v>34000</v>
      </c>
      <c r="Q3357" s="2">
        <f t="shared" si="2849"/>
        <v>77.272727272727266</v>
      </c>
    </row>
    <row r="3358" spans="1:17">
      <c r="A3358" s="12" t="s">
        <v>803</v>
      </c>
      <c r="B3358" s="12" t="s">
        <v>129</v>
      </c>
      <c r="C3358" s="12" t="s">
        <v>1346</v>
      </c>
      <c r="D3358" s="12" t="s">
        <v>1347</v>
      </c>
      <c r="E3358" s="11">
        <v>6133</v>
      </c>
      <c r="F3358" s="12"/>
      <c r="G3358" s="84" t="s">
        <v>3108</v>
      </c>
      <c r="H3358" s="13" t="s">
        <v>20</v>
      </c>
      <c r="I3358" s="2">
        <v>10000</v>
      </c>
      <c r="J3358" s="2">
        <v>10000</v>
      </c>
      <c r="K3358" s="2">
        <v>4980</v>
      </c>
      <c r="L3358" s="2">
        <f t="shared" si="2843"/>
        <v>3000</v>
      </c>
      <c r="M3358" s="2">
        <v>1000</v>
      </c>
      <c r="N3358" s="2">
        <v>1000</v>
      </c>
      <c r="O3358" s="2">
        <v>1000</v>
      </c>
      <c r="P3358" s="2">
        <f t="shared" si="2845"/>
        <v>7980</v>
      </c>
      <c r="Q3358" s="2">
        <f t="shared" si="2849"/>
        <v>79.800000000000011</v>
      </c>
    </row>
    <row r="3359" spans="1:17">
      <c r="A3359" s="12" t="s">
        <v>803</v>
      </c>
      <c r="B3359" s="12" t="s">
        <v>129</v>
      </c>
      <c r="C3359" s="12" t="s">
        <v>1346</v>
      </c>
      <c r="D3359" s="12" t="s">
        <v>1347</v>
      </c>
      <c r="E3359" s="11">
        <v>6134</v>
      </c>
      <c r="F3359" s="12"/>
      <c r="G3359" s="84" t="s">
        <v>3108</v>
      </c>
      <c r="H3359" s="13" t="s">
        <v>21</v>
      </c>
      <c r="I3359" s="2">
        <v>17000</v>
      </c>
      <c r="J3359" s="2">
        <v>15000</v>
      </c>
      <c r="K3359" s="2">
        <v>7510</v>
      </c>
      <c r="L3359" s="2">
        <f t="shared" si="2843"/>
        <v>4500</v>
      </c>
      <c r="M3359" s="2">
        <v>1600</v>
      </c>
      <c r="N3359" s="2">
        <v>1600</v>
      </c>
      <c r="O3359" s="2">
        <v>1300</v>
      </c>
      <c r="P3359" s="2">
        <f t="shared" si="2845"/>
        <v>12010</v>
      </c>
      <c r="Q3359" s="2">
        <f t="shared" si="2849"/>
        <v>80.066666666666663</v>
      </c>
    </row>
    <row r="3360" spans="1:17">
      <c r="A3360" s="12" t="s">
        <v>803</v>
      </c>
      <c r="B3360" s="12" t="s">
        <v>129</v>
      </c>
      <c r="C3360" s="12" t="s">
        <v>1346</v>
      </c>
      <c r="D3360" s="12" t="s">
        <v>1347</v>
      </c>
      <c r="E3360" s="11">
        <v>6135</v>
      </c>
      <c r="F3360" s="12"/>
      <c r="G3360" s="84" t="s">
        <v>3108</v>
      </c>
      <c r="H3360" s="13" t="s">
        <v>22</v>
      </c>
      <c r="I3360" s="2">
        <v>3000</v>
      </c>
      <c r="J3360" s="2">
        <v>2000</v>
      </c>
      <c r="K3360" s="2">
        <v>1000</v>
      </c>
      <c r="L3360" s="2">
        <f t="shared" si="2843"/>
        <v>0</v>
      </c>
      <c r="M3360" s="2"/>
      <c r="N3360" s="2"/>
      <c r="O3360" s="2"/>
      <c r="P3360" s="2">
        <f t="shared" si="2845"/>
        <v>1000</v>
      </c>
      <c r="Q3360" s="2">
        <f t="shared" si="2849"/>
        <v>50</v>
      </c>
    </row>
    <row r="3361" spans="1:17">
      <c r="A3361" s="12" t="s">
        <v>803</v>
      </c>
      <c r="B3361" s="12" t="s">
        <v>129</v>
      </c>
      <c r="C3361" s="12" t="s">
        <v>1346</v>
      </c>
      <c r="D3361" s="12" t="s">
        <v>1347</v>
      </c>
      <c r="E3361" s="11">
        <v>6137</v>
      </c>
      <c r="F3361" s="12"/>
      <c r="G3361" s="84" t="s">
        <v>3108</v>
      </c>
      <c r="H3361" s="13" t="s">
        <v>24</v>
      </c>
      <c r="I3361" s="2">
        <v>10000</v>
      </c>
      <c r="J3361" s="2">
        <v>9000</v>
      </c>
      <c r="K3361" s="2">
        <v>4500</v>
      </c>
      <c r="L3361" s="2">
        <f t="shared" si="2843"/>
        <v>2250</v>
      </c>
      <c r="M3361" s="2">
        <v>750</v>
      </c>
      <c r="N3361" s="2">
        <v>750</v>
      </c>
      <c r="O3361" s="2">
        <v>750</v>
      </c>
      <c r="P3361" s="2">
        <f t="shared" si="2845"/>
        <v>6750</v>
      </c>
      <c r="Q3361" s="2">
        <f t="shared" si="2849"/>
        <v>75</v>
      </c>
    </row>
    <row r="3362" spans="1:17">
      <c r="A3362" s="17" t="s">
        <v>803</v>
      </c>
      <c r="B3362" s="17" t="s">
        <v>129</v>
      </c>
      <c r="C3362" s="17" t="s">
        <v>1346</v>
      </c>
      <c r="D3362" s="17" t="s">
        <v>1347</v>
      </c>
      <c r="E3362" s="17" t="s">
        <v>99</v>
      </c>
      <c r="F3362" s="12" t="s">
        <v>0</v>
      </c>
      <c r="G3362" s="84" t="s">
        <v>0</v>
      </c>
      <c r="H3362" s="18" t="s">
        <v>26</v>
      </c>
      <c r="I3362" s="3">
        <v>36050</v>
      </c>
      <c r="J3362" s="3">
        <f t="shared" ref="J3362:K3362" si="2856">SUM(J3363:J3365)</f>
        <v>34550</v>
      </c>
      <c r="K3362" s="3">
        <f t="shared" si="2856"/>
        <v>14777</v>
      </c>
      <c r="L3362" s="3">
        <f t="shared" si="2843"/>
        <v>12750</v>
      </c>
      <c r="M3362" s="3">
        <f t="shared" ref="M3362:O3362" si="2857">SUM(M3363:M3365)</f>
        <v>7250</v>
      </c>
      <c r="N3362" s="3">
        <f t="shared" si="2857"/>
        <v>2750</v>
      </c>
      <c r="O3362" s="3">
        <f t="shared" si="2857"/>
        <v>2750</v>
      </c>
      <c r="P3362" s="3">
        <f t="shared" si="2845"/>
        <v>27527</v>
      </c>
      <c r="Q3362" s="3">
        <f t="shared" si="2849"/>
        <v>79.672937771345872</v>
      </c>
    </row>
    <row r="3363" spans="1:17">
      <c r="A3363" s="12" t="s">
        <v>803</v>
      </c>
      <c r="B3363" s="12" t="s">
        <v>129</v>
      </c>
      <c r="C3363" s="12" t="s">
        <v>1346</v>
      </c>
      <c r="D3363" s="12" t="s">
        <v>1347</v>
      </c>
      <c r="E3363" s="11">
        <v>6139</v>
      </c>
      <c r="F3363" s="12"/>
      <c r="G3363" s="84" t="s">
        <v>3108</v>
      </c>
      <c r="H3363" s="13" t="s">
        <v>26</v>
      </c>
      <c r="I3363" s="2">
        <v>28900</v>
      </c>
      <c r="J3363" s="2">
        <v>27400</v>
      </c>
      <c r="K3363" s="2">
        <v>13600</v>
      </c>
      <c r="L3363" s="2">
        <f t="shared" si="2843"/>
        <v>7000</v>
      </c>
      <c r="M3363" s="2">
        <v>2000</v>
      </c>
      <c r="N3363" s="2">
        <v>2500</v>
      </c>
      <c r="O3363" s="2">
        <v>2500</v>
      </c>
      <c r="P3363" s="2">
        <f t="shared" si="2845"/>
        <v>20600</v>
      </c>
      <c r="Q3363" s="2">
        <f t="shared" si="2849"/>
        <v>75.18248175182481</v>
      </c>
    </row>
    <row r="3364" spans="1:17">
      <c r="A3364" s="33" t="s">
        <v>803</v>
      </c>
      <c r="B3364" s="33" t="s">
        <v>129</v>
      </c>
      <c r="C3364" s="33" t="s">
        <v>1346</v>
      </c>
      <c r="D3364" s="33" t="s">
        <v>1347</v>
      </c>
      <c r="E3364" s="34">
        <v>6139</v>
      </c>
      <c r="F3364" s="33" t="s">
        <v>1354</v>
      </c>
      <c r="G3364" s="84" t="s">
        <v>3108</v>
      </c>
      <c r="H3364" s="35" t="s">
        <v>108</v>
      </c>
      <c r="I3364" s="32">
        <v>2150</v>
      </c>
      <c r="J3364" s="32">
        <v>2150</v>
      </c>
      <c r="K3364" s="32">
        <v>1177</v>
      </c>
      <c r="L3364" s="32">
        <f t="shared" si="2843"/>
        <v>750</v>
      </c>
      <c r="M3364" s="32">
        <v>250</v>
      </c>
      <c r="N3364" s="32">
        <v>250</v>
      </c>
      <c r="O3364" s="32">
        <v>250</v>
      </c>
      <c r="P3364" s="32">
        <f t="shared" si="2845"/>
        <v>1927</v>
      </c>
      <c r="Q3364" s="32">
        <f t="shared" si="2849"/>
        <v>89.627906976744185</v>
      </c>
    </row>
    <row r="3365" spans="1:17" ht="22.5">
      <c r="A3365" s="12" t="s">
        <v>803</v>
      </c>
      <c r="B3365" s="12" t="s">
        <v>129</v>
      </c>
      <c r="C3365" s="12" t="s">
        <v>1346</v>
      </c>
      <c r="D3365" s="12" t="s">
        <v>1347</v>
      </c>
      <c r="E3365" s="11">
        <v>6139</v>
      </c>
      <c r="F3365" s="12" t="s">
        <v>1355</v>
      </c>
      <c r="G3365" s="84" t="s">
        <v>3108</v>
      </c>
      <c r="H3365" s="13" t="s">
        <v>114</v>
      </c>
      <c r="I3365" s="2">
        <v>5000</v>
      </c>
      <c r="J3365" s="2">
        <v>5000</v>
      </c>
      <c r="K3365" s="2">
        <v>0</v>
      </c>
      <c r="L3365" s="2">
        <f t="shared" si="2843"/>
        <v>5000</v>
      </c>
      <c r="M3365" s="2">
        <v>5000</v>
      </c>
      <c r="N3365" s="2"/>
      <c r="O3365" s="2"/>
      <c r="P3365" s="2">
        <f t="shared" si="2845"/>
        <v>5000</v>
      </c>
      <c r="Q3365" s="2">
        <f t="shared" si="2849"/>
        <v>100</v>
      </c>
    </row>
    <row r="3366" spans="1:17" ht="22.5">
      <c r="A3366" s="17" t="s">
        <v>0</v>
      </c>
      <c r="B3366" s="17" t="s">
        <v>0</v>
      </c>
      <c r="C3366" s="17" t="s">
        <v>0</v>
      </c>
      <c r="D3366" s="18" t="s">
        <v>0</v>
      </c>
      <c r="E3366" s="18" t="s">
        <v>0</v>
      </c>
      <c r="F3366" s="18" t="s">
        <v>0</v>
      </c>
      <c r="G3366" s="81" t="s">
        <v>0</v>
      </c>
      <c r="H3366" s="24" t="s">
        <v>36</v>
      </c>
      <c r="I3366" s="29">
        <v>100</v>
      </c>
      <c r="J3366" s="29">
        <f t="shared" ref="J3366:K3368" si="2858">SUM(J3367)</f>
        <v>100</v>
      </c>
      <c r="K3366" s="29">
        <f t="shared" si="2858"/>
        <v>0</v>
      </c>
      <c r="L3366" s="29">
        <f t="shared" si="2843"/>
        <v>0</v>
      </c>
      <c r="M3366" s="29">
        <f t="shared" ref="M3366:O3368" si="2859">SUM(M3367)</f>
        <v>0</v>
      </c>
      <c r="N3366" s="29">
        <f t="shared" si="2859"/>
        <v>0</v>
      </c>
      <c r="O3366" s="29">
        <f t="shared" si="2859"/>
        <v>0</v>
      </c>
      <c r="P3366" s="29">
        <f t="shared" si="2845"/>
        <v>0</v>
      </c>
      <c r="Q3366" s="29">
        <f t="shared" si="2849"/>
        <v>0</v>
      </c>
    </row>
    <row r="3367" spans="1:17">
      <c r="A3367" s="12" t="s">
        <v>803</v>
      </c>
      <c r="B3367" s="12" t="s">
        <v>129</v>
      </c>
      <c r="C3367" s="12" t="s">
        <v>1346</v>
      </c>
      <c r="D3367" s="12" t="s">
        <v>1347</v>
      </c>
      <c r="E3367" s="18" t="s">
        <v>28</v>
      </c>
      <c r="F3367" s="18" t="s">
        <v>0</v>
      </c>
      <c r="G3367" s="81" t="s">
        <v>0</v>
      </c>
      <c r="H3367" s="18" t="s">
        <v>29</v>
      </c>
      <c r="I3367" s="3">
        <v>100</v>
      </c>
      <c r="J3367" s="3">
        <f t="shared" si="2858"/>
        <v>100</v>
      </c>
      <c r="K3367" s="3">
        <f t="shared" si="2858"/>
        <v>0</v>
      </c>
      <c r="L3367" s="3">
        <f t="shared" si="2843"/>
        <v>0</v>
      </c>
      <c r="M3367" s="3">
        <f t="shared" si="2859"/>
        <v>0</v>
      </c>
      <c r="N3367" s="3">
        <f t="shared" si="2859"/>
        <v>0</v>
      </c>
      <c r="O3367" s="3">
        <f t="shared" si="2859"/>
        <v>0</v>
      </c>
      <c r="P3367" s="3">
        <f t="shared" si="2845"/>
        <v>0</v>
      </c>
      <c r="Q3367" s="3">
        <f t="shared" si="2849"/>
        <v>0</v>
      </c>
    </row>
    <row r="3368" spans="1:17">
      <c r="A3368" s="17" t="s">
        <v>803</v>
      </c>
      <c r="B3368" s="17" t="s">
        <v>129</v>
      </c>
      <c r="C3368" s="17" t="s">
        <v>1346</v>
      </c>
      <c r="D3368" s="17" t="s">
        <v>1347</v>
      </c>
      <c r="E3368" s="17" t="s">
        <v>120</v>
      </c>
      <c r="F3368" s="12" t="s">
        <v>0</v>
      </c>
      <c r="G3368" s="84" t="s">
        <v>0</v>
      </c>
      <c r="H3368" s="18" t="s">
        <v>35</v>
      </c>
      <c r="I3368" s="3">
        <v>100</v>
      </c>
      <c r="J3368" s="3">
        <f t="shared" si="2858"/>
        <v>100</v>
      </c>
      <c r="K3368" s="3">
        <f t="shared" si="2858"/>
        <v>0</v>
      </c>
      <c r="L3368" s="3">
        <f t="shared" si="2843"/>
        <v>0</v>
      </c>
      <c r="M3368" s="3">
        <f t="shared" si="2859"/>
        <v>0</v>
      </c>
      <c r="N3368" s="3">
        <f t="shared" si="2859"/>
        <v>0</v>
      </c>
      <c r="O3368" s="3">
        <f t="shared" si="2859"/>
        <v>0</v>
      </c>
      <c r="P3368" s="3">
        <f t="shared" si="2845"/>
        <v>0</v>
      </c>
      <c r="Q3368" s="3">
        <f t="shared" si="2849"/>
        <v>0</v>
      </c>
    </row>
    <row r="3369" spans="1:17">
      <c r="A3369" s="12" t="s">
        <v>803</v>
      </c>
      <c r="B3369" s="12" t="s">
        <v>129</v>
      </c>
      <c r="C3369" s="12" t="s">
        <v>1346</v>
      </c>
      <c r="D3369" s="12" t="s">
        <v>1347</v>
      </c>
      <c r="E3369" s="11">
        <v>6148</v>
      </c>
      <c r="F3369" s="12"/>
      <c r="G3369" s="84" t="s">
        <v>3108</v>
      </c>
      <c r="H3369" s="13" t="s">
        <v>35</v>
      </c>
      <c r="I3369" s="2">
        <v>100</v>
      </c>
      <c r="J3369" s="2">
        <v>100</v>
      </c>
      <c r="K3369" s="2">
        <v>0</v>
      </c>
      <c r="L3369" s="2">
        <f t="shared" si="2843"/>
        <v>0</v>
      </c>
      <c r="M3369" s="2"/>
      <c r="N3369" s="2"/>
      <c r="O3369" s="2"/>
      <c r="P3369" s="2">
        <f t="shared" si="2845"/>
        <v>0</v>
      </c>
      <c r="Q3369" s="2">
        <f t="shared" si="2849"/>
        <v>0</v>
      </c>
    </row>
    <row r="3370" spans="1:17" ht="22.5">
      <c r="A3370" s="17" t="s">
        <v>0</v>
      </c>
      <c r="B3370" s="17" t="s">
        <v>0</v>
      </c>
      <c r="C3370" s="17" t="s">
        <v>0</v>
      </c>
      <c r="D3370" s="18" t="s">
        <v>0</v>
      </c>
      <c r="E3370" s="18" t="s">
        <v>0</v>
      </c>
      <c r="F3370" s="18" t="s">
        <v>0</v>
      </c>
      <c r="G3370" s="81" t="s">
        <v>0</v>
      </c>
      <c r="H3370" s="24" t="s">
        <v>58</v>
      </c>
      <c r="I3370" s="29">
        <v>33000</v>
      </c>
      <c r="J3370" s="29">
        <f t="shared" ref="J3370:K3370" si="2860">SUM(J3371)</f>
        <v>30000</v>
      </c>
      <c r="K3370" s="29">
        <f t="shared" si="2860"/>
        <v>15000</v>
      </c>
      <c r="L3370" s="29">
        <f t="shared" si="2843"/>
        <v>15000</v>
      </c>
      <c r="M3370" s="29">
        <f t="shared" ref="M3370:O3370" si="2861">SUM(M3371)</f>
        <v>10000</v>
      </c>
      <c r="N3370" s="29">
        <f t="shared" si="2861"/>
        <v>5000</v>
      </c>
      <c r="O3370" s="29">
        <f t="shared" si="2861"/>
        <v>0</v>
      </c>
      <c r="P3370" s="29">
        <f t="shared" si="2845"/>
        <v>30000</v>
      </c>
      <c r="Q3370" s="29">
        <f t="shared" si="2849"/>
        <v>100</v>
      </c>
    </row>
    <row r="3371" spans="1:17">
      <c r="A3371" s="12" t="s">
        <v>803</v>
      </c>
      <c r="B3371" s="12" t="s">
        <v>129</v>
      </c>
      <c r="C3371" s="12" t="s">
        <v>1346</v>
      </c>
      <c r="D3371" s="12" t="s">
        <v>1347</v>
      </c>
      <c r="E3371" s="18" t="s">
        <v>50</v>
      </c>
      <c r="F3371" s="18" t="s">
        <v>0</v>
      </c>
      <c r="G3371" s="81" t="s">
        <v>0</v>
      </c>
      <c r="H3371" s="18" t="s">
        <v>51</v>
      </c>
      <c r="I3371" s="3">
        <v>33000</v>
      </c>
      <c r="J3371" s="3">
        <f t="shared" ref="J3371" si="2862">SUM(J3372:J3373)</f>
        <v>30000</v>
      </c>
      <c r="K3371" s="3">
        <f t="shared" ref="K3371" si="2863">SUM(K3372:K3373)</f>
        <v>15000</v>
      </c>
      <c r="L3371" s="3">
        <f t="shared" si="2843"/>
        <v>15000</v>
      </c>
      <c r="M3371" s="3">
        <f t="shared" ref="M3371:O3371" si="2864">SUM(M3372:M3373)</f>
        <v>10000</v>
      </c>
      <c r="N3371" s="3">
        <f t="shared" si="2864"/>
        <v>5000</v>
      </c>
      <c r="O3371" s="3">
        <f t="shared" si="2864"/>
        <v>0</v>
      </c>
      <c r="P3371" s="3">
        <f t="shared" si="2845"/>
        <v>30000</v>
      </c>
      <c r="Q3371" s="3">
        <f t="shared" si="2849"/>
        <v>100</v>
      </c>
    </row>
    <row r="3372" spans="1:17">
      <c r="A3372" s="12" t="s">
        <v>803</v>
      </c>
      <c r="B3372" s="12" t="s">
        <v>129</v>
      </c>
      <c r="C3372" s="12" t="s">
        <v>1346</v>
      </c>
      <c r="D3372" s="12" t="s">
        <v>1347</v>
      </c>
      <c r="E3372" s="11">
        <v>8213</v>
      </c>
      <c r="F3372" s="12"/>
      <c r="G3372" s="84" t="s">
        <v>3108</v>
      </c>
      <c r="H3372" s="13" t="s">
        <v>54</v>
      </c>
      <c r="I3372" s="2">
        <v>22000</v>
      </c>
      <c r="J3372" s="2">
        <v>20000</v>
      </c>
      <c r="K3372" s="2">
        <v>10000</v>
      </c>
      <c r="L3372" s="2">
        <f t="shared" si="2843"/>
        <v>10000</v>
      </c>
      <c r="M3372" s="2">
        <v>5000</v>
      </c>
      <c r="N3372" s="2">
        <v>5000</v>
      </c>
      <c r="O3372" s="2"/>
      <c r="P3372" s="2">
        <f t="shared" si="2845"/>
        <v>20000</v>
      </c>
      <c r="Q3372" s="2">
        <f t="shared" si="2849"/>
        <v>100</v>
      </c>
    </row>
    <row r="3373" spans="1:17">
      <c r="A3373" s="12" t="s">
        <v>803</v>
      </c>
      <c r="B3373" s="12" t="s">
        <v>129</v>
      </c>
      <c r="C3373" s="12" t="s">
        <v>1346</v>
      </c>
      <c r="D3373" s="12" t="s">
        <v>1347</v>
      </c>
      <c r="E3373" s="11">
        <v>8216</v>
      </c>
      <c r="F3373" s="12"/>
      <c r="G3373" s="84" t="s">
        <v>3108</v>
      </c>
      <c r="H3373" s="13" t="s">
        <v>57</v>
      </c>
      <c r="I3373" s="2">
        <v>11000</v>
      </c>
      <c r="J3373" s="2">
        <v>10000</v>
      </c>
      <c r="K3373" s="2">
        <v>5000</v>
      </c>
      <c r="L3373" s="2">
        <f t="shared" si="2843"/>
        <v>5000</v>
      </c>
      <c r="M3373" s="2">
        <v>5000</v>
      </c>
      <c r="N3373" s="2"/>
      <c r="O3373" s="2"/>
      <c r="P3373" s="2">
        <f t="shared" si="2845"/>
        <v>10000</v>
      </c>
      <c r="Q3373" s="2">
        <f t="shared" si="2849"/>
        <v>100</v>
      </c>
    </row>
    <row r="3374" spans="1:17">
      <c r="A3374" s="13" t="s">
        <v>0</v>
      </c>
      <c r="B3374" s="13" t="s">
        <v>0</v>
      </c>
      <c r="C3374" s="13" t="s">
        <v>0</v>
      </c>
      <c r="D3374" s="13" t="s">
        <v>0</v>
      </c>
      <c r="E3374" s="13" t="s">
        <v>0</v>
      </c>
      <c r="F3374" s="13" t="s">
        <v>0</v>
      </c>
      <c r="G3374" s="84" t="s">
        <v>0</v>
      </c>
      <c r="H3374" s="24" t="s">
        <v>1356</v>
      </c>
      <c r="I3374" s="29">
        <v>1045756</v>
      </c>
      <c r="J3374" s="29">
        <f t="shared" ref="J3374:K3374" si="2865">SUM(J3344,J3366,J3370)</f>
        <v>1038142</v>
      </c>
      <c r="K3374" s="29">
        <f t="shared" si="2865"/>
        <v>553656</v>
      </c>
      <c r="L3374" s="29">
        <f t="shared" si="2843"/>
        <v>271000</v>
      </c>
      <c r="M3374" s="29">
        <f t="shared" ref="M3374:O3374" si="2866">SUM(M3344,M3366,M3370)</f>
        <v>99100</v>
      </c>
      <c r="N3374" s="29">
        <f t="shared" si="2866"/>
        <v>88600</v>
      </c>
      <c r="O3374" s="29">
        <f t="shared" si="2866"/>
        <v>83300</v>
      </c>
      <c r="P3374" s="29">
        <f t="shared" si="2845"/>
        <v>824656</v>
      </c>
      <c r="Q3374" s="29">
        <f t="shared" si="2849"/>
        <v>79.435761196445185</v>
      </c>
    </row>
    <row r="3375" spans="1:17" ht="15.75" thickBot="1">
      <c r="A3375" s="13" t="s">
        <v>0</v>
      </c>
      <c r="B3375" s="13" t="s">
        <v>0</v>
      </c>
      <c r="C3375" s="13" t="s">
        <v>0</v>
      </c>
      <c r="D3375" s="13" t="s">
        <v>0</v>
      </c>
      <c r="E3375" s="13" t="s">
        <v>0</v>
      </c>
      <c r="F3375" s="13" t="s">
        <v>0</v>
      </c>
      <c r="G3375" s="84" t="s">
        <v>0</v>
      </c>
      <c r="H3375" s="18" t="s">
        <v>125</v>
      </c>
      <c r="I3375" s="3">
        <v>29</v>
      </c>
      <c r="J3375" s="3">
        <v>29</v>
      </c>
      <c r="K3375" s="3">
        <v>0</v>
      </c>
      <c r="L3375" s="3">
        <f t="shared" si="2843"/>
        <v>0</v>
      </c>
      <c r="M3375" s="3"/>
      <c r="N3375" s="3"/>
      <c r="O3375" s="3"/>
      <c r="P3375" s="3">
        <f t="shared" si="2845"/>
        <v>0</v>
      </c>
      <c r="Q3375" s="3">
        <f t="shared" si="2849"/>
        <v>0</v>
      </c>
    </row>
    <row r="3376" spans="1:17" ht="45.75" thickBot="1">
      <c r="A3376" s="109" t="s">
        <v>0</v>
      </c>
      <c r="B3376" s="109" t="s">
        <v>0</v>
      </c>
      <c r="C3376" s="109" t="s">
        <v>0</v>
      </c>
      <c r="D3376" s="109" t="s">
        <v>0</v>
      </c>
      <c r="E3376" s="109" t="s">
        <v>0</v>
      </c>
      <c r="F3376" s="109" t="s">
        <v>0</v>
      </c>
      <c r="G3376" s="121" t="s">
        <v>0</v>
      </c>
      <c r="H3376" s="1" t="s">
        <v>126</v>
      </c>
      <c r="I3376" s="1" t="s">
        <v>3016</v>
      </c>
      <c r="J3376" s="1" t="s">
        <v>3199</v>
      </c>
      <c r="K3376" s="1" t="s">
        <v>3198</v>
      </c>
      <c r="L3376" s="1" t="s">
        <v>3191</v>
      </c>
      <c r="M3376" s="1" t="s">
        <v>3193</v>
      </c>
      <c r="N3376" s="1" t="s">
        <v>3194</v>
      </c>
      <c r="O3376" s="1" t="s">
        <v>3195</v>
      </c>
      <c r="P3376" s="1" t="s">
        <v>3192</v>
      </c>
      <c r="Q3376" s="1" t="s">
        <v>3185</v>
      </c>
    </row>
    <row r="3377" spans="1:17">
      <c r="A3377" s="110"/>
      <c r="B3377" s="110"/>
      <c r="C3377" s="110"/>
      <c r="D3377" s="110"/>
      <c r="E3377" s="110"/>
      <c r="F3377" s="110"/>
      <c r="G3377" s="122"/>
      <c r="H3377" s="26" t="s">
        <v>0</v>
      </c>
      <c r="I3377" s="28">
        <v>1</v>
      </c>
      <c r="J3377" s="28">
        <v>2</v>
      </c>
      <c r="K3377" s="28">
        <v>3</v>
      </c>
      <c r="L3377" s="28" t="s">
        <v>3186</v>
      </c>
      <c r="M3377" s="28">
        <v>5</v>
      </c>
      <c r="N3377" s="28">
        <v>6</v>
      </c>
      <c r="O3377" s="28">
        <v>7</v>
      </c>
      <c r="P3377" s="28" t="s">
        <v>3187</v>
      </c>
      <c r="Q3377" s="28">
        <v>9</v>
      </c>
    </row>
    <row r="3378" spans="1:17">
      <c r="A3378" s="110"/>
      <c r="B3378" s="110"/>
      <c r="C3378" s="110"/>
      <c r="D3378" s="110"/>
      <c r="E3378" s="110"/>
      <c r="F3378" s="110"/>
      <c r="G3378" s="122"/>
      <c r="H3378" s="8" t="s">
        <v>877</v>
      </c>
      <c r="I3378" s="9">
        <v>1045756</v>
      </c>
      <c r="J3378" s="9">
        <f t="shared" ref="J3378" si="2867">SUM(J3374)</f>
        <v>1038142</v>
      </c>
      <c r="K3378" s="9">
        <f t="shared" ref="K3378" si="2868">SUM(K3374)</f>
        <v>553656</v>
      </c>
      <c r="L3378" s="9">
        <f t="shared" ref="L3378:L3379" si="2869">M3378+N3378+O3378</f>
        <v>271000</v>
      </c>
      <c r="M3378" s="9">
        <f t="shared" ref="M3378:O3378" si="2870">SUM(M3374)</f>
        <v>99100</v>
      </c>
      <c r="N3378" s="9">
        <f t="shared" si="2870"/>
        <v>88600</v>
      </c>
      <c r="O3378" s="9">
        <f t="shared" si="2870"/>
        <v>83300</v>
      </c>
      <c r="P3378" s="9">
        <f t="shared" ref="P3378:P3379" si="2871">SUM(K3378+L3378)</f>
        <v>824656</v>
      </c>
      <c r="Q3378" s="9">
        <f t="shared" si="2849"/>
        <v>79.435761196445185</v>
      </c>
    </row>
    <row r="3379" spans="1:17">
      <c r="A3379" s="110"/>
      <c r="B3379" s="110"/>
      <c r="C3379" s="110"/>
      <c r="D3379" s="110"/>
      <c r="E3379" s="110"/>
      <c r="F3379" s="110"/>
      <c r="G3379" s="122"/>
      <c r="H3379" s="10" t="s">
        <v>68</v>
      </c>
      <c r="I3379" s="9">
        <v>1045756</v>
      </c>
      <c r="J3379" s="9">
        <f t="shared" ref="J3379" si="2872">SUM(J3378)</f>
        <v>1038142</v>
      </c>
      <c r="K3379" s="9">
        <f t="shared" ref="K3379" si="2873">SUM(K3378)</f>
        <v>553656</v>
      </c>
      <c r="L3379" s="9">
        <f t="shared" si="2869"/>
        <v>271000</v>
      </c>
      <c r="M3379" s="9">
        <f t="shared" ref="M3379:O3379" si="2874">SUM(M3378)</f>
        <v>99100</v>
      </c>
      <c r="N3379" s="9">
        <f t="shared" si="2874"/>
        <v>88600</v>
      </c>
      <c r="O3379" s="9">
        <f t="shared" si="2874"/>
        <v>83300</v>
      </c>
      <c r="P3379" s="9">
        <f t="shared" si="2871"/>
        <v>824656</v>
      </c>
      <c r="Q3379" s="9">
        <f t="shared" si="2849"/>
        <v>79.435761196445185</v>
      </c>
    </row>
    <row r="3380" spans="1:17">
      <c r="A3380" s="111"/>
      <c r="B3380" s="111"/>
      <c r="C3380" s="111"/>
      <c r="D3380" s="111"/>
      <c r="E3380" s="111"/>
      <c r="F3380" s="111"/>
      <c r="G3380" s="123"/>
      <c r="Q3380" t="str">
        <f t="shared" si="2849"/>
        <v>-</v>
      </c>
    </row>
    <row r="3381" spans="1:17" ht="15.75" thickBot="1">
      <c r="A3381" s="13" t="s">
        <v>0</v>
      </c>
      <c r="B3381" s="13" t="s">
        <v>0</v>
      </c>
      <c r="C3381" s="13" t="s">
        <v>0</v>
      </c>
      <c r="D3381" s="13" t="s">
        <v>0</v>
      </c>
      <c r="E3381" s="13" t="s">
        <v>0</v>
      </c>
      <c r="F3381" s="13" t="s">
        <v>0</v>
      </c>
      <c r="G3381" s="84" t="s">
        <v>0</v>
      </c>
      <c r="H3381" s="27" t="s">
        <v>0</v>
      </c>
      <c r="I3381" s="27"/>
      <c r="J3381" s="27"/>
      <c r="K3381" s="27"/>
      <c r="L3381" s="27"/>
      <c r="M3381" s="27"/>
      <c r="N3381" s="27"/>
      <c r="O3381" s="27"/>
      <c r="P3381" s="27"/>
      <c r="Q3381" s="27" t="str">
        <f t="shared" si="2849"/>
        <v>-</v>
      </c>
    </row>
    <row r="3382" spans="1:17" ht="45.75" thickBot="1">
      <c r="A3382" s="1" t="s">
        <v>82</v>
      </c>
      <c r="B3382" s="1" t="s">
        <v>83</v>
      </c>
      <c r="C3382" s="1" t="s">
        <v>84</v>
      </c>
      <c r="D3382" s="19" t="s">
        <v>0</v>
      </c>
      <c r="E3382" s="1" t="s">
        <v>85</v>
      </c>
      <c r="F3382" s="1" t="s">
        <v>86</v>
      </c>
      <c r="G3382" s="82" t="s">
        <v>87</v>
      </c>
      <c r="H3382" s="1" t="s">
        <v>1</v>
      </c>
      <c r="I3382" s="1" t="s">
        <v>3016</v>
      </c>
      <c r="J3382" s="1" t="s">
        <v>3199</v>
      </c>
      <c r="K3382" s="1" t="s">
        <v>3198</v>
      </c>
      <c r="L3382" s="1" t="s">
        <v>3191</v>
      </c>
      <c r="M3382" s="1" t="s">
        <v>3193</v>
      </c>
      <c r="N3382" s="1" t="s">
        <v>3194</v>
      </c>
      <c r="O3382" s="1" t="s">
        <v>3195</v>
      </c>
      <c r="P3382" s="1" t="s">
        <v>3192</v>
      </c>
      <c r="Q3382" s="1" t="s">
        <v>3185</v>
      </c>
    </row>
    <row r="3383" spans="1:17">
      <c r="A3383" s="20" t="s">
        <v>0</v>
      </c>
      <c r="B3383" s="20" t="s">
        <v>0</v>
      </c>
      <c r="C3383" s="20" t="s">
        <v>0</v>
      </c>
      <c r="D3383" s="21" t="s">
        <v>0</v>
      </c>
      <c r="E3383" s="21" t="s">
        <v>0</v>
      </c>
      <c r="F3383" s="22" t="s">
        <v>0</v>
      </c>
      <c r="G3383" s="83" t="s">
        <v>0</v>
      </c>
      <c r="H3383" s="23" t="s">
        <v>0</v>
      </c>
      <c r="I3383" s="28">
        <v>1</v>
      </c>
      <c r="J3383" s="28">
        <v>2</v>
      </c>
      <c r="K3383" s="28">
        <v>3</v>
      </c>
      <c r="L3383" s="28" t="s">
        <v>3186</v>
      </c>
      <c r="M3383" s="28">
        <v>5</v>
      </c>
      <c r="N3383" s="28">
        <v>6</v>
      </c>
      <c r="O3383" s="28">
        <v>7</v>
      </c>
      <c r="P3383" s="28" t="s">
        <v>3187</v>
      </c>
      <c r="Q3383" s="28">
        <v>9</v>
      </c>
    </row>
    <row r="3384" spans="1:17">
      <c r="A3384" s="17" t="s">
        <v>803</v>
      </c>
      <c r="B3384" s="17" t="s">
        <v>129</v>
      </c>
      <c r="C3384" s="12" t="s">
        <v>1357</v>
      </c>
      <c r="D3384" s="12" t="s">
        <v>1358</v>
      </c>
      <c r="E3384" s="18" t="s">
        <v>0</v>
      </c>
      <c r="F3384" s="18" t="s">
        <v>0</v>
      </c>
      <c r="G3384" s="81" t="s">
        <v>0</v>
      </c>
      <c r="H3384" s="18" t="s">
        <v>1359</v>
      </c>
      <c r="I3384" s="11"/>
      <c r="J3384" s="11"/>
      <c r="K3384" s="11"/>
      <c r="L3384" s="11"/>
      <c r="M3384" s="11"/>
      <c r="N3384" s="11"/>
      <c r="O3384" s="11"/>
      <c r="P3384" s="11"/>
      <c r="Q3384" s="11" t="str">
        <f t="shared" si="2849"/>
        <v>-</v>
      </c>
    </row>
    <row r="3385" spans="1:17" ht="22.5">
      <c r="A3385" s="17" t="s">
        <v>0</v>
      </c>
      <c r="B3385" s="17" t="s">
        <v>0</v>
      </c>
      <c r="C3385" s="17" t="s">
        <v>0</v>
      </c>
      <c r="D3385" s="18" t="s">
        <v>0</v>
      </c>
      <c r="E3385" s="18" t="s">
        <v>0</v>
      </c>
      <c r="F3385" s="18" t="s">
        <v>0</v>
      </c>
      <c r="G3385" s="81" t="s">
        <v>0</v>
      </c>
      <c r="H3385" s="24" t="s">
        <v>27</v>
      </c>
      <c r="I3385" s="29">
        <v>2493007</v>
      </c>
      <c r="J3385" s="29">
        <f t="shared" ref="J3385" si="2875">SUM(J3386,J3394,J3396)</f>
        <v>2341957</v>
      </c>
      <c r="K3385" s="29">
        <f t="shared" ref="K3385" si="2876">SUM(K3386,K3394,K3396)</f>
        <v>1181159</v>
      </c>
      <c r="L3385" s="29">
        <f t="shared" ref="L3385:L3416" si="2877">M3385+N3385+O3385</f>
        <v>610700</v>
      </c>
      <c r="M3385" s="29">
        <f t="shared" ref="M3385:O3385" si="2878">SUM(M3386,M3394,M3396)</f>
        <v>213300</v>
      </c>
      <c r="N3385" s="29">
        <f t="shared" si="2878"/>
        <v>198700</v>
      </c>
      <c r="O3385" s="29">
        <f t="shared" si="2878"/>
        <v>198700</v>
      </c>
      <c r="P3385" s="29">
        <f t="shared" ref="P3385:P3416" si="2879">SUM(K3385+L3385)</f>
        <v>1791859</v>
      </c>
      <c r="Q3385" s="29">
        <f t="shared" si="2849"/>
        <v>76.511182741613098</v>
      </c>
    </row>
    <row r="3386" spans="1:17">
      <c r="A3386" s="12" t="s">
        <v>803</v>
      </c>
      <c r="B3386" s="12" t="s">
        <v>129</v>
      </c>
      <c r="C3386" s="12" t="s">
        <v>1357</v>
      </c>
      <c r="D3386" s="12" t="s">
        <v>1358</v>
      </c>
      <c r="E3386" s="18" t="s">
        <v>2</v>
      </c>
      <c r="F3386" s="18" t="s">
        <v>0</v>
      </c>
      <c r="G3386" s="81" t="s">
        <v>0</v>
      </c>
      <c r="H3386" s="18" t="s">
        <v>3</v>
      </c>
      <c r="I3386" s="3">
        <v>1990550</v>
      </c>
      <c r="J3386" s="3">
        <f t="shared" ref="J3386" si="2880">SUM(J3387:J3388)</f>
        <v>1947500</v>
      </c>
      <c r="K3386" s="3">
        <f t="shared" ref="K3386" si="2881">SUM(K3387:K3388)</f>
        <v>988874</v>
      </c>
      <c r="L3386" s="3">
        <f t="shared" si="2877"/>
        <v>501000</v>
      </c>
      <c r="M3386" s="3">
        <f t="shared" ref="M3386:O3386" si="2882">SUM(M3387:M3388)</f>
        <v>167000</v>
      </c>
      <c r="N3386" s="3">
        <f t="shared" si="2882"/>
        <v>167000</v>
      </c>
      <c r="O3386" s="3">
        <f t="shared" si="2882"/>
        <v>167000</v>
      </c>
      <c r="P3386" s="3">
        <f t="shared" si="2879"/>
        <v>1489874</v>
      </c>
      <c r="Q3386" s="3">
        <f t="shared" si="2849"/>
        <v>76.501874197689347</v>
      </c>
    </row>
    <row r="3387" spans="1:17">
      <c r="A3387" s="33" t="s">
        <v>803</v>
      </c>
      <c r="B3387" s="33" t="s">
        <v>129</v>
      </c>
      <c r="C3387" s="33" t="s">
        <v>1357</v>
      </c>
      <c r="D3387" s="33" t="s">
        <v>1358</v>
      </c>
      <c r="E3387" s="34">
        <v>6111</v>
      </c>
      <c r="F3387" s="33"/>
      <c r="G3387" s="84" t="s">
        <v>3108</v>
      </c>
      <c r="H3387" s="35" t="s">
        <v>4</v>
      </c>
      <c r="I3387" s="32">
        <v>1780550</v>
      </c>
      <c r="J3387" s="32">
        <v>1735550</v>
      </c>
      <c r="K3387" s="32">
        <v>861794</v>
      </c>
      <c r="L3387" s="32">
        <f t="shared" si="2877"/>
        <v>450000</v>
      </c>
      <c r="M3387" s="32">
        <v>150000</v>
      </c>
      <c r="N3387" s="32">
        <v>150000</v>
      </c>
      <c r="O3387" s="32">
        <v>150000</v>
      </c>
      <c r="P3387" s="32">
        <f t="shared" si="2879"/>
        <v>1311794</v>
      </c>
      <c r="Q3387" s="32">
        <f t="shared" si="2849"/>
        <v>75.58376307222494</v>
      </c>
    </row>
    <row r="3388" spans="1:17">
      <c r="A3388" s="17" t="s">
        <v>803</v>
      </c>
      <c r="B3388" s="17" t="s">
        <v>129</v>
      </c>
      <c r="C3388" s="17" t="s">
        <v>1357</v>
      </c>
      <c r="D3388" s="17" t="s">
        <v>1358</v>
      </c>
      <c r="E3388" s="17" t="s">
        <v>91</v>
      </c>
      <c r="F3388" s="12" t="s">
        <v>0</v>
      </c>
      <c r="G3388" s="84" t="s">
        <v>0</v>
      </c>
      <c r="H3388" s="18" t="s">
        <v>5</v>
      </c>
      <c r="I3388" s="3">
        <v>210000</v>
      </c>
      <c r="J3388" s="3">
        <f t="shared" ref="J3388:K3388" si="2883">SUM(J3389:J3393)</f>
        <v>211950</v>
      </c>
      <c r="K3388" s="3">
        <f t="shared" si="2883"/>
        <v>127080</v>
      </c>
      <c r="L3388" s="3">
        <f t="shared" si="2877"/>
        <v>51000</v>
      </c>
      <c r="M3388" s="3">
        <f t="shared" ref="M3388:O3388" si="2884">SUM(M3389:M3393)</f>
        <v>17000</v>
      </c>
      <c r="N3388" s="3">
        <f t="shared" si="2884"/>
        <v>17000</v>
      </c>
      <c r="O3388" s="3">
        <f t="shared" si="2884"/>
        <v>17000</v>
      </c>
      <c r="P3388" s="3">
        <f t="shared" si="2879"/>
        <v>178080</v>
      </c>
      <c r="Q3388" s="3">
        <f t="shared" si="2849"/>
        <v>84.019815994338288</v>
      </c>
    </row>
    <row r="3389" spans="1:17">
      <c r="A3389" s="33" t="s">
        <v>803</v>
      </c>
      <c r="B3389" s="33" t="s">
        <v>129</v>
      </c>
      <c r="C3389" s="33" t="s">
        <v>1357</v>
      </c>
      <c r="D3389" s="33" t="s">
        <v>1358</v>
      </c>
      <c r="E3389" s="34">
        <v>6112</v>
      </c>
      <c r="F3389" s="33" t="s">
        <v>1360</v>
      </c>
      <c r="G3389" s="84" t="s">
        <v>3108</v>
      </c>
      <c r="H3389" s="35" t="s">
        <v>9</v>
      </c>
      <c r="I3389" s="32">
        <v>35800</v>
      </c>
      <c r="J3389" s="32">
        <v>35800</v>
      </c>
      <c r="K3389" s="32">
        <v>17769</v>
      </c>
      <c r="L3389" s="32">
        <f t="shared" si="2877"/>
        <v>9000</v>
      </c>
      <c r="M3389" s="32">
        <v>3000</v>
      </c>
      <c r="N3389" s="32">
        <v>3000</v>
      </c>
      <c r="O3389" s="32">
        <v>3000</v>
      </c>
      <c r="P3389" s="32">
        <f t="shared" si="2879"/>
        <v>26769</v>
      </c>
      <c r="Q3389" s="32">
        <f t="shared" si="2849"/>
        <v>74.773743016759781</v>
      </c>
    </row>
    <row r="3390" spans="1:17">
      <c r="A3390" s="33" t="s">
        <v>803</v>
      </c>
      <c r="B3390" s="33" t="s">
        <v>129</v>
      </c>
      <c r="C3390" s="33" t="s">
        <v>1357</v>
      </c>
      <c r="D3390" s="33" t="s">
        <v>1358</v>
      </c>
      <c r="E3390" s="34">
        <v>6112</v>
      </c>
      <c r="F3390" s="33" t="s">
        <v>1361</v>
      </c>
      <c r="G3390" s="84" t="s">
        <v>3108</v>
      </c>
      <c r="H3390" s="35" t="s">
        <v>10</v>
      </c>
      <c r="I3390" s="32">
        <v>134200</v>
      </c>
      <c r="J3390" s="32">
        <v>129700</v>
      </c>
      <c r="K3390" s="32">
        <v>74650</v>
      </c>
      <c r="L3390" s="32">
        <f t="shared" si="2877"/>
        <v>42000</v>
      </c>
      <c r="M3390" s="32">
        <v>14000</v>
      </c>
      <c r="N3390" s="32">
        <v>14000</v>
      </c>
      <c r="O3390" s="32">
        <v>14000</v>
      </c>
      <c r="P3390" s="32">
        <f t="shared" si="2879"/>
        <v>116650</v>
      </c>
      <c r="Q3390" s="32">
        <f t="shared" si="2849"/>
        <v>89.938319198149571</v>
      </c>
    </row>
    <row r="3391" spans="1:17">
      <c r="A3391" s="12" t="s">
        <v>803</v>
      </c>
      <c r="B3391" s="12" t="s">
        <v>129</v>
      </c>
      <c r="C3391" s="12" t="s">
        <v>1357</v>
      </c>
      <c r="D3391" s="12" t="s">
        <v>1358</v>
      </c>
      <c r="E3391" s="11">
        <v>6112</v>
      </c>
      <c r="F3391" s="12" t="s">
        <v>1362</v>
      </c>
      <c r="G3391" s="84" t="s">
        <v>3108</v>
      </c>
      <c r="H3391" s="13" t="s">
        <v>7</v>
      </c>
      <c r="I3391" s="2">
        <v>24100</v>
      </c>
      <c r="J3391" s="2">
        <v>30550</v>
      </c>
      <c r="K3391" s="2">
        <v>31161</v>
      </c>
      <c r="L3391" s="2">
        <f t="shared" si="2877"/>
        <v>0</v>
      </c>
      <c r="M3391" s="2"/>
      <c r="N3391" s="2"/>
      <c r="O3391" s="2"/>
      <c r="P3391" s="2">
        <f t="shared" si="2879"/>
        <v>31161</v>
      </c>
      <c r="Q3391" s="2">
        <f t="shared" si="2849"/>
        <v>102</v>
      </c>
    </row>
    <row r="3392" spans="1:17">
      <c r="A3392" s="12" t="s">
        <v>803</v>
      </c>
      <c r="B3392" s="12" t="s">
        <v>129</v>
      </c>
      <c r="C3392" s="12" t="s">
        <v>1357</v>
      </c>
      <c r="D3392" s="12" t="s">
        <v>1358</v>
      </c>
      <c r="E3392" s="11">
        <v>6112</v>
      </c>
      <c r="F3392" s="12" t="s">
        <v>1363</v>
      </c>
      <c r="G3392" s="84" t="s">
        <v>3108</v>
      </c>
      <c r="H3392" s="13" t="s">
        <v>8</v>
      </c>
      <c r="I3392" s="2">
        <v>0</v>
      </c>
      <c r="J3392" s="2">
        <v>0</v>
      </c>
      <c r="K3392" s="2">
        <v>0</v>
      </c>
      <c r="L3392" s="2">
        <f t="shared" si="2877"/>
        <v>0</v>
      </c>
      <c r="M3392" s="2"/>
      <c r="N3392" s="2"/>
      <c r="O3392" s="2"/>
      <c r="P3392" s="2">
        <f t="shared" si="2879"/>
        <v>0</v>
      </c>
      <c r="Q3392" s="2" t="str">
        <f t="shared" si="2849"/>
        <v>-</v>
      </c>
    </row>
    <row r="3393" spans="1:17">
      <c r="A3393" s="12" t="s">
        <v>803</v>
      </c>
      <c r="B3393" s="12" t="s">
        <v>129</v>
      </c>
      <c r="C3393" s="12" t="s">
        <v>1357</v>
      </c>
      <c r="D3393" s="12" t="s">
        <v>1358</v>
      </c>
      <c r="E3393" s="11">
        <v>6112</v>
      </c>
      <c r="F3393" s="12" t="s">
        <v>1364</v>
      </c>
      <c r="G3393" s="84" t="s">
        <v>3108</v>
      </c>
      <c r="H3393" s="13" t="s">
        <v>6</v>
      </c>
      <c r="I3393" s="2">
        <v>15900</v>
      </c>
      <c r="J3393" s="2">
        <v>15900</v>
      </c>
      <c r="K3393" s="2">
        <v>3500</v>
      </c>
      <c r="L3393" s="2">
        <f t="shared" si="2877"/>
        <v>0</v>
      </c>
      <c r="M3393" s="2"/>
      <c r="N3393" s="2"/>
      <c r="O3393" s="2"/>
      <c r="P3393" s="2">
        <f t="shared" si="2879"/>
        <v>3500</v>
      </c>
      <c r="Q3393" s="2">
        <f t="shared" si="2849"/>
        <v>22.012578616352201</v>
      </c>
    </row>
    <row r="3394" spans="1:17">
      <c r="A3394" s="12" t="s">
        <v>803</v>
      </c>
      <c r="B3394" s="12" t="s">
        <v>129</v>
      </c>
      <c r="C3394" s="12" t="s">
        <v>1357</v>
      </c>
      <c r="D3394" s="12" t="s">
        <v>1358</v>
      </c>
      <c r="E3394" s="18" t="s">
        <v>13</v>
      </c>
      <c r="F3394" s="18" t="s">
        <v>0</v>
      </c>
      <c r="G3394" s="81" t="s">
        <v>0</v>
      </c>
      <c r="H3394" s="18" t="s">
        <v>14</v>
      </c>
      <c r="I3394" s="3">
        <v>186957</v>
      </c>
      <c r="J3394" s="3">
        <f t="shared" ref="J3394:K3394" si="2885">SUM(J3395)</f>
        <v>182457</v>
      </c>
      <c r="K3394" s="3">
        <f t="shared" si="2885"/>
        <v>91225</v>
      </c>
      <c r="L3394" s="3">
        <f t="shared" si="2877"/>
        <v>45000</v>
      </c>
      <c r="M3394" s="3">
        <f t="shared" ref="M3394:O3394" si="2886">SUM(M3395)</f>
        <v>15000</v>
      </c>
      <c r="N3394" s="3">
        <f t="shared" si="2886"/>
        <v>15000</v>
      </c>
      <c r="O3394" s="3">
        <f t="shared" si="2886"/>
        <v>15000</v>
      </c>
      <c r="P3394" s="3">
        <f t="shared" si="2879"/>
        <v>136225</v>
      </c>
      <c r="Q3394" s="3">
        <f t="shared" si="2849"/>
        <v>74.661427075968589</v>
      </c>
    </row>
    <row r="3395" spans="1:17">
      <c r="A3395" s="33" t="s">
        <v>803</v>
      </c>
      <c r="B3395" s="33" t="s">
        <v>129</v>
      </c>
      <c r="C3395" s="33" t="s">
        <v>1357</v>
      </c>
      <c r="D3395" s="33" t="s">
        <v>1358</v>
      </c>
      <c r="E3395" s="34">
        <v>6121</v>
      </c>
      <c r="F3395" s="33"/>
      <c r="G3395" s="84" t="s">
        <v>3108</v>
      </c>
      <c r="H3395" s="35" t="s">
        <v>15</v>
      </c>
      <c r="I3395" s="32">
        <v>186957</v>
      </c>
      <c r="J3395" s="32">
        <v>182457</v>
      </c>
      <c r="K3395" s="32">
        <v>91225</v>
      </c>
      <c r="L3395" s="32">
        <f t="shared" si="2877"/>
        <v>45000</v>
      </c>
      <c r="M3395" s="32">
        <v>15000</v>
      </c>
      <c r="N3395" s="32">
        <v>15000</v>
      </c>
      <c r="O3395" s="32">
        <v>15000</v>
      </c>
      <c r="P3395" s="32">
        <f t="shared" si="2879"/>
        <v>136225</v>
      </c>
      <c r="Q3395" s="32">
        <f t="shared" si="2849"/>
        <v>74.661427075968589</v>
      </c>
    </row>
    <row r="3396" spans="1:17">
      <c r="A3396" s="12" t="s">
        <v>803</v>
      </c>
      <c r="B3396" s="12" t="s">
        <v>129</v>
      </c>
      <c r="C3396" s="12" t="s">
        <v>1357</v>
      </c>
      <c r="D3396" s="12" t="s">
        <v>1358</v>
      </c>
      <c r="E3396" s="18" t="s">
        <v>16</v>
      </c>
      <c r="F3396" s="18" t="s">
        <v>0</v>
      </c>
      <c r="G3396" s="81" t="s">
        <v>0</v>
      </c>
      <c r="H3396" s="18" t="s">
        <v>17</v>
      </c>
      <c r="I3396" s="3">
        <v>315500</v>
      </c>
      <c r="J3396" s="3">
        <f t="shared" ref="J3396:K3396" si="2887">SUM(J3397:J3403)</f>
        <v>212000</v>
      </c>
      <c r="K3396" s="3">
        <f t="shared" si="2887"/>
        <v>101060</v>
      </c>
      <c r="L3396" s="3">
        <f t="shared" si="2877"/>
        <v>64700</v>
      </c>
      <c r="M3396" s="3">
        <f t="shared" ref="M3396:O3396" si="2888">SUM(M3397:M3403)</f>
        <v>31300</v>
      </c>
      <c r="N3396" s="3">
        <f t="shared" si="2888"/>
        <v>16700</v>
      </c>
      <c r="O3396" s="3">
        <f t="shared" si="2888"/>
        <v>16700</v>
      </c>
      <c r="P3396" s="3">
        <f t="shared" si="2879"/>
        <v>165760</v>
      </c>
      <c r="Q3396" s="3">
        <f t="shared" si="2849"/>
        <v>78.188679245283026</v>
      </c>
    </row>
    <row r="3397" spans="1:17">
      <c r="A3397" s="12" t="s">
        <v>803</v>
      </c>
      <c r="B3397" s="12" t="s">
        <v>129</v>
      </c>
      <c r="C3397" s="12" t="s">
        <v>1357</v>
      </c>
      <c r="D3397" s="12" t="s">
        <v>1358</v>
      </c>
      <c r="E3397" s="11">
        <v>6131</v>
      </c>
      <c r="F3397" s="12"/>
      <c r="G3397" s="84" t="s">
        <v>3108</v>
      </c>
      <c r="H3397" s="13" t="s">
        <v>18</v>
      </c>
      <c r="I3397" s="2">
        <v>2000</v>
      </c>
      <c r="J3397" s="2">
        <v>1000</v>
      </c>
      <c r="K3397" s="2">
        <v>0</v>
      </c>
      <c r="L3397" s="2">
        <f t="shared" si="2877"/>
        <v>1000</v>
      </c>
      <c r="M3397" s="2">
        <v>1000</v>
      </c>
      <c r="N3397" s="2"/>
      <c r="O3397" s="2"/>
      <c r="P3397" s="2">
        <f t="shared" si="2879"/>
        <v>1000</v>
      </c>
      <c r="Q3397" s="2">
        <f t="shared" si="2849"/>
        <v>100</v>
      </c>
    </row>
    <row r="3398" spans="1:17">
      <c r="A3398" s="12" t="s">
        <v>803</v>
      </c>
      <c r="B3398" s="12" t="s">
        <v>129</v>
      </c>
      <c r="C3398" s="12" t="s">
        <v>1357</v>
      </c>
      <c r="D3398" s="12" t="s">
        <v>1358</v>
      </c>
      <c r="E3398" s="11">
        <v>6132</v>
      </c>
      <c r="F3398" s="12"/>
      <c r="G3398" s="84" t="s">
        <v>3108</v>
      </c>
      <c r="H3398" s="13" t="s">
        <v>19</v>
      </c>
      <c r="I3398" s="2">
        <v>128000</v>
      </c>
      <c r="J3398" s="2">
        <v>128000</v>
      </c>
      <c r="K3398" s="2">
        <v>63500</v>
      </c>
      <c r="L3398" s="2">
        <f t="shared" si="2877"/>
        <v>35000</v>
      </c>
      <c r="M3398" s="2">
        <v>15000</v>
      </c>
      <c r="N3398" s="2">
        <v>10000</v>
      </c>
      <c r="O3398" s="2">
        <v>10000</v>
      </c>
      <c r="P3398" s="2">
        <f t="shared" si="2879"/>
        <v>98500</v>
      </c>
      <c r="Q3398" s="2">
        <f t="shared" si="2849"/>
        <v>76.953125</v>
      </c>
    </row>
    <row r="3399" spans="1:17">
      <c r="A3399" s="12" t="s">
        <v>803</v>
      </c>
      <c r="B3399" s="12" t="s">
        <v>129</v>
      </c>
      <c r="C3399" s="12" t="s">
        <v>1357</v>
      </c>
      <c r="D3399" s="12" t="s">
        <v>1358</v>
      </c>
      <c r="E3399" s="11">
        <v>6133</v>
      </c>
      <c r="F3399" s="12"/>
      <c r="G3399" s="84" t="s">
        <v>3108</v>
      </c>
      <c r="H3399" s="13" t="s">
        <v>20</v>
      </c>
      <c r="I3399" s="2">
        <v>12000</v>
      </c>
      <c r="J3399" s="2">
        <v>12000</v>
      </c>
      <c r="K3399" s="2">
        <v>6000</v>
      </c>
      <c r="L3399" s="2">
        <f t="shared" si="2877"/>
        <v>3500</v>
      </c>
      <c r="M3399" s="2">
        <v>1500</v>
      </c>
      <c r="N3399" s="2">
        <v>1000</v>
      </c>
      <c r="O3399" s="2">
        <v>1000</v>
      </c>
      <c r="P3399" s="2">
        <f t="shared" si="2879"/>
        <v>9500</v>
      </c>
      <c r="Q3399" s="2">
        <f t="shared" si="2849"/>
        <v>79.166666666666657</v>
      </c>
    </row>
    <row r="3400" spans="1:17">
      <c r="A3400" s="12" t="s">
        <v>803</v>
      </c>
      <c r="B3400" s="12" t="s">
        <v>129</v>
      </c>
      <c r="C3400" s="12" t="s">
        <v>1357</v>
      </c>
      <c r="D3400" s="12" t="s">
        <v>1358</v>
      </c>
      <c r="E3400" s="11">
        <v>6134</v>
      </c>
      <c r="F3400" s="12"/>
      <c r="G3400" s="84" t="s">
        <v>3108</v>
      </c>
      <c r="H3400" s="13" t="s">
        <v>21</v>
      </c>
      <c r="I3400" s="2">
        <v>110000</v>
      </c>
      <c r="J3400" s="2">
        <v>14000</v>
      </c>
      <c r="K3400" s="2">
        <v>7000</v>
      </c>
      <c r="L3400" s="2">
        <f t="shared" si="2877"/>
        <v>3900</v>
      </c>
      <c r="M3400" s="2">
        <v>1300</v>
      </c>
      <c r="N3400" s="2">
        <v>1300</v>
      </c>
      <c r="O3400" s="2">
        <v>1300</v>
      </c>
      <c r="P3400" s="2">
        <f t="shared" si="2879"/>
        <v>10900</v>
      </c>
      <c r="Q3400" s="2">
        <f t="shared" si="2849"/>
        <v>77.857142857142861</v>
      </c>
    </row>
    <row r="3401" spans="1:17">
      <c r="A3401" s="12" t="s">
        <v>803</v>
      </c>
      <c r="B3401" s="12" t="s">
        <v>129</v>
      </c>
      <c r="C3401" s="12" t="s">
        <v>1357</v>
      </c>
      <c r="D3401" s="12" t="s">
        <v>1358</v>
      </c>
      <c r="E3401" s="11">
        <v>6135</v>
      </c>
      <c r="F3401" s="12"/>
      <c r="G3401" s="84" t="s">
        <v>3108</v>
      </c>
      <c r="H3401" s="13" t="s">
        <v>22</v>
      </c>
      <c r="I3401" s="2">
        <v>2000</v>
      </c>
      <c r="J3401" s="2">
        <v>1000</v>
      </c>
      <c r="K3401" s="2">
        <v>500</v>
      </c>
      <c r="L3401" s="2">
        <f t="shared" si="2877"/>
        <v>500</v>
      </c>
      <c r="M3401" s="2">
        <v>500</v>
      </c>
      <c r="N3401" s="2"/>
      <c r="O3401" s="2"/>
      <c r="P3401" s="2">
        <f t="shared" si="2879"/>
        <v>1000</v>
      </c>
      <c r="Q3401" s="2">
        <f t="shared" si="2849"/>
        <v>100</v>
      </c>
    </row>
    <row r="3402" spans="1:17">
      <c r="A3402" s="12" t="s">
        <v>803</v>
      </c>
      <c r="B3402" s="12" t="s">
        <v>129</v>
      </c>
      <c r="C3402" s="12" t="s">
        <v>1357</v>
      </c>
      <c r="D3402" s="12" t="s">
        <v>1358</v>
      </c>
      <c r="E3402" s="11">
        <v>6137</v>
      </c>
      <c r="F3402" s="12"/>
      <c r="G3402" s="84" t="s">
        <v>3108</v>
      </c>
      <c r="H3402" s="13" t="s">
        <v>24</v>
      </c>
      <c r="I3402" s="2">
        <v>13000</v>
      </c>
      <c r="J3402" s="2">
        <v>10000</v>
      </c>
      <c r="K3402" s="2">
        <v>5000</v>
      </c>
      <c r="L3402" s="2">
        <f t="shared" si="2877"/>
        <v>3000</v>
      </c>
      <c r="M3402" s="2">
        <v>1000</v>
      </c>
      <c r="N3402" s="2">
        <v>1000</v>
      </c>
      <c r="O3402" s="2">
        <v>1000</v>
      </c>
      <c r="P3402" s="2">
        <f t="shared" si="2879"/>
        <v>8000</v>
      </c>
      <c r="Q3402" s="2">
        <f t="shared" si="2849"/>
        <v>80</v>
      </c>
    </row>
    <row r="3403" spans="1:17">
      <c r="A3403" s="17" t="s">
        <v>803</v>
      </c>
      <c r="B3403" s="17" t="s">
        <v>129</v>
      </c>
      <c r="C3403" s="17" t="s">
        <v>1357</v>
      </c>
      <c r="D3403" s="17" t="s">
        <v>1358</v>
      </c>
      <c r="E3403" s="17" t="s">
        <v>99</v>
      </c>
      <c r="F3403" s="12" t="s">
        <v>0</v>
      </c>
      <c r="G3403" s="84" t="s">
        <v>0</v>
      </c>
      <c r="H3403" s="18" t="s">
        <v>26</v>
      </c>
      <c r="I3403" s="3">
        <v>48500</v>
      </c>
      <c r="J3403" s="3">
        <f t="shared" ref="J3403:K3403" si="2889">SUM(J3404:J3406)</f>
        <v>46000</v>
      </c>
      <c r="K3403" s="3">
        <f t="shared" si="2889"/>
        <v>19060</v>
      </c>
      <c r="L3403" s="3">
        <f t="shared" si="2877"/>
        <v>17800</v>
      </c>
      <c r="M3403" s="3">
        <f t="shared" ref="M3403:O3403" si="2890">SUM(M3404:M3406)</f>
        <v>11000</v>
      </c>
      <c r="N3403" s="3">
        <f t="shared" si="2890"/>
        <v>3400</v>
      </c>
      <c r="O3403" s="3">
        <f t="shared" si="2890"/>
        <v>3400</v>
      </c>
      <c r="P3403" s="3">
        <f t="shared" si="2879"/>
        <v>36860</v>
      </c>
      <c r="Q3403" s="3">
        <f t="shared" si="2849"/>
        <v>80.130434782608688</v>
      </c>
    </row>
    <row r="3404" spans="1:17">
      <c r="A3404" s="12" t="s">
        <v>803</v>
      </c>
      <c r="B3404" s="12" t="s">
        <v>129</v>
      </c>
      <c r="C3404" s="12" t="s">
        <v>1357</v>
      </c>
      <c r="D3404" s="12" t="s">
        <v>1358</v>
      </c>
      <c r="E3404" s="11">
        <v>6139</v>
      </c>
      <c r="F3404" s="12"/>
      <c r="G3404" s="84" t="s">
        <v>3108</v>
      </c>
      <c r="H3404" s="13" t="s">
        <v>26</v>
      </c>
      <c r="I3404" s="2">
        <v>35500</v>
      </c>
      <c r="J3404" s="2">
        <v>33000</v>
      </c>
      <c r="K3404" s="2">
        <v>16350</v>
      </c>
      <c r="L3404" s="2">
        <f t="shared" si="2877"/>
        <v>8700</v>
      </c>
      <c r="M3404" s="2">
        <v>2900</v>
      </c>
      <c r="N3404" s="2">
        <v>2900</v>
      </c>
      <c r="O3404" s="2">
        <v>2900</v>
      </c>
      <c r="P3404" s="2">
        <f t="shared" si="2879"/>
        <v>25050</v>
      </c>
      <c r="Q3404" s="2">
        <f t="shared" si="2849"/>
        <v>75.909090909090907</v>
      </c>
    </row>
    <row r="3405" spans="1:17">
      <c r="A3405" s="33" t="s">
        <v>803</v>
      </c>
      <c r="B3405" s="33" t="s">
        <v>129</v>
      </c>
      <c r="C3405" s="33" t="s">
        <v>1357</v>
      </c>
      <c r="D3405" s="33" t="s">
        <v>1358</v>
      </c>
      <c r="E3405" s="34">
        <v>6139</v>
      </c>
      <c r="F3405" s="33" t="s">
        <v>1365</v>
      </c>
      <c r="G3405" s="84" t="s">
        <v>3108</v>
      </c>
      <c r="H3405" s="35" t="s">
        <v>108</v>
      </c>
      <c r="I3405" s="32">
        <v>5400</v>
      </c>
      <c r="J3405" s="32">
        <v>5400</v>
      </c>
      <c r="K3405" s="32">
        <v>2710</v>
      </c>
      <c r="L3405" s="32">
        <f t="shared" si="2877"/>
        <v>1500</v>
      </c>
      <c r="M3405" s="32">
        <v>500</v>
      </c>
      <c r="N3405" s="32">
        <v>500</v>
      </c>
      <c r="O3405" s="32">
        <v>500</v>
      </c>
      <c r="P3405" s="32">
        <f t="shared" si="2879"/>
        <v>4210</v>
      </c>
      <c r="Q3405" s="32">
        <f t="shared" si="2849"/>
        <v>77.962962962962962</v>
      </c>
    </row>
    <row r="3406" spans="1:17" ht="22.5">
      <c r="A3406" s="12" t="s">
        <v>803</v>
      </c>
      <c r="B3406" s="12" t="s">
        <v>129</v>
      </c>
      <c r="C3406" s="12" t="s">
        <v>1357</v>
      </c>
      <c r="D3406" s="12" t="s">
        <v>1358</v>
      </c>
      <c r="E3406" s="11">
        <v>6139</v>
      </c>
      <c r="F3406" s="12" t="s">
        <v>1366</v>
      </c>
      <c r="G3406" s="84" t="s">
        <v>3108</v>
      </c>
      <c r="H3406" s="13" t="s">
        <v>114</v>
      </c>
      <c r="I3406" s="2">
        <v>7600</v>
      </c>
      <c r="J3406" s="2">
        <v>7600</v>
      </c>
      <c r="K3406" s="2">
        <v>0</v>
      </c>
      <c r="L3406" s="2">
        <f t="shared" si="2877"/>
        <v>7600</v>
      </c>
      <c r="M3406" s="2">
        <v>7600</v>
      </c>
      <c r="N3406" s="2"/>
      <c r="O3406" s="2"/>
      <c r="P3406" s="2">
        <f t="shared" si="2879"/>
        <v>7600</v>
      </c>
      <c r="Q3406" s="2">
        <f t="shared" si="2849"/>
        <v>100</v>
      </c>
    </row>
    <row r="3407" spans="1:17" ht="22.5">
      <c r="A3407" s="17" t="s">
        <v>0</v>
      </c>
      <c r="B3407" s="17" t="s">
        <v>0</v>
      </c>
      <c r="C3407" s="17" t="s">
        <v>0</v>
      </c>
      <c r="D3407" s="18" t="s">
        <v>0</v>
      </c>
      <c r="E3407" s="18" t="s">
        <v>0</v>
      </c>
      <c r="F3407" s="18" t="s">
        <v>0</v>
      </c>
      <c r="G3407" s="81" t="s">
        <v>0</v>
      </c>
      <c r="H3407" s="24" t="s">
        <v>36</v>
      </c>
      <c r="I3407" s="29">
        <v>100</v>
      </c>
      <c r="J3407" s="29">
        <f t="shared" ref="J3407:K3409" si="2891">SUM(J3408)</f>
        <v>100</v>
      </c>
      <c r="K3407" s="29">
        <f t="shared" si="2891"/>
        <v>0</v>
      </c>
      <c r="L3407" s="29">
        <f t="shared" si="2877"/>
        <v>0</v>
      </c>
      <c r="M3407" s="29">
        <f t="shared" ref="M3407:O3409" si="2892">SUM(M3408)</f>
        <v>0</v>
      </c>
      <c r="N3407" s="29">
        <f t="shared" si="2892"/>
        <v>0</v>
      </c>
      <c r="O3407" s="29">
        <f t="shared" si="2892"/>
        <v>0</v>
      </c>
      <c r="P3407" s="29">
        <f t="shared" si="2879"/>
        <v>0</v>
      </c>
      <c r="Q3407" s="29">
        <f t="shared" si="2849"/>
        <v>0</v>
      </c>
    </row>
    <row r="3408" spans="1:17">
      <c r="A3408" s="12" t="s">
        <v>803</v>
      </c>
      <c r="B3408" s="12" t="s">
        <v>129</v>
      </c>
      <c r="C3408" s="12" t="s">
        <v>1357</v>
      </c>
      <c r="D3408" s="12" t="s">
        <v>1358</v>
      </c>
      <c r="E3408" s="18" t="s">
        <v>28</v>
      </c>
      <c r="F3408" s="18" t="s">
        <v>0</v>
      </c>
      <c r="G3408" s="81" t="s">
        <v>0</v>
      </c>
      <c r="H3408" s="18" t="s">
        <v>29</v>
      </c>
      <c r="I3408" s="3">
        <v>100</v>
      </c>
      <c r="J3408" s="3">
        <f t="shared" si="2891"/>
        <v>100</v>
      </c>
      <c r="K3408" s="3">
        <f t="shared" si="2891"/>
        <v>0</v>
      </c>
      <c r="L3408" s="3">
        <f t="shared" si="2877"/>
        <v>0</v>
      </c>
      <c r="M3408" s="3">
        <f t="shared" si="2892"/>
        <v>0</v>
      </c>
      <c r="N3408" s="3">
        <f t="shared" si="2892"/>
        <v>0</v>
      </c>
      <c r="O3408" s="3">
        <f t="shared" si="2892"/>
        <v>0</v>
      </c>
      <c r="P3408" s="3">
        <f t="shared" si="2879"/>
        <v>0</v>
      </c>
      <c r="Q3408" s="3">
        <f t="shared" si="2849"/>
        <v>0</v>
      </c>
    </row>
    <row r="3409" spans="1:17">
      <c r="A3409" s="17" t="s">
        <v>803</v>
      </c>
      <c r="B3409" s="17" t="s">
        <v>129</v>
      </c>
      <c r="C3409" s="17" t="s">
        <v>1357</v>
      </c>
      <c r="D3409" s="17" t="s">
        <v>1358</v>
      </c>
      <c r="E3409" s="17" t="s">
        <v>120</v>
      </c>
      <c r="F3409" s="12" t="s">
        <v>0</v>
      </c>
      <c r="G3409" s="84" t="s">
        <v>0</v>
      </c>
      <c r="H3409" s="18" t="s">
        <v>35</v>
      </c>
      <c r="I3409" s="3">
        <v>100</v>
      </c>
      <c r="J3409" s="3">
        <f t="shared" si="2891"/>
        <v>100</v>
      </c>
      <c r="K3409" s="3">
        <f t="shared" si="2891"/>
        <v>0</v>
      </c>
      <c r="L3409" s="3">
        <f t="shared" si="2877"/>
        <v>0</v>
      </c>
      <c r="M3409" s="3">
        <f t="shared" si="2892"/>
        <v>0</v>
      </c>
      <c r="N3409" s="3">
        <f t="shared" si="2892"/>
        <v>0</v>
      </c>
      <c r="O3409" s="3">
        <f t="shared" si="2892"/>
        <v>0</v>
      </c>
      <c r="P3409" s="3">
        <f t="shared" si="2879"/>
        <v>0</v>
      </c>
      <c r="Q3409" s="3">
        <f t="shared" ref="Q3409:Q3472" si="2893">IF(J3409=0,"-",P3409/J3409*100)</f>
        <v>0</v>
      </c>
    </row>
    <row r="3410" spans="1:17">
      <c r="A3410" s="12" t="s">
        <v>803</v>
      </c>
      <c r="B3410" s="12" t="s">
        <v>129</v>
      </c>
      <c r="C3410" s="12" t="s">
        <v>1357</v>
      </c>
      <c r="D3410" s="12" t="s">
        <v>1358</v>
      </c>
      <c r="E3410" s="11">
        <v>6148</v>
      </c>
      <c r="F3410" s="12"/>
      <c r="G3410" s="84" t="s">
        <v>3108</v>
      </c>
      <c r="H3410" s="13" t="s">
        <v>35</v>
      </c>
      <c r="I3410" s="2">
        <v>100</v>
      </c>
      <c r="J3410" s="2">
        <v>100</v>
      </c>
      <c r="K3410" s="2">
        <v>0</v>
      </c>
      <c r="L3410" s="2">
        <f t="shared" si="2877"/>
        <v>0</v>
      </c>
      <c r="M3410" s="2"/>
      <c r="N3410" s="2"/>
      <c r="O3410" s="2"/>
      <c r="P3410" s="2">
        <f t="shared" si="2879"/>
        <v>0</v>
      </c>
      <c r="Q3410" s="2">
        <f t="shared" si="2893"/>
        <v>0</v>
      </c>
    </row>
    <row r="3411" spans="1:17" ht="22.5">
      <c r="A3411" s="17" t="s">
        <v>0</v>
      </c>
      <c r="B3411" s="17" t="s">
        <v>0</v>
      </c>
      <c r="C3411" s="17" t="s">
        <v>0</v>
      </c>
      <c r="D3411" s="18" t="s">
        <v>0</v>
      </c>
      <c r="E3411" s="18" t="s">
        <v>0</v>
      </c>
      <c r="F3411" s="18" t="s">
        <v>0</v>
      </c>
      <c r="G3411" s="81" t="s">
        <v>0</v>
      </c>
      <c r="H3411" s="24" t="s">
        <v>58</v>
      </c>
      <c r="I3411" s="29">
        <v>42000</v>
      </c>
      <c r="J3411" s="29">
        <f t="shared" ref="J3411:K3411" si="2894">SUM(J3412)</f>
        <v>30000</v>
      </c>
      <c r="K3411" s="29">
        <f t="shared" si="2894"/>
        <v>15000</v>
      </c>
      <c r="L3411" s="29">
        <f t="shared" si="2877"/>
        <v>15000</v>
      </c>
      <c r="M3411" s="29">
        <f t="shared" ref="M3411:O3411" si="2895">SUM(M3412)</f>
        <v>10000</v>
      </c>
      <c r="N3411" s="29">
        <f t="shared" si="2895"/>
        <v>5000</v>
      </c>
      <c r="O3411" s="29">
        <f t="shared" si="2895"/>
        <v>0</v>
      </c>
      <c r="P3411" s="29">
        <f t="shared" si="2879"/>
        <v>30000</v>
      </c>
      <c r="Q3411" s="29">
        <f t="shared" si="2893"/>
        <v>100</v>
      </c>
    </row>
    <row r="3412" spans="1:17">
      <c r="A3412" s="12" t="s">
        <v>803</v>
      </c>
      <c r="B3412" s="12" t="s">
        <v>129</v>
      </c>
      <c r="C3412" s="12" t="s">
        <v>1357</v>
      </c>
      <c r="D3412" s="12" t="s">
        <v>1358</v>
      </c>
      <c r="E3412" s="18" t="s">
        <v>50</v>
      </c>
      <c r="F3412" s="18" t="s">
        <v>0</v>
      </c>
      <c r="G3412" s="81" t="s">
        <v>0</v>
      </c>
      <c r="H3412" s="18" t="s">
        <v>51</v>
      </c>
      <c r="I3412" s="3">
        <v>42000</v>
      </c>
      <c r="J3412" s="3">
        <f t="shared" ref="J3412" si="2896">SUM(J3413:J3414)</f>
        <v>30000</v>
      </c>
      <c r="K3412" s="3">
        <f t="shared" ref="K3412" si="2897">SUM(K3413:K3414)</f>
        <v>15000</v>
      </c>
      <c r="L3412" s="3">
        <f t="shared" si="2877"/>
        <v>15000</v>
      </c>
      <c r="M3412" s="3">
        <f t="shared" ref="M3412:O3412" si="2898">SUM(M3413:M3414)</f>
        <v>10000</v>
      </c>
      <c r="N3412" s="3">
        <f t="shared" si="2898"/>
        <v>5000</v>
      </c>
      <c r="O3412" s="3">
        <f t="shared" si="2898"/>
        <v>0</v>
      </c>
      <c r="P3412" s="3">
        <f t="shared" si="2879"/>
        <v>30000</v>
      </c>
      <c r="Q3412" s="3">
        <f t="shared" si="2893"/>
        <v>100</v>
      </c>
    </row>
    <row r="3413" spans="1:17">
      <c r="A3413" s="12" t="s">
        <v>803</v>
      </c>
      <c r="B3413" s="12" t="s">
        <v>129</v>
      </c>
      <c r="C3413" s="12" t="s">
        <v>1357</v>
      </c>
      <c r="D3413" s="12" t="s">
        <v>1358</v>
      </c>
      <c r="E3413" s="11">
        <v>8213</v>
      </c>
      <c r="F3413" s="12"/>
      <c r="G3413" s="84" t="s">
        <v>3108</v>
      </c>
      <c r="H3413" s="13" t="s">
        <v>54</v>
      </c>
      <c r="I3413" s="2">
        <v>30000</v>
      </c>
      <c r="J3413" s="2">
        <v>20000</v>
      </c>
      <c r="K3413" s="2">
        <v>10000</v>
      </c>
      <c r="L3413" s="2">
        <f t="shared" si="2877"/>
        <v>10000</v>
      </c>
      <c r="M3413" s="2">
        <v>5000</v>
      </c>
      <c r="N3413" s="2">
        <v>5000</v>
      </c>
      <c r="O3413" s="2"/>
      <c r="P3413" s="2">
        <f t="shared" si="2879"/>
        <v>20000</v>
      </c>
      <c r="Q3413" s="2">
        <f t="shared" si="2893"/>
        <v>100</v>
      </c>
    </row>
    <row r="3414" spans="1:17">
      <c r="A3414" s="12" t="s">
        <v>803</v>
      </c>
      <c r="B3414" s="12" t="s">
        <v>129</v>
      </c>
      <c r="C3414" s="12" t="s">
        <v>1357</v>
      </c>
      <c r="D3414" s="12" t="s">
        <v>1358</v>
      </c>
      <c r="E3414" s="11">
        <v>8216</v>
      </c>
      <c r="F3414" s="12"/>
      <c r="G3414" s="84" t="s">
        <v>3108</v>
      </c>
      <c r="H3414" s="13" t="s">
        <v>57</v>
      </c>
      <c r="I3414" s="2">
        <v>12000</v>
      </c>
      <c r="J3414" s="2">
        <v>10000</v>
      </c>
      <c r="K3414" s="2">
        <v>5000</v>
      </c>
      <c r="L3414" s="2">
        <f t="shared" si="2877"/>
        <v>5000</v>
      </c>
      <c r="M3414" s="2">
        <v>5000</v>
      </c>
      <c r="N3414" s="2"/>
      <c r="O3414" s="2"/>
      <c r="P3414" s="2">
        <f t="shared" si="2879"/>
        <v>10000</v>
      </c>
      <c r="Q3414" s="2">
        <f t="shared" si="2893"/>
        <v>100</v>
      </c>
    </row>
    <row r="3415" spans="1:17">
      <c r="A3415" s="13" t="s">
        <v>0</v>
      </c>
      <c r="B3415" s="13" t="s">
        <v>0</v>
      </c>
      <c r="C3415" s="13" t="s">
        <v>0</v>
      </c>
      <c r="D3415" s="13" t="s">
        <v>0</v>
      </c>
      <c r="E3415" s="13" t="s">
        <v>0</v>
      </c>
      <c r="F3415" s="13" t="s">
        <v>0</v>
      </c>
      <c r="G3415" s="84" t="s">
        <v>0</v>
      </c>
      <c r="H3415" s="24" t="s">
        <v>1367</v>
      </c>
      <c r="I3415" s="29">
        <v>2535107</v>
      </c>
      <c r="J3415" s="29">
        <f t="shared" ref="J3415:K3415" si="2899">SUM(J3385,J3407,J3411)</f>
        <v>2372057</v>
      </c>
      <c r="K3415" s="29">
        <f t="shared" si="2899"/>
        <v>1196159</v>
      </c>
      <c r="L3415" s="29">
        <f t="shared" si="2877"/>
        <v>625700</v>
      </c>
      <c r="M3415" s="29">
        <f t="shared" ref="M3415:O3415" si="2900">SUM(M3385,M3407,M3411)</f>
        <v>223300</v>
      </c>
      <c r="N3415" s="29">
        <f t="shared" si="2900"/>
        <v>203700</v>
      </c>
      <c r="O3415" s="29">
        <f t="shared" si="2900"/>
        <v>198700</v>
      </c>
      <c r="P3415" s="29">
        <f t="shared" si="2879"/>
        <v>1821859</v>
      </c>
      <c r="Q3415" s="29">
        <f t="shared" si="2893"/>
        <v>76.805026186132963</v>
      </c>
    </row>
    <row r="3416" spans="1:17" ht="15.75" thickBot="1">
      <c r="A3416" s="13" t="s">
        <v>0</v>
      </c>
      <c r="B3416" s="13" t="s">
        <v>0</v>
      </c>
      <c r="C3416" s="13" t="s">
        <v>0</v>
      </c>
      <c r="D3416" s="13" t="s">
        <v>0</v>
      </c>
      <c r="E3416" s="13" t="s">
        <v>0</v>
      </c>
      <c r="F3416" s="13" t="s">
        <v>0</v>
      </c>
      <c r="G3416" s="84" t="s">
        <v>0</v>
      </c>
      <c r="H3416" s="18" t="s">
        <v>125</v>
      </c>
      <c r="I3416" s="3">
        <v>55</v>
      </c>
      <c r="J3416" s="3">
        <v>55</v>
      </c>
      <c r="K3416" s="3">
        <v>0</v>
      </c>
      <c r="L3416" s="3">
        <f t="shared" si="2877"/>
        <v>0</v>
      </c>
      <c r="M3416" s="3"/>
      <c r="N3416" s="3"/>
      <c r="O3416" s="3"/>
      <c r="P3416" s="3">
        <f t="shared" si="2879"/>
        <v>0</v>
      </c>
      <c r="Q3416" s="3">
        <f t="shared" si="2893"/>
        <v>0</v>
      </c>
    </row>
    <row r="3417" spans="1:17" ht="45.75" thickBot="1">
      <c r="A3417" s="109" t="s">
        <v>0</v>
      </c>
      <c r="B3417" s="109" t="s">
        <v>0</v>
      </c>
      <c r="C3417" s="109" t="s">
        <v>0</v>
      </c>
      <c r="D3417" s="109" t="s">
        <v>0</v>
      </c>
      <c r="E3417" s="109" t="s">
        <v>0</v>
      </c>
      <c r="F3417" s="109" t="s">
        <v>0</v>
      </c>
      <c r="G3417" s="121" t="s">
        <v>0</v>
      </c>
      <c r="H3417" s="1" t="s">
        <v>126</v>
      </c>
      <c r="I3417" s="1" t="s">
        <v>3016</v>
      </c>
      <c r="J3417" s="1" t="s">
        <v>3199</v>
      </c>
      <c r="K3417" s="1" t="s">
        <v>3198</v>
      </c>
      <c r="L3417" s="1" t="s">
        <v>3191</v>
      </c>
      <c r="M3417" s="1" t="s">
        <v>3193</v>
      </c>
      <c r="N3417" s="1" t="s">
        <v>3194</v>
      </c>
      <c r="O3417" s="1" t="s">
        <v>3195</v>
      </c>
      <c r="P3417" s="1" t="s">
        <v>3192</v>
      </c>
      <c r="Q3417" s="1" t="s">
        <v>3185</v>
      </c>
    </row>
    <row r="3418" spans="1:17">
      <c r="A3418" s="110"/>
      <c r="B3418" s="110"/>
      <c r="C3418" s="110"/>
      <c r="D3418" s="110"/>
      <c r="E3418" s="110"/>
      <c r="F3418" s="110"/>
      <c r="G3418" s="122"/>
      <c r="H3418" s="26" t="s">
        <v>0</v>
      </c>
      <c r="I3418" s="28">
        <v>1</v>
      </c>
      <c r="J3418" s="28">
        <v>2</v>
      </c>
      <c r="K3418" s="28">
        <v>3</v>
      </c>
      <c r="L3418" s="28" t="s">
        <v>3186</v>
      </c>
      <c r="M3418" s="28">
        <v>5</v>
      </c>
      <c r="N3418" s="28">
        <v>6</v>
      </c>
      <c r="O3418" s="28">
        <v>7</v>
      </c>
      <c r="P3418" s="28" t="s">
        <v>3187</v>
      </c>
      <c r="Q3418" s="28">
        <v>9</v>
      </c>
    </row>
    <row r="3419" spans="1:17">
      <c r="A3419" s="110"/>
      <c r="B3419" s="110"/>
      <c r="C3419" s="110"/>
      <c r="D3419" s="110"/>
      <c r="E3419" s="110"/>
      <c r="F3419" s="110"/>
      <c r="G3419" s="122"/>
      <c r="H3419" s="8" t="s">
        <v>877</v>
      </c>
      <c r="I3419" s="9">
        <v>2535107</v>
      </c>
      <c r="J3419" s="9">
        <f t="shared" ref="J3419" si="2901">SUM(J3415)</f>
        <v>2372057</v>
      </c>
      <c r="K3419" s="9">
        <f t="shared" ref="K3419" si="2902">SUM(K3415)</f>
        <v>1196159</v>
      </c>
      <c r="L3419" s="9">
        <f t="shared" ref="L3419:L3420" si="2903">M3419+N3419+O3419</f>
        <v>625700</v>
      </c>
      <c r="M3419" s="9">
        <f t="shared" ref="M3419:O3419" si="2904">SUM(M3415)</f>
        <v>223300</v>
      </c>
      <c r="N3419" s="9">
        <f t="shared" si="2904"/>
        <v>203700</v>
      </c>
      <c r="O3419" s="9">
        <f t="shared" si="2904"/>
        <v>198700</v>
      </c>
      <c r="P3419" s="9">
        <f t="shared" ref="P3419:P3420" si="2905">SUM(K3419+L3419)</f>
        <v>1821859</v>
      </c>
      <c r="Q3419" s="9">
        <f t="shared" si="2893"/>
        <v>76.805026186132963</v>
      </c>
    </row>
    <row r="3420" spans="1:17">
      <c r="A3420" s="110"/>
      <c r="B3420" s="110"/>
      <c r="C3420" s="110"/>
      <c r="D3420" s="110"/>
      <c r="E3420" s="110"/>
      <c r="F3420" s="110"/>
      <c r="G3420" s="122"/>
      <c r="H3420" s="10" t="s">
        <v>68</v>
      </c>
      <c r="I3420" s="9">
        <v>2535107</v>
      </c>
      <c r="J3420" s="9">
        <f t="shared" ref="J3420" si="2906">SUM(J3419)</f>
        <v>2372057</v>
      </c>
      <c r="K3420" s="9">
        <f t="shared" ref="K3420" si="2907">SUM(K3419)</f>
        <v>1196159</v>
      </c>
      <c r="L3420" s="9">
        <f t="shared" si="2903"/>
        <v>625700</v>
      </c>
      <c r="M3420" s="9">
        <f t="shared" ref="M3420:O3420" si="2908">SUM(M3419)</f>
        <v>223300</v>
      </c>
      <c r="N3420" s="9">
        <f t="shared" si="2908"/>
        <v>203700</v>
      </c>
      <c r="O3420" s="9">
        <f t="shared" si="2908"/>
        <v>198700</v>
      </c>
      <c r="P3420" s="9">
        <f t="shared" si="2905"/>
        <v>1821859</v>
      </c>
      <c r="Q3420" s="9">
        <f t="shared" si="2893"/>
        <v>76.805026186132963</v>
      </c>
    </row>
    <row r="3421" spans="1:17">
      <c r="A3421" s="111"/>
      <c r="B3421" s="111"/>
      <c r="C3421" s="111"/>
      <c r="D3421" s="111"/>
      <c r="E3421" s="111"/>
      <c r="F3421" s="111"/>
      <c r="G3421" s="123"/>
      <c r="Q3421" t="str">
        <f t="shared" si="2893"/>
        <v>-</v>
      </c>
    </row>
    <row r="3422" spans="1:17" ht="15.75" thickBot="1">
      <c r="A3422" s="13" t="s">
        <v>0</v>
      </c>
      <c r="B3422" s="13" t="s">
        <v>0</v>
      </c>
      <c r="C3422" s="13" t="s">
        <v>0</v>
      </c>
      <c r="D3422" s="13" t="s">
        <v>0</v>
      </c>
      <c r="E3422" s="13" t="s">
        <v>0</v>
      </c>
      <c r="F3422" s="13" t="s">
        <v>0</v>
      </c>
      <c r="G3422" s="84" t="s">
        <v>0</v>
      </c>
      <c r="H3422" s="27" t="s">
        <v>0</v>
      </c>
      <c r="I3422" s="27"/>
      <c r="J3422" s="27"/>
      <c r="K3422" s="27"/>
      <c r="L3422" s="27"/>
      <c r="M3422" s="27"/>
      <c r="N3422" s="27"/>
      <c r="O3422" s="27"/>
      <c r="P3422" s="27"/>
      <c r="Q3422" s="27" t="str">
        <f t="shared" si="2893"/>
        <v>-</v>
      </c>
    </row>
    <row r="3423" spans="1:17" ht="45.75" thickBot="1">
      <c r="A3423" s="1" t="s">
        <v>82</v>
      </c>
      <c r="B3423" s="1" t="s">
        <v>83</v>
      </c>
      <c r="C3423" s="1" t="s">
        <v>84</v>
      </c>
      <c r="D3423" s="19" t="s">
        <v>0</v>
      </c>
      <c r="E3423" s="1" t="s">
        <v>85</v>
      </c>
      <c r="F3423" s="1" t="s">
        <v>86</v>
      </c>
      <c r="G3423" s="82" t="s">
        <v>87</v>
      </c>
      <c r="H3423" s="1" t="s">
        <v>1</v>
      </c>
      <c r="I3423" s="1" t="s">
        <v>3016</v>
      </c>
      <c r="J3423" s="1" t="s">
        <v>3199</v>
      </c>
      <c r="K3423" s="1" t="s">
        <v>3198</v>
      </c>
      <c r="L3423" s="1" t="s">
        <v>3191</v>
      </c>
      <c r="M3423" s="1" t="s">
        <v>3193</v>
      </c>
      <c r="N3423" s="1" t="s">
        <v>3194</v>
      </c>
      <c r="O3423" s="1" t="s">
        <v>3195</v>
      </c>
      <c r="P3423" s="1" t="s">
        <v>3192</v>
      </c>
      <c r="Q3423" s="1" t="s">
        <v>3185</v>
      </c>
    </row>
    <row r="3424" spans="1:17">
      <c r="A3424" s="20" t="s">
        <v>0</v>
      </c>
      <c r="B3424" s="20" t="s">
        <v>0</v>
      </c>
      <c r="C3424" s="20" t="s">
        <v>0</v>
      </c>
      <c r="D3424" s="21" t="s">
        <v>0</v>
      </c>
      <c r="E3424" s="21" t="s">
        <v>0</v>
      </c>
      <c r="F3424" s="22" t="s">
        <v>0</v>
      </c>
      <c r="G3424" s="83" t="s">
        <v>0</v>
      </c>
      <c r="H3424" s="23" t="s">
        <v>0</v>
      </c>
      <c r="I3424" s="28">
        <v>1</v>
      </c>
      <c r="J3424" s="28">
        <v>2</v>
      </c>
      <c r="K3424" s="28">
        <v>3</v>
      </c>
      <c r="L3424" s="28" t="s">
        <v>3186</v>
      </c>
      <c r="M3424" s="28">
        <v>5</v>
      </c>
      <c r="N3424" s="28">
        <v>6</v>
      </c>
      <c r="O3424" s="28">
        <v>7</v>
      </c>
      <c r="P3424" s="28" t="s">
        <v>3187</v>
      </c>
      <c r="Q3424" s="28">
        <v>9</v>
      </c>
    </row>
    <row r="3425" spans="1:17">
      <c r="A3425" s="17" t="s">
        <v>803</v>
      </c>
      <c r="B3425" s="17" t="s">
        <v>129</v>
      </c>
      <c r="C3425" s="12" t="s">
        <v>1368</v>
      </c>
      <c r="D3425" s="12" t="s">
        <v>1369</v>
      </c>
      <c r="E3425" s="18" t="s">
        <v>0</v>
      </c>
      <c r="F3425" s="18" t="s">
        <v>0</v>
      </c>
      <c r="G3425" s="81" t="s">
        <v>0</v>
      </c>
      <c r="H3425" s="18" t="s">
        <v>1370</v>
      </c>
      <c r="I3425" s="11"/>
      <c r="J3425" s="11"/>
      <c r="K3425" s="11"/>
      <c r="L3425" s="11"/>
      <c r="M3425" s="11"/>
      <c r="N3425" s="11"/>
      <c r="O3425" s="11"/>
      <c r="P3425" s="11"/>
      <c r="Q3425" s="11" t="str">
        <f t="shared" si="2893"/>
        <v>-</v>
      </c>
    </row>
    <row r="3426" spans="1:17" ht="22.5">
      <c r="A3426" s="17" t="s">
        <v>0</v>
      </c>
      <c r="B3426" s="17" t="s">
        <v>0</v>
      </c>
      <c r="C3426" s="17" t="s">
        <v>0</v>
      </c>
      <c r="D3426" s="18" t="s">
        <v>0</v>
      </c>
      <c r="E3426" s="18" t="s">
        <v>0</v>
      </c>
      <c r="F3426" s="18" t="s">
        <v>0</v>
      </c>
      <c r="G3426" s="81" t="s">
        <v>0</v>
      </c>
      <c r="H3426" s="24" t="s">
        <v>27</v>
      </c>
      <c r="I3426" s="29">
        <v>2133704</v>
      </c>
      <c r="J3426" s="29">
        <f t="shared" ref="J3426" si="2909">SUM(J3427,J3435,J3437)</f>
        <v>2015646</v>
      </c>
      <c r="K3426" s="29">
        <f t="shared" ref="K3426" si="2910">SUM(K3427,K3435,K3437)</f>
        <v>1187694</v>
      </c>
      <c r="L3426" s="29">
        <f t="shared" ref="L3426:L3458" si="2911">M3426+N3426+O3426</f>
        <v>499605</v>
      </c>
      <c r="M3426" s="29">
        <f t="shared" ref="M3426:O3426" si="2912">SUM(M3427,M3435,M3437)</f>
        <v>158266</v>
      </c>
      <c r="N3426" s="29">
        <f t="shared" si="2912"/>
        <v>165916</v>
      </c>
      <c r="O3426" s="29">
        <f t="shared" si="2912"/>
        <v>175423</v>
      </c>
      <c r="P3426" s="29">
        <f t="shared" ref="P3426:P3458" si="2913">SUM(K3426+L3426)</f>
        <v>1687299</v>
      </c>
      <c r="Q3426" s="29">
        <f t="shared" si="2893"/>
        <v>83.710085997243567</v>
      </c>
    </row>
    <row r="3427" spans="1:17">
      <c r="A3427" s="12" t="s">
        <v>803</v>
      </c>
      <c r="B3427" s="12" t="s">
        <v>129</v>
      </c>
      <c r="C3427" s="12" t="s">
        <v>1368</v>
      </c>
      <c r="D3427" s="12" t="s">
        <v>1369</v>
      </c>
      <c r="E3427" s="18" t="s">
        <v>2</v>
      </c>
      <c r="F3427" s="18" t="s">
        <v>0</v>
      </c>
      <c r="G3427" s="81" t="s">
        <v>0</v>
      </c>
      <c r="H3427" s="18" t="s">
        <v>3</v>
      </c>
      <c r="I3427" s="3">
        <v>1741767</v>
      </c>
      <c r="J3427" s="3">
        <f t="shared" ref="J3427" si="2914">SUM(J3428:J3429)</f>
        <v>1699234</v>
      </c>
      <c r="K3427" s="3">
        <f t="shared" ref="K3427" si="2915">SUM(K3428:K3429)</f>
        <v>995765</v>
      </c>
      <c r="L3427" s="3">
        <f t="shared" si="2911"/>
        <v>423200</v>
      </c>
      <c r="M3427" s="3">
        <f t="shared" ref="M3427:O3427" si="2916">SUM(M3428:M3429)</f>
        <v>137000</v>
      </c>
      <c r="N3427" s="3">
        <f t="shared" si="2916"/>
        <v>140600</v>
      </c>
      <c r="O3427" s="3">
        <f t="shared" si="2916"/>
        <v>145600</v>
      </c>
      <c r="P3427" s="3">
        <f t="shared" si="2913"/>
        <v>1418965</v>
      </c>
      <c r="Q3427" s="3">
        <f t="shared" si="2893"/>
        <v>83.506156303369636</v>
      </c>
    </row>
    <row r="3428" spans="1:17">
      <c r="A3428" s="33" t="s">
        <v>803</v>
      </c>
      <c r="B3428" s="33" t="s">
        <v>129</v>
      </c>
      <c r="C3428" s="33" t="s">
        <v>1368</v>
      </c>
      <c r="D3428" s="33" t="s">
        <v>1369</v>
      </c>
      <c r="E3428" s="34">
        <v>6111</v>
      </c>
      <c r="F3428" s="33"/>
      <c r="G3428" s="84" t="s">
        <v>3108</v>
      </c>
      <c r="H3428" s="35" t="s">
        <v>4</v>
      </c>
      <c r="I3428" s="32">
        <v>1543217</v>
      </c>
      <c r="J3428" s="32">
        <v>1498217</v>
      </c>
      <c r="K3428" s="32">
        <v>857786</v>
      </c>
      <c r="L3428" s="32">
        <f t="shared" si="2911"/>
        <v>390000</v>
      </c>
      <c r="M3428" s="32">
        <v>130000</v>
      </c>
      <c r="N3428" s="32">
        <v>130000</v>
      </c>
      <c r="O3428" s="32">
        <v>130000</v>
      </c>
      <c r="P3428" s="32">
        <f t="shared" si="2913"/>
        <v>1247786</v>
      </c>
      <c r="Q3428" s="32">
        <f t="shared" si="2893"/>
        <v>83.284731117054463</v>
      </c>
    </row>
    <row r="3429" spans="1:17">
      <c r="A3429" s="17" t="s">
        <v>803</v>
      </c>
      <c r="B3429" s="17" t="s">
        <v>129</v>
      </c>
      <c r="C3429" s="17" t="s">
        <v>1368</v>
      </c>
      <c r="D3429" s="17" t="s">
        <v>1369</v>
      </c>
      <c r="E3429" s="17" t="s">
        <v>91</v>
      </c>
      <c r="F3429" s="12" t="s">
        <v>0</v>
      </c>
      <c r="G3429" s="84" t="s">
        <v>0</v>
      </c>
      <c r="H3429" s="18" t="s">
        <v>5</v>
      </c>
      <c r="I3429" s="3">
        <v>198550</v>
      </c>
      <c r="J3429" s="3">
        <f t="shared" ref="J3429:K3429" si="2917">SUM(J3430:J3434)</f>
        <v>201017</v>
      </c>
      <c r="K3429" s="3">
        <f t="shared" si="2917"/>
        <v>137979</v>
      </c>
      <c r="L3429" s="3">
        <f t="shared" si="2911"/>
        <v>33200</v>
      </c>
      <c r="M3429" s="3">
        <f t="shared" ref="M3429:O3429" si="2918">SUM(M3430:M3434)</f>
        <v>7000</v>
      </c>
      <c r="N3429" s="3">
        <f t="shared" si="2918"/>
        <v>10600</v>
      </c>
      <c r="O3429" s="3">
        <f t="shared" si="2918"/>
        <v>15600</v>
      </c>
      <c r="P3429" s="3">
        <f t="shared" si="2913"/>
        <v>171179</v>
      </c>
      <c r="Q3429" s="3">
        <f t="shared" si="2893"/>
        <v>85.156479302745538</v>
      </c>
    </row>
    <row r="3430" spans="1:17">
      <c r="A3430" s="33" t="s">
        <v>803</v>
      </c>
      <c r="B3430" s="33" t="s">
        <v>129</v>
      </c>
      <c r="C3430" s="33" t="s">
        <v>1368</v>
      </c>
      <c r="D3430" s="33" t="s">
        <v>1369</v>
      </c>
      <c r="E3430" s="34">
        <v>6112</v>
      </c>
      <c r="F3430" s="33" t="s">
        <v>1371</v>
      </c>
      <c r="G3430" s="84" t="s">
        <v>3108</v>
      </c>
      <c r="H3430" s="35" t="s">
        <v>9</v>
      </c>
      <c r="I3430" s="32">
        <v>29650</v>
      </c>
      <c r="J3430" s="32">
        <v>28800</v>
      </c>
      <c r="K3430" s="32">
        <v>14830</v>
      </c>
      <c r="L3430" s="32">
        <f t="shared" si="2911"/>
        <v>6200</v>
      </c>
      <c r="M3430" s="32">
        <v>1000</v>
      </c>
      <c r="N3430" s="32">
        <v>2600</v>
      </c>
      <c r="O3430" s="32">
        <v>2600</v>
      </c>
      <c r="P3430" s="32">
        <f t="shared" si="2913"/>
        <v>21030</v>
      </c>
      <c r="Q3430" s="32">
        <f t="shared" si="2893"/>
        <v>73.020833333333329</v>
      </c>
    </row>
    <row r="3431" spans="1:17">
      <c r="A3431" s="33" t="s">
        <v>803</v>
      </c>
      <c r="B3431" s="33" t="s">
        <v>129</v>
      </c>
      <c r="C3431" s="33" t="s">
        <v>1368</v>
      </c>
      <c r="D3431" s="33" t="s">
        <v>1369</v>
      </c>
      <c r="E3431" s="34">
        <v>6112</v>
      </c>
      <c r="F3431" s="33" t="s">
        <v>1372</v>
      </c>
      <c r="G3431" s="84" t="s">
        <v>3108</v>
      </c>
      <c r="H3431" s="35" t="s">
        <v>10</v>
      </c>
      <c r="I3431" s="32">
        <v>130700</v>
      </c>
      <c r="J3431" s="32">
        <v>126500</v>
      </c>
      <c r="K3431" s="32">
        <v>77432</v>
      </c>
      <c r="L3431" s="32">
        <f t="shared" si="2911"/>
        <v>27000</v>
      </c>
      <c r="M3431" s="32">
        <v>6000</v>
      </c>
      <c r="N3431" s="32">
        <v>8000</v>
      </c>
      <c r="O3431" s="32">
        <v>13000</v>
      </c>
      <c r="P3431" s="32">
        <f t="shared" si="2913"/>
        <v>104432</v>
      </c>
      <c r="Q3431" s="32">
        <f t="shared" si="2893"/>
        <v>82.55494071146245</v>
      </c>
    </row>
    <row r="3432" spans="1:17">
      <c r="A3432" s="12" t="s">
        <v>803</v>
      </c>
      <c r="B3432" s="12" t="s">
        <v>129</v>
      </c>
      <c r="C3432" s="12" t="s">
        <v>1368</v>
      </c>
      <c r="D3432" s="12" t="s">
        <v>1369</v>
      </c>
      <c r="E3432" s="11">
        <v>6112</v>
      </c>
      <c r="F3432" s="12" t="s">
        <v>1373</v>
      </c>
      <c r="G3432" s="84" t="s">
        <v>3108</v>
      </c>
      <c r="H3432" s="13" t="s">
        <v>7</v>
      </c>
      <c r="I3432" s="2">
        <v>21200</v>
      </c>
      <c r="J3432" s="2">
        <v>28717</v>
      </c>
      <c r="K3432" s="2">
        <v>28717</v>
      </c>
      <c r="L3432" s="2">
        <f t="shared" si="2911"/>
        <v>0</v>
      </c>
      <c r="M3432" s="2"/>
      <c r="N3432" s="2"/>
      <c r="O3432" s="2"/>
      <c r="P3432" s="2">
        <f t="shared" si="2913"/>
        <v>28717</v>
      </c>
      <c r="Q3432" s="2">
        <f t="shared" si="2893"/>
        <v>100</v>
      </c>
    </row>
    <row r="3433" spans="1:17">
      <c r="A3433" s="12" t="s">
        <v>803</v>
      </c>
      <c r="B3433" s="12" t="s">
        <v>129</v>
      </c>
      <c r="C3433" s="12" t="s">
        <v>1368</v>
      </c>
      <c r="D3433" s="12" t="s">
        <v>1369</v>
      </c>
      <c r="E3433" s="11">
        <v>6112</v>
      </c>
      <c r="F3433" s="12" t="s">
        <v>1374</v>
      </c>
      <c r="G3433" s="84" t="s">
        <v>3108</v>
      </c>
      <c r="H3433" s="13" t="s">
        <v>8</v>
      </c>
      <c r="I3433" s="2">
        <v>5000</v>
      </c>
      <c r="J3433" s="2">
        <v>5000</v>
      </c>
      <c r="K3433" s="2">
        <v>5000</v>
      </c>
      <c r="L3433" s="2">
        <f t="shared" si="2911"/>
        <v>0</v>
      </c>
      <c r="M3433" s="2"/>
      <c r="N3433" s="2"/>
      <c r="O3433" s="2"/>
      <c r="P3433" s="2">
        <f t="shared" si="2913"/>
        <v>5000</v>
      </c>
      <c r="Q3433" s="2">
        <f t="shared" si="2893"/>
        <v>100</v>
      </c>
    </row>
    <row r="3434" spans="1:17">
      <c r="A3434" s="12" t="s">
        <v>803</v>
      </c>
      <c r="B3434" s="12" t="s">
        <v>129</v>
      </c>
      <c r="C3434" s="12" t="s">
        <v>1368</v>
      </c>
      <c r="D3434" s="12" t="s">
        <v>1369</v>
      </c>
      <c r="E3434" s="11">
        <v>6112</v>
      </c>
      <c r="F3434" s="12" t="s">
        <v>1375</v>
      </c>
      <c r="G3434" s="84" t="s">
        <v>3108</v>
      </c>
      <c r="H3434" s="13" t="s">
        <v>6</v>
      </c>
      <c r="I3434" s="2">
        <v>12000</v>
      </c>
      <c r="J3434" s="2">
        <v>12000</v>
      </c>
      <c r="K3434" s="2">
        <v>12000</v>
      </c>
      <c r="L3434" s="2">
        <f t="shared" si="2911"/>
        <v>0</v>
      </c>
      <c r="M3434" s="2"/>
      <c r="N3434" s="2"/>
      <c r="O3434" s="2"/>
      <c r="P3434" s="2">
        <f t="shared" si="2913"/>
        <v>12000</v>
      </c>
      <c r="Q3434" s="2">
        <f t="shared" si="2893"/>
        <v>100</v>
      </c>
    </row>
    <row r="3435" spans="1:17">
      <c r="A3435" s="12" t="s">
        <v>803</v>
      </c>
      <c r="B3435" s="12" t="s">
        <v>129</v>
      </c>
      <c r="C3435" s="12" t="s">
        <v>1368</v>
      </c>
      <c r="D3435" s="12" t="s">
        <v>1369</v>
      </c>
      <c r="E3435" s="18" t="s">
        <v>13</v>
      </c>
      <c r="F3435" s="18" t="s">
        <v>0</v>
      </c>
      <c r="G3435" s="81" t="s">
        <v>0</v>
      </c>
      <c r="H3435" s="18" t="s">
        <v>14</v>
      </c>
      <c r="I3435" s="3">
        <v>162037</v>
      </c>
      <c r="J3435" s="3">
        <f t="shared" ref="J3435:K3435" si="2919">SUM(J3436)</f>
        <v>157312</v>
      </c>
      <c r="K3435" s="3">
        <f t="shared" si="2919"/>
        <v>90068</v>
      </c>
      <c r="L3435" s="3">
        <f t="shared" si="2911"/>
        <v>48000</v>
      </c>
      <c r="M3435" s="3">
        <f t="shared" ref="M3435:O3435" si="2920">SUM(M3436)</f>
        <v>16000</v>
      </c>
      <c r="N3435" s="3">
        <f t="shared" si="2920"/>
        <v>16000</v>
      </c>
      <c r="O3435" s="3">
        <f t="shared" si="2920"/>
        <v>16000</v>
      </c>
      <c r="P3435" s="3">
        <f t="shared" si="2913"/>
        <v>138068</v>
      </c>
      <c r="Q3435" s="3">
        <f t="shared" si="2893"/>
        <v>87.766985353946296</v>
      </c>
    </row>
    <row r="3436" spans="1:17">
      <c r="A3436" s="33" t="s">
        <v>803</v>
      </c>
      <c r="B3436" s="33" t="s">
        <v>129</v>
      </c>
      <c r="C3436" s="33" t="s">
        <v>1368</v>
      </c>
      <c r="D3436" s="33" t="s">
        <v>1369</v>
      </c>
      <c r="E3436" s="34">
        <v>6121</v>
      </c>
      <c r="F3436" s="33"/>
      <c r="G3436" s="84" t="s">
        <v>3108</v>
      </c>
      <c r="H3436" s="35" t="s">
        <v>15</v>
      </c>
      <c r="I3436" s="32">
        <v>162037</v>
      </c>
      <c r="J3436" s="32">
        <v>157312</v>
      </c>
      <c r="K3436" s="32">
        <v>90068</v>
      </c>
      <c r="L3436" s="32">
        <f t="shared" si="2911"/>
        <v>48000</v>
      </c>
      <c r="M3436" s="32">
        <v>16000</v>
      </c>
      <c r="N3436" s="32">
        <v>16000</v>
      </c>
      <c r="O3436" s="32">
        <v>16000</v>
      </c>
      <c r="P3436" s="32">
        <f t="shared" si="2913"/>
        <v>138068</v>
      </c>
      <c r="Q3436" s="32">
        <f t="shared" si="2893"/>
        <v>87.766985353946296</v>
      </c>
    </row>
    <row r="3437" spans="1:17">
      <c r="A3437" s="12" t="s">
        <v>803</v>
      </c>
      <c r="B3437" s="12" t="s">
        <v>129</v>
      </c>
      <c r="C3437" s="12" t="s">
        <v>1368</v>
      </c>
      <c r="D3437" s="12" t="s">
        <v>1369</v>
      </c>
      <c r="E3437" s="18" t="s">
        <v>16</v>
      </c>
      <c r="F3437" s="18" t="s">
        <v>0</v>
      </c>
      <c r="G3437" s="81" t="s">
        <v>0</v>
      </c>
      <c r="H3437" s="18" t="s">
        <v>17</v>
      </c>
      <c r="I3437" s="3">
        <v>229900</v>
      </c>
      <c r="J3437" s="3">
        <f t="shared" ref="J3437:K3437" si="2921">SUM(J3438:J3445)</f>
        <v>159100</v>
      </c>
      <c r="K3437" s="3">
        <f t="shared" si="2921"/>
        <v>101861</v>
      </c>
      <c r="L3437" s="3">
        <f t="shared" si="2911"/>
        <v>28405</v>
      </c>
      <c r="M3437" s="3">
        <f t="shared" ref="M3437:O3437" si="2922">SUM(M3438:M3445)</f>
        <v>5266</v>
      </c>
      <c r="N3437" s="3">
        <f t="shared" si="2922"/>
        <v>9316</v>
      </c>
      <c r="O3437" s="3">
        <f t="shared" si="2922"/>
        <v>13823</v>
      </c>
      <c r="P3437" s="3">
        <f t="shared" si="2913"/>
        <v>130266</v>
      </c>
      <c r="Q3437" s="3">
        <f t="shared" si="2893"/>
        <v>81.876807039597736</v>
      </c>
    </row>
    <row r="3438" spans="1:17">
      <c r="A3438" s="12" t="s">
        <v>803</v>
      </c>
      <c r="B3438" s="12" t="s">
        <v>129</v>
      </c>
      <c r="C3438" s="12" t="s">
        <v>1368</v>
      </c>
      <c r="D3438" s="12" t="s">
        <v>1369</v>
      </c>
      <c r="E3438" s="11">
        <v>6131</v>
      </c>
      <c r="F3438" s="12"/>
      <c r="G3438" s="84" t="s">
        <v>3108</v>
      </c>
      <c r="H3438" s="13" t="s">
        <v>18</v>
      </c>
      <c r="I3438" s="2">
        <v>3000</v>
      </c>
      <c r="J3438" s="2">
        <v>1000</v>
      </c>
      <c r="K3438" s="2">
        <v>1000</v>
      </c>
      <c r="L3438" s="2">
        <f t="shared" si="2911"/>
        <v>0</v>
      </c>
      <c r="M3438" s="2"/>
      <c r="N3438" s="2"/>
      <c r="O3438" s="2"/>
      <c r="P3438" s="2">
        <f t="shared" si="2913"/>
        <v>1000</v>
      </c>
      <c r="Q3438" s="2">
        <f t="shared" si="2893"/>
        <v>100</v>
      </c>
    </row>
    <row r="3439" spans="1:17">
      <c r="A3439" s="12" t="s">
        <v>803</v>
      </c>
      <c r="B3439" s="12" t="s">
        <v>129</v>
      </c>
      <c r="C3439" s="12" t="s">
        <v>1368</v>
      </c>
      <c r="D3439" s="12" t="s">
        <v>1369</v>
      </c>
      <c r="E3439" s="11">
        <v>6132</v>
      </c>
      <c r="F3439" s="12"/>
      <c r="G3439" s="84" t="s">
        <v>3108</v>
      </c>
      <c r="H3439" s="13" t="s">
        <v>19</v>
      </c>
      <c r="I3439" s="2">
        <v>109000</v>
      </c>
      <c r="J3439" s="2">
        <v>109000</v>
      </c>
      <c r="K3439" s="2">
        <v>73000</v>
      </c>
      <c r="L3439" s="2">
        <f t="shared" si="2911"/>
        <v>13000</v>
      </c>
      <c r="M3439" s="2">
        <v>1500</v>
      </c>
      <c r="N3439" s="2">
        <v>1500</v>
      </c>
      <c r="O3439" s="2">
        <v>10000</v>
      </c>
      <c r="P3439" s="2">
        <f t="shared" si="2913"/>
        <v>86000</v>
      </c>
      <c r="Q3439" s="2">
        <f t="shared" si="2893"/>
        <v>78.899082568807344</v>
      </c>
    </row>
    <row r="3440" spans="1:17">
      <c r="A3440" s="12" t="s">
        <v>803</v>
      </c>
      <c r="B3440" s="12" t="s">
        <v>129</v>
      </c>
      <c r="C3440" s="12" t="s">
        <v>1368</v>
      </c>
      <c r="D3440" s="12" t="s">
        <v>1369</v>
      </c>
      <c r="E3440" s="11">
        <v>6133</v>
      </c>
      <c r="F3440" s="12"/>
      <c r="G3440" s="84" t="s">
        <v>3108</v>
      </c>
      <c r="H3440" s="13" t="s">
        <v>20</v>
      </c>
      <c r="I3440" s="2">
        <v>12000</v>
      </c>
      <c r="J3440" s="2">
        <v>12000</v>
      </c>
      <c r="K3440" s="2">
        <v>6300</v>
      </c>
      <c r="L3440" s="2">
        <f t="shared" si="2911"/>
        <v>2700</v>
      </c>
      <c r="M3440" s="2">
        <v>900</v>
      </c>
      <c r="N3440" s="2">
        <v>900</v>
      </c>
      <c r="O3440" s="2">
        <v>900</v>
      </c>
      <c r="P3440" s="2">
        <f t="shared" si="2913"/>
        <v>9000</v>
      </c>
      <c r="Q3440" s="2">
        <f t="shared" si="2893"/>
        <v>75</v>
      </c>
    </row>
    <row r="3441" spans="1:17">
      <c r="A3441" s="12" t="s">
        <v>803</v>
      </c>
      <c r="B3441" s="12" t="s">
        <v>129</v>
      </c>
      <c r="C3441" s="12" t="s">
        <v>1368</v>
      </c>
      <c r="D3441" s="12" t="s">
        <v>1369</v>
      </c>
      <c r="E3441" s="11">
        <v>6134</v>
      </c>
      <c r="F3441" s="12"/>
      <c r="G3441" s="84" t="s">
        <v>3108</v>
      </c>
      <c r="H3441" s="13" t="s">
        <v>21</v>
      </c>
      <c r="I3441" s="2">
        <v>71000</v>
      </c>
      <c r="J3441" s="2">
        <v>11000</v>
      </c>
      <c r="K3441" s="2">
        <v>6750</v>
      </c>
      <c r="L3441" s="2">
        <f t="shared" si="2911"/>
        <v>2748</v>
      </c>
      <c r="M3441" s="2">
        <v>916</v>
      </c>
      <c r="N3441" s="2">
        <v>916</v>
      </c>
      <c r="O3441" s="2">
        <v>916</v>
      </c>
      <c r="P3441" s="2">
        <f t="shared" si="2913"/>
        <v>9498</v>
      </c>
      <c r="Q3441" s="2">
        <f t="shared" si="2893"/>
        <v>86.345454545454544</v>
      </c>
    </row>
    <row r="3442" spans="1:17">
      <c r="A3442" s="12" t="s">
        <v>803</v>
      </c>
      <c r="B3442" s="12" t="s">
        <v>129</v>
      </c>
      <c r="C3442" s="12" t="s">
        <v>1368</v>
      </c>
      <c r="D3442" s="12" t="s">
        <v>1369</v>
      </c>
      <c r="E3442" s="11">
        <v>6135</v>
      </c>
      <c r="F3442" s="12"/>
      <c r="G3442" s="84" t="s">
        <v>3108</v>
      </c>
      <c r="H3442" s="13" t="s">
        <v>22</v>
      </c>
      <c r="I3442" s="2">
        <v>800</v>
      </c>
      <c r="J3442" s="2">
        <v>0</v>
      </c>
      <c r="K3442" s="2">
        <v>0</v>
      </c>
      <c r="L3442" s="2">
        <f t="shared" si="2911"/>
        <v>0</v>
      </c>
      <c r="M3442" s="2"/>
      <c r="N3442" s="2"/>
      <c r="O3442" s="2"/>
      <c r="P3442" s="2">
        <f t="shared" si="2913"/>
        <v>0</v>
      </c>
      <c r="Q3442" s="2" t="str">
        <f t="shared" si="2893"/>
        <v>-</v>
      </c>
    </row>
    <row r="3443" spans="1:17">
      <c r="A3443" s="12" t="s">
        <v>803</v>
      </c>
      <c r="B3443" s="12" t="s">
        <v>129</v>
      </c>
      <c r="C3443" s="12" t="s">
        <v>1368</v>
      </c>
      <c r="D3443" s="12" t="s">
        <v>1369</v>
      </c>
      <c r="E3443" s="11">
        <v>6137</v>
      </c>
      <c r="F3443" s="12"/>
      <c r="G3443" s="84" t="s">
        <v>3108</v>
      </c>
      <c r="H3443" s="13" t="s">
        <v>24</v>
      </c>
      <c r="I3443" s="2">
        <v>9500</v>
      </c>
      <c r="J3443" s="2">
        <v>4500</v>
      </c>
      <c r="K3443" s="2">
        <v>2900</v>
      </c>
      <c r="L3443" s="2">
        <f t="shared" si="2911"/>
        <v>1200</v>
      </c>
      <c r="M3443" s="2">
        <v>400</v>
      </c>
      <c r="N3443" s="2">
        <v>400</v>
      </c>
      <c r="O3443" s="2">
        <v>400</v>
      </c>
      <c r="P3443" s="2">
        <f t="shared" si="2913"/>
        <v>4100</v>
      </c>
      <c r="Q3443" s="2">
        <f t="shared" si="2893"/>
        <v>91.111111111111114</v>
      </c>
    </row>
    <row r="3444" spans="1:17">
      <c r="A3444" s="12" t="s">
        <v>803</v>
      </c>
      <c r="B3444" s="12" t="s">
        <v>129</v>
      </c>
      <c r="C3444" s="12" t="s">
        <v>1368</v>
      </c>
      <c r="D3444" s="12" t="s">
        <v>1369</v>
      </c>
      <c r="E3444" s="11">
        <v>6138</v>
      </c>
      <c r="F3444" s="12"/>
      <c r="G3444" s="84" t="s">
        <v>3108</v>
      </c>
      <c r="H3444" s="13" t="s">
        <v>25</v>
      </c>
      <c r="I3444" s="2">
        <v>0</v>
      </c>
      <c r="J3444" s="2">
        <v>0</v>
      </c>
      <c r="K3444" s="2">
        <v>0</v>
      </c>
      <c r="L3444" s="2">
        <f t="shared" si="2911"/>
        <v>0</v>
      </c>
      <c r="M3444" s="2"/>
      <c r="N3444" s="2"/>
      <c r="O3444" s="2"/>
      <c r="P3444" s="2">
        <f t="shared" si="2913"/>
        <v>0</v>
      </c>
      <c r="Q3444" s="2" t="str">
        <f t="shared" si="2893"/>
        <v>-</v>
      </c>
    </row>
    <row r="3445" spans="1:17">
      <c r="A3445" s="17" t="s">
        <v>803</v>
      </c>
      <c r="B3445" s="17" t="s">
        <v>129</v>
      </c>
      <c r="C3445" s="17" t="s">
        <v>1368</v>
      </c>
      <c r="D3445" s="17" t="s">
        <v>1369</v>
      </c>
      <c r="E3445" s="17" t="s">
        <v>99</v>
      </c>
      <c r="F3445" s="12" t="s">
        <v>0</v>
      </c>
      <c r="G3445" s="84" t="s">
        <v>0</v>
      </c>
      <c r="H3445" s="18" t="s">
        <v>26</v>
      </c>
      <c r="I3445" s="3">
        <v>24600</v>
      </c>
      <c r="J3445" s="3">
        <f t="shared" ref="J3445:K3445" si="2923">SUM(J3446:J3448)</f>
        <v>21600</v>
      </c>
      <c r="K3445" s="3">
        <f t="shared" si="2923"/>
        <v>11911</v>
      </c>
      <c r="L3445" s="3">
        <f t="shared" si="2911"/>
        <v>8757</v>
      </c>
      <c r="M3445" s="3">
        <f t="shared" ref="M3445:O3445" si="2924">SUM(M3446:M3448)</f>
        <v>1550</v>
      </c>
      <c r="N3445" s="3">
        <f t="shared" si="2924"/>
        <v>5600</v>
      </c>
      <c r="O3445" s="3">
        <f t="shared" si="2924"/>
        <v>1607</v>
      </c>
      <c r="P3445" s="3">
        <f t="shared" si="2913"/>
        <v>20668</v>
      </c>
      <c r="Q3445" s="3">
        <f t="shared" si="2893"/>
        <v>95.68518518518519</v>
      </c>
    </row>
    <row r="3446" spans="1:17">
      <c r="A3446" s="12" t="s">
        <v>803</v>
      </c>
      <c r="B3446" s="12" t="s">
        <v>129</v>
      </c>
      <c r="C3446" s="12" t="s">
        <v>1368</v>
      </c>
      <c r="D3446" s="12" t="s">
        <v>1369</v>
      </c>
      <c r="E3446" s="11">
        <v>6139</v>
      </c>
      <c r="F3446" s="12"/>
      <c r="G3446" s="84" t="s">
        <v>3108</v>
      </c>
      <c r="H3446" s="13" t="s">
        <v>26</v>
      </c>
      <c r="I3446" s="2">
        <v>16300</v>
      </c>
      <c r="J3446" s="2">
        <v>13300</v>
      </c>
      <c r="K3446" s="2">
        <v>6300</v>
      </c>
      <c r="L3446" s="2">
        <f t="shared" si="2911"/>
        <v>7000</v>
      </c>
      <c r="M3446" s="2">
        <v>1000</v>
      </c>
      <c r="N3446" s="2">
        <v>5000</v>
      </c>
      <c r="O3446" s="2">
        <v>1000</v>
      </c>
      <c r="P3446" s="2">
        <f t="shared" si="2913"/>
        <v>13300</v>
      </c>
      <c r="Q3446" s="2">
        <f t="shared" si="2893"/>
        <v>100</v>
      </c>
    </row>
    <row r="3447" spans="1:17">
      <c r="A3447" s="33" t="s">
        <v>803</v>
      </c>
      <c r="B3447" s="33" t="s">
        <v>129</v>
      </c>
      <c r="C3447" s="33" t="s">
        <v>1368</v>
      </c>
      <c r="D3447" s="33" t="s">
        <v>1369</v>
      </c>
      <c r="E3447" s="34">
        <v>6139</v>
      </c>
      <c r="F3447" s="33" t="s">
        <v>1376</v>
      </c>
      <c r="G3447" s="84" t="s">
        <v>3108</v>
      </c>
      <c r="H3447" s="35" t="s">
        <v>108</v>
      </c>
      <c r="I3447" s="32">
        <v>4700</v>
      </c>
      <c r="J3447" s="32">
        <v>4700</v>
      </c>
      <c r="K3447" s="32">
        <v>3811</v>
      </c>
      <c r="L3447" s="32">
        <f t="shared" si="2911"/>
        <v>857</v>
      </c>
      <c r="M3447" s="32">
        <v>250</v>
      </c>
      <c r="N3447" s="32">
        <v>300</v>
      </c>
      <c r="O3447" s="32">
        <v>307</v>
      </c>
      <c r="P3447" s="32">
        <f t="shared" si="2913"/>
        <v>4668</v>
      </c>
      <c r="Q3447" s="32">
        <f t="shared" si="2893"/>
        <v>99.319148936170208</v>
      </c>
    </row>
    <row r="3448" spans="1:17" ht="22.5">
      <c r="A3448" s="12" t="s">
        <v>803</v>
      </c>
      <c r="B3448" s="12" t="s">
        <v>129</v>
      </c>
      <c r="C3448" s="12" t="s">
        <v>1368</v>
      </c>
      <c r="D3448" s="12" t="s">
        <v>1369</v>
      </c>
      <c r="E3448" s="11">
        <v>6139</v>
      </c>
      <c r="F3448" s="12" t="s">
        <v>1377</v>
      </c>
      <c r="G3448" s="84" t="s">
        <v>3108</v>
      </c>
      <c r="H3448" s="13" t="s">
        <v>114</v>
      </c>
      <c r="I3448" s="2">
        <v>3600</v>
      </c>
      <c r="J3448" s="2">
        <v>3600</v>
      </c>
      <c r="K3448" s="2">
        <v>1800</v>
      </c>
      <c r="L3448" s="2">
        <f t="shared" si="2911"/>
        <v>900</v>
      </c>
      <c r="M3448" s="2">
        <v>300</v>
      </c>
      <c r="N3448" s="2">
        <v>300</v>
      </c>
      <c r="O3448" s="2">
        <v>300</v>
      </c>
      <c r="P3448" s="2">
        <f t="shared" si="2913"/>
        <v>2700</v>
      </c>
      <c r="Q3448" s="2">
        <f t="shared" si="2893"/>
        <v>75</v>
      </c>
    </row>
    <row r="3449" spans="1:17" ht="22.5">
      <c r="A3449" s="17" t="s">
        <v>0</v>
      </c>
      <c r="B3449" s="17" t="s">
        <v>0</v>
      </c>
      <c r="C3449" s="17" t="s">
        <v>0</v>
      </c>
      <c r="D3449" s="18" t="s">
        <v>0</v>
      </c>
      <c r="E3449" s="18" t="s">
        <v>0</v>
      </c>
      <c r="F3449" s="18" t="s">
        <v>0</v>
      </c>
      <c r="G3449" s="81" t="s">
        <v>0</v>
      </c>
      <c r="H3449" s="24" t="s">
        <v>36</v>
      </c>
      <c r="I3449" s="29">
        <v>100</v>
      </c>
      <c r="J3449" s="29">
        <f t="shared" ref="J3449:K3451" si="2925">SUM(J3450)</f>
        <v>100</v>
      </c>
      <c r="K3449" s="29">
        <f t="shared" si="2925"/>
        <v>0</v>
      </c>
      <c r="L3449" s="29">
        <f t="shared" si="2911"/>
        <v>0</v>
      </c>
      <c r="M3449" s="29">
        <f t="shared" ref="M3449:O3451" si="2926">SUM(M3450)</f>
        <v>0</v>
      </c>
      <c r="N3449" s="29">
        <f t="shared" si="2926"/>
        <v>0</v>
      </c>
      <c r="O3449" s="29">
        <f t="shared" si="2926"/>
        <v>0</v>
      </c>
      <c r="P3449" s="29">
        <f t="shared" si="2913"/>
        <v>0</v>
      </c>
      <c r="Q3449" s="29">
        <f t="shared" si="2893"/>
        <v>0</v>
      </c>
    </row>
    <row r="3450" spans="1:17">
      <c r="A3450" s="12" t="s">
        <v>803</v>
      </c>
      <c r="B3450" s="12" t="s">
        <v>129</v>
      </c>
      <c r="C3450" s="12" t="s">
        <v>1368</v>
      </c>
      <c r="D3450" s="12" t="s">
        <v>1369</v>
      </c>
      <c r="E3450" s="18" t="s">
        <v>28</v>
      </c>
      <c r="F3450" s="18" t="s">
        <v>0</v>
      </c>
      <c r="G3450" s="81" t="s">
        <v>0</v>
      </c>
      <c r="H3450" s="18" t="s">
        <v>29</v>
      </c>
      <c r="I3450" s="3">
        <v>100</v>
      </c>
      <c r="J3450" s="3">
        <f t="shared" si="2925"/>
        <v>100</v>
      </c>
      <c r="K3450" s="3">
        <f t="shared" si="2925"/>
        <v>0</v>
      </c>
      <c r="L3450" s="3">
        <f t="shared" si="2911"/>
        <v>0</v>
      </c>
      <c r="M3450" s="3">
        <f t="shared" si="2926"/>
        <v>0</v>
      </c>
      <c r="N3450" s="3">
        <f t="shared" si="2926"/>
        <v>0</v>
      </c>
      <c r="O3450" s="3">
        <f t="shared" si="2926"/>
        <v>0</v>
      </c>
      <c r="P3450" s="3">
        <f t="shared" si="2913"/>
        <v>0</v>
      </c>
      <c r="Q3450" s="3">
        <f t="shared" si="2893"/>
        <v>0</v>
      </c>
    </row>
    <row r="3451" spans="1:17">
      <c r="A3451" s="17" t="s">
        <v>803</v>
      </c>
      <c r="B3451" s="17" t="s">
        <v>129</v>
      </c>
      <c r="C3451" s="17" t="s">
        <v>1368</v>
      </c>
      <c r="D3451" s="17" t="s">
        <v>1369</v>
      </c>
      <c r="E3451" s="17" t="s">
        <v>120</v>
      </c>
      <c r="F3451" s="12" t="s">
        <v>0</v>
      </c>
      <c r="G3451" s="84" t="s">
        <v>0</v>
      </c>
      <c r="H3451" s="18" t="s">
        <v>35</v>
      </c>
      <c r="I3451" s="3">
        <v>100</v>
      </c>
      <c r="J3451" s="3">
        <f t="shared" si="2925"/>
        <v>100</v>
      </c>
      <c r="K3451" s="3">
        <f t="shared" si="2925"/>
        <v>0</v>
      </c>
      <c r="L3451" s="3">
        <f t="shared" si="2911"/>
        <v>0</v>
      </c>
      <c r="M3451" s="3">
        <f t="shared" si="2926"/>
        <v>0</v>
      </c>
      <c r="N3451" s="3">
        <f t="shared" si="2926"/>
        <v>0</v>
      </c>
      <c r="O3451" s="3">
        <f t="shared" si="2926"/>
        <v>0</v>
      </c>
      <c r="P3451" s="3">
        <f t="shared" si="2913"/>
        <v>0</v>
      </c>
      <c r="Q3451" s="3">
        <f t="shared" si="2893"/>
        <v>0</v>
      </c>
    </row>
    <row r="3452" spans="1:17">
      <c r="A3452" s="12" t="s">
        <v>803</v>
      </c>
      <c r="B3452" s="12" t="s">
        <v>129</v>
      </c>
      <c r="C3452" s="12" t="s">
        <v>1368</v>
      </c>
      <c r="D3452" s="12" t="s">
        <v>1369</v>
      </c>
      <c r="E3452" s="11">
        <v>6148</v>
      </c>
      <c r="F3452" s="12"/>
      <c r="G3452" s="84" t="s">
        <v>3108</v>
      </c>
      <c r="H3452" s="13" t="s">
        <v>35</v>
      </c>
      <c r="I3452" s="2">
        <v>100</v>
      </c>
      <c r="J3452" s="2">
        <v>100</v>
      </c>
      <c r="K3452" s="2">
        <v>0</v>
      </c>
      <c r="L3452" s="2">
        <f t="shared" si="2911"/>
        <v>0</v>
      </c>
      <c r="M3452" s="2"/>
      <c r="N3452" s="2"/>
      <c r="O3452" s="2"/>
      <c r="P3452" s="2">
        <f t="shared" si="2913"/>
        <v>0</v>
      </c>
      <c r="Q3452" s="2">
        <f t="shared" si="2893"/>
        <v>0</v>
      </c>
    </row>
    <row r="3453" spans="1:17" ht="22.5">
      <c r="A3453" s="17" t="s">
        <v>0</v>
      </c>
      <c r="B3453" s="17" t="s">
        <v>0</v>
      </c>
      <c r="C3453" s="17" t="s">
        <v>0</v>
      </c>
      <c r="D3453" s="18" t="s">
        <v>0</v>
      </c>
      <c r="E3453" s="18" t="s">
        <v>0</v>
      </c>
      <c r="F3453" s="18" t="s">
        <v>0</v>
      </c>
      <c r="G3453" s="81" t="s">
        <v>0</v>
      </c>
      <c r="H3453" s="24" t="s">
        <v>58</v>
      </c>
      <c r="I3453" s="29">
        <v>35000</v>
      </c>
      <c r="J3453" s="29">
        <f t="shared" ref="J3453:K3453" si="2927">SUM(J3454)</f>
        <v>30000</v>
      </c>
      <c r="K3453" s="29">
        <f t="shared" si="2927"/>
        <v>20000</v>
      </c>
      <c r="L3453" s="29">
        <f t="shared" si="2911"/>
        <v>10000</v>
      </c>
      <c r="M3453" s="29">
        <f t="shared" ref="M3453:O3453" si="2928">SUM(M3454)</f>
        <v>10000</v>
      </c>
      <c r="N3453" s="29">
        <f t="shared" si="2928"/>
        <v>0</v>
      </c>
      <c r="O3453" s="29">
        <f t="shared" si="2928"/>
        <v>0</v>
      </c>
      <c r="P3453" s="29">
        <f t="shared" si="2913"/>
        <v>30000</v>
      </c>
      <c r="Q3453" s="29">
        <f t="shared" si="2893"/>
        <v>100</v>
      </c>
    </row>
    <row r="3454" spans="1:17">
      <c r="A3454" s="12" t="s">
        <v>803</v>
      </c>
      <c r="B3454" s="12" t="s">
        <v>129</v>
      </c>
      <c r="C3454" s="12" t="s">
        <v>1368</v>
      </c>
      <c r="D3454" s="12" t="s">
        <v>1369</v>
      </c>
      <c r="E3454" s="18" t="s">
        <v>50</v>
      </c>
      <c r="F3454" s="18" t="s">
        <v>0</v>
      </c>
      <c r="G3454" s="81" t="s">
        <v>0</v>
      </c>
      <c r="H3454" s="18" t="s">
        <v>51</v>
      </c>
      <c r="I3454" s="3">
        <v>35000</v>
      </c>
      <c r="J3454" s="3">
        <f t="shared" ref="J3454" si="2929">SUM(J3455:J3456)</f>
        <v>30000</v>
      </c>
      <c r="K3454" s="3">
        <f t="shared" ref="K3454" si="2930">SUM(K3455:K3456)</f>
        <v>20000</v>
      </c>
      <c r="L3454" s="3">
        <f t="shared" si="2911"/>
        <v>10000</v>
      </c>
      <c r="M3454" s="3">
        <f t="shared" ref="M3454:O3454" si="2931">SUM(M3455:M3456)</f>
        <v>10000</v>
      </c>
      <c r="N3454" s="3">
        <f t="shared" si="2931"/>
        <v>0</v>
      </c>
      <c r="O3454" s="3">
        <f t="shared" si="2931"/>
        <v>0</v>
      </c>
      <c r="P3454" s="3">
        <f t="shared" si="2913"/>
        <v>30000</v>
      </c>
      <c r="Q3454" s="3">
        <f t="shared" si="2893"/>
        <v>100</v>
      </c>
    </row>
    <row r="3455" spans="1:17">
      <c r="A3455" s="12" t="s">
        <v>803</v>
      </c>
      <c r="B3455" s="12" t="s">
        <v>129</v>
      </c>
      <c r="C3455" s="12" t="s">
        <v>1368</v>
      </c>
      <c r="D3455" s="12" t="s">
        <v>1369</v>
      </c>
      <c r="E3455" s="11">
        <v>8213</v>
      </c>
      <c r="F3455" s="12"/>
      <c r="G3455" s="84" t="s">
        <v>3108</v>
      </c>
      <c r="H3455" s="13" t="s">
        <v>54</v>
      </c>
      <c r="I3455" s="2">
        <v>25000</v>
      </c>
      <c r="J3455" s="2">
        <v>10000</v>
      </c>
      <c r="K3455" s="2">
        <v>10000</v>
      </c>
      <c r="L3455" s="2">
        <f t="shared" si="2911"/>
        <v>0</v>
      </c>
      <c r="M3455" s="2"/>
      <c r="N3455" s="2"/>
      <c r="O3455" s="2"/>
      <c r="P3455" s="2">
        <f t="shared" si="2913"/>
        <v>10000</v>
      </c>
      <c r="Q3455" s="2">
        <f t="shared" si="2893"/>
        <v>100</v>
      </c>
    </row>
    <row r="3456" spans="1:17">
      <c r="A3456" s="12" t="s">
        <v>803</v>
      </c>
      <c r="B3456" s="12" t="s">
        <v>129</v>
      </c>
      <c r="C3456" s="12" t="s">
        <v>1368</v>
      </c>
      <c r="D3456" s="12" t="s">
        <v>1369</v>
      </c>
      <c r="E3456" s="11">
        <v>8216</v>
      </c>
      <c r="F3456" s="12"/>
      <c r="G3456" s="84" t="s">
        <v>3108</v>
      </c>
      <c r="H3456" s="13" t="s">
        <v>57</v>
      </c>
      <c r="I3456" s="2">
        <v>10000</v>
      </c>
      <c r="J3456" s="2">
        <v>20000</v>
      </c>
      <c r="K3456" s="2">
        <v>10000</v>
      </c>
      <c r="L3456" s="2">
        <f t="shared" si="2911"/>
        <v>10000</v>
      </c>
      <c r="M3456" s="2">
        <v>10000</v>
      </c>
      <c r="N3456" s="2"/>
      <c r="O3456" s="2"/>
      <c r="P3456" s="2">
        <f t="shared" si="2913"/>
        <v>20000</v>
      </c>
      <c r="Q3456" s="2">
        <f t="shared" si="2893"/>
        <v>100</v>
      </c>
    </row>
    <row r="3457" spans="1:17">
      <c r="A3457" s="13" t="s">
        <v>0</v>
      </c>
      <c r="B3457" s="13" t="s">
        <v>0</v>
      </c>
      <c r="C3457" s="13" t="s">
        <v>0</v>
      </c>
      <c r="D3457" s="13" t="s">
        <v>0</v>
      </c>
      <c r="E3457" s="13" t="s">
        <v>0</v>
      </c>
      <c r="F3457" s="13" t="s">
        <v>0</v>
      </c>
      <c r="G3457" s="84" t="s">
        <v>0</v>
      </c>
      <c r="H3457" s="24" t="s">
        <v>1378</v>
      </c>
      <c r="I3457" s="29">
        <v>2168804</v>
      </c>
      <c r="J3457" s="29">
        <f t="shared" ref="J3457:K3457" si="2932">SUM(J3426,J3449,J3453)</f>
        <v>2045746</v>
      </c>
      <c r="K3457" s="29">
        <f t="shared" si="2932"/>
        <v>1207694</v>
      </c>
      <c r="L3457" s="29">
        <f t="shared" si="2911"/>
        <v>509605</v>
      </c>
      <c r="M3457" s="29">
        <f t="shared" ref="M3457:O3457" si="2933">SUM(M3426,M3449,M3453)</f>
        <v>168266</v>
      </c>
      <c r="N3457" s="29">
        <f t="shared" si="2933"/>
        <v>165916</v>
      </c>
      <c r="O3457" s="29">
        <f t="shared" si="2933"/>
        <v>175423</v>
      </c>
      <c r="P3457" s="29">
        <f t="shared" si="2913"/>
        <v>1717299</v>
      </c>
      <c r="Q3457" s="29">
        <f t="shared" si="2893"/>
        <v>83.944878787493664</v>
      </c>
    </row>
    <row r="3458" spans="1:17" ht="15.75" thickBot="1">
      <c r="A3458" s="13" t="s">
        <v>0</v>
      </c>
      <c r="B3458" s="13" t="s">
        <v>0</v>
      </c>
      <c r="C3458" s="13" t="s">
        <v>0</v>
      </c>
      <c r="D3458" s="13" t="s">
        <v>0</v>
      </c>
      <c r="E3458" s="13" t="s">
        <v>0</v>
      </c>
      <c r="F3458" s="13" t="s">
        <v>0</v>
      </c>
      <c r="G3458" s="84" t="s">
        <v>0</v>
      </c>
      <c r="H3458" s="18" t="s">
        <v>125</v>
      </c>
      <c r="I3458" s="3">
        <v>48</v>
      </c>
      <c r="J3458" s="3">
        <v>48</v>
      </c>
      <c r="K3458" s="3">
        <v>0</v>
      </c>
      <c r="L3458" s="3">
        <f t="shared" si="2911"/>
        <v>0</v>
      </c>
      <c r="M3458" s="3"/>
      <c r="N3458" s="3"/>
      <c r="O3458" s="3"/>
      <c r="P3458" s="3">
        <f t="shared" si="2913"/>
        <v>0</v>
      </c>
      <c r="Q3458" s="3">
        <f t="shared" si="2893"/>
        <v>0</v>
      </c>
    </row>
    <row r="3459" spans="1:17" ht="45.75" thickBot="1">
      <c r="A3459" s="109" t="s">
        <v>0</v>
      </c>
      <c r="B3459" s="109" t="s">
        <v>0</v>
      </c>
      <c r="C3459" s="109" t="s">
        <v>0</v>
      </c>
      <c r="D3459" s="109" t="s">
        <v>0</v>
      </c>
      <c r="E3459" s="109" t="s">
        <v>0</v>
      </c>
      <c r="F3459" s="109" t="s">
        <v>0</v>
      </c>
      <c r="G3459" s="121" t="s">
        <v>0</v>
      </c>
      <c r="H3459" s="1" t="s">
        <v>126</v>
      </c>
      <c r="I3459" s="1" t="s">
        <v>3016</v>
      </c>
      <c r="J3459" s="1" t="s">
        <v>3199</v>
      </c>
      <c r="K3459" s="1" t="s">
        <v>3198</v>
      </c>
      <c r="L3459" s="1" t="s">
        <v>3191</v>
      </c>
      <c r="M3459" s="1" t="s">
        <v>3193</v>
      </c>
      <c r="N3459" s="1" t="s">
        <v>3194</v>
      </c>
      <c r="O3459" s="1" t="s">
        <v>3195</v>
      </c>
      <c r="P3459" s="1" t="s">
        <v>3192</v>
      </c>
      <c r="Q3459" s="1" t="s">
        <v>3185</v>
      </c>
    </row>
    <row r="3460" spans="1:17">
      <c r="A3460" s="110"/>
      <c r="B3460" s="110"/>
      <c r="C3460" s="110"/>
      <c r="D3460" s="110"/>
      <c r="E3460" s="110"/>
      <c r="F3460" s="110"/>
      <c r="G3460" s="122"/>
      <c r="H3460" s="26" t="s">
        <v>0</v>
      </c>
      <c r="I3460" s="28">
        <v>1</v>
      </c>
      <c r="J3460" s="28">
        <v>2</v>
      </c>
      <c r="K3460" s="28">
        <v>3</v>
      </c>
      <c r="L3460" s="28" t="s">
        <v>3186</v>
      </c>
      <c r="M3460" s="28">
        <v>5</v>
      </c>
      <c r="N3460" s="28">
        <v>6</v>
      </c>
      <c r="O3460" s="28">
        <v>7</v>
      </c>
      <c r="P3460" s="28" t="s">
        <v>3187</v>
      </c>
      <c r="Q3460" s="28">
        <v>9</v>
      </c>
    </row>
    <row r="3461" spans="1:17">
      <c r="A3461" s="110"/>
      <c r="B3461" s="110"/>
      <c r="C3461" s="110"/>
      <c r="D3461" s="110"/>
      <c r="E3461" s="110"/>
      <c r="F3461" s="110"/>
      <c r="G3461" s="122"/>
      <c r="H3461" s="8" t="s">
        <v>877</v>
      </c>
      <c r="I3461" s="9">
        <v>2168804</v>
      </c>
      <c r="J3461" s="9">
        <f t="shared" ref="J3461" si="2934">SUM(J3457)</f>
        <v>2045746</v>
      </c>
      <c r="K3461" s="9">
        <f t="shared" ref="K3461" si="2935">SUM(K3457)</f>
        <v>1207694</v>
      </c>
      <c r="L3461" s="9">
        <f t="shared" ref="L3461:L3462" si="2936">M3461+N3461+O3461</f>
        <v>509605</v>
      </c>
      <c r="M3461" s="9">
        <f t="shared" ref="M3461:O3461" si="2937">SUM(M3457)</f>
        <v>168266</v>
      </c>
      <c r="N3461" s="9">
        <f t="shared" si="2937"/>
        <v>165916</v>
      </c>
      <c r="O3461" s="9">
        <f t="shared" si="2937"/>
        <v>175423</v>
      </c>
      <c r="P3461" s="9">
        <f t="shared" ref="P3461:P3462" si="2938">SUM(K3461+L3461)</f>
        <v>1717299</v>
      </c>
      <c r="Q3461" s="9">
        <f t="shared" si="2893"/>
        <v>83.944878787493664</v>
      </c>
    </row>
    <row r="3462" spans="1:17">
      <c r="A3462" s="110"/>
      <c r="B3462" s="110"/>
      <c r="C3462" s="110"/>
      <c r="D3462" s="110"/>
      <c r="E3462" s="110"/>
      <c r="F3462" s="110"/>
      <c r="G3462" s="122"/>
      <c r="H3462" s="10" t="s">
        <v>68</v>
      </c>
      <c r="I3462" s="9">
        <v>2168804</v>
      </c>
      <c r="J3462" s="9">
        <f t="shared" ref="J3462" si="2939">SUM(J3461)</f>
        <v>2045746</v>
      </c>
      <c r="K3462" s="9">
        <f t="shared" ref="K3462" si="2940">SUM(K3461)</f>
        <v>1207694</v>
      </c>
      <c r="L3462" s="9">
        <f t="shared" si="2936"/>
        <v>509605</v>
      </c>
      <c r="M3462" s="9">
        <f t="shared" ref="M3462:O3462" si="2941">SUM(M3461)</f>
        <v>168266</v>
      </c>
      <c r="N3462" s="9">
        <f t="shared" si="2941"/>
        <v>165916</v>
      </c>
      <c r="O3462" s="9">
        <f t="shared" si="2941"/>
        <v>175423</v>
      </c>
      <c r="P3462" s="9">
        <f t="shared" si="2938"/>
        <v>1717299</v>
      </c>
      <c r="Q3462" s="9">
        <f t="shared" si="2893"/>
        <v>83.944878787493664</v>
      </c>
    </row>
    <row r="3463" spans="1:17">
      <c r="A3463" s="111"/>
      <c r="B3463" s="111"/>
      <c r="C3463" s="111"/>
      <c r="D3463" s="111"/>
      <c r="E3463" s="111"/>
      <c r="F3463" s="111"/>
      <c r="G3463" s="123"/>
      <c r="Q3463" t="str">
        <f t="shared" si="2893"/>
        <v>-</v>
      </c>
    </row>
    <row r="3464" spans="1:17" ht="15.75" thickBot="1">
      <c r="A3464" s="13" t="s">
        <v>0</v>
      </c>
      <c r="B3464" s="13" t="s">
        <v>0</v>
      </c>
      <c r="C3464" s="13" t="s">
        <v>0</v>
      </c>
      <c r="D3464" s="13" t="s">
        <v>0</v>
      </c>
      <c r="E3464" s="13" t="s">
        <v>0</v>
      </c>
      <c r="F3464" s="13" t="s">
        <v>0</v>
      </c>
      <c r="G3464" s="84" t="s">
        <v>0</v>
      </c>
      <c r="H3464" s="27" t="s">
        <v>0</v>
      </c>
      <c r="I3464" s="27"/>
      <c r="J3464" s="27"/>
      <c r="K3464" s="27"/>
      <c r="L3464" s="27"/>
      <c r="M3464" s="27"/>
      <c r="N3464" s="27"/>
      <c r="O3464" s="27"/>
      <c r="P3464" s="27"/>
      <c r="Q3464" s="27" t="str">
        <f t="shared" si="2893"/>
        <v>-</v>
      </c>
    </row>
    <row r="3465" spans="1:17" ht="45.75" thickBot="1">
      <c r="A3465" s="1" t="s">
        <v>82</v>
      </c>
      <c r="B3465" s="1" t="s">
        <v>83</v>
      </c>
      <c r="C3465" s="1" t="s">
        <v>84</v>
      </c>
      <c r="D3465" s="19" t="s">
        <v>0</v>
      </c>
      <c r="E3465" s="1" t="s">
        <v>85</v>
      </c>
      <c r="F3465" s="1" t="s">
        <v>86</v>
      </c>
      <c r="G3465" s="82" t="s">
        <v>87</v>
      </c>
      <c r="H3465" s="1" t="s">
        <v>1</v>
      </c>
      <c r="I3465" s="1" t="s">
        <v>3016</v>
      </c>
      <c r="J3465" s="1" t="s">
        <v>3199</v>
      </c>
      <c r="K3465" s="1" t="s">
        <v>3198</v>
      </c>
      <c r="L3465" s="1" t="s">
        <v>3191</v>
      </c>
      <c r="M3465" s="1" t="s">
        <v>3193</v>
      </c>
      <c r="N3465" s="1" t="s">
        <v>3194</v>
      </c>
      <c r="O3465" s="1" t="s">
        <v>3195</v>
      </c>
      <c r="P3465" s="1" t="s">
        <v>3192</v>
      </c>
      <c r="Q3465" s="1" t="s">
        <v>3185</v>
      </c>
    </row>
    <row r="3466" spans="1:17">
      <c r="A3466" s="20" t="s">
        <v>0</v>
      </c>
      <c r="B3466" s="20" t="s">
        <v>0</v>
      </c>
      <c r="C3466" s="20" t="s">
        <v>0</v>
      </c>
      <c r="D3466" s="21" t="s">
        <v>0</v>
      </c>
      <c r="E3466" s="21" t="s">
        <v>0</v>
      </c>
      <c r="F3466" s="22" t="s">
        <v>0</v>
      </c>
      <c r="G3466" s="83" t="s">
        <v>0</v>
      </c>
      <c r="H3466" s="23" t="s">
        <v>0</v>
      </c>
      <c r="I3466" s="28">
        <v>1</v>
      </c>
      <c r="J3466" s="28">
        <v>2</v>
      </c>
      <c r="K3466" s="28">
        <v>3</v>
      </c>
      <c r="L3466" s="28" t="s">
        <v>3186</v>
      </c>
      <c r="M3466" s="28">
        <v>5</v>
      </c>
      <c r="N3466" s="28">
        <v>6</v>
      </c>
      <c r="O3466" s="28">
        <v>7</v>
      </c>
      <c r="P3466" s="28" t="s">
        <v>3187</v>
      </c>
      <c r="Q3466" s="28">
        <v>9</v>
      </c>
    </row>
    <row r="3467" spans="1:17">
      <c r="A3467" s="17" t="s">
        <v>803</v>
      </c>
      <c r="B3467" s="17" t="s">
        <v>129</v>
      </c>
      <c r="C3467" s="12" t="s">
        <v>1379</v>
      </c>
      <c r="D3467" s="12" t="s">
        <v>1380</v>
      </c>
      <c r="E3467" s="18" t="s">
        <v>0</v>
      </c>
      <c r="F3467" s="18" t="s">
        <v>0</v>
      </c>
      <c r="G3467" s="81" t="s">
        <v>0</v>
      </c>
      <c r="H3467" s="18" t="s">
        <v>1381</v>
      </c>
      <c r="I3467" s="11"/>
      <c r="J3467" s="11"/>
      <c r="K3467" s="11"/>
      <c r="L3467" s="11"/>
      <c r="M3467" s="11"/>
      <c r="N3467" s="11"/>
      <c r="O3467" s="11"/>
      <c r="P3467" s="11"/>
      <c r="Q3467" s="11" t="str">
        <f t="shared" si="2893"/>
        <v>-</v>
      </c>
    </row>
    <row r="3468" spans="1:17" ht="22.5">
      <c r="A3468" s="17" t="s">
        <v>0</v>
      </c>
      <c r="B3468" s="17" t="s">
        <v>0</v>
      </c>
      <c r="C3468" s="17" t="s">
        <v>0</v>
      </c>
      <c r="D3468" s="18" t="s">
        <v>0</v>
      </c>
      <c r="E3468" s="18" t="s">
        <v>0</v>
      </c>
      <c r="F3468" s="18" t="s">
        <v>0</v>
      </c>
      <c r="G3468" s="81" t="s">
        <v>0</v>
      </c>
      <c r="H3468" s="24" t="s">
        <v>27</v>
      </c>
      <c r="I3468" s="29">
        <v>2119982</v>
      </c>
      <c r="J3468" s="29">
        <f t="shared" ref="J3468" si="2942">SUM(J3469,J3477,J3479)</f>
        <v>2110932</v>
      </c>
      <c r="K3468" s="29">
        <f t="shared" ref="K3468" si="2943">SUM(K3469,K3477,K3479)</f>
        <v>1080016</v>
      </c>
      <c r="L3468" s="29">
        <f t="shared" ref="L3468:L3499" si="2944">M3468+N3468+O3468</f>
        <v>521160</v>
      </c>
      <c r="M3468" s="29">
        <f t="shared" ref="M3468:O3468" si="2945">SUM(M3469,M3477,M3479)</f>
        <v>178220</v>
      </c>
      <c r="N3468" s="29">
        <f t="shared" si="2945"/>
        <v>171470</v>
      </c>
      <c r="O3468" s="29">
        <f t="shared" si="2945"/>
        <v>171470</v>
      </c>
      <c r="P3468" s="29">
        <f t="shared" ref="P3468:P3499" si="2946">SUM(K3468+L3468)</f>
        <v>1601176</v>
      </c>
      <c r="Q3468" s="29">
        <f t="shared" si="2893"/>
        <v>75.851614358018153</v>
      </c>
    </row>
    <row r="3469" spans="1:17">
      <c r="A3469" s="12" t="s">
        <v>803</v>
      </c>
      <c r="B3469" s="12" t="s">
        <v>129</v>
      </c>
      <c r="C3469" s="12" t="s">
        <v>1379</v>
      </c>
      <c r="D3469" s="12" t="s">
        <v>1380</v>
      </c>
      <c r="E3469" s="18" t="s">
        <v>2</v>
      </c>
      <c r="F3469" s="18" t="s">
        <v>0</v>
      </c>
      <c r="G3469" s="81" t="s">
        <v>0</v>
      </c>
      <c r="H3469" s="18" t="s">
        <v>3</v>
      </c>
      <c r="I3469" s="3">
        <v>1804702</v>
      </c>
      <c r="J3469" s="3">
        <f t="shared" ref="J3469" si="2947">SUM(J3470:J3471)</f>
        <v>1814152</v>
      </c>
      <c r="K3469" s="3">
        <f t="shared" ref="K3469" si="2948">SUM(K3470:K3471)</f>
        <v>934081</v>
      </c>
      <c r="L3469" s="3">
        <f t="shared" si="2944"/>
        <v>435300</v>
      </c>
      <c r="M3469" s="3">
        <f t="shared" ref="M3469:O3469" si="2949">SUM(M3470:M3471)</f>
        <v>145100</v>
      </c>
      <c r="N3469" s="3">
        <f t="shared" si="2949"/>
        <v>145100</v>
      </c>
      <c r="O3469" s="3">
        <f t="shared" si="2949"/>
        <v>145100</v>
      </c>
      <c r="P3469" s="3">
        <f t="shared" si="2946"/>
        <v>1369381</v>
      </c>
      <c r="Q3469" s="3">
        <f t="shared" si="2893"/>
        <v>75.483256088795201</v>
      </c>
    </row>
    <row r="3470" spans="1:17">
      <c r="A3470" s="33" t="s">
        <v>803</v>
      </c>
      <c r="B3470" s="33" t="s">
        <v>129</v>
      </c>
      <c r="C3470" s="33" t="s">
        <v>1379</v>
      </c>
      <c r="D3470" s="33" t="s">
        <v>1380</v>
      </c>
      <c r="E3470" s="34">
        <v>6111</v>
      </c>
      <c r="F3470" s="33"/>
      <c r="G3470" s="84" t="s">
        <v>3108</v>
      </c>
      <c r="H3470" s="35" t="s">
        <v>4</v>
      </c>
      <c r="I3470" s="32">
        <v>1616002</v>
      </c>
      <c r="J3470" s="32">
        <v>1616002</v>
      </c>
      <c r="K3470" s="32">
        <v>809471</v>
      </c>
      <c r="L3470" s="32">
        <f t="shared" si="2944"/>
        <v>390000</v>
      </c>
      <c r="M3470" s="32">
        <v>130000</v>
      </c>
      <c r="N3470" s="32">
        <v>130000</v>
      </c>
      <c r="O3470" s="32">
        <v>130000</v>
      </c>
      <c r="P3470" s="32">
        <f t="shared" si="2946"/>
        <v>1199471</v>
      </c>
      <c r="Q3470" s="32">
        <f t="shared" si="2893"/>
        <v>74.224598731932261</v>
      </c>
    </row>
    <row r="3471" spans="1:17">
      <c r="A3471" s="17" t="s">
        <v>803</v>
      </c>
      <c r="B3471" s="17" t="s">
        <v>129</v>
      </c>
      <c r="C3471" s="17" t="s">
        <v>1379</v>
      </c>
      <c r="D3471" s="17" t="s">
        <v>1380</v>
      </c>
      <c r="E3471" s="17" t="s">
        <v>91</v>
      </c>
      <c r="F3471" s="12" t="s">
        <v>0</v>
      </c>
      <c r="G3471" s="84" t="s">
        <v>0</v>
      </c>
      <c r="H3471" s="18" t="s">
        <v>5</v>
      </c>
      <c r="I3471" s="3">
        <v>188700</v>
      </c>
      <c r="J3471" s="3">
        <f t="shared" ref="J3471:K3471" si="2950">SUM(J3472:J3476)</f>
        <v>198150</v>
      </c>
      <c r="K3471" s="3">
        <f t="shared" si="2950"/>
        <v>124610</v>
      </c>
      <c r="L3471" s="3">
        <f t="shared" si="2944"/>
        <v>45300</v>
      </c>
      <c r="M3471" s="3">
        <f t="shared" ref="M3471:O3471" si="2951">SUM(M3472:M3476)</f>
        <v>15100</v>
      </c>
      <c r="N3471" s="3">
        <f t="shared" si="2951"/>
        <v>15100</v>
      </c>
      <c r="O3471" s="3">
        <f t="shared" si="2951"/>
        <v>15100</v>
      </c>
      <c r="P3471" s="3">
        <f t="shared" si="2946"/>
        <v>169910</v>
      </c>
      <c r="Q3471" s="3">
        <f t="shared" si="2893"/>
        <v>85.748170577845059</v>
      </c>
    </row>
    <row r="3472" spans="1:17">
      <c r="A3472" s="33" t="s">
        <v>803</v>
      </c>
      <c r="B3472" s="33" t="s">
        <v>129</v>
      </c>
      <c r="C3472" s="33" t="s">
        <v>1379</v>
      </c>
      <c r="D3472" s="33" t="s">
        <v>1380</v>
      </c>
      <c r="E3472" s="34">
        <v>6112</v>
      </c>
      <c r="F3472" s="33" t="s">
        <v>1382</v>
      </c>
      <c r="G3472" s="84" t="s">
        <v>3108</v>
      </c>
      <c r="H3472" s="35" t="s">
        <v>9</v>
      </c>
      <c r="I3472" s="32">
        <v>24200</v>
      </c>
      <c r="J3472" s="32">
        <v>24200</v>
      </c>
      <c r="K3472" s="32">
        <v>12482</v>
      </c>
      <c r="L3472" s="32">
        <f t="shared" si="2944"/>
        <v>6300</v>
      </c>
      <c r="M3472" s="32">
        <v>2100</v>
      </c>
      <c r="N3472" s="32">
        <v>2100</v>
      </c>
      <c r="O3472" s="32">
        <v>2100</v>
      </c>
      <c r="P3472" s="32">
        <f t="shared" si="2946"/>
        <v>18782</v>
      </c>
      <c r="Q3472" s="32">
        <f t="shared" si="2893"/>
        <v>77.611570247933884</v>
      </c>
    </row>
    <row r="3473" spans="1:17">
      <c r="A3473" s="33" t="s">
        <v>803</v>
      </c>
      <c r="B3473" s="33" t="s">
        <v>129</v>
      </c>
      <c r="C3473" s="33" t="s">
        <v>1379</v>
      </c>
      <c r="D3473" s="33" t="s">
        <v>1380</v>
      </c>
      <c r="E3473" s="34">
        <v>6112</v>
      </c>
      <c r="F3473" s="33" t="s">
        <v>1383</v>
      </c>
      <c r="G3473" s="84" t="s">
        <v>3108</v>
      </c>
      <c r="H3473" s="35" t="s">
        <v>10</v>
      </c>
      <c r="I3473" s="32">
        <v>124500</v>
      </c>
      <c r="J3473" s="32">
        <v>124500</v>
      </c>
      <c r="K3473" s="32">
        <v>70538</v>
      </c>
      <c r="L3473" s="32">
        <f t="shared" si="2944"/>
        <v>39000</v>
      </c>
      <c r="M3473" s="32">
        <v>13000</v>
      </c>
      <c r="N3473" s="32">
        <v>13000</v>
      </c>
      <c r="O3473" s="32">
        <v>13000</v>
      </c>
      <c r="P3473" s="32">
        <f t="shared" si="2946"/>
        <v>109538</v>
      </c>
      <c r="Q3473" s="32">
        <f t="shared" ref="Q3473:Q3536" si="2952">IF(J3473=0,"-",P3473/J3473*100)</f>
        <v>87.982329317269077</v>
      </c>
    </row>
    <row r="3474" spans="1:17">
      <c r="A3474" s="12" t="s">
        <v>803</v>
      </c>
      <c r="B3474" s="12" t="s">
        <v>129</v>
      </c>
      <c r="C3474" s="12" t="s">
        <v>1379</v>
      </c>
      <c r="D3474" s="12" t="s">
        <v>1380</v>
      </c>
      <c r="E3474" s="11">
        <v>6112</v>
      </c>
      <c r="F3474" s="12" t="s">
        <v>1384</v>
      </c>
      <c r="G3474" s="84" t="s">
        <v>3108</v>
      </c>
      <c r="H3474" s="13" t="s">
        <v>7</v>
      </c>
      <c r="I3474" s="2">
        <v>21100</v>
      </c>
      <c r="J3474" s="2">
        <v>30550</v>
      </c>
      <c r="K3474" s="2">
        <v>30550</v>
      </c>
      <c r="L3474" s="2">
        <f t="shared" si="2944"/>
        <v>0</v>
      </c>
      <c r="M3474" s="2"/>
      <c r="N3474" s="2"/>
      <c r="O3474" s="2"/>
      <c r="P3474" s="2">
        <f t="shared" si="2946"/>
        <v>30550</v>
      </c>
      <c r="Q3474" s="2">
        <f t="shared" si="2952"/>
        <v>100</v>
      </c>
    </row>
    <row r="3475" spans="1:17">
      <c r="A3475" s="12" t="s">
        <v>803</v>
      </c>
      <c r="B3475" s="12" t="s">
        <v>129</v>
      </c>
      <c r="C3475" s="12" t="s">
        <v>1379</v>
      </c>
      <c r="D3475" s="12" t="s">
        <v>1380</v>
      </c>
      <c r="E3475" s="11">
        <v>6112</v>
      </c>
      <c r="F3475" s="12" t="s">
        <v>1385</v>
      </c>
      <c r="G3475" s="84" t="s">
        <v>3108</v>
      </c>
      <c r="H3475" s="13" t="s">
        <v>8</v>
      </c>
      <c r="I3475" s="2">
        <v>0</v>
      </c>
      <c r="J3475" s="2">
        <v>0</v>
      </c>
      <c r="K3475" s="2">
        <v>0</v>
      </c>
      <c r="L3475" s="2">
        <f t="shared" si="2944"/>
        <v>0</v>
      </c>
      <c r="M3475" s="2"/>
      <c r="N3475" s="2"/>
      <c r="O3475" s="2"/>
      <c r="P3475" s="2">
        <f t="shared" si="2946"/>
        <v>0</v>
      </c>
      <c r="Q3475" s="2" t="str">
        <f t="shared" si="2952"/>
        <v>-</v>
      </c>
    </row>
    <row r="3476" spans="1:17">
      <c r="A3476" s="12" t="s">
        <v>803</v>
      </c>
      <c r="B3476" s="12" t="s">
        <v>129</v>
      </c>
      <c r="C3476" s="12" t="s">
        <v>1379</v>
      </c>
      <c r="D3476" s="12" t="s">
        <v>1380</v>
      </c>
      <c r="E3476" s="11">
        <v>6112</v>
      </c>
      <c r="F3476" s="12" t="s">
        <v>1386</v>
      </c>
      <c r="G3476" s="84" t="s">
        <v>3108</v>
      </c>
      <c r="H3476" s="13" t="s">
        <v>6</v>
      </c>
      <c r="I3476" s="2">
        <v>18900</v>
      </c>
      <c r="J3476" s="2">
        <v>18900</v>
      </c>
      <c r="K3476" s="2">
        <v>11040</v>
      </c>
      <c r="L3476" s="2">
        <f t="shared" si="2944"/>
        <v>0</v>
      </c>
      <c r="M3476" s="2"/>
      <c r="N3476" s="2"/>
      <c r="O3476" s="2"/>
      <c r="P3476" s="2">
        <f t="shared" si="2946"/>
        <v>11040</v>
      </c>
      <c r="Q3476" s="2">
        <f t="shared" si="2952"/>
        <v>58.412698412698418</v>
      </c>
    </row>
    <row r="3477" spans="1:17">
      <c r="A3477" s="12" t="s">
        <v>803</v>
      </c>
      <c r="B3477" s="12" t="s">
        <v>129</v>
      </c>
      <c r="C3477" s="12" t="s">
        <v>1379</v>
      </c>
      <c r="D3477" s="12" t="s">
        <v>1380</v>
      </c>
      <c r="E3477" s="18" t="s">
        <v>13</v>
      </c>
      <c r="F3477" s="18" t="s">
        <v>0</v>
      </c>
      <c r="G3477" s="81" t="s">
        <v>0</v>
      </c>
      <c r="H3477" s="18" t="s">
        <v>14</v>
      </c>
      <c r="I3477" s="3">
        <v>169680</v>
      </c>
      <c r="J3477" s="3">
        <f t="shared" ref="J3477:K3477" si="2953">SUM(J3478)</f>
        <v>169680</v>
      </c>
      <c r="K3477" s="3">
        <f t="shared" si="2953"/>
        <v>84063</v>
      </c>
      <c r="L3477" s="3">
        <f t="shared" si="2944"/>
        <v>45000</v>
      </c>
      <c r="M3477" s="3">
        <f t="shared" ref="M3477:O3477" si="2954">SUM(M3478)</f>
        <v>15000</v>
      </c>
      <c r="N3477" s="3">
        <f t="shared" si="2954"/>
        <v>15000</v>
      </c>
      <c r="O3477" s="3">
        <f t="shared" si="2954"/>
        <v>15000</v>
      </c>
      <c r="P3477" s="3">
        <f t="shared" si="2946"/>
        <v>129063</v>
      </c>
      <c r="Q3477" s="3">
        <f t="shared" si="2952"/>
        <v>76.062588401697312</v>
      </c>
    </row>
    <row r="3478" spans="1:17">
      <c r="A3478" s="33" t="s">
        <v>803</v>
      </c>
      <c r="B3478" s="33" t="s">
        <v>129</v>
      </c>
      <c r="C3478" s="33" t="s">
        <v>1379</v>
      </c>
      <c r="D3478" s="33" t="s">
        <v>1380</v>
      </c>
      <c r="E3478" s="34">
        <v>6121</v>
      </c>
      <c r="F3478" s="33"/>
      <c r="G3478" s="84" t="s">
        <v>3108</v>
      </c>
      <c r="H3478" s="35" t="s">
        <v>15</v>
      </c>
      <c r="I3478" s="32">
        <v>169680</v>
      </c>
      <c r="J3478" s="32">
        <v>169680</v>
      </c>
      <c r="K3478" s="32">
        <v>84063</v>
      </c>
      <c r="L3478" s="32">
        <f t="shared" si="2944"/>
        <v>45000</v>
      </c>
      <c r="M3478" s="32">
        <v>15000</v>
      </c>
      <c r="N3478" s="32">
        <v>15000</v>
      </c>
      <c r="O3478" s="32">
        <v>15000</v>
      </c>
      <c r="P3478" s="32">
        <f t="shared" si="2946"/>
        <v>129063</v>
      </c>
      <c r="Q3478" s="32">
        <f t="shared" si="2952"/>
        <v>76.062588401697312</v>
      </c>
    </row>
    <row r="3479" spans="1:17">
      <c r="A3479" s="12" t="s">
        <v>803</v>
      </c>
      <c r="B3479" s="12" t="s">
        <v>129</v>
      </c>
      <c r="C3479" s="12" t="s">
        <v>1379</v>
      </c>
      <c r="D3479" s="12" t="s">
        <v>1380</v>
      </c>
      <c r="E3479" s="18" t="s">
        <v>16</v>
      </c>
      <c r="F3479" s="18" t="s">
        <v>0</v>
      </c>
      <c r="G3479" s="81" t="s">
        <v>0</v>
      </c>
      <c r="H3479" s="18" t="s">
        <v>17</v>
      </c>
      <c r="I3479" s="3">
        <v>145600</v>
      </c>
      <c r="J3479" s="3">
        <f t="shared" ref="J3479:K3479" si="2955">SUM(J3480:J3486)</f>
        <v>127100</v>
      </c>
      <c r="K3479" s="3">
        <f t="shared" si="2955"/>
        <v>61872</v>
      </c>
      <c r="L3479" s="3">
        <f t="shared" si="2944"/>
        <v>40860</v>
      </c>
      <c r="M3479" s="3">
        <f t="shared" ref="M3479:O3479" si="2956">SUM(M3480:M3486)</f>
        <v>18120</v>
      </c>
      <c r="N3479" s="3">
        <f t="shared" si="2956"/>
        <v>11370</v>
      </c>
      <c r="O3479" s="3">
        <f t="shared" si="2956"/>
        <v>11370</v>
      </c>
      <c r="P3479" s="3">
        <f t="shared" si="2946"/>
        <v>102732</v>
      </c>
      <c r="Q3479" s="3">
        <f t="shared" si="2952"/>
        <v>80.827694728560189</v>
      </c>
    </row>
    <row r="3480" spans="1:17">
      <c r="A3480" s="12" t="s">
        <v>803</v>
      </c>
      <c r="B3480" s="12" t="s">
        <v>129</v>
      </c>
      <c r="C3480" s="12" t="s">
        <v>1379</v>
      </c>
      <c r="D3480" s="12" t="s">
        <v>1380</v>
      </c>
      <c r="E3480" s="11">
        <v>6131</v>
      </c>
      <c r="F3480" s="12"/>
      <c r="G3480" s="84" t="s">
        <v>3108</v>
      </c>
      <c r="H3480" s="13" t="s">
        <v>18</v>
      </c>
      <c r="I3480" s="2">
        <v>1000</v>
      </c>
      <c r="J3480" s="2">
        <v>500</v>
      </c>
      <c r="K3480" s="2">
        <v>0</v>
      </c>
      <c r="L3480" s="2">
        <f t="shared" si="2944"/>
        <v>500</v>
      </c>
      <c r="M3480" s="2">
        <v>500</v>
      </c>
      <c r="N3480" s="2"/>
      <c r="O3480" s="2"/>
      <c r="P3480" s="2">
        <f t="shared" si="2946"/>
        <v>500</v>
      </c>
      <c r="Q3480" s="2">
        <f t="shared" si="2952"/>
        <v>100</v>
      </c>
    </row>
    <row r="3481" spans="1:17">
      <c r="A3481" s="12" t="s">
        <v>803</v>
      </c>
      <c r="B3481" s="12" t="s">
        <v>129</v>
      </c>
      <c r="C3481" s="12" t="s">
        <v>1379</v>
      </c>
      <c r="D3481" s="12" t="s">
        <v>1380</v>
      </c>
      <c r="E3481" s="11">
        <v>6132</v>
      </c>
      <c r="F3481" s="12"/>
      <c r="G3481" s="84" t="s">
        <v>3108</v>
      </c>
      <c r="H3481" s="13" t="s">
        <v>19</v>
      </c>
      <c r="I3481" s="2">
        <v>51000</v>
      </c>
      <c r="J3481" s="2">
        <v>51000</v>
      </c>
      <c r="K3481" s="2">
        <v>25500</v>
      </c>
      <c r="L3481" s="2">
        <f t="shared" si="2944"/>
        <v>18000</v>
      </c>
      <c r="M3481" s="2">
        <v>8000</v>
      </c>
      <c r="N3481" s="2">
        <v>5000</v>
      </c>
      <c r="O3481" s="2">
        <v>5000</v>
      </c>
      <c r="P3481" s="2">
        <f t="shared" si="2946"/>
        <v>43500</v>
      </c>
      <c r="Q3481" s="2">
        <f t="shared" si="2952"/>
        <v>85.294117647058826</v>
      </c>
    </row>
    <row r="3482" spans="1:17">
      <c r="A3482" s="12" t="s">
        <v>803</v>
      </c>
      <c r="B3482" s="12" t="s">
        <v>129</v>
      </c>
      <c r="C3482" s="12" t="s">
        <v>1379</v>
      </c>
      <c r="D3482" s="12" t="s">
        <v>1380</v>
      </c>
      <c r="E3482" s="11">
        <v>6133</v>
      </c>
      <c r="F3482" s="12"/>
      <c r="G3482" s="84" t="s">
        <v>3108</v>
      </c>
      <c r="H3482" s="13" t="s">
        <v>20</v>
      </c>
      <c r="I3482" s="2">
        <v>9500</v>
      </c>
      <c r="J3482" s="2">
        <v>9500</v>
      </c>
      <c r="K3482" s="2">
        <v>4750</v>
      </c>
      <c r="L3482" s="2">
        <f t="shared" si="2944"/>
        <v>2700</v>
      </c>
      <c r="M3482" s="2">
        <v>900</v>
      </c>
      <c r="N3482" s="2">
        <v>900</v>
      </c>
      <c r="O3482" s="2">
        <v>900</v>
      </c>
      <c r="P3482" s="2">
        <f t="shared" si="2946"/>
        <v>7450</v>
      </c>
      <c r="Q3482" s="2">
        <f t="shared" si="2952"/>
        <v>78.421052631578945</v>
      </c>
    </row>
    <row r="3483" spans="1:17">
      <c r="A3483" s="12" t="s">
        <v>803</v>
      </c>
      <c r="B3483" s="12" t="s">
        <v>129</v>
      </c>
      <c r="C3483" s="12" t="s">
        <v>1379</v>
      </c>
      <c r="D3483" s="12" t="s">
        <v>1380</v>
      </c>
      <c r="E3483" s="11">
        <v>6134</v>
      </c>
      <c r="F3483" s="12"/>
      <c r="G3483" s="84" t="s">
        <v>3108</v>
      </c>
      <c r="H3483" s="13" t="s">
        <v>21</v>
      </c>
      <c r="I3483" s="2">
        <v>23000</v>
      </c>
      <c r="J3483" s="2">
        <v>16000</v>
      </c>
      <c r="K3483" s="2">
        <v>7940</v>
      </c>
      <c r="L3483" s="2">
        <f t="shared" si="2944"/>
        <v>4800</v>
      </c>
      <c r="M3483" s="2">
        <v>1600</v>
      </c>
      <c r="N3483" s="2">
        <v>1600</v>
      </c>
      <c r="O3483" s="2">
        <v>1600</v>
      </c>
      <c r="P3483" s="2">
        <f t="shared" si="2946"/>
        <v>12740</v>
      </c>
      <c r="Q3483" s="2">
        <f t="shared" si="2952"/>
        <v>79.625</v>
      </c>
    </row>
    <row r="3484" spans="1:17">
      <c r="A3484" s="12" t="s">
        <v>803</v>
      </c>
      <c r="B3484" s="12" t="s">
        <v>129</v>
      </c>
      <c r="C3484" s="12" t="s">
        <v>1379</v>
      </c>
      <c r="D3484" s="12" t="s">
        <v>1380</v>
      </c>
      <c r="E3484" s="11">
        <v>6135</v>
      </c>
      <c r="F3484" s="12"/>
      <c r="G3484" s="84" t="s">
        <v>3108</v>
      </c>
      <c r="H3484" s="13" t="s">
        <v>22</v>
      </c>
      <c r="I3484" s="2">
        <v>1500</v>
      </c>
      <c r="J3484" s="2">
        <v>500</v>
      </c>
      <c r="K3484" s="2">
        <v>250</v>
      </c>
      <c r="L3484" s="2">
        <f t="shared" si="2944"/>
        <v>250</v>
      </c>
      <c r="M3484" s="2">
        <v>250</v>
      </c>
      <c r="N3484" s="2"/>
      <c r="O3484" s="2"/>
      <c r="P3484" s="2">
        <f t="shared" si="2946"/>
        <v>500</v>
      </c>
      <c r="Q3484" s="2">
        <f t="shared" si="2952"/>
        <v>100</v>
      </c>
    </row>
    <row r="3485" spans="1:17">
      <c r="A3485" s="12" t="s">
        <v>803</v>
      </c>
      <c r="B3485" s="12" t="s">
        <v>129</v>
      </c>
      <c r="C3485" s="12" t="s">
        <v>1379</v>
      </c>
      <c r="D3485" s="12" t="s">
        <v>1380</v>
      </c>
      <c r="E3485" s="11">
        <v>6137</v>
      </c>
      <c r="F3485" s="12"/>
      <c r="G3485" s="84" t="s">
        <v>3108</v>
      </c>
      <c r="H3485" s="13" t="s">
        <v>24</v>
      </c>
      <c r="I3485" s="2">
        <v>19000</v>
      </c>
      <c r="J3485" s="2">
        <v>11000</v>
      </c>
      <c r="K3485" s="2">
        <v>5520</v>
      </c>
      <c r="L3485" s="2">
        <f t="shared" si="2944"/>
        <v>2760</v>
      </c>
      <c r="M3485" s="2">
        <v>920</v>
      </c>
      <c r="N3485" s="2">
        <v>920</v>
      </c>
      <c r="O3485" s="2">
        <v>920</v>
      </c>
      <c r="P3485" s="2">
        <f t="shared" si="2946"/>
        <v>8280</v>
      </c>
      <c r="Q3485" s="2">
        <f t="shared" si="2952"/>
        <v>75.272727272727266</v>
      </c>
    </row>
    <row r="3486" spans="1:17">
      <c r="A3486" s="17" t="s">
        <v>803</v>
      </c>
      <c r="B3486" s="17" t="s">
        <v>129</v>
      </c>
      <c r="C3486" s="17" t="s">
        <v>1379</v>
      </c>
      <c r="D3486" s="17" t="s">
        <v>1380</v>
      </c>
      <c r="E3486" s="17" t="s">
        <v>99</v>
      </c>
      <c r="F3486" s="12" t="s">
        <v>0</v>
      </c>
      <c r="G3486" s="84" t="s">
        <v>0</v>
      </c>
      <c r="H3486" s="18" t="s">
        <v>26</v>
      </c>
      <c r="I3486" s="3">
        <v>40600</v>
      </c>
      <c r="J3486" s="3">
        <f t="shared" ref="J3486:K3486" si="2957">SUM(J3487:J3489)</f>
        <v>38600</v>
      </c>
      <c r="K3486" s="3">
        <f t="shared" si="2957"/>
        <v>17912</v>
      </c>
      <c r="L3486" s="3">
        <f t="shared" si="2944"/>
        <v>11850</v>
      </c>
      <c r="M3486" s="3">
        <f t="shared" ref="M3486:O3486" si="2958">SUM(M3487:M3489)</f>
        <v>5950</v>
      </c>
      <c r="N3486" s="3">
        <f t="shared" si="2958"/>
        <v>2950</v>
      </c>
      <c r="O3486" s="3">
        <f t="shared" si="2958"/>
        <v>2950</v>
      </c>
      <c r="P3486" s="3">
        <f t="shared" si="2946"/>
        <v>29762</v>
      </c>
      <c r="Q3486" s="3">
        <f t="shared" si="2952"/>
        <v>77.103626943005182</v>
      </c>
    </row>
    <row r="3487" spans="1:17">
      <c r="A3487" s="12" t="s">
        <v>803</v>
      </c>
      <c r="B3487" s="12" t="s">
        <v>129</v>
      </c>
      <c r="C3487" s="12" t="s">
        <v>1379</v>
      </c>
      <c r="D3487" s="12" t="s">
        <v>1380</v>
      </c>
      <c r="E3487" s="11">
        <v>6139</v>
      </c>
      <c r="F3487" s="12"/>
      <c r="G3487" s="84" t="s">
        <v>3108</v>
      </c>
      <c r="H3487" s="13" t="s">
        <v>26</v>
      </c>
      <c r="I3487" s="2">
        <v>32700</v>
      </c>
      <c r="J3487" s="2">
        <v>30700</v>
      </c>
      <c r="K3487" s="2">
        <v>15400</v>
      </c>
      <c r="L3487" s="2">
        <f t="shared" si="2944"/>
        <v>7500</v>
      </c>
      <c r="M3487" s="2">
        <v>2500</v>
      </c>
      <c r="N3487" s="2">
        <v>2500</v>
      </c>
      <c r="O3487" s="2">
        <v>2500</v>
      </c>
      <c r="P3487" s="2">
        <f t="shared" si="2946"/>
        <v>22900</v>
      </c>
      <c r="Q3487" s="2">
        <f t="shared" si="2952"/>
        <v>74.592833876221505</v>
      </c>
    </row>
    <row r="3488" spans="1:17">
      <c r="A3488" s="33" t="s">
        <v>803</v>
      </c>
      <c r="B3488" s="33" t="s">
        <v>129</v>
      </c>
      <c r="C3488" s="33" t="s">
        <v>1379</v>
      </c>
      <c r="D3488" s="33" t="s">
        <v>1380</v>
      </c>
      <c r="E3488" s="34">
        <v>6139</v>
      </c>
      <c r="F3488" s="33" t="s">
        <v>1387</v>
      </c>
      <c r="G3488" s="84" t="s">
        <v>3108</v>
      </c>
      <c r="H3488" s="35" t="s">
        <v>108</v>
      </c>
      <c r="I3488" s="32">
        <v>4900</v>
      </c>
      <c r="J3488" s="32">
        <v>4900</v>
      </c>
      <c r="K3488" s="32">
        <v>2512</v>
      </c>
      <c r="L3488" s="32">
        <f t="shared" si="2944"/>
        <v>1350</v>
      </c>
      <c r="M3488" s="32">
        <v>450</v>
      </c>
      <c r="N3488" s="32">
        <v>450</v>
      </c>
      <c r="O3488" s="32">
        <v>450</v>
      </c>
      <c r="P3488" s="32">
        <f t="shared" si="2946"/>
        <v>3862</v>
      </c>
      <c r="Q3488" s="32">
        <f t="shared" si="2952"/>
        <v>78.816326530612244</v>
      </c>
    </row>
    <row r="3489" spans="1:17" ht="22.5">
      <c r="A3489" s="12" t="s">
        <v>803</v>
      </c>
      <c r="B3489" s="12" t="s">
        <v>129</v>
      </c>
      <c r="C3489" s="12" t="s">
        <v>1379</v>
      </c>
      <c r="D3489" s="12" t="s">
        <v>1380</v>
      </c>
      <c r="E3489" s="11">
        <v>6139</v>
      </c>
      <c r="F3489" s="12" t="s">
        <v>1388</v>
      </c>
      <c r="G3489" s="84" t="s">
        <v>3108</v>
      </c>
      <c r="H3489" s="13" t="s">
        <v>114</v>
      </c>
      <c r="I3489" s="2">
        <v>3000</v>
      </c>
      <c r="J3489" s="2">
        <v>3000</v>
      </c>
      <c r="K3489" s="2">
        <v>0</v>
      </c>
      <c r="L3489" s="2">
        <f t="shared" si="2944"/>
        <v>3000</v>
      </c>
      <c r="M3489" s="2">
        <v>3000</v>
      </c>
      <c r="N3489" s="2"/>
      <c r="O3489" s="2"/>
      <c r="P3489" s="2">
        <f t="shared" si="2946"/>
        <v>3000</v>
      </c>
      <c r="Q3489" s="2">
        <f t="shared" si="2952"/>
        <v>100</v>
      </c>
    </row>
    <row r="3490" spans="1:17" ht="22.5">
      <c r="A3490" s="17" t="s">
        <v>0</v>
      </c>
      <c r="B3490" s="17" t="s">
        <v>0</v>
      </c>
      <c r="C3490" s="17" t="s">
        <v>0</v>
      </c>
      <c r="D3490" s="18" t="s">
        <v>0</v>
      </c>
      <c r="E3490" s="18" t="s">
        <v>0</v>
      </c>
      <c r="F3490" s="18" t="s">
        <v>0</v>
      </c>
      <c r="G3490" s="81" t="s">
        <v>0</v>
      </c>
      <c r="H3490" s="24" t="s">
        <v>36</v>
      </c>
      <c r="I3490" s="29">
        <v>100</v>
      </c>
      <c r="J3490" s="29">
        <f t="shared" ref="J3490:K3492" si="2959">SUM(J3491)</f>
        <v>100</v>
      </c>
      <c r="K3490" s="29">
        <f t="shared" si="2959"/>
        <v>0</v>
      </c>
      <c r="L3490" s="29">
        <f t="shared" si="2944"/>
        <v>0</v>
      </c>
      <c r="M3490" s="29">
        <f t="shared" ref="M3490:O3492" si="2960">SUM(M3491)</f>
        <v>0</v>
      </c>
      <c r="N3490" s="29">
        <f t="shared" si="2960"/>
        <v>0</v>
      </c>
      <c r="O3490" s="29">
        <f t="shared" si="2960"/>
        <v>0</v>
      </c>
      <c r="P3490" s="29">
        <f t="shared" si="2946"/>
        <v>0</v>
      </c>
      <c r="Q3490" s="29">
        <f t="shared" si="2952"/>
        <v>0</v>
      </c>
    </row>
    <row r="3491" spans="1:17">
      <c r="A3491" s="12" t="s">
        <v>803</v>
      </c>
      <c r="B3491" s="12" t="s">
        <v>129</v>
      </c>
      <c r="C3491" s="12" t="s">
        <v>1379</v>
      </c>
      <c r="D3491" s="12" t="s">
        <v>1380</v>
      </c>
      <c r="E3491" s="18" t="s">
        <v>28</v>
      </c>
      <c r="F3491" s="18" t="s">
        <v>0</v>
      </c>
      <c r="G3491" s="81" t="s">
        <v>0</v>
      </c>
      <c r="H3491" s="18" t="s">
        <v>29</v>
      </c>
      <c r="I3491" s="3">
        <v>100</v>
      </c>
      <c r="J3491" s="3">
        <f t="shared" si="2959"/>
        <v>100</v>
      </c>
      <c r="K3491" s="3">
        <f t="shared" si="2959"/>
        <v>0</v>
      </c>
      <c r="L3491" s="3">
        <f t="shared" si="2944"/>
        <v>0</v>
      </c>
      <c r="M3491" s="3">
        <f t="shared" si="2960"/>
        <v>0</v>
      </c>
      <c r="N3491" s="3">
        <f t="shared" si="2960"/>
        <v>0</v>
      </c>
      <c r="O3491" s="3">
        <f t="shared" si="2960"/>
        <v>0</v>
      </c>
      <c r="P3491" s="3">
        <f t="shared" si="2946"/>
        <v>0</v>
      </c>
      <c r="Q3491" s="3">
        <f t="shared" si="2952"/>
        <v>0</v>
      </c>
    </row>
    <row r="3492" spans="1:17">
      <c r="A3492" s="17" t="s">
        <v>803</v>
      </c>
      <c r="B3492" s="17" t="s">
        <v>129</v>
      </c>
      <c r="C3492" s="17" t="s">
        <v>1379</v>
      </c>
      <c r="D3492" s="17" t="s">
        <v>1380</v>
      </c>
      <c r="E3492" s="17" t="s">
        <v>120</v>
      </c>
      <c r="F3492" s="12" t="s">
        <v>0</v>
      </c>
      <c r="G3492" s="84" t="s">
        <v>0</v>
      </c>
      <c r="H3492" s="18" t="s">
        <v>35</v>
      </c>
      <c r="I3492" s="3">
        <v>100</v>
      </c>
      <c r="J3492" s="3">
        <f t="shared" si="2959"/>
        <v>100</v>
      </c>
      <c r="K3492" s="3">
        <f t="shared" si="2959"/>
        <v>0</v>
      </c>
      <c r="L3492" s="3">
        <f t="shared" si="2944"/>
        <v>0</v>
      </c>
      <c r="M3492" s="3">
        <f t="shared" si="2960"/>
        <v>0</v>
      </c>
      <c r="N3492" s="3">
        <f t="shared" si="2960"/>
        <v>0</v>
      </c>
      <c r="O3492" s="3">
        <f t="shared" si="2960"/>
        <v>0</v>
      </c>
      <c r="P3492" s="3">
        <f t="shared" si="2946"/>
        <v>0</v>
      </c>
      <c r="Q3492" s="3">
        <f t="shared" si="2952"/>
        <v>0</v>
      </c>
    </row>
    <row r="3493" spans="1:17">
      <c r="A3493" s="12" t="s">
        <v>803</v>
      </c>
      <c r="B3493" s="12" t="s">
        <v>129</v>
      </c>
      <c r="C3493" s="12" t="s">
        <v>1379</v>
      </c>
      <c r="D3493" s="12" t="s">
        <v>1380</v>
      </c>
      <c r="E3493" s="11">
        <v>6148</v>
      </c>
      <c r="F3493" s="12"/>
      <c r="G3493" s="84" t="s">
        <v>3108</v>
      </c>
      <c r="H3493" s="13" t="s">
        <v>35</v>
      </c>
      <c r="I3493" s="2">
        <v>100</v>
      </c>
      <c r="J3493" s="2">
        <v>100</v>
      </c>
      <c r="K3493" s="2">
        <v>0</v>
      </c>
      <c r="L3493" s="2">
        <f t="shared" si="2944"/>
        <v>0</v>
      </c>
      <c r="M3493" s="2"/>
      <c r="N3493" s="2"/>
      <c r="O3493" s="2"/>
      <c r="P3493" s="2">
        <f t="shared" si="2946"/>
        <v>0</v>
      </c>
      <c r="Q3493" s="2">
        <f t="shared" si="2952"/>
        <v>0</v>
      </c>
    </row>
    <row r="3494" spans="1:17" ht="22.5">
      <c r="A3494" s="17" t="s">
        <v>0</v>
      </c>
      <c r="B3494" s="17" t="s">
        <v>0</v>
      </c>
      <c r="C3494" s="17" t="s">
        <v>0</v>
      </c>
      <c r="D3494" s="18" t="s">
        <v>0</v>
      </c>
      <c r="E3494" s="18" t="s">
        <v>0</v>
      </c>
      <c r="F3494" s="18" t="s">
        <v>0</v>
      </c>
      <c r="G3494" s="81" t="s">
        <v>0</v>
      </c>
      <c r="H3494" s="24" t="s">
        <v>58</v>
      </c>
      <c r="I3494" s="29">
        <v>50000</v>
      </c>
      <c r="J3494" s="29">
        <f t="shared" ref="J3494:K3494" si="2961">SUM(J3495)</f>
        <v>30000</v>
      </c>
      <c r="K3494" s="29">
        <f t="shared" si="2961"/>
        <v>15000</v>
      </c>
      <c r="L3494" s="29">
        <f t="shared" si="2944"/>
        <v>15000</v>
      </c>
      <c r="M3494" s="29">
        <f t="shared" ref="M3494:O3494" si="2962">SUM(M3495)</f>
        <v>10000</v>
      </c>
      <c r="N3494" s="29">
        <f t="shared" si="2962"/>
        <v>5000</v>
      </c>
      <c r="O3494" s="29">
        <f t="shared" si="2962"/>
        <v>0</v>
      </c>
      <c r="P3494" s="29">
        <f t="shared" si="2946"/>
        <v>30000</v>
      </c>
      <c r="Q3494" s="29">
        <f t="shared" si="2952"/>
        <v>100</v>
      </c>
    </row>
    <row r="3495" spans="1:17">
      <c r="A3495" s="12" t="s">
        <v>803</v>
      </c>
      <c r="B3495" s="12" t="s">
        <v>129</v>
      </c>
      <c r="C3495" s="12" t="s">
        <v>1379</v>
      </c>
      <c r="D3495" s="12" t="s">
        <v>1380</v>
      </c>
      <c r="E3495" s="18" t="s">
        <v>50</v>
      </c>
      <c r="F3495" s="18" t="s">
        <v>0</v>
      </c>
      <c r="G3495" s="81" t="s">
        <v>0</v>
      </c>
      <c r="H3495" s="18" t="s">
        <v>51</v>
      </c>
      <c r="I3495" s="3">
        <v>50000</v>
      </c>
      <c r="J3495" s="3">
        <f t="shared" ref="J3495" si="2963">SUM(J3496:J3497)</f>
        <v>30000</v>
      </c>
      <c r="K3495" s="3">
        <f t="shared" ref="K3495" si="2964">SUM(K3496:K3497)</f>
        <v>15000</v>
      </c>
      <c r="L3495" s="3">
        <f t="shared" si="2944"/>
        <v>15000</v>
      </c>
      <c r="M3495" s="3">
        <f t="shared" ref="M3495:O3495" si="2965">SUM(M3496:M3497)</f>
        <v>10000</v>
      </c>
      <c r="N3495" s="3">
        <f t="shared" si="2965"/>
        <v>5000</v>
      </c>
      <c r="O3495" s="3">
        <f t="shared" si="2965"/>
        <v>0</v>
      </c>
      <c r="P3495" s="3">
        <f t="shared" si="2946"/>
        <v>30000</v>
      </c>
      <c r="Q3495" s="3">
        <f t="shared" si="2952"/>
        <v>100</v>
      </c>
    </row>
    <row r="3496" spans="1:17">
      <c r="A3496" s="12" t="s">
        <v>803</v>
      </c>
      <c r="B3496" s="12" t="s">
        <v>129</v>
      </c>
      <c r="C3496" s="12" t="s">
        <v>1379</v>
      </c>
      <c r="D3496" s="12" t="s">
        <v>1380</v>
      </c>
      <c r="E3496" s="11">
        <v>8213</v>
      </c>
      <c r="F3496" s="12"/>
      <c r="G3496" s="84" t="s">
        <v>3108</v>
      </c>
      <c r="H3496" s="13" t="s">
        <v>54</v>
      </c>
      <c r="I3496" s="2">
        <v>30000</v>
      </c>
      <c r="J3496" s="2">
        <v>20000</v>
      </c>
      <c r="K3496" s="2">
        <v>10000</v>
      </c>
      <c r="L3496" s="2">
        <f t="shared" si="2944"/>
        <v>10000</v>
      </c>
      <c r="M3496" s="2">
        <v>5000</v>
      </c>
      <c r="N3496" s="2">
        <v>5000</v>
      </c>
      <c r="O3496" s="2"/>
      <c r="P3496" s="2">
        <f t="shared" si="2946"/>
        <v>20000</v>
      </c>
      <c r="Q3496" s="2">
        <f t="shared" si="2952"/>
        <v>100</v>
      </c>
    </row>
    <row r="3497" spans="1:17">
      <c r="A3497" s="12" t="s">
        <v>803</v>
      </c>
      <c r="B3497" s="12" t="s">
        <v>129</v>
      </c>
      <c r="C3497" s="12" t="s">
        <v>1379</v>
      </c>
      <c r="D3497" s="12" t="s">
        <v>1380</v>
      </c>
      <c r="E3497" s="11">
        <v>8216</v>
      </c>
      <c r="F3497" s="12"/>
      <c r="G3497" s="84" t="s">
        <v>3108</v>
      </c>
      <c r="H3497" s="13" t="s">
        <v>57</v>
      </c>
      <c r="I3497" s="2">
        <v>20000</v>
      </c>
      <c r="J3497" s="2">
        <v>10000</v>
      </c>
      <c r="K3497" s="2">
        <v>5000</v>
      </c>
      <c r="L3497" s="2">
        <f t="shared" si="2944"/>
        <v>5000</v>
      </c>
      <c r="M3497" s="2">
        <v>5000</v>
      </c>
      <c r="N3497" s="2"/>
      <c r="O3497" s="2"/>
      <c r="P3497" s="2">
        <f t="shared" si="2946"/>
        <v>10000</v>
      </c>
      <c r="Q3497" s="2">
        <f t="shared" si="2952"/>
        <v>100</v>
      </c>
    </row>
    <row r="3498" spans="1:17">
      <c r="A3498" s="13" t="s">
        <v>0</v>
      </c>
      <c r="B3498" s="13" t="s">
        <v>0</v>
      </c>
      <c r="C3498" s="13" t="s">
        <v>0</v>
      </c>
      <c r="D3498" s="13" t="s">
        <v>0</v>
      </c>
      <c r="E3498" s="13" t="s">
        <v>0</v>
      </c>
      <c r="F3498" s="13" t="s">
        <v>0</v>
      </c>
      <c r="G3498" s="84" t="s">
        <v>0</v>
      </c>
      <c r="H3498" s="24" t="s">
        <v>1389</v>
      </c>
      <c r="I3498" s="29">
        <v>2170082</v>
      </c>
      <c r="J3498" s="29">
        <f t="shared" ref="J3498:K3498" si="2966">SUM(J3468,J3490,J3494)</f>
        <v>2141032</v>
      </c>
      <c r="K3498" s="29">
        <f t="shared" si="2966"/>
        <v>1095016</v>
      </c>
      <c r="L3498" s="29">
        <f t="shared" si="2944"/>
        <v>536160</v>
      </c>
      <c r="M3498" s="29">
        <f t="shared" ref="M3498:O3498" si="2967">SUM(M3468,M3490,M3494)</f>
        <v>188220</v>
      </c>
      <c r="N3498" s="29">
        <f t="shared" si="2967"/>
        <v>176470</v>
      </c>
      <c r="O3498" s="29">
        <f t="shared" si="2967"/>
        <v>171470</v>
      </c>
      <c r="P3498" s="29">
        <f t="shared" si="2946"/>
        <v>1631176</v>
      </c>
      <c r="Q3498" s="29">
        <f t="shared" si="2952"/>
        <v>76.186437194773362</v>
      </c>
    </row>
    <row r="3499" spans="1:17" ht="15.75" thickBot="1">
      <c r="A3499" s="13" t="s">
        <v>0</v>
      </c>
      <c r="B3499" s="13" t="s">
        <v>0</v>
      </c>
      <c r="C3499" s="13" t="s">
        <v>0</v>
      </c>
      <c r="D3499" s="13" t="s">
        <v>0</v>
      </c>
      <c r="E3499" s="13" t="s">
        <v>0</v>
      </c>
      <c r="F3499" s="13" t="s">
        <v>0</v>
      </c>
      <c r="G3499" s="84" t="s">
        <v>0</v>
      </c>
      <c r="H3499" s="18" t="s">
        <v>125</v>
      </c>
      <c r="I3499" s="3">
        <v>52</v>
      </c>
      <c r="J3499" s="3">
        <v>52</v>
      </c>
      <c r="K3499" s="3">
        <v>0</v>
      </c>
      <c r="L3499" s="3">
        <f t="shared" si="2944"/>
        <v>0</v>
      </c>
      <c r="M3499" s="3"/>
      <c r="N3499" s="3"/>
      <c r="O3499" s="3"/>
      <c r="P3499" s="3">
        <f t="shared" si="2946"/>
        <v>0</v>
      </c>
      <c r="Q3499" s="3">
        <f t="shared" si="2952"/>
        <v>0</v>
      </c>
    </row>
    <row r="3500" spans="1:17" ht="45.75" thickBot="1">
      <c r="A3500" s="109" t="s">
        <v>0</v>
      </c>
      <c r="B3500" s="109" t="s">
        <v>0</v>
      </c>
      <c r="C3500" s="109" t="s">
        <v>0</v>
      </c>
      <c r="D3500" s="109" t="s">
        <v>0</v>
      </c>
      <c r="E3500" s="109" t="s">
        <v>0</v>
      </c>
      <c r="F3500" s="109" t="s">
        <v>0</v>
      </c>
      <c r="G3500" s="121" t="s">
        <v>0</v>
      </c>
      <c r="H3500" s="1" t="s">
        <v>126</v>
      </c>
      <c r="I3500" s="1" t="s">
        <v>3016</v>
      </c>
      <c r="J3500" s="1" t="s">
        <v>3199</v>
      </c>
      <c r="K3500" s="1" t="s">
        <v>3198</v>
      </c>
      <c r="L3500" s="1" t="s">
        <v>3191</v>
      </c>
      <c r="M3500" s="1" t="s">
        <v>3193</v>
      </c>
      <c r="N3500" s="1" t="s">
        <v>3194</v>
      </c>
      <c r="O3500" s="1" t="s">
        <v>3195</v>
      </c>
      <c r="P3500" s="1" t="s">
        <v>3192</v>
      </c>
      <c r="Q3500" s="1" t="s">
        <v>3185</v>
      </c>
    </row>
    <row r="3501" spans="1:17">
      <c r="A3501" s="110"/>
      <c r="B3501" s="110"/>
      <c r="C3501" s="110"/>
      <c r="D3501" s="110"/>
      <c r="E3501" s="110"/>
      <c r="F3501" s="110"/>
      <c r="G3501" s="122"/>
      <c r="H3501" s="26" t="s">
        <v>0</v>
      </c>
      <c r="I3501" s="28">
        <v>1</v>
      </c>
      <c r="J3501" s="28">
        <v>2</v>
      </c>
      <c r="K3501" s="28">
        <v>3</v>
      </c>
      <c r="L3501" s="28" t="s">
        <v>3186</v>
      </c>
      <c r="M3501" s="28">
        <v>5</v>
      </c>
      <c r="N3501" s="28">
        <v>6</v>
      </c>
      <c r="O3501" s="28">
        <v>7</v>
      </c>
      <c r="P3501" s="28" t="s">
        <v>3187</v>
      </c>
      <c r="Q3501" s="28">
        <v>9</v>
      </c>
    </row>
    <row r="3502" spans="1:17">
      <c r="A3502" s="110"/>
      <c r="B3502" s="110"/>
      <c r="C3502" s="110"/>
      <c r="D3502" s="110"/>
      <c r="E3502" s="110"/>
      <c r="F3502" s="110"/>
      <c r="G3502" s="122"/>
      <c r="H3502" s="8" t="s">
        <v>877</v>
      </c>
      <c r="I3502" s="9">
        <v>2170082</v>
      </c>
      <c r="J3502" s="9">
        <f t="shared" ref="J3502" si="2968">SUM(J3498)</f>
        <v>2141032</v>
      </c>
      <c r="K3502" s="9">
        <f t="shared" ref="K3502" si="2969">SUM(K3498)</f>
        <v>1095016</v>
      </c>
      <c r="L3502" s="9">
        <f t="shared" ref="L3502:L3503" si="2970">M3502+N3502+O3502</f>
        <v>536160</v>
      </c>
      <c r="M3502" s="9">
        <f t="shared" ref="M3502:O3502" si="2971">SUM(M3498)</f>
        <v>188220</v>
      </c>
      <c r="N3502" s="9">
        <f t="shared" si="2971"/>
        <v>176470</v>
      </c>
      <c r="O3502" s="9">
        <f t="shared" si="2971"/>
        <v>171470</v>
      </c>
      <c r="P3502" s="9">
        <f t="shared" ref="P3502:P3503" si="2972">SUM(K3502+L3502)</f>
        <v>1631176</v>
      </c>
      <c r="Q3502" s="9">
        <f t="shared" si="2952"/>
        <v>76.186437194773362</v>
      </c>
    </row>
    <row r="3503" spans="1:17">
      <c r="A3503" s="110"/>
      <c r="B3503" s="110"/>
      <c r="C3503" s="110"/>
      <c r="D3503" s="110"/>
      <c r="E3503" s="110"/>
      <c r="F3503" s="110"/>
      <c r="G3503" s="122"/>
      <c r="H3503" s="10" t="s">
        <v>68</v>
      </c>
      <c r="I3503" s="9">
        <v>2170082</v>
      </c>
      <c r="J3503" s="9">
        <f t="shared" ref="J3503" si="2973">SUM(J3502)</f>
        <v>2141032</v>
      </c>
      <c r="K3503" s="9">
        <f t="shared" ref="K3503" si="2974">SUM(K3502)</f>
        <v>1095016</v>
      </c>
      <c r="L3503" s="9">
        <f t="shared" si="2970"/>
        <v>536160</v>
      </c>
      <c r="M3503" s="9">
        <f t="shared" ref="M3503:O3503" si="2975">SUM(M3502)</f>
        <v>188220</v>
      </c>
      <c r="N3503" s="9">
        <f t="shared" si="2975"/>
        <v>176470</v>
      </c>
      <c r="O3503" s="9">
        <f t="shared" si="2975"/>
        <v>171470</v>
      </c>
      <c r="P3503" s="9">
        <f t="shared" si="2972"/>
        <v>1631176</v>
      </c>
      <c r="Q3503" s="9">
        <f t="shared" si="2952"/>
        <v>76.186437194773362</v>
      </c>
    </row>
    <row r="3504" spans="1:17">
      <c r="A3504" s="111"/>
      <c r="B3504" s="111"/>
      <c r="C3504" s="111"/>
      <c r="D3504" s="111"/>
      <c r="E3504" s="111"/>
      <c r="F3504" s="111"/>
      <c r="G3504" s="123"/>
      <c r="Q3504" t="str">
        <f t="shared" si="2952"/>
        <v>-</v>
      </c>
    </row>
    <row r="3505" spans="1:17" ht="15.75" thickBot="1">
      <c r="A3505" s="13" t="s">
        <v>0</v>
      </c>
      <c r="B3505" s="13" t="s">
        <v>0</v>
      </c>
      <c r="C3505" s="13" t="s">
        <v>0</v>
      </c>
      <c r="D3505" s="13" t="s">
        <v>0</v>
      </c>
      <c r="E3505" s="13" t="s">
        <v>0</v>
      </c>
      <c r="F3505" s="13" t="s">
        <v>0</v>
      </c>
      <c r="G3505" s="84" t="s">
        <v>0</v>
      </c>
      <c r="H3505" s="27" t="s">
        <v>0</v>
      </c>
      <c r="I3505" s="27"/>
      <c r="J3505" s="27"/>
      <c r="K3505" s="27"/>
      <c r="L3505" s="27"/>
      <c r="M3505" s="27"/>
      <c r="N3505" s="27"/>
      <c r="O3505" s="27"/>
      <c r="P3505" s="27"/>
      <c r="Q3505" s="27" t="str">
        <f t="shared" si="2952"/>
        <v>-</v>
      </c>
    </row>
    <row r="3506" spans="1:17" ht="45.75" thickBot="1">
      <c r="A3506" s="1" t="s">
        <v>82</v>
      </c>
      <c r="B3506" s="1" t="s">
        <v>83</v>
      </c>
      <c r="C3506" s="1" t="s">
        <v>84</v>
      </c>
      <c r="D3506" s="19" t="s">
        <v>0</v>
      </c>
      <c r="E3506" s="1" t="s">
        <v>85</v>
      </c>
      <c r="F3506" s="1" t="s">
        <v>86</v>
      </c>
      <c r="G3506" s="82" t="s">
        <v>87</v>
      </c>
      <c r="H3506" s="1" t="s">
        <v>1</v>
      </c>
      <c r="I3506" s="1" t="s">
        <v>3016</v>
      </c>
      <c r="J3506" s="1" t="s">
        <v>3199</v>
      </c>
      <c r="K3506" s="1" t="s">
        <v>3198</v>
      </c>
      <c r="L3506" s="1" t="s">
        <v>3191</v>
      </c>
      <c r="M3506" s="1" t="s">
        <v>3193</v>
      </c>
      <c r="N3506" s="1" t="s">
        <v>3194</v>
      </c>
      <c r="O3506" s="1" t="s">
        <v>3195</v>
      </c>
      <c r="P3506" s="1" t="s">
        <v>3192</v>
      </c>
      <c r="Q3506" s="1" t="s">
        <v>3185</v>
      </c>
    </row>
    <row r="3507" spans="1:17">
      <c r="A3507" s="20" t="s">
        <v>0</v>
      </c>
      <c r="B3507" s="20" t="s">
        <v>0</v>
      </c>
      <c r="C3507" s="20" t="s">
        <v>0</v>
      </c>
      <c r="D3507" s="21" t="s">
        <v>0</v>
      </c>
      <c r="E3507" s="21" t="s">
        <v>0</v>
      </c>
      <c r="F3507" s="22" t="s">
        <v>0</v>
      </c>
      <c r="G3507" s="83" t="s">
        <v>0</v>
      </c>
      <c r="H3507" s="23" t="s">
        <v>0</v>
      </c>
      <c r="I3507" s="28">
        <v>1</v>
      </c>
      <c r="J3507" s="28">
        <v>2</v>
      </c>
      <c r="K3507" s="28">
        <v>3</v>
      </c>
      <c r="L3507" s="28" t="s">
        <v>3186</v>
      </c>
      <c r="M3507" s="28">
        <v>5</v>
      </c>
      <c r="N3507" s="28">
        <v>6</v>
      </c>
      <c r="O3507" s="28">
        <v>7</v>
      </c>
      <c r="P3507" s="28" t="s">
        <v>3187</v>
      </c>
      <c r="Q3507" s="28">
        <v>9</v>
      </c>
    </row>
    <row r="3508" spans="1:17">
      <c r="A3508" s="17" t="s">
        <v>803</v>
      </c>
      <c r="B3508" s="17" t="s">
        <v>129</v>
      </c>
      <c r="C3508" s="12" t="s">
        <v>1390</v>
      </c>
      <c r="D3508" s="12" t="s">
        <v>1391</v>
      </c>
      <c r="E3508" s="18" t="s">
        <v>0</v>
      </c>
      <c r="F3508" s="18" t="s">
        <v>0</v>
      </c>
      <c r="G3508" s="81" t="s">
        <v>0</v>
      </c>
      <c r="H3508" s="18" t="s">
        <v>1392</v>
      </c>
      <c r="I3508" s="11"/>
      <c r="J3508" s="11"/>
      <c r="K3508" s="11"/>
      <c r="L3508" s="11"/>
      <c r="M3508" s="11"/>
      <c r="N3508" s="11"/>
      <c r="O3508" s="11"/>
      <c r="P3508" s="11"/>
      <c r="Q3508" s="11" t="str">
        <f t="shared" si="2952"/>
        <v>-</v>
      </c>
    </row>
    <row r="3509" spans="1:17" ht="22.5">
      <c r="A3509" s="17" t="s">
        <v>0</v>
      </c>
      <c r="B3509" s="17" t="s">
        <v>0</v>
      </c>
      <c r="C3509" s="17" t="s">
        <v>0</v>
      </c>
      <c r="D3509" s="18" t="s">
        <v>0</v>
      </c>
      <c r="E3509" s="18" t="s">
        <v>0</v>
      </c>
      <c r="F3509" s="18" t="s">
        <v>0</v>
      </c>
      <c r="G3509" s="81" t="s">
        <v>0</v>
      </c>
      <c r="H3509" s="24" t="s">
        <v>27</v>
      </c>
      <c r="I3509" s="29">
        <v>2110885</v>
      </c>
      <c r="J3509" s="29">
        <f t="shared" ref="J3509" si="2976">SUM(J3510,J3518,J3520)</f>
        <v>2096795</v>
      </c>
      <c r="K3509" s="29">
        <f t="shared" ref="K3509" si="2977">SUM(K3510,K3518,K3520)</f>
        <v>1075897</v>
      </c>
      <c r="L3509" s="29">
        <f t="shared" ref="L3509:L3540" si="2978">M3509+N3509+O3509</f>
        <v>518790</v>
      </c>
      <c r="M3509" s="29">
        <f t="shared" ref="M3509:O3509" si="2979">SUM(M3510,M3518,M3520)</f>
        <v>183130</v>
      </c>
      <c r="N3509" s="29">
        <f t="shared" si="2979"/>
        <v>167830</v>
      </c>
      <c r="O3509" s="29">
        <f t="shared" si="2979"/>
        <v>167830</v>
      </c>
      <c r="P3509" s="29">
        <f t="shared" ref="P3509:P3540" si="2980">SUM(K3509+L3509)</f>
        <v>1594687</v>
      </c>
      <c r="Q3509" s="29">
        <f t="shared" si="2952"/>
        <v>76.053548391712113</v>
      </c>
    </row>
    <row r="3510" spans="1:17">
      <c r="A3510" s="12" t="s">
        <v>803</v>
      </c>
      <c r="B3510" s="12" t="s">
        <v>129</v>
      </c>
      <c r="C3510" s="12" t="s">
        <v>1390</v>
      </c>
      <c r="D3510" s="12" t="s">
        <v>1391</v>
      </c>
      <c r="E3510" s="18" t="s">
        <v>2</v>
      </c>
      <c r="F3510" s="18" t="s">
        <v>0</v>
      </c>
      <c r="G3510" s="81" t="s">
        <v>0</v>
      </c>
      <c r="H3510" s="18" t="s">
        <v>3</v>
      </c>
      <c r="I3510" s="3">
        <v>1723780</v>
      </c>
      <c r="J3510" s="3">
        <f t="shared" ref="J3510" si="2981">SUM(J3511:J3512)</f>
        <v>1745827</v>
      </c>
      <c r="K3510" s="3">
        <f t="shared" ref="K3510" si="2982">SUM(K3511:K3512)</f>
        <v>895641</v>
      </c>
      <c r="L3510" s="3">
        <f t="shared" si="2978"/>
        <v>423500</v>
      </c>
      <c r="M3510" s="3">
        <f t="shared" ref="M3510:O3510" si="2983">SUM(M3511:M3512)</f>
        <v>144500</v>
      </c>
      <c r="N3510" s="3">
        <f t="shared" si="2983"/>
        <v>139500</v>
      </c>
      <c r="O3510" s="3">
        <f t="shared" si="2983"/>
        <v>139500</v>
      </c>
      <c r="P3510" s="3">
        <f t="shared" si="2980"/>
        <v>1319141</v>
      </c>
      <c r="Q3510" s="3">
        <f t="shared" si="2952"/>
        <v>75.55966312813355</v>
      </c>
    </row>
    <row r="3511" spans="1:17">
      <c r="A3511" s="33" t="s">
        <v>803</v>
      </c>
      <c r="B3511" s="33" t="s">
        <v>129</v>
      </c>
      <c r="C3511" s="33" t="s">
        <v>1390</v>
      </c>
      <c r="D3511" s="33" t="s">
        <v>1391</v>
      </c>
      <c r="E3511" s="34">
        <v>6111</v>
      </c>
      <c r="F3511" s="33"/>
      <c r="G3511" s="84" t="s">
        <v>3108</v>
      </c>
      <c r="H3511" s="35" t="s">
        <v>4</v>
      </c>
      <c r="I3511" s="32">
        <v>1511480</v>
      </c>
      <c r="J3511" s="32">
        <v>1527143</v>
      </c>
      <c r="K3511" s="32">
        <v>781870</v>
      </c>
      <c r="L3511" s="32">
        <f t="shared" si="2978"/>
        <v>380000</v>
      </c>
      <c r="M3511" s="32">
        <v>130000</v>
      </c>
      <c r="N3511" s="32">
        <v>125000</v>
      </c>
      <c r="O3511" s="32">
        <v>125000</v>
      </c>
      <c r="P3511" s="32">
        <f t="shared" si="2980"/>
        <v>1161870</v>
      </c>
      <c r="Q3511" s="32">
        <f t="shared" si="2952"/>
        <v>76.081283809047349</v>
      </c>
    </row>
    <row r="3512" spans="1:17">
      <c r="A3512" s="17" t="s">
        <v>803</v>
      </c>
      <c r="B3512" s="17" t="s">
        <v>129</v>
      </c>
      <c r="C3512" s="17" t="s">
        <v>1390</v>
      </c>
      <c r="D3512" s="17" t="s">
        <v>1391</v>
      </c>
      <c r="E3512" s="17" t="s">
        <v>91</v>
      </c>
      <c r="F3512" s="12" t="s">
        <v>0</v>
      </c>
      <c r="G3512" s="84" t="s">
        <v>0</v>
      </c>
      <c r="H3512" s="18" t="s">
        <v>5</v>
      </c>
      <c r="I3512" s="3">
        <v>212300</v>
      </c>
      <c r="J3512" s="3">
        <f t="shared" ref="J3512:K3512" si="2984">SUM(J3513:J3517)</f>
        <v>218684</v>
      </c>
      <c r="K3512" s="3">
        <f t="shared" si="2984"/>
        <v>113771</v>
      </c>
      <c r="L3512" s="3">
        <f t="shared" si="2978"/>
        <v>43500</v>
      </c>
      <c r="M3512" s="3">
        <f t="shared" ref="M3512:O3512" si="2985">SUM(M3513:M3517)</f>
        <v>14500</v>
      </c>
      <c r="N3512" s="3">
        <f t="shared" si="2985"/>
        <v>14500</v>
      </c>
      <c r="O3512" s="3">
        <f t="shared" si="2985"/>
        <v>14500</v>
      </c>
      <c r="P3512" s="3">
        <f t="shared" si="2980"/>
        <v>157271</v>
      </c>
      <c r="Q3512" s="3">
        <f t="shared" si="2952"/>
        <v>71.917012675824481</v>
      </c>
    </row>
    <row r="3513" spans="1:17">
      <c r="A3513" s="33" t="s">
        <v>803</v>
      </c>
      <c r="B3513" s="33" t="s">
        <v>129</v>
      </c>
      <c r="C3513" s="33" t="s">
        <v>1390</v>
      </c>
      <c r="D3513" s="33" t="s">
        <v>1391</v>
      </c>
      <c r="E3513" s="34">
        <v>6112</v>
      </c>
      <c r="F3513" s="33" t="s">
        <v>1393</v>
      </c>
      <c r="G3513" s="84" t="s">
        <v>3108</v>
      </c>
      <c r="H3513" s="35" t="s">
        <v>9</v>
      </c>
      <c r="I3513" s="32">
        <v>29000</v>
      </c>
      <c r="J3513" s="32">
        <v>29000</v>
      </c>
      <c r="K3513" s="32">
        <v>15814</v>
      </c>
      <c r="L3513" s="32">
        <f t="shared" si="2978"/>
        <v>7500</v>
      </c>
      <c r="M3513" s="32">
        <v>2500</v>
      </c>
      <c r="N3513" s="32">
        <v>2500</v>
      </c>
      <c r="O3513" s="32">
        <v>2500</v>
      </c>
      <c r="P3513" s="32">
        <f t="shared" si="2980"/>
        <v>23314</v>
      </c>
      <c r="Q3513" s="32">
        <f t="shared" si="2952"/>
        <v>80.393103448275866</v>
      </c>
    </row>
    <row r="3514" spans="1:17">
      <c r="A3514" s="33" t="s">
        <v>803</v>
      </c>
      <c r="B3514" s="33" t="s">
        <v>129</v>
      </c>
      <c r="C3514" s="33" t="s">
        <v>1390</v>
      </c>
      <c r="D3514" s="33" t="s">
        <v>1391</v>
      </c>
      <c r="E3514" s="34">
        <v>6112</v>
      </c>
      <c r="F3514" s="33" t="s">
        <v>1394</v>
      </c>
      <c r="G3514" s="84" t="s">
        <v>3108</v>
      </c>
      <c r="H3514" s="35" t="s">
        <v>10</v>
      </c>
      <c r="I3514" s="32">
        <v>113200</v>
      </c>
      <c r="J3514" s="32">
        <v>112400</v>
      </c>
      <c r="K3514" s="32">
        <v>61073</v>
      </c>
      <c r="L3514" s="32">
        <f t="shared" si="2978"/>
        <v>36000</v>
      </c>
      <c r="M3514" s="32">
        <v>12000</v>
      </c>
      <c r="N3514" s="32">
        <v>12000</v>
      </c>
      <c r="O3514" s="32">
        <v>12000</v>
      </c>
      <c r="P3514" s="32">
        <f t="shared" si="2980"/>
        <v>97073</v>
      </c>
      <c r="Q3514" s="32">
        <f t="shared" si="2952"/>
        <v>86.363879003558722</v>
      </c>
    </row>
    <row r="3515" spans="1:17">
      <c r="A3515" s="12" t="s">
        <v>803</v>
      </c>
      <c r="B3515" s="12" t="s">
        <v>129</v>
      </c>
      <c r="C3515" s="12" t="s">
        <v>1390</v>
      </c>
      <c r="D3515" s="12" t="s">
        <v>1391</v>
      </c>
      <c r="E3515" s="11">
        <v>6112</v>
      </c>
      <c r="F3515" s="12" t="s">
        <v>1395</v>
      </c>
      <c r="G3515" s="84" t="s">
        <v>3108</v>
      </c>
      <c r="H3515" s="13" t="s">
        <v>7</v>
      </c>
      <c r="I3515" s="2">
        <v>19700</v>
      </c>
      <c r="J3515" s="2">
        <v>26884</v>
      </c>
      <c r="K3515" s="2">
        <v>26884</v>
      </c>
      <c r="L3515" s="2">
        <f t="shared" si="2978"/>
        <v>0</v>
      </c>
      <c r="M3515" s="2"/>
      <c r="N3515" s="2"/>
      <c r="O3515" s="2"/>
      <c r="P3515" s="2">
        <f t="shared" si="2980"/>
        <v>26884</v>
      </c>
      <c r="Q3515" s="2">
        <f t="shared" si="2952"/>
        <v>100</v>
      </c>
    </row>
    <row r="3516" spans="1:17">
      <c r="A3516" s="12" t="s">
        <v>803</v>
      </c>
      <c r="B3516" s="12" t="s">
        <v>129</v>
      </c>
      <c r="C3516" s="12" t="s">
        <v>1390</v>
      </c>
      <c r="D3516" s="12" t="s">
        <v>1391</v>
      </c>
      <c r="E3516" s="11">
        <v>6112</v>
      </c>
      <c r="F3516" s="12" t="s">
        <v>1396</v>
      </c>
      <c r="G3516" s="84" t="s">
        <v>3108</v>
      </c>
      <c r="H3516" s="13" t="s">
        <v>8</v>
      </c>
      <c r="I3516" s="2">
        <v>32000</v>
      </c>
      <c r="J3516" s="2">
        <v>32000</v>
      </c>
      <c r="K3516" s="2">
        <v>0</v>
      </c>
      <c r="L3516" s="2">
        <f t="shared" si="2978"/>
        <v>0</v>
      </c>
      <c r="M3516" s="2"/>
      <c r="N3516" s="2"/>
      <c r="O3516" s="2"/>
      <c r="P3516" s="2">
        <f t="shared" si="2980"/>
        <v>0</v>
      </c>
      <c r="Q3516" s="2">
        <f t="shared" si="2952"/>
        <v>0</v>
      </c>
    </row>
    <row r="3517" spans="1:17">
      <c r="A3517" s="12" t="s">
        <v>803</v>
      </c>
      <c r="B3517" s="12" t="s">
        <v>129</v>
      </c>
      <c r="C3517" s="12" t="s">
        <v>1390</v>
      </c>
      <c r="D3517" s="12" t="s">
        <v>1391</v>
      </c>
      <c r="E3517" s="11">
        <v>6112</v>
      </c>
      <c r="F3517" s="12" t="s">
        <v>1397</v>
      </c>
      <c r="G3517" s="84" t="s">
        <v>3108</v>
      </c>
      <c r="H3517" s="13" t="s">
        <v>6</v>
      </c>
      <c r="I3517" s="2">
        <v>18400</v>
      </c>
      <c r="J3517" s="2">
        <v>18400</v>
      </c>
      <c r="K3517" s="2">
        <v>10000</v>
      </c>
      <c r="L3517" s="2">
        <f t="shared" si="2978"/>
        <v>0</v>
      </c>
      <c r="M3517" s="2"/>
      <c r="N3517" s="2"/>
      <c r="O3517" s="2"/>
      <c r="P3517" s="2">
        <f t="shared" si="2980"/>
        <v>10000</v>
      </c>
      <c r="Q3517" s="2">
        <f t="shared" si="2952"/>
        <v>54.347826086956516</v>
      </c>
    </row>
    <row r="3518" spans="1:17">
      <c r="A3518" s="12" t="s">
        <v>803</v>
      </c>
      <c r="B3518" s="12" t="s">
        <v>129</v>
      </c>
      <c r="C3518" s="12" t="s">
        <v>1390</v>
      </c>
      <c r="D3518" s="12" t="s">
        <v>1391</v>
      </c>
      <c r="E3518" s="18" t="s">
        <v>13</v>
      </c>
      <c r="F3518" s="18" t="s">
        <v>0</v>
      </c>
      <c r="G3518" s="81" t="s">
        <v>0</v>
      </c>
      <c r="H3518" s="18" t="s">
        <v>14</v>
      </c>
      <c r="I3518" s="3">
        <v>158705</v>
      </c>
      <c r="J3518" s="3">
        <f t="shared" ref="J3518:K3518" si="2986">SUM(J3519)</f>
        <v>160400</v>
      </c>
      <c r="K3518" s="3">
        <f t="shared" si="2986"/>
        <v>84217</v>
      </c>
      <c r="L3518" s="3">
        <f t="shared" si="2978"/>
        <v>45000</v>
      </c>
      <c r="M3518" s="3">
        <f t="shared" ref="M3518:O3518" si="2987">SUM(M3519)</f>
        <v>15000</v>
      </c>
      <c r="N3518" s="3">
        <f t="shared" si="2987"/>
        <v>15000</v>
      </c>
      <c r="O3518" s="3">
        <f t="shared" si="2987"/>
        <v>15000</v>
      </c>
      <c r="P3518" s="3">
        <f t="shared" si="2980"/>
        <v>129217</v>
      </c>
      <c r="Q3518" s="3">
        <f t="shared" si="2952"/>
        <v>80.559226932668324</v>
      </c>
    </row>
    <row r="3519" spans="1:17">
      <c r="A3519" s="33" t="s">
        <v>803</v>
      </c>
      <c r="B3519" s="33" t="s">
        <v>129</v>
      </c>
      <c r="C3519" s="33" t="s">
        <v>1390</v>
      </c>
      <c r="D3519" s="33" t="s">
        <v>1391</v>
      </c>
      <c r="E3519" s="34">
        <v>6121</v>
      </c>
      <c r="F3519" s="33"/>
      <c r="G3519" s="84" t="s">
        <v>3108</v>
      </c>
      <c r="H3519" s="35" t="s">
        <v>15</v>
      </c>
      <c r="I3519" s="32">
        <v>158705</v>
      </c>
      <c r="J3519" s="32">
        <v>160400</v>
      </c>
      <c r="K3519" s="32">
        <v>84217</v>
      </c>
      <c r="L3519" s="32">
        <f t="shared" si="2978"/>
        <v>45000</v>
      </c>
      <c r="M3519" s="32">
        <v>15000</v>
      </c>
      <c r="N3519" s="32">
        <v>15000</v>
      </c>
      <c r="O3519" s="32">
        <v>15000</v>
      </c>
      <c r="P3519" s="32">
        <f t="shared" si="2980"/>
        <v>129217</v>
      </c>
      <c r="Q3519" s="32">
        <f t="shared" si="2952"/>
        <v>80.559226932668324</v>
      </c>
    </row>
    <row r="3520" spans="1:17">
      <c r="A3520" s="12" t="s">
        <v>803</v>
      </c>
      <c r="B3520" s="12" t="s">
        <v>129</v>
      </c>
      <c r="C3520" s="12" t="s">
        <v>1390</v>
      </c>
      <c r="D3520" s="12" t="s">
        <v>1391</v>
      </c>
      <c r="E3520" s="18" t="s">
        <v>16</v>
      </c>
      <c r="F3520" s="18" t="s">
        <v>0</v>
      </c>
      <c r="G3520" s="81" t="s">
        <v>0</v>
      </c>
      <c r="H3520" s="18" t="s">
        <v>17</v>
      </c>
      <c r="I3520" s="3">
        <v>228400</v>
      </c>
      <c r="J3520" s="3">
        <f t="shared" ref="J3520:K3520" si="2988">SUM(J3521:J3527)</f>
        <v>190568</v>
      </c>
      <c r="K3520" s="3">
        <f t="shared" si="2988"/>
        <v>96039</v>
      </c>
      <c r="L3520" s="3">
        <f t="shared" si="2978"/>
        <v>50290</v>
      </c>
      <c r="M3520" s="3">
        <f t="shared" ref="M3520:O3520" si="2989">SUM(M3521:M3527)</f>
        <v>23630</v>
      </c>
      <c r="N3520" s="3">
        <f t="shared" si="2989"/>
        <v>13330</v>
      </c>
      <c r="O3520" s="3">
        <f t="shared" si="2989"/>
        <v>13330</v>
      </c>
      <c r="P3520" s="3">
        <f t="shared" si="2980"/>
        <v>146329</v>
      </c>
      <c r="Q3520" s="3">
        <f t="shared" si="2952"/>
        <v>76.785714285714292</v>
      </c>
    </row>
    <row r="3521" spans="1:17">
      <c r="A3521" s="12" t="s">
        <v>803</v>
      </c>
      <c r="B3521" s="12" t="s">
        <v>129</v>
      </c>
      <c r="C3521" s="12" t="s">
        <v>1390</v>
      </c>
      <c r="D3521" s="12" t="s">
        <v>1391</v>
      </c>
      <c r="E3521" s="11">
        <v>6131</v>
      </c>
      <c r="F3521" s="12"/>
      <c r="G3521" s="84" t="s">
        <v>3108</v>
      </c>
      <c r="H3521" s="13" t="s">
        <v>18</v>
      </c>
      <c r="I3521" s="2">
        <v>1500</v>
      </c>
      <c r="J3521" s="2">
        <v>1000</v>
      </c>
      <c r="K3521" s="2">
        <v>0</v>
      </c>
      <c r="L3521" s="2">
        <f t="shared" si="2978"/>
        <v>1000</v>
      </c>
      <c r="M3521" s="2">
        <v>1000</v>
      </c>
      <c r="N3521" s="2"/>
      <c r="O3521" s="2"/>
      <c r="P3521" s="2">
        <f t="shared" si="2980"/>
        <v>1000</v>
      </c>
      <c r="Q3521" s="2">
        <f t="shared" si="2952"/>
        <v>100</v>
      </c>
    </row>
    <row r="3522" spans="1:17">
      <c r="A3522" s="12" t="s">
        <v>803</v>
      </c>
      <c r="B3522" s="12" t="s">
        <v>129</v>
      </c>
      <c r="C3522" s="12" t="s">
        <v>1390</v>
      </c>
      <c r="D3522" s="12" t="s">
        <v>1391</v>
      </c>
      <c r="E3522" s="11">
        <v>6132</v>
      </c>
      <c r="F3522" s="12"/>
      <c r="G3522" s="84" t="s">
        <v>3108</v>
      </c>
      <c r="H3522" s="13" t="s">
        <v>19</v>
      </c>
      <c r="I3522" s="2">
        <v>107600</v>
      </c>
      <c r="J3522" s="2">
        <v>107600</v>
      </c>
      <c r="K3522" s="2">
        <v>53500</v>
      </c>
      <c r="L3522" s="2">
        <f t="shared" si="2978"/>
        <v>27000</v>
      </c>
      <c r="M3522" s="2">
        <v>13000</v>
      </c>
      <c r="N3522" s="2">
        <v>7000</v>
      </c>
      <c r="O3522" s="2">
        <v>7000</v>
      </c>
      <c r="P3522" s="2">
        <f t="shared" si="2980"/>
        <v>80500</v>
      </c>
      <c r="Q3522" s="2">
        <f t="shared" si="2952"/>
        <v>74.814126394052053</v>
      </c>
    </row>
    <row r="3523" spans="1:17">
      <c r="A3523" s="12" t="s">
        <v>803</v>
      </c>
      <c r="B3523" s="12" t="s">
        <v>129</v>
      </c>
      <c r="C3523" s="12" t="s">
        <v>1390</v>
      </c>
      <c r="D3523" s="12" t="s">
        <v>1391</v>
      </c>
      <c r="E3523" s="11">
        <v>6133</v>
      </c>
      <c r="F3523" s="12"/>
      <c r="G3523" s="84" t="s">
        <v>3108</v>
      </c>
      <c r="H3523" s="13" t="s">
        <v>20</v>
      </c>
      <c r="I3523" s="2">
        <v>12000</v>
      </c>
      <c r="J3523" s="2">
        <v>12000</v>
      </c>
      <c r="K3523" s="2">
        <v>6000</v>
      </c>
      <c r="L3523" s="2">
        <f t="shared" si="2978"/>
        <v>3000</v>
      </c>
      <c r="M3523" s="2">
        <v>1000</v>
      </c>
      <c r="N3523" s="2">
        <v>1000</v>
      </c>
      <c r="O3523" s="2">
        <v>1000</v>
      </c>
      <c r="P3523" s="2">
        <f t="shared" si="2980"/>
        <v>9000</v>
      </c>
      <c r="Q3523" s="2">
        <f t="shared" si="2952"/>
        <v>75</v>
      </c>
    </row>
    <row r="3524" spans="1:17">
      <c r="A3524" s="12" t="s">
        <v>803</v>
      </c>
      <c r="B3524" s="12" t="s">
        <v>129</v>
      </c>
      <c r="C3524" s="12" t="s">
        <v>1390</v>
      </c>
      <c r="D3524" s="12" t="s">
        <v>1391</v>
      </c>
      <c r="E3524" s="11">
        <v>6134</v>
      </c>
      <c r="F3524" s="12"/>
      <c r="G3524" s="84" t="s">
        <v>3108</v>
      </c>
      <c r="H3524" s="13" t="s">
        <v>21</v>
      </c>
      <c r="I3524" s="2">
        <v>55000</v>
      </c>
      <c r="J3524" s="2">
        <v>15000</v>
      </c>
      <c r="K3524" s="2">
        <v>7510</v>
      </c>
      <c r="L3524" s="2">
        <f t="shared" si="2978"/>
        <v>4500</v>
      </c>
      <c r="M3524" s="2">
        <v>1500</v>
      </c>
      <c r="N3524" s="2">
        <v>1500</v>
      </c>
      <c r="O3524" s="2">
        <v>1500</v>
      </c>
      <c r="P3524" s="2">
        <f t="shared" si="2980"/>
        <v>12010</v>
      </c>
      <c r="Q3524" s="2">
        <f t="shared" si="2952"/>
        <v>80.066666666666663</v>
      </c>
    </row>
    <row r="3525" spans="1:17">
      <c r="A3525" s="12" t="s">
        <v>803</v>
      </c>
      <c r="B3525" s="12" t="s">
        <v>129</v>
      </c>
      <c r="C3525" s="12" t="s">
        <v>1390</v>
      </c>
      <c r="D3525" s="12" t="s">
        <v>1391</v>
      </c>
      <c r="E3525" s="11">
        <v>6135</v>
      </c>
      <c r="F3525" s="12"/>
      <c r="G3525" s="84" t="s">
        <v>3108</v>
      </c>
      <c r="H3525" s="13" t="s">
        <v>22</v>
      </c>
      <c r="I3525" s="2">
        <v>1700</v>
      </c>
      <c r="J3525" s="2">
        <v>700</v>
      </c>
      <c r="K3525" s="2">
        <v>400</v>
      </c>
      <c r="L3525" s="2">
        <f t="shared" si="2978"/>
        <v>300</v>
      </c>
      <c r="M3525" s="2">
        <v>300</v>
      </c>
      <c r="N3525" s="2"/>
      <c r="O3525" s="2"/>
      <c r="P3525" s="2">
        <f t="shared" si="2980"/>
        <v>700</v>
      </c>
      <c r="Q3525" s="2">
        <f t="shared" si="2952"/>
        <v>100</v>
      </c>
    </row>
    <row r="3526" spans="1:17">
      <c r="A3526" s="12" t="s">
        <v>803</v>
      </c>
      <c r="B3526" s="12" t="s">
        <v>129</v>
      </c>
      <c r="C3526" s="12" t="s">
        <v>1390</v>
      </c>
      <c r="D3526" s="12" t="s">
        <v>1391</v>
      </c>
      <c r="E3526" s="11">
        <v>6137</v>
      </c>
      <c r="F3526" s="12"/>
      <c r="G3526" s="84" t="s">
        <v>3108</v>
      </c>
      <c r="H3526" s="13" t="s">
        <v>24</v>
      </c>
      <c r="I3526" s="2">
        <v>11000</v>
      </c>
      <c r="J3526" s="2">
        <v>10000</v>
      </c>
      <c r="K3526" s="2">
        <v>4980</v>
      </c>
      <c r="L3526" s="2">
        <f t="shared" si="2978"/>
        <v>2490</v>
      </c>
      <c r="M3526" s="2">
        <v>830</v>
      </c>
      <c r="N3526" s="2">
        <v>830</v>
      </c>
      <c r="O3526" s="2">
        <v>830</v>
      </c>
      <c r="P3526" s="2">
        <f t="shared" si="2980"/>
        <v>7470</v>
      </c>
      <c r="Q3526" s="2">
        <f t="shared" si="2952"/>
        <v>74.7</v>
      </c>
    </row>
    <row r="3527" spans="1:17">
      <c r="A3527" s="17" t="s">
        <v>803</v>
      </c>
      <c r="B3527" s="17" t="s">
        <v>129</v>
      </c>
      <c r="C3527" s="17" t="s">
        <v>1390</v>
      </c>
      <c r="D3527" s="17" t="s">
        <v>1391</v>
      </c>
      <c r="E3527" s="17" t="s">
        <v>99</v>
      </c>
      <c r="F3527" s="12" t="s">
        <v>0</v>
      </c>
      <c r="G3527" s="84" t="s">
        <v>0</v>
      </c>
      <c r="H3527" s="18" t="s">
        <v>26</v>
      </c>
      <c r="I3527" s="3">
        <v>39600</v>
      </c>
      <c r="J3527" s="3">
        <f t="shared" ref="J3527:K3527" si="2990">SUM(J3528:J3530)</f>
        <v>44268</v>
      </c>
      <c r="K3527" s="3">
        <f t="shared" si="2990"/>
        <v>23649</v>
      </c>
      <c r="L3527" s="3">
        <f t="shared" si="2978"/>
        <v>12000</v>
      </c>
      <c r="M3527" s="3">
        <f t="shared" ref="M3527:O3527" si="2991">SUM(M3528:M3530)</f>
        <v>6000</v>
      </c>
      <c r="N3527" s="3">
        <f t="shared" si="2991"/>
        <v>3000</v>
      </c>
      <c r="O3527" s="3">
        <f t="shared" si="2991"/>
        <v>3000</v>
      </c>
      <c r="P3527" s="3">
        <f t="shared" si="2980"/>
        <v>35649</v>
      </c>
      <c r="Q3527" s="3">
        <f t="shared" si="2952"/>
        <v>80.52995391705069</v>
      </c>
    </row>
    <row r="3528" spans="1:17">
      <c r="A3528" s="12" t="s">
        <v>803</v>
      </c>
      <c r="B3528" s="12" t="s">
        <v>129</v>
      </c>
      <c r="C3528" s="12" t="s">
        <v>1390</v>
      </c>
      <c r="D3528" s="12" t="s">
        <v>1391</v>
      </c>
      <c r="E3528" s="11">
        <v>6139</v>
      </c>
      <c r="F3528" s="12"/>
      <c r="G3528" s="84" t="s">
        <v>3108</v>
      </c>
      <c r="H3528" s="13" t="s">
        <v>26</v>
      </c>
      <c r="I3528" s="2">
        <v>32000</v>
      </c>
      <c r="J3528" s="2">
        <v>36668</v>
      </c>
      <c r="K3528" s="2">
        <v>21168</v>
      </c>
      <c r="L3528" s="2">
        <f t="shared" si="2978"/>
        <v>7500</v>
      </c>
      <c r="M3528" s="2">
        <v>2500</v>
      </c>
      <c r="N3528" s="2">
        <v>2500</v>
      </c>
      <c r="O3528" s="2">
        <v>2500</v>
      </c>
      <c r="P3528" s="2">
        <f t="shared" si="2980"/>
        <v>28668</v>
      </c>
      <c r="Q3528" s="2">
        <f t="shared" si="2952"/>
        <v>78.182611541398501</v>
      </c>
    </row>
    <row r="3529" spans="1:17">
      <c r="A3529" s="33" t="s">
        <v>803</v>
      </c>
      <c r="B3529" s="33" t="s">
        <v>129</v>
      </c>
      <c r="C3529" s="33" t="s">
        <v>1390</v>
      </c>
      <c r="D3529" s="33" t="s">
        <v>1391</v>
      </c>
      <c r="E3529" s="34">
        <v>6139</v>
      </c>
      <c r="F3529" s="33" t="s">
        <v>1398</v>
      </c>
      <c r="G3529" s="84" t="s">
        <v>3108</v>
      </c>
      <c r="H3529" s="35" t="s">
        <v>108</v>
      </c>
      <c r="I3529" s="32">
        <v>4600</v>
      </c>
      <c r="J3529" s="32">
        <v>4600</v>
      </c>
      <c r="K3529" s="32">
        <v>2481</v>
      </c>
      <c r="L3529" s="32">
        <f t="shared" si="2978"/>
        <v>1500</v>
      </c>
      <c r="M3529" s="32">
        <v>500</v>
      </c>
      <c r="N3529" s="32">
        <v>500</v>
      </c>
      <c r="O3529" s="32">
        <v>500</v>
      </c>
      <c r="P3529" s="32">
        <f t="shared" si="2980"/>
        <v>3981</v>
      </c>
      <c r="Q3529" s="32">
        <f t="shared" si="2952"/>
        <v>86.543478260869563</v>
      </c>
    </row>
    <row r="3530" spans="1:17" ht="22.5">
      <c r="A3530" s="12" t="s">
        <v>803</v>
      </c>
      <c r="B3530" s="12" t="s">
        <v>129</v>
      </c>
      <c r="C3530" s="12" t="s">
        <v>1390</v>
      </c>
      <c r="D3530" s="12" t="s">
        <v>1391</v>
      </c>
      <c r="E3530" s="11">
        <v>6139</v>
      </c>
      <c r="F3530" s="12" t="s">
        <v>1399</v>
      </c>
      <c r="G3530" s="84" t="s">
        <v>3108</v>
      </c>
      <c r="H3530" s="13" t="s">
        <v>114</v>
      </c>
      <c r="I3530" s="2">
        <v>3000</v>
      </c>
      <c r="J3530" s="2">
        <v>3000</v>
      </c>
      <c r="K3530" s="2">
        <v>0</v>
      </c>
      <c r="L3530" s="2">
        <f t="shared" si="2978"/>
        <v>3000</v>
      </c>
      <c r="M3530" s="2">
        <v>3000</v>
      </c>
      <c r="N3530" s="2"/>
      <c r="O3530" s="2"/>
      <c r="P3530" s="2">
        <f t="shared" si="2980"/>
        <v>3000</v>
      </c>
      <c r="Q3530" s="2">
        <f t="shared" si="2952"/>
        <v>100</v>
      </c>
    </row>
    <row r="3531" spans="1:17" ht="22.5">
      <c r="A3531" s="17" t="s">
        <v>0</v>
      </c>
      <c r="B3531" s="17" t="s">
        <v>0</v>
      </c>
      <c r="C3531" s="17" t="s">
        <v>0</v>
      </c>
      <c r="D3531" s="18" t="s">
        <v>0</v>
      </c>
      <c r="E3531" s="18" t="s">
        <v>0</v>
      </c>
      <c r="F3531" s="18" t="s">
        <v>0</v>
      </c>
      <c r="G3531" s="81" t="s">
        <v>0</v>
      </c>
      <c r="H3531" s="24" t="s">
        <v>36</v>
      </c>
      <c r="I3531" s="29">
        <v>100</v>
      </c>
      <c r="J3531" s="29">
        <f t="shared" ref="J3531:K3533" si="2992">SUM(J3532)</f>
        <v>100</v>
      </c>
      <c r="K3531" s="29">
        <f t="shared" si="2992"/>
        <v>0</v>
      </c>
      <c r="L3531" s="29">
        <f t="shared" si="2978"/>
        <v>0</v>
      </c>
      <c r="M3531" s="29">
        <f t="shared" ref="M3531:O3533" si="2993">SUM(M3532)</f>
        <v>0</v>
      </c>
      <c r="N3531" s="29">
        <f t="shared" si="2993"/>
        <v>0</v>
      </c>
      <c r="O3531" s="29">
        <f t="shared" si="2993"/>
        <v>0</v>
      </c>
      <c r="P3531" s="29">
        <f t="shared" si="2980"/>
        <v>0</v>
      </c>
      <c r="Q3531" s="29">
        <f t="shared" si="2952"/>
        <v>0</v>
      </c>
    </row>
    <row r="3532" spans="1:17">
      <c r="A3532" s="12" t="s">
        <v>803</v>
      </c>
      <c r="B3532" s="12" t="s">
        <v>129</v>
      </c>
      <c r="C3532" s="12" t="s">
        <v>1390</v>
      </c>
      <c r="D3532" s="12" t="s">
        <v>1391</v>
      </c>
      <c r="E3532" s="18" t="s">
        <v>28</v>
      </c>
      <c r="F3532" s="18" t="s">
        <v>0</v>
      </c>
      <c r="G3532" s="81" t="s">
        <v>0</v>
      </c>
      <c r="H3532" s="18" t="s">
        <v>29</v>
      </c>
      <c r="I3532" s="3">
        <v>100</v>
      </c>
      <c r="J3532" s="3">
        <f t="shared" si="2992"/>
        <v>100</v>
      </c>
      <c r="K3532" s="3">
        <f t="shared" si="2992"/>
        <v>0</v>
      </c>
      <c r="L3532" s="3">
        <f t="shared" si="2978"/>
        <v>0</v>
      </c>
      <c r="M3532" s="3">
        <f t="shared" si="2993"/>
        <v>0</v>
      </c>
      <c r="N3532" s="3">
        <f t="shared" si="2993"/>
        <v>0</v>
      </c>
      <c r="O3532" s="3">
        <f t="shared" si="2993"/>
        <v>0</v>
      </c>
      <c r="P3532" s="3">
        <f t="shared" si="2980"/>
        <v>0</v>
      </c>
      <c r="Q3532" s="3">
        <f t="shared" si="2952"/>
        <v>0</v>
      </c>
    </row>
    <row r="3533" spans="1:17">
      <c r="A3533" s="17" t="s">
        <v>803</v>
      </c>
      <c r="B3533" s="17" t="s">
        <v>129</v>
      </c>
      <c r="C3533" s="17" t="s">
        <v>1390</v>
      </c>
      <c r="D3533" s="17" t="s">
        <v>1391</v>
      </c>
      <c r="E3533" s="17" t="s">
        <v>120</v>
      </c>
      <c r="F3533" s="12" t="s">
        <v>0</v>
      </c>
      <c r="G3533" s="84" t="s">
        <v>0</v>
      </c>
      <c r="H3533" s="18" t="s">
        <v>35</v>
      </c>
      <c r="I3533" s="3">
        <v>100</v>
      </c>
      <c r="J3533" s="3">
        <f t="shared" si="2992"/>
        <v>100</v>
      </c>
      <c r="K3533" s="3">
        <f t="shared" si="2992"/>
        <v>0</v>
      </c>
      <c r="L3533" s="3">
        <f t="shared" si="2978"/>
        <v>0</v>
      </c>
      <c r="M3533" s="3">
        <f t="shared" si="2993"/>
        <v>0</v>
      </c>
      <c r="N3533" s="3">
        <f t="shared" si="2993"/>
        <v>0</v>
      </c>
      <c r="O3533" s="3">
        <f t="shared" si="2993"/>
        <v>0</v>
      </c>
      <c r="P3533" s="3">
        <f t="shared" si="2980"/>
        <v>0</v>
      </c>
      <c r="Q3533" s="3">
        <f t="shared" si="2952"/>
        <v>0</v>
      </c>
    </row>
    <row r="3534" spans="1:17">
      <c r="A3534" s="12" t="s">
        <v>803</v>
      </c>
      <c r="B3534" s="12" t="s">
        <v>129</v>
      </c>
      <c r="C3534" s="12" t="s">
        <v>1390</v>
      </c>
      <c r="D3534" s="12" t="s">
        <v>1391</v>
      </c>
      <c r="E3534" s="11">
        <v>6148</v>
      </c>
      <c r="F3534" s="12"/>
      <c r="G3534" s="84" t="s">
        <v>3108</v>
      </c>
      <c r="H3534" s="13" t="s">
        <v>35</v>
      </c>
      <c r="I3534" s="2">
        <v>100</v>
      </c>
      <c r="J3534" s="2">
        <v>100</v>
      </c>
      <c r="K3534" s="2">
        <v>0</v>
      </c>
      <c r="L3534" s="2">
        <f t="shared" si="2978"/>
        <v>0</v>
      </c>
      <c r="M3534" s="2"/>
      <c r="N3534" s="2"/>
      <c r="O3534" s="2"/>
      <c r="P3534" s="2">
        <f t="shared" si="2980"/>
        <v>0</v>
      </c>
      <c r="Q3534" s="2">
        <f t="shared" si="2952"/>
        <v>0</v>
      </c>
    </row>
    <row r="3535" spans="1:17" ht="22.5">
      <c r="A3535" s="17" t="s">
        <v>0</v>
      </c>
      <c r="B3535" s="17" t="s">
        <v>0</v>
      </c>
      <c r="C3535" s="17" t="s">
        <v>0</v>
      </c>
      <c r="D3535" s="18" t="s">
        <v>0</v>
      </c>
      <c r="E3535" s="18" t="s">
        <v>0</v>
      </c>
      <c r="F3535" s="18" t="s">
        <v>0</v>
      </c>
      <c r="G3535" s="81" t="s">
        <v>0</v>
      </c>
      <c r="H3535" s="24" t="s">
        <v>58</v>
      </c>
      <c r="I3535" s="29">
        <v>38000</v>
      </c>
      <c r="J3535" s="29">
        <f t="shared" ref="J3535:K3535" si="2994">SUM(J3536)</f>
        <v>30000</v>
      </c>
      <c r="K3535" s="29">
        <f t="shared" si="2994"/>
        <v>15000</v>
      </c>
      <c r="L3535" s="29">
        <f t="shared" si="2978"/>
        <v>15000</v>
      </c>
      <c r="M3535" s="29">
        <f t="shared" ref="M3535:O3535" si="2995">SUM(M3536)</f>
        <v>10000</v>
      </c>
      <c r="N3535" s="29">
        <f t="shared" si="2995"/>
        <v>5000</v>
      </c>
      <c r="O3535" s="29">
        <f t="shared" si="2995"/>
        <v>0</v>
      </c>
      <c r="P3535" s="29">
        <f t="shared" si="2980"/>
        <v>30000</v>
      </c>
      <c r="Q3535" s="29">
        <f t="shared" si="2952"/>
        <v>100</v>
      </c>
    </row>
    <row r="3536" spans="1:17">
      <c r="A3536" s="12" t="s">
        <v>803</v>
      </c>
      <c r="B3536" s="12" t="s">
        <v>129</v>
      </c>
      <c r="C3536" s="12" t="s">
        <v>1390</v>
      </c>
      <c r="D3536" s="12" t="s">
        <v>1391</v>
      </c>
      <c r="E3536" s="18" t="s">
        <v>50</v>
      </c>
      <c r="F3536" s="18" t="s">
        <v>0</v>
      </c>
      <c r="G3536" s="81" t="s">
        <v>0</v>
      </c>
      <c r="H3536" s="18" t="s">
        <v>51</v>
      </c>
      <c r="I3536" s="3">
        <v>38000</v>
      </c>
      <c r="J3536" s="3">
        <f t="shared" ref="J3536" si="2996">SUM(J3537:J3538)</f>
        <v>30000</v>
      </c>
      <c r="K3536" s="3">
        <f t="shared" ref="K3536" si="2997">SUM(K3537:K3538)</f>
        <v>15000</v>
      </c>
      <c r="L3536" s="3">
        <f t="shared" si="2978"/>
        <v>15000</v>
      </c>
      <c r="M3536" s="3">
        <f t="shared" ref="M3536:O3536" si="2998">SUM(M3537:M3538)</f>
        <v>10000</v>
      </c>
      <c r="N3536" s="3">
        <f t="shared" si="2998"/>
        <v>5000</v>
      </c>
      <c r="O3536" s="3">
        <f t="shared" si="2998"/>
        <v>0</v>
      </c>
      <c r="P3536" s="3">
        <f t="shared" si="2980"/>
        <v>30000</v>
      </c>
      <c r="Q3536" s="3">
        <f t="shared" si="2952"/>
        <v>100</v>
      </c>
    </row>
    <row r="3537" spans="1:17">
      <c r="A3537" s="12" t="s">
        <v>803</v>
      </c>
      <c r="B3537" s="12" t="s">
        <v>129</v>
      </c>
      <c r="C3537" s="12" t="s">
        <v>1390</v>
      </c>
      <c r="D3537" s="12" t="s">
        <v>1391</v>
      </c>
      <c r="E3537" s="11">
        <v>8213</v>
      </c>
      <c r="F3537" s="12"/>
      <c r="G3537" s="84" t="s">
        <v>3108</v>
      </c>
      <c r="H3537" s="13" t="s">
        <v>54</v>
      </c>
      <c r="I3537" s="2">
        <v>28000</v>
      </c>
      <c r="J3537" s="2">
        <v>20000</v>
      </c>
      <c r="K3537" s="2">
        <v>10000</v>
      </c>
      <c r="L3537" s="2">
        <f t="shared" si="2978"/>
        <v>10000</v>
      </c>
      <c r="M3537" s="2">
        <v>5000</v>
      </c>
      <c r="N3537" s="2">
        <v>5000</v>
      </c>
      <c r="O3537" s="2"/>
      <c r="P3537" s="2">
        <f t="shared" si="2980"/>
        <v>20000</v>
      </c>
      <c r="Q3537" s="2">
        <f t="shared" ref="Q3537:Q3600" si="2999">IF(J3537=0,"-",P3537/J3537*100)</f>
        <v>100</v>
      </c>
    </row>
    <row r="3538" spans="1:17">
      <c r="A3538" s="12" t="s">
        <v>803</v>
      </c>
      <c r="B3538" s="12" t="s">
        <v>129</v>
      </c>
      <c r="C3538" s="12" t="s">
        <v>1390</v>
      </c>
      <c r="D3538" s="12" t="s">
        <v>1391</v>
      </c>
      <c r="E3538" s="11">
        <v>8216</v>
      </c>
      <c r="F3538" s="12"/>
      <c r="G3538" s="84" t="s">
        <v>3108</v>
      </c>
      <c r="H3538" s="13" t="s">
        <v>57</v>
      </c>
      <c r="I3538" s="2">
        <v>10000</v>
      </c>
      <c r="J3538" s="2">
        <v>10000</v>
      </c>
      <c r="K3538" s="2">
        <v>5000</v>
      </c>
      <c r="L3538" s="2">
        <f t="shared" si="2978"/>
        <v>5000</v>
      </c>
      <c r="M3538" s="2">
        <v>5000</v>
      </c>
      <c r="N3538" s="2"/>
      <c r="O3538" s="2"/>
      <c r="P3538" s="2">
        <f t="shared" si="2980"/>
        <v>10000</v>
      </c>
      <c r="Q3538" s="2">
        <f t="shared" si="2999"/>
        <v>100</v>
      </c>
    </row>
    <row r="3539" spans="1:17">
      <c r="A3539" s="13" t="s">
        <v>0</v>
      </c>
      <c r="B3539" s="13" t="s">
        <v>0</v>
      </c>
      <c r="C3539" s="13" t="s">
        <v>0</v>
      </c>
      <c r="D3539" s="13" t="s">
        <v>0</v>
      </c>
      <c r="E3539" s="13" t="s">
        <v>0</v>
      </c>
      <c r="F3539" s="13" t="s">
        <v>0</v>
      </c>
      <c r="G3539" s="84" t="s">
        <v>0</v>
      </c>
      <c r="H3539" s="24" t="s">
        <v>1400</v>
      </c>
      <c r="I3539" s="29">
        <v>2148985</v>
      </c>
      <c r="J3539" s="29">
        <f t="shared" ref="J3539:K3539" si="3000">SUM(J3509,J3531,J3535)</f>
        <v>2126895</v>
      </c>
      <c r="K3539" s="29">
        <f t="shared" si="3000"/>
        <v>1090897</v>
      </c>
      <c r="L3539" s="29">
        <f t="shared" si="2978"/>
        <v>533790</v>
      </c>
      <c r="M3539" s="29">
        <f t="shared" ref="M3539:O3539" si="3001">SUM(M3509,M3531,M3535)</f>
        <v>193130</v>
      </c>
      <c r="N3539" s="29">
        <f t="shared" si="3001"/>
        <v>172830</v>
      </c>
      <c r="O3539" s="29">
        <f t="shared" si="3001"/>
        <v>167830</v>
      </c>
      <c r="P3539" s="29">
        <f t="shared" si="2980"/>
        <v>1624687</v>
      </c>
      <c r="Q3539" s="29">
        <f t="shared" si="2999"/>
        <v>76.387738933985929</v>
      </c>
    </row>
    <row r="3540" spans="1:17" ht="15.75" thickBot="1">
      <c r="A3540" s="13" t="s">
        <v>0</v>
      </c>
      <c r="B3540" s="13" t="s">
        <v>0</v>
      </c>
      <c r="C3540" s="13" t="s">
        <v>0</v>
      </c>
      <c r="D3540" s="13" t="s">
        <v>0</v>
      </c>
      <c r="E3540" s="13" t="s">
        <v>0</v>
      </c>
      <c r="F3540" s="13" t="s">
        <v>0</v>
      </c>
      <c r="G3540" s="84" t="s">
        <v>0</v>
      </c>
      <c r="H3540" s="18" t="s">
        <v>125</v>
      </c>
      <c r="I3540" s="3">
        <v>45</v>
      </c>
      <c r="J3540" s="3">
        <v>45</v>
      </c>
      <c r="K3540" s="3">
        <v>0</v>
      </c>
      <c r="L3540" s="3">
        <f t="shared" si="2978"/>
        <v>0</v>
      </c>
      <c r="M3540" s="3"/>
      <c r="N3540" s="3"/>
      <c r="O3540" s="3"/>
      <c r="P3540" s="3">
        <f t="shared" si="2980"/>
        <v>0</v>
      </c>
      <c r="Q3540" s="3">
        <f t="shared" si="2999"/>
        <v>0</v>
      </c>
    </row>
    <row r="3541" spans="1:17" ht="45.75" thickBot="1">
      <c r="A3541" s="109" t="s">
        <v>0</v>
      </c>
      <c r="B3541" s="109" t="s">
        <v>0</v>
      </c>
      <c r="C3541" s="109" t="s">
        <v>0</v>
      </c>
      <c r="D3541" s="109" t="s">
        <v>0</v>
      </c>
      <c r="E3541" s="109" t="s">
        <v>0</v>
      </c>
      <c r="F3541" s="109" t="s">
        <v>0</v>
      </c>
      <c r="G3541" s="121" t="s">
        <v>0</v>
      </c>
      <c r="H3541" s="1" t="s">
        <v>126</v>
      </c>
      <c r="I3541" s="1" t="s">
        <v>3016</v>
      </c>
      <c r="J3541" s="1" t="s">
        <v>3199</v>
      </c>
      <c r="K3541" s="1" t="s">
        <v>3198</v>
      </c>
      <c r="L3541" s="1" t="s">
        <v>3191</v>
      </c>
      <c r="M3541" s="1" t="s">
        <v>3193</v>
      </c>
      <c r="N3541" s="1" t="s">
        <v>3194</v>
      </c>
      <c r="O3541" s="1" t="s">
        <v>3195</v>
      </c>
      <c r="P3541" s="1" t="s">
        <v>3192</v>
      </c>
      <c r="Q3541" s="1" t="s">
        <v>3185</v>
      </c>
    </row>
    <row r="3542" spans="1:17">
      <c r="A3542" s="110"/>
      <c r="B3542" s="110"/>
      <c r="C3542" s="110"/>
      <c r="D3542" s="110"/>
      <c r="E3542" s="110"/>
      <c r="F3542" s="110"/>
      <c r="G3542" s="122"/>
      <c r="H3542" s="26" t="s">
        <v>0</v>
      </c>
      <c r="I3542" s="28">
        <v>1</v>
      </c>
      <c r="J3542" s="28">
        <v>2</v>
      </c>
      <c r="K3542" s="28">
        <v>3</v>
      </c>
      <c r="L3542" s="28" t="s">
        <v>3186</v>
      </c>
      <c r="M3542" s="28">
        <v>5</v>
      </c>
      <c r="N3542" s="28">
        <v>6</v>
      </c>
      <c r="O3542" s="28">
        <v>7</v>
      </c>
      <c r="P3542" s="28" t="s">
        <v>3187</v>
      </c>
      <c r="Q3542" s="28">
        <v>9</v>
      </c>
    </row>
    <row r="3543" spans="1:17">
      <c r="A3543" s="110"/>
      <c r="B3543" s="110"/>
      <c r="C3543" s="110"/>
      <c r="D3543" s="110"/>
      <c r="E3543" s="110"/>
      <c r="F3543" s="110"/>
      <c r="G3543" s="122"/>
      <c r="H3543" s="8" t="s">
        <v>877</v>
      </c>
      <c r="I3543" s="9">
        <v>2148985</v>
      </c>
      <c r="J3543" s="9">
        <f t="shared" ref="J3543" si="3002">SUM(J3539)</f>
        <v>2126895</v>
      </c>
      <c r="K3543" s="9">
        <f t="shared" ref="K3543" si="3003">SUM(K3539)</f>
        <v>1090897</v>
      </c>
      <c r="L3543" s="9">
        <f t="shared" ref="L3543:L3544" si="3004">M3543+N3543+O3543</f>
        <v>533790</v>
      </c>
      <c r="M3543" s="9">
        <f t="shared" ref="M3543:O3543" si="3005">SUM(M3539)</f>
        <v>193130</v>
      </c>
      <c r="N3543" s="9">
        <f t="shared" si="3005"/>
        <v>172830</v>
      </c>
      <c r="O3543" s="9">
        <f t="shared" si="3005"/>
        <v>167830</v>
      </c>
      <c r="P3543" s="9">
        <f t="shared" ref="P3543:P3544" si="3006">SUM(K3543+L3543)</f>
        <v>1624687</v>
      </c>
      <c r="Q3543" s="9">
        <f t="shared" si="2999"/>
        <v>76.387738933985929</v>
      </c>
    </row>
    <row r="3544" spans="1:17">
      <c r="A3544" s="110"/>
      <c r="B3544" s="110"/>
      <c r="C3544" s="110"/>
      <c r="D3544" s="110"/>
      <c r="E3544" s="110"/>
      <c r="F3544" s="110"/>
      <c r="G3544" s="122"/>
      <c r="H3544" s="10" t="s">
        <v>68</v>
      </c>
      <c r="I3544" s="9">
        <v>2148985</v>
      </c>
      <c r="J3544" s="9">
        <f t="shared" ref="J3544" si="3007">SUM(J3543)</f>
        <v>2126895</v>
      </c>
      <c r="K3544" s="9">
        <f t="shared" ref="K3544" si="3008">SUM(K3543)</f>
        <v>1090897</v>
      </c>
      <c r="L3544" s="9">
        <f t="shared" si="3004"/>
        <v>533790</v>
      </c>
      <c r="M3544" s="9">
        <f t="shared" ref="M3544:O3544" si="3009">SUM(M3543)</f>
        <v>193130</v>
      </c>
      <c r="N3544" s="9">
        <f t="shared" si="3009"/>
        <v>172830</v>
      </c>
      <c r="O3544" s="9">
        <f t="shared" si="3009"/>
        <v>167830</v>
      </c>
      <c r="P3544" s="9">
        <f t="shared" si="3006"/>
        <v>1624687</v>
      </c>
      <c r="Q3544" s="9">
        <f t="shared" si="2999"/>
        <v>76.387738933985929</v>
      </c>
    </row>
    <row r="3545" spans="1:17">
      <c r="A3545" s="111"/>
      <c r="B3545" s="111"/>
      <c r="C3545" s="111"/>
      <c r="D3545" s="111"/>
      <c r="E3545" s="111"/>
      <c r="F3545" s="111"/>
      <c r="G3545" s="123"/>
      <c r="Q3545" t="str">
        <f t="shared" si="2999"/>
        <v>-</v>
      </c>
    </row>
    <row r="3546" spans="1:17" ht="15.75" thickBot="1">
      <c r="A3546" s="13" t="s">
        <v>0</v>
      </c>
      <c r="B3546" s="13" t="s">
        <v>0</v>
      </c>
      <c r="C3546" s="13" t="s">
        <v>0</v>
      </c>
      <c r="D3546" s="13" t="s">
        <v>0</v>
      </c>
      <c r="E3546" s="13" t="s">
        <v>0</v>
      </c>
      <c r="F3546" s="13" t="s">
        <v>0</v>
      </c>
      <c r="G3546" s="84" t="s">
        <v>0</v>
      </c>
      <c r="H3546" s="27" t="s">
        <v>0</v>
      </c>
      <c r="I3546" s="27"/>
      <c r="J3546" s="27"/>
      <c r="K3546" s="27"/>
      <c r="L3546" s="27"/>
      <c r="M3546" s="27"/>
      <c r="N3546" s="27"/>
      <c r="O3546" s="27"/>
      <c r="P3546" s="27"/>
      <c r="Q3546" s="27" t="str">
        <f t="shared" si="2999"/>
        <v>-</v>
      </c>
    </row>
    <row r="3547" spans="1:17" ht="45.75" thickBot="1">
      <c r="A3547" s="1" t="s">
        <v>82</v>
      </c>
      <c r="B3547" s="1" t="s">
        <v>83</v>
      </c>
      <c r="C3547" s="1" t="s">
        <v>84</v>
      </c>
      <c r="D3547" s="19" t="s">
        <v>0</v>
      </c>
      <c r="E3547" s="1" t="s">
        <v>85</v>
      </c>
      <c r="F3547" s="1" t="s">
        <v>86</v>
      </c>
      <c r="G3547" s="82" t="s">
        <v>87</v>
      </c>
      <c r="H3547" s="1" t="s">
        <v>1</v>
      </c>
      <c r="I3547" s="1" t="s">
        <v>3016</v>
      </c>
      <c r="J3547" s="1" t="s">
        <v>3199</v>
      </c>
      <c r="K3547" s="1" t="s">
        <v>3198</v>
      </c>
      <c r="L3547" s="1" t="s">
        <v>3191</v>
      </c>
      <c r="M3547" s="1" t="s">
        <v>3193</v>
      </c>
      <c r="N3547" s="1" t="s">
        <v>3194</v>
      </c>
      <c r="O3547" s="1" t="s">
        <v>3195</v>
      </c>
      <c r="P3547" s="1" t="s">
        <v>3192</v>
      </c>
      <c r="Q3547" s="1" t="s">
        <v>3185</v>
      </c>
    </row>
    <row r="3548" spans="1:17">
      <c r="A3548" s="20" t="s">
        <v>0</v>
      </c>
      <c r="B3548" s="20" t="s">
        <v>0</v>
      </c>
      <c r="C3548" s="20" t="s">
        <v>0</v>
      </c>
      <c r="D3548" s="21" t="s">
        <v>0</v>
      </c>
      <c r="E3548" s="21" t="s">
        <v>0</v>
      </c>
      <c r="F3548" s="22" t="s">
        <v>0</v>
      </c>
      <c r="G3548" s="83" t="s">
        <v>0</v>
      </c>
      <c r="H3548" s="23" t="s">
        <v>0</v>
      </c>
      <c r="I3548" s="28">
        <v>1</v>
      </c>
      <c r="J3548" s="28">
        <v>2</v>
      </c>
      <c r="K3548" s="28">
        <v>3</v>
      </c>
      <c r="L3548" s="28" t="s">
        <v>3186</v>
      </c>
      <c r="M3548" s="28">
        <v>5</v>
      </c>
      <c r="N3548" s="28">
        <v>6</v>
      </c>
      <c r="O3548" s="28">
        <v>7</v>
      </c>
      <c r="P3548" s="28" t="s">
        <v>3187</v>
      </c>
      <c r="Q3548" s="28">
        <v>9</v>
      </c>
    </row>
    <row r="3549" spans="1:17">
      <c r="A3549" s="17" t="s">
        <v>803</v>
      </c>
      <c r="B3549" s="17" t="s">
        <v>129</v>
      </c>
      <c r="C3549" s="12" t="s">
        <v>1401</v>
      </c>
      <c r="D3549" s="12" t="s">
        <v>1402</v>
      </c>
      <c r="E3549" s="18" t="s">
        <v>0</v>
      </c>
      <c r="F3549" s="18" t="s">
        <v>0</v>
      </c>
      <c r="G3549" s="81" t="s">
        <v>0</v>
      </c>
      <c r="H3549" s="18" t="s">
        <v>1403</v>
      </c>
      <c r="I3549" s="11"/>
      <c r="J3549" s="11"/>
      <c r="K3549" s="11"/>
      <c r="L3549" s="11"/>
      <c r="M3549" s="11"/>
      <c r="N3549" s="11"/>
      <c r="O3549" s="11"/>
      <c r="P3549" s="11"/>
      <c r="Q3549" s="11" t="str">
        <f t="shared" si="2999"/>
        <v>-</v>
      </c>
    </row>
    <row r="3550" spans="1:17" ht="22.5">
      <c r="A3550" s="17" t="s">
        <v>0</v>
      </c>
      <c r="B3550" s="17" t="s">
        <v>0</v>
      </c>
      <c r="C3550" s="17" t="s">
        <v>0</v>
      </c>
      <c r="D3550" s="18" t="s">
        <v>0</v>
      </c>
      <c r="E3550" s="18" t="s">
        <v>0</v>
      </c>
      <c r="F3550" s="18" t="s">
        <v>0</v>
      </c>
      <c r="G3550" s="81" t="s">
        <v>0</v>
      </c>
      <c r="H3550" s="24" t="s">
        <v>27</v>
      </c>
      <c r="I3550" s="29">
        <v>2540317</v>
      </c>
      <c r="J3550" s="29">
        <f t="shared" ref="J3550" si="3010">SUM(J3551,J3559,J3561)</f>
        <v>2448411</v>
      </c>
      <c r="K3550" s="29">
        <f t="shared" ref="K3550" si="3011">SUM(K3551,K3559,K3561)</f>
        <v>1274332</v>
      </c>
      <c r="L3550" s="29">
        <f t="shared" ref="L3550:L3581" si="3012">M3550+N3550+O3550</f>
        <v>622400</v>
      </c>
      <c r="M3550" s="29">
        <f t="shared" ref="M3550:O3550" si="3013">SUM(M3551,M3559,M3561)</f>
        <v>222600</v>
      </c>
      <c r="N3550" s="29">
        <f t="shared" si="3013"/>
        <v>199900</v>
      </c>
      <c r="O3550" s="29">
        <f t="shared" si="3013"/>
        <v>199900</v>
      </c>
      <c r="P3550" s="29">
        <f t="shared" ref="P3550:P3581" si="3014">SUM(K3550+L3550)</f>
        <v>1896732</v>
      </c>
      <c r="Q3550" s="29">
        <f t="shared" si="2999"/>
        <v>77.467876104134476</v>
      </c>
    </row>
    <row r="3551" spans="1:17">
      <c r="A3551" s="12" t="s">
        <v>803</v>
      </c>
      <c r="B3551" s="12" t="s">
        <v>129</v>
      </c>
      <c r="C3551" s="12" t="s">
        <v>1401</v>
      </c>
      <c r="D3551" s="12" t="s">
        <v>1402</v>
      </c>
      <c r="E3551" s="18" t="s">
        <v>2</v>
      </c>
      <c r="F3551" s="18" t="s">
        <v>0</v>
      </c>
      <c r="G3551" s="81" t="s">
        <v>0</v>
      </c>
      <c r="H3551" s="18" t="s">
        <v>3</v>
      </c>
      <c r="I3551" s="3">
        <v>2069131</v>
      </c>
      <c r="J3551" s="3">
        <f t="shared" ref="J3551" si="3015">SUM(J3552:J3553)</f>
        <v>2052925</v>
      </c>
      <c r="K3551" s="3">
        <f t="shared" ref="K3551" si="3016">SUM(K3552:K3553)</f>
        <v>1081364</v>
      </c>
      <c r="L3551" s="3">
        <f t="shared" si="3012"/>
        <v>504000</v>
      </c>
      <c r="M3551" s="3">
        <f t="shared" ref="M3551:O3551" si="3017">SUM(M3552:M3553)</f>
        <v>168000</v>
      </c>
      <c r="N3551" s="3">
        <f t="shared" si="3017"/>
        <v>168000</v>
      </c>
      <c r="O3551" s="3">
        <f t="shared" si="3017"/>
        <v>168000</v>
      </c>
      <c r="P3551" s="3">
        <f t="shared" si="3014"/>
        <v>1585364</v>
      </c>
      <c r="Q3551" s="3">
        <f t="shared" si="2999"/>
        <v>77.224642887587223</v>
      </c>
    </row>
    <row r="3552" spans="1:17">
      <c r="A3552" s="33" t="s">
        <v>803</v>
      </c>
      <c r="B3552" s="33" t="s">
        <v>129</v>
      </c>
      <c r="C3552" s="33" t="s">
        <v>1401</v>
      </c>
      <c r="D3552" s="33" t="s">
        <v>1402</v>
      </c>
      <c r="E3552" s="34">
        <v>6111</v>
      </c>
      <c r="F3552" s="33"/>
      <c r="G3552" s="84" t="s">
        <v>3108</v>
      </c>
      <c r="H3552" s="35" t="s">
        <v>4</v>
      </c>
      <c r="I3552" s="32">
        <v>1820821</v>
      </c>
      <c r="J3552" s="32">
        <v>1800821</v>
      </c>
      <c r="K3552" s="32">
        <v>921598</v>
      </c>
      <c r="L3552" s="32">
        <f t="shared" si="3012"/>
        <v>450000</v>
      </c>
      <c r="M3552" s="32">
        <v>150000</v>
      </c>
      <c r="N3552" s="32">
        <v>150000</v>
      </c>
      <c r="O3552" s="32">
        <v>150000</v>
      </c>
      <c r="P3552" s="32">
        <f t="shared" si="3014"/>
        <v>1371598</v>
      </c>
      <c r="Q3552" s="32">
        <f t="shared" si="2999"/>
        <v>76.165149118096693</v>
      </c>
    </row>
    <row r="3553" spans="1:17">
      <c r="A3553" s="17" t="s">
        <v>803</v>
      </c>
      <c r="B3553" s="17" t="s">
        <v>129</v>
      </c>
      <c r="C3553" s="17" t="s">
        <v>1401</v>
      </c>
      <c r="D3553" s="17" t="s">
        <v>1402</v>
      </c>
      <c r="E3553" s="17" t="s">
        <v>91</v>
      </c>
      <c r="F3553" s="12" t="s">
        <v>0</v>
      </c>
      <c r="G3553" s="84" t="s">
        <v>0</v>
      </c>
      <c r="H3553" s="18" t="s">
        <v>5</v>
      </c>
      <c r="I3553" s="3">
        <v>248310</v>
      </c>
      <c r="J3553" s="3">
        <f t="shared" ref="J3553:K3553" si="3018">SUM(J3554:J3558)</f>
        <v>252104</v>
      </c>
      <c r="K3553" s="3">
        <f t="shared" si="3018"/>
        <v>159766</v>
      </c>
      <c r="L3553" s="3">
        <f t="shared" si="3012"/>
        <v>54000</v>
      </c>
      <c r="M3553" s="3">
        <f t="shared" ref="M3553:O3553" si="3019">SUM(M3554:M3558)</f>
        <v>18000</v>
      </c>
      <c r="N3553" s="3">
        <f t="shared" si="3019"/>
        <v>18000</v>
      </c>
      <c r="O3553" s="3">
        <f t="shared" si="3019"/>
        <v>18000</v>
      </c>
      <c r="P3553" s="3">
        <f t="shared" si="3014"/>
        <v>213766</v>
      </c>
      <c r="Q3553" s="3">
        <f t="shared" si="2999"/>
        <v>84.792783930441402</v>
      </c>
    </row>
    <row r="3554" spans="1:17">
      <c r="A3554" s="33" t="s">
        <v>803</v>
      </c>
      <c r="B3554" s="33" t="s">
        <v>129</v>
      </c>
      <c r="C3554" s="33" t="s">
        <v>1401</v>
      </c>
      <c r="D3554" s="33" t="s">
        <v>1402</v>
      </c>
      <c r="E3554" s="34">
        <v>6112</v>
      </c>
      <c r="F3554" s="33" t="s">
        <v>1404</v>
      </c>
      <c r="G3554" s="84" t="s">
        <v>3108</v>
      </c>
      <c r="H3554" s="35" t="s">
        <v>9</v>
      </c>
      <c r="I3554" s="32">
        <v>33210</v>
      </c>
      <c r="J3554" s="32">
        <v>32210</v>
      </c>
      <c r="K3554" s="32">
        <v>17509</v>
      </c>
      <c r="L3554" s="32">
        <f t="shared" si="3012"/>
        <v>9000</v>
      </c>
      <c r="M3554" s="32">
        <v>3000</v>
      </c>
      <c r="N3554" s="32">
        <v>3000</v>
      </c>
      <c r="O3554" s="32">
        <v>3000</v>
      </c>
      <c r="P3554" s="32">
        <f t="shared" si="3014"/>
        <v>26509</v>
      </c>
      <c r="Q3554" s="32">
        <f t="shared" si="2999"/>
        <v>82.30052778640173</v>
      </c>
    </row>
    <row r="3555" spans="1:17">
      <c r="A3555" s="33" t="s">
        <v>803</v>
      </c>
      <c r="B3555" s="33" t="s">
        <v>129</v>
      </c>
      <c r="C3555" s="33" t="s">
        <v>1401</v>
      </c>
      <c r="D3555" s="33" t="s">
        <v>1402</v>
      </c>
      <c r="E3555" s="34">
        <v>6112</v>
      </c>
      <c r="F3555" s="33" t="s">
        <v>1405</v>
      </c>
      <c r="G3555" s="84" t="s">
        <v>3108</v>
      </c>
      <c r="H3555" s="35" t="s">
        <v>10</v>
      </c>
      <c r="I3555" s="32">
        <v>146000</v>
      </c>
      <c r="J3555" s="32">
        <v>144000</v>
      </c>
      <c r="K3555" s="32">
        <v>79263</v>
      </c>
      <c r="L3555" s="32">
        <f t="shared" si="3012"/>
        <v>45000</v>
      </c>
      <c r="M3555" s="32">
        <v>15000</v>
      </c>
      <c r="N3555" s="32">
        <v>15000</v>
      </c>
      <c r="O3555" s="32">
        <v>15000</v>
      </c>
      <c r="P3555" s="32">
        <f t="shared" si="3014"/>
        <v>124263</v>
      </c>
      <c r="Q3555" s="32">
        <f t="shared" si="2999"/>
        <v>86.293750000000003</v>
      </c>
    </row>
    <row r="3556" spans="1:17">
      <c r="A3556" s="12" t="s">
        <v>803</v>
      </c>
      <c r="B3556" s="12" t="s">
        <v>129</v>
      </c>
      <c r="C3556" s="12" t="s">
        <v>1401</v>
      </c>
      <c r="D3556" s="12" t="s">
        <v>1402</v>
      </c>
      <c r="E3556" s="11">
        <v>6112</v>
      </c>
      <c r="F3556" s="12" t="s">
        <v>1406</v>
      </c>
      <c r="G3556" s="84" t="s">
        <v>3108</v>
      </c>
      <c r="H3556" s="13" t="s">
        <v>7</v>
      </c>
      <c r="I3556" s="2">
        <v>26200</v>
      </c>
      <c r="J3556" s="2">
        <v>32994</v>
      </c>
      <c r="K3556" s="2">
        <v>32994</v>
      </c>
      <c r="L3556" s="2">
        <f t="shared" si="3012"/>
        <v>0</v>
      </c>
      <c r="M3556" s="2"/>
      <c r="N3556" s="2"/>
      <c r="O3556" s="2"/>
      <c r="P3556" s="2">
        <f t="shared" si="3014"/>
        <v>32994</v>
      </c>
      <c r="Q3556" s="2">
        <f t="shared" si="2999"/>
        <v>100</v>
      </c>
    </row>
    <row r="3557" spans="1:17">
      <c r="A3557" s="12" t="s">
        <v>803</v>
      </c>
      <c r="B3557" s="12" t="s">
        <v>129</v>
      </c>
      <c r="C3557" s="12" t="s">
        <v>1401</v>
      </c>
      <c r="D3557" s="12" t="s">
        <v>1402</v>
      </c>
      <c r="E3557" s="11">
        <v>6112</v>
      </c>
      <c r="F3557" s="12" t="s">
        <v>1407</v>
      </c>
      <c r="G3557" s="84" t="s">
        <v>3108</v>
      </c>
      <c r="H3557" s="13" t="s">
        <v>8</v>
      </c>
      <c r="I3557" s="2">
        <v>19000</v>
      </c>
      <c r="J3557" s="2">
        <v>19000</v>
      </c>
      <c r="K3557" s="2">
        <v>6100</v>
      </c>
      <c r="L3557" s="2">
        <f t="shared" si="3012"/>
        <v>0</v>
      </c>
      <c r="M3557" s="2"/>
      <c r="N3557" s="2"/>
      <c r="O3557" s="2"/>
      <c r="P3557" s="2">
        <f t="shared" si="3014"/>
        <v>6100</v>
      </c>
      <c r="Q3557" s="2">
        <f t="shared" si="2999"/>
        <v>32.10526315789474</v>
      </c>
    </row>
    <row r="3558" spans="1:17">
      <c r="A3558" s="12" t="s">
        <v>803</v>
      </c>
      <c r="B3558" s="12" t="s">
        <v>129</v>
      </c>
      <c r="C3558" s="12" t="s">
        <v>1401</v>
      </c>
      <c r="D3558" s="12" t="s">
        <v>1402</v>
      </c>
      <c r="E3558" s="11">
        <v>6112</v>
      </c>
      <c r="F3558" s="12" t="s">
        <v>1408</v>
      </c>
      <c r="G3558" s="84" t="s">
        <v>3108</v>
      </c>
      <c r="H3558" s="13" t="s">
        <v>6</v>
      </c>
      <c r="I3558" s="2">
        <v>23900</v>
      </c>
      <c r="J3558" s="2">
        <v>23900</v>
      </c>
      <c r="K3558" s="2">
        <v>23900</v>
      </c>
      <c r="L3558" s="2">
        <f t="shared" si="3012"/>
        <v>0</v>
      </c>
      <c r="M3558" s="2"/>
      <c r="N3558" s="2"/>
      <c r="O3558" s="2"/>
      <c r="P3558" s="2">
        <f t="shared" si="3014"/>
        <v>23900</v>
      </c>
      <c r="Q3558" s="2">
        <f t="shared" si="2999"/>
        <v>100</v>
      </c>
    </row>
    <row r="3559" spans="1:17">
      <c r="A3559" s="12" t="s">
        <v>803</v>
      </c>
      <c r="B3559" s="12" t="s">
        <v>129</v>
      </c>
      <c r="C3559" s="12" t="s">
        <v>1401</v>
      </c>
      <c r="D3559" s="12" t="s">
        <v>1402</v>
      </c>
      <c r="E3559" s="18" t="s">
        <v>13</v>
      </c>
      <c r="F3559" s="18" t="s">
        <v>0</v>
      </c>
      <c r="G3559" s="81" t="s">
        <v>0</v>
      </c>
      <c r="H3559" s="18" t="s">
        <v>14</v>
      </c>
      <c r="I3559" s="3">
        <v>191186</v>
      </c>
      <c r="J3559" s="3">
        <f t="shared" ref="J3559:K3559" si="3020">SUM(J3560)</f>
        <v>189686</v>
      </c>
      <c r="K3559" s="3">
        <f t="shared" si="3020"/>
        <v>97355</v>
      </c>
      <c r="L3559" s="3">
        <f t="shared" si="3012"/>
        <v>54000</v>
      </c>
      <c r="M3559" s="3">
        <f t="shared" ref="M3559:O3559" si="3021">SUM(M3560)</f>
        <v>18000</v>
      </c>
      <c r="N3559" s="3">
        <f t="shared" si="3021"/>
        <v>18000</v>
      </c>
      <c r="O3559" s="3">
        <f t="shared" si="3021"/>
        <v>18000</v>
      </c>
      <c r="P3559" s="3">
        <f t="shared" si="3014"/>
        <v>151355</v>
      </c>
      <c r="Q3559" s="3">
        <f t="shared" si="2999"/>
        <v>79.792393745453012</v>
      </c>
    </row>
    <row r="3560" spans="1:17">
      <c r="A3560" s="33" t="s">
        <v>803</v>
      </c>
      <c r="B3560" s="33" t="s">
        <v>129</v>
      </c>
      <c r="C3560" s="33" t="s">
        <v>1401</v>
      </c>
      <c r="D3560" s="33" t="s">
        <v>1402</v>
      </c>
      <c r="E3560" s="34">
        <v>6121</v>
      </c>
      <c r="F3560" s="33"/>
      <c r="G3560" s="84" t="s">
        <v>3108</v>
      </c>
      <c r="H3560" s="35" t="s">
        <v>15</v>
      </c>
      <c r="I3560" s="32">
        <v>191186</v>
      </c>
      <c r="J3560" s="32">
        <v>189686</v>
      </c>
      <c r="K3560" s="32">
        <v>97355</v>
      </c>
      <c r="L3560" s="32">
        <f t="shared" si="3012"/>
        <v>54000</v>
      </c>
      <c r="M3560" s="32">
        <v>18000</v>
      </c>
      <c r="N3560" s="32">
        <v>18000</v>
      </c>
      <c r="O3560" s="32">
        <v>18000</v>
      </c>
      <c r="P3560" s="32">
        <f t="shared" si="3014"/>
        <v>151355</v>
      </c>
      <c r="Q3560" s="32">
        <f t="shared" si="2999"/>
        <v>79.792393745453012</v>
      </c>
    </row>
    <row r="3561" spans="1:17">
      <c r="A3561" s="12" t="s">
        <v>803</v>
      </c>
      <c r="B3561" s="12" t="s">
        <v>129</v>
      </c>
      <c r="C3561" s="12" t="s">
        <v>1401</v>
      </c>
      <c r="D3561" s="12" t="s">
        <v>1402</v>
      </c>
      <c r="E3561" s="18" t="s">
        <v>16</v>
      </c>
      <c r="F3561" s="18" t="s">
        <v>0</v>
      </c>
      <c r="G3561" s="81" t="s">
        <v>0</v>
      </c>
      <c r="H3561" s="18" t="s">
        <v>17</v>
      </c>
      <c r="I3561" s="3">
        <v>280000</v>
      </c>
      <c r="J3561" s="3">
        <f t="shared" ref="J3561:K3561" si="3022">SUM(J3562:J3568)</f>
        <v>205800</v>
      </c>
      <c r="K3561" s="3">
        <f t="shared" si="3022"/>
        <v>95613</v>
      </c>
      <c r="L3561" s="3">
        <f t="shared" si="3012"/>
        <v>64400</v>
      </c>
      <c r="M3561" s="3">
        <f t="shared" ref="M3561:O3561" si="3023">SUM(M3562:M3568)</f>
        <v>36600</v>
      </c>
      <c r="N3561" s="3">
        <f t="shared" si="3023"/>
        <v>13900</v>
      </c>
      <c r="O3561" s="3">
        <f t="shared" si="3023"/>
        <v>13900</v>
      </c>
      <c r="P3561" s="3">
        <f t="shared" si="3014"/>
        <v>160013</v>
      </c>
      <c r="Q3561" s="3">
        <f t="shared" si="2999"/>
        <v>77.751700680272108</v>
      </c>
    </row>
    <row r="3562" spans="1:17">
      <c r="A3562" s="12" t="s">
        <v>803</v>
      </c>
      <c r="B3562" s="12" t="s">
        <v>129</v>
      </c>
      <c r="C3562" s="12" t="s">
        <v>1401</v>
      </c>
      <c r="D3562" s="12" t="s">
        <v>1402</v>
      </c>
      <c r="E3562" s="11">
        <v>6131</v>
      </c>
      <c r="F3562" s="12"/>
      <c r="G3562" s="84" t="s">
        <v>3108</v>
      </c>
      <c r="H3562" s="13" t="s">
        <v>18</v>
      </c>
      <c r="I3562" s="2">
        <v>1500</v>
      </c>
      <c r="J3562" s="2">
        <v>500</v>
      </c>
      <c r="K3562" s="2">
        <v>0</v>
      </c>
      <c r="L3562" s="2">
        <f t="shared" si="3012"/>
        <v>500</v>
      </c>
      <c r="M3562" s="2">
        <v>500</v>
      </c>
      <c r="N3562" s="2"/>
      <c r="O3562" s="2"/>
      <c r="P3562" s="2">
        <f t="shared" si="3014"/>
        <v>500</v>
      </c>
      <c r="Q3562" s="2">
        <f t="shared" si="2999"/>
        <v>100</v>
      </c>
    </row>
    <row r="3563" spans="1:17">
      <c r="A3563" s="12" t="s">
        <v>803</v>
      </c>
      <c r="B3563" s="12" t="s">
        <v>129</v>
      </c>
      <c r="C3563" s="12" t="s">
        <v>1401</v>
      </c>
      <c r="D3563" s="12" t="s">
        <v>1402</v>
      </c>
      <c r="E3563" s="11">
        <v>6132</v>
      </c>
      <c r="F3563" s="12"/>
      <c r="G3563" s="84" t="s">
        <v>3108</v>
      </c>
      <c r="H3563" s="13" t="s">
        <v>19</v>
      </c>
      <c r="I3563" s="2">
        <v>116000</v>
      </c>
      <c r="J3563" s="2">
        <v>116000</v>
      </c>
      <c r="K3563" s="2">
        <v>58200</v>
      </c>
      <c r="L3563" s="2">
        <f t="shared" si="3012"/>
        <v>29000</v>
      </c>
      <c r="M3563" s="2">
        <v>14000</v>
      </c>
      <c r="N3563" s="2">
        <v>7500</v>
      </c>
      <c r="O3563" s="2">
        <v>7500</v>
      </c>
      <c r="P3563" s="2">
        <f t="shared" si="3014"/>
        <v>87200</v>
      </c>
      <c r="Q3563" s="2">
        <f t="shared" si="2999"/>
        <v>75.172413793103445</v>
      </c>
    </row>
    <row r="3564" spans="1:17">
      <c r="A3564" s="12" t="s">
        <v>803</v>
      </c>
      <c r="B3564" s="12" t="s">
        <v>129</v>
      </c>
      <c r="C3564" s="12" t="s">
        <v>1401</v>
      </c>
      <c r="D3564" s="12" t="s">
        <v>1402</v>
      </c>
      <c r="E3564" s="11">
        <v>6133</v>
      </c>
      <c r="F3564" s="12"/>
      <c r="G3564" s="84" t="s">
        <v>3108</v>
      </c>
      <c r="H3564" s="13" t="s">
        <v>20</v>
      </c>
      <c r="I3564" s="2">
        <v>13100</v>
      </c>
      <c r="J3564" s="2">
        <v>13100</v>
      </c>
      <c r="K3564" s="2">
        <v>6550</v>
      </c>
      <c r="L3564" s="2">
        <f t="shared" si="3012"/>
        <v>3300</v>
      </c>
      <c r="M3564" s="2">
        <v>1100</v>
      </c>
      <c r="N3564" s="2">
        <v>1100</v>
      </c>
      <c r="O3564" s="2">
        <v>1100</v>
      </c>
      <c r="P3564" s="2">
        <f t="shared" si="3014"/>
        <v>9850</v>
      </c>
      <c r="Q3564" s="2">
        <f t="shared" si="2999"/>
        <v>75.190839694656489</v>
      </c>
    </row>
    <row r="3565" spans="1:17">
      <c r="A3565" s="12" t="s">
        <v>803</v>
      </c>
      <c r="B3565" s="12" t="s">
        <v>129</v>
      </c>
      <c r="C3565" s="12" t="s">
        <v>1401</v>
      </c>
      <c r="D3565" s="12" t="s">
        <v>1402</v>
      </c>
      <c r="E3565" s="11">
        <v>6134</v>
      </c>
      <c r="F3565" s="12"/>
      <c r="G3565" s="84" t="s">
        <v>3108</v>
      </c>
      <c r="H3565" s="13" t="s">
        <v>21</v>
      </c>
      <c r="I3565" s="2">
        <v>77500</v>
      </c>
      <c r="J3565" s="2">
        <v>12500</v>
      </c>
      <c r="K3565" s="2">
        <v>6290</v>
      </c>
      <c r="L3565" s="2">
        <f t="shared" si="3012"/>
        <v>3600</v>
      </c>
      <c r="M3565" s="2">
        <v>1200</v>
      </c>
      <c r="N3565" s="2">
        <v>1200</v>
      </c>
      <c r="O3565" s="2">
        <v>1200</v>
      </c>
      <c r="P3565" s="2">
        <f t="shared" si="3014"/>
        <v>9890</v>
      </c>
      <c r="Q3565" s="2">
        <f t="shared" si="2999"/>
        <v>79.12</v>
      </c>
    </row>
    <row r="3566" spans="1:17">
      <c r="A3566" s="12" t="s">
        <v>803</v>
      </c>
      <c r="B3566" s="12" t="s">
        <v>129</v>
      </c>
      <c r="C3566" s="12" t="s">
        <v>1401</v>
      </c>
      <c r="D3566" s="12" t="s">
        <v>1402</v>
      </c>
      <c r="E3566" s="11">
        <v>6135</v>
      </c>
      <c r="F3566" s="12"/>
      <c r="G3566" s="84" t="s">
        <v>3108</v>
      </c>
      <c r="H3566" s="13" t="s">
        <v>22</v>
      </c>
      <c r="I3566" s="2">
        <v>2200</v>
      </c>
      <c r="J3566" s="2">
        <v>1000</v>
      </c>
      <c r="K3566" s="2">
        <v>600</v>
      </c>
      <c r="L3566" s="2">
        <f t="shared" si="3012"/>
        <v>400</v>
      </c>
      <c r="M3566" s="2">
        <v>400</v>
      </c>
      <c r="N3566" s="2"/>
      <c r="O3566" s="2"/>
      <c r="P3566" s="2">
        <f t="shared" si="3014"/>
        <v>1000</v>
      </c>
      <c r="Q3566" s="2">
        <f t="shared" si="2999"/>
        <v>100</v>
      </c>
    </row>
    <row r="3567" spans="1:17">
      <c r="A3567" s="12" t="s">
        <v>803</v>
      </c>
      <c r="B3567" s="12" t="s">
        <v>129</v>
      </c>
      <c r="C3567" s="12" t="s">
        <v>1401</v>
      </c>
      <c r="D3567" s="12" t="s">
        <v>1402</v>
      </c>
      <c r="E3567" s="11">
        <v>6137</v>
      </c>
      <c r="F3567" s="12"/>
      <c r="G3567" s="84" t="s">
        <v>3108</v>
      </c>
      <c r="H3567" s="13" t="s">
        <v>24</v>
      </c>
      <c r="I3567" s="2">
        <v>15000</v>
      </c>
      <c r="J3567" s="2">
        <v>10000</v>
      </c>
      <c r="K3567" s="2">
        <v>4980</v>
      </c>
      <c r="L3567" s="2">
        <f t="shared" si="3012"/>
        <v>2550</v>
      </c>
      <c r="M3567" s="2">
        <v>850</v>
      </c>
      <c r="N3567" s="2">
        <v>850</v>
      </c>
      <c r="O3567" s="2">
        <v>850</v>
      </c>
      <c r="P3567" s="2">
        <f t="shared" si="3014"/>
        <v>7530</v>
      </c>
      <c r="Q3567" s="2">
        <f t="shared" si="2999"/>
        <v>75.3</v>
      </c>
    </row>
    <row r="3568" spans="1:17">
      <c r="A3568" s="17" t="s">
        <v>803</v>
      </c>
      <c r="B3568" s="17" t="s">
        <v>129</v>
      </c>
      <c r="C3568" s="17" t="s">
        <v>1401</v>
      </c>
      <c r="D3568" s="17" t="s">
        <v>1402</v>
      </c>
      <c r="E3568" s="17" t="s">
        <v>99</v>
      </c>
      <c r="F3568" s="12" t="s">
        <v>0</v>
      </c>
      <c r="G3568" s="84" t="s">
        <v>0</v>
      </c>
      <c r="H3568" s="18" t="s">
        <v>26</v>
      </c>
      <c r="I3568" s="3">
        <v>54700</v>
      </c>
      <c r="J3568" s="3">
        <f t="shared" ref="J3568:K3568" si="3024">SUM(J3569:J3571)</f>
        <v>52700</v>
      </c>
      <c r="K3568" s="3">
        <f t="shared" si="3024"/>
        <v>18993</v>
      </c>
      <c r="L3568" s="3">
        <f t="shared" si="3012"/>
        <v>25050</v>
      </c>
      <c r="M3568" s="3">
        <f t="shared" ref="M3568:O3568" si="3025">SUM(M3569:M3571)</f>
        <v>18550</v>
      </c>
      <c r="N3568" s="3">
        <f t="shared" si="3025"/>
        <v>3250</v>
      </c>
      <c r="O3568" s="3">
        <f t="shared" si="3025"/>
        <v>3250</v>
      </c>
      <c r="P3568" s="3">
        <f t="shared" si="3014"/>
        <v>44043</v>
      </c>
      <c r="Q3568" s="3">
        <f t="shared" si="2999"/>
        <v>83.573055028462989</v>
      </c>
    </row>
    <row r="3569" spans="1:17">
      <c r="A3569" s="12" t="s">
        <v>803</v>
      </c>
      <c r="B3569" s="12" t="s">
        <v>129</v>
      </c>
      <c r="C3569" s="12" t="s">
        <v>1401</v>
      </c>
      <c r="D3569" s="12" t="s">
        <v>1402</v>
      </c>
      <c r="E3569" s="11">
        <v>6139</v>
      </c>
      <c r="F3569" s="12"/>
      <c r="G3569" s="84" t="s">
        <v>3108</v>
      </c>
      <c r="H3569" s="13" t="s">
        <v>26</v>
      </c>
      <c r="I3569" s="2">
        <v>33900</v>
      </c>
      <c r="J3569" s="2">
        <v>31900</v>
      </c>
      <c r="K3569" s="2">
        <v>16000</v>
      </c>
      <c r="L3569" s="2">
        <f t="shared" si="3012"/>
        <v>8100</v>
      </c>
      <c r="M3569" s="2">
        <v>2700</v>
      </c>
      <c r="N3569" s="2">
        <v>2700</v>
      </c>
      <c r="O3569" s="2">
        <v>2700</v>
      </c>
      <c r="P3569" s="2">
        <f t="shared" si="3014"/>
        <v>24100</v>
      </c>
      <c r="Q3569" s="2">
        <f t="shared" si="2999"/>
        <v>75.548589341692789</v>
      </c>
    </row>
    <row r="3570" spans="1:17">
      <c r="A3570" s="33" t="s">
        <v>803</v>
      </c>
      <c r="B3570" s="33" t="s">
        <v>129</v>
      </c>
      <c r="C3570" s="33" t="s">
        <v>1401</v>
      </c>
      <c r="D3570" s="33" t="s">
        <v>1402</v>
      </c>
      <c r="E3570" s="34">
        <v>6139</v>
      </c>
      <c r="F3570" s="33" t="s">
        <v>1409</v>
      </c>
      <c r="G3570" s="84" t="s">
        <v>3108</v>
      </c>
      <c r="H3570" s="35" t="s">
        <v>108</v>
      </c>
      <c r="I3570" s="32">
        <v>5500</v>
      </c>
      <c r="J3570" s="32">
        <v>5500</v>
      </c>
      <c r="K3570" s="32">
        <v>2993</v>
      </c>
      <c r="L3570" s="32">
        <f t="shared" si="3012"/>
        <v>1650</v>
      </c>
      <c r="M3570" s="32">
        <v>550</v>
      </c>
      <c r="N3570" s="32">
        <v>550</v>
      </c>
      <c r="O3570" s="32">
        <v>550</v>
      </c>
      <c r="P3570" s="32">
        <f t="shared" si="3014"/>
        <v>4643</v>
      </c>
      <c r="Q3570" s="32">
        <f t="shared" si="2999"/>
        <v>84.418181818181807</v>
      </c>
    </row>
    <row r="3571" spans="1:17" ht="22.5">
      <c r="A3571" s="12" t="s">
        <v>803</v>
      </c>
      <c r="B3571" s="12" t="s">
        <v>129</v>
      </c>
      <c r="C3571" s="12" t="s">
        <v>1401</v>
      </c>
      <c r="D3571" s="12" t="s">
        <v>1402</v>
      </c>
      <c r="E3571" s="11">
        <v>6139</v>
      </c>
      <c r="F3571" s="12" t="s">
        <v>1410</v>
      </c>
      <c r="G3571" s="84" t="s">
        <v>3108</v>
      </c>
      <c r="H3571" s="13" t="s">
        <v>114</v>
      </c>
      <c r="I3571" s="2">
        <v>15300</v>
      </c>
      <c r="J3571" s="2">
        <v>15300</v>
      </c>
      <c r="K3571" s="2">
        <v>0</v>
      </c>
      <c r="L3571" s="2">
        <f t="shared" si="3012"/>
        <v>15300</v>
      </c>
      <c r="M3571" s="2">
        <v>15300</v>
      </c>
      <c r="N3571" s="2"/>
      <c r="O3571" s="2"/>
      <c r="P3571" s="2">
        <f t="shared" si="3014"/>
        <v>15300</v>
      </c>
      <c r="Q3571" s="2">
        <f t="shared" si="2999"/>
        <v>100</v>
      </c>
    </row>
    <row r="3572" spans="1:17" ht="22.5">
      <c r="A3572" s="17" t="s">
        <v>0</v>
      </c>
      <c r="B3572" s="17" t="s">
        <v>0</v>
      </c>
      <c r="C3572" s="17" t="s">
        <v>0</v>
      </c>
      <c r="D3572" s="18" t="s">
        <v>0</v>
      </c>
      <c r="E3572" s="18" t="s">
        <v>0</v>
      </c>
      <c r="F3572" s="18" t="s">
        <v>0</v>
      </c>
      <c r="G3572" s="81" t="s">
        <v>0</v>
      </c>
      <c r="H3572" s="24" t="s">
        <v>36</v>
      </c>
      <c r="I3572" s="29">
        <v>100</v>
      </c>
      <c r="J3572" s="29">
        <f t="shared" ref="J3572:K3574" si="3026">SUM(J3573)</f>
        <v>100</v>
      </c>
      <c r="K3572" s="29">
        <f t="shared" si="3026"/>
        <v>0</v>
      </c>
      <c r="L3572" s="29">
        <f t="shared" si="3012"/>
        <v>0</v>
      </c>
      <c r="M3572" s="29">
        <f t="shared" ref="M3572:O3574" si="3027">SUM(M3573)</f>
        <v>0</v>
      </c>
      <c r="N3572" s="29">
        <f t="shared" si="3027"/>
        <v>0</v>
      </c>
      <c r="O3572" s="29">
        <f t="shared" si="3027"/>
        <v>0</v>
      </c>
      <c r="P3572" s="29">
        <f t="shared" si="3014"/>
        <v>0</v>
      </c>
      <c r="Q3572" s="29">
        <f t="shared" si="2999"/>
        <v>0</v>
      </c>
    </row>
    <row r="3573" spans="1:17">
      <c r="A3573" s="12" t="s">
        <v>803</v>
      </c>
      <c r="B3573" s="12" t="s">
        <v>129</v>
      </c>
      <c r="C3573" s="12" t="s">
        <v>1401</v>
      </c>
      <c r="D3573" s="12" t="s">
        <v>1402</v>
      </c>
      <c r="E3573" s="18" t="s">
        <v>28</v>
      </c>
      <c r="F3573" s="18" t="s">
        <v>0</v>
      </c>
      <c r="G3573" s="81" t="s">
        <v>0</v>
      </c>
      <c r="H3573" s="18" t="s">
        <v>29</v>
      </c>
      <c r="I3573" s="3">
        <v>100</v>
      </c>
      <c r="J3573" s="3">
        <f t="shared" si="3026"/>
        <v>100</v>
      </c>
      <c r="K3573" s="3">
        <f t="shared" si="3026"/>
        <v>0</v>
      </c>
      <c r="L3573" s="3">
        <f t="shared" si="3012"/>
        <v>0</v>
      </c>
      <c r="M3573" s="3">
        <f t="shared" si="3027"/>
        <v>0</v>
      </c>
      <c r="N3573" s="3">
        <f t="shared" si="3027"/>
        <v>0</v>
      </c>
      <c r="O3573" s="3">
        <f t="shared" si="3027"/>
        <v>0</v>
      </c>
      <c r="P3573" s="3">
        <f t="shared" si="3014"/>
        <v>0</v>
      </c>
      <c r="Q3573" s="3">
        <f t="shared" si="2999"/>
        <v>0</v>
      </c>
    </row>
    <row r="3574" spans="1:17">
      <c r="A3574" s="17" t="s">
        <v>803</v>
      </c>
      <c r="B3574" s="17" t="s">
        <v>129</v>
      </c>
      <c r="C3574" s="17" t="s">
        <v>1401</v>
      </c>
      <c r="D3574" s="17" t="s">
        <v>1402</v>
      </c>
      <c r="E3574" s="17" t="s">
        <v>120</v>
      </c>
      <c r="F3574" s="12" t="s">
        <v>0</v>
      </c>
      <c r="G3574" s="84" t="s">
        <v>0</v>
      </c>
      <c r="H3574" s="18" t="s">
        <v>35</v>
      </c>
      <c r="I3574" s="3">
        <v>100</v>
      </c>
      <c r="J3574" s="3">
        <f t="shared" si="3026"/>
        <v>100</v>
      </c>
      <c r="K3574" s="3">
        <f t="shared" si="3026"/>
        <v>0</v>
      </c>
      <c r="L3574" s="3">
        <f t="shared" si="3012"/>
        <v>0</v>
      </c>
      <c r="M3574" s="3">
        <f t="shared" si="3027"/>
        <v>0</v>
      </c>
      <c r="N3574" s="3">
        <f t="shared" si="3027"/>
        <v>0</v>
      </c>
      <c r="O3574" s="3">
        <f t="shared" si="3027"/>
        <v>0</v>
      </c>
      <c r="P3574" s="3">
        <f t="shared" si="3014"/>
        <v>0</v>
      </c>
      <c r="Q3574" s="3">
        <f t="shared" si="2999"/>
        <v>0</v>
      </c>
    </row>
    <row r="3575" spans="1:17">
      <c r="A3575" s="12" t="s">
        <v>803</v>
      </c>
      <c r="B3575" s="12" t="s">
        <v>129</v>
      </c>
      <c r="C3575" s="12" t="s">
        <v>1401</v>
      </c>
      <c r="D3575" s="12" t="s">
        <v>1402</v>
      </c>
      <c r="E3575" s="11">
        <v>6148</v>
      </c>
      <c r="F3575" s="12"/>
      <c r="G3575" s="84" t="s">
        <v>3108</v>
      </c>
      <c r="H3575" s="13" t="s">
        <v>35</v>
      </c>
      <c r="I3575" s="2">
        <v>100</v>
      </c>
      <c r="J3575" s="2">
        <v>100</v>
      </c>
      <c r="K3575" s="2">
        <v>0</v>
      </c>
      <c r="L3575" s="2">
        <f t="shared" si="3012"/>
        <v>0</v>
      </c>
      <c r="M3575" s="2"/>
      <c r="N3575" s="2"/>
      <c r="O3575" s="2"/>
      <c r="P3575" s="2">
        <f t="shared" si="3014"/>
        <v>0</v>
      </c>
      <c r="Q3575" s="2">
        <f t="shared" si="2999"/>
        <v>0</v>
      </c>
    </row>
    <row r="3576" spans="1:17" ht="22.5">
      <c r="A3576" s="17" t="s">
        <v>0</v>
      </c>
      <c r="B3576" s="17" t="s">
        <v>0</v>
      </c>
      <c r="C3576" s="17" t="s">
        <v>0</v>
      </c>
      <c r="D3576" s="18" t="s">
        <v>0</v>
      </c>
      <c r="E3576" s="18" t="s">
        <v>0</v>
      </c>
      <c r="F3576" s="18" t="s">
        <v>0</v>
      </c>
      <c r="G3576" s="81" t="s">
        <v>0</v>
      </c>
      <c r="H3576" s="24" t="s">
        <v>58</v>
      </c>
      <c r="I3576" s="29">
        <v>40000</v>
      </c>
      <c r="J3576" s="29">
        <f t="shared" ref="J3576:K3576" si="3028">SUM(J3577)</f>
        <v>30000</v>
      </c>
      <c r="K3576" s="29">
        <f t="shared" si="3028"/>
        <v>15000</v>
      </c>
      <c r="L3576" s="29">
        <f t="shared" si="3012"/>
        <v>15000</v>
      </c>
      <c r="M3576" s="29">
        <f t="shared" ref="M3576:O3576" si="3029">SUM(M3577)</f>
        <v>10000</v>
      </c>
      <c r="N3576" s="29">
        <f t="shared" si="3029"/>
        <v>5000</v>
      </c>
      <c r="O3576" s="29">
        <f t="shared" si="3029"/>
        <v>0</v>
      </c>
      <c r="P3576" s="29">
        <f t="shared" si="3014"/>
        <v>30000</v>
      </c>
      <c r="Q3576" s="29">
        <f t="shared" si="2999"/>
        <v>100</v>
      </c>
    </row>
    <row r="3577" spans="1:17">
      <c r="A3577" s="12" t="s">
        <v>803</v>
      </c>
      <c r="B3577" s="12" t="s">
        <v>129</v>
      </c>
      <c r="C3577" s="12" t="s">
        <v>1401</v>
      </c>
      <c r="D3577" s="12" t="s">
        <v>1402</v>
      </c>
      <c r="E3577" s="18" t="s">
        <v>50</v>
      </c>
      <c r="F3577" s="18" t="s">
        <v>0</v>
      </c>
      <c r="G3577" s="81" t="s">
        <v>0</v>
      </c>
      <c r="H3577" s="18" t="s">
        <v>51</v>
      </c>
      <c r="I3577" s="3">
        <v>40000</v>
      </c>
      <c r="J3577" s="3">
        <f t="shared" ref="J3577" si="3030">SUM(J3578:J3579)</f>
        <v>30000</v>
      </c>
      <c r="K3577" s="3">
        <f t="shared" ref="K3577" si="3031">SUM(K3578:K3579)</f>
        <v>15000</v>
      </c>
      <c r="L3577" s="3">
        <f t="shared" si="3012"/>
        <v>15000</v>
      </c>
      <c r="M3577" s="3">
        <f t="shared" ref="M3577:O3577" si="3032">SUM(M3578:M3579)</f>
        <v>10000</v>
      </c>
      <c r="N3577" s="3">
        <f t="shared" si="3032"/>
        <v>5000</v>
      </c>
      <c r="O3577" s="3">
        <f t="shared" si="3032"/>
        <v>0</v>
      </c>
      <c r="P3577" s="3">
        <f t="shared" si="3014"/>
        <v>30000</v>
      </c>
      <c r="Q3577" s="3">
        <f t="shared" si="2999"/>
        <v>100</v>
      </c>
    </row>
    <row r="3578" spans="1:17">
      <c r="A3578" s="12" t="s">
        <v>803</v>
      </c>
      <c r="B3578" s="12" t="s">
        <v>129</v>
      </c>
      <c r="C3578" s="12" t="s">
        <v>1401</v>
      </c>
      <c r="D3578" s="12">
        <v>21020049</v>
      </c>
      <c r="E3578" s="11">
        <v>8213</v>
      </c>
      <c r="F3578" s="12"/>
      <c r="G3578" s="84" t="s">
        <v>3108</v>
      </c>
      <c r="H3578" s="13" t="s">
        <v>54</v>
      </c>
      <c r="I3578" s="2">
        <v>25000</v>
      </c>
      <c r="J3578" s="2">
        <v>20000</v>
      </c>
      <c r="K3578" s="2">
        <v>10000</v>
      </c>
      <c r="L3578" s="2">
        <f t="shared" si="3012"/>
        <v>10000</v>
      </c>
      <c r="M3578" s="2">
        <v>5000</v>
      </c>
      <c r="N3578" s="2">
        <v>5000</v>
      </c>
      <c r="O3578" s="2"/>
      <c r="P3578" s="2">
        <f t="shared" si="3014"/>
        <v>20000</v>
      </c>
      <c r="Q3578" s="2">
        <f t="shared" si="2999"/>
        <v>100</v>
      </c>
    </row>
    <row r="3579" spans="1:17">
      <c r="A3579" s="12" t="s">
        <v>803</v>
      </c>
      <c r="B3579" s="12" t="s">
        <v>129</v>
      </c>
      <c r="C3579" s="12" t="s">
        <v>1401</v>
      </c>
      <c r="D3579" s="12" t="s">
        <v>1402</v>
      </c>
      <c r="E3579" s="11">
        <v>8216</v>
      </c>
      <c r="F3579" s="12"/>
      <c r="G3579" s="84" t="s">
        <v>3108</v>
      </c>
      <c r="H3579" s="13" t="s">
        <v>57</v>
      </c>
      <c r="I3579" s="2">
        <v>15000</v>
      </c>
      <c r="J3579" s="2">
        <v>10000</v>
      </c>
      <c r="K3579" s="2">
        <v>5000</v>
      </c>
      <c r="L3579" s="2">
        <f t="shared" si="3012"/>
        <v>5000</v>
      </c>
      <c r="M3579" s="2">
        <v>5000</v>
      </c>
      <c r="N3579" s="2"/>
      <c r="O3579" s="2"/>
      <c r="P3579" s="2">
        <f t="shared" si="3014"/>
        <v>10000</v>
      </c>
      <c r="Q3579" s="2">
        <f t="shared" si="2999"/>
        <v>100</v>
      </c>
    </row>
    <row r="3580" spans="1:17">
      <c r="A3580" s="13" t="s">
        <v>0</v>
      </c>
      <c r="B3580" s="13" t="s">
        <v>0</v>
      </c>
      <c r="C3580" s="13" t="s">
        <v>0</v>
      </c>
      <c r="D3580" s="13" t="s">
        <v>0</v>
      </c>
      <c r="E3580" s="13" t="s">
        <v>0</v>
      </c>
      <c r="F3580" s="13" t="s">
        <v>0</v>
      </c>
      <c r="G3580" s="84" t="s">
        <v>0</v>
      </c>
      <c r="H3580" s="24" t="s">
        <v>1411</v>
      </c>
      <c r="I3580" s="29">
        <v>2580417</v>
      </c>
      <c r="J3580" s="29">
        <f t="shared" ref="J3580:K3580" si="3033">SUM(J3550,J3572,J3576)</f>
        <v>2478511</v>
      </c>
      <c r="K3580" s="29">
        <f t="shared" si="3033"/>
        <v>1289332</v>
      </c>
      <c r="L3580" s="29">
        <f t="shared" si="3012"/>
        <v>637400</v>
      </c>
      <c r="M3580" s="29">
        <f t="shared" ref="M3580:O3580" si="3034">SUM(M3550,M3572,M3576)</f>
        <v>232600</v>
      </c>
      <c r="N3580" s="29">
        <f t="shared" si="3034"/>
        <v>204900</v>
      </c>
      <c r="O3580" s="29">
        <f t="shared" si="3034"/>
        <v>199900</v>
      </c>
      <c r="P3580" s="29">
        <f t="shared" si="3014"/>
        <v>1926732</v>
      </c>
      <c r="Q3580" s="29">
        <f t="shared" si="2999"/>
        <v>77.737480285542404</v>
      </c>
    </row>
    <row r="3581" spans="1:17" ht="15.75" thickBot="1">
      <c r="A3581" s="13" t="s">
        <v>0</v>
      </c>
      <c r="B3581" s="13" t="s">
        <v>0</v>
      </c>
      <c r="C3581" s="13" t="s">
        <v>0</v>
      </c>
      <c r="D3581" s="13" t="s">
        <v>0</v>
      </c>
      <c r="E3581" s="13" t="s">
        <v>0</v>
      </c>
      <c r="F3581" s="13" t="s">
        <v>0</v>
      </c>
      <c r="G3581" s="84" t="s">
        <v>0</v>
      </c>
      <c r="H3581" s="18" t="s">
        <v>125</v>
      </c>
      <c r="I3581" s="3">
        <v>59</v>
      </c>
      <c r="J3581" s="3">
        <v>59</v>
      </c>
      <c r="K3581" s="3">
        <v>0</v>
      </c>
      <c r="L3581" s="3">
        <f t="shared" si="3012"/>
        <v>0</v>
      </c>
      <c r="M3581" s="3"/>
      <c r="N3581" s="3"/>
      <c r="O3581" s="3"/>
      <c r="P3581" s="3">
        <f t="shared" si="3014"/>
        <v>0</v>
      </c>
      <c r="Q3581" s="3">
        <f t="shared" si="2999"/>
        <v>0</v>
      </c>
    </row>
    <row r="3582" spans="1:17" ht="45.75" thickBot="1">
      <c r="A3582" s="109" t="s">
        <v>0</v>
      </c>
      <c r="B3582" s="109" t="s">
        <v>0</v>
      </c>
      <c r="C3582" s="109" t="s">
        <v>0</v>
      </c>
      <c r="D3582" s="109" t="s">
        <v>0</v>
      </c>
      <c r="E3582" s="109" t="s">
        <v>0</v>
      </c>
      <c r="F3582" s="109" t="s">
        <v>0</v>
      </c>
      <c r="G3582" s="121" t="s">
        <v>0</v>
      </c>
      <c r="H3582" s="1" t="s">
        <v>126</v>
      </c>
      <c r="I3582" s="1" t="s">
        <v>3016</v>
      </c>
      <c r="J3582" s="1" t="s">
        <v>3199</v>
      </c>
      <c r="K3582" s="1" t="s">
        <v>3198</v>
      </c>
      <c r="L3582" s="1" t="s">
        <v>3191</v>
      </c>
      <c r="M3582" s="1" t="s">
        <v>3193</v>
      </c>
      <c r="N3582" s="1" t="s">
        <v>3194</v>
      </c>
      <c r="O3582" s="1" t="s">
        <v>3195</v>
      </c>
      <c r="P3582" s="1" t="s">
        <v>3192</v>
      </c>
      <c r="Q3582" s="1" t="s">
        <v>3185</v>
      </c>
    </row>
    <row r="3583" spans="1:17">
      <c r="A3583" s="110"/>
      <c r="B3583" s="110"/>
      <c r="C3583" s="110"/>
      <c r="D3583" s="110"/>
      <c r="E3583" s="110"/>
      <c r="F3583" s="110"/>
      <c r="G3583" s="122"/>
      <c r="H3583" s="26" t="s">
        <v>0</v>
      </c>
      <c r="I3583" s="28">
        <v>1</v>
      </c>
      <c r="J3583" s="28">
        <v>2</v>
      </c>
      <c r="K3583" s="28">
        <v>3</v>
      </c>
      <c r="L3583" s="28" t="s">
        <v>3186</v>
      </c>
      <c r="M3583" s="28">
        <v>5</v>
      </c>
      <c r="N3583" s="28">
        <v>6</v>
      </c>
      <c r="O3583" s="28">
        <v>7</v>
      </c>
      <c r="P3583" s="28" t="s">
        <v>3187</v>
      </c>
      <c r="Q3583" s="28">
        <v>9</v>
      </c>
    </row>
    <row r="3584" spans="1:17">
      <c r="A3584" s="110"/>
      <c r="B3584" s="110"/>
      <c r="C3584" s="110"/>
      <c r="D3584" s="110"/>
      <c r="E3584" s="110"/>
      <c r="F3584" s="110"/>
      <c r="G3584" s="122"/>
      <c r="H3584" s="8" t="s">
        <v>877</v>
      </c>
      <c r="I3584" s="9">
        <v>2580417</v>
      </c>
      <c r="J3584" s="9">
        <f t="shared" ref="J3584" si="3035">SUM(J3580)</f>
        <v>2478511</v>
      </c>
      <c r="K3584" s="9">
        <f t="shared" ref="K3584" si="3036">SUM(K3580)</f>
        <v>1289332</v>
      </c>
      <c r="L3584" s="9">
        <f t="shared" ref="L3584:L3585" si="3037">M3584+N3584+O3584</f>
        <v>637400</v>
      </c>
      <c r="M3584" s="9">
        <f t="shared" ref="M3584:O3584" si="3038">SUM(M3580)</f>
        <v>232600</v>
      </c>
      <c r="N3584" s="9">
        <f t="shared" si="3038"/>
        <v>204900</v>
      </c>
      <c r="O3584" s="9">
        <f t="shared" si="3038"/>
        <v>199900</v>
      </c>
      <c r="P3584" s="9">
        <f t="shared" ref="P3584:P3585" si="3039">SUM(K3584+L3584)</f>
        <v>1926732</v>
      </c>
      <c r="Q3584" s="9">
        <f t="shared" si="2999"/>
        <v>77.737480285542404</v>
      </c>
    </row>
    <row r="3585" spans="1:17">
      <c r="A3585" s="110"/>
      <c r="B3585" s="110"/>
      <c r="C3585" s="110"/>
      <c r="D3585" s="110"/>
      <c r="E3585" s="110"/>
      <c r="F3585" s="110"/>
      <c r="G3585" s="122"/>
      <c r="H3585" s="10" t="s">
        <v>68</v>
      </c>
      <c r="I3585" s="9">
        <v>2580417</v>
      </c>
      <c r="J3585" s="9">
        <f t="shared" ref="J3585" si="3040">SUM(J3584)</f>
        <v>2478511</v>
      </c>
      <c r="K3585" s="9">
        <f t="shared" ref="K3585" si="3041">SUM(K3584)</f>
        <v>1289332</v>
      </c>
      <c r="L3585" s="9">
        <f t="shared" si="3037"/>
        <v>637400</v>
      </c>
      <c r="M3585" s="9">
        <f t="shared" ref="M3585:O3585" si="3042">SUM(M3584)</f>
        <v>232600</v>
      </c>
      <c r="N3585" s="9">
        <f t="shared" si="3042"/>
        <v>204900</v>
      </c>
      <c r="O3585" s="9">
        <f t="shared" si="3042"/>
        <v>199900</v>
      </c>
      <c r="P3585" s="9">
        <f t="shared" si="3039"/>
        <v>1926732</v>
      </c>
      <c r="Q3585" s="9">
        <f t="shared" si="2999"/>
        <v>77.737480285542404</v>
      </c>
    </row>
    <row r="3586" spans="1:17">
      <c r="A3586" s="111"/>
      <c r="B3586" s="111"/>
      <c r="C3586" s="111"/>
      <c r="D3586" s="111"/>
      <c r="E3586" s="111"/>
      <c r="F3586" s="111"/>
      <c r="G3586" s="123"/>
      <c r="Q3586" t="str">
        <f t="shared" si="2999"/>
        <v>-</v>
      </c>
    </row>
    <row r="3587" spans="1:17" ht="15.75" thickBot="1">
      <c r="A3587" s="13" t="s">
        <v>0</v>
      </c>
      <c r="B3587" s="13" t="s">
        <v>0</v>
      </c>
      <c r="C3587" s="13" t="s">
        <v>0</v>
      </c>
      <c r="D3587" s="13" t="s">
        <v>0</v>
      </c>
      <c r="E3587" s="13" t="s">
        <v>0</v>
      </c>
      <c r="F3587" s="13" t="s">
        <v>0</v>
      </c>
      <c r="G3587" s="84" t="s">
        <v>0</v>
      </c>
      <c r="H3587" s="27" t="s">
        <v>0</v>
      </c>
      <c r="I3587" s="27"/>
      <c r="J3587" s="27"/>
      <c r="K3587" s="27"/>
      <c r="L3587" s="27"/>
      <c r="M3587" s="27"/>
      <c r="N3587" s="27"/>
      <c r="O3587" s="27"/>
      <c r="P3587" s="27"/>
      <c r="Q3587" s="27" t="str">
        <f t="shared" si="2999"/>
        <v>-</v>
      </c>
    </row>
    <row r="3588" spans="1:17" ht="45.75" thickBot="1">
      <c r="A3588" s="1" t="s">
        <v>82</v>
      </c>
      <c r="B3588" s="1" t="s">
        <v>83</v>
      </c>
      <c r="C3588" s="1" t="s">
        <v>84</v>
      </c>
      <c r="D3588" s="19" t="s">
        <v>0</v>
      </c>
      <c r="E3588" s="1" t="s">
        <v>85</v>
      </c>
      <c r="F3588" s="1" t="s">
        <v>86</v>
      </c>
      <c r="G3588" s="82" t="s">
        <v>87</v>
      </c>
      <c r="H3588" s="1" t="s">
        <v>1</v>
      </c>
      <c r="I3588" s="1" t="s">
        <v>3016</v>
      </c>
      <c r="J3588" s="1" t="s">
        <v>3199</v>
      </c>
      <c r="K3588" s="1" t="s">
        <v>3198</v>
      </c>
      <c r="L3588" s="1" t="s">
        <v>3191</v>
      </c>
      <c r="M3588" s="1" t="s">
        <v>3193</v>
      </c>
      <c r="N3588" s="1" t="s">
        <v>3194</v>
      </c>
      <c r="O3588" s="1" t="s">
        <v>3195</v>
      </c>
      <c r="P3588" s="1" t="s">
        <v>3192</v>
      </c>
      <c r="Q3588" s="1" t="s">
        <v>3185</v>
      </c>
    </row>
    <row r="3589" spans="1:17">
      <c r="A3589" s="20" t="s">
        <v>0</v>
      </c>
      <c r="B3589" s="20" t="s">
        <v>0</v>
      </c>
      <c r="C3589" s="20" t="s">
        <v>0</v>
      </c>
      <c r="D3589" s="21" t="s">
        <v>0</v>
      </c>
      <c r="E3589" s="21" t="s">
        <v>0</v>
      </c>
      <c r="F3589" s="22" t="s">
        <v>0</v>
      </c>
      <c r="G3589" s="83" t="s">
        <v>0</v>
      </c>
      <c r="H3589" s="23" t="s">
        <v>0</v>
      </c>
      <c r="I3589" s="28">
        <v>1</v>
      </c>
      <c r="J3589" s="28">
        <v>2</v>
      </c>
      <c r="K3589" s="28">
        <v>3</v>
      </c>
      <c r="L3589" s="28" t="s">
        <v>3186</v>
      </c>
      <c r="M3589" s="28">
        <v>5</v>
      </c>
      <c r="N3589" s="28">
        <v>6</v>
      </c>
      <c r="O3589" s="28">
        <v>7</v>
      </c>
      <c r="P3589" s="28" t="s">
        <v>3187</v>
      </c>
      <c r="Q3589" s="28">
        <v>9</v>
      </c>
    </row>
    <row r="3590" spans="1:17">
      <c r="A3590" s="17" t="s">
        <v>803</v>
      </c>
      <c r="B3590" s="17" t="s">
        <v>129</v>
      </c>
      <c r="C3590" s="12" t="s">
        <v>1412</v>
      </c>
      <c r="D3590" s="12" t="s">
        <v>1413</v>
      </c>
      <c r="E3590" s="18" t="s">
        <v>0</v>
      </c>
      <c r="F3590" s="18" t="s">
        <v>0</v>
      </c>
      <c r="G3590" s="81" t="s">
        <v>0</v>
      </c>
      <c r="H3590" s="18" t="s">
        <v>1414</v>
      </c>
      <c r="I3590" s="11"/>
      <c r="J3590" s="11"/>
      <c r="K3590" s="11"/>
      <c r="L3590" s="11"/>
      <c r="M3590" s="11"/>
      <c r="N3590" s="11"/>
      <c r="O3590" s="11"/>
      <c r="P3590" s="11"/>
      <c r="Q3590" s="11" t="str">
        <f t="shared" si="2999"/>
        <v>-</v>
      </c>
    </row>
    <row r="3591" spans="1:17" ht="22.5">
      <c r="A3591" s="17" t="s">
        <v>0</v>
      </c>
      <c r="B3591" s="17" t="s">
        <v>0</v>
      </c>
      <c r="C3591" s="17" t="s">
        <v>0</v>
      </c>
      <c r="D3591" s="18" t="s">
        <v>0</v>
      </c>
      <c r="E3591" s="18" t="s">
        <v>0</v>
      </c>
      <c r="F3591" s="18" t="s">
        <v>0</v>
      </c>
      <c r="G3591" s="81" t="s">
        <v>0</v>
      </c>
      <c r="H3591" s="24" t="s">
        <v>27</v>
      </c>
      <c r="I3591" s="29">
        <v>3343127</v>
      </c>
      <c r="J3591" s="29">
        <f t="shared" ref="J3591" si="3043">SUM(J3592,J3600,J3602)</f>
        <v>3220040</v>
      </c>
      <c r="K3591" s="29">
        <f t="shared" ref="K3591" si="3044">SUM(K3592,K3600,K3602)</f>
        <v>1752235</v>
      </c>
      <c r="L3591" s="29">
        <f t="shared" ref="L3591:L3622" si="3045">M3591+N3591+O3591</f>
        <v>818400</v>
      </c>
      <c r="M3591" s="29">
        <f t="shared" ref="M3591:O3591" si="3046">SUM(M3592,M3600,M3602)</f>
        <v>284900</v>
      </c>
      <c r="N3591" s="29">
        <f t="shared" si="3046"/>
        <v>267000</v>
      </c>
      <c r="O3591" s="29">
        <f t="shared" si="3046"/>
        <v>266500</v>
      </c>
      <c r="P3591" s="29">
        <f t="shared" ref="P3591:P3622" si="3047">SUM(K3591+L3591)</f>
        <v>2570635</v>
      </c>
      <c r="Q3591" s="29">
        <f t="shared" si="2999"/>
        <v>79.83239338641755</v>
      </c>
    </row>
    <row r="3592" spans="1:17">
      <c r="A3592" s="12" t="s">
        <v>803</v>
      </c>
      <c r="B3592" s="12" t="s">
        <v>129</v>
      </c>
      <c r="C3592" s="12" t="s">
        <v>1412</v>
      </c>
      <c r="D3592" s="12" t="s">
        <v>1413</v>
      </c>
      <c r="E3592" s="18" t="s">
        <v>2</v>
      </c>
      <c r="F3592" s="18" t="s">
        <v>0</v>
      </c>
      <c r="G3592" s="81" t="s">
        <v>0</v>
      </c>
      <c r="H3592" s="18" t="s">
        <v>3</v>
      </c>
      <c r="I3592" s="3">
        <v>2742651</v>
      </c>
      <c r="J3592" s="3">
        <f t="shared" ref="J3592" si="3048">SUM(J3593:J3594)</f>
        <v>2741064</v>
      </c>
      <c r="K3592" s="3">
        <f t="shared" ref="K3592" si="3049">SUM(K3593:K3594)</f>
        <v>1507935</v>
      </c>
      <c r="L3592" s="3">
        <f t="shared" si="3045"/>
        <v>684000</v>
      </c>
      <c r="M3592" s="3">
        <f t="shared" ref="M3592:O3592" si="3050">SUM(M3593:M3594)</f>
        <v>228000</v>
      </c>
      <c r="N3592" s="3">
        <f t="shared" si="3050"/>
        <v>228000</v>
      </c>
      <c r="O3592" s="3">
        <f t="shared" si="3050"/>
        <v>228000</v>
      </c>
      <c r="P3592" s="3">
        <f t="shared" si="3047"/>
        <v>2191935</v>
      </c>
      <c r="Q3592" s="3">
        <f t="shared" si="2999"/>
        <v>79.966575023421555</v>
      </c>
    </row>
    <row r="3593" spans="1:17">
      <c r="A3593" s="33" t="s">
        <v>803</v>
      </c>
      <c r="B3593" s="33" t="s">
        <v>129</v>
      </c>
      <c r="C3593" s="33" t="s">
        <v>1412</v>
      </c>
      <c r="D3593" s="33" t="s">
        <v>1413</v>
      </c>
      <c r="E3593" s="34">
        <v>6111</v>
      </c>
      <c r="F3593" s="33"/>
      <c r="G3593" s="84" t="s">
        <v>3108</v>
      </c>
      <c r="H3593" s="35" t="s">
        <v>4</v>
      </c>
      <c r="I3593" s="32">
        <v>2438351</v>
      </c>
      <c r="J3593" s="32">
        <v>2418351</v>
      </c>
      <c r="K3593" s="32">
        <v>1293436</v>
      </c>
      <c r="L3593" s="32">
        <f t="shared" si="3045"/>
        <v>600000</v>
      </c>
      <c r="M3593" s="32">
        <v>200000</v>
      </c>
      <c r="N3593" s="32">
        <v>200000</v>
      </c>
      <c r="O3593" s="32">
        <v>200000</v>
      </c>
      <c r="P3593" s="32">
        <f t="shared" si="3047"/>
        <v>1893436</v>
      </c>
      <c r="Q3593" s="32">
        <f t="shared" si="2999"/>
        <v>78.294507290298228</v>
      </c>
    </row>
    <row r="3594" spans="1:17">
      <c r="A3594" s="17" t="s">
        <v>803</v>
      </c>
      <c r="B3594" s="17" t="s">
        <v>129</v>
      </c>
      <c r="C3594" s="17" t="s">
        <v>1412</v>
      </c>
      <c r="D3594" s="17" t="s">
        <v>1413</v>
      </c>
      <c r="E3594" s="17" t="s">
        <v>91</v>
      </c>
      <c r="F3594" s="12" t="s">
        <v>0</v>
      </c>
      <c r="G3594" s="84" t="s">
        <v>0</v>
      </c>
      <c r="H3594" s="18" t="s">
        <v>5</v>
      </c>
      <c r="I3594" s="3">
        <v>304300</v>
      </c>
      <c r="J3594" s="3">
        <f t="shared" ref="J3594:K3594" si="3051">SUM(J3595:J3599)</f>
        <v>322713</v>
      </c>
      <c r="K3594" s="3">
        <f t="shared" si="3051"/>
        <v>214499</v>
      </c>
      <c r="L3594" s="3">
        <f t="shared" si="3045"/>
        <v>84000</v>
      </c>
      <c r="M3594" s="3">
        <f t="shared" ref="M3594:O3594" si="3052">SUM(M3595:M3599)</f>
        <v>28000</v>
      </c>
      <c r="N3594" s="3">
        <f t="shared" si="3052"/>
        <v>28000</v>
      </c>
      <c r="O3594" s="3">
        <f t="shared" si="3052"/>
        <v>28000</v>
      </c>
      <c r="P3594" s="3">
        <f t="shared" si="3047"/>
        <v>298499</v>
      </c>
      <c r="Q3594" s="3">
        <f t="shared" si="2999"/>
        <v>92.496738588157285</v>
      </c>
    </row>
    <row r="3595" spans="1:17">
      <c r="A3595" s="33" t="s">
        <v>803</v>
      </c>
      <c r="B3595" s="33" t="s">
        <v>129</v>
      </c>
      <c r="C3595" s="33" t="s">
        <v>1412</v>
      </c>
      <c r="D3595" s="33" t="s">
        <v>1413</v>
      </c>
      <c r="E3595" s="34">
        <v>6112</v>
      </c>
      <c r="F3595" s="33" t="s">
        <v>1415</v>
      </c>
      <c r="G3595" s="84" t="s">
        <v>3108</v>
      </c>
      <c r="H3595" s="35" t="s">
        <v>9</v>
      </c>
      <c r="I3595" s="32">
        <v>47800</v>
      </c>
      <c r="J3595" s="32">
        <v>46600</v>
      </c>
      <c r="K3595" s="32">
        <v>27554</v>
      </c>
      <c r="L3595" s="32">
        <f t="shared" si="3045"/>
        <v>15000</v>
      </c>
      <c r="M3595" s="32">
        <v>5000</v>
      </c>
      <c r="N3595" s="32">
        <v>5000</v>
      </c>
      <c r="O3595" s="32">
        <v>5000</v>
      </c>
      <c r="P3595" s="32">
        <f t="shared" si="3047"/>
        <v>42554</v>
      </c>
      <c r="Q3595" s="32">
        <f t="shared" si="2999"/>
        <v>91.317596566523605</v>
      </c>
    </row>
    <row r="3596" spans="1:17">
      <c r="A3596" s="33" t="s">
        <v>803</v>
      </c>
      <c r="B3596" s="33" t="s">
        <v>129</v>
      </c>
      <c r="C3596" s="33" t="s">
        <v>1412</v>
      </c>
      <c r="D3596" s="33" t="s">
        <v>1413</v>
      </c>
      <c r="E3596" s="34">
        <v>6112</v>
      </c>
      <c r="F3596" s="33" t="s">
        <v>1416</v>
      </c>
      <c r="G3596" s="84" t="s">
        <v>3108</v>
      </c>
      <c r="H3596" s="35" t="s">
        <v>10</v>
      </c>
      <c r="I3596" s="32">
        <v>204000</v>
      </c>
      <c r="J3596" s="32">
        <v>202500</v>
      </c>
      <c r="K3596" s="32">
        <v>113332</v>
      </c>
      <c r="L3596" s="32">
        <f t="shared" si="3045"/>
        <v>69000</v>
      </c>
      <c r="M3596" s="32">
        <v>23000</v>
      </c>
      <c r="N3596" s="32">
        <v>23000</v>
      </c>
      <c r="O3596" s="32">
        <v>23000</v>
      </c>
      <c r="P3596" s="32">
        <f t="shared" si="3047"/>
        <v>182332</v>
      </c>
      <c r="Q3596" s="32">
        <f t="shared" si="2999"/>
        <v>90.040493827160489</v>
      </c>
    </row>
    <row r="3597" spans="1:17">
      <c r="A3597" s="12" t="s">
        <v>803</v>
      </c>
      <c r="B3597" s="12" t="s">
        <v>129</v>
      </c>
      <c r="C3597" s="12" t="s">
        <v>1412</v>
      </c>
      <c r="D3597" s="12" t="s">
        <v>1413</v>
      </c>
      <c r="E3597" s="11">
        <v>6112</v>
      </c>
      <c r="F3597" s="12" t="s">
        <v>1417</v>
      </c>
      <c r="G3597" s="84" t="s">
        <v>3108</v>
      </c>
      <c r="H3597" s="13" t="s">
        <v>7</v>
      </c>
      <c r="I3597" s="2">
        <v>29600</v>
      </c>
      <c r="J3597" s="2">
        <v>50713</v>
      </c>
      <c r="K3597" s="2">
        <v>50713</v>
      </c>
      <c r="L3597" s="2">
        <f t="shared" si="3045"/>
        <v>0</v>
      </c>
      <c r="M3597" s="2"/>
      <c r="N3597" s="2"/>
      <c r="O3597" s="2"/>
      <c r="P3597" s="2">
        <f t="shared" si="3047"/>
        <v>50713</v>
      </c>
      <c r="Q3597" s="2">
        <f t="shared" si="2999"/>
        <v>100</v>
      </c>
    </row>
    <row r="3598" spans="1:17">
      <c r="A3598" s="12" t="s">
        <v>803</v>
      </c>
      <c r="B3598" s="12" t="s">
        <v>129</v>
      </c>
      <c r="C3598" s="12" t="s">
        <v>1412</v>
      </c>
      <c r="D3598" s="12" t="s">
        <v>1413</v>
      </c>
      <c r="E3598" s="11">
        <v>6112</v>
      </c>
      <c r="F3598" s="12" t="s">
        <v>1418</v>
      </c>
      <c r="G3598" s="84" t="s">
        <v>3108</v>
      </c>
      <c r="H3598" s="13" t="s">
        <v>8</v>
      </c>
      <c r="I3598" s="2">
        <v>0</v>
      </c>
      <c r="J3598" s="2">
        <v>0</v>
      </c>
      <c r="K3598" s="2">
        <v>0</v>
      </c>
      <c r="L3598" s="2">
        <f t="shared" si="3045"/>
        <v>0</v>
      </c>
      <c r="M3598" s="2"/>
      <c r="N3598" s="2"/>
      <c r="O3598" s="2"/>
      <c r="P3598" s="2">
        <f t="shared" si="3047"/>
        <v>0</v>
      </c>
      <c r="Q3598" s="2" t="str">
        <f t="shared" si="2999"/>
        <v>-</v>
      </c>
    </row>
    <row r="3599" spans="1:17">
      <c r="A3599" s="12" t="s">
        <v>803</v>
      </c>
      <c r="B3599" s="12" t="s">
        <v>129</v>
      </c>
      <c r="C3599" s="12" t="s">
        <v>1412</v>
      </c>
      <c r="D3599" s="12" t="s">
        <v>1413</v>
      </c>
      <c r="E3599" s="11">
        <v>6112</v>
      </c>
      <c r="F3599" s="12" t="s">
        <v>1419</v>
      </c>
      <c r="G3599" s="84" t="s">
        <v>3108</v>
      </c>
      <c r="H3599" s="13" t="s">
        <v>6</v>
      </c>
      <c r="I3599" s="2">
        <v>22900</v>
      </c>
      <c r="J3599" s="2">
        <v>22900</v>
      </c>
      <c r="K3599" s="2">
        <v>22900</v>
      </c>
      <c r="L3599" s="2">
        <f t="shared" si="3045"/>
        <v>0</v>
      </c>
      <c r="M3599" s="2"/>
      <c r="N3599" s="2"/>
      <c r="O3599" s="2"/>
      <c r="P3599" s="2">
        <f t="shared" si="3047"/>
        <v>22900</v>
      </c>
      <c r="Q3599" s="2">
        <f t="shared" si="2999"/>
        <v>100</v>
      </c>
    </row>
    <row r="3600" spans="1:17">
      <c r="A3600" s="12" t="s">
        <v>803</v>
      </c>
      <c r="B3600" s="12" t="s">
        <v>129</v>
      </c>
      <c r="C3600" s="12" t="s">
        <v>1412</v>
      </c>
      <c r="D3600" s="12" t="s">
        <v>1413</v>
      </c>
      <c r="E3600" s="18" t="s">
        <v>13</v>
      </c>
      <c r="F3600" s="18" t="s">
        <v>0</v>
      </c>
      <c r="G3600" s="81" t="s">
        <v>0</v>
      </c>
      <c r="H3600" s="18" t="s">
        <v>14</v>
      </c>
      <c r="I3600" s="3">
        <v>256026</v>
      </c>
      <c r="J3600" s="3">
        <f t="shared" ref="J3600:K3600" si="3053">SUM(J3601)</f>
        <v>254026</v>
      </c>
      <c r="K3600" s="3">
        <f t="shared" si="3053"/>
        <v>136064</v>
      </c>
      <c r="L3600" s="3">
        <f t="shared" si="3045"/>
        <v>70500</v>
      </c>
      <c r="M3600" s="3">
        <f t="shared" ref="M3600:O3600" si="3054">SUM(M3601)</f>
        <v>23500</v>
      </c>
      <c r="N3600" s="3">
        <f t="shared" si="3054"/>
        <v>23500</v>
      </c>
      <c r="O3600" s="3">
        <f t="shared" si="3054"/>
        <v>23500</v>
      </c>
      <c r="P3600" s="3">
        <f t="shared" si="3047"/>
        <v>206564</v>
      </c>
      <c r="Q3600" s="3">
        <f t="shared" si="2999"/>
        <v>81.316085755001453</v>
      </c>
    </row>
    <row r="3601" spans="1:17">
      <c r="A3601" s="33" t="s">
        <v>803</v>
      </c>
      <c r="B3601" s="33" t="s">
        <v>129</v>
      </c>
      <c r="C3601" s="33" t="s">
        <v>1412</v>
      </c>
      <c r="D3601" s="33" t="s">
        <v>1413</v>
      </c>
      <c r="E3601" s="34">
        <v>6121</v>
      </c>
      <c r="F3601" s="33"/>
      <c r="G3601" s="84" t="s">
        <v>3108</v>
      </c>
      <c r="H3601" s="35" t="s">
        <v>15</v>
      </c>
      <c r="I3601" s="32">
        <v>256026</v>
      </c>
      <c r="J3601" s="32">
        <v>254026</v>
      </c>
      <c r="K3601" s="32">
        <v>136064</v>
      </c>
      <c r="L3601" s="32">
        <f t="shared" si="3045"/>
        <v>70500</v>
      </c>
      <c r="M3601" s="32">
        <v>23500</v>
      </c>
      <c r="N3601" s="32">
        <v>23500</v>
      </c>
      <c r="O3601" s="32">
        <v>23500</v>
      </c>
      <c r="P3601" s="32">
        <f t="shared" si="3047"/>
        <v>206564</v>
      </c>
      <c r="Q3601" s="32">
        <f t="shared" ref="Q3601:Q3664" si="3055">IF(J3601=0,"-",P3601/J3601*100)</f>
        <v>81.316085755001453</v>
      </c>
    </row>
    <row r="3602" spans="1:17">
      <c r="A3602" s="12" t="s">
        <v>803</v>
      </c>
      <c r="B3602" s="12" t="s">
        <v>129</v>
      </c>
      <c r="C3602" s="12" t="s">
        <v>1412</v>
      </c>
      <c r="D3602" s="12" t="s">
        <v>1413</v>
      </c>
      <c r="E3602" s="18" t="s">
        <v>16</v>
      </c>
      <c r="F3602" s="18" t="s">
        <v>0</v>
      </c>
      <c r="G3602" s="81" t="s">
        <v>0</v>
      </c>
      <c r="H3602" s="18" t="s">
        <v>17</v>
      </c>
      <c r="I3602" s="3">
        <v>344450</v>
      </c>
      <c r="J3602" s="3">
        <f t="shared" ref="J3602:K3602" si="3056">SUM(J3603:J3609)</f>
        <v>224950</v>
      </c>
      <c r="K3602" s="3">
        <f t="shared" si="3056"/>
        <v>108236</v>
      </c>
      <c r="L3602" s="3">
        <f t="shared" si="3045"/>
        <v>63900</v>
      </c>
      <c r="M3602" s="3">
        <f t="shared" ref="M3602:O3602" si="3057">SUM(M3603:M3609)</f>
        <v>33400</v>
      </c>
      <c r="N3602" s="3">
        <f t="shared" si="3057"/>
        <v>15500</v>
      </c>
      <c r="O3602" s="3">
        <f t="shared" si="3057"/>
        <v>15000</v>
      </c>
      <c r="P3602" s="3">
        <f t="shared" si="3047"/>
        <v>172136</v>
      </c>
      <c r="Q3602" s="3">
        <f t="shared" si="3055"/>
        <v>76.521893754167593</v>
      </c>
    </row>
    <row r="3603" spans="1:17">
      <c r="A3603" s="12" t="s">
        <v>803</v>
      </c>
      <c r="B3603" s="12" t="s">
        <v>129</v>
      </c>
      <c r="C3603" s="12" t="s">
        <v>1412</v>
      </c>
      <c r="D3603" s="12" t="s">
        <v>1413</v>
      </c>
      <c r="E3603" s="11">
        <v>6131</v>
      </c>
      <c r="F3603" s="12"/>
      <c r="G3603" s="84" t="s">
        <v>3108</v>
      </c>
      <c r="H3603" s="13" t="s">
        <v>18</v>
      </c>
      <c r="I3603" s="2">
        <v>1500</v>
      </c>
      <c r="J3603" s="2">
        <v>500</v>
      </c>
      <c r="K3603" s="2">
        <v>0</v>
      </c>
      <c r="L3603" s="2">
        <f t="shared" si="3045"/>
        <v>500</v>
      </c>
      <c r="M3603" s="2">
        <v>500</v>
      </c>
      <c r="N3603" s="2"/>
      <c r="O3603" s="2"/>
      <c r="P3603" s="2">
        <f t="shared" si="3047"/>
        <v>500</v>
      </c>
      <c r="Q3603" s="2">
        <f t="shared" si="3055"/>
        <v>100</v>
      </c>
    </row>
    <row r="3604" spans="1:17">
      <c r="A3604" s="12" t="s">
        <v>803</v>
      </c>
      <c r="B3604" s="12" t="s">
        <v>129</v>
      </c>
      <c r="C3604" s="12" t="s">
        <v>1412</v>
      </c>
      <c r="D3604" s="12" t="s">
        <v>1413</v>
      </c>
      <c r="E3604" s="11">
        <v>6132</v>
      </c>
      <c r="F3604" s="12"/>
      <c r="G3604" s="84" t="s">
        <v>3108</v>
      </c>
      <c r="H3604" s="13" t="s">
        <v>19</v>
      </c>
      <c r="I3604" s="2">
        <v>120000</v>
      </c>
      <c r="J3604" s="2">
        <v>120000</v>
      </c>
      <c r="K3604" s="2">
        <v>60000</v>
      </c>
      <c r="L3604" s="2">
        <f t="shared" si="3045"/>
        <v>29500</v>
      </c>
      <c r="M3604" s="2">
        <v>15000</v>
      </c>
      <c r="N3604" s="2">
        <v>7500</v>
      </c>
      <c r="O3604" s="2">
        <v>7000</v>
      </c>
      <c r="P3604" s="2">
        <f t="shared" si="3047"/>
        <v>89500</v>
      </c>
      <c r="Q3604" s="2">
        <f t="shared" si="3055"/>
        <v>74.583333333333329</v>
      </c>
    </row>
    <row r="3605" spans="1:17">
      <c r="A3605" s="12" t="s">
        <v>803</v>
      </c>
      <c r="B3605" s="12" t="s">
        <v>129</v>
      </c>
      <c r="C3605" s="12" t="s">
        <v>1412</v>
      </c>
      <c r="D3605" s="12" t="s">
        <v>1413</v>
      </c>
      <c r="E3605" s="11">
        <v>6133</v>
      </c>
      <c r="F3605" s="12"/>
      <c r="G3605" s="84" t="s">
        <v>3108</v>
      </c>
      <c r="H3605" s="13" t="s">
        <v>20</v>
      </c>
      <c r="I3605" s="2">
        <v>25900</v>
      </c>
      <c r="J3605" s="2">
        <v>25900</v>
      </c>
      <c r="K3605" s="2">
        <v>13016</v>
      </c>
      <c r="L3605" s="2">
        <f t="shared" si="3045"/>
        <v>6300</v>
      </c>
      <c r="M3605" s="2">
        <v>2100</v>
      </c>
      <c r="N3605" s="2">
        <v>2100</v>
      </c>
      <c r="O3605" s="2">
        <v>2100</v>
      </c>
      <c r="P3605" s="2">
        <f t="shared" si="3047"/>
        <v>19316</v>
      </c>
      <c r="Q3605" s="2">
        <f t="shared" si="3055"/>
        <v>74.579150579150578</v>
      </c>
    </row>
    <row r="3606" spans="1:17">
      <c r="A3606" s="12" t="s">
        <v>803</v>
      </c>
      <c r="B3606" s="12" t="s">
        <v>129</v>
      </c>
      <c r="C3606" s="12" t="s">
        <v>1412</v>
      </c>
      <c r="D3606" s="12" t="s">
        <v>1413</v>
      </c>
      <c r="E3606" s="11">
        <v>6134</v>
      </c>
      <c r="F3606" s="12"/>
      <c r="G3606" s="84" t="s">
        <v>3108</v>
      </c>
      <c r="H3606" s="13" t="s">
        <v>21</v>
      </c>
      <c r="I3606" s="2">
        <v>121200</v>
      </c>
      <c r="J3606" s="2">
        <v>16200</v>
      </c>
      <c r="K3606" s="2">
        <v>8090</v>
      </c>
      <c r="L3606" s="2">
        <f t="shared" si="3045"/>
        <v>3900</v>
      </c>
      <c r="M3606" s="2">
        <v>1300</v>
      </c>
      <c r="N3606" s="2">
        <v>1300</v>
      </c>
      <c r="O3606" s="2">
        <v>1300</v>
      </c>
      <c r="P3606" s="2">
        <f t="shared" si="3047"/>
        <v>11990</v>
      </c>
      <c r="Q3606" s="2">
        <f t="shared" si="3055"/>
        <v>74.012345679012341</v>
      </c>
    </row>
    <row r="3607" spans="1:17">
      <c r="A3607" s="12" t="s">
        <v>803</v>
      </c>
      <c r="B3607" s="12" t="s">
        <v>129</v>
      </c>
      <c r="C3607" s="12" t="s">
        <v>1412</v>
      </c>
      <c r="D3607" s="12" t="s">
        <v>1413</v>
      </c>
      <c r="E3607" s="11">
        <v>6135</v>
      </c>
      <c r="F3607" s="12"/>
      <c r="G3607" s="84" t="s">
        <v>3108</v>
      </c>
      <c r="H3607" s="13" t="s">
        <v>22</v>
      </c>
      <c r="I3607" s="2">
        <v>2000</v>
      </c>
      <c r="J3607" s="2">
        <v>1000</v>
      </c>
      <c r="K3607" s="2">
        <v>600</v>
      </c>
      <c r="L3607" s="2">
        <f t="shared" si="3045"/>
        <v>400</v>
      </c>
      <c r="M3607" s="2">
        <v>400</v>
      </c>
      <c r="N3607" s="2"/>
      <c r="O3607" s="2"/>
      <c r="P3607" s="2">
        <f t="shared" si="3047"/>
        <v>1000</v>
      </c>
      <c r="Q3607" s="2">
        <f t="shared" si="3055"/>
        <v>100</v>
      </c>
    </row>
    <row r="3608" spans="1:17">
      <c r="A3608" s="12" t="s">
        <v>803</v>
      </c>
      <c r="B3608" s="12" t="s">
        <v>129</v>
      </c>
      <c r="C3608" s="12" t="s">
        <v>1412</v>
      </c>
      <c r="D3608" s="12" t="s">
        <v>1413</v>
      </c>
      <c r="E3608" s="11">
        <v>6137</v>
      </c>
      <c r="F3608" s="12"/>
      <c r="G3608" s="84" t="s">
        <v>3108</v>
      </c>
      <c r="H3608" s="13" t="s">
        <v>24</v>
      </c>
      <c r="I3608" s="2">
        <v>22000</v>
      </c>
      <c r="J3608" s="2">
        <v>12000</v>
      </c>
      <c r="K3608" s="2">
        <v>6000</v>
      </c>
      <c r="L3608" s="2">
        <f t="shared" si="3045"/>
        <v>3000</v>
      </c>
      <c r="M3608" s="2">
        <v>1000</v>
      </c>
      <c r="N3608" s="2">
        <v>1000</v>
      </c>
      <c r="O3608" s="2">
        <v>1000</v>
      </c>
      <c r="P3608" s="2">
        <f t="shared" si="3047"/>
        <v>9000</v>
      </c>
      <c r="Q3608" s="2">
        <f t="shared" si="3055"/>
        <v>75</v>
      </c>
    </row>
    <row r="3609" spans="1:17">
      <c r="A3609" s="17" t="s">
        <v>803</v>
      </c>
      <c r="B3609" s="17" t="s">
        <v>129</v>
      </c>
      <c r="C3609" s="17" t="s">
        <v>1412</v>
      </c>
      <c r="D3609" s="17" t="s">
        <v>1413</v>
      </c>
      <c r="E3609" s="17" t="s">
        <v>99</v>
      </c>
      <c r="F3609" s="12" t="s">
        <v>0</v>
      </c>
      <c r="G3609" s="84" t="s">
        <v>0</v>
      </c>
      <c r="H3609" s="18" t="s">
        <v>26</v>
      </c>
      <c r="I3609" s="3">
        <v>51850</v>
      </c>
      <c r="J3609" s="3">
        <f t="shared" ref="J3609:K3609" si="3058">SUM(J3610:J3612)</f>
        <v>49350</v>
      </c>
      <c r="K3609" s="3">
        <f t="shared" si="3058"/>
        <v>20530</v>
      </c>
      <c r="L3609" s="3">
        <f t="shared" si="3045"/>
        <v>20300</v>
      </c>
      <c r="M3609" s="3">
        <f t="shared" ref="M3609:O3609" si="3059">SUM(M3610:M3612)</f>
        <v>13100</v>
      </c>
      <c r="N3609" s="3">
        <f t="shared" si="3059"/>
        <v>3600</v>
      </c>
      <c r="O3609" s="3">
        <f t="shared" si="3059"/>
        <v>3600</v>
      </c>
      <c r="P3609" s="3">
        <f t="shared" si="3047"/>
        <v>40830</v>
      </c>
      <c r="Q3609" s="3">
        <f t="shared" si="3055"/>
        <v>82.735562310030403</v>
      </c>
    </row>
    <row r="3610" spans="1:17">
      <c r="A3610" s="12" t="s">
        <v>803</v>
      </c>
      <c r="B3610" s="12" t="s">
        <v>129</v>
      </c>
      <c r="C3610" s="12" t="s">
        <v>1412</v>
      </c>
      <c r="D3610" s="12" t="s">
        <v>1413</v>
      </c>
      <c r="E3610" s="11">
        <v>6139</v>
      </c>
      <c r="F3610" s="12"/>
      <c r="G3610" s="84" t="s">
        <v>3108</v>
      </c>
      <c r="H3610" s="13" t="s">
        <v>26</v>
      </c>
      <c r="I3610" s="2">
        <v>35000</v>
      </c>
      <c r="J3610" s="2">
        <v>32500</v>
      </c>
      <c r="K3610" s="2">
        <v>16400</v>
      </c>
      <c r="L3610" s="2">
        <f t="shared" si="3045"/>
        <v>8100</v>
      </c>
      <c r="M3610" s="2">
        <v>2700</v>
      </c>
      <c r="N3610" s="2">
        <v>2700</v>
      </c>
      <c r="O3610" s="2">
        <v>2700</v>
      </c>
      <c r="P3610" s="2">
        <f t="shared" si="3047"/>
        <v>24500</v>
      </c>
      <c r="Q3610" s="2">
        <f t="shared" si="3055"/>
        <v>75.384615384615387</v>
      </c>
    </row>
    <row r="3611" spans="1:17">
      <c r="A3611" s="33" t="s">
        <v>803</v>
      </c>
      <c r="B3611" s="33" t="s">
        <v>129</v>
      </c>
      <c r="C3611" s="33" t="s">
        <v>1412</v>
      </c>
      <c r="D3611" s="33" t="s">
        <v>1413</v>
      </c>
      <c r="E3611" s="34">
        <v>6139</v>
      </c>
      <c r="F3611" s="33" t="s">
        <v>1420</v>
      </c>
      <c r="G3611" s="84" t="s">
        <v>3108</v>
      </c>
      <c r="H3611" s="35" t="s">
        <v>108</v>
      </c>
      <c r="I3611" s="32">
        <v>7350</v>
      </c>
      <c r="J3611" s="32">
        <v>7350</v>
      </c>
      <c r="K3611" s="32">
        <v>4130</v>
      </c>
      <c r="L3611" s="32">
        <f t="shared" si="3045"/>
        <v>2700</v>
      </c>
      <c r="M3611" s="32">
        <v>900</v>
      </c>
      <c r="N3611" s="32">
        <v>900</v>
      </c>
      <c r="O3611" s="32">
        <v>900</v>
      </c>
      <c r="P3611" s="32">
        <f t="shared" si="3047"/>
        <v>6830</v>
      </c>
      <c r="Q3611" s="32">
        <f t="shared" si="3055"/>
        <v>92.925170068027214</v>
      </c>
    </row>
    <row r="3612" spans="1:17" ht="22.5">
      <c r="A3612" s="12" t="s">
        <v>803</v>
      </c>
      <c r="B3612" s="12" t="s">
        <v>129</v>
      </c>
      <c r="C3612" s="12" t="s">
        <v>1412</v>
      </c>
      <c r="D3612" s="12" t="s">
        <v>1413</v>
      </c>
      <c r="E3612" s="11">
        <v>6139</v>
      </c>
      <c r="F3612" s="12" t="s">
        <v>1421</v>
      </c>
      <c r="G3612" s="84" t="s">
        <v>3108</v>
      </c>
      <c r="H3612" s="13" t="s">
        <v>114</v>
      </c>
      <c r="I3612" s="2">
        <v>9500</v>
      </c>
      <c r="J3612" s="2">
        <v>9500</v>
      </c>
      <c r="K3612" s="2">
        <v>0</v>
      </c>
      <c r="L3612" s="2">
        <f t="shared" si="3045"/>
        <v>9500</v>
      </c>
      <c r="M3612" s="2">
        <v>9500</v>
      </c>
      <c r="N3612" s="2"/>
      <c r="O3612" s="2"/>
      <c r="P3612" s="2">
        <f t="shared" si="3047"/>
        <v>9500</v>
      </c>
      <c r="Q3612" s="2">
        <f t="shared" si="3055"/>
        <v>100</v>
      </c>
    </row>
    <row r="3613" spans="1:17" ht="22.5">
      <c r="A3613" s="17" t="s">
        <v>0</v>
      </c>
      <c r="B3613" s="17" t="s">
        <v>0</v>
      </c>
      <c r="C3613" s="17" t="s">
        <v>0</v>
      </c>
      <c r="D3613" s="18" t="s">
        <v>0</v>
      </c>
      <c r="E3613" s="18" t="s">
        <v>0</v>
      </c>
      <c r="F3613" s="18" t="s">
        <v>0</v>
      </c>
      <c r="G3613" s="81"/>
      <c r="H3613" s="24" t="s">
        <v>36</v>
      </c>
      <c r="I3613" s="29">
        <v>100</v>
      </c>
      <c r="J3613" s="29">
        <f t="shared" ref="J3613:K3615" si="3060">SUM(J3614)</f>
        <v>100</v>
      </c>
      <c r="K3613" s="29">
        <f t="shared" si="3060"/>
        <v>0</v>
      </c>
      <c r="L3613" s="29">
        <f t="shared" si="3045"/>
        <v>0</v>
      </c>
      <c r="M3613" s="29">
        <f t="shared" ref="M3613:O3615" si="3061">SUM(M3614)</f>
        <v>0</v>
      </c>
      <c r="N3613" s="29">
        <f t="shared" si="3061"/>
        <v>0</v>
      </c>
      <c r="O3613" s="29">
        <f t="shared" si="3061"/>
        <v>0</v>
      </c>
      <c r="P3613" s="29">
        <f t="shared" si="3047"/>
        <v>0</v>
      </c>
      <c r="Q3613" s="29">
        <f t="shared" si="3055"/>
        <v>0</v>
      </c>
    </row>
    <row r="3614" spans="1:17">
      <c r="A3614" s="12" t="s">
        <v>803</v>
      </c>
      <c r="B3614" s="12" t="s">
        <v>129</v>
      </c>
      <c r="C3614" s="12" t="s">
        <v>1412</v>
      </c>
      <c r="D3614" s="12" t="s">
        <v>1413</v>
      </c>
      <c r="E3614" s="18" t="s">
        <v>28</v>
      </c>
      <c r="F3614" s="18" t="s">
        <v>0</v>
      </c>
      <c r="G3614" s="81" t="s">
        <v>0</v>
      </c>
      <c r="H3614" s="18" t="s">
        <v>29</v>
      </c>
      <c r="I3614" s="3">
        <v>100</v>
      </c>
      <c r="J3614" s="3">
        <f t="shared" si="3060"/>
        <v>100</v>
      </c>
      <c r="K3614" s="3">
        <f t="shared" si="3060"/>
        <v>0</v>
      </c>
      <c r="L3614" s="3">
        <f t="shared" si="3045"/>
        <v>0</v>
      </c>
      <c r="M3614" s="3">
        <f t="shared" si="3061"/>
        <v>0</v>
      </c>
      <c r="N3614" s="3">
        <f t="shared" si="3061"/>
        <v>0</v>
      </c>
      <c r="O3614" s="3">
        <f t="shared" si="3061"/>
        <v>0</v>
      </c>
      <c r="P3614" s="3">
        <f t="shared" si="3047"/>
        <v>0</v>
      </c>
      <c r="Q3614" s="3">
        <f t="shared" si="3055"/>
        <v>0</v>
      </c>
    </row>
    <row r="3615" spans="1:17">
      <c r="A3615" s="17" t="s">
        <v>803</v>
      </c>
      <c r="B3615" s="17" t="s">
        <v>129</v>
      </c>
      <c r="C3615" s="17" t="s">
        <v>1412</v>
      </c>
      <c r="D3615" s="17" t="s">
        <v>1413</v>
      </c>
      <c r="E3615" s="17" t="s">
        <v>120</v>
      </c>
      <c r="F3615" s="12" t="s">
        <v>0</v>
      </c>
      <c r="G3615" s="84" t="s">
        <v>0</v>
      </c>
      <c r="H3615" s="18" t="s">
        <v>35</v>
      </c>
      <c r="I3615" s="3">
        <v>100</v>
      </c>
      <c r="J3615" s="3">
        <f t="shared" si="3060"/>
        <v>100</v>
      </c>
      <c r="K3615" s="3">
        <f t="shared" si="3060"/>
        <v>0</v>
      </c>
      <c r="L3615" s="3">
        <f t="shared" si="3045"/>
        <v>0</v>
      </c>
      <c r="M3615" s="3">
        <f t="shared" si="3061"/>
        <v>0</v>
      </c>
      <c r="N3615" s="3">
        <f t="shared" si="3061"/>
        <v>0</v>
      </c>
      <c r="O3615" s="3">
        <f t="shared" si="3061"/>
        <v>0</v>
      </c>
      <c r="P3615" s="3">
        <f t="shared" si="3047"/>
        <v>0</v>
      </c>
      <c r="Q3615" s="3">
        <f t="shared" si="3055"/>
        <v>0</v>
      </c>
    </row>
    <row r="3616" spans="1:17">
      <c r="A3616" s="12" t="s">
        <v>803</v>
      </c>
      <c r="B3616" s="12" t="s">
        <v>129</v>
      </c>
      <c r="C3616" s="12" t="s">
        <v>1412</v>
      </c>
      <c r="D3616" s="12" t="s">
        <v>1413</v>
      </c>
      <c r="E3616" s="11">
        <v>6148</v>
      </c>
      <c r="F3616" s="12"/>
      <c r="G3616" s="84" t="s">
        <v>3108</v>
      </c>
      <c r="H3616" s="13" t="s">
        <v>35</v>
      </c>
      <c r="I3616" s="2">
        <v>100</v>
      </c>
      <c r="J3616" s="2">
        <v>100</v>
      </c>
      <c r="K3616" s="2">
        <v>0</v>
      </c>
      <c r="L3616" s="2">
        <f t="shared" si="3045"/>
        <v>0</v>
      </c>
      <c r="M3616" s="2"/>
      <c r="N3616" s="2"/>
      <c r="O3616" s="2"/>
      <c r="P3616" s="2">
        <f t="shared" si="3047"/>
        <v>0</v>
      </c>
      <c r="Q3616" s="2">
        <f t="shared" si="3055"/>
        <v>0</v>
      </c>
    </row>
    <row r="3617" spans="1:17" ht="22.5">
      <c r="A3617" s="17" t="s">
        <v>0</v>
      </c>
      <c r="B3617" s="17" t="s">
        <v>0</v>
      </c>
      <c r="C3617" s="17" t="s">
        <v>0</v>
      </c>
      <c r="D3617" s="18" t="s">
        <v>0</v>
      </c>
      <c r="E3617" s="18" t="s">
        <v>0</v>
      </c>
      <c r="F3617" s="18" t="s">
        <v>0</v>
      </c>
      <c r="G3617" s="81" t="s">
        <v>0</v>
      </c>
      <c r="H3617" s="24" t="s">
        <v>58</v>
      </c>
      <c r="I3617" s="29">
        <v>60000</v>
      </c>
      <c r="J3617" s="29">
        <f t="shared" ref="J3617:K3617" si="3062">SUM(J3618)</f>
        <v>30000</v>
      </c>
      <c r="K3617" s="29">
        <f t="shared" si="3062"/>
        <v>15000</v>
      </c>
      <c r="L3617" s="29">
        <f t="shared" si="3045"/>
        <v>15000</v>
      </c>
      <c r="M3617" s="29">
        <f t="shared" ref="M3617:O3617" si="3063">SUM(M3618)</f>
        <v>10000</v>
      </c>
      <c r="N3617" s="29">
        <f t="shared" si="3063"/>
        <v>5000</v>
      </c>
      <c r="O3617" s="29">
        <f t="shared" si="3063"/>
        <v>0</v>
      </c>
      <c r="P3617" s="29">
        <f t="shared" si="3047"/>
        <v>30000</v>
      </c>
      <c r="Q3617" s="29">
        <f t="shared" si="3055"/>
        <v>100</v>
      </c>
    </row>
    <row r="3618" spans="1:17">
      <c r="A3618" s="12" t="s">
        <v>803</v>
      </c>
      <c r="B3618" s="12" t="s">
        <v>129</v>
      </c>
      <c r="C3618" s="12" t="s">
        <v>1412</v>
      </c>
      <c r="D3618" s="12" t="s">
        <v>1413</v>
      </c>
      <c r="E3618" s="18" t="s">
        <v>50</v>
      </c>
      <c r="F3618" s="18" t="s">
        <v>0</v>
      </c>
      <c r="G3618" s="81" t="s">
        <v>0</v>
      </c>
      <c r="H3618" s="18" t="s">
        <v>51</v>
      </c>
      <c r="I3618" s="3">
        <v>60000</v>
      </c>
      <c r="J3618" s="3">
        <f t="shared" ref="J3618" si="3064">SUM(J3619:J3620)</f>
        <v>30000</v>
      </c>
      <c r="K3618" s="3">
        <f t="shared" ref="K3618" si="3065">SUM(K3619:K3620)</f>
        <v>15000</v>
      </c>
      <c r="L3618" s="3">
        <f t="shared" si="3045"/>
        <v>15000</v>
      </c>
      <c r="M3618" s="3">
        <f t="shared" ref="M3618:O3618" si="3066">SUM(M3619:M3620)</f>
        <v>10000</v>
      </c>
      <c r="N3618" s="3">
        <f t="shared" si="3066"/>
        <v>5000</v>
      </c>
      <c r="O3618" s="3">
        <f t="shared" si="3066"/>
        <v>0</v>
      </c>
      <c r="P3618" s="3">
        <f t="shared" si="3047"/>
        <v>30000</v>
      </c>
      <c r="Q3618" s="3">
        <f t="shared" si="3055"/>
        <v>100</v>
      </c>
    </row>
    <row r="3619" spans="1:17">
      <c r="A3619" s="12" t="s">
        <v>803</v>
      </c>
      <c r="B3619" s="12" t="s">
        <v>129</v>
      </c>
      <c r="C3619" s="12" t="s">
        <v>1412</v>
      </c>
      <c r="D3619" s="12" t="s">
        <v>1413</v>
      </c>
      <c r="E3619" s="11">
        <v>8213</v>
      </c>
      <c r="F3619" s="12"/>
      <c r="G3619" s="84" t="s">
        <v>3108</v>
      </c>
      <c r="H3619" s="13" t="s">
        <v>54</v>
      </c>
      <c r="I3619" s="2">
        <v>40000</v>
      </c>
      <c r="J3619" s="2">
        <v>20000</v>
      </c>
      <c r="K3619" s="2">
        <v>10000</v>
      </c>
      <c r="L3619" s="2">
        <f t="shared" si="3045"/>
        <v>10000</v>
      </c>
      <c r="M3619" s="2">
        <v>5000</v>
      </c>
      <c r="N3619" s="2">
        <v>5000</v>
      </c>
      <c r="O3619" s="2"/>
      <c r="P3619" s="2">
        <f t="shared" si="3047"/>
        <v>20000</v>
      </c>
      <c r="Q3619" s="2">
        <f t="shared" si="3055"/>
        <v>100</v>
      </c>
    </row>
    <row r="3620" spans="1:17">
      <c r="A3620" s="12" t="s">
        <v>803</v>
      </c>
      <c r="B3620" s="12" t="s">
        <v>129</v>
      </c>
      <c r="C3620" s="12" t="s">
        <v>1412</v>
      </c>
      <c r="D3620" s="12" t="s">
        <v>1413</v>
      </c>
      <c r="E3620" s="11">
        <v>8216</v>
      </c>
      <c r="F3620" s="12"/>
      <c r="G3620" s="84" t="s">
        <v>3108</v>
      </c>
      <c r="H3620" s="13" t="s">
        <v>57</v>
      </c>
      <c r="I3620" s="2">
        <v>20000</v>
      </c>
      <c r="J3620" s="2">
        <v>10000</v>
      </c>
      <c r="K3620" s="2">
        <v>5000</v>
      </c>
      <c r="L3620" s="2">
        <f t="shared" si="3045"/>
        <v>5000</v>
      </c>
      <c r="M3620" s="2">
        <v>5000</v>
      </c>
      <c r="N3620" s="2"/>
      <c r="O3620" s="2"/>
      <c r="P3620" s="2">
        <f t="shared" si="3047"/>
        <v>10000</v>
      </c>
      <c r="Q3620" s="2">
        <f t="shared" si="3055"/>
        <v>100</v>
      </c>
    </row>
    <row r="3621" spans="1:17">
      <c r="A3621" s="13" t="s">
        <v>0</v>
      </c>
      <c r="B3621" s="13" t="s">
        <v>0</v>
      </c>
      <c r="C3621" s="13" t="s">
        <v>0</v>
      </c>
      <c r="D3621" s="13" t="s">
        <v>0</v>
      </c>
      <c r="E3621" s="13" t="s">
        <v>0</v>
      </c>
      <c r="F3621" s="13" t="s">
        <v>0</v>
      </c>
      <c r="G3621" s="84" t="s">
        <v>0</v>
      </c>
      <c r="H3621" s="24" t="s">
        <v>1422</v>
      </c>
      <c r="I3621" s="29">
        <v>3403227</v>
      </c>
      <c r="J3621" s="29">
        <f t="shared" ref="J3621:K3621" si="3067">SUM(J3591,J3613,J3617)</f>
        <v>3250140</v>
      </c>
      <c r="K3621" s="29">
        <f t="shared" si="3067"/>
        <v>1767235</v>
      </c>
      <c r="L3621" s="29">
        <f t="shared" si="3045"/>
        <v>833400</v>
      </c>
      <c r="M3621" s="29">
        <f t="shared" ref="M3621:O3621" si="3068">SUM(M3591,M3613,M3617)</f>
        <v>294900</v>
      </c>
      <c r="N3621" s="29">
        <f t="shared" si="3068"/>
        <v>272000</v>
      </c>
      <c r="O3621" s="29">
        <f t="shared" si="3068"/>
        <v>266500</v>
      </c>
      <c r="P3621" s="29">
        <f t="shared" si="3047"/>
        <v>2600635</v>
      </c>
      <c r="Q3621" s="29">
        <f t="shared" si="3055"/>
        <v>80.016091614515076</v>
      </c>
    </row>
    <row r="3622" spans="1:17" ht="15.75" thickBot="1">
      <c r="A3622" s="13" t="s">
        <v>0</v>
      </c>
      <c r="B3622" s="13" t="s">
        <v>0</v>
      </c>
      <c r="C3622" s="13" t="s">
        <v>0</v>
      </c>
      <c r="D3622" s="13" t="s">
        <v>0</v>
      </c>
      <c r="E3622" s="13" t="s">
        <v>0</v>
      </c>
      <c r="F3622" s="13" t="s">
        <v>0</v>
      </c>
      <c r="G3622" s="84" t="s">
        <v>0</v>
      </c>
      <c r="H3622" s="18" t="s">
        <v>125</v>
      </c>
      <c r="I3622" s="3">
        <v>70</v>
      </c>
      <c r="J3622" s="3">
        <v>70</v>
      </c>
      <c r="K3622" s="3">
        <v>0</v>
      </c>
      <c r="L3622" s="3">
        <f t="shared" si="3045"/>
        <v>0</v>
      </c>
      <c r="M3622" s="3"/>
      <c r="N3622" s="3"/>
      <c r="O3622" s="3"/>
      <c r="P3622" s="3">
        <f t="shared" si="3047"/>
        <v>0</v>
      </c>
      <c r="Q3622" s="3">
        <f t="shared" si="3055"/>
        <v>0</v>
      </c>
    </row>
    <row r="3623" spans="1:17" ht="45.75" thickBot="1">
      <c r="A3623" s="109" t="s">
        <v>0</v>
      </c>
      <c r="B3623" s="109" t="s">
        <v>0</v>
      </c>
      <c r="C3623" s="109" t="s">
        <v>0</v>
      </c>
      <c r="D3623" s="109" t="s">
        <v>0</v>
      </c>
      <c r="E3623" s="109" t="s">
        <v>0</v>
      </c>
      <c r="F3623" s="109" t="s">
        <v>0</v>
      </c>
      <c r="G3623" s="121" t="s">
        <v>0</v>
      </c>
      <c r="H3623" s="1" t="s">
        <v>126</v>
      </c>
      <c r="I3623" s="1" t="s">
        <v>3016</v>
      </c>
      <c r="J3623" s="1" t="s">
        <v>3199</v>
      </c>
      <c r="K3623" s="1" t="s">
        <v>3198</v>
      </c>
      <c r="L3623" s="1" t="s">
        <v>3191</v>
      </c>
      <c r="M3623" s="1" t="s">
        <v>3193</v>
      </c>
      <c r="N3623" s="1" t="s">
        <v>3194</v>
      </c>
      <c r="O3623" s="1" t="s">
        <v>3195</v>
      </c>
      <c r="P3623" s="1" t="s">
        <v>3192</v>
      </c>
      <c r="Q3623" s="1" t="s">
        <v>3185</v>
      </c>
    </row>
    <row r="3624" spans="1:17">
      <c r="A3624" s="110"/>
      <c r="B3624" s="110"/>
      <c r="C3624" s="110"/>
      <c r="D3624" s="110"/>
      <c r="E3624" s="110"/>
      <c r="F3624" s="110"/>
      <c r="G3624" s="122"/>
      <c r="H3624" s="26" t="s">
        <v>0</v>
      </c>
      <c r="I3624" s="28">
        <v>1</v>
      </c>
      <c r="J3624" s="28">
        <v>2</v>
      </c>
      <c r="K3624" s="28">
        <v>3</v>
      </c>
      <c r="L3624" s="28" t="s">
        <v>3186</v>
      </c>
      <c r="M3624" s="28">
        <v>5</v>
      </c>
      <c r="N3624" s="28">
        <v>6</v>
      </c>
      <c r="O3624" s="28">
        <v>7</v>
      </c>
      <c r="P3624" s="28" t="s">
        <v>3187</v>
      </c>
      <c r="Q3624" s="28">
        <v>9</v>
      </c>
    </row>
    <row r="3625" spans="1:17">
      <c r="A3625" s="110"/>
      <c r="B3625" s="110"/>
      <c r="C3625" s="110"/>
      <c r="D3625" s="110"/>
      <c r="E3625" s="110"/>
      <c r="F3625" s="110"/>
      <c r="G3625" s="122"/>
      <c r="H3625" s="8" t="s">
        <v>877</v>
      </c>
      <c r="I3625" s="9">
        <v>3403227</v>
      </c>
      <c r="J3625" s="9">
        <f t="shared" ref="J3625" si="3069">SUM(J3621)</f>
        <v>3250140</v>
      </c>
      <c r="K3625" s="9">
        <f t="shared" ref="K3625" si="3070">SUM(K3621)</f>
        <v>1767235</v>
      </c>
      <c r="L3625" s="9">
        <f t="shared" ref="L3625:L3626" si="3071">M3625+N3625+O3625</f>
        <v>833400</v>
      </c>
      <c r="M3625" s="9">
        <f t="shared" ref="M3625:O3625" si="3072">SUM(M3621)</f>
        <v>294900</v>
      </c>
      <c r="N3625" s="9">
        <f t="shared" si="3072"/>
        <v>272000</v>
      </c>
      <c r="O3625" s="9">
        <f t="shared" si="3072"/>
        <v>266500</v>
      </c>
      <c r="P3625" s="9">
        <f t="shared" ref="P3625:P3626" si="3073">SUM(K3625+L3625)</f>
        <v>2600635</v>
      </c>
      <c r="Q3625" s="9">
        <f t="shared" si="3055"/>
        <v>80.016091614515076</v>
      </c>
    </row>
    <row r="3626" spans="1:17">
      <c r="A3626" s="110"/>
      <c r="B3626" s="110"/>
      <c r="C3626" s="110"/>
      <c r="D3626" s="110"/>
      <c r="E3626" s="110"/>
      <c r="F3626" s="110"/>
      <c r="G3626" s="122"/>
      <c r="H3626" s="10" t="s">
        <v>68</v>
      </c>
      <c r="I3626" s="9">
        <v>3403227</v>
      </c>
      <c r="J3626" s="9">
        <f t="shared" ref="J3626" si="3074">SUM(J3625)</f>
        <v>3250140</v>
      </c>
      <c r="K3626" s="9">
        <f t="shared" ref="K3626" si="3075">SUM(K3625)</f>
        <v>1767235</v>
      </c>
      <c r="L3626" s="9">
        <f t="shared" si="3071"/>
        <v>833400</v>
      </c>
      <c r="M3626" s="9">
        <f t="shared" ref="M3626:O3626" si="3076">SUM(M3625)</f>
        <v>294900</v>
      </c>
      <c r="N3626" s="9">
        <f t="shared" si="3076"/>
        <v>272000</v>
      </c>
      <c r="O3626" s="9">
        <f t="shared" si="3076"/>
        <v>266500</v>
      </c>
      <c r="P3626" s="9">
        <f t="shared" si="3073"/>
        <v>2600635</v>
      </c>
      <c r="Q3626" s="9">
        <f t="shared" si="3055"/>
        <v>80.016091614515076</v>
      </c>
    </row>
    <row r="3627" spans="1:17">
      <c r="A3627" s="111"/>
      <c r="B3627" s="111"/>
      <c r="C3627" s="111"/>
      <c r="D3627" s="111"/>
      <c r="E3627" s="111"/>
      <c r="F3627" s="111"/>
      <c r="G3627" s="123"/>
      <c r="Q3627" t="str">
        <f t="shared" si="3055"/>
        <v>-</v>
      </c>
    </row>
    <row r="3628" spans="1:17" ht="15.75" thickBot="1">
      <c r="A3628" s="13" t="s">
        <v>0</v>
      </c>
      <c r="B3628" s="13" t="s">
        <v>0</v>
      </c>
      <c r="C3628" s="13" t="s">
        <v>0</v>
      </c>
      <c r="D3628" s="13" t="s">
        <v>0</v>
      </c>
      <c r="E3628" s="13" t="s">
        <v>0</v>
      </c>
      <c r="F3628" s="13" t="s">
        <v>0</v>
      </c>
      <c r="G3628" s="84" t="s">
        <v>0</v>
      </c>
      <c r="H3628" s="27" t="s">
        <v>0</v>
      </c>
      <c r="I3628" s="27"/>
      <c r="J3628" s="27"/>
      <c r="K3628" s="27"/>
      <c r="L3628" s="27"/>
      <c r="M3628" s="27"/>
      <c r="N3628" s="27"/>
      <c r="O3628" s="27"/>
      <c r="P3628" s="27"/>
      <c r="Q3628" s="27" t="str">
        <f t="shared" si="3055"/>
        <v>-</v>
      </c>
    </row>
    <row r="3629" spans="1:17" ht="45.75" thickBot="1">
      <c r="A3629" s="1" t="s">
        <v>82</v>
      </c>
      <c r="B3629" s="1" t="s">
        <v>83</v>
      </c>
      <c r="C3629" s="1" t="s">
        <v>84</v>
      </c>
      <c r="D3629" s="19" t="s">
        <v>0</v>
      </c>
      <c r="E3629" s="1" t="s">
        <v>85</v>
      </c>
      <c r="F3629" s="1" t="s">
        <v>86</v>
      </c>
      <c r="G3629" s="82" t="s">
        <v>87</v>
      </c>
      <c r="H3629" s="1" t="s">
        <v>1</v>
      </c>
      <c r="I3629" s="1" t="s">
        <v>3016</v>
      </c>
      <c r="J3629" s="1" t="s">
        <v>3199</v>
      </c>
      <c r="K3629" s="1" t="s">
        <v>3198</v>
      </c>
      <c r="L3629" s="1" t="s">
        <v>3191</v>
      </c>
      <c r="M3629" s="1" t="s">
        <v>3193</v>
      </c>
      <c r="N3629" s="1" t="s">
        <v>3194</v>
      </c>
      <c r="O3629" s="1" t="s">
        <v>3195</v>
      </c>
      <c r="P3629" s="1" t="s">
        <v>3192</v>
      </c>
      <c r="Q3629" s="1" t="s">
        <v>3185</v>
      </c>
    </row>
    <row r="3630" spans="1:17">
      <c r="A3630" s="20" t="s">
        <v>0</v>
      </c>
      <c r="B3630" s="20" t="s">
        <v>0</v>
      </c>
      <c r="C3630" s="20" t="s">
        <v>0</v>
      </c>
      <c r="D3630" s="21" t="s">
        <v>0</v>
      </c>
      <c r="E3630" s="21" t="s">
        <v>0</v>
      </c>
      <c r="F3630" s="22" t="s">
        <v>0</v>
      </c>
      <c r="G3630" s="83" t="s">
        <v>0</v>
      </c>
      <c r="H3630" s="23" t="s">
        <v>0</v>
      </c>
      <c r="I3630" s="28">
        <v>1</v>
      </c>
      <c r="J3630" s="28">
        <v>2</v>
      </c>
      <c r="K3630" s="28">
        <v>3</v>
      </c>
      <c r="L3630" s="28" t="s">
        <v>3186</v>
      </c>
      <c r="M3630" s="28">
        <v>5</v>
      </c>
      <c r="N3630" s="28">
        <v>6</v>
      </c>
      <c r="O3630" s="28">
        <v>7</v>
      </c>
      <c r="P3630" s="28" t="s">
        <v>3187</v>
      </c>
      <c r="Q3630" s="28">
        <v>9</v>
      </c>
    </row>
    <row r="3631" spans="1:17">
      <c r="A3631" s="17" t="s">
        <v>803</v>
      </c>
      <c r="B3631" s="17" t="s">
        <v>129</v>
      </c>
      <c r="C3631" s="12" t="s">
        <v>1423</v>
      </c>
      <c r="D3631" s="12" t="s">
        <v>1424</v>
      </c>
      <c r="E3631" s="18" t="s">
        <v>0</v>
      </c>
      <c r="F3631" s="18" t="s">
        <v>0</v>
      </c>
      <c r="G3631" s="81" t="s">
        <v>0</v>
      </c>
      <c r="H3631" s="18" t="s">
        <v>1425</v>
      </c>
      <c r="I3631" s="11"/>
      <c r="J3631" s="11"/>
      <c r="K3631" s="11"/>
      <c r="L3631" s="11"/>
      <c r="M3631" s="11"/>
      <c r="N3631" s="11"/>
      <c r="O3631" s="11"/>
      <c r="P3631" s="11"/>
      <c r="Q3631" s="11" t="str">
        <f t="shared" si="3055"/>
        <v>-</v>
      </c>
    </row>
    <row r="3632" spans="1:17" ht="22.5">
      <c r="A3632" s="17" t="s">
        <v>0</v>
      </c>
      <c r="B3632" s="17" t="s">
        <v>0</v>
      </c>
      <c r="C3632" s="17" t="s">
        <v>0</v>
      </c>
      <c r="D3632" s="18" t="s">
        <v>0</v>
      </c>
      <c r="E3632" s="18" t="s">
        <v>0</v>
      </c>
      <c r="F3632" s="18" t="s">
        <v>0</v>
      </c>
      <c r="G3632" s="81" t="s">
        <v>0</v>
      </c>
      <c r="H3632" s="24" t="s">
        <v>27</v>
      </c>
      <c r="I3632" s="29">
        <v>4802557</v>
      </c>
      <c r="J3632" s="29">
        <f t="shared" ref="J3632" si="3077">SUM(J3633,J3641,J3643)</f>
        <v>4609400</v>
      </c>
      <c r="K3632" s="29">
        <f t="shared" ref="K3632" si="3078">SUM(K3633,K3641,K3643)</f>
        <v>2482202</v>
      </c>
      <c r="L3632" s="29">
        <f t="shared" ref="L3632:L3659" si="3079">M3632+N3632+O3632</f>
        <v>1217300</v>
      </c>
      <c r="M3632" s="29">
        <f t="shared" ref="M3632:O3632" si="3080">SUM(M3633,M3641,M3643)</f>
        <v>415600</v>
      </c>
      <c r="N3632" s="29">
        <f t="shared" si="3080"/>
        <v>401850</v>
      </c>
      <c r="O3632" s="29">
        <f t="shared" si="3080"/>
        <v>399850</v>
      </c>
      <c r="P3632" s="29">
        <f t="shared" ref="P3632:P3659" si="3081">SUM(K3632+L3632)</f>
        <v>3699502</v>
      </c>
      <c r="Q3632" s="29">
        <f t="shared" si="3055"/>
        <v>80.259947064693876</v>
      </c>
    </row>
    <row r="3633" spans="1:17">
      <c r="A3633" s="12" t="s">
        <v>803</v>
      </c>
      <c r="B3633" s="12" t="s">
        <v>129</v>
      </c>
      <c r="C3633" s="12" t="s">
        <v>1423</v>
      </c>
      <c r="D3633" s="12" t="s">
        <v>1424</v>
      </c>
      <c r="E3633" s="18" t="s">
        <v>2</v>
      </c>
      <c r="F3633" s="18" t="s">
        <v>0</v>
      </c>
      <c r="G3633" s="81" t="s">
        <v>0</v>
      </c>
      <c r="H3633" s="18" t="s">
        <v>3</v>
      </c>
      <c r="I3633" s="3">
        <v>4102205</v>
      </c>
      <c r="J3633" s="3">
        <f t="shared" ref="J3633" si="3082">SUM(J3634:J3635)</f>
        <v>4061448</v>
      </c>
      <c r="K3633" s="3">
        <f t="shared" ref="K3633" si="3083">SUM(K3634:K3635)</f>
        <v>2202184</v>
      </c>
      <c r="L3633" s="3">
        <f t="shared" si="3079"/>
        <v>1059000</v>
      </c>
      <c r="M3633" s="3">
        <f t="shared" ref="M3633:O3633" si="3084">SUM(M3634:M3635)</f>
        <v>353000</v>
      </c>
      <c r="N3633" s="3">
        <f t="shared" si="3084"/>
        <v>353000</v>
      </c>
      <c r="O3633" s="3">
        <f t="shared" si="3084"/>
        <v>353000</v>
      </c>
      <c r="P3633" s="3">
        <f t="shared" si="3081"/>
        <v>3261184</v>
      </c>
      <c r="Q3633" s="3">
        <f t="shared" si="3055"/>
        <v>80.296091443248812</v>
      </c>
    </row>
    <row r="3634" spans="1:17">
      <c r="A3634" s="33" t="s">
        <v>803</v>
      </c>
      <c r="B3634" s="33" t="s">
        <v>129</v>
      </c>
      <c r="C3634" s="33" t="s">
        <v>1423</v>
      </c>
      <c r="D3634" s="33" t="s">
        <v>1424</v>
      </c>
      <c r="E3634" s="34">
        <v>6111</v>
      </c>
      <c r="F3634" s="33"/>
      <c r="G3634" s="84" t="s">
        <v>3108</v>
      </c>
      <c r="H3634" s="35" t="s">
        <v>4</v>
      </c>
      <c r="I3634" s="32">
        <v>3664305</v>
      </c>
      <c r="J3634" s="32">
        <v>3599305</v>
      </c>
      <c r="K3634" s="32">
        <v>1910864</v>
      </c>
      <c r="L3634" s="32">
        <f t="shared" si="3079"/>
        <v>945000</v>
      </c>
      <c r="M3634" s="32">
        <v>315000</v>
      </c>
      <c r="N3634" s="32">
        <v>315000</v>
      </c>
      <c r="O3634" s="32">
        <v>315000</v>
      </c>
      <c r="P3634" s="32">
        <f t="shared" si="3081"/>
        <v>2855864</v>
      </c>
      <c r="Q3634" s="32">
        <f t="shared" si="3055"/>
        <v>79.344873524194256</v>
      </c>
    </row>
    <row r="3635" spans="1:17">
      <c r="A3635" s="17" t="s">
        <v>803</v>
      </c>
      <c r="B3635" s="17" t="s">
        <v>129</v>
      </c>
      <c r="C3635" s="17" t="s">
        <v>1423</v>
      </c>
      <c r="D3635" s="17" t="s">
        <v>1424</v>
      </c>
      <c r="E3635" s="17" t="s">
        <v>91</v>
      </c>
      <c r="F3635" s="12" t="s">
        <v>0</v>
      </c>
      <c r="G3635" s="84" t="s">
        <v>0</v>
      </c>
      <c r="H3635" s="18" t="s">
        <v>5</v>
      </c>
      <c r="I3635" s="3">
        <v>437900</v>
      </c>
      <c r="J3635" s="3">
        <f t="shared" ref="J3635:K3635" si="3085">SUM(J3636:J3640)</f>
        <v>462143</v>
      </c>
      <c r="K3635" s="3">
        <f t="shared" si="3085"/>
        <v>291320</v>
      </c>
      <c r="L3635" s="3">
        <f t="shared" si="3079"/>
        <v>114000</v>
      </c>
      <c r="M3635" s="3">
        <f t="shared" ref="M3635:O3635" si="3086">SUM(M3636:M3640)</f>
        <v>38000</v>
      </c>
      <c r="N3635" s="3">
        <f t="shared" si="3086"/>
        <v>38000</v>
      </c>
      <c r="O3635" s="3">
        <f t="shared" si="3086"/>
        <v>38000</v>
      </c>
      <c r="P3635" s="3">
        <f t="shared" si="3081"/>
        <v>405320</v>
      </c>
      <c r="Q3635" s="3">
        <f t="shared" si="3055"/>
        <v>87.704455114542469</v>
      </c>
    </row>
    <row r="3636" spans="1:17">
      <c r="A3636" s="33" t="s">
        <v>803</v>
      </c>
      <c r="B3636" s="33" t="s">
        <v>129</v>
      </c>
      <c r="C3636" s="33" t="s">
        <v>1423</v>
      </c>
      <c r="D3636" s="33" t="s">
        <v>1424</v>
      </c>
      <c r="E3636" s="34">
        <v>6112</v>
      </c>
      <c r="F3636" s="33" t="s">
        <v>1426</v>
      </c>
      <c r="G3636" s="84" t="s">
        <v>3108</v>
      </c>
      <c r="H3636" s="35" t="s">
        <v>9</v>
      </c>
      <c r="I3636" s="32">
        <v>66800</v>
      </c>
      <c r="J3636" s="32">
        <v>66000</v>
      </c>
      <c r="K3636" s="32">
        <v>36151</v>
      </c>
      <c r="L3636" s="32">
        <f t="shared" si="3079"/>
        <v>21000</v>
      </c>
      <c r="M3636" s="32">
        <v>7000</v>
      </c>
      <c r="N3636" s="32">
        <v>7000</v>
      </c>
      <c r="O3636" s="32">
        <v>7000</v>
      </c>
      <c r="P3636" s="32">
        <f t="shared" si="3081"/>
        <v>57151</v>
      </c>
      <c r="Q3636" s="32">
        <f t="shared" si="3055"/>
        <v>86.592424242424244</v>
      </c>
    </row>
    <row r="3637" spans="1:17">
      <c r="A3637" s="33" t="s">
        <v>803</v>
      </c>
      <c r="B3637" s="33" t="s">
        <v>129</v>
      </c>
      <c r="C3637" s="33" t="s">
        <v>1423</v>
      </c>
      <c r="D3637" s="33" t="s">
        <v>1424</v>
      </c>
      <c r="E3637" s="34">
        <v>6112</v>
      </c>
      <c r="F3637" s="33" t="s">
        <v>1427</v>
      </c>
      <c r="G3637" s="84" t="s">
        <v>3108</v>
      </c>
      <c r="H3637" s="35" t="s">
        <v>10</v>
      </c>
      <c r="I3637" s="32">
        <v>301600</v>
      </c>
      <c r="J3637" s="32">
        <v>296100</v>
      </c>
      <c r="K3637" s="32">
        <v>166026</v>
      </c>
      <c r="L3637" s="32">
        <f t="shared" si="3079"/>
        <v>93000</v>
      </c>
      <c r="M3637" s="32">
        <v>31000</v>
      </c>
      <c r="N3637" s="32">
        <v>31000</v>
      </c>
      <c r="O3637" s="32">
        <v>31000</v>
      </c>
      <c r="P3637" s="32">
        <f t="shared" si="3081"/>
        <v>259026</v>
      </c>
      <c r="Q3637" s="32">
        <f t="shared" si="3055"/>
        <v>87.479229989868287</v>
      </c>
    </row>
    <row r="3638" spans="1:17">
      <c r="A3638" s="12" t="s">
        <v>803</v>
      </c>
      <c r="B3638" s="12" t="s">
        <v>129</v>
      </c>
      <c r="C3638" s="12" t="s">
        <v>1423</v>
      </c>
      <c r="D3638" s="12" t="s">
        <v>1424</v>
      </c>
      <c r="E3638" s="11">
        <v>6112</v>
      </c>
      <c r="F3638" s="12" t="s">
        <v>1428</v>
      </c>
      <c r="G3638" s="84" t="s">
        <v>3108</v>
      </c>
      <c r="H3638" s="13" t="s">
        <v>7</v>
      </c>
      <c r="I3638" s="2">
        <v>38500</v>
      </c>
      <c r="J3638" s="2">
        <v>69043</v>
      </c>
      <c r="K3638" s="2">
        <v>69043</v>
      </c>
      <c r="L3638" s="2">
        <f t="shared" si="3079"/>
        <v>0</v>
      </c>
      <c r="M3638" s="2"/>
      <c r="N3638" s="2"/>
      <c r="O3638" s="2"/>
      <c r="P3638" s="2">
        <f t="shared" si="3081"/>
        <v>69043</v>
      </c>
      <c r="Q3638" s="2">
        <f t="shared" si="3055"/>
        <v>100</v>
      </c>
    </row>
    <row r="3639" spans="1:17">
      <c r="A3639" s="12" t="s">
        <v>803</v>
      </c>
      <c r="B3639" s="12" t="s">
        <v>129</v>
      </c>
      <c r="C3639" s="12" t="s">
        <v>1423</v>
      </c>
      <c r="D3639" s="12" t="s">
        <v>1424</v>
      </c>
      <c r="E3639" s="11">
        <v>6112</v>
      </c>
      <c r="F3639" s="12" t="s">
        <v>1429</v>
      </c>
      <c r="G3639" s="84" t="s">
        <v>3108</v>
      </c>
      <c r="H3639" s="13" t="s">
        <v>8</v>
      </c>
      <c r="I3639" s="2">
        <v>14000</v>
      </c>
      <c r="J3639" s="2">
        <v>14000</v>
      </c>
      <c r="K3639" s="2">
        <v>10000</v>
      </c>
      <c r="L3639" s="2">
        <f t="shared" si="3079"/>
        <v>0</v>
      </c>
      <c r="M3639" s="2"/>
      <c r="N3639" s="2"/>
      <c r="O3639" s="2"/>
      <c r="P3639" s="2">
        <f t="shared" si="3081"/>
        <v>10000</v>
      </c>
      <c r="Q3639" s="2">
        <f t="shared" si="3055"/>
        <v>71.428571428571431</v>
      </c>
    </row>
    <row r="3640" spans="1:17">
      <c r="A3640" s="12" t="s">
        <v>803</v>
      </c>
      <c r="B3640" s="12" t="s">
        <v>129</v>
      </c>
      <c r="C3640" s="12" t="s">
        <v>1423</v>
      </c>
      <c r="D3640" s="12" t="s">
        <v>1424</v>
      </c>
      <c r="E3640" s="11">
        <v>6112</v>
      </c>
      <c r="F3640" s="12" t="s">
        <v>1430</v>
      </c>
      <c r="G3640" s="84" t="s">
        <v>3108</v>
      </c>
      <c r="H3640" s="13" t="s">
        <v>6</v>
      </c>
      <c r="I3640" s="2">
        <v>17000</v>
      </c>
      <c r="J3640" s="2">
        <v>17000</v>
      </c>
      <c r="K3640" s="2">
        <v>10100</v>
      </c>
      <c r="L3640" s="2">
        <f t="shared" si="3079"/>
        <v>0</v>
      </c>
      <c r="M3640" s="2"/>
      <c r="N3640" s="2"/>
      <c r="O3640" s="2"/>
      <c r="P3640" s="2">
        <f t="shared" si="3081"/>
        <v>10100</v>
      </c>
      <c r="Q3640" s="2">
        <f t="shared" si="3055"/>
        <v>59.411764705882355</v>
      </c>
    </row>
    <row r="3641" spans="1:17">
      <c r="A3641" s="12" t="s">
        <v>803</v>
      </c>
      <c r="B3641" s="12" t="s">
        <v>129</v>
      </c>
      <c r="C3641" s="12" t="s">
        <v>1423</v>
      </c>
      <c r="D3641" s="12" t="s">
        <v>1424</v>
      </c>
      <c r="E3641" s="18" t="s">
        <v>13</v>
      </c>
      <c r="F3641" s="18" t="s">
        <v>0</v>
      </c>
      <c r="G3641" s="81" t="s">
        <v>0</v>
      </c>
      <c r="H3641" s="18" t="s">
        <v>14</v>
      </c>
      <c r="I3641" s="3">
        <v>384752</v>
      </c>
      <c r="J3641" s="3">
        <f t="shared" ref="J3641:K3641" si="3087">SUM(J3642)</f>
        <v>379252</v>
      </c>
      <c r="K3641" s="3">
        <f t="shared" si="3087"/>
        <v>201455</v>
      </c>
      <c r="L3641" s="3">
        <f t="shared" si="3079"/>
        <v>105000</v>
      </c>
      <c r="M3641" s="3">
        <f t="shared" ref="M3641:O3641" si="3088">SUM(M3642)</f>
        <v>35000</v>
      </c>
      <c r="N3641" s="3">
        <f t="shared" si="3088"/>
        <v>35000</v>
      </c>
      <c r="O3641" s="3">
        <f t="shared" si="3088"/>
        <v>35000</v>
      </c>
      <c r="P3641" s="3">
        <f t="shared" si="3081"/>
        <v>306455</v>
      </c>
      <c r="Q3641" s="3">
        <f t="shared" si="3055"/>
        <v>80.805111113454913</v>
      </c>
    </row>
    <row r="3642" spans="1:17">
      <c r="A3642" s="33" t="s">
        <v>803</v>
      </c>
      <c r="B3642" s="33" t="s">
        <v>129</v>
      </c>
      <c r="C3642" s="33" t="s">
        <v>1423</v>
      </c>
      <c r="D3642" s="33" t="s">
        <v>1424</v>
      </c>
      <c r="E3642" s="34">
        <v>6121</v>
      </c>
      <c r="F3642" s="33"/>
      <c r="G3642" s="84" t="s">
        <v>3108</v>
      </c>
      <c r="H3642" s="35" t="s">
        <v>15</v>
      </c>
      <c r="I3642" s="32">
        <v>384752</v>
      </c>
      <c r="J3642" s="32">
        <v>379252</v>
      </c>
      <c r="K3642" s="32">
        <v>201455</v>
      </c>
      <c r="L3642" s="32">
        <f t="shared" si="3079"/>
        <v>105000</v>
      </c>
      <c r="M3642" s="32">
        <v>35000</v>
      </c>
      <c r="N3642" s="32">
        <v>35000</v>
      </c>
      <c r="O3642" s="32">
        <v>35000</v>
      </c>
      <c r="P3642" s="32">
        <f t="shared" si="3081"/>
        <v>306455</v>
      </c>
      <c r="Q3642" s="32">
        <f t="shared" si="3055"/>
        <v>80.805111113454913</v>
      </c>
    </row>
    <row r="3643" spans="1:17">
      <c r="A3643" s="12" t="s">
        <v>803</v>
      </c>
      <c r="B3643" s="12" t="s">
        <v>129</v>
      </c>
      <c r="C3643" s="12" t="s">
        <v>1423</v>
      </c>
      <c r="D3643" s="12" t="s">
        <v>1424</v>
      </c>
      <c r="E3643" s="18" t="s">
        <v>16</v>
      </c>
      <c r="F3643" s="18" t="s">
        <v>0</v>
      </c>
      <c r="G3643" s="81" t="s">
        <v>0</v>
      </c>
      <c r="H3643" s="18" t="s">
        <v>17</v>
      </c>
      <c r="I3643" s="3">
        <v>315600</v>
      </c>
      <c r="J3643" s="3">
        <f t="shared" ref="J3643:K3643" si="3089">SUM(J3644:J3650)</f>
        <v>168700</v>
      </c>
      <c r="K3643" s="3">
        <f t="shared" si="3089"/>
        <v>78563</v>
      </c>
      <c r="L3643" s="3">
        <f t="shared" si="3079"/>
        <v>53300</v>
      </c>
      <c r="M3643" s="3">
        <f t="shared" ref="M3643:O3643" si="3090">SUM(M3644:M3650)</f>
        <v>27600</v>
      </c>
      <c r="N3643" s="3">
        <f t="shared" si="3090"/>
        <v>13850</v>
      </c>
      <c r="O3643" s="3">
        <f t="shared" si="3090"/>
        <v>11850</v>
      </c>
      <c r="P3643" s="3">
        <f t="shared" si="3081"/>
        <v>131863</v>
      </c>
      <c r="Q3643" s="3">
        <f t="shared" si="3055"/>
        <v>78.164196799051567</v>
      </c>
    </row>
    <row r="3644" spans="1:17">
      <c r="A3644" s="12" t="s">
        <v>803</v>
      </c>
      <c r="B3644" s="12" t="s">
        <v>129</v>
      </c>
      <c r="C3644" s="12" t="s">
        <v>1423</v>
      </c>
      <c r="D3644" s="12" t="s">
        <v>1424</v>
      </c>
      <c r="E3644" s="11">
        <v>6131</v>
      </c>
      <c r="F3644" s="12"/>
      <c r="G3644" s="84" t="s">
        <v>3108</v>
      </c>
      <c r="H3644" s="13" t="s">
        <v>18</v>
      </c>
      <c r="I3644" s="2">
        <v>4400</v>
      </c>
      <c r="J3644" s="2">
        <v>400</v>
      </c>
      <c r="K3644" s="2">
        <v>0</v>
      </c>
      <c r="L3644" s="2">
        <f t="shared" si="3079"/>
        <v>400</v>
      </c>
      <c r="M3644" s="2">
        <v>400</v>
      </c>
      <c r="N3644" s="2"/>
      <c r="O3644" s="2"/>
      <c r="P3644" s="2">
        <f t="shared" si="3081"/>
        <v>400</v>
      </c>
      <c r="Q3644" s="2">
        <f t="shared" si="3055"/>
        <v>100</v>
      </c>
    </row>
    <row r="3645" spans="1:17">
      <c r="A3645" s="12" t="s">
        <v>803</v>
      </c>
      <c r="B3645" s="12" t="s">
        <v>129</v>
      </c>
      <c r="C3645" s="12" t="s">
        <v>1423</v>
      </c>
      <c r="D3645" s="12" t="s">
        <v>1424</v>
      </c>
      <c r="E3645" s="11">
        <v>6132</v>
      </c>
      <c r="F3645" s="12"/>
      <c r="G3645" s="84" t="s">
        <v>3108</v>
      </c>
      <c r="H3645" s="13" t="s">
        <v>19</v>
      </c>
      <c r="I3645" s="2">
        <v>64500</v>
      </c>
      <c r="J3645" s="2">
        <v>64500</v>
      </c>
      <c r="K3645" s="2">
        <v>32250</v>
      </c>
      <c r="L3645" s="2">
        <f t="shared" si="3079"/>
        <v>16000</v>
      </c>
      <c r="M3645" s="2">
        <v>6000</v>
      </c>
      <c r="N3645" s="2">
        <v>6000</v>
      </c>
      <c r="O3645" s="2">
        <v>4000</v>
      </c>
      <c r="P3645" s="2">
        <f t="shared" si="3081"/>
        <v>48250</v>
      </c>
      <c r="Q3645" s="2">
        <f t="shared" si="3055"/>
        <v>74.806201550387598</v>
      </c>
    </row>
    <row r="3646" spans="1:17">
      <c r="A3646" s="12" t="s">
        <v>803</v>
      </c>
      <c r="B3646" s="12" t="s">
        <v>129</v>
      </c>
      <c r="C3646" s="12" t="s">
        <v>1423</v>
      </c>
      <c r="D3646" s="12" t="s">
        <v>1424</v>
      </c>
      <c r="E3646" s="11">
        <v>6133</v>
      </c>
      <c r="F3646" s="12"/>
      <c r="G3646" s="84" t="s">
        <v>3108</v>
      </c>
      <c r="H3646" s="13" t="s">
        <v>20</v>
      </c>
      <c r="I3646" s="2">
        <v>16500</v>
      </c>
      <c r="J3646" s="2">
        <v>16500</v>
      </c>
      <c r="K3646" s="2">
        <v>8325</v>
      </c>
      <c r="L3646" s="2">
        <f t="shared" si="3079"/>
        <v>4000</v>
      </c>
      <c r="M3646" s="2">
        <v>1400</v>
      </c>
      <c r="N3646" s="2">
        <v>1300</v>
      </c>
      <c r="O3646" s="2">
        <v>1300</v>
      </c>
      <c r="P3646" s="2">
        <f t="shared" si="3081"/>
        <v>12325</v>
      </c>
      <c r="Q3646" s="2">
        <f t="shared" si="3055"/>
        <v>74.696969696969688</v>
      </c>
    </row>
    <row r="3647" spans="1:17">
      <c r="A3647" s="12" t="s">
        <v>803</v>
      </c>
      <c r="B3647" s="12" t="s">
        <v>129</v>
      </c>
      <c r="C3647" s="12" t="s">
        <v>1423</v>
      </c>
      <c r="D3647" s="12" t="s">
        <v>1424</v>
      </c>
      <c r="E3647" s="11">
        <v>6134</v>
      </c>
      <c r="F3647" s="12"/>
      <c r="G3647" s="84" t="s">
        <v>3108</v>
      </c>
      <c r="H3647" s="13" t="s">
        <v>21</v>
      </c>
      <c r="I3647" s="2">
        <v>96000</v>
      </c>
      <c r="J3647" s="2">
        <v>15000</v>
      </c>
      <c r="K3647" s="2">
        <v>7510</v>
      </c>
      <c r="L3647" s="2">
        <f t="shared" si="3079"/>
        <v>4500</v>
      </c>
      <c r="M3647" s="2">
        <v>1500</v>
      </c>
      <c r="N3647" s="2">
        <v>1500</v>
      </c>
      <c r="O3647" s="2">
        <v>1500</v>
      </c>
      <c r="P3647" s="2">
        <f t="shared" si="3081"/>
        <v>12010</v>
      </c>
      <c r="Q3647" s="2">
        <f t="shared" si="3055"/>
        <v>80.066666666666663</v>
      </c>
    </row>
    <row r="3648" spans="1:17">
      <c r="A3648" s="12" t="s">
        <v>803</v>
      </c>
      <c r="B3648" s="12" t="s">
        <v>129</v>
      </c>
      <c r="C3648" s="12" t="s">
        <v>1423</v>
      </c>
      <c r="D3648" s="12" t="s">
        <v>1424</v>
      </c>
      <c r="E3648" s="11">
        <v>6135</v>
      </c>
      <c r="F3648" s="12"/>
      <c r="G3648" s="84" t="s">
        <v>3108</v>
      </c>
      <c r="H3648" s="13" t="s">
        <v>22</v>
      </c>
      <c r="I3648" s="2">
        <v>2400</v>
      </c>
      <c r="J3648" s="2">
        <v>1500</v>
      </c>
      <c r="K3648" s="2">
        <v>750</v>
      </c>
      <c r="L3648" s="2">
        <f t="shared" si="3079"/>
        <v>750</v>
      </c>
      <c r="M3648" s="2">
        <v>750</v>
      </c>
      <c r="N3648" s="2"/>
      <c r="O3648" s="2"/>
      <c r="P3648" s="2">
        <f t="shared" si="3081"/>
        <v>1500</v>
      </c>
      <c r="Q3648" s="2">
        <f t="shared" si="3055"/>
        <v>100</v>
      </c>
    </row>
    <row r="3649" spans="1:17">
      <c r="A3649" s="12" t="s">
        <v>803</v>
      </c>
      <c r="B3649" s="12" t="s">
        <v>129</v>
      </c>
      <c r="C3649" s="12" t="s">
        <v>1423</v>
      </c>
      <c r="D3649" s="12" t="s">
        <v>1424</v>
      </c>
      <c r="E3649" s="11">
        <v>6137</v>
      </c>
      <c r="F3649" s="12"/>
      <c r="G3649" s="84" t="s">
        <v>3108</v>
      </c>
      <c r="H3649" s="13" t="s">
        <v>24</v>
      </c>
      <c r="I3649" s="2">
        <v>32000</v>
      </c>
      <c r="J3649" s="2">
        <v>10000</v>
      </c>
      <c r="K3649" s="2">
        <v>5000</v>
      </c>
      <c r="L3649" s="2">
        <f t="shared" si="3079"/>
        <v>2550</v>
      </c>
      <c r="M3649" s="2">
        <v>850</v>
      </c>
      <c r="N3649" s="2">
        <v>850</v>
      </c>
      <c r="O3649" s="2">
        <v>850</v>
      </c>
      <c r="P3649" s="2">
        <f t="shared" si="3081"/>
        <v>7550</v>
      </c>
      <c r="Q3649" s="2">
        <f t="shared" si="3055"/>
        <v>75.5</v>
      </c>
    </row>
    <row r="3650" spans="1:17">
      <c r="A3650" s="17" t="s">
        <v>803</v>
      </c>
      <c r="B3650" s="17" t="s">
        <v>129</v>
      </c>
      <c r="C3650" s="17" t="s">
        <v>1423</v>
      </c>
      <c r="D3650" s="17" t="s">
        <v>1424</v>
      </c>
      <c r="E3650" s="17" t="s">
        <v>99</v>
      </c>
      <c r="F3650" s="12" t="s">
        <v>0</v>
      </c>
      <c r="G3650" s="84" t="s">
        <v>0</v>
      </c>
      <c r="H3650" s="18" t="s">
        <v>26</v>
      </c>
      <c r="I3650" s="3">
        <v>99800</v>
      </c>
      <c r="J3650" s="3">
        <f t="shared" ref="J3650:K3650" si="3091">SUM(J3651:J3653)</f>
        <v>60800</v>
      </c>
      <c r="K3650" s="3">
        <f t="shared" si="3091"/>
        <v>24728</v>
      </c>
      <c r="L3650" s="3">
        <f t="shared" si="3079"/>
        <v>25100</v>
      </c>
      <c r="M3650" s="3">
        <f t="shared" ref="M3650:O3650" si="3092">SUM(M3651:M3653)</f>
        <v>16700</v>
      </c>
      <c r="N3650" s="3">
        <f t="shared" si="3092"/>
        <v>4200</v>
      </c>
      <c r="O3650" s="3">
        <f t="shared" si="3092"/>
        <v>4200</v>
      </c>
      <c r="P3650" s="3">
        <f t="shared" si="3081"/>
        <v>49828</v>
      </c>
      <c r="Q3650" s="3">
        <f t="shared" si="3055"/>
        <v>81.953947368421055</v>
      </c>
    </row>
    <row r="3651" spans="1:17">
      <c r="A3651" s="12" t="s">
        <v>803</v>
      </c>
      <c r="B3651" s="12" t="s">
        <v>129</v>
      </c>
      <c r="C3651" s="12" t="s">
        <v>1423</v>
      </c>
      <c r="D3651" s="12" t="s">
        <v>1424</v>
      </c>
      <c r="E3651" s="11">
        <v>6139</v>
      </c>
      <c r="F3651" s="12"/>
      <c r="G3651" s="84" t="s">
        <v>3108</v>
      </c>
      <c r="H3651" s="13" t="s">
        <v>26</v>
      </c>
      <c r="I3651" s="2">
        <v>76200</v>
      </c>
      <c r="J3651" s="2">
        <v>37200</v>
      </c>
      <c r="K3651" s="2">
        <v>18600</v>
      </c>
      <c r="L3651" s="2">
        <f t="shared" si="3079"/>
        <v>9600</v>
      </c>
      <c r="M3651" s="2">
        <v>3200</v>
      </c>
      <c r="N3651" s="2">
        <v>3200</v>
      </c>
      <c r="O3651" s="2">
        <v>3200</v>
      </c>
      <c r="P3651" s="2">
        <f t="shared" si="3081"/>
        <v>28200</v>
      </c>
      <c r="Q3651" s="2">
        <f t="shared" si="3055"/>
        <v>75.806451612903231</v>
      </c>
    </row>
    <row r="3652" spans="1:17">
      <c r="A3652" s="33" t="s">
        <v>803</v>
      </c>
      <c r="B3652" s="33" t="s">
        <v>129</v>
      </c>
      <c r="C3652" s="33" t="s">
        <v>1423</v>
      </c>
      <c r="D3652" s="33" t="s">
        <v>1424</v>
      </c>
      <c r="E3652" s="34">
        <v>6139</v>
      </c>
      <c r="F3652" s="33" t="s">
        <v>1431</v>
      </c>
      <c r="G3652" s="84" t="s">
        <v>3108</v>
      </c>
      <c r="H3652" s="35" t="s">
        <v>108</v>
      </c>
      <c r="I3652" s="32">
        <v>11100</v>
      </c>
      <c r="J3652" s="32">
        <v>11100</v>
      </c>
      <c r="K3652" s="32">
        <v>6128</v>
      </c>
      <c r="L3652" s="32">
        <f t="shared" si="3079"/>
        <v>3000</v>
      </c>
      <c r="M3652" s="32">
        <v>1000</v>
      </c>
      <c r="N3652" s="32">
        <v>1000</v>
      </c>
      <c r="O3652" s="32">
        <v>1000</v>
      </c>
      <c r="P3652" s="32">
        <f t="shared" si="3081"/>
        <v>9128</v>
      </c>
      <c r="Q3652" s="32">
        <f t="shared" si="3055"/>
        <v>82.234234234234236</v>
      </c>
    </row>
    <row r="3653" spans="1:17" ht="22.5">
      <c r="A3653" s="12" t="s">
        <v>803</v>
      </c>
      <c r="B3653" s="12" t="s">
        <v>129</v>
      </c>
      <c r="C3653" s="12" t="s">
        <v>1423</v>
      </c>
      <c r="D3653" s="12" t="s">
        <v>1424</v>
      </c>
      <c r="E3653" s="11">
        <v>6139</v>
      </c>
      <c r="F3653" s="12" t="s">
        <v>1432</v>
      </c>
      <c r="G3653" s="84" t="s">
        <v>3108</v>
      </c>
      <c r="H3653" s="13" t="s">
        <v>114</v>
      </c>
      <c r="I3653" s="2">
        <v>12500</v>
      </c>
      <c r="J3653" s="2">
        <v>12500</v>
      </c>
      <c r="K3653" s="2">
        <v>0</v>
      </c>
      <c r="L3653" s="2">
        <f t="shared" si="3079"/>
        <v>12500</v>
      </c>
      <c r="M3653" s="2">
        <v>12500</v>
      </c>
      <c r="N3653" s="2"/>
      <c r="O3653" s="2"/>
      <c r="P3653" s="2">
        <f t="shared" si="3081"/>
        <v>12500</v>
      </c>
      <c r="Q3653" s="2">
        <f t="shared" si="3055"/>
        <v>100</v>
      </c>
    </row>
    <row r="3654" spans="1:17" ht="22.5">
      <c r="A3654" s="17" t="s">
        <v>0</v>
      </c>
      <c r="B3654" s="17" t="s">
        <v>0</v>
      </c>
      <c r="C3654" s="17" t="s">
        <v>0</v>
      </c>
      <c r="D3654" s="18" t="s">
        <v>0</v>
      </c>
      <c r="E3654" s="18" t="s">
        <v>0</v>
      </c>
      <c r="F3654" s="18" t="s">
        <v>0</v>
      </c>
      <c r="G3654" s="81" t="s">
        <v>0</v>
      </c>
      <c r="H3654" s="24" t="s">
        <v>58</v>
      </c>
      <c r="I3654" s="29">
        <v>44500</v>
      </c>
      <c r="J3654" s="29">
        <f t="shared" ref="J3654:K3654" si="3093">SUM(J3655)</f>
        <v>30000</v>
      </c>
      <c r="K3654" s="29">
        <f t="shared" si="3093"/>
        <v>15000</v>
      </c>
      <c r="L3654" s="29">
        <f t="shared" si="3079"/>
        <v>15000</v>
      </c>
      <c r="M3654" s="29">
        <f t="shared" ref="M3654:O3654" si="3094">SUM(M3655)</f>
        <v>10000</v>
      </c>
      <c r="N3654" s="29">
        <f t="shared" si="3094"/>
        <v>5000</v>
      </c>
      <c r="O3654" s="29">
        <f t="shared" si="3094"/>
        <v>0</v>
      </c>
      <c r="P3654" s="29">
        <f t="shared" si="3081"/>
        <v>30000</v>
      </c>
      <c r="Q3654" s="29">
        <f t="shared" si="3055"/>
        <v>100</v>
      </c>
    </row>
    <row r="3655" spans="1:17">
      <c r="A3655" s="12" t="s">
        <v>803</v>
      </c>
      <c r="B3655" s="12" t="s">
        <v>129</v>
      </c>
      <c r="C3655" s="12" t="s">
        <v>1423</v>
      </c>
      <c r="D3655" s="12" t="s">
        <v>1424</v>
      </c>
      <c r="E3655" s="18" t="s">
        <v>50</v>
      </c>
      <c r="F3655" s="18" t="s">
        <v>0</v>
      </c>
      <c r="G3655" s="81" t="s">
        <v>0</v>
      </c>
      <c r="H3655" s="18" t="s">
        <v>51</v>
      </c>
      <c r="I3655" s="3">
        <v>44500</v>
      </c>
      <c r="J3655" s="3">
        <f t="shared" ref="J3655" si="3095">SUM(J3656:J3657)</f>
        <v>30000</v>
      </c>
      <c r="K3655" s="3">
        <f t="shared" ref="K3655" si="3096">SUM(K3656:K3657)</f>
        <v>15000</v>
      </c>
      <c r="L3655" s="3">
        <f t="shared" si="3079"/>
        <v>15000</v>
      </c>
      <c r="M3655" s="3">
        <f t="shared" ref="M3655:O3655" si="3097">SUM(M3656:M3657)</f>
        <v>10000</v>
      </c>
      <c r="N3655" s="3">
        <f t="shared" si="3097"/>
        <v>5000</v>
      </c>
      <c r="O3655" s="3">
        <f t="shared" si="3097"/>
        <v>0</v>
      </c>
      <c r="P3655" s="3">
        <f t="shared" si="3081"/>
        <v>30000</v>
      </c>
      <c r="Q3655" s="3">
        <f t="shared" si="3055"/>
        <v>100</v>
      </c>
    </row>
    <row r="3656" spans="1:17">
      <c r="A3656" s="12" t="s">
        <v>803</v>
      </c>
      <c r="B3656" s="12" t="s">
        <v>129</v>
      </c>
      <c r="C3656" s="12" t="s">
        <v>1423</v>
      </c>
      <c r="D3656" s="12" t="s">
        <v>1424</v>
      </c>
      <c r="E3656" s="11">
        <v>8213</v>
      </c>
      <c r="F3656" s="12"/>
      <c r="G3656" s="84" t="s">
        <v>3108</v>
      </c>
      <c r="H3656" s="13" t="s">
        <v>54</v>
      </c>
      <c r="I3656" s="2">
        <v>29500</v>
      </c>
      <c r="J3656" s="2">
        <v>20000</v>
      </c>
      <c r="K3656" s="2">
        <v>10000</v>
      </c>
      <c r="L3656" s="2">
        <f t="shared" si="3079"/>
        <v>10000</v>
      </c>
      <c r="M3656" s="2">
        <v>5000</v>
      </c>
      <c r="N3656" s="2">
        <v>5000</v>
      </c>
      <c r="O3656" s="2"/>
      <c r="P3656" s="2">
        <f t="shared" si="3081"/>
        <v>20000</v>
      </c>
      <c r="Q3656" s="2">
        <f t="shared" si="3055"/>
        <v>100</v>
      </c>
    </row>
    <row r="3657" spans="1:17">
      <c r="A3657" s="12" t="s">
        <v>803</v>
      </c>
      <c r="B3657" s="12" t="s">
        <v>129</v>
      </c>
      <c r="C3657" s="12" t="s">
        <v>1423</v>
      </c>
      <c r="D3657" s="12" t="s">
        <v>1424</v>
      </c>
      <c r="E3657" s="11">
        <v>8216</v>
      </c>
      <c r="F3657" s="12"/>
      <c r="G3657" s="84" t="s">
        <v>3108</v>
      </c>
      <c r="H3657" s="13" t="s">
        <v>57</v>
      </c>
      <c r="I3657" s="2">
        <v>15000</v>
      </c>
      <c r="J3657" s="2">
        <v>10000</v>
      </c>
      <c r="K3657" s="2">
        <v>5000</v>
      </c>
      <c r="L3657" s="2">
        <f t="shared" si="3079"/>
        <v>5000</v>
      </c>
      <c r="M3657" s="2">
        <v>5000</v>
      </c>
      <c r="N3657" s="2"/>
      <c r="O3657" s="2"/>
      <c r="P3657" s="2">
        <f t="shared" si="3081"/>
        <v>10000</v>
      </c>
      <c r="Q3657" s="2">
        <f t="shared" si="3055"/>
        <v>100</v>
      </c>
    </row>
    <row r="3658" spans="1:17">
      <c r="A3658" s="13" t="s">
        <v>0</v>
      </c>
      <c r="B3658" s="13" t="s">
        <v>0</v>
      </c>
      <c r="C3658" s="13" t="s">
        <v>0</v>
      </c>
      <c r="D3658" s="13" t="s">
        <v>0</v>
      </c>
      <c r="E3658" s="13" t="s">
        <v>0</v>
      </c>
      <c r="F3658" s="13" t="s">
        <v>0</v>
      </c>
      <c r="G3658" s="84" t="s">
        <v>0</v>
      </c>
      <c r="H3658" s="24" t="s">
        <v>1433</v>
      </c>
      <c r="I3658" s="29">
        <v>4847057</v>
      </c>
      <c r="J3658" s="29">
        <f t="shared" ref="J3658:K3658" si="3098">SUM(J3632,J3654)</f>
        <v>4639400</v>
      </c>
      <c r="K3658" s="29">
        <f t="shared" si="3098"/>
        <v>2497202</v>
      </c>
      <c r="L3658" s="29">
        <f t="shared" si="3079"/>
        <v>1232300</v>
      </c>
      <c r="M3658" s="29">
        <f t="shared" ref="M3658:O3658" si="3099">SUM(M3632,M3654)</f>
        <v>425600</v>
      </c>
      <c r="N3658" s="29">
        <f t="shared" si="3099"/>
        <v>406850</v>
      </c>
      <c r="O3658" s="29">
        <f t="shared" si="3099"/>
        <v>399850</v>
      </c>
      <c r="P3658" s="29">
        <f t="shared" si="3081"/>
        <v>3729502</v>
      </c>
      <c r="Q3658" s="29">
        <f t="shared" si="3055"/>
        <v>80.387593223261632</v>
      </c>
    </row>
    <row r="3659" spans="1:17" ht="15.75" thickBot="1">
      <c r="A3659" s="13" t="s">
        <v>0</v>
      </c>
      <c r="B3659" s="13" t="s">
        <v>0</v>
      </c>
      <c r="C3659" s="13" t="s">
        <v>0</v>
      </c>
      <c r="D3659" s="13" t="s">
        <v>0</v>
      </c>
      <c r="E3659" s="13" t="s">
        <v>0</v>
      </c>
      <c r="F3659" s="13" t="s">
        <v>0</v>
      </c>
      <c r="G3659" s="84" t="s">
        <v>0</v>
      </c>
      <c r="H3659" s="18" t="s">
        <v>125</v>
      </c>
      <c r="I3659" s="3">
        <v>102</v>
      </c>
      <c r="J3659" s="3">
        <v>102</v>
      </c>
      <c r="K3659" s="3">
        <v>0</v>
      </c>
      <c r="L3659" s="3">
        <f t="shared" si="3079"/>
        <v>0</v>
      </c>
      <c r="M3659" s="3"/>
      <c r="N3659" s="3"/>
      <c r="O3659" s="3"/>
      <c r="P3659" s="3">
        <f t="shared" si="3081"/>
        <v>0</v>
      </c>
      <c r="Q3659" s="3">
        <f t="shared" si="3055"/>
        <v>0</v>
      </c>
    </row>
    <row r="3660" spans="1:17" ht="45.75" thickBot="1">
      <c r="A3660" s="109" t="s">
        <v>0</v>
      </c>
      <c r="B3660" s="109" t="s">
        <v>0</v>
      </c>
      <c r="C3660" s="109" t="s">
        <v>0</v>
      </c>
      <c r="D3660" s="109" t="s">
        <v>0</v>
      </c>
      <c r="E3660" s="109" t="s">
        <v>0</v>
      </c>
      <c r="F3660" s="109" t="s">
        <v>0</v>
      </c>
      <c r="G3660" s="121" t="s">
        <v>0</v>
      </c>
      <c r="H3660" s="1" t="s">
        <v>126</v>
      </c>
      <c r="I3660" s="1" t="s">
        <v>3016</v>
      </c>
      <c r="J3660" s="1" t="s">
        <v>3199</v>
      </c>
      <c r="K3660" s="1" t="s">
        <v>3198</v>
      </c>
      <c r="L3660" s="1" t="s">
        <v>3191</v>
      </c>
      <c r="M3660" s="1" t="s">
        <v>3193</v>
      </c>
      <c r="N3660" s="1" t="s">
        <v>3194</v>
      </c>
      <c r="O3660" s="1" t="s">
        <v>3195</v>
      </c>
      <c r="P3660" s="1" t="s">
        <v>3192</v>
      </c>
      <c r="Q3660" s="1" t="s">
        <v>3185</v>
      </c>
    </row>
    <row r="3661" spans="1:17">
      <c r="A3661" s="110"/>
      <c r="B3661" s="110"/>
      <c r="C3661" s="110"/>
      <c r="D3661" s="110"/>
      <c r="E3661" s="110"/>
      <c r="F3661" s="110"/>
      <c r="G3661" s="122"/>
      <c r="H3661" s="26" t="s">
        <v>0</v>
      </c>
      <c r="I3661" s="28">
        <v>1</v>
      </c>
      <c r="J3661" s="28">
        <v>2</v>
      </c>
      <c r="K3661" s="28">
        <v>3</v>
      </c>
      <c r="L3661" s="28" t="s">
        <v>3186</v>
      </c>
      <c r="M3661" s="28">
        <v>5</v>
      </c>
      <c r="N3661" s="28">
        <v>6</v>
      </c>
      <c r="O3661" s="28">
        <v>7</v>
      </c>
      <c r="P3661" s="28" t="s">
        <v>3187</v>
      </c>
      <c r="Q3661" s="28">
        <v>9</v>
      </c>
    </row>
    <row r="3662" spans="1:17">
      <c r="A3662" s="110"/>
      <c r="B3662" s="110"/>
      <c r="C3662" s="110"/>
      <c r="D3662" s="110"/>
      <c r="E3662" s="110"/>
      <c r="F3662" s="110"/>
      <c r="G3662" s="122"/>
      <c r="H3662" s="8" t="s">
        <v>877</v>
      </c>
      <c r="I3662" s="9">
        <v>4847057</v>
      </c>
      <c r="J3662" s="9">
        <f t="shared" ref="J3662" si="3100">SUM(J3658)</f>
        <v>4639400</v>
      </c>
      <c r="K3662" s="9">
        <f t="shared" ref="K3662" si="3101">SUM(K3658)</f>
        <v>2497202</v>
      </c>
      <c r="L3662" s="9">
        <f t="shared" ref="L3662:L3663" si="3102">M3662+N3662+O3662</f>
        <v>1232300</v>
      </c>
      <c r="M3662" s="9">
        <f t="shared" ref="M3662:O3662" si="3103">SUM(M3658)</f>
        <v>425600</v>
      </c>
      <c r="N3662" s="9">
        <f t="shared" si="3103"/>
        <v>406850</v>
      </c>
      <c r="O3662" s="9">
        <f t="shared" si="3103"/>
        <v>399850</v>
      </c>
      <c r="P3662" s="9">
        <f t="shared" ref="P3662:P3663" si="3104">SUM(K3662+L3662)</f>
        <v>3729502</v>
      </c>
      <c r="Q3662" s="9">
        <f t="shared" si="3055"/>
        <v>80.387593223261632</v>
      </c>
    </row>
    <row r="3663" spans="1:17">
      <c r="A3663" s="110"/>
      <c r="B3663" s="110"/>
      <c r="C3663" s="110"/>
      <c r="D3663" s="110"/>
      <c r="E3663" s="110"/>
      <c r="F3663" s="110"/>
      <c r="G3663" s="122"/>
      <c r="H3663" s="10" t="s">
        <v>68</v>
      </c>
      <c r="I3663" s="9">
        <v>4847057</v>
      </c>
      <c r="J3663" s="9">
        <f t="shared" ref="J3663" si="3105">SUM(J3662)</f>
        <v>4639400</v>
      </c>
      <c r="K3663" s="9">
        <f t="shared" ref="K3663" si="3106">SUM(K3662)</f>
        <v>2497202</v>
      </c>
      <c r="L3663" s="9">
        <f t="shared" si="3102"/>
        <v>1232300</v>
      </c>
      <c r="M3663" s="9">
        <f t="shared" ref="M3663:O3663" si="3107">SUM(M3662)</f>
        <v>425600</v>
      </c>
      <c r="N3663" s="9">
        <f t="shared" si="3107"/>
        <v>406850</v>
      </c>
      <c r="O3663" s="9">
        <f t="shared" si="3107"/>
        <v>399850</v>
      </c>
      <c r="P3663" s="9">
        <f t="shared" si="3104"/>
        <v>3729502</v>
      </c>
      <c r="Q3663" s="9">
        <f t="shared" si="3055"/>
        <v>80.387593223261632</v>
      </c>
    </row>
    <row r="3664" spans="1:17">
      <c r="A3664" s="111"/>
      <c r="B3664" s="111"/>
      <c r="C3664" s="111"/>
      <c r="D3664" s="111"/>
      <c r="E3664" s="111"/>
      <c r="F3664" s="111"/>
      <c r="G3664" s="123"/>
      <c r="Q3664" t="str">
        <f t="shared" si="3055"/>
        <v>-</v>
      </c>
    </row>
    <row r="3665" spans="1:17" ht="15.75" thickBot="1">
      <c r="A3665" s="13" t="s">
        <v>0</v>
      </c>
      <c r="B3665" s="13" t="s">
        <v>0</v>
      </c>
      <c r="C3665" s="13" t="s">
        <v>0</v>
      </c>
      <c r="D3665" s="13" t="s">
        <v>0</v>
      </c>
      <c r="E3665" s="13" t="s">
        <v>0</v>
      </c>
      <c r="F3665" s="13" t="s">
        <v>0</v>
      </c>
      <c r="G3665" s="84" t="s">
        <v>0</v>
      </c>
      <c r="H3665" s="27" t="s">
        <v>0</v>
      </c>
      <c r="I3665" s="27"/>
      <c r="J3665" s="27"/>
      <c r="K3665" s="27"/>
      <c r="L3665" s="27"/>
      <c r="M3665" s="27"/>
      <c r="N3665" s="27"/>
      <c r="O3665" s="27"/>
      <c r="P3665" s="27"/>
      <c r="Q3665" s="27" t="str">
        <f t="shared" ref="Q3665:Q3728" si="3108">IF(J3665=0,"-",P3665/J3665*100)</f>
        <v>-</v>
      </c>
    </row>
    <row r="3666" spans="1:17" ht="45.75" thickBot="1">
      <c r="A3666" s="1" t="s">
        <v>82</v>
      </c>
      <c r="B3666" s="1" t="s">
        <v>83</v>
      </c>
      <c r="C3666" s="1" t="s">
        <v>84</v>
      </c>
      <c r="D3666" s="19" t="s">
        <v>0</v>
      </c>
      <c r="E3666" s="1" t="s">
        <v>85</v>
      </c>
      <c r="F3666" s="1" t="s">
        <v>86</v>
      </c>
      <c r="G3666" s="82" t="s">
        <v>87</v>
      </c>
      <c r="H3666" s="1" t="s">
        <v>1</v>
      </c>
      <c r="I3666" s="1" t="s">
        <v>3016</v>
      </c>
      <c r="J3666" s="1" t="s">
        <v>3199</v>
      </c>
      <c r="K3666" s="1" t="s">
        <v>3198</v>
      </c>
      <c r="L3666" s="1" t="s">
        <v>3191</v>
      </c>
      <c r="M3666" s="1" t="s">
        <v>3193</v>
      </c>
      <c r="N3666" s="1" t="s">
        <v>3194</v>
      </c>
      <c r="O3666" s="1" t="s">
        <v>3195</v>
      </c>
      <c r="P3666" s="1" t="s">
        <v>3192</v>
      </c>
      <c r="Q3666" s="1" t="s">
        <v>3185</v>
      </c>
    </row>
    <row r="3667" spans="1:17">
      <c r="A3667" s="20" t="s">
        <v>0</v>
      </c>
      <c r="B3667" s="20" t="s">
        <v>0</v>
      </c>
      <c r="C3667" s="20" t="s">
        <v>0</v>
      </c>
      <c r="D3667" s="21" t="s">
        <v>0</v>
      </c>
      <c r="E3667" s="21" t="s">
        <v>0</v>
      </c>
      <c r="F3667" s="22" t="s">
        <v>0</v>
      </c>
      <c r="G3667" s="83" t="s">
        <v>0</v>
      </c>
      <c r="H3667" s="23" t="s">
        <v>0</v>
      </c>
      <c r="I3667" s="28">
        <v>1</v>
      </c>
      <c r="J3667" s="28">
        <v>2</v>
      </c>
      <c r="K3667" s="28">
        <v>3</v>
      </c>
      <c r="L3667" s="28" t="s">
        <v>3186</v>
      </c>
      <c r="M3667" s="28">
        <v>5</v>
      </c>
      <c r="N3667" s="28">
        <v>6</v>
      </c>
      <c r="O3667" s="28">
        <v>7</v>
      </c>
      <c r="P3667" s="28" t="s">
        <v>3187</v>
      </c>
      <c r="Q3667" s="28">
        <v>9</v>
      </c>
    </row>
    <row r="3668" spans="1:17">
      <c r="A3668" s="17" t="s">
        <v>803</v>
      </c>
      <c r="B3668" s="17" t="s">
        <v>129</v>
      </c>
      <c r="C3668" s="12" t="s">
        <v>1434</v>
      </c>
      <c r="D3668" s="12" t="s">
        <v>1435</v>
      </c>
      <c r="E3668" s="18" t="s">
        <v>0</v>
      </c>
      <c r="F3668" s="18" t="s">
        <v>0</v>
      </c>
      <c r="G3668" s="81" t="s">
        <v>0</v>
      </c>
      <c r="H3668" s="18" t="s">
        <v>1436</v>
      </c>
      <c r="I3668" s="11"/>
      <c r="J3668" s="11"/>
      <c r="K3668" s="11"/>
      <c r="L3668" s="11"/>
      <c r="M3668" s="11"/>
      <c r="N3668" s="11"/>
      <c r="O3668" s="11"/>
      <c r="P3668" s="11"/>
      <c r="Q3668" s="11" t="str">
        <f t="shared" si="3108"/>
        <v>-</v>
      </c>
    </row>
    <row r="3669" spans="1:17" ht="22.5">
      <c r="A3669" s="17" t="s">
        <v>0</v>
      </c>
      <c r="B3669" s="17" t="s">
        <v>0</v>
      </c>
      <c r="C3669" s="17" t="s">
        <v>0</v>
      </c>
      <c r="D3669" s="18" t="s">
        <v>0</v>
      </c>
      <c r="E3669" s="18" t="s">
        <v>0</v>
      </c>
      <c r="F3669" s="18" t="s">
        <v>0</v>
      </c>
      <c r="G3669" s="81" t="s">
        <v>0</v>
      </c>
      <c r="H3669" s="24" t="s">
        <v>27</v>
      </c>
      <c r="I3669" s="29">
        <v>3591927</v>
      </c>
      <c r="J3669" s="29">
        <f t="shared" ref="J3669" si="3109">SUM(J3670,J3678,J3680)</f>
        <v>3603195</v>
      </c>
      <c r="K3669" s="29">
        <f t="shared" ref="K3669" si="3110">SUM(K3670,K3678,K3680)</f>
        <v>1879038</v>
      </c>
      <c r="L3669" s="29">
        <f t="shared" ref="L3669:L3700" si="3111">M3669+N3669+O3669</f>
        <v>927340</v>
      </c>
      <c r="M3669" s="29">
        <f t="shared" ref="M3669:O3669" si="3112">SUM(M3670,M3678,M3680)</f>
        <v>323300</v>
      </c>
      <c r="N3669" s="29">
        <f t="shared" si="3112"/>
        <v>302020</v>
      </c>
      <c r="O3669" s="29">
        <f t="shared" si="3112"/>
        <v>302020</v>
      </c>
      <c r="P3669" s="29">
        <f t="shared" ref="P3669:P3700" si="3113">SUM(K3669+L3669)</f>
        <v>2806378</v>
      </c>
      <c r="Q3669" s="29">
        <f t="shared" si="3108"/>
        <v>77.885820778503529</v>
      </c>
    </row>
    <row r="3670" spans="1:17">
      <c r="A3670" s="12" t="s">
        <v>803</v>
      </c>
      <c r="B3670" s="12" t="s">
        <v>129</v>
      </c>
      <c r="C3670" s="12" t="s">
        <v>1434</v>
      </c>
      <c r="D3670" s="12" t="s">
        <v>1435</v>
      </c>
      <c r="E3670" s="18" t="s">
        <v>2</v>
      </c>
      <c r="F3670" s="18" t="s">
        <v>0</v>
      </c>
      <c r="G3670" s="81" t="s">
        <v>0</v>
      </c>
      <c r="H3670" s="18" t="s">
        <v>3</v>
      </c>
      <c r="I3670" s="3">
        <v>3119095</v>
      </c>
      <c r="J3670" s="3">
        <f t="shared" ref="J3670" si="3114">SUM(J3671:J3672)</f>
        <v>3141663</v>
      </c>
      <c r="K3670" s="3">
        <f t="shared" ref="K3670" si="3115">SUM(K3671:K3672)</f>
        <v>1648736</v>
      </c>
      <c r="L3670" s="3">
        <f t="shared" si="3111"/>
        <v>796500</v>
      </c>
      <c r="M3670" s="3">
        <f t="shared" ref="M3670:O3670" si="3116">SUM(M3671:M3672)</f>
        <v>265500</v>
      </c>
      <c r="N3670" s="3">
        <f t="shared" si="3116"/>
        <v>265500</v>
      </c>
      <c r="O3670" s="3">
        <f t="shared" si="3116"/>
        <v>265500</v>
      </c>
      <c r="P3670" s="3">
        <f t="shared" si="3113"/>
        <v>2445236</v>
      </c>
      <c r="Q3670" s="3">
        <f t="shared" si="3108"/>
        <v>77.83253646237678</v>
      </c>
    </row>
    <row r="3671" spans="1:17">
      <c r="A3671" s="33" t="s">
        <v>803</v>
      </c>
      <c r="B3671" s="33" t="s">
        <v>129</v>
      </c>
      <c r="C3671" s="33" t="s">
        <v>1434</v>
      </c>
      <c r="D3671" s="33" t="s">
        <v>1435</v>
      </c>
      <c r="E3671" s="34">
        <v>6111</v>
      </c>
      <c r="F3671" s="33"/>
      <c r="G3671" s="84" t="s">
        <v>3108</v>
      </c>
      <c r="H3671" s="35" t="s">
        <v>4</v>
      </c>
      <c r="I3671" s="32">
        <v>2794595</v>
      </c>
      <c r="J3671" s="32">
        <v>2794595</v>
      </c>
      <c r="K3671" s="32">
        <v>1441518</v>
      </c>
      <c r="L3671" s="32">
        <f t="shared" si="3111"/>
        <v>717000</v>
      </c>
      <c r="M3671" s="32">
        <v>239000</v>
      </c>
      <c r="N3671" s="32">
        <v>239000</v>
      </c>
      <c r="O3671" s="32">
        <v>239000</v>
      </c>
      <c r="P3671" s="32">
        <f t="shared" si="3113"/>
        <v>2158518</v>
      </c>
      <c r="Q3671" s="32">
        <f t="shared" si="3108"/>
        <v>77.239027479831606</v>
      </c>
    </row>
    <row r="3672" spans="1:17">
      <c r="A3672" s="17" t="s">
        <v>803</v>
      </c>
      <c r="B3672" s="17" t="s">
        <v>129</v>
      </c>
      <c r="C3672" s="17" t="s">
        <v>1434</v>
      </c>
      <c r="D3672" s="17" t="s">
        <v>1435</v>
      </c>
      <c r="E3672" s="17" t="s">
        <v>91</v>
      </c>
      <c r="F3672" s="12" t="s">
        <v>0</v>
      </c>
      <c r="G3672" s="84" t="s">
        <v>0</v>
      </c>
      <c r="H3672" s="18" t="s">
        <v>5</v>
      </c>
      <c r="I3672" s="3">
        <v>324500</v>
      </c>
      <c r="J3672" s="3">
        <f t="shared" ref="J3672:K3672" si="3117">SUM(J3673:J3677)</f>
        <v>347068</v>
      </c>
      <c r="K3672" s="3">
        <f t="shared" si="3117"/>
        <v>207218</v>
      </c>
      <c r="L3672" s="3">
        <f t="shared" si="3111"/>
        <v>79500</v>
      </c>
      <c r="M3672" s="3">
        <f t="shared" ref="M3672:O3672" si="3118">SUM(M3673:M3677)</f>
        <v>26500</v>
      </c>
      <c r="N3672" s="3">
        <f t="shared" si="3118"/>
        <v>26500</v>
      </c>
      <c r="O3672" s="3">
        <f t="shared" si="3118"/>
        <v>26500</v>
      </c>
      <c r="P3672" s="3">
        <f t="shared" si="3113"/>
        <v>286718</v>
      </c>
      <c r="Q3672" s="3">
        <f t="shared" si="3108"/>
        <v>82.611476713497069</v>
      </c>
    </row>
    <row r="3673" spans="1:17">
      <c r="A3673" s="33" t="s">
        <v>803</v>
      </c>
      <c r="B3673" s="33" t="s">
        <v>129</v>
      </c>
      <c r="C3673" s="33" t="s">
        <v>1434</v>
      </c>
      <c r="D3673" s="33" t="s">
        <v>1435</v>
      </c>
      <c r="E3673" s="34">
        <v>6112</v>
      </c>
      <c r="F3673" s="33" t="s">
        <v>1437</v>
      </c>
      <c r="G3673" s="84" t="s">
        <v>3108</v>
      </c>
      <c r="H3673" s="35" t="s">
        <v>9</v>
      </c>
      <c r="I3673" s="32">
        <v>38400</v>
      </c>
      <c r="J3673" s="32">
        <v>38400</v>
      </c>
      <c r="K3673" s="32">
        <v>21588</v>
      </c>
      <c r="L3673" s="32">
        <f t="shared" si="3111"/>
        <v>10500</v>
      </c>
      <c r="M3673" s="32">
        <v>3500</v>
      </c>
      <c r="N3673" s="32">
        <v>3500</v>
      </c>
      <c r="O3673" s="32">
        <v>3500</v>
      </c>
      <c r="P3673" s="32">
        <f t="shared" si="3113"/>
        <v>32088</v>
      </c>
      <c r="Q3673" s="32">
        <f t="shared" si="3108"/>
        <v>83.5625</v>
      </c>
    </row>
    <row r="3674" spans="1:17">
      <c r="A3674" s="33" t="s">
        <v>803</v>
      </c>
      <c r="B3674" s="33" t="s">
        <v>129</v>
      </c>
      <c r="C3674" s="33" t="s">
        <v>1434</v>
      </c>
      <c r="D3674" s="33" t="s">
        <v>1435</v>
      </c>
      <c r="E3674" s="34">
        <v>6112</v>
      </c>
      <c r="F3674" s="33" t="s">
        <v>1438</v>
      </c>
      <c r="G3674" s="84" t="s">
        <v>3108</v>
      </c>
      <c r="H3674" s="35" t="s">
        <v>10</v>
      </c>
      <c r="I3674" s="32">
        <v>211400</v>
      </c>
      <c r="J3674" s="32">
        <v>211400</v>
      </c>
      <c r="K3674" s="32">
        <v>122062</v>
      </c>
      <c r="L3674" s="32">
        <f t="shared" si="3111"/>
        <v>69000</v>
      </c>
      <c r="M3674" s="32">
        <v>23000</v>
      </c>
      <c r="N3674" s="32">
        <v>23000</v>
      </c>
      <c r="O3674" s="32">
        <v>23000</v>
      </c>
      <c r="P3674" s="32">
        <f t="shared" si="3113"/>
        <v>191062</v>
      </c>
      <c r="Q3674" s="32">
        <f t="shared" si="3108"/>
        <v>90.379375591296125</v>
      </c>
    </row>
    <row r="3675" spans="1:17">
      <c r="A3675" s="12" t="s">
        <v>803</v>
      </c>
      <c r="B3675" s="12" t="s">
        <v>129</v>
      </c>
      <c r="C3675" s="12" t="s">
        <v>1434</v>
      </c>
      <c r="D3675" s="12" t="s">
        <v>1435</v>
      </c>
      <c r="E3675" s="11">
        <v>6112</v>
      </c>
      <c r="F3675" s="12" t="s">
        <v>1439</v>
      </c>
      <c r="G3675" s="84" t="s">
        <v>3108</v>
      </c>
      <c r="H3675" s="13" t="s">
        <v>7</v>
      </c>
      <c r="I3675" s="2">
        <v>31200</v>
      </c>
      <c r="J3675" s="2">
        <v>53768</v>
      </c>
      <c r="K3675" s="2">
        <v>53768</v>
      </c>
      <c r="L3675" s="2">
        <f t="shared" si="3111"/>
        <v>0</v>
      </c>
      <c r="M3675" s="2"/>
      <c r="N3675" s="2"/>
      <c r="O3675" s="2"/>
      <c r="P3675" s="2">
        <f t="shared" si="3113"/>
        <v>53768</v>
      </c>
      <c r="Q3675" s="2">
        <f t="shared" si="3108"/>
        <v>100</v>
      </c>
    </row>
    <row r="3676" spans="1:17">
      <c r="A3676" s="12" t="s">
        <v>803</v>
      </c>
      <c r="B3676" s="12" t="s">
        <v>129</v>
      </c>
      <c r="C3676" s="12" t="s">
        <v>1434</v>
      </c>
      <c r="D3676" s="12" t="s">
        <v>1435</v>
      </c>
      <c r="E3676" s="11">
        <v>6112</v>
      </c>
      <c r="F3676" s="12" t="s">
        <v>1440</v>
      </c>
      <c r="G3676" s="84" t="s">
        <v>3108</v>
      </c>
      <c r="H3676" s="13" t="s">
        <v>8</v>
      </c>
      <c r="I3676" s="2">
        <v>24500</v>
      </c>
      <c r="J3676" s="2">
        <v>24500</v>
      </c>
      <c r="K3676" s="2">
        <v>5800</v>
      </c>
      <c r="L3676" s="2">
        <f t="shared" si="3111"/>
        <v>0</v>
      </c>
      <c r="M3676" s="2"/>
      <c r="N3676" s="2"/>
      <c r="O3676" s="2"/>
      <c r="P3676" s="2">
        <f t="shared" si="3113"/>
        <v>5800</v>
      </c>
      <c r="Q3676" s="2">
        <f t="shared" si="3108"/>
        <v>23.673469387755102</v>
      </c>
    </row>
    <row r="3677" spans="1:17">
      <c r="A3677" s="12" t="s">
        <v>803</v>
      </c>
      <c r="B3677" s="12" t="s">
        <v>129</v>
      </c>
      <c r="C3677" s="12" t="s">
        <v>1434</v>
      </c>
      <c r="D3677" s="12" t="s">
        <v>1435</v>
      </c>
      <c r="E3677" s="11">
        <v>6112</v>
      </c>
      <c r="F3677" s="12" t="s">
        <v>1441</v>
      </c>
      <c r="G3677" s="84" t="s">
        <v>3108</v>
      </c>
      <c r="H3677" s="13" t="s">
        <v>6</v>
      </c>
      <c r="I3677" s="2">
        <v>19000</v>
      </c>
      <c r="J3677" s="2">
        <v>19000</v>
      </c>
      <c r="K3677" s="2">
        <v>4000</v>
      </c>
      <c r="L3677" s="2">
        <f t="shared" si="3111"/>
        <v>0</v>
      </c>
      <c r="M3677" s="2"/>
      <c r="N3677" s="2"/>
      <c r="O3677" s="2"/>
      <c r="P3677" s="2">
        <f t="shared" si="3113"/>
        <v>4000</v>
      </c>
      <c r="Q3677" s="2">
        <f t="shared" si="3108"/>
        <v>21.052631578947366</v>
      </c>
    </row>
    <row r="3678" spans="1:17">
      <c r="A3678" s="12" t="s">
        <v>803</v>
      </c>
      <c r="B3678" s="12" t="s">
        <v>129</v>
      </c>
      <c r="C3678" s="12" t="s">
        <v>1434</v>
      </c>
      <c r="D3678" s="12" t="s">
        <v>1435</v>
      </c>
      <c r="E3678" s="18" t="s">
        <v>13</v>
      </c>
      <c r="F3678" s="18" t="s">
        <v>0</v>
      </c>
      <c r="G3678" s="81" t="s">
        <v>0</v>
      </c>
      <c r="H3678" s="18" t="s">
        <v>14</v>
      </c>
      <c r="I3678" s="3">
        <v>293432</v>
      </c>
      <c r="J3678" s="3">
        <f t="shared" ref="J3678:K3678" si="3119">SUM(J3679)</f>
        <v>293432</v>
      </c>
      <c r="K3678" s="3">
        <f t="shared" si="3119"/>
        <v>151379</v>
      </c>
      <c r="L3678" s="3">
        <f t="shared" si="3111"/>
        <v>78000</v>
      </c>
      <c r="M3678" s="3">
        <f t="shared" ref="M3678:O3678" si="3120">SUM(M3679)</f>
        <v>26000</v>
      </c>
      <c r="N3678" s="3">
        <f t="shared" si="3120"/>
        <v>26000</v>
      </c>
      <c r="O3678" s="3">
        <f t="shared" si="3120"/>
        <v>26000</v>
      </c>
      <c r="P3678" s="3">
        <f t="shared" si="3113"/>
        <v>229379</v>
      </c>
      <c r="Q3678" s="3">
        <f t="shared" si="3108"/>
        <v>78.171092450721119</v>
      </c>
    </row>
    <row r="3679" spans="1:17">
      <c r="A3679" s="33" t="s">
        <v>803</v>
      </c>
      <c r="B3679" s="33" t="s">
        <v>129</v>
      </c>
      <c r="C3679" s="33" t="s">
        <v>1434</v>
      </c>
      <c r="D3679" s="33" t="s">
        <v>1435</v>
      </c>
      <c r="E3679" s="34">
        <v>6121</v>
      </c>
      <c r="F3679" s="33"/>
      <c r="G3679" s="84" t="s">
        <v>3108</v>
      </c>
      <c r="H3679" s="35" t="s">
        <v>15</v>
      </c>
      <c r="I3679" s="32">
        <v>293432</v>
      </c>
      <c r="J3679" s="32">
        <v>293432</v>
      </c>
      <c r="K3679" s="32">
        <v>151379</v>
      </c>
      <c r="L3679" s="32">
        <f t="shared" si="3111"/>
        <v>78000</v>
      </c>
      <c r="M3679" s="32">
        <v>26000</v>
      </c>
      <c r="N3679" s="32">
        <v>26000</v>
      </c>
      <c r="O3679" s="32">
        <v>26000</v>
      </c>
      <c r="P3679" s="32">
        <f t="shared" si="3113"/>
        <v>229379</v>
      </c>
      <c r="Q3679" s="32">
        <f t="shared" si="3108"/>
        <v>78.171092450721119</v>
      </c>
    </row>
    <row r="3680" spans="1:17">
      <c r="A3680" s="12" t="s">
        <v>803</v>
      </c>
      <c r="B3680" s="12" t="s">
        <v>129</v>
      </c>
      <c r="C3680" s="12" t="s">
        <v>1434</v>
      </c>
      <c r="D3680" s="12" t="s">
        <v>1435</v>
      </c>
      <c r="E3680" s="18" t="s">
        <v>16</v>
      </c>
      <c r="F3680" s="18" t="s">
        <v>0</v>
      </c>
      <c r="G3680" s="81" t="s">
        <v>0</v>
      </c>
      <c r="H3680" s="18" t="s">
        <v>17</v>
      </c>
      <c r="I3680" s="3">
        <v>179400</v>
      </c>
      <c r="J3680" s="3">
        <f t="shared" ref="J3680:K3680" si="3121">SUM(J3681:J3687)</f>
        <v>168100</v>
      </c>
      <c r="K3680" s="3">
        <f t="shared" si="3121"/>
        <v>78923</v>
      </c>
      <c r="L3680" s="3">
        <f t="shared" si="3111"/>
        <v>52840</v>
      </c>
      <c r="M3680" s="3">
        <f t="shared" ref="M3680:O3680" si="3122">SUM(M3681:M3687)</f>
        <v>31800</v>
      </c>
      <c r="N3680" s="3">
        <f t="shared" si="3122"/>
        <v>10520</v>
      </c>
      <c r="O3680" s="3">
        <f t="shared" si="3122"/>
        <v>10520</v>
      </c>
      <c r="P3680" s="3">
        <f t="shared" si="3113"/>
        <v>131763</v>
      </c>
      <c r="Q3680" s="3">
        <f t="shared" si="3108"/>
        <v>78.383700178465205</v>
      </c>
    </row>
    <row r="3681" spans="1:17">
      <c r="A3681" s="12" t="s">
        <v>803</v>
      </c>
      <c r="B3681" s="12" t="s">
        <v>129</v>
      </c>
      <c r="C3681" s="12" t="s">
        <v>1434</v>
      </c>
      <c r="D3681" s="12" t="s">
        <v>1435</v>
      </c>
      <c r="E3681" s="11">
        <v>6131</v>
      </c>
      <c r="F3681" s="12"/>
      <c r="G3681" s="84" t="s">
        <v>3108</v>
      </c>
      <c r="H3681" s="13" t="s">
        <v>18</v>
      </c>
      <c r="I3681" s="2">
        <v>1500</v>
      </c>
      <c r="J3681" s="2">
        <v>1000</v>
      </c>
      <c r="K3681" s="2">
        <v>0</v>
      </c>
      <c r="L3681" s="2">
        <f t="shared" si="3111"/>
        <v>1000</v>
      </c>
      <c r="M3681" s="2">
        <v>1000</v>
      </c>
      <c r="N3681" s="2"/>
      <c r="O3681" s="2"/>
      <c r="P3681" s="2">
        <f t="shared" si="3113"/>
        <v>1000</v>
      </c>
      <c r="Q3681" s="2">
        <f t="shared" si="3108"/>
        <v>100</v>
      </c>
    </row>
    <row r="3682" spans="1:17">
      <c r="A3682" s="12" t="s">
        <v>803</v>
      </c>
      <c r="B3682" s="12" t="s">
        <v>129</v>
      </c>
      <c r="C3682" s="12" t="s">
        <v>1434</v>
      </c>
      <c r="D3682" s="12" t="s">
        <v>1435</v>
      </c>
      <c r="E3682" s="11">
        <v>6132</v>
      </c>
      <c r="F3682" s="12"/>
      <c r="G3682" s="84" t="s">
        <v>3108</v>
      </c>
      <c r="H3682" s="13" t="s">
        <v>19</v>
      </c>
      <c r="I3682" s="2">
        <v>70000</v>
      </c>
      <c r="J3682" s="2">
        <v>70000</v>
      </c>
      <c r="K3682" s="2">
        <v>35000</v>
      </c>
      <c r="L3682" s="2">
        <f t="shared" si="3111"/>
        <v>19000</v>
      </c>
      <c r="M3682" s="2">
        <v>13000</v>
      </c>
      <c r="N3682" s="2">
        <v>3000</v>
      </c>
      <c r="O3682" s="2">
        <v>3000</v>
      </c>
      <c r="P3682" s="2">
        <f t="shared" si="3113"/>
        <v>54000</v>
      </c>
      <c r="Q3682" s="2">
        <f t="shared" si="3108"/>
        <v>77.142857142857153</v>
      </c>
    </row>
    <row r="3683" spans="1:17">
      <c r="A3683" s="12" t="s">
        <v>803</v>
      </c>
      <c r="B3683" s="12" t="s">
        <v>129</v>
      </c>
      <c r="C3683" s="12" t="s">
        <v>1434</v>
      </c>
      <c r="D3683" s="12" t="s">
        <v>1435</v>
      </c>
      <c r="E3683" s="11">
        <v>6133</v>
      </c>
      <c r="F3683" s="12"/>
      <c r="G3683" s="84" t="s">
        <v>3108</v>
      </c>
      <c r="H3683" s="13" t="s">
        <v>20</v>
      </c>
      <c r="I3683" s="2">
        <v>16500</v>
      </c>
      <c r="J3683" s="2">
        <v>16500</v>
      </c>
      <c r="K3683" s="2">
        <v>8300</v>
      </c>
      <c r="L3683" s="2">
        <f t="shared" si="3111"/>
        <v>3900</v>
      </c>
      <c r="M3683" s="2">
        <v>1300</v>
      </c>
      <c r="N3683" s="2">
        <v>1300</v>
      </c>
      <c r="O3683" s="2">
        <v>1300</v>
      </c>
      <c r="P3683" s="2">
        <f t="shared" si="3113"/>
        <v>12200</v>
      </c>
      <c r="Q3683" s="2">
        <f t="shared" si="3108"/>
        <v>73.939393939393938</v>
      </c>
    </row>
    <row r="3684" spans="1:17">
      <c r="A3684" s="12" t="s">
        <v>803</v>
      </c>
      <c r="B3684" s="12" t="s">
        <v>129</v>
      </c>
      <c r="C3684" s="12" t="s">
        <v>1434</v>
      </c>
      <c r="D3684" s="12" t="s">
        <v>1435</v>
      </c>
      <c r="E3684" s="11">
        <v>6134</v>
      </c>
      <c r="F3684" s="12"/>
      <c r="G3684" s="84" t="s">
        <v>3108</v>
      </c>
      <c r="H3684" s="13" t="s">
        <v>21</v>
      </c>
      <c r="I3684" s="2">
        <v>19000</v>
      </c>
      <c r="J3684" s="2">
        <v>16000</v>
      </c>
      <c r="K3684" s="2">
        <v>8070</v>
      </c>
      <c r="L3684" s="2">
        <f t="shared" si="3111"/>
        <v>4000</v>
      </c>
      <c r="M3684" s="2">
        <v>1000</v>
      </c>
      <c r="N3684" s="2">
        <v>1500</v>
      </c>
      <c r="O3684" s="2">
        <v>1500</v>
      </c>
      <c r="P3684" s="2">
        <f t="shared" si="3113"/>
        <v>12070</v>
      </c>
      <c r="Q3684" s="2">
        <f t="shared" si="3108"/>
        <v>75.4375</v>
      </c>
    </row>
    <row r="3685" spans="1:17">
      <c r="A3685" s="12" t="s">
        <v>803</v>
      </c>
      <c r="B3685" s="12" t="s">
        <v>129</v>
      </c>
      <c r="C3685" s="12" t="s">
        <v>1434</v>
      </c>
      <c r="D3685" s="12" t="s">
        <v>1435</v>
      </c>
      <c r="E3685" s="11">
        <v>6135</v>
      </c>
      <c r="F3685" s="12"/>
      <c r="G3685" s="84" t="s">
        <v>3108</v>
      </c>
      <c r="H3685" s="13" t="s">
        <v>22</v>
      </c>
      <c r="I3685" s="2">
        <v>2900</v>
      </c>
      <c r="J3685" s="2">
        <v>1000</v>
      </c>
      <c r="K3685" s="2">
        <v>500</v>
      </c>
      <c r="L3685" s="2">
        <f t="shared" si="3111"/>
        <v>500</v>
      </c>
      <c r="M3685" s="2">
        <v>500</v>
      </c>
      <c r="N3685" s="2"/>
      <c r="O3685" s="2"/>
      <c r="P3685" s="2">
        <f t="shared" si="3113"/>
        <v>1000</v>
      </c>
      <c r="Q3685" s="2">
        <f t="shared" si="3108"/>
        <v>100</v>
      </c>
    </row>
    <row r="3686" spans="1:17">
      <c r="A3686" s="12" t="s">
        <v>803</v>
      </c>
      <c r="B3686" s="12" t="s">
        <v>129</v>
      </c>
      <c r="C3686" s="12" t="s">
        <v>1434</v>
      </c>
      <c r="D3686" s="12" t="s">
        <v>1435</v>
      </c>
      <c r="E3686" s="11">
        <v>6137</v>
      </c>
      <c r="F3686" s="12"/>
      <c r="G3686" s="84" t="s">
        <v>3108</v>
      </c>
      <c r="H3686" s="13" t="s">
        <v>24</v>
      </c>
      <c r="I3686" s="2">
        <v>13900</v>
      </c>
      <c r="J3686" s="2">
        <v>11000</v>
      </c>
      <c r="K3686" s="2">
        <v>5460</v>
      </c>
      <c r="L3686" s="2">
        <f t="shared" si="3111"/>
        <v>2940</v>
      </c>
      <c r="M3686" s="2">
        <v>1100</v>
      </c>
      <c r="N3686" s="2">
        <v>920</v>
      </c>
      <c r="O3686" s="2">
        <v>920</v>
      </c>
      <c r="P3686" s="2">
        <f t="shared" si="3113"/>
        <v>8400</v>
      </c>
      <c r="Q3686" s="2">
        <f t="shared" si="3108"/>
        <v>76.363636363636374</v>
      </c>
    </row>
    <row r="3687" spans="1:17">
      <c r="A3687" s="17" t="s">
        <v>803</v>
      </c>
      <c r="B3687" s="17" t="s">
        <v>129</v>
      </c>
      <c r="C3687" s="17" t="s">
        <v>1434</v>
      </c>
      <c r="D3687" s="17" t="s">
        <v>1435</v>
      </c>
      <c r="E3687" s="17" t="s">
        <v>99</v>
      </c>
      <c r="F3687" s="12" t="s">
        <v>0</v>
      </c>
      <c r="G3687" s="84" t="s">
        <v>0</v>
      </c>
      <c r="H3687" s="18" t="s">
        <v>26</v>
      </c>
      <c r="I3687" s="3">
        <v>55600</v>
      </c>
      <c r="J3687" s="3">
        <f t="shared" ref="J3687:K3687" si="3123">SUM(J3688:J3690)</f>
        <v>52600</v>
      </c>
      <c r="K3687" s="3">
        <f t="shared" si="3123"/>
        <v>21593</v>
      </c>
      <c r="L3687" s="3">
        <f t="shared" si="3111"/>
        <v>21500</v>
      </c>
      <c r="M3687" s="3">
        <f t="shared" ref="M3687:O3687" si="3124">SUM(M3688:M3690)</f>
        <v>13900</v>
      </c>
      <c r="N3687" s="3">
        <f t="shared" si="3124"/>
        <v>3800</v>
      </c>
      <c r="O3687" s="3">
        <f t="shared" si="3124"/>
        <v>3800</v>
      </c>
      <c r="P3687" s="3">
        <f t="shared" si="3113"/>
        <v>43093</v>
      </c>
      <c r="Q3687" s="3">
        <f t="shared" si="3108"/>
        <v>81.925855513307994</v>
      </c>
    </row>
    <row r="3688" spans="1:17">
      <c r="A3688" s="12" t="s">
        <v>803</v>
      </c>
      <c r="B3688" s="12" t="s">
        <v>129</v>
      </c>
      <c r="C3688" s="12" t="s">
        <v>1434</v>
      </c>
      <c r="D3688" s="12" t="s">
        <v>1435</v>
      </c>
      <c r="E3688" s="11">
        <v>6139</v>
      </c>
      <c r="F3688" s="12"/>
      <c r="G3688" s="84" t="s">
        <v>3108</v>
      </c>
      <c r="H3688" s="13" t="s">
        <v>26</v>
      </c>
      <c r="I3688" s="2">
        <v>37000</v>
      </c>
      <c r="J3688" s="2">
        <v>34000</v>
      </c>
      <c r="K3688" s="2">
        <v>17000</v>
      </c>
      <c r="L3688" s="2">
        <f t="shared" si="3111"/>
        <v>9000</v>
      </c>
      <c r="M3688" s="2">
        <v>3000</v>
      </c>
      <c r="N3688" s="2">
        <v>3000</v>
      </c>
      <c r="O3688" s="2">
        <v>3000</v>
      </c>
      <c r="P3688" s="2">
        <f t="shared" si="3113"/>
        <v>26000</v>
      </c>
      <c r="Q3688" s="2">
        <f t="shared" si="3108"/>
        <v>76.470588235294116</v>
      </c>
    </row>
    <row r="3689" spans="1:17">
      <c r="A3689" s="33" t="s">
        <v>803</v>
      </c>
      <c r="B3689" s="33" t="s">
        <v>129</v>
      </c>
      <c r="C3689" s="33" t="s">
        <v>1434</v>
      </c>
      <c r="D3689" s="33" t="s">
        <v>1435</v>
      </c>
      <c r="E3689" s="34">
        <v>6139</v>
      </c>
      <c r="F3689" s="33" t="s">
        <v>1442</v>
      </c>
      <c r="G3689" s="84" t="s">
        <v>3108</v>
      </c>
      <c r="H3689" s="35" t="s">
        <v>108</v>
      </c>
      <c r="I3689" s="32">
        <v>8500</v>
      </c>
      <c r="J3689" s="32">
        <v>8500</v>
      </c>
      <c r="K3689" s="32">
        <v>4593</v>
      </c>
      <c r="L3689" s="32">
        <f t="shared" si="3111"/>
        <v>2400</v>
      </c>
      <c r="M3689" s="32">
        <v>800</v>
      </c>
      <c r="N3689" s="32">
        <v>800</v>
      </c>
      <c r="O3689" s="32">
        <v>800</v>
      </c>
      <c r="P3689" s="32">
        <f t="shared" si="3113"/>
        <v>6993</v>
      </c>
      <c r="Q3689" s="32">
        <f t="shared" si="3108"/>
        <v>82.270588235294113</v>
      </c>
    </row>
    <row r="3690" spans="1:17" ht="22.5">
      <c r="A3690" s="12" t="s">
        <v>803</v>
      </c>
      <c r="B3690" s="12" t="s">
        <v>129</v>
      </c>
      <c r="C3690" s="12" t="s">
        <v>1434</v>
      </c>
      <c r="D3690" s="12" t="s">
        <v>1435</v>
      </c>
      <c r="E3690" s="11">
        <v>6139</v>
      </c>
      <c r="F3690" s="12" t="s">
        <v>1443</v>
      </c>
      <c r="G3690" s="84" t="s">
        <v>3108</v>
      </c>
      <c r="H3690" s="13" t="s">
        <v>114</v>
      </c>
      <c r="I3690" s="2">
        <v>10100</v>
      </c>
      <c r="J3690" s="2">
        <v>10100</v>
      </c>
      <c r="K3690" s="2">
        <v>0</v>
      </c>
      <c r="L3690" s="2">
        <f t="shared" si="3111"/>
        <v>10100</v>
      </c>
      <c r="M3690" s="2">
        <v>10100</v>
      </c>
      <c r="N3690" s="2"/>
      <c r="O3690" s="2"/>
      <c r="P3690" s="2">
        <f t="shared" si="3113"/>
        <v>10100</v>
      </c>
      <c r="Q3690" s="2">
        <f t="shared" si="3108"/>
        <v>100</v>
      </c>
    </row>
    <row r="3691" spans="1:17" ht="22.5">
      <c r="A3691" s="17" t="s">
        <v>0</v>
      </c>
      <c r="B3691" s="17" t="s">
        <v>0</v>
      </c>
      <c r="C3691" s="17" t="s">
        <v>0</v>
      </c>
      <c r="D3691" s="18" t="s">
        <v>0</v>
      </c>
      <c r="E3691" s="18" t="s">
        <v>0</v>
      </c>
      <c r="F3691" s="18" t="s">
        <v>0</v>
      </c>
      <c r="G3691" s="81" t="s">
        <v>0</v>
      </c>
      <c r="H3691" s="24" t="s">
        <v>36</v>
      </c>
      <c r="I3691" s="29">
        <v>100</v>
      </c>
      <c r="J3691" s="29">
        <f t="shared" ref="J3691:K3693" si="3125">SUM(J3692)</f>
        <v>100</v>
      </c>
      <c r="K3691" s="29">
        <f t="shared" si="3125"/>
        <v>0</v>
      </c>
      <c r="L3691" s="29">
        <f t="shared" si="3111"/>
        <v>0</v>
      </c>
      <c r="M3691" s="29">
        <f t="shared" ref="M3691:O3693" si="3126">SUM(M3692)</f>
        <v>0</v>
      </c>
      <c r="N3691" s="29">
        <f t="shared" si="3126"/>
        <v>0</v>
      </c>
      <c r="O3691" s="29">
        <f t="shared" si="3126"/>
        <v>0</v>
      </c>
      <c r="P3691" s="29">
        <f t="shared" si="3113"/>
        <v>0</v>
      </c>
      <c r="Q3691" s="29">
        <f t="shared" si="3108"/>
        <v>0</v>
      </c>
    </row>
    <row r="3692" spans="1:17">
      <c r="A3692" s="12" t="s">
        <v>803</v>
      </c>
      <c r="B3692" s="12" t="s">
        <v>129</v>
      </c>
      <c r="C3692" s="12" t="s">
        <v>1434</v>
      </c>
      <c r="D3692" s="12" t="s">
        <v>1435</v>
      </c>
      <c r="E3692" s="18" t="s">
        <v>28</v>
      </c>
      <c r="F3692" s="18" t="s">
        <v>0</v>
      </c>
      <c r="G3692" s="81" t="s">
        <v>0</v>
      </c>
      <c r="H3692" s="18" t="s">
        <v>29</v>
      </c>
      <c r="I3692" s="3">
        <v>100</v>
      </c>
      <c r="J3692" s="3">
        <f t="shared" si="3125"/>
        <v>100</v>
      </c>
      <c r="K3692" s="3">
        <f t="shared" si="3125"/>
        <v>0</v>
      </c>
      <c r="L3692" s="3">
        <f t="shared" si="3111"/>
        <v>0</v>
      </c>
      <c r="M3692" s="3">
        <f t="shared" si="3126"/>
        <v>0</v>
      </c>
      <c r="N3692" s="3">
        <f t="shared" si="3126"/>
        <v>0</v>
      </c>
      <c r="O3692" s="3">
        <f t="shared" si="3126"/>
        <v>0</v>
      </c>
      <c r="P3692" s="3">
        <f t="shared" si="3113"/>
        <v>0</v>
      </c>
      <c r="Q3692" s="3">
        <f t="shared" si="3108"/>
        <v>0</v>
      </c>
    </row>
    <row r="3693" spans="1:17">
      <c r="A3693" s="17" t="s">
        <v>803</v>
      </c>
      <c r="B3693" s="17" t="s">
        <v>129</v>
      </c>
      <c r="C3693" s="17" t="s">
        <v>1434</v>
      </c>
      <c r="D3693" s="17" t="s">
        <v>1435</v>
      </c>
      <c r="E3693" s="17" t="s">
        <v>120</v>
      </c>
      <c r="F3693" s="12" t="s">
        <v>0</v>
      </c>
      <c r="G3693" s="84" t="s">
        <v>0</v>
      </c>
      <c r="H3693" s="18" t="s">
        <v>35</v>
      </c>
      <c r="I3693" s="3">
        <v>100</v>
      </c>
      <c r="J3693" s="3">
        <f t="shared" si="3125"/>
        <v>100</v>
      </c>
      <c r="K3693" s="3">
        <f t="shared" si="3125"/>
        <v>0</v>
      </c>
      <c r="L3693" s="3">
        <f t="shared" si="3111"/>
        <v>0</v>
      </c>
      <c r="M3693" s="3">
        <f t="shared" si="3126"/>
        <v>0</v>
      </c>
      <c r="N3693" s="3">
        <f t="shared" si="3126"/>
        <v>0</v>
      </c>
      <c r="O3693" s="3">
        <f t="shared" si="3126"/>
        <v>0</v>
      </c>
      <c r="P3693" s="3">
        <f t="shared" si="3113"/>
        <v>0</v>
      </c>
      <c r="Q3693" s="3">
        <f t="shared" si="3108"/>
        <v>0</v>
      </c>
    </row>
    <row r="3694" spans="1:17">
      <c r="A3694" s="12" t="s">
        <v>803</v>
      </c>
      <c r="B3694" s="12" t="s">
        <v>129</v>
      </c>
      <c r="C3694" s="12" t="s">
        <v>1434</v>
      </c>
      <c r="D3694" s="12" t="s">
        <v>1435</v>
      </c>
      <c r="E3694" s="11">
        <v>6148</v>
      </c>
      <c r="F3694" s="12"/>
      <c r="G3694" s="84" t="s">
        <v>3108</v>
      </c>
      <c r="H3694" s="13" t="s">
        <v>35</v>
      </c>
      <c r="I3694" s="2">
        <v>100</v>
      </c>
      <c r="J3694" s="2">
        <v>100</v>
      </c>
      <c r="K3694" s="2">
        <v>0</v>
      </c>
      <c r="L3694" s="2">
        <f t="shared" si="3111"/>
        <v>0</v>
      </c>
      <c r="M3694" s="2"/>
      <c r="N3694" s="2"/>
      <c r="O3694" s="2"/>
      <c r="P3694" s="2">
        <f t="shared" si="3113"/>
        <v>0</v>
      </c>
      <c r="Q3694" s="2">
        <f t="shared" si="3108"/>
        <v>0</v>
      </c>
    </row>
    <row r="3695" spans="1:17" ht="22.5">
      <c r="A3695" s="17" t="s">
        <v>0</v>
      </c>
      <c r="B3695" s="17" t="s">
        <v>0</v>
      </c>
      <c r="C3695" s="17" t="s">
        <v>0</v>
      </c>
      <c r="D3695" s="18" t="s">
        <v>0</v>
      </c>
      <c r="E3695" s="18" t="s">
        <v>0</v>
      </c>
      <c r="F3695" s="18" t="s">
        <v>0</v>
      </c>
      <c r="G3695" s="81" t="s">
        <v>0</v>
      </c>
      <c r="H3695" s="24" t="s">
        <v>58</v>
      </c>
      <c r="I3695" s="29">
        <v>50000</v>
      </c>
      <c r="J3695" s="29">
        <f t="shared" ref="J3695:K3695" si="3127">SUM(J3696)</f>
        <v>30000</v>
      </c>
      <c r="K3695" s="29">
        <f t="shared" si="3127"/>
        <v>15000</v>
      </c>
      <c r="L3695" s="29">
        <f t="shared" si="3111"/>
        <v>15000</v>
      </c>
      <c r="M3695" s="29">
        <f t="shared" ref="M3695:O3695" si="3128">SUM(M3696)</f>
        <v>10000</v>
      </c>
      <c r="N3695" s="29">
        <f t="shared" si="3128"/>
        <v>5000</v>
      </c>
      <c r="O3695" s="29">
        <f t="shared" si="3128"/>
        <v>0</v>
      </c>
      <c r="P3695" s="29">
        <f t="shared" si="3113"/>
        <v>30000</v>
      </c>
      <c r="Q3695" s="29">
        <f t="shared" si="3108"/>
        <v>100</v>
      </c>
    </row>
    <row r="3696" spans="1:17">
      <c r="A3696" s="12" t="s">
        <v>803</v>
      </c>
      <c r="B3696" s="12" t="s">
        <v>129</v>
      </c>
      <c r="C3696" s="12" t="s">
        <v>1434</v>
      </c>
      <c r="D3696" s="12" t="s">
        <v>1435</v>
      </c>
      <c r="E3696" s="18" t="s">
        <v>50</v>
      </c>
      <c r="F3696" s="18" t="s">
        <v>0</v>
      </c>
      <c r="G3696" s="81" t="s">
        <v>0</v>
      </c>
      <c r="H3696" s="18" t="s">
        <v>51</v>
      </c>
      <c r="I3696" s="3">
        <v>50000</v>
      </c>
      <c r="J3696" s="3">
        <f t="shared" ref="J3696" si="3129">SUM(J3697:J3698)</f>
        <v>30000</v>
      </c>
      <c r="K3696" s="3">
        <f t="shared" ref="K3696" si="3130">SUM(K3697:K3698)</f>
        <v>15000</v>
      </c>
      <c r="L3696" s="3">
        <f t="shared" si="3111"/>
        <v>15000</v>
      </c>
      <c r="M3696" s="3">
        <f t="shared" ref="M3696:O3696" si="3131">SUM(M3697:M3698)</f>
        <v>10000</v>
      </c>
      <c r="N3696" s="3">
        <f t="shared" si="3131"/>
        <v>5000</v>
      </c>
      <c r="O3696" s="3">
        <f t="shared" si="3131"/>
        <v>0</v>
      </c>
      <c r="P3696" s="3">
        <f t="shared" si="3113"/>
        <v>30000</v>
      </c>
      <c r="Q3696" s="3">
        <f t="shared" si="3108"/>
        <v>100</v>
      </c>
    </row>
    <row r="3697" spans="1:17">
      <c r="A3697" s="12" t="s">
        <v>803</v>
      </c>
      <c r="B3697" s="12" t="s">
        <v>129</v>
      </c>
      <c r="C3697" s="12" t="s">
        <v>1434</v>
      </c>
      <c r="D3697" s="12" t="s">
        <v>1435</v>
      </c>
      <c r="E3697" s="11">
        <v>8213</v>
      </c>
      <c r="F3697" s="12"/>
      <c r="G3697" s="84" t="s">
        <v>3108</v>
      </c>
      <c r="H3697" s="13" t="s">
        <v>54</v>
      </c>
      <c r="I3697" s="2">
        <v>35000</v>
      </c>
      <c r="J3697" s="2">
        <v>20000</v>
      </c>
      <c r="K3697" s="2">
        <v>10000</v>
      </c>
      <c r="L3697" s="2">
        <f t="shared" si="3111"/>
        <v>10000</v>
      </c>
      <c r="M3697" s="2">
        <v>5000</v>
      </c>
      <c r="N3697" s="2">
        <v>5000</v>
      </c>
      <c r="O3697" s="2"/>
      <c r="P3697" s="2">
        <f t="shared" si="3113"/>
        <v>20000</v>
      </c>
      <c r="Q3697" s="2">
        <f t="shared" si="3108"/>
        <v>100</v>
      </c>
    </row>
    <row r="3698" spans="1:17">
      <c r="A3698" s="12" t="s">
        <v>803</v>
      </c>
      <c r="B3698" s="12" t="s">
        <v>129</v>
      </c>
      <c r="C3698" s="12" t="s">
        <v>1434</v>
      </c>
      <c r="D3698" s="12" t="s">
        <v>1435</v>
      </c>
      <c r="E3698" s="11">
        <v>8216</v>
      </c>
      <c r="F3698" s="12"/>
      <c r="G3698" s="84" t="s">
        <v>3108</v>
      </c>
      <c r="H3698" s="13" t="s">
        <v>57</v>
      </c>
      <c r="I3698" s="2">
        <v>15000</v>
      </c>
      <c r="J3698" s="2">
        <v>10000</v>
      </c>
      <c r="K3698" s="2">
        <v>5000</v>
      </c>
      <c r="L3698" s="2">
        <f t="shared" si="3111"/>
        <v>5000</v>
      </c>
      <c r="M3698" s="2">
        <v>5000</v>
      </c>
      <c r="N3698" s="2"/>
      <c r="O3698" s="2"/>
      <c r="P3698" s="2">
        <f t="shared" si="3113"/>
        <v>10000</v>
      </c>
      <c r="Q3698" s="2">
        <f t="shared" si="3108"/>
        <v>100</v>
      </c>
    </row>
    <row r="3699" spans="1:17">
      <c r="A3699" s="13" t="s">
        <v>0</v>
      </c>
      <c r="B3699" s="13" t="s">
        <v>0</v>
      </c>
      <c r="C3699" s="13" t="s">
        <v>0</v>
      </c>
      <c r="D3699" s="13" t="s">
        <v>0</v>
      </c>
      <c r="E3699" s="13" t="s">
        <v>0</v>
      </c>
      <c r="F3699" s="13" t="s">
        <v>0</v>
      </c>
      <c r="G3699" s="84" t="s">
        <v>0</v>
      </c>
      <c r="H3699" s="24" t="s">
        <v>1444</v>
      </c>
      <c r="I3699" s="29">
        <v>3642027</v>
      </c>
      <c r="J3699" s="29">
        <f t="shared" ref="J3699:K3699" si="3132">SUM(J3669,J3691,J3695)</f>
        <v>3633295</v>
      </c>
      <c r="K3699" s="29">
        <f t="shared" si="3132"/>
        <v>1894038</v>
      </c>
      <c r="L3699" s="29">
        <f t="shared" si="3111"/>
        <v>942340</v>
      </c>
      <c r="M3699" s="29">
        <f t="shared" ref="M3699:O3699" si="3133">SUM(M3669,M3691,M3695)</f>
        <v>333300</v>
      </c>
      <c r="N3699" s="29">
        <f t="shared" si="3133"/>
        <v>307020</v>
      </c>
      <c r="O3699" s="29">
        <f t="shared" si="3133"/>
        <v>302020</v>
      </c>
      <c r="P3699" s="29">
        <f t="shared" si="3113"/>
        <v>2836378</v>
      </c>
      <c r="Q3699" s="29">
        <f t="shared" si="3108"/>
        <v>78.066273176276638</v>
      </c>
    </row>
    <row r="3700" spans="1:17" ht="15.75" thickBot="1">
      <c r="A3700" s="13" t="s">
        <v>0</v>
      </c>
      <c r="B3700" s="13" t="s">
        <v>0</v>
      </c>
      <c r="C3700" s="13" t="s">
        <v>0</v>
      </c>
      <c r="D3700" s="13" t="s">
        <v>0</v>
      </c>
      <c r="E3700" s="13" t="s">
        <v>0</v>
      </c>
      <c r="F3700" s="13" t="s">
        <v>0</v>
      </c>
      <c r="G3700" s="84" t="s">
        <v>0</v>
      </c>
      <c r="H3700" s="18" t="s">
        <v>125</v>
      </c>
      <c r="I3700" s="3">
        <v>81</v>
      </c>
      <c r="J3700" s="3">
        <v>81</v>
      </c>
      <c r="K3700" s="3">
        <v>0</v>
      </c>
      <c r="L3700" s="3">
        <f t="shared" si="3111"/>
        <v>0</v>
      </c>
      <c r="M3700" s="3"/>
      <c r="N3700" s="3"/>
      <c r="O3700" s="3"/>
      <c r="P3700" s="3">
        <f t="shared" si="3113"/>
        <v>0</v>
      </c>
      <c r="Q3700" s="3">
        <f t="shared" si="3108"/>
        <v>0</v>
      </c>
    </row>
    <row r="3701" spans="1:17" ht="45.75" thickBot="1">
      <c r="A3701" s="109" t="s">
        <v>0</v>
      </c>
      <c r="B3701" s="109" t="s">
        <v>0</v>
      </c>
      <c r="C3701" s="109" t="s">
        <v>0</v>
      </c>
      <c r="D3701" s="109" t="s">
        <v>0</v>
      </c>
      <c r="E3701" s="109" t="s">
        <v>0</v>
      </c>
      <c r="F3701" s="109" t="s">
        <v>0</v>
      </c>
      <c r="G3701" s="121" t="s">
        <v>0</v>
      </c>
      <c r="H3701" s="1" t="s">
        <v>126</v>
      </c>
      <c r="I3701" s="1" t="s">
        <v>3016</v>
      </c>
      <c r="J3701" s="1" t="s">
        <v>3199</v>
      </c>
      <c r="K3701" s="1" t="s">
        <v>3198</v>
      </c>
      <c r="L3701" s="1" t="s">
        <v>3191</v>
      </c>
      <c r="M3701" s="1" t="s">
        <v>3193</v>
      </c>
      <c r="N3701" s="1" t="s">
        <v>3194</v>
      </c>
      <c r="O3701" s="1" t="s">
        <v>3195</v>
      </c>
      <c r="P3701" s="1" t="s">
        <v>3192</v>
      </c>
      <c r="Q3701" s="1" t="s">
        <v>3185</v>
      </c>
    </row>
    <row r="3702" spans="1:17">
      <c r="A3702" s="110"/>
      <c r="B3702" s="110"/>
      <c r="C3702" s="110"/>
      <c r="D3702" s="110"/>
      <c r="E3702" s="110"/>
      <c r="F3702" s="110"/>
      <c r="G3702" s="122"/>
      <c r="H3702" s="26" t="s">
        <v>0</v>
      </c>
      <c r="I3702" s="28">
        <v>1</v>
      </c>
      <c r="J3702" s="28">
        <v>2</v>
      </c>
      <c r="K3702" s="28">
        <v>3</v>
      </c>
      <c r="L3702" s="28" t="s">
        <v>3186</v>
      </c>
      <c r="M3702" s="28">
        <v>5</v>
      </c>
      <c r="N3702" s="28">
        <v>6</v>
      </c>
      <c r="O3702" s="28">
        <v>7</v>
      </c>
      <c r="P3702" s="28" t="s">
        <v>3187</v>
      </c>
      <c r="Q3702" s="28">
        <v>9</v>
      </c>
    </row>
    <row r="3703" spans="1:17">
      <c r="A3703" s="110"/>
      <c r="B3703" s="110"/>
      <c r="C3703" s="110"/>
      <c r="D3703" s="110"/>
      <c r="E3703" s="110"/>
      <c r="F3703" s="110"/>
      <c r="G3703" s="122"/>
      <c r="H3703" s="8" t="s">
        <v>877</v>
      </c>
      <c r="I3703" s="9">
        <v>3642027</v>
      </c>
      <c r="J3703" s="9">
        <f t="shared" ref="J3703" si="3134">SUM(J3699)</f>
        <v>3633295</v>
      </c>
      <c r="K3703" s="9">
        <f t="shared" ref="K3703" si="3135">SUM(K3699)</f>
        <v>1894038</v>
      </c>
      <c r="L3703" s="9">
        <f t="shared" ref="L3703:L3704" si="3136">M3703+N3703+O3703</f>
        <v>942340</v>
      </c>
      <c r="M3703" s="9">
        <f t="shared" ref="M3703:O3703" si="3137">SUM(M3699)</f>
        <v>333300</v>
      </c>
      <c r="N3703" s="9">
        <f t="shared" si="3137"/>
        <v>307020</v>
      </c>
      <c r="O3703" s="9">
        <f t="shared" si="3137"/>
        <v>302020</v>
      </c>
      <c r="P3703" s="9">
        <f t="shared" ref="P3703:P3704" si="3138">SUM(K3703+L3703)</f>
        <v>2836378</v>
      </c>
      <c r="Q3703" s="9">
        <f t="shared" si="3108"/>
        <v>78.066273176276638</v>
      </c>
    </row>
    <row r="3704" spans="1:17">
      <c r="A3704" s="110"/>
      <c r="B3704" s="110"/>
      <c r="C3704" s="110"/>
      <c r="D3704" s="110"/>
      <c r="E3704" s="110"/>
      <c r="F3704" s="110"/>
      <c r="G3704" s="122"/>
      <c r="H3704" s="10" t="s">
        <v>68</v>
      </c>
      <c r="I3704" s="9">
        <v>3642027</v>
      </c>
      <c r="J3704" s="9">
        <f t="shared" ref="J3704" si="3139">SUM(J3703)</f>
        <v>3633295</v>
      </c>
      <c r="K3704" s="9">
        <f t="shared" ref="K3704" si="3140">SUM(K3703)</f>
        <v>1894038</v>
      </c>
      <c r="L3704" s="9">
        <f t="shared" si="3136"/>
        <v>942340</v>
      </c>
      <c r="M3704" s="9">
        <f t="shared" ref="M3704:O3704" si="3141">SUM(M3703)</f>
        <v>333300</v>
      </c>
      <c r="N3704" s="9">
        <f t="shared" si="3141"/>
        <v>307020</v>
      </c>
      <c r="O3704" s="9">
        <f t="shared" si="3141"/>
        <v>302020</v>
      </c>
      <c r="P3704" s="9">
        <f t="shared" si="3138"/>
        <v>2836378</v>
      </c>
      <c r="Q3704" s="9">
        <f t="shared" si="3108"/>
        <v>78.066273176276638</v>
      </c>
    </row>
    <row r="3705" spans="1:17">
      <c r="A3705" s="111"/>
      <c r="B3705" s="111"/>
      <c r="C3705" s="111"/>
      <c r="D3705" s="111"/>
      <c r="E3705" s="111"/>
      <c r="F3705" s="111"/>
      <c r="G3705" s="123"/>
      <c r="Q3705" t="str">
        <f t="shared" si="3108"/>
        <v>-</v>
      </c>
    </row>
    <row r="3706" spans="1:17" ht="15.75" thickBot="1">
      <c r="A3706" s="13" t="s">
        <v>0</v>
      </c>
      <c r="B3706" s="13" t="s">
        <v>0</v>
      </c>
      <c r="C3706" s="13" t="s">
        <v>0</v>
      </c>
      <c r="D3706" s="13" t="s">
        <v>0</v>
      </c>
      <c r="E3706" s="13" t="s">
        <v>0</v>
      </c>
      <c r="F3706" s="13" t="s">
        <v>0</v>
      </c>
      <c r="G3706" s="84" t="s">
        <v>0</v>
      </c>
      <c r="H3706" s="27" t="s">
        <v>0</v>
      </c>
      <c r="I3706" s="27"/>
      <c r="J3706" s="27"/>
      <c r="K3706" s="27"/>
      <c r="L3706" s="27"/>
      <c r="M3706" s="27"/>
      <c r="N3706" s="27"/>
      <c r="O3706" s="27"/>
      <c r="P3706" s="27"/>
      <c r="Q3706" s="27" t="str">
        <f t="shared" si="3108"/>
        <v>-</v>
      </c>
    </row>
    <row r="3707" spans="1:17" ht="45.75" thickBot="1">
      <c r="A3707" s="1" t="s">
        <v>82</v>
      </c>
      <c r="B3707" s="1" t="s">
        <v>83</v>
      </c>
      <c r="C3707" s="1" t="s">
        <v>84</v>
      </c>
      <c r="D3707" s="19" t="s">
        <v>0</v>
      </c>
      <c r="E3707" s="1" t="s">
        <v>85</v>
      </c>
      <c r="F3707" s="1" t="s">
        <v>86</v>
      </c>
      <c r="G3707" s="82" t="s">
        <v>87</v>
      </c>
      <c r="H3707" s="1" t="s">
        <v>1</v>
      </c>
      <c r="I3707" s="1" t="s">
        <v>3016</v>
      </c>
      <c r="J3707" s="1" t="s">
        <v>3199</v>
      </c>
      <c r="K3707" s="1" t="s">
        <v>3198</v>
      </c>
      <c r="L3707" s="1" t="s">
        <v>3191</v>
      </c>
      <c r="M3707" s="1" t="s">
        <v>3193</v>
      </c>
      <c r="N3707" s="1" t="s">
        <v>3194</v>
      </c>
      <c r="O3707" s="1" t="s">
        <v>3195</v>
      </c>
      <c r="P3707" s="1" t="s">
        <v>3192</v>
      </c>
      <c r="Q3707" s="1" t="s">
        <v>3185</v>
      </c>
    </row>
    <row r="3708" spans="1:17">
      <c r="A3708" s="20" t="s">
        <v>0</v>
      </c>
      <c r="B3708" s="20" t="s">
        <v>0</v>
      </c>
      <c r="C3708" s="20" t="s">
        <v>0</v>
      </c>
      <c r="D3708" s="21" t="s">
        <v>0</v>
      </c>
      <c r="E3708" s="21" t="s">
        <v>0</v>
      </c>
      <c r="F3708" s="22" t="s">
        <v>0</v>
      </c>
      <c r="G3708" s="83" t="s">
        <v>0</v>
      </c>
      <c r="H3708" s="23" t="s">
        <v>0</v>
      </c>
      <c r="I3708" s="28">
        <v>1</v>
      </c>
      <c r="J3708" s="28">
        <v>2</v>
      </c>
      <c r="K3708" s="28">
        <v>3</v>
      </c>
      <c r="L3708" s="28" t="s">
        <v>3186</v>
      </c>
      <c r="M3708" s="28">
        <v>5</v>
      </c>
      <c r="N3708" s="28">
        <v>6</v>
      </c>
      <c r="O3708" s="28">
        <v>7</v>
      </c>
      <c r="P3708" s="28" t="s">
        <v>3187</v>
      </c>
      <c r="Q3708" s="28">
        <v>9</v>
      </c>
    </row>
    <row r="3709" spans="1:17">
      <c r="A3709" s="17" t="s">
        <v>803</v>
      </c>
      <c r="B3709" s="17" t="s">
        <v>129</v>
      </c>
      <c r="C3709" s="12" t="s">
        <v>1445</v>
      </c>
      <c r="D3709" s="12" t="s">
        <v>1446</v>
      </c>
      <c r="E3709" s="18" t="s">
        <v>0</v>
      </c>
      <c r="F3709" s="18" t="s">
        <v>0</v>
      </c>
      <c r="G3709" s="81" t="s">
        <v>0</v>
      </c>
      <c r="H3709" s="18" t="s">
        <v>1447</v>
      </c>
      <c r="I3709" s="11"/>
      <c r="J3709" s="11"/>
      <c r="K3709" s="11"/>
      <c r="L3709" s="11"/>
      <c r="M3709" s="11"/>
      <c r="N3709" s="11"/>
      <c r="O3709" s="11"/>
      <c r="P3709" s="11"/>
      <c r="Q3709" s="11" t="str">
        <f t="shared" si="3108"/>
        <v>-</v>
      </c>
    </row>
    <row r="3710" spans="1:17" ht="22.5">
      <c r="A3710" s="17" t="s">
        <v>0</v>
      </c>
      <c r="B3710" s="17" t="s">
        <v>0</v>
      </c>
      <c r="C3710" s="17" t="s">
        <v>0</v>
      </c>
      <c r="D3710" s="18" t="s">
        <v>0</v>
      </c>
      <c r="E3710" s="18" t="s">
        <v>0</v>
      </c>
      <c r="F3710" s="18" t="s">
        <v>0</v>
      </c>
      <c r="G3710" s="81" t="s">
        <v>0</v>
      </c>
      <c r="H3710" s="24" t="s">
        <v>27</v>
      </c>
      <c r="I3710" s="29">
        <v>3156043</v>
      </c>
      <c r="J3710" s="29">
        <f t="shared" ref="J3710" si="3142">SUM(J3711,J3719,J3721)</f>
        <v>3015267</v>
      </c>
      <c r="K3710" s="29">
        <f t="shared" ref="K3710" si="3143">SUM(K3711,K3719,K3721)</f>
        <v>1595496</v>
      </c>
      <c r="L3710" s="29">
        <f t="shared" ref="L3710:L3741" si="3144">M3710+N3710+O3710</f>
        <v>789850</v>
      </c>
      <c r="M3710" s="29">
        <f t="shared" ref="M3710:O3710" si="3145">SUM(M3711,M3719,M3721)</f>
        <v>273750</v>
      </c>
      <c r="N3710" s="29">
        <f t="shared" si="3145"/>
        <v>258050</v>
      </c>
      <c r="O3710" s="29">
        <f t="shared" si="3145"/>
        <v>258050</v>
      </c>
      <c r="P3710" s="29">
        <f t="shared" ref="P3710:P3741" si="3146">SUM(K3710+L3710)</f>
        <v>2385346</v>
      </c>
      <c r="Q3710" s="29">
        <f t="shared" si="3108"/>
        <v>79.108947897483034</v>
      </c>
    </row>
    <row r="3711" spans="1:17">
      <c r="A3711" s="12" t="s">
        <v>803</v>
      </c>
      <c r="B3711" s="12" t="s">
        <v>129</v>
      </c>
      <c r="C3711" s="12" t="s">
        <v>1445</v>
      </c>
      <c r="D3711" s="12" t="s">
        <v>1446</v>
      </c>
      <c r="E3711" s="18" t="s">
        <v>2</v>
      </c>
      <c r="F3711" s="18" t="s">
        <v>0</v>
      </c>
      <c r="G3711" s="81" t="s">
        <v>0</v>
      </c>
      <c r="H3711" s="18" t="s">
        <v>3</v>
      </c>
      <c r="I3711" s="3">
        <v>2649627</v>
      </c>
      <c r="J3711" s="3">
        <f t="shared" ref="J3711" si="3147">SUM(J3712:J3713)</f>
        <v>2616451</v>
      </c>
      <c r="K3711" s="3">
        <f t="shared" ref="K3711" si="3148">SUM(K3712:K3713)</f>
        <v>1402868</v>
      </c>
      <c r="L3711" s="3">
        <f t="shared" si="3144"/>
        <v>673500</v>
      </c>
      <c r="M3711" s="3">
        <f t="shared" ref="M3711:O3711" si="3149">SUM(M3712:M3713)</f>
        <v>224500</v>
      </c>
      <c r="N3711" s="3">
        <f t="shared" si="3149"/>
        <v>224500</v>
      </c>
      <c r="O3711" s="3">
        <f t="shared" si="3149"/>
        <v>224500</v>
      </c>
      <c r="P3711" s="3">
        <f t="shared" si="3146"/>
        <v>2076368</v>
      </c>
      <c r="Q3711" s="3">
        <f t="shared" si="3108"/>
        <v>79.358184043958772</v>
      </c>
    </row>
    <row r="3712" spans="1:17">
      <c r="A3712" s="33" t="s">
        <v>803</v>
      </c>
      <c r="B3712" s="33" t="s">
        <v>129</v>
      </c>
      <c r="C3712" s="33" t="s">
        <v>1445</v>
      </c>
      <c r="D3712" s="33" t="s">
        <v>1446</v>
      </c>
      <c r="E3712" s="34">
        <v>6111</v>
      </c>
      <c r="F3712" s="33"/>
      <c r="G3712" s="84" t="s">
        <v>3108</v>
      </c>
      <c r="H3712" s="35" t="s">
        <v>4</v>
      </c>
      <c r="I3712" s="32">
        <v>2328727</v>
      </c>
      <c r="J3712" s="32">
        <v>2283727</v>
      </c>
      <c r="K3712" s="32">
        <v>1199782</v>
      </c>
      <c r="L3712" s="32">
        <f t="shared" si="3144"/>
        <v>600000</v>
      </c>
      <c r="M3712" s="32">
        <v>200000</v>
      </c>
      <c r="N3712" s="32">
        <v>200000</v>
      </c>
      <c r="O3712" s="32">
        <v>200000</v>
      </c>
      <c r="P3712" s="32">
        <f t="shared" si="3146"/>
        <v>1799782</v>
      </c>
      <c r="Q3712" s="32">
        <f t="shared" si="3108"/>
        <v>78.808981984273956</v>
      </c>
    </row>
    <row r="3713" spans="1:17">
      <c r="A3713" s="17" t="s">
        <v>803</v>
      </c>
      <c r="B3713" s="17" t="s">
        <v>129</v>
      </c>
      <c r="C3713" s="17" t="s">
        <v>1445</v>
      </c>
      <c r="D3713" s="17" t="s">
        <v>1446</v>
      </c>
      <c r="E3713" s="17" t="s">
        <v>91</v>
      </c>
      <c r="F3713" s="12" t="s">
        <v>0</v>
      </c>
      <c r="G3713" s="84" t="s">
        <v>0</v>
      </c>
      <c r="H3713" s="18" t="s">
        <v>5</v>
      </c>
      <c r="I3713" s="3">
        <v>320900</v>
      </c>
      <c r="J3713" s="3">
        <f t="shared" ref="J3713:K3713" si="3150">SUM(J3714:J3718)</f>
        <v>332724</v>
      </c>
      <c r="K3713" s="3">
        <f t="shared" si="3150"/>
        <v>203086</v>
      </c>
      <c r="L3713" s="3">
        <f t="shared" si="3144"/>
        <v>73500</v>
      </c>
      <c r="M3713" s="3">
        <f t="shared" ref="M3713:O3713" si="3151">SUM(M3714:M3718)</f>
        <v>24500</v>
      </c>
      <c r="N3713" s="3">
        <f t="shared" si="3151"/>
        <v>24500</v>
      </c>
      <c r="O3713" s="3">
        <f t="shared" si="3151"/>
        <v>24500</v>
      </c>
      <c r="P3713" s="3">
        <f t="shared" si="3146"/>
        <v>276586</v>
      </c>
      <c r="Q3713" s="3">
        <f t="shared" si="3108"/>
        <v>83.127757540784557</v>
      </c>
    </row>
    <row r="3714" spans="1:17">
      <c r="A3714" s="33" t="s">
        <v>803</v>
      </c>
      <c r="B3714" s="33" t="s">
        <v>129</v>
      </c>
      <c r="C3714" s="33" t="s">
        <v>1445</v>
      </c>
      <c r="D3714" s="33" t="s">
        <v>1446</v>
      </c>
      <c r="E3714" s="34">
        <v>6112</v>
      </c>
      <c r="F3714" s="33" t="s">
        <v>1448</v>
      </c>
      <c r="G3714" s="84" t="s">
        <v>3108</v>
      </c>
      <c r="H3714" s="35" t="s">
        <v>9</v>
      </c>
      <c r="I3714" s="32">
        <v>38700</v>
      </c>
      <c r="J3714" s="32">
        <v>38700</v>
      </c>
      <c r="K3714" s="32">
        <v>19602</v>
      </c>
      <c r="L3714" s="32">
        <f t="shared" si="3144"/>
        <v>10500</v>
      </c>
      <c r="M3714" s="32">
        <v>3500</v>
      </c>
      <c r="N3714" s="32">
        <v>3500</v>
      </c>
      <c r="O3714" s="32">
        <v>3500</v>
      </c>
      <c r="P3714" s="32">
        <f t="shared" si="3146"/>
        <v>30102</v>
      </c>
      <c r="Q3714" s="32">
        <f t="shared" si="3108"/>
        <v>77.782945736434101</v>
      </c>
    </row>
    <row r="3715" spans="1:17">
      <c r="A3715" s="33" t="s">
        <v>803</v>
      </c>
      <c r="B3715" s="33" t="s">
        <v>129</v>
      </c>
      <c r="C3715" s="33" t="s">
        <v>1445</v>
      </c>
      <c r="D3715" s="33" t="s">
        <v>1446</v>
      </c>
      <c r="E3715" s="34">
        <v>6112</v>
      </c>
      <c r="F3715" s="33" t="s">
        <v>1449</v>
      </c>
      <c r="G3715" s="84" t="s">
        <v>3108</v>
      </c>
      <c r="H3715" s="35" t="s">
        <v>10</v>
      </c>
      <c r="I3715" s="32">
        <v>202000</v>
      </c>
      <c r="J3715" s="32">
        <v>195000</v>
      </c>
      <c r="K3715" s="32">
        <v>108460</v>
      </c>
      <c r="L3715" s="32">
        <f t="shared" si="3144"/>
        <v>63000</v>
      </c>
      <c r="M3715" s="32">
        <v>21000</v>
      </c>
      <c r="N3715" s="32">
        <v>21000</v>
      </c>
      <c r="O3715" s="32">
        <v>21000</v>
      </c>
      <c r="P3715" s="32">
        <f t="shared" si="3146"/>
        <v>171460</v>
      </c>
      <c r="Q3715" s="32">
        <f t="shared" si="3108"/>
        <v>87.928205128205121</v>
      </c>
    </row>
    <row r="3716" spans="1:17">
      <c r="A3716" s="12" t="s">
        <v>803</v>
      </c>
      <c r="B3716" s="12" t="s">
        <v>129</v>
      </c>
      <c r="C3716" s="12" t="s">
        <v>1445</v>
      </c>
      <c r="D3716" s="12" t="s">
        <v>1446</v>
      </c>
      <c r="E3716" s="11">
        <v>6112</v>
      </c>
      <c r="F3716" s="12" t="s">
        <v>1450</v>
      </c>
      <c r="G3716" s="84" t="s">
        <v>3108</v>
      </c>
      <c r="H3716" s="13" t="s">
        <v>7</v>
      </c>
      <c r="I3716" s="2">
        <v>32500</v>
      </c>
      <c r="J3716" s="2">
        <v>51324</v>
      </c>
      <c r="K3716" s="2">
        <v>51324</v>
      </c>
      <c r="L3716" s="2">
        <f t="shared" si="3144"/>
        <v>0</v>
      </c>
      <c r="M3716" s="2"/>
      <c r="N3716" s="2"/>
      <c r="O3716" s="2"/>
      <c r="P3716" s="2">
        <f t="shared" si="3146"/>
        <v>51324</v>
      </c>
      <c r="Q3716" s="2">
        <f t="shared" si="3108"/>
        <v>100</v>
      </c>
    </row>
    <row r="3717" spans="1:17">
      <c r="A3717" s="12" t="s">
        <v>803</v>
      </c>
      <c r="B3717" s="12" t="s">
        <v>129</v>
      </c>
      <c r="C3717" s="12" t="s">
        <v>1445</v>
      </c>
      <c r="D3717" s="12" t="s">
        <v>1446</v>
      </c>
      <c r="E3717" s="11">
        <v>6112</v>
      </c>
      <c r="F3717" s="12" t="s">
        <v>1451</v>
      </c>
      <c r="G3717" s="84" t="s">
        <v>3108</v>
      </c>
      <c r="H3717" s="13" t="s">
        <v>8</v>
      </c>
      <c r="I3717" s="2">
        <v>22000</v>
      </c>
      <c r="J3717" s="2">
        <v>22000</v>
      </c>
      <c r="K3717" s="2">
        <v>12000</v>
      </c>
      <c r="L3717" s="2">
        <f t="shared" si="3144"/>
        <v>0</v>
      </c>
      <c r="M3717" s="2"/>
      <c r="N3717" s="2"/>
      <c r="O3717" s="2"/>
      <c r="P3717" s="2">
        <f t="shared" si="3146"/>
        <v>12000</v>
      </c>
      <c r="Q3717" s="2">
        <f t="shared" si="3108"/>
        <v>54.54545454545454</v>
      </c>
    </row>
    <row r="3718" spans="1:17">
      <c r="A3718" s="12" t="s">
        <v>803</v>
      </c>
      <c r="B3718" s="12" t="s">
        <v>129</v>
      </c>
      <c r="C3718" s="12" t="s">
        <v>1445</v>
      </c>
      <c r="D3718" s="12" t="s">
        <v>1446</v>
      </c>
      <c r="E3718" s="11">
        <v>6112</v>
      </c>
      <c r="F3718" s="12" t="s">
        <v>1452</v>
      </c>
      <c r="G3718" s="84" t="s">
        <v>3108</v>
      </c>
      <c r="H3718" s="13" t="s">
        <v>6</v>
      </c>
      <c r="I3718" s="2">
        <v>25700</v>
      </c>
      <c r="J3718" s="2">
        <v>25700</v>
      </c>
      <c r="K3718" s="2">
        <v>11700</v>
      </c>
      <c r="L3718" s="2">
        <f t="shared" si="3144"/>
        <v>0</v>
      </c>
      <c r="M3718" s="2"/>
      <c r="N3718" s="2"/>
      <c r="O3718" s="2"/>
      <c r="P3718" s="2">
        <f t="shared" si="3146"/>
        <v>11700</v>
      </c>
      <c r="Q3718" s="2">
        <f t="shared" si="3108"/>
        <v>45.525291828793776</v>
      </c>
    </row>
    <row r="3719" spans="1:17">
      <c r="A3719" s="12" t="s">
        <v>803</v>
      </c>
      <c r="B3719" s="12" t="s">
        <v>129</v>
      </c>
      <c r="C3719" s="12" t="s">
        <v>1445</v>
      </c>
      <c r="D3719" s="12" t="s">
        <v>1446</v>
      </c>
      <c r="E3719" s="18" t="s">
        <v>13</v>
      </c>
      <c r="F3719" s="18" t="s">
        <v>0</v>
      </c>
      <c r="G3719" s="81" t="s">
        <v>0</v>
      </c>
      <c r="H3719" s="18" t="s">
        <v>14</v>
      </c>
      <c r="I3719" s="3">
        <v>244516</v>
      </c>
      <c r="J3719" s="3">
        <f t="shared" ref="J3719:K3719" si="3152">SUM(J3720)</f>
        <v>239516</v>
      </c>
      <c r="K3719" s="3">
        <f t="shared" si="3152"/>
        <v>120634</v>
      </c>
      <c r="L3719" s="3">
        <f t="shared" si="3144"/>
        <v>63000</v>
      </c>
      <c r="M3719" s="3">
        <f t="shared" ref="M3719:O3719" si="3153">SUM(M3720)</f>
        <v>21000</v>
      </c>
      <c r="N3719" s="3">
        <f t="shared" si="3153"/>
        <v>21000</v>
      </c>
      <c r="O3719" s="3">
        <f t="shared" si="3153"/>
        <v>21000</v>
      </c>
      <c r="P3719" s="3">
        <f t="shared" si="3146"/>
        <v>183634</v>
      </c>
      <c r="Q3719" s="3">
        <f t="shared" si="3108"/>
        <v>76.668782043788312</v>
      </c>
    </row>
    <row r="3720" spans="1:17">
      <c r="A3720" s="33" t="s">
        <v>803</v>
      </c>
      <c r="B3720" s="33" t="s">
        <v>129</v>
      </c>
      <c r="C3720" s="33" t="s">
        <v>1445</v>
      </c>
      <c r="D3720" s="33" t="s">
        <v>1446</v>
      </c>
      <c r="E3720" s="34">
        <v>6121</v>
      </c>
      <c r="F3720" s="33"/>
      <c r="G3720" s="84" t="s">
        <v>3108</v>
      </c>
      <c r="H3720" s="35" t="s">
        <v>15</v>
      </c>
      <c r="I3720" s="32">
        <v>244516</v>
      </c>
      <c r="J3720" s="32">
        <v>239516</v>
      </c>
      <c r="K3720" s="32">
        <v>120634</v>
      </c>
      <c r="L3720" s="32">
        <f t="shared" si="3144"/>
        <v>63000</v>
      </c>
      <c r="M3720" s="32">
        <v>21000</v>
      </c>
      <c r="N3720" s="32">
        <v>21000</v>
      </c>
      <c r="O3720" s="32">
        <v>21000</v>
      </c>
      <c r="P3720" s="32">
        <f t="shared" si="3146"/>
        <v>183634</v>
      </c>
      <c r="Q3720" s="32">
        <f t="shared" si="3108"/>
        <v>76.668782043788312</v>
      </c>
    </row>
    <row r="3721" spans="1:17">
      <c r="A3721" s="12" t="s">
        <v>803</v>
      </c>
      <c r="B3721" s="12" t="s">
        <v>129</v>
      </c>
      <c r="C3721" s="12" t="s">
        <v>1445</v>
      </c>
      <c r="D3721" s="12" t="s">
        <v>1446</v>
      </c>
      <c r="E3721" s="18" t="s">
        <v>16</v>
      </c>
      <c r="F3721" s="18" t="s">
        <v>0</v>
      </c>
      <c r="G3721" s="81" t="s">
        <v>0</v>
      </c>
      <c r="H3721" s="18" t="s">
        <v>17</v>
      </c>
      <c r="I3721" s="3">
        <v>261900</v>
      </c>
      <c r="J3721" s="3">
        <f t="shared" ref="J3721:K3721" si="3154">SUM(J3722:J3728)</f>
        <v>159300</v>
      </c>
      <c r="K3721" s="3">
        <f t="shared" si="3154"/>
        <v>71994</v>
      </c>
      <c r="L3721" s="3">
        <f t="shared" si="3144"/>
        <v>53350</v>
      </c>
      <c r="M3721" s="3">
        <f t="shared" ref="M3721:O3721" si="3155">SUM(M3722:M3728)</f>
        <v>28250</v>
      </c>
      <c r="N3721" s="3">
        <f t="shared" si="3155"/>
        <v>12550</v>
      </c>
      <c r="O3721" s="3">
        <f t="shared" si="3155"/>
        <v>12550</v>
      </c>
      <c r="P3721" s="3">
        <f t="shared" si="3146"/>
        <v>125344</v>
      </c>
      <c r="Q3721" s="3">
        <f t="shared" si="3108"/>
        <v>78.684243565599502</v>
      </c>
    </row>
    <row r="3722" spans="1:17">
      <c r="A3722" s="12" t="s">
        <v>803</v>
      </c>
      <c r="B3722" s="12" t="s">
        <v>129</v>
      </c>
      <c r="C3722" s="12" t="s">
        <v>1445</v>
      </c>
      <c r="D3722" s="12" t="s">
        <v>1446</v>
      </c>
      <c r="E3722" s="11">
        <v>6131</v>
      </c>
      <c r="F3722" s="12"/>
      <c r="G3722" s="84" t="s">
        <v>3108</v>
      </c>
      <c r="H3722" s="13" t="s">
        <v>18</v>
      </c>
      <c r="I3722" s="2">
        <v>1000</v>
      </c>
      <c r="J3722" s="2">
        <v>400</v>
      </c>
      <c r="K3722" s="2">
        <v>0</v>
      </c>
      <c r="L3722" s="2">
        <f t="shared" si="3144"/>
        <v>0</v>
      </c>
      <c r="M3722" s="2"/>
      <c r="N3722" s="2"/>
      <c r="O3722" s="2"/>
      <c r="P3722" s="2">
        <f t="shared" si="3146"/>
        <v>0</v>
      </c>
      <c r="Q3722" s="2">
        <f t="shared" si="3108"/>
        <v>0</v>
      </c>
    </row>
    <row r="3723" spans="1:17">
      <c r="A3723" s="12" t="s">
        <v>803</v>
      </c>
      <c r="B3723" s="12" t="s">
        <v>129</v>
      </c>
      <c r="C3723" s="12" t="s">
        <v>1445</v>
      </c>
      <c r="D3723" s="12" t="s">
        <v>1446</v>
      </c>
      <c r="E3723" s="11">
        <v>6132</v>
      </c>
      <c r="F3723" s="12"/>
      <c r="G3723" s="84" t="s">
        <v>3108</v>
      </c>
      <c r="H3723" s="13" t="s">
        <v>19</v>
      </c>
      <c r="I3723" s="2">
        <v>66000</v>
      </c>
      <c r="J3723" s="2">
        <v>66000</v>
      </c>
      <c r="K3723" s="2">
        <v>33000</v>
      </c>
      <c r="L3723" s="2">
        <f t="shared" si="3144"/>
        <v>16500</v>
      </c>
      <c r="M3723" s="2">
        <v>5500</v>
      </c>
      <c r="N3723" s="2">
        <v>5500</v>
      </c>
      <c r="O3723" s="2">
        <v>5500</v>
      </c>
      <c r="P3723" s="2">
        <f t="shared" si="3146"/>
        <v>49500</v>
      </c>
      <c r="Q3723" s="2">
        <f t="shared" si="3108"/>
        <v>75</v>
      </c>
    </row>
    <row r="3724" spans="1:17">
      <c r="A3724" s="12" t="s">
        <v>803</v>
      </c>
      <c r="B3724" s="12" t="s">
        <v>129</v>
      </c>
      <c r="C3724" s="12" t="s">
        <v>1445</v>
      </c>
      <c r="D3724" s="12" t="s">
        <v>1446</v>
      </c>
      <c r="E3724" s="11">
        <v>6133</v>
      </c>
      <c r="F3724" s="12"/>
      <c r="G3724" s="84" t="s">
        <v>3108</v>
      </c>
      <c r="H3724" s="13" t="s">
        <v>20</v>
      </c>
      <c r="I3724" s="2">
        <v>12000</v>
      </c>
      <c r="J3724" s="2">
        <v>12000</v>
      </c>
      <c r="K3724" s="2">
        <v>6000</v>
      </c>
      <c r="L3724" s="2">
        <f t="shared" si="3144"/>
        <v>3000</v>
      </c>
      <c r="M3724" s="2">
        <v>1000</v>
      </c>
      <c r="N3724" s="2">
        <v>1000</v>
      </c>
      <c r="O3724" s="2">
        <v>1000</v>
      </c>
      <c r="P3724" s="2">
        <f t="shared" si="3146"/>
        <v>9000</v>
      </c>
      <c r="Q3724" s="2">
        <f t="shared" si="3108"/>
        <v>75</v>
      </c>
    </row>
    <row r="3725" spans="1:17">
      <c r="A3725" s="12" t="s">
        <v>803</v>
      </c>
      <c r="B3725" s="12" t="s">
        <v>129</v>
      </c>
      <c r="C3725" s="12" t="s">
        <v>1445</v>
      </c>
      <c r="D3725" s="12" t="s">
        <v>1446</v>
      </c>
      <c r="E3725" s="11">
        <v>6134</v>
      </c>
      <c r="F3725" s="12"/>
      <c r="G3725" s="84" t="s">
        <v>3108</v>
      </c>
      <c r="H3725" s="13" t="s">
        <v>21</v>
      </c>
      <c r="I3725" s="2">
        <v>108000</v>
      </c>
      <c r="J3725" s="2">
        <v>13000</v>
      </c>
      <c r="K3725" s="2">
        <v>6440</v>
      </c>
      <c r="L3725" s="2">
        <f t="shared" si="3144"/>
        <v>4500</v>
      </c>
      <c r="M3725" s="2">
        <v>1500</v>
      </c>
      <c r="N3725" s="2">
        <v>1500</v>
      </c>
      <c r="O3725" s="2">
        <v>1500</v>
      </c>
      <c r="P3725" s="2">
        <f t="shared" si="3146"/>
        <v>10940</v>
      </c>
      <c r="Q3725" s="2">
        <f t="shared" si="3108"/>
        <v>84.15384615384616</v>
      </c>
    </row>
    <row r="3726" spans="1:17">
      <c r="A3726" s="12" t="s">
        <v>803</v>
      </c>
      <c r="B3726" s="12" t="s">
        <v>129</v>
      </c>
      <c r="C3726" s="12" t="s">
        <v>1445</v>
      </c>
      <c r="D3726" s="12" t="s">
        <v>1446</v>
      </c>
      <c r="E3726" s="11">
        <v>6135</v>
      </c>
      <c r="F3726" s="12"/>
      <c r="G3726" s="84" t="s">
        <v>3108</v>
      </c>
      <c r="H3726" s="13" t="s">
        <v>22</v>
      </c>
      <c r="I3726" s="2">
        <v>2000</v>
      </c>
      <c r="J3726" s="2">
        <v>1000</v>
      </c>
      <c r="K3726" s="2">
        <v>600</v>
      </c>
      <c r="L3726" s="2">
        <f t="shared" si="3144"/>
        <v>400</v>
      </c>
      <c r="M3726" s="2">
        <v>400</v>
      </c>
      <c r="N3726" s="2"/>
      <c r="O3726" s="2"/>
      <c r="P3726" s="2">
        <f t="shared" si="3146"/>
        <v>1000</v>
      </c>
      <c r="Q3726" s="2">
        <f t="shared" si="3108"/>
        <v>100</v>
      </c>
    </row>
    <row r="3727" spans="1:17">
      <c r="A3727" s="12" t="s">
        <v>803</v>
      </c>
      <c r="B3727" s="12" t="s">
        <v>129</v>
      </c>
      <c r="C3727" s="12" t="s">
        <v>1445</v>
      </c>
      <c r="D3727" s="12" t="s">
        <v>1446</v>
      </c>
      <c r="E3727" s="11">
        <v>6137</v>
      </c>
      <c r="F3727" s="12"/>
      <c r="G3727" s="84" t="s">
        <v>3108</v>
      </c>
      <c r="H3727" s="13" t="s">
        <v>24</v>
      </c>
      <c r="I3727" s="2">
        <v>14000</v>
      </c>
      <c r="J3727" s="2">
        <v>11000</v>
      </c>
      <c r="K3727" s="2">
        <v>5520</v>
      </c>
      <c r="L3727" s="2">
        <f t="shared" si="3144"/>
        <v>3000</v>
      </c>
      <c r="M3727" s="2">
        <v>1000</v>
      </c>
      <c r="N3727" s="2">
        <v>1000</v>
      </c>
      <c r="O3727" s="2">
        <v>1000</v>
      </c>
      <c r="P3727" s="2">
        <f t="shared" si="3146"/>
        <v>8520</v>
      </c>
      <c r="Q3727" s="2">
        <f t="shared" si="3108"/>
        <v>77.454545454545453</v>
      </c>
    </row>
    <row r="3728" spans="1:17">
      <c r="A3728" s="17" t="s">
        <v>803</v>
      </c>
      <c r="B3728" s="17" t="s">
        <v>129</v>
      </c>
      <c r="C3728" s="17" t="s">
        <v>1445</v>
      </c>
      <c r="D3728" s="17" t="s">
        <v>1446</v>
      </c>
      <c r="E3728" s="17" t="s">
        <v>99</v>
      </c>
      <c r="F3728" s="12" t="s">
        <v>0</v>
      </c>
      <c r="G3728" s="84" t="s">
        <v>0</v>
      </c>
      <c r="H3728" s="18" t="s">
        <v>26</v>
      </c>
      <c r="I3728" s="3">
        <v>58900</v>
      </c>
      <c r="J3728" s="3">
        <f t="shared" ref="J3728:K3728" si="3156">SUM(J3729:J3731)</f>
        <v>55900</v>
      </c>
      <c r="K3728" s="3">
        <f t="shared" si="3156"/>
        <v>20434</v>
      </c>
      <c r="L3728" s="3">
        <f t="shared" si="3144"/>
        <v>25950</v>
      </c>
      <c r="M3728" s="3">
        <f t="shared" ref="M3728:O3728" si="3157">SUM(M3729:M3731)</f>
        <v>18850</v>
      </c>
      <c r="N3728" s="3">
        <f t="shared" si="3157"/>
        <v>3550</v>
      </c>
      <c r="O3728" s="3">
        <f t="shared" si="3157"/>
        <v>3550</v>
      </c>
      <c r="P3728" s="3">
        <f t="shared" si="3146"/>
        <v>46384</v>
      </c>
      <c r="Q3728" s="3">
        <f t="shared" si="3108"/>
        <v>82.976744186046517</v>
      </c>
    </row>
    <row r="3729" spans="1:17">
      <c r="A3729" s="12" t="s">
        <v>803</v>
      </c>
      <c r="B3729" s="12" t="s">
        <v>129</v>
      </c>
      <c r="C3729" s="12" t="s">
        <v>1445</v>
      </c>
      <c r="D3729" s="12" t="s">
        <v>1446</v>
      </c>
      <c r="E3729" s="11">
        <v>6139</v>
      </c>
      <c r="F3729" s="12"/>
      <c r="G3729" s="84" t="s">
        <v>3108</v>
      </c>
      <c r="H3729" s="13" t="s">
        <v>26</v>
      </c>
      <c r="I3729" s="2">
        <v>36600</v>
      </c>
      <c r="J3729" s="2">
        <v>33600</v>
      </c>
      <c r="K3729" s="2">
        <v>16700</v>
      </c>
      <c r="L3729" s="2">
        <f t="shared" si="3144"/>
        <v>8700</v>
      </c>
      <c r="M3729" s="2">
        <v>2900</v>
      </c>
      <c r="N3729" s="2">
        <v>2900</v>
      </c>
      <c r="O3729" s="2">
        <v>2900</v>
      </c>
      <c r="P3729" s="2">
        <f t="shared" si="3146"/>
        <v>25400</v>
      </c>
      <c r="Q3729" s="2">
        <f t="shared" ref="Q3729:Q3792" si="3158">IF(J3729=0,"-",P3729/J3729*100)</f>
        <v>75.595238095238088</v>
      </c>
    </row>
    <row r="3730" spans="1:17">
      <c r="A3730" s="33" t="s">
        <v>803</v>
      </c>
      <c r="B3730" s="33" t="s">
        <v>129</v>
      </c>
      <c r="C3730" s="33" t="s">
        <v>1445</v>
      </c>
      <c r="D3730" s="33" t="s">
        <v>1446</v>
      </c>
      <c r="E3730" s="34">
        <v>6139</v>
      </c>
      <c r="F3730" s="33" t="s">
        <v>1453</v>
      </c>
      <c r="G3730" s="84" t="s">
        <v>3108</v>
      </c>
      <c r="H3730" s="35" t="s">
        <v>108</v>
      </c>
      <c r="I3730" s="32">
        <v>7000</v>
      </c>
      <c r="J3730" s="32">
        <v>7000</v>
      </c>
      <c r="K3730" s="32">
        <v>3734</v>
      </c>
      <c r="L3730" s="32">
        <f t="shared" si="3144"/>
        <v>1950</v>
      </c>
      <c r="M3730" s="32">
        <v>650</v>
      </c>
      <c r="N3730" s="32">
        <v>650</v>
      </c>
      <c r="O3730" s="32">
        <v>650</v>
      </c>
      <c r="P3730" s="32">
        <f t="shared" si="3146"/>
        <v>5684</v>
      </c>
      <c r="Q3730" s="32">
        <f t="shared" si="3158"/>
        <v>81.2</v>
      </c>
    </row>
    <row r="3731" spans="1:17" ht="22.5">
      <c r="A3731" s="12" t="s">
        <v>803</v>
      </c>
      <c r="B3731" s="12" t="s">
        <v>129</v>
      </c>
      <c r="C3731" s="12" t="s">
        <v>1445</v>
      </c>
      <c r="D3731" s="12" t="s">
        <v>1446</v>
      </c>
      <c r="E3731" s="11">
        <v>6139</v>
      </c>
      <c r="F3731" s="12" t="s">
        <v>1454</v>
      </c>
      <c r="G3731" s="84" t="s">
        <v>3108</v>
      </c>
      <c r="H3731" s="13" t="s">
        <v>114</v>
      </c>
      <c r="I3731" s="2">
        <v>15300</v>
      </c>
      <c r="J3731" s="2">
        <v>15300</v>
      </c>
      <c r="K3731" s="2">
        <v>0</v>
      </c>
      <c r="L3731" s="2">
        <f t="shared" si="3144"/>
        <v>15300</v>
      </c>
      <c r="M3731" s="2">
        <v>15300</v>
      </c>
      <c r="N3731" s="2"/>
      <c r="O3731" s="2"/>
      <c r="P3731" s="2">
        <f t="shared" si="3146"/>
        <v>15300</v>
      </c>
      <c r="Q3731" s="2">
        <f t="shared" si="3158"/>
        <v>100</v>
      </c>
    </row>
    <row r="3732" spans="1:17" ht="22.5">
      <c r="A3732" s="17" t="s">
        <v>0</v>
      </c>
      <c r="B3732" s="17" t="s">
        <v>0</v>
      </c>
      <c r="C3732" s="17" t="s">
        <v>0</v>
      </c>
      <c r="D3732" s="18" t="s">
        <v>0</v>
      </c>
      <c r="E3732" s="18" t="s">
        <v>0</v>
      </c>
      <c r="F3732" s="18" t="s">
        <v>0</v>
      </c>
      <c r="G3732" s="81" t="s">
        <v>0</v>
      </c>
      <c r="H3732" s="24" t="s">
        <v>36</v>
      </c>
      <c r="I3732" s="29">
        <v>100</v>
      </c>
      <c r="J3732" s="29">
        <f t="shared" ref="J3732:K3734" si="3159">SUM(J3733)</f>
        <v>100</v>
      </c>
      <c r="K3732" s="29">
        <f t="shared" si="3159"/>
        <v>0</v>
      </c>
      <c r="L3732" s="29">
        <f t="shared" si="3144"/>
        <v>0</v>
      </c>
      <c r="M3732" s="29">
        <f t="shared" ref="M3732:O3734" si="3160">SUM(M3733)</f>
        <v>0</v>
      </c>
      <c r="N3732" s="29">
        <f t="shared" si="3160"/>
        <v>0</v>
      </c>
      <c r="O3732" s="29">
        <f t="shared" si="3160"/>
        <v>0</v>
      </c>
      <c r="P3732" s="29">
        <f t="shared" si="3146"/>
        <v>0</v>
      </c>
      <c r="Q3732" s="29">
        <f t="shared" si="3158"/>
        <v>0</v>
      </c>
    </row>
    <row r="3733" spans="1:17">
      <c r="A3733" s="12" t="s">
        <v>803</v>
      </c>
      <c r="B3733" s="12" t="s">
        <v>129</v>
      </c>
      <c r="C3733" s="12" t="s">
        <v>1445</v>
      </c>
      <c r="D3733" s="12" t="s">
        <v>1446</v>
      </c>
      <c r="E3733" s="18" t="s">
        <v>28</v>
      </c>
      <c r="F3733" s="18" t="s">
        <v>0</v>
      </c>
      <c r="G3733" s="81" t="s">
        <v>0</v>
      </c>
      <c r="H3733" s="18" t="s">
        <v>29</v>
      </c>
      <c r="I3733" s="3">
        <v>100</v>
      </c>
      <c r="J3733" s="3">
        <f t="shared" si="3159"/>
        <v>100</v>
      </c>
      <c r="K3733" s="3">
        <f t="shared" si="3159"/>
        <v>0</v>
      </c>
      <c r="L3733" s="3">
        <f t="shared" si="3144"/>
        <v>0</v>
      </c>
      <c r="M3733" s="3">
        <f t="shared" si="3160"/>
        <v>0</v>
      </c>
      <c r="N3733" s="3">
        <f t="shared" si="3160"/>
        <v>0</v>
      </c>
      <c r="O3733" s="3">
        <f t="shared" si="3160"/>
        <v>0</v>
      </c>
      <c r="P3733" s="3">
        <f t="shared" si="3146"/>
        <v>0</v>
      </c>
      <c r="Q3733" s="3">
        <f t="shared" si="3158"/>
        <v>0</v>
      </c>
    </row>
    <row r="3734" spans="1:17">
      <c r="A3734" s="17" t="s">
        <v>803</v>
      </c>
      <c r="B3734" s="17" t="s">
        <v>129</v>
      </c>
      <c r="C3734" s="17" t="s">
        <v>1445</v>
      </c>
      <c r="D3734" s="17" t="s">
        <v>1446</v>
      </c>
      <c r="E3734" s="17" t="s">
        <v>120</v>
      </c>
      <c r="F3734" s="12" t="s">
        <v>0</v>
      </c>
      <c r="G3734" s="84" t="s">
        <v>0</v>
      </c>
      <c r="H3734" s="18" t="s">
        <v>35</v>
      </c>
      <c r="I3734" s="3">
        <v>100</v>
      </c>
      <c r="J3734" s="3">
        <f t="shared" si="3159"/>
        <v>100</v>
      </c>
      <c r="K3734" s="3">
        <f t="shared" si="3159"/>
        <v>0</v>
      </c>
      <c r="L3734" s="3">
        <f t="shared" si="3144"/>
        <v>0</v>
      </c>
      <c r="M3734" s="3">
        <f t="shared" si="3160"/>
        <v>0</v>
      </c>
      <c r="N3734" s="3">
        <f t="shared" si="3160"/>
        <v>0</v>
      </c>
      <c r="O3734" s="3">
        <f t="shared" si="3160"/>
        <v>0</v>
      </c>
      <c r="P3734" s="3">
        <f t="shared" si="3146"/>
        <v>0</v>
      </c>
      <c r="Q3734" s="3">
        <f t="shared" si="3158"/>
        <v>0</v>
      </c>
    </row>
    <row r="3735" spans="1:17">
      <c r="A3735" s="12" t="s">
        <v>803</v>
      </c>
      <c r="B3735" s="12" t="s">
        <v>129</v>
      </c>
      <c r="C3735" s="12" t="s">
        <v>1445</v>
      </c>
      <c r="D3735" s="12" t="s">
        <v>1446</v>
      </c>
      <c r="E3735" s="11">
        <v>6148</v>
      </c>
      <c r="F3735" s="12"/>
      <c r="G3735" s="84" t="s">
        <v>3108</v>
      </c>
      <c r="H3735" s="13" t="s">
        <v>35</v>
      </c>
      <c r="I3735" s="2">
        <v>100</v>
      </c>
      <c r="J3735" s="2">
        <v>100</v>
      </c>
      <c r="K3735" s="2">
        <v>0</v>
      </c>
      <c r="L3735" s="2">
        <f t="shared" si="3144"/>
        <v>0</v>
      </c>
      <c r="M3735" s="2"/>
      <c r="N3735" s="2"/>
      <c r="O3735" s="2"/>
      <c r="P3735" s="2">
        <f t="shared" si="3146"/>
        <v>0</v>
      </c>
      <c r="Q3735" s="2">
        <f t="shared" si="3158"/>
        <v>0</v>
      </c>
    </row>
    <row r="3736" spans="1:17" ht="22.5">
      <c r="A3736" s="17" t="s">
        <v>0</v>
      </c>
      <c r="B3736" s="17" t="s">
        <v>0</v>
      </c>
      <c r="C3736" s="17" t="s">
        <v>0</v>
      </c>
      <c r="D3736" s="18" t="s">
        <v>0</v>
      </c>
      <c r="E3736" s="18" t="s">
        <v>0</v>
      </c>
      <c r="F3736" s="18" t="s">
        <v>0</v>
      </c>
      <c r="G3736" s="81" t="s">
        <v>0</v>
      </c>
      <c r="H3736" s="24" t="s">
        <v>58</v>
      </c>
      <c r="I3736" s="29">
        <v>50000</v>
      </c>
      <c r="J3736" s="29">
        <f t="shared" ref="J3736:K3736" si="3161">SUM(J3737)</f>
        <v>30000</v>
      </c>
      <c r="K3736" s="29">
        <f t="shared" si="3161"/>
        <v>15000</v>
      </c>
      <c r="L3736" s="29">
        <f t="shared" si="3144"/>
        <v>15000</v>
      </c>
      <c r="M3736" s="29">
        <f t="shared" ref="M3736:O3736" si="3162">SUM(M3737)</f>
        <v>10000</v>
      </c>
      <c r="N3736" s="29">
        <f t="shared" si="3162"/>
        <v>5000</v>
      </c>
      <c r="O3736" s="29">
        <f t="shared" si="3162"/>
        <v>0</v>
      </c>
      <c r="P3736" s="29">
        <f t="shared" si="3146"/>
        <v>30000</v>
      </c>
      <c r="Q3736" s="29">
        <f t="shared" si="3158"/>
        <v>100</v>
      </c>
    </row>
    <row r="3737" spans="1:17">
      <c r="A3737" s="12" t="s">
        <v>803</v>
      </c>
      <c r="B3737" s="12" t="s">
        <v>129</v>
      </c>
      <c r="C3737" s="12" t="s">
        <v>1445</v>
      </c>
      <c r="D3737" s="12" t="s">
        <v>1446</v>
      </c>
      <c r="E3737" s="18" t="s">
        <v>50</v>
      </c>
      <c r="F3737" s="18" t="s">
        <v>0</v>
      </c>
      <c r="G3737" s="81" t="s">
        <v>0</v>
      </c>
      <c r="H3737" s="18" t="s">
        <v>51</v>
      </c>
      <c r="I3737" s="3">
        <v>50000</v>
      </c>
      <c r="J3737" s="3">
        <f t="shared" ref="J3737" si="3163">SUM(J3738:J3739)</f>
        <v>30000</v>
      </c>
      <c r="K3737" s="3">
        <f t="shared" ref="K3737" si="3164">SUM(K3738:K3739)</f>
        <v>15000</v>
      </c>
      <c r="L3737" s="3">
        <f t="shared" si="3144"/>
        <v>15000</v>
      </c>
      <c r="M3737" s="3">
        <f t="shared" ref="M3737:O3737" si="3165">SUM(M3738:M3739)</f>
        <v>10000</v>
      </c>
      <c r="N3737" s="3">
        <f t="shared" si="3165"/>
        <v>5000</v>
      </c>
      <c r="O3737" s="3">
        <f t="shared" si="3165"/>
        <v>0</v>
      </c>
      <c r="P3737" s="3">
        <f t="shared" si="3146"/>
        <v>30000</v>
      </c>
      <c r="Q3737" s="3">
        <f t="shared" si="3158"/>
        <v>100</v>
      </c>
    </row>
    <row r="3738" spans="1:17">
      <c r="A3738" s="12" t="s">
        <v>803</v>
      </c>
      <c r="B3738" s="12" t="s">
        <v>129</v>
      </c>
      <c r="C3738" s="12" t="s">
        <v>1445</v>
      </c>
      <c r="D3738" s="12" t="s">
        <v>1446</v>
      </c>
      <c r="E3738" s="11">
        <v>8213</v>
      </c>
      <c r="F3738" s="12"/>
      <c r="G3738" s="84" t="s">
        <v>3108</v>
      </c>
      <c r="H3738" s="13" t="s">
        <v>54</v>
      </c>
      <c r="I3738" s="2">
        <v>30000</v>
      </c>
      <c r="J3738" s="2">
        <v>20000</v>
      </c>
      <c r="K3738" s="2">
        <v>10000</v>
      </c>
      <c r="L3738" s="2">
        <f t="shared" si="3144"/>
        <v>10000</v>
      </c>
      <c r="M3738" s="2">
        <v>5000</v>
      </c>
      <c r="N3738" s="2">
        <v>5000</v>
      </c>
      <c r="O3738" s="2"/>
      <c r="P3738" s="2">
        <f t="shared" si="3146"/>
        <v>20000</v>
      </c>
      <c r="Q3738" s="2">
        <f t="shared" si="3158"/>
        <v>100</v>
      </c>
    </row>
    <row r="3739" spans="1:17">
      <c r="A3739" s="12" t="s">
        <v>803</v>
      </c>
      <c r="B3739" s="12" t="s">
        <v>129</v>
      </c>
      <c r="C3739" s="12" t="s">
        <v>1445</v>
      </c>
      <c r="D3739" s="12" t="s">
        <v>1446</v>
      </c>
      <c r="E3739" s="11">
        <v>8216</v>
      </c>
      <c r="F3739" s="12"/>
      <c r="G3739" s="84" t="s">
        <v>3108</v>
      </c>
      <c r="H3739" s="13" t="s">
        <v>57</v>
      </c>
      <c r="I3739" s="2">
        <v>20000</v>
      </c>
      <c r="J3739" s="2">
        <v>10000</v>
      </c>
      <c r="K3739" s="2">
        <v>5000</v>
      </c>
      <c r="L3739" s="2">
        <f t="shared" si="3144"/>
        <v>5000</v>
      </c>
      <c r="M3739" s="2">
        <v>5000</v>
      </c>
      <c r="N3739" s="2"/>
      <c r="O3739" s="2"/>
      <c r="P3739" s="2">
        <f t="shared" si="3146"/>
        <v>10000</v>
      </c>
      <c r="Q3739" s="2">
        <f t="shared" si="3158"/>
        <v>100</v>
      </c>
    </row>
    <row r="3740" spans="1:17">
      <c r="A3740" s="13" t="s">
        <v>0</v>
      </c>
      <c r="B3740" s="13" t="s">
        <v>0</v>
      </c>
      <c r="C3740" s="13" t="s">
        <v>0</v>
      </c>
      <c r="D3740" s="13" t="s">
        <v>0</v>
      </c>
      <c r="E3740" s="13" t="s">
        <v>0</v>
      </c>
      <c r="F3740" s="13" t="s">
        <v>0</v>
      </c>
      <c r="G3740" s="84" t="s">
        <v>0</v>
      </c>
      <c r="H3740" s="24" t="s">
        <v>1455</v>
      </c>
      <c r="I3740" s="29">
        <v>3206143</v>
      </c>
      <c r="J3740" s="29">
        <f t="shared" ref="J3740:K3740" si="3166">SUM(J3710,J3732,J3736)</f>
        <v>3045367</v>
      </c>
      <c r="K3740" s="29">
        <f t="shared" si="3166"/>
        <v>1610496</v>
      </c>
      <c r="L3740" s="29">
        <f t="shared" si="3144"/>
        <v>804850</v>
      </c>
      <c r="M3740" s="29">
        <f t="shared" ref="M3740:O3740" si="3167">SUM(M3710,M3732,M3736)</f>
        <v>283750</v>
      </c>
      <c r="N3740" s="29">
        <f t="shared" si="3167"/>
        <v>263050</v>
      </c>
      <c r="O3740" s="29">
        <f t="shared" si="3167"/>
        <v>258050</v>
      </c>
      <c r="P3740" s="29">
        <f t="shared" si="3146"/>
        <v>2415346</v>
      </c>
      <c r="Q3740" s="29">
        <f t="shared" si="3158"/>
        <v>79.312148585047382</v>
      </c>
    </row>
    <row r="3741" spans="1:17" ht="15.75" thickBot="1">
      <c r="A3741" s="13" t="s">
        <v>0</v>
      </c>
      <c r="B3741" s="13" t="s">
        <v>0</v>
      </c>
      <c r="C3741" s="13" t="s">
        <v>0</v>
      </c>
      <c r="D3741" s="13" t="s">
        <v>0</v>
      </c>
      <c r="E3741" s="13" t="s">
        <v>0</v>
      </c>
      <c r="F3741" s="13" t="s">
        <v>0</v>
      </c>
      <c r="G3741" s="84" t="s">
        <v>0</v>
      </c>
      <c r="H3741" s="18" t="s">
        <v>125</v>
      </c>
      <c r="I3741" s="3">
        <v>86</v>
      </c>
      <c r="J3741" s="3">
        <v>86</v>
      </c>
      <c r="K3741" s="3">
        <v>0</v>
      </c>
      <c r="L3741" s="3">
        <f t="shared" si="3144"/>
        <v>0</v>
      </c>
      <c r="M3741" s="3"/>
      <c r="N3741" s="3"/>
      <c r="O3741" s="3"/>
      <c r="P3741" s="3">
        <f t="shared" si="3146"/>
        <v>0</v>
      </c>
      <c r="Q3741" s="3">
        <f t="shared" si="3158"/>
        <v>0</v>
      </c>
    </row>
    <row r="3742" spans="1:17" ht="45.75" thickBot="1">
      <c r="A3742" s="109" t="s">
        <v>0</v>
      </c>
      <c r="B3742" s="109" t="s">
        <v>0</v>
      </c>
      <c r="C3742" s="109" t="s">
        <v>0</v>
      </c>
      <c r="D3742" s="109" t="s">
        <v>0</v>
      </c>
      <c r="E3742" s="109" t="s">
        <v>0</v>
      </c>
      <c r="F3742" s="109" t="s">
        <v>0</v>
      </c>
      <c r="G3742" s="121" t="s">
        <v>0</v>
      </c>
      <c r="H3742" s="1" t="s">
        <v>126</v>
      </c>
      <c r="I3742" s="1" t="s">
        <v>3016</v>
      </c>
      <c r="J3742" s="1" t="s">
        <v>3199</v>
      </c>
      <c r="K3742" s="1" t="s">
        <v>3198</v>
      </c>
      <c r="L3742" s="1" t="s">
        <v>3191</v>
      </c>
      <c r="M3742" s="1" t="s">
        <v>3193</v>
      </c>
      <c r="N3742" s="1" t="s">
        <v>3194</v>
      </c>
      <c r="O3742" s="1" t="s">
        <v>3195</v>
      </c>
      <c r="P3742" s="1" t="s">
        <v>3192</v>
      </c>
      <c r="Q3742" s="1" t="s">
        <v>3185</v>
      </c>
    </row>
    <row r="3743" spans="1:17">
      <c r="A3743" s="110"/>
      <c r="B3743" s="110"/>
      <c r="C3743" s="110"/>
      <c r="D3743" s="110"/>
      <c r="E3743" s="110"/>
      <c r="F3743" s="110"/>
      <c r="G3743" s="122"/>
      <c r="H3743" s="26" t="s">
        <v>0</v>
      </c>
      <c r="I3743" s="28">
        <v>1</v>
      </c>
      <c r="J3743" s="28">
        <v>2</v>
      </c>
      <c r="K3743" s="28">
        <v>3</v>
      </c>
      <c r="L3743" s="28" t="s">
        <v>3186</v>
      </c>
      <c r="M3743" s="28">
        <v>5</v>
      </c>
      <c r="N3743" s="28">
        <v>6</v>
      </c>
      <c r="O3743" s="28">
        <v>7</v>
      </c>
      <c r="P3743" s="28" t="s">
        <v>3187</v>
      </c>
      <c r="Q3743" s="28">
        <v>9</v>
      </c>
    </row>
    <row r="3744" spans="1:17">
      <c r="A3744" s="110"/>
      <c r="B3744" s="110"/>
      <c r="C3744" s="110"/>
      <c r="D3744" s="110"/>
      <c r="E3744" s="110"/>
      <c r="F3744" s="110"/>
      <c r="G3744" s="122"/>
      <c r="H3744" s="8" t="s">
        <v>877</v>
      </c>
      <c r="I3744" s="9">
        <v>3206143</v>
      </c>
      <c r="J3744" s="9">
        <f t="shared" ref="J3744" si="3168">SUM(J3740)</f>
        <v>3045367</v>
      </c>
      <c r="K3744" s="9">
        <f t="shared" ref="K3744" si="3169">SUM(K3740)</f>
        <v>1610496</v>
      </c>
      <c r="L3744" s="9">
        <f t="shared" ref="L3744:L3745" si="3170">M3744+N3744+O3744</f>
        <v>804850</v>
      </c>
      <c r="M3744" s="9">
        <f t="shared" ref="M3744:O3744" si="3171">SUM(M3740)</f>
        <v>283750</v>
      </c>
      <c r="N3744" s="9">
        <f t="shared" si="3171"/>
        <v>263050</v>
      </c>
      <c r="O3744" s="9">
        <f t="shared" si="3171"/>
        <v>258050</v>
      </c>
      <c r="P3744" s="9">
        <f t="shared" ref="P3744:P3745" si="3172">SUM(K3744+L3744)</f>
        <v>2415346</v>
      </c>
      <c r="Q3744" s="9">
        <f t="shared" si="3158"/>
        <v>79.312148585047382</v>
      </c>
    </row>
    <row r="3745" spans="1:17">
      <c r="A3745" s="110"/>
      <c r="B3745" s="110"/>
      <c r="C3745" s="110"/>
      <c r="D3745" s="110"/>
      <c r="E3745" s="110"/>
      <c r="F3745" s="110"/>
      <c r="G3745" s="122"/>
      <c r="H3745" s="10" t="s">
        <v>68</v>
      </c>
      <c r="I3745" s="9">
        <v>3206143</v>
      </c>
      <c r="J3745" s="9">
        <f t="shared" ref="J3745" si="3173">SUM(J3744)</f>
        <v>3045367</v>
      </c>
      <c r="K3745" s="9">
        <f t="shared" ref="K3745" si="3174">SUM(K3744)</f>
        <v>1610496</v>
      </c>
      <c r="L3745" s="9">
        <f t="shared" si="3170"/>
        <v>804850</v>
      </c>
      <c r="M3745" s="9">
        <f t="shared" ref="M3745:O3745" si="3175">SUM(M3744)</f>
        <v>283750</v>
      </c>
      <c r="N3745" s="9">
        <f t="shared" si="3175"/>
        <v>263050</v>
      </c>
      <c r="O3745" s="9">
        <f t="shared" si="3175"/>
        <v>258050</v>
      </c>
      <c r="P3745" s="9">
        <f t="shared" si="3172"/>
        <v>2415346</v>
      </c>
      <c r="Q3745" s="9">
        <f t="shared" si="3158"/>
        <v>79.312148585047382</v>
      </c>
    </row>
    <row r="3746" spans="1:17">
      <c r="A3746" s="111"/>
      <c r="B3746" s="111"/>
      <c r="C3746" s="111"/>
      <c r="D3746" s="111"/>
      <c r="E3746" s="111"/>
      <c r="F3746" s="111"/>
      <c r="G3746" s="123"/>
      <c r="Q3746" t="str">
        <f t="shared" si="3158"/>
        <v>-</v>
      </c>
    </row>
    <row r="3747" spans="1:17" ht="15.75" thickBot="1">
      <c r="A3747" s="13" t="s">
        <v>0</v>
      </c>
      <c r="B3747" s="13" t="s">
        <v>0</v>
      </c>
      <c r="C3747" s="13" t="s">
        <v>0</v>
      </c>
      <c r="D3747" s="13" t="s">
        <v>0</v>
      </c>
      <c r="E3747" s="13" t="s">
        <v>0</v>
      </c>
      <c r="F3747" s="13" t="s">
        <v>0</v>
      </c>
      <c r="G3747" s="84" t="s">
        <v>0</v>
      </c>
      <c r="H3747" s="27" t="s">
        <v>0</v>
      </c>
      <c r="I3747" s="27"/>
      <c r="J3747" s="27"/>
      <c r="K3747" s="27"/>
      <c r="L3747" s="27"/>
      <c r="M3747" s="27"/>
      <c r="N3747" s="27"/>
      <c r="O3747" s="27"/>
      <c r="P3747" s="27"/>
      <c r="Q3747" s="27" t="str">
        <f t="shared" si="3158"/>
        <v>-</v>
      </c>
    </row>
    <row r="3748" spans="1:17" ht="45.75" thickBot="1">
      <c r="A3748" s="1" t="s">
        <v>82</v>
      </c>
      <c r="B3748" s="1" t="s">
        <v>83</v>
      </c>
      <c r="C3748" s="1" t="s">
        <v>84</v>
      </c>
      <c r="D3748" s="19" t="s">
        <v>0</v>
      </c>
      <c r="E3748" s="1" t="s">
        <v>85</v>
      </c>
      <c r="F3748" s="1" t="s">
        <v>86</v>
      </c>
      <c r="G3748" s="82" t="s">
        <v>87</v>
      </c>
      <c r="H3748" s="1" t="s">
        <v>1</v>
      </c>
      <c r="I3748" s="1" t="s">
        <v>3016</v>
      </c>
      <c r="J3748" s="1" t="s">
        <v>3199</v>
      </c>
      <c r="K3748" s="1" t="s">
        <v>3198</v>
      </c>
      <c r="L3748" s="1" t="s">
        <v>3191</v>
      </c>
      <c r="M3748" s="1" t="s">
        <v>3193</v>
      </c>
      <c r="N3748" s="1" t="s">
        <v>3194</v>
      </c>
      <c r="O3748" s="1" t="s">
        <v>3195</v>
      </c>
      <c r="P3748" s="1" t="s">
        <v>3192</v>
      </c>
      <c r="Q3748" s="1" t="s">
        <v>3185</v>
      </c>
    </row>
    <row r="3749" spans="1:17">
      <c r="A3749" s="20" t="s">
        <v>0</v>
      </c>
      <c r="B3749" s="20" t="s">
        <v>0</v>
      </c>
      <c r="C3749" s="20" t="s">
        <v>0</v>
      </c>
      <c r="D3749" s="21" t="s">
        <v>0</v>
      </c>
      <c r="E3749" s="21" t="s">
        <v>0</v>
      </c>
      <c r="F3749" s="22" t="s">
        <v>0</v>
      </c>
      <c r="G3749" s="83" t="s">
        <v>0</v>
      </c>
      <c r="H3749" s="23" t="s">
        <v>0</v>
      </c>
      <c r="I3749" s="28">
        <v>1</v>
      </c>
      <c r="J3749" s="28">
        <v>2</v>
      </c>
      <c r="K3749" s="28">
        <v>3</v>
      </c>
      <c r="L3749" s="28" t="s">
        <v>3186</v>
      </c>
      <c r="M3749" s="28">
        <v>5</v>
      </c>
      <c r="N3749" s="28">
        <v>6</v>
      </c>
      <c r="O3749" s="28">
        <v>7</v>
      </c>
      <c r="P3749" s="28" t="s">
        <v>3187</v>
      </c>
      <c r="Q3749" s="28">
        <v>9</v>
      </c>
    </row>
    <row r="3750" spans="1:17">
      <c r="A3750" s="17" t="s">
        <v>803</v>
      </c>
      <c r="B3750" s="17" t="s">
        <v>129</v>
      </c>
      <c r="C3750" s="12" t="s">
        <v>1456</v>
      </c>
      <c r="D3750" s="12" t="s">
        <v>1457</v>
      </c>
      <c r="E3750" s="18" t="s">
        <v>0</v>
      </c>
      <c r="F3750" s="18" t="s">
        <v>0</v>
      </c>
      <c r="G3750" s="81" t="s">
        <v>0</v>
      </c>
      <c r="H3750" s="18" t="s">
        <v>1458</v>
      </c>
      <c r="I3750" s="11"/>
      <c r="J3750" s="11"/>
      <c r="K3750" s="11"/>
      <c r="L3750" s="11"/>
      <c r="M3750" s="11"/>
      <c r="N3750" s="11"/>
      <c r="O3750" s="11"/>
      <c r="P3750" s="11"/>
      <c r="Q3750" s="11" t="str">
        <f t="shared" si="3158"/>
        <v>-</v>
      </c>
    </row>
    <row r="3751" spans="1:17" ht="22.5">
      <c r="A3751" s="17" t="s">
        <v>0</v>
      </c>
      <c r="B3751" s="17" t="s">
        <v>0</v>
      </c>
      <c r="C3751" s="17" t="s">
        <v>0</v>
      </c>
      <c r="D3751" s="18" t="s">
        <v>0</v>
      </c>
      <c r="E3751" s="18" t="s">
        <v>0</v>
      </c>
      <c r="F3751" s="18" t="s">
        <v>0</v>
      </c>
      <c r="G3751" s="81" t="s">
        <v>0</v>
      </c>
      <c r="H3751" s="24" t="s">
        <v>27</v>
      </c>
      <c r="I3751" s="29">
        <v>3838677</v>
      </c>
      <c r="J3751" s="29">
        <f t="shared" ref="J3751" si="3176">SUM(J3752,J3760,J3762)</f>
        <v>3748856</v>
      </c>
      <c r="K3751" s="29">
        <f t="shared" ref="K3751" si="3177">SUM(K3752,K3760,K3762)</f>
        <v>1933306</v>
      </c>
      <c r="L3751" s="29">
        <f t="shared" ref="L3751:L3782" si="3178">M3751+N3751+O3751</f>
        <v>894300</v>
      </c>
      <c r="M3751" s="29">
        <f t="shared" ref="M3751:O3751" si="3179">SUM(M3752,M3760,M3762)</f>
        <v>303700</v>
      </c>
      <c r="N3751" s="29">
        <f t="shared" si="3179"/>
        <v>295300</v>
      </c>
      <c r="O3751" s="29">
        <f t="shared" si="3179"/>
        <v>295300</v>
      </c>
      <c r="P3751" s="29">
        <f t="shared" ref="P3751:P3782" si="3180">SUM(K3751+L3751)</f>
        <v>2827606</v>
      </c>
      <c r="Q3751" s="29">
        <f t="shared" si="3158"/>
        <v>75.425836575211207</v>
      </c>
    </row>
    <row r="3752" spans="1:17">
      <c r="A3752" s="12" t="s">
        <v>803</v>
      </c>
      <c r="B3752" s="12" t="s">
        <v>129</v>
      </c>
      <c r="C3752" s="12" t="s">
        <v>1456</v>
      </c>
      <c r="D3752" s="12" t="s">
        <v>1457</v>
      </c>
      <c r="E3752" s="18" t="s">
        <v>2</v>
      </c>
      <c r="F3752" s="18" t="s">
        <v>0</v>
      </c>
      <c r="G3752" s="81" t="s">
        <v>0</v>
      </c>
      <c r="H3752" s="18" t="s">
        <v>3</v>
      </c>
      <c r="I3752" s="3">
        <v>3232096</v>
      </c>
      <c r="J3752" s="3">
        <f t="shared" ref="J3752" si="3181">SUM(J3753:J3754)</f>
        <v>3232275</v>
      </c>
      <c r="K3752" s="3">
        <f t="shared" ref="K3752" si="3182">SUM(K3753:K3754)</f>
        <v>1675403</v>
      </c>
      <c r="L3752" s="3">
        <f t="shared" si="3178"/>
        <v>759000</v>
      </c>
      <c r="M3752" s="3">
        <f t="shared" ref="M3752:O3752" si="3183">SUM(M3753:M3754)</f>
        <v>253000</v>
      </c>
      <c r="N3752" s="3">
        <f t="shared" si="3183"/>
        <v>253000</v>
      </c>
      <c r="O3752" s="3">
        <f t="shared" si="3183"/>
        <v>253000</v>
      </c>
      <c r="P3752" s="3">
        <f t="shared" si="3180"/>
        <v>2434403</v>
      </c>
      <c r="Q3752" s="3">
        <f t="shared" si="3158"/>
        <v>75.315466660479075</v>
      </c>
    </row>
    <row r="3753" spans="1:17">
      <c r="A3753" s="33" t="s">
        <v>803</v>
      </c>
      <c r="B3753" s="33" t="s">
        <v>129</v>
      </c>
      <c r="C3753" s="33" t="s">
        <v>1456</v>
      </c>
      <c r="D3753" s="33" t="s">
        <v>1457</v>
      </c>
      <c r="E3753" s="34">
        <v>6111</v>
      </c>
      <c r="F3753" s="33"/>
      <c r="G3753" s="84" t="s">
        <v>3108</v>
      </c>
      <c r="H3753" s="35" t="s">
        <v>4</v>
      </c>
      <c r="I3753" s="32">
        <v>2890296</v>
      </c>
      <c r="J3753" s="32">
        <v>2870296</v>
      </c>
      <c r="K3753" s="32">
        <v>1445471</v>
      </c>
      <c r="L3753" s="32">
        <f t="shared" si="3178"/>
        <v>675000</v>
      </c>
      <c r="M3753" s="32">
        <v>225000</v>
      </c>
      <c r="N3753" s="32">
        <v>225000</v>
      </c>
      <c r="O3753" s="32">
        <v>225000</v>
      </c>
      <c r="P3753" s="32">
        <f t="shared" si="3180"/>
        <v>2120471</v>
      </c>
      <c r="Q3753" s="32">
        <f t="shared" si="3158"/>
        <v>73.876387661760319</v>
      </c>
    </row>
    <row r="3754" spans="1:17">
      <c r="A3754" s="17" t="s">
        <v>803</v>
      </c>
      <c r="B3754" s="17" t="s">
        <v>129</v>
      </c>
      <c r="C3754" s="17" t="s">
        <v>1456</v>
      </c>
      <c r="D3754" s="17" t="s">
        <v>1457</v>
      </c>
      <c r="E3754" s="17" t="s">
        <v>91</v>
      </c>
      <c r="F3754" s="12" t="s">
        <v>0</v>
      </c>
      <c r="G3754" s="84" t="s">
        <v>0</v>
      </c>
      <c r="H3754" s="18" t="s">
        <v>5</v>
      </c>
      <c r="I3754" s="3">
        <v>341800</v>
      </c>
      <c r="J3754" s="3">
        <f t="shared" ref="J3754:K3754" si="3184">SUM(J3755:J3759)</f>
        <v>361979</v>
      </c>
      <c r="K3754" s="3">
        <f t="shared" si="3184"/>
        <v>229932</v>
      </c>
      <c r="L3754" s="3">
        <f t="shared" si="3178"/>
        <v>84000</v>
      </c>
      <c r="M3754" s="3">
        <f t="shared" ref="M3754:O3754" si="3185">SUM(M3755:M3759)</f>
        <v>28000</v>
      </c>
      <c r="N3754" s="3">
        <f t="shared" si="3185"/>
        <v>28000</v>
      </c>
      <c r="O3754" s="3">
        <f t="shared" si="3185"/>
        <v>28000</v>
      </c>
      <c r="P3754" s="3">
        <f t="shared" si="3180"/>
        <v>313932</v>
      </c>
      <c r="Q3754" s="3">
        <f t="shared" si="3158"/>
        <v>86.72657806115825</v>
      </c>
    </row>
    <row r="3755" spans="1:17">
      <c r="A3755" s="33" t="s">
        <v>803</v>
      </c>
      <c r="B3755" s="33" t="s">
        <v>129</v>
      </c>
      <c r="C3755" s="33" t="s">
        <v>1456</v>
      </c>
      <c r="D3755" s="33" t="s">
        <v>1457</v>
      </c>
      <c r="E3755" s="34">
        <v>6112</v>
      </c>
      <c r="F3755" s="33" t="s">
        <v>1459</v>
      </c>
      <c r="G3755" s="84" t="s">
        <v>3108</v>
      </c>
      <c r="H3755" s="35" t="s">
        <v>9</v>
      </c>
      <c r="I3755" s="32">
        <v>45000</v>
      </c>
      <c r="J3755" s="32">
        <v>44000</v>
      </c>
      <c r="K3755" s="32">
        <v>23098</v>
      </c>
      <c r="L3755" s="32">
        <f t="shared" si="3178"/>
        <v>12000</v>
      </c>
      <c r="M3755" s="32">
        <v>4000</v>
      </c>
      <c r="N3755" s="32">
        <v>4000</v>
      </c>
      <c r="O3755" s="32">
        <v>4000</v>
      </c>
      <c r="P3755" s="32">
        <f t="shared" si="3180"/>
        <v>35098</v>
      </c>
      <c r="Q3755" s="32">
        <f t="shared" si="3158"/>
        <v>79.768181818181816</v>
      </c>
    </row>
    <row r="3756" spans="1:17">
      <c r="A3756" s="33" t="s">
        <v>803</v>
      </c>
      <c r="B3756" s="33" t="s">
        <v>129</v>
      </c>
      <c r="C3756" s="33" t="s">
        <v>1456</v>
      </c>
      <c r="D3756" s="33" t="s">
        <v>1457</v>
      </c>
      <c r="E3756" s="34">
        <v>6112</v>
      </c>
      <c r="F3756" s="33" t="s">
        <v>1460</v>
      </c>
      <c r="G3756" s="84" t="s">
        <v>3108</v>
      </c>
      <c r="H3756" s="35" t="s">
        <v>10</v>
      </c>
      <c r="I3756" s="32">
        <v>233400</v>
      </c>
      <c r="J3756" s="32">
        <v>230400</v>
      </c>
      <c r="K3756" s="32">
        <v>128755</v>
      </c>
      <c r="L3756" s="32">
        <f t="shared" si="3178"/>
        <v>72000</v>
      </c>
      <c r="M3756" s="32">
        <v>24000</v>
      </c>
      <c r="N3756" s="32">
        <v>24000</v>
      </c>
      <c r="O3756" s="32">
        <v>24000</v>
      </c>
      <c r="P3756" s="32">
        <f t="shared" si="3180"/>
        <v>200755</v>
      </c>
      <c r="Q3756" s="32">
        <f t="shared" si="3158"/>
        <v>87.133246527777771</v>
      </c>
    </row>
    <row r="3757" spans="1:17">
      <c r="A3757" s="12" t="s">
        <v>803</v>
      </c>
      <c r="B3757" s="12" t="s">
        <v>129</v>
      </c>
      <c r="C3757" s="12" t="s">
        <v>1456</v>
      </c>
      <c r="D3757" s="12" t="s">
        <v>1457</v>
      </c>
      <c r="E3757" s="11">
        <v>6112</v>
      </c>
      <c r="F3757" s="12" t="s">
        <v>1461</v>
      </c>
      <c r="G3757" s="84" t="s">
        <v>3108</v>
      </c>
      <c r="H3757" s="13" t="s">
        <v>7</v>
      </c>
      <c r="I3757" s="2">
        <v>30200</v>
      </c>
      <c r="J3757" s="2">
        <v>54379</v>
      </c>
      <c r="K3757" s="2">
        <v>54379</v>
      </c>
      <c r="L3757" s="2">
        <f t="shared" si="3178"/>
        <v>0</v>
      </c>
      <c r="M3757" s="2"/>
      <c r="N3757" s="2"/>
      <c r="O3757" s="2"/>
      <c r="P3757" s="2">
        <f t="shared" si="3180"/>
        <v>54379</v>
      </c>
      <c r="Q3757" s="2">
        <f t="shared" si="3158"/>
        <v>100</v>
      </c>
    </row>
    <row r="3758" spans="1:17">
      <c r="A3758" s="12" t="s">
        <v>803</v>
      </c>
      <c r="B3758" s="12" t="s">
        <v>129</v>
      </c>
      <c r="C3758" s="12" t="s">
        <v>1456</v>
      </c>
      <c r="D3758" s="12" t="s">
        <v>1457</v>
      </c>
      <c r="E3758" s="11">
        <v>6112</v>
      </c>
      <c r="F3758" s="12" t="s">
        <v>1462</v>
      </c>
      <c r="G3758" s="84" t="s">
        <v>3108</v>
      </c>
      <c r="H3758" s="13" t="s">
        <v>8</v>
      </c>
      <c r="I3758" s="2">
        <v>15500</v>
      </c>
      <c r="J3758" s="2">
        <v>15500</v>
      </c>
      <c r="K3758" s="2">
        <v>6000</v>
      </c>
      <c r="L3758" s="2">
        <f t="shared" si="3178"/>
        <v>0</v>
      </c>
      <c r="M3758" s="2"/>
      <c r="N3758" s="2"/>
      <c r="O3758" s="2"/>
      <c r="P3758" s="2">
        <f t="shared" si="3180"/>
        <v>6000</v>
      </c>
      <c r="Q3758" s="2">
        <f t="shared" si="3158"/>
        <v>38.70967741935484</v>
      </c>
    </row>
    <row r="3759" spans="1:17">
      <c r="A3759" s="12" t="s">
        <v>803</v>
      </c>
      <c r="B3759" s="12" t="s">
        <v>129</v>
      </c>
      <c r="C3759" s="12" t="s">
        <v>1456</v>
      </c>
      <c r="D3759" s="12" t="s">
        <v>1457</v>
      </c>
      <c r="E3759" s="11">
        <v>6112</v>
      </c>
      <c r="F3759" s="12" t="s">
        <v>1463</v>
      </c>
      <c r="G3759" s="84" t="s">
        <v>3108</v>
      </c>
      <c r="H3759" s="13" t="s">
        <v>6</v>
      </c>
      <c r="I3759" s="2">
        <v>17700</v>
      </c>
      <c r="J3759" s="2">
        <v>17700</v>
      </c>
      <c r="K3759" s="2">
        <v>17700</v>
      </c>
      <c r="L3759" s="2">
        <f t="shared" si="3178"/>
        <v>0</v>
      </c>
      <c r="M3759" s="2"/>
      <c r="N3759" s="2"/>
      <c r="O3759" s="2"/>
      <c r="P3759" s="2">
        <f t="shared" si="3180"/>
        <v>17700</v>
      </c>
      <c r="Q3759" s="2">
        <f t="shared" si="3158"/>
        <v>100</v>
      </c>
    </row>
    <row r="3760" spans="1:17">
      <c r="A3760" s="12" t="s">
        <v>803</v>
      </c>
      <c r="B3760" s="12" t="s">
        <v>129</v>
      </c>
      <c r="C3760" s="12" t="s">
        <v>1456</v>
      </c>
      <c r="D3760" s="12" t="s">
        <v>1457</v>
      </c>
      <c r="E3760" s="18" t="s">
        <v>13</v>
      </c>
      <c r="F3760" s="18" t="s">
        <v>0</v>
      </c>
      <c r="G3760" s="81" t="s">
        <v>0</v>
      </c>
      <c r="H3760" s="18" t="s">
        <v>14</v>
      </c>
      <c r="I3760" s="3">
        <v>303481</v>
      </c>
      <c r="J3760" s="3">
        <f t="shared" ref="J3760:K3760" si="3186">SUM(J3761)</f>
        <v>302981</v>
      </c>
      <c r="K3760" s="3">
        <f t="shared" si="3186"/>
        <v>153694</v>
      </c>
      <c r="L3760" s="3">
        <f t="shared" si="3178"/>
        <v>81000</v>
      </c>
      <c r="M3760" s="3">
        <f t="shared" ref="M3760:O3760" si="3187">SUM(M3761)</f>
        <v>27000</v>
      </c>
      <c r="N3760" s="3">
        <f t="shared" si="3187"/>
        <v>27000</v>
      </c>
      <c r="O3760" s="3">
        <f t="shared" si="3187"/>
        <v>27000</v>
      </c>
      <c r="P3760" s="3">
        <f t="shared" si="3180"/>
        <v>234694</v>
      </c>
      <c r="Q3760" s="3">
        <f t="shared" si="3158"/>
        <v>77.461623006063078</v>
      </c>
    </row>
    <row r="3761" spans="1:17">
      <c r="A3761" s="33" t="s">
        <v>803</v>
      </c>
      <c r="B3761" s="33" t="s">
        <v>129</v>
      </c>
      <c r="C3761" s="33" t="s">
        <v>1456</v>
      </c>
      <c r="D3761" s="33" t="s">
        <v>1457</v>
      </c>
      <c r="E3761" s="34">
        <v>6121</v>
      </c>
      <c r="F3761" s="33"/>
      <c r="G3761" s="84" t="s">
        <v>3108</v>
      </c>
      <c r="H3761" s="35" t="s">
        <v>15</v>
      </c>
      <c r="I3761" s="32">
        <v>303481</v>
      </c>
      <c r="J3761" s="32">
        <v>302981</v>
      </c>
      <c r="K3761" s="32">
        <v>153694</v>
      </c>
      <c r="L3761" s="32">
        <f t="shared" si="3178"/>
        <v>81000</v>
      </c>
      <c r="M3761" s="32">
        <v>27000</v>
      </c>
      <c r="N3761" s="32">
        <v>27000</v>
      </c>
      <c r="O3761" s="32">
        <v>27000</v>
      </c>
      <c r="P3761" s="32">
        <f t="shared" si="3180"/>
        <v>234694</v>
      </c>
      <c r="Q3761" s="32">
        <f t="shared" si="3158"/>
        <v>77.461623006063078</v>
      </c>
    </row>
    <row r="3762" spans="1:17">
      <c r="A3762" s="12" t="s">
        <v>803</v>
      </c>
      <c r="B3762" s="12" t="s">
        <v>129</v>
      </c>
      <c r="C3762" s="12" t="s">
        <v>1456</v>
      </c>
      <c r="D3762" s="12" t="s">
        <v>1457</v>
      </c>
      <c r="E3762" s="18" t="s">
        <v>16</v>
      </c>
      <c r="F3762" s="18" t="s">
        <v>0</v>
      </c>
      <c r="G3762" s="81" t="s">
        <v>0</v>
      </c>
      <c r="H3762" s="18" t="s">
        <v>17</v>
      </c>
      <c r="I3762" s="3">
        <v>303100</v>
      </c>
      <c r="J3762" s="3">
        <f t="shared" ref="J3762:K3762" si="3188">SUM(J3763:J3769)</f>
        <v>213600</v>
      </c>
      <c r="K3762" s="3">
        <f t="shared" si="3188"/>
        <v>104209</v>
      </c>
      <c r="L3762" s="3">
        <f t="shared" si="3178"/>
        <v>54300</v>
      </c>
      <c r="M3762" s="3">
        <f t="shared" ref="M3762:O3762" si="3189">SUM(M3763:M3769)</f>
        <v>23700</v>
      </c>
      <c r="N3762" s="3">
        <f t="shared" si="3189"/>
        <v>15300</v>
      </c>
      <c r="O3762" s="3">
        <f t="shared" si="3189"/>
        <v>15300</v>
      </c>
      <c r="P3762" s="3">
        <f t="shared" si="3180"/>
        <v>158509</v>
      </c>
      <c r="Q3762" s="3">
        <f t="shared" si="3158"/>
        <v>74.208333333333329</v>
      </c>
    </row>
    <row r="3763" spans="1:17">
      <c r="A3763" s="12" t="s">
        <v>803</v>
      </c>
      <c r="B3763" s="12" t="s">
        <v>129</v>
      </c>
      <c r="C3763" s="12" t="s">
        <v>1456</v>
      </c>
      <c r="D3763" s="12" t="s">
        <v>1457</v>
      </c>
      <c r="E3763" s="11">
        <v>6131</v>
      </c>
      <c r="F3763" s="12"/>
      <c r="G3763" s="84" t="s">
        <v>3108</v>
      </c>
      <c r="H3763" s="13" t="s">
        <v>18</v>
      </c>
      <c r="I3763" s="2">
        <v>2000</v>
      </c>
      <c r="J3763" s="2">
        <v>1000</v>
      </c>
      <c r="K3763" s="2">
        <v>0</v>
      </c>
      <c r="L3763" s="2">
        <f t="shared" si="3178"/>
        <v>1000</v>
      </c>
      <c r="M3763" s="2">
        <v>1000</v>
      </c>
      <c r="N3763" s="2"/>
      <c r="O3763" s="2"/>
      <c r="P3763" s="2">
        <f t="shared" si="3180"/>
        <v>1000</v>
      </c>
      <c r="Q3763" s="2">
        <f t="shared" si="3158"/>
        <v>100</v>
      </c>
    </row>
    <row r="3764" spans="1:17">
      <c r="A3764" s="12" t="s">
        <v>803</v>
      </c>
      <c r="B3764" s="12" t="s">
        <v>129</v>
      </c>
      <c r="C3764" s="12" t="s">
        <v>1456</v>
      </c>
      <c r="D3764" s="12" t="s">
        <v>1457</v>
      </c>
      <c r="E3764" s="11">
        <v>6132</v>
      </c>
      <c r="F3764" s="12"/>
      <c r="G3764" s="84" t="s">
        <v>3108</v>
      </c>
      <c r="H3764" s="13" t="s">
        <v>19</v>
      </c>
      <c r="I3764" s="2">
        <v>122000</v>
      </c>
      <c r="J3764" s="2">
        <v>122000</v>
      </c>
      <c r="K3764" s="2">
        <v>61000</v>
      </c>
      <c r="L3764" s="2">
        <f t="shared" si="3178"/>
        <v>31000</v>
      </c>
      <c r="M3764" s="2">
        <v>15000</v>
      </c>
      <c r="N3764" s="2">
        <v>8000</v>
      </c>
      <c r="O3764" s="2">
        <v>8000</v>
      </c>
      <c r="P3764" s="2">
        <f t="shared" si="3180"/>
        <v>92000</v>
      </c>
      <c r="Q3764" s="2">
        <f t="shared" si="3158"/>
        <v>75.409836065573771</v>
      </c>
    </row>
    <row r="3765" spans="1:17">
      <c r="A3765" s="12" t="s">
        <v>803</v>
      </c>
      <c r="B3765" s="12" t="s">
        <v>129</v>
      </c>
      <c r="C3765" s="12" t="s">
        <v>1456</v>
      </c>
      <c r="D3765" s="12" t="s">
        <v>1457</v>
      </c>
      <c r="E3765" s="11">
        <v>6133</v>
      </c>
      <c r="F3765" s="12"/>
      <c r="G3765" s="84" t="s">
        <v>3108</v>
      </c>
      <c r="H3765" s="13" t="s">
        <v>20</v>
      </c>
      <c r="I3765" s="2">
        <v>15500</v>
      </c>
      <c r="J3765" s="2">
        <v>15500</v>
      </c>
      <c r="K3765" s="2">
        <v>7700</v>
      </c>
      <c r="L3765" s="2">
        <f t="shared" si="3178"/>
        <v>3900</v>
      </c>
      <c r="M3765" s="2">
        <v>1300</v>
      </c>
      <c r="N3765" s="2">
        <v>1300</v>
      </c>
      <c r="O3765" s="2">
        <v>1300</v>
      </c>
      <c r="P3765" s="2">
        <f t="shared" si="3180"/>
        <v>11600</v>
      </c>
      <c r="Q3765" s="2">
        <f t="shared" si="3158"/>
        <v>74.838709677419359</v>
      </c>
    </row>
    <row r="3766" spans="1:17">
      <c r="A3766" s="12" t="s">
        <v>803</v>
      </c>
      <c r="B3766" s="12" t="s">
        <v>129</v>
      </c>
      <c r="C3766" s="12" t="s">
        <v>1456</v>
      </c>
      <c r="D3766" s="12" t="s">
        <v>1457</v>
      </c>
      <c r="E3766" s="11">
        <v>6134</v>
      </c>
      <c r="F3766" s="12"/>
      <c r="G3766" s="84" t="s">
        <v>3108</v>
      </c>
      <c r="H3766" s="13" t="s">
        <v>21</v>
      </c>
      <c r="I3766" s="2">
        <v>89000</v>
      </c>
      <c r="J3766" s="2">
        <v>14000</v>
      </c>
      <c r="K3766" s="2">
        <v>7050</v>
      </c>
      <c r="L3766" s="2">
        <f t="shared" si="3178"/>
        <v>3600</v>
      </c>
      <c r="M3766" s="2">
        <v>1200</v>
      </c>
      <c r="N3766" s="2">
        <v>1200</v>
      </c>
      <c r="O3766" s="2">
        <v>1200</v>
      </c>
      <c r="P3766" s="2">
        <f t="shared" si="3180"/>
        <v>10650</v>
      </c>
      <c r="Q3766" s="2">
        <f t="shared" si="3158"/>
        <v>76.071428571428569</v>
      </c>
    </row>
    <row r="3767" spans="1:17">
      <c r="A3767" s="12" t="s">
        <v>803</v>
      </c>
      <c r="B3767" s="12" t="s">
        <v>129</v>
      </c>
      <c r="C3767" s="12" t="s">
        <v>1456</v>
      </c>
      <c r="D3767" s="12" t="s">
        <v>1457</v>
      </c>
      <c r="E3767" s="11">
        <v>6135</v>
      </c>
      <c r="F3767" s="12"/>
      <c r="G3767" s="84" t="s">
        <v>3108</v>
      </c>
      <c r="H3767" s="13" t="s">
        <v>22</v>
      </c>
      <c r="I3767" s="2">
        <v>3000</v>
      </c>
      <c r="J3767" s="2">
        <v>1000</v>
      </c>
      <c r="K3767" s="2">
        <v>600</v>
      </c>
      <c r="L3767" s="2">
        <f t="shared" si="3178"/>
        <v>400</v>
      </c>
      <c r="M3767" s="2">
        <v>400</v>
      </c>
      <c r="N3767" s="2"/>
      <c r="O3767" s="2"/>
      <c r="P3767" s="2">
        <f t="shared" si="3180"/>
        <v>1000</v>
      </c>
      <c r="Q3767" s="2">
        <f t="shared" si="3158"/>
        <v>100</v>
      </c>
    </row>
    <row r="3768" spans="1:17">
      <c r="A3768" s="12" t="s">
        <v>803</v>
      </c>
      <c r="B3768" s="12" t="s">
        <v>129</v>
      </c>
      <c r="C3768" s="12" t="s">
        <v>1456</v>
      </c>
      <c r="D3768" s="12" t="s">
        <v>1457</v>
      </c>
      <c r="E3768" s="11">
        <v>6137</v>
      </c>
      <c r="F3768" s="12"/>
      <c r="G3768" s="84" t="s">
        <v>3108</v>
      </c>
      <c r="H3768" s="13" t="s">
        <v>24</v>
      </c>
      <c r="I3768" s="2">
        <v>21000</v>
      </c>
      <c r="J3768" s="2">
        <v>12000</v>
      </c>
      <c r="K3768" s="2">
        <v>6000</v>
      </c>
      <c r="L3768" s="2">
        <f t="shared" si="3178"/>
        <v>3000</v>
      </c>
      <c r="M3768" s="2">
        <v>1000</v>
      </c>
      <c r="N3768" s="2">
        <v>1000</v>
      </c>
      <c r="O3768" s="2">
        <v>1000</v>
      </c>
      <c r="P3768" s="2">
        <f t="shared" si="3180"/>
        <v>9000</v>
      </c>
      <c r="Q3768" s="2">
        <f t="shared" si="3158"/>
        <v>75</v>
      </c>
    </row>
    <row r="3769" spans="1:17">
      <c r="A3769" s="17" t="s">
        <v>803</v>
      </c>
      <c r="B3769" s="17" t="s">
        <v>129</v>
      </c>
      <c r="C3769" s="17" t="s">
        <v>1456</v>
      </c>
      <c r="D3769" s="17" t="s">
        <v>1457</v>
      </c>
      <c r="E3769" s="17" t="s">
        <v>99</v>
      </c>
      <c r="F3769" s="12" t="s">
        <v>0</v>
      </c>
      <c r="G3769" s="84" t="s">
        <v>0</v>
      </c>
      <c r="H3769" s="18" t="s">
        <v>26</v>
      </c>
      <c r="I3769" s="3">
        <v>50600</v>
      </c>
      <c r="J3769" s="3">
        <f t="shared" ref="J3769:K3769" si="3190">SUM(J3770:J3772)</f>
        <v>48100</v>
      </c>
      <c r="K3769" s="3">
        <f t="shared" si="3190"/>
        <v>21859</v>
      </c>
      <c r="L3769" s="3">
        <f t="shared" si="3178"/>
        <v>11400</v>
      </c>
      <c r="M3769" s="3">
        <f t="shared" ref="M3769:O3769" si="3191">SUM(M3770:M3772)</f>
        <v>3800</v>
      </c>
      <c r="N3769" s="3">
        <f t="shared" si="3191"/>
        <v>3800</v>
      </c>
      <c r="O3769" s="3">
        <f t="shared" si="3191"/>
        <v>3800</v>
      </c>
      <c r="P3769" s="3">
        <f t="shared" si="3180"/>
        <v>33259</v>
      </c>
      <c r="Q3769" s="3">
        <f t="shared" si="3158"/>
        <v>69.145530145530145</v>
      </c>
    </row>
    <row r="3770" spans="1:17">
      <c r="A3770" s="12" t="s">
        <v>803</v>
      </c>
      <c r="B3770" s="12" t="s">
        <v>129</v>
      </c>
      <c r="C3770" s="12" t="s">
        <v>1456</v>
      </c>
      <c r="D3770" s="12" t="s">
        <v>1457</v>
      </c>
      <c r="E3770" s="11">
        <v>6139</v>
      </c>
      <c r="F3770" s="12"/>
      <c r="G3770" s="84" t="s">
        <v>3108</v>
      </c>
      <c r="H3770" s="13" t="s">
        <v>26</v>
      </c>
      <c r="I3770" s="2">
        <v>36900</v>
      </c>
      <c r="J3770" s="2">
        <v>34400</v>
      </c>
      <c r="K3770" s="2">
        <v>17200</v>
      </c>
      <c r="L3770" s="2">
        <f t="shared" si="3178"/>
        <v>9000</v>
      </c>
      <c r="M3770" s="2">
        <v>3000</v>
      </c>
      <c r="N3770" s="2">
        <v>3000</v>
      </c>
      <c r="O3770" s="2">
        <v>3000</v>
      </c>
      <c r="P3770" s="2">
        <f t="shared" si="3180"/>
        <v>26200</v>
      </c>
      <c r="Q3770" s="2">
        <f t="shared" si="3158"/>
        <v>76.162790697674424</v>
      </c>
    </row>
    <row r="3771" spans="1:17">
      <c r="A3771" s="33" t="s">
        <v>803</v>
      </c>
      <c r="B3771" s="33" t="s">
        <v>129</v>
      </c>
      <c r="C3771" s="33" t="s">
        <v>1456</v>
      </c>
      <c r="D3771" s="33" t="s">
        <v>1457</v>
      </c>
      <c r="E3771" s="34">
        <v>6139</v>
      </c>
      <c r="F3771" s="33" t="s">
        <v>1464</v>
      </c>
      <c r="G3771" s="84" t="s">
        <v>3108</v>
      </c>
      <c r="H3771" s="35" t="s">
        <v>108</v>
      </c>
      <c r="I3771" s="32">
        <v>8700</v>
      </c>
      <c r="J3771" s="32">
        <v>8700</v>
      </c>
      <c r="K3771" s="32">
        <v>4659</v>
      </c>
      <c r="L3771" s="32">
        <f t="shared" si="3178"/>
        <v>2400</v>
      </c>
      <c r="M3771" s="32">
        <v>800</v>
      </c>
      <c r="N3771" s="32">
        <v>800</v>
      </c>
      <c r="O3771" s="32">
        <v>800</v>
      </c>
      <c r="P3771" s="32">
        <f t="shared" si="3180"/>
        <v>7059</v>
      </c>
      <c r="Q3771" s="32">
        <f t="shared" si="3158"/>
        <v>81.137931034482762</v>
      </c>
    </row>
    <row r="3772" spans="1:17" ht="22.5">
      <c r="A3772" s="12" t="s">
        <v>803</v>
      </c>
      <c r="B3772" s="12" t="s">
        <v>129</v>
      </c>
      <c r="C3772" s="12" t="s">
        <v>1456</v>
      </c>
      <c r="D3772" s="12" t="s">
        <v>1457</v>
      </c>
      <c r="E3772" s="11">
        <v>6139</v>
      </c>
      <c r="F3772" s="12" t="s">
        <v>1465</v>
      </c>
      <c r="G3772" s="84" t="s">
        <v>3108</v>
      </c>
      <c r="H3772" s="13" t="s">
        <v>114</v>
      </c>
      <c r="I3772" s="2">
        <v>5000</v>
      </c>
      <c r="J3772" s="2">
        <v>5000</v>
      </c>
      <c r="K3772" s="2">
        <v>0</v>
      </c>
      <c r="L3772" s="2">
        <f t="shared" si="3178"/>
        <v>0</v>
      </c>
      <c r="M3772" s="2"/>
      <c r="N3772" s="2"/>
      <c r="O3772" s="2"/>
      <c r="P3772" s="2">
        <f t="shared" si="3180"/>
        <v>0</v>
      </c>
      <c r="Q3772" s="2">
        <f t="shared" si="3158"/>
        <v>0</v>
      </c>
    </row>
    <row r="3773" spans="1:17" ht="22.5">
      <c r="A3773" s="17" t="s">
        <v>0</v>
      </c>
      <c r="B3773" s="17" t="s">
        <v>0</v>
      </c>
      <c r="C3773" s="17" t="s">
        <v>0</v>
      </c>
      <c r="D3773" s="18" t="s">
        <v>0</v>
      </c>
      <c r="E3773" s="18" t="s">
        <v>0</v>
      </c>
      <c r="F3773" s="18" t="s">
        <v>0</v>
      </c>
      <c r="G3773" s="81" t="s">
        <v>0</v>
      </c>
      <c r="H3773" s="24" t="s">
        <v>36</v>
      </c>
      <c r="I3773" s="29">
        <v>100</v>
      </c>
      <c r="J3773" s="29">
        <f t="shared" ref="J3773:K3775" si="3192">SUM(J3774)</f>
        <v>2100</v>
      </c>
      <c r="K3773" s="29">
        <f t="shared" si="3192"/>
        <v>2000</v>
      </c>
      <c r="L3773" s="29">
        <f t="shared" si="3178"/>
        <v>0</v>
      </c>
      <c r="M3773" s="29">
        <f t="shared" ref="M3773:O3775" si="3193">SUM(M3774)</f>
        <v>0</v>
      </c>
      <c r="N3773" s="29">
        <f t="shared" si="3193"/>
        <v>0</v>
      </c>
      <c r="O3773" s="29">
        <f t="shared" si="3193"/>
        <v>0</v>
      </c>
      <c r="P3773" s="29">
        <f t="shared" si="3180"/>
        <v>2000</v>
      </c>
      <c r="Q3773" s="29">
        <f t="shared" si="3158"/>
        <v>95.238095238095227</v>
      </c>
    </row>
    <row r="3774" spans="1:17">
      <c r="A3774" s="12" t="s">
        <v>803</v>
      </c>
      <c r="B3774" s="12" t="s">
        <v>129</v>
      </c>
      <c r="C3774" s="12" t="s">
        <v>1456</v>
      </c>
      <c r="D3774" s="12" t="s">
        <v>1457</v>
      </c>
      <c r="E3774" s="18" t="s">
        <v>28</v>
      </c>
      <c r="F3774" s="18" t="s">
        <v>0</v>
      </c>
      <c r="G3774" s="81" t="s">
        <v>0</v>
      </c>
      <c r="H3774" s="18" t="s">
        <v>29</v>
      </c>
      <c r="I3774" s="3">
        <v>100</v>
      </c>
      <c r="J3774" s="3">
        <f t="shared" si="3192"/>
        <v>2100</v>
      </c>
      <c r="K3774" s="3">
        <f t="shared" si="3192"/>
        <v>2000</v>
      </c>
      <c r="L3774" s="3">
        <f t="shared" si="3178"/>
        <v>0</v>
      </c>
      <c r="M3774" s="3">
        <f t="shared" si="3193"/>
        <v>0</v>
      </c>
      <c r="N3774" s="3">
        <f t="shared" si="3193"/>
        <v>0</v>
      </c>
      <c r="O3774" s="3">
        <f t="shared" si="3193"/>
        <v>0</v>
      </c>
      <c r="P3774" s="3">
        <f t="shared" si="3180"/>
        <v>2000</v>
      </c>
      <c r="Q3774" s="3">
        <f t="shared" si="3158"/>
        <v>95.238095238095227</v>
      </c>
    </row>
    <row r="3775" spans="1:17">
      <c r="A3775" s="17" t="s">
        <v>803</v>
      </c>
      <c r="B3775" s="17" t="s">
        <v>129</v>
      </c>
      <c r="C3775" s="17" t="s">
        <v>1456</v>
      </c>
      <c r="D3775" s="17" t="s">
        <v>1457</v>
      </c>
      <c r="E3775" s="17" t="s">
        <v>120</v>
      </c>
      <c r="F3775" s="12" t="s">
        <v>0</v>
      </c>
      <c r="G3775" s="84" t="s">
        <v>0</v>
      </c>
      <c r="H3775" s="18" t="s">
        <v>35</v>
      </c>
      <c r="I3775" s="3">
        <v>100</v>
      </c>
      <c r="J3775" s="3">
        <f t="shared" si="3192"/>
        <v>2100</v>
      </c>
      <c r="K3775" s="3">
        <f t="shared" si="3192"/>
        <v>2000</v>
      </c>
      <c r="L3775" s="3">
        <f t="shared" si="3178"/>
        <v>0</v>
      </c>
      <c r="M3775" s="3">
        <f t="shared" si="3193"/>
        <v>0</v>
      </c>
      <c r="N3775" s="3">
        <f t="shared" si="3193"/>
        <v>0</v>
      </c>
      <c r="O3775" s="3">
        <f t="shared" si="3193"/>
        <v>0</v>
      </c>
      <c r="P3775" s="3">
        <f t="shared" si="3180"/>
        <v>2000</v>
      </c>
      <c r="Q3775" s="3">
        <f t="shared" si="3158"/>
        <v>95.238095238095227</v>
      </c>
    </row>
    <row r="3776" spans="1:17">
      <c r="A3776" s="12" t="s">
        <v>803</v>
      </c>
      <c r="B3776" s="12" t="s">
        <v>129</v>
      </c>
      <c r="C3776" s="12" t="s">
        <v>1456</v>
      </c>
      <c r="D3776" s="12" t="s">
        <v>1457</v>
      </c>
      <c r="E3776" s="11">
        <v>6148</v>
      </c>
      <c r="F3776" s="12"/>
      <c r="G3776" s="84" t="s">
        <v>3108</v>
      </c>
      <c r="H3776" s="13" t="s">
        <v>35</v>
      </c>
      <c r="I3776" s="2">
        <v>100</v>
      </c>
      <c r="J3776" s="2">
        <v>2100</v>
      </c>
      <c r="K3776" s="2">
        <v>2000</v>
      </c>
      <c r="L3776" s="2">
        <f t="shared" si="3178"/>
        <v>0</v>
      </c>
      <c r="M3776" s="2"/>
      <c r="N3776" s="2"/>
      <c r="O3776" s="2"/>
      <c r="P3776" s="2">
        <f t="shared" si="3180"/>
        <v>2000</v>
      </c>
      <c r="Q3776" s="2">
        <f t="shared" si="3158"/>
        <v>95.238095238095227</v>
      </c>
    </row>
    <row r="3777" spans="1:17" ht="22.5">
      <c r="A3777" s="17" t="s">
        <v>0</v>
      </c>
      <c r="B3777" s="17" t="s">
        <v>0</v>
      </c>
      <c r="C3777" s="17" t="s">
        <v>0</v>
      </c>
      <c r="D3777" s="18" t="s">
        <v>0</v>
      </c>
      <c r="E3777" s="18" t="s">
        <v>0</v>
      </c>
      <c r="F3777" s="18" t="s">
        <v>0</v>
      </c>
      <c r="G3777" s="81" t="s">
        <v>0</v>
      </c>
      <c r="H3777" s="24" t="s">
        <v>58</v>
      </c>
      <c r="I3777" s="29">
        <v>55000</v>
      </c>
      <c r="J3777" s="29">
        <f t="shared" ref="J3777:K3777" si="3194">SUM(J3778)</f>
        <v>30000</v>
      </c>
      <c r="K3777" s="29">
        <f t="shared" si="3194"/>
        <v>15000</v>
      </c>
      <c r="L3777" s="29">
        <f t="shared" si="3178"/>
        <v>10000</v>
      </c>
      <c r="M3777" s="29">
        <f t="shared" ref="M3777:O3777" si="3195">SUM(M3778)</f>
        <v>10000</v>
      </c>
      <c r="N3777" s="29">
        <f t="shared" si="3195"/>
        <v>0</v>
      </c>
      <c r="O3777" s="29">
        <f t="shared" si="3195"/>
        <v>0</v>
      </c>
      <c r="P3777" s="29">
        <f t="shared" si="3180"/>
        <v>25000</v>
      </c>
      <c r="Q3777" s="29">
        <f t="shared" si="3158"/>
        <v>83.333333333333343</v>
      </c>
    </row>
    <row r="3778" spans="1:17">
      <c r="A3778" s="12" t="s">
        <v>803</v>
      </c>
      <c r="B3778" s="12" t="s">
        <v>129</v>
      </c>
      <c r="C3778" s="12" t="s">
        <v>1456</v>
      </c>
      <c r="D3778" s="12" t="s">
        <v>1457</v>
      </c>
      <c r="E3778" s="18" t="s">
        <v>50</v>
      </c>
      <c r="F3778" s="18" t="s">
        <v>0</v>
      </c>
      <c r="G3778" s="81" t="s">
        <v>0</v>
      </c>
      <c r="H3778" s="18" t="s">
        <v>51</v>
      </c>
      <c r="I3778" s="3">
        <v>55000</v>
      </c>
      <c r="J3778" s="3">
        <f t="shared" ref="J3778" si="3196">SUM(J3779:J3780)</f>
        <v>30000</v>
      </c>
      <c r="K3778" s="3">
        <f t="shared" ref="K3778" si="3197">SUM(K3779:K3780)</f>
        <v>15000</v>
      </c>
      <c r="L3778" s="3">
        <f t="shared" si="3178"/>
        <v>10000</v>
      </c>
      <c r="M3778" s="3">
        <f t="shared" ref="M3778:O3778" si="3198">SUM(M3779:M3780)</f>
        <v>10000</v>
      </c>
      <c r="N3778" s="3">
        <f t="shared" si="3198"/>
        <v>0</v>
      </c>
      <c r="O3778" s="3">
        <f t="shared" si="3198"/>
        <v>0</v>
      </c>
      <c r="P3778" s="3">
        <f t="shared" si="3180"/>
        <v>25000</v>
      </c>
      <c r="Q3778" s="3">
        <f t="shared" si="3158"/>
        <v>83.333333333333343</v>
      </c>
    </row>
    <row r="3779" spans="1:17">
      <c r="A3779" s="12" t="s">
        <v>803</v>
      </c>
      <c r="B3779" s="12" t="s">
        <v>129</v>
      </c>
      <c r="C3779" s="12" t="s">
        <v>1456</v>
      </c>
      <c r="D3779" s="12" t="s">
        <v>1457</v>
      </c>
      <c r="E3779" s="11">
        <v>8213</v>
      </c>
      <c r="F3779" s="12"/>
      <c r="G3779" s="84" t="s">
        <v>3108</v>
      </c>
      <c r="H3779" s="13" t="s">
        <v>54</v>
      </c>
      <c r="I3779" s="2">
        <v>35000</v>
      </c>
      <c r="J3779" s="2">
        <v>20000</v>
      </c>
      <c r="K3779" s="2">
        <v>10000</v>
      </c>
      <c r="L3779" s="2">
        <f t="shared" si="3178"/>
        <v>5000</v>
      </c>
      <c r="M3779" s="2">
        <v>5000</v>
      </c>
      <c r="N3779" s="2"/>
      <c r="O3779" s="2"/>
      <c r="P3779" s="2">
        <f t="shared" si="3180"/>
        <v>15000</v>
      </c>
      <c r="Q3779" s="2">
        <f t="shared" si="3158"/>
        <v>75</v>
      </c>
    </row>
    <row r="3780" spans="1:17">
      <c r="A3780" s="12" t="s">
        <v>803</v>
      </c>
      <c r="B3780" s="12" t="s">
        <v>129</v>
      </c>
      <c r="C3780" s="12" t="s">
        <v>1456</v>
      </c>
      <c r="D3780" s="12" t="s">
        <v>1457</v>
      </c>
      <c r="E3780" s="11">
        <v>8216</v>
      </c>
      <c r="F3780" s="12"/>
      <c r="G3780" s="84" t="s">
        <v>3108</v>
      </c>
      <c r="H3780" s="13" t="s">
        <v>57</v>
      </c>
      <c r="I3780" s="2">
        <v>20000</v>
      </c>
      <c r="J3780" s="2">
        <v>10000</v>
      </c>
      <c r="K3780" s="2">
        <v>5000</v>
      </c>
      <c r="L3780" s="2">
        <f t="shared" si="3178"/>
        <v>5000</v>
      </c>
      <c r="M3780" s="2">
        <v>5000</v>
      </c>
      <c r="N3780" s="2"/>
      <c r="O3780" s="2"/>
      <c r="P3780" s="2">
        <f t="shared" si="3180"/>
        <v>10000</v>
      </c>
      <c r="Q3780" s="2">
        <f t="shared" si="3158"/>
        <v>100</v>
      </c>
    </row>
    <row r="3781" spans="1:17">
      <c r="A3781" s="13" t="s">
        <v>0</v>
      </c>
      <c r="B3781" s="13" t="s">
        <v>0</v>
      </c>
      <c r="C3781" s="13" t="s">
        <v>0</v>
      </c>
      <c r="D3781" s="13" t="s">
        <v>0</v>
      </c>
      <c r="E3781" s="13" t="s">
        <v>0</v>
      </c>
      <c r="F3781" s="13" t="s">
        <v>0</v>
      </c>
      <c r="G3781" s="84" t="s">
        <v>0</v>
      </c>
      <c r="H3781" s="24" t="s">
        <v>1466</v>
      </c>
      <c r="I3781" s="29">
        <v>3893777</v>
      </c>
      <c r="J3781" s="29">
        <f t="shared" ref="J3781:K3781" si="3199">SUM(J3751,J3773,J3777)</f>
        <v>3780956</v>
      </c>
      <c r="K3781" s="29">
        <f t="shared" si="3199"/>
        <v>1950306</v>
      </c>
      <c r="L3781" s="29">
        <f t="shared" si="3178"/>
        <v>904300</v>
      </c>
      <c r="M3781" s="29">
        <f t="shared" ref="M3781:O3781" si="3200">SUM(M3751,M3773,M3777)</f>
        <v>313700</v>
      </c>
      <c r="N3781" s="29">
        <f t="shared" si="3200"/>
        <v>295300</v>
      </c>
      <c r="O3781" s="29">
        <f t="shared" si="3200"/>
        <v>295300</v>
      </c>
      <c r="P3781" s="29">
        <f t="shared" si="3180"/>
        <v>2854606</v>
      </c>
      <c r="Q3781" s="29">
        <f t="shared" si="3158"/>
        <v>75.499582645235748</v>
      </c>
    </row>
    <row r="3782" spans="1:17" ht="15.75" thickBot="1">
      <c r="A3782" s="13" t="s">
        <v>0</v>
      </c>
      <c r="B3782" s="13" t="s">
        <v>0</v>
      </c>
      <c r="C3782" s="13" t="s">
        <v>0</v>
      </c>
      <c r="D3782" s="13" t="s">
        <v>0</v>
      </c>
      <c r="E3782" s="13" t="s">
        <v>0</v>
      </c>
      <c r="F3782" s="13" t="s">
        <v>0</v>
      </c>
      <c r="G3782" s="84" t="s">
        <v>0</v>
      </c>
      <c r="H3782" s="18" t="s">
        <v>125</v>
      </c>
      <c r="I3782" s="3">
        <v>89</v>
      </c>
      <c r="J3782" s="3">
        <v>89</v>
      </c>
      <c r="K3782" s="3">
        <v>0</v>
      </c>
      <c r="L3782" s="3">
        <f t="shared" si="3178"/>
        <v>0</v>
      </c>
      <c r="M3782" s="3"/>
      <c r="N3782" s="3"/>
      <c r="O3782" s="3"/>
      <c r="P3782" s="3">
        <f t="shared" si="3180"/>
        <v>0</v>
      </c>
      <c r="Q3782" s="3">
        <f t="shared" si="3158"/>
        <v>0</v>
      </c>
    </row>
    <row r="3783" spans="1:17" ht="45.75" thickBot="1">
      <c r="A3783" s="109" t="s">
        <v>0</v>
      </c>
      <c r="B3783" s="109" t="s">
        <v>0</v>
      </c>
      <c r="C3783" s="109" t="s">
        <v>0</v>
      </c>
      <c r="D3783" s="109" t="s">
        <v>0</v>
      </c>
      <c r="E3783" s="109" t="s">
        <v>0</v>
      </c>
      <c r="F3783" s="109" t="s">
        <v>0</v>
      </c>
      <c r="G3783" s="121" t="s">
        <v>0</v>
      </c>
      <c r="H3783" s="1" t="s">
        <v>126</v>
      </c>
      <c r="I3783" s="1" t="s">
        <v>3016</v>
      </c>
      <c r="J3783" s="1" t="s">
        <v>3199</v>
      </c>
      <c r="K3783" s="1" t="s">
        <v>3198</v>
      </c>
      <c r="L3783" s="1" t="s">
        <v>3191</v>
      </c>
      <c r="M3783" s="1" t="s">
        <v>3193</v>
      </c>
      <c r="N3783" s="1" t="s">
        <v>3194</v>
      </c>
      <c r="O3783" s="1" t="s">
        <v>3195</v>
      </c>
      <c r="P3783" s="1" t="s">
        <v>3192</v>
      </c>
      <c r="Q3783" s="1" t="s">
        <v>3185</v>
      </c>
    </row>
    <row r="3784" spans="1:17">
      <c r="A3784" s="110"/>
      <c r="B3784" s="110"/>
      <c r="C3784" s="110"/>
      <c r="D3784" s="110"/>
      <c r="E3784" s="110"/>
      <c r="F3784" s="110"/>
      <c r="G3784" s="122"/>
      <c r="H3784" s="26" t="s">
        <v>0</v>
      </c>
      <c r="I3784" s="28">
        <v>1</v>
      </c>
      <c r="J3784" s="28">
        <v>2</v>
      </c>
      <c r="K3784" s="28">
        <v>3</v>
      </c>
      <c r="L3784" s="28" t="s">
        <v>3186</v>
      </c>
      <c r="M3784" s="28">
        <v>5</v>
      </c>
      <c r="N3784" s="28">
        <v>6</v>
      </c>
      <c r="O3784" s="28">
        <v>7</v>
      </c>
      <c r="P3784" s="28" t="s">
        <v>3187</v>
      </c>
      <c r="Q3784" s="28">
        <v>9</v>
      </c>
    </row>
    <row r="3785" spans="1:17">
      <c r="A3785" s="110"/>
      <c r="B3785" s="110"/>
      <c r="C3785" s="110"/>
      <c r="D3785" s="110"/>
      <c r="E3785" s="110"/>
      <c r="F3785" s="110"/>
      <c r="G3785" s="122"/>
      <c r="H3785" s="8" t="s">
        <v>877</v>
      </c>
      <c r="I3785" s="9">
        <v>3893777</v>
      </c>
      <c r="J3785" s="9">
        <f t="shared" ref="J3785" si="3201">SUM(J3781)</f>
        <v>3780956</v>
      </c>
      <c r="K3785" s="9">
        <f t="shared" ref="K3785" si="3202">SUM(K3781)</f>
        <v>1950306</v>
      </c>
      <c r="L3785" s="9">
        <f t="shared" ref="L3785:L3786" si="3203">M3785+N3785+O3785</f>
        <v>904300</v>
      </c>
      <c r="M3785" s="9">
        <f t="shared" ref="M3785:O3785" si="3204">SUM(M3781)</f>
        <v>313700</v>
      </c>
      <c r="N3785" s="9">
        <f t="shared" si="3204"/>
        <v>295300</v>
      </c>
      <c r="O3785" s="9">
        <f t="shared" si="3204"/>
        <v>295300</v>
      </c>
      <c r="P3785" s="9">
        <f t="shared" ref="P3785:P3786" si="3205">SUM(K3785+L3785)</f>
        <v>2854606</v>
      </c>
      <c r="Q3785" s="9">
        <f t="shared" si="3158"/>
        <v>75.499582645235748</v>
      </c>
    </row>
    <row r="3786" spans="1:17">
      <c r="A3786" s="110"/>
      <c r="B3786" s="110"/>
      <c r="C3786" s="110"/>
      <c r="D3786" s="110"/>
      <c r="E3786" s="110"/>
      <c r="F3786" s="110"/>
      <c r="G3786" s="122"/>
      <c r="H3786" s="10" t="s">
        <v>68</v>
      </c>
      <c r="I3786" s="9">
        <v>3893777</v>
      </c>
      <c r="J3786" s="9">
        <f t="shared" ref="J3786" si="3206">SUM(J3785)</f>
        <v>3780956</v>
      </c>
      <c r="K3786" s="9">
        <f t="shared" ref="K3786" si="3207">SUM(K3785)</f>
        <v>1950306</v>
      </c>
      <c r="L3786" s="9">
        <f t="shared" si="3203"/>
        <v>904300</v>
      </c>
      <c r="M3786" s="9">
        <f t="shared" ref="M3786:O3786" si="3208">SUM(M3785)</f>
        <v>313700</v>
      </c>
      <c r="N3786" s="9">
        <f t="shared" si="3208"/>
        <v>295300</v>
      </c>
      <c r="O3786" s="9">
        <f t="shared" si="3208"/>
        <v>295300</v>
      </c>
      <c r="P3786" s="9">
        <f t="shared" si="3205"/>
        <v>2854606</v>
      </c>
      <c r="Q3786" s="9">
        <f t="shared" si="3158"/>
        <v>75.499582645235748</v>
      </c>
    </row>
    <row r="3787" spans="1:17">
      <c r="A3787" s="111"/>
      <c r="B3787" s="111"/>
      <c r="C3787" s="111"/>
      <c r="D3787" s="111"/>
      <c r="E3787" s="111"/>
      <c r="F3787" s="111"/>
      <c r="G3787" s="123"/>
      <c r="Q3787" t="str">
        <f t="shared" si="3158"/>
        <v>-</v>
      </c>
    </row>
    <row r="3788" spans="1:17" ht="15.75" thickBot="1">
      <c r="A3788" s="13" t="s">
        <v>0</v>
      </c>
      <c r="B3788" s="13" t="s">
        <v>0</v>
      </c>
      <c r="C3788" s="13" t="s">
        <v>0</v>
      </c>
      <c r="D3788" s="13" t="s">
        <v>0</v>
      </c>
      <c r="E3788" s="13" t="s">
        <v>0</v>
      </c>
      <c r="F3788" s="13" t="s">
        <v>0</v>
      </c>
      <c r="G3788" s="84" t="s">
        <v>0</v>
      </c>
      <c r="H3788" s="27" t="s">
        <v>0</v>
      </c>
      <c r="I3788" s="27"/>
      <c r="J3788" s="27"/>
      <c r="K3788" s="27"/>
      <c r="L3788" s="27"/>
      <c r="M3788" s="27"/>
      <c r="N3788" s="27"/>
      <c r="O3788" s="27"/>
      <c r="P3788" s="27"/>
      <c r="Q3788" s="27" t="str">
        <f t="shared" si="3158"/>
        <v>-</v>
      </c>
    </row>
    <row r="3789" spans="1:17" ht="45.75" thickBot="1">
      <c r="A3789" s="1" t="s">
        <v>82</v>
      </c>
      <c r="B3789" s="1" t="s">
        <v>83</v>
      </c>
      <c r="C3789" s="1" t="s">
        <v>84</v>
      </c>
      <c r="D3789" s="19" t="s">
        <v>0</v>
      </c>
      <c r="E3789" s="1" t="s">
        <v>85</v>
      </c>
      <c r="F3789" s="1" t="s">
        <v>86</v>
      </c>
      <c r="G3789" s="82" t="s">
        <v>87</v>
      </c>
      <c r="H3789" s="1" t="s">
        <v>1</v>
      </c>
      <c r="I3789" s="1" t="s">
        <v>3016</v>
      </c>
      <c r="J3789" s="1" t="s">
        <v>3199</v>
      </c>
      <c r="K3789" s="1" t="s">
        <v>3198</v>
      </c>
      <c r="L3789" s="1" t="s">
        <v>3191</v>
      </c>
      <c r="M3789" s="1" t="s">
        <v>3193</v>
      </c>
      <c r="N3789" s="1" t="s">
        <v>3194</v>
      </c>
      <c r="O3789" s="1" t="s">
        <v>3195</v>
      </c>
      <c r="P3789" s="1" t="s">
        <v>3192</v>
      </c>
      <c r="Q3789" s="1" t="s">
        <v>3185</v>
      </c>
    </row>
    <row r="3790" spans="1:17">
      <c r="A3790" s="20" t="s">
        <v>0</v>
      </c>
      <c r="B3790" s="20" t="s">
        <v>0</v>
      </c>
      <c r="C3790" s="20" t="s">
        <v>0</v>
      </c>
      <c r="D3790" s="21" t="s">
        <v>0</v>
      </c>
      <c r="E3790" s="21" t="s">
        <v>0</v>
      </c>
      <c r="F3790" s="22" t="s">
        <v>0</v>
      </c>
      <c r="G3790" s="83" t="s">
        <v>0</v>
      </c>
      <c r="H3790" s="23" t="s">
        <v>0</v>
      </c>
      <c r="I3790" s="28">
        <v>1</v>
      </c>
      <c r="J3790" s="28">
        <v>2</v>
      </c>
      <c r="K3790" s="28">
        <v>3</v>
      </c>
      <c r="L3790" s="28" t="s">
        <v>3186</v>
      </c>
      <c r="M3790" s="28">
        <v>5</v>
      </c>
      <c r="N3790" s="28">
        <v>6</v>
      </c>
      <c r="O3790" s="28">
        <v>7</v>
      </c>
      <c r="P3790" s="28" t="s">
        <v>3187</v>
      </c>
      <c r="Q3790" s="28">
        <v>9</v>
      </c>
    </row>
    <row r="3791" spans="1:17">
      <c r="A3791" s="17" t="s">
        <v>803</v>
      </c>
      <c r="B3791" s="17" t="s">
        <v>129</v>
      </c>
      <c r="C3791" s="12" t="s">
        <v>1467</v>
      </c>
      <c r="D3791" s="12" t="s">
        <v>1468</v>
      </c>
      <c r="E3791" s="18" t="s">
        <v>0</v>
      </c>
      <c r="F3791" s="18" t="s">
        <v>0</v>
      </c>
      <c r="G3791" s="81" t="s">
        <v>0</v>
      </c>
      <c r="H3791" s="18" t="s">
        <v>1469</v>
      </c>
      <c r="I3791" s="11"/>
      <c r="J3791" s="11"/>
      <c r="K3791" s="11"/>
      <c r="L3791" s="11"/>
      <c r="M3791" s="11"/>
      <c r="N3791" s="11"/>
      <c r="O3791" s="11"/>
      <c r="P3791" s="11"/>
      <c r="Q3791" s="11" t="str">
        <f t="shared" si="3158"/>
        <v>-</v>
      </c>
    </row>
    <row r="3792" spans="1:17" ht="22.5">
      <c r="A3792" s="17" t="s">
        <v>0</v>
      </c>
      <c r="B3792" s="17" t="s">
        <v>0</v>
      </c>
      <c r="C3792" s="17" t="s">
        <v>0</v>
      </c>
      <c r="D3792" s="18" t="s">
        <v>0</v>
      </c>
      <c r="E3792" s="18" t="s">
        <v>0</v>
      </c>
      <c r="F3792" s="18" t="s">
        <v>0</v>
      </c>
      <c r="G3792" s="81" t="s">
        <v>0</v>
      </c>
      <c r="H3792" s="24" t="s">
        <v>27</v>
      </c>
      <c r="I3792" s="29">
        <v>2988145</v>
      </c>
      <c r="J3792" s="29">
        <f t="shared" ref="J3792" si="3209">SUM(J3793,J3801,J3803)</f>
        <v>2979526</v>
      </c>
      <c r="K3792" s="29">
        <f t="shared" ref="K3792" si="3210">SUM(K3793,K3801,K3803)</f>
        <v>1566080</v>
      </c>
      <c r="L3792" s="29">
        <f t="shared" ref="L3792:L3823" si="3211">M3792+N3792+O3792</f>
        <v>777090</v>
      </c>
      <c r="M3792" s="29">
        <f t="shared" ref="M3792:O3792" si="3212">SUM(M3793,M3801,M3803)</f>
        <v>265550</v>
      </c>
      <c r="N3792" s="29">
        <f t="shared" si="3212"/>
        <v>255870</v>
      </c>
      <c r="O3792" s="29">
        <f t="shared" si="3212"/>
        <v>255670</v>
      </c>
      <c r="P3792" s="29">
        <f t="shared" ref="P3792:P3823" si="3213">SUM(K3792+L3792)</f>
        <v>2343170</v>
      </c>
      <c r="Q3792" s="29">
        <f t="shared" si="3158"/>
        <v>78.6423746595935</v>
      </c>
    </row>
    <row r="3793" spans="1:17">
      <c r="A3793" s="12" t="s">
        <v>803</v>
      </c>
      <c r="B3793" s="12" t="s">
        <v>129</v>
      </c>
      <c r="C3793" s="12" t="s">
        <v>1467</v>
      </c>
      <c r="D3793" s="12" t="s">
        <v>1468</v>
      </c>
      <c r="E3793" s="18" t="s">
        <v>2</v>
      </c>
      <c r="F3793" s="18" t="s">
        <v>0</v>
      </c>
      <c r="G3793" s="81" t="s">
        <v>0</v>
      </c>
      <c r="H3793" s="18" t="s">
        <v>3</v>
      </c>
      <c r="I3793" s="3">
        <v>2573612</v>
      </c>
      <c r="J3793" s="3">
        <f t="shared" ref="J3793" si="3214">SUM(J3794:J3795)</f>
        <v>2583993</v>
      </c>
      <c r="K3793" s="3">
        <f t="shared" ref="K3793" si="3215">SUM(K3794:K3795)</f>
        <v>1361997</v>
      </c>
      <c r="L3793" s="3">
        <f t="shared" si="3211"/>
        <v>669000</v>
      </c>
      <c r="M3793" s="3">
        <f t="shared" ref="M3793:O3793" si="3216">SUM(M3794:M3795)</f>
        <v>223000</v>
      </c>
      <c r="N3793" s="3">
        <f t="shared" si="3216"/>
        <v>223000</v>
      </c>
      <c r="O3793" s="3">
        <f t="shared" si="3216"/>
        <v>223000</v>
      </c>
      <c r="P3793" s="3">
        <f t="shared" si="3213"/>
        <v>2030997</v>
      </c>
      <c r="Q3793" s="3">
        <f t="shared" ref="Q3793:Q3856" si="3217">IF(J3793=0,"-",P3793/J3793*100)</f>
        <v>78.599168031801952</v>
      </c>
    </row>
    <row r="3794" spans="1:17">
      <c r="A3794" s="33" t="s">
        <v>803</v>
      </c>
      <c r="B3794" s="33" t="s">
        <v>129</v>
      </c>
      <c r="C3794" s="33" t="s">
        <v>1467</v>
      </c>
      <c r="D3794" s="33" t="s">
        <v>1468</v>
      </c>
      <c r="E3794" s="34">
        <v>6111</v>
      </c>
      <c r="F3794" s="33"/>
      <c r="G3794" s="84" t="s">
        <v>3108</v>
      </c>
      <c r="H3794" s="35" t="s">
        <v>4</v>
      </c>
      <c r="I3794" s="32">
        <v>2276512</v>
      </c>
      <c r="J3794" s="32">
        <v>2276512</v>
      </c>
      <c r="K3794" s="32">
        <v>1158970</v>
      </c>
      <c r="L3794" s="32">
        <f t="shared" si="3211"/>
        <v>600000</v>
      </c>
      <c r="M3794" s="32">
        <v>200000</v>
      </c>
      <c r="N3794" s="32">
        <v>200000</v>
      </c>
      <c r="O3794" s="32">
        <v>200000</v>
      </c>
      <c r="P3794" s="32">
        <f t="shared" si="3213"/>
        <v>1758970</v>
      </c>
      <c r="Q3794" s="32">
        <f t="shared" si="3217"/>
        <v>77.266010458104333</v>
      </c>
    </row>
    <row r="3795" spans="1:17">
      <c r="A3795" s="17" t="s">
        <v>803</v>
      </c>
      <c r="B3795" s="17" t="s">
        <v>129</v>
      </c>
      <c r="C3795" s="17" t="s">
        <v>1467</v>
      </c>
      <c r="D3795" s="17" t="s">
        <v>1468</v>
      </c>
      <c r="E3795" s="17" t="s">
        <v>91</v>
      </c>
      <c r="F3795" s="12" t="s">
        <v>0</v>
      </c>
      <c r="G3795" s="84" t="s">
        <v>0</v>
      </c>
      <c r="H3795" s="18" t="s">
        <v>5</v>
      </c>
      <c r="I3795" s="3">
        <v>297100</v>
      </c>
      <c r="J3795" s="3">
        <f t="shared" ref="J3795:K3795" si="3218">SUM(J3796:J3800)</f>
        <v>307481</v>
      </c>
      <c r="K3795" s="3">
        <f t="shared" si="3218"/>
        <v>203027</v>
      </c>
      <c r="L3795" s="3">
        <f t="shared" si="3211"/>
        <v>69000</v>
      </c>
      <c r="M3795" s="3">
        <f t="shared" ref="M3795:O3795" si="3219">SUM(M3796:M3800)</f>
        <v>23000</v>
      </c>
      <c r="N3795" s="3">
        <f t="shared" si="3219"/>
        <v>23000</v>
      </c>
      <c r="O3795" s="3">
        <f t="shared" si="3219"/>
        <v>23000</v>
      </c>
      <c r="P3795" s="3">
        <f t="shared" si="3213"/>
        <v>272027</v>
      </c>
      <c r="Q3795" s="3">
        <f t="shared" si="3217"/>
        <v>88.469531450723778</v>
      </c>
    </row>
    <row r="3796" spans="1:17">
      <c r="A3796" s="33" t="s">
        <v>803</v>
      </c>
      <c r="B3796" s="33" t="s">
        <v>129</v>
      </c>
      <c r="C3796" s="33" t="s">
        <v>1467</v>
      </c>
      <c r="D3796" s="33" t="s">
        <v>1468</v>
      </c>
      <c r="E3796" s="34">
        <v>6112</v>
      </c>
      <c r="F3796" s="33" t="s">
        <v>1470</v>
      </c>
      <c r="G3796" s="84" t="s">
        <v>3108</v>
      </c>
      <c r="H3796" s="35" t="s">
        <v>9</v>
      </c>
      <c r="I3796" s="32">
        <v>39200</v>
      </c>
      <c r="J3796" s="32">
        <v>39200</v>
      </c>
      <c r="K3796" s="32">
        <v>22530</v>
      </c>
      <c r="L3796" s="32">
        <f t="shared" si="3211"/>
        <v>12000</v>
      </c>
      <c r="M3796" s="32">
        <v>4000</v>
      </c>
      <c r="N3796" s="32">
        <v>4000</v>
      </c>
      <c r="O3796" s="32">
        <v>4000</v>
      </c>
      <c r="P3796" s="32">
        <f t="shared" si="3213"/>
        <v>34530</v>
      </c>
      <c r="Q3796" s="32">
        <f t="shared" si="3217"/>
        <v>88.08673469387756</v>
      </c>
    </row>
    <row r="3797" spans="1:17">
      <c r="A3797" s="33" t="s">
        <v>803</v>
      </c>
      <c r="B3797" s="33" t="s">
        <v>129</v>
      </c>
      <c r="C3797" s="33" t="s">
        <v>1467</v>
      </c>
      <c r="D3797" s="33" t="s">
        <v>1468</v>
      </c>
      <c r="E3797" s="34">
        <v>6112</v>
      </c>
      <c r="F3797" s="33" t="s">
        <v>1471</v>
      </c>
      <c r="G3797" s="84" t="s">
        <v>3108</v>
      </c>
      <c r="H3797" s="35" t="s">
        <v>10</v>
      </c>
      <c r="I3797" s="32">
        <v>178000</v>
      </c>
      <c r="J3797" s="32">
        <v>178000</v>
      </c>
      <c r="K3797" s="32">
        <v>106316</v>
      </c>
      <c r="L3797" s="32">
        <f t="shared" si="3211"/>
        <v>57000</v>
      </c>
      <c r="M3797" s="32">
        <v>19000</v>
      </c>
      <c r="N3797" s="32">
        <v>19000</v>
      </c>
      <c r="O3797" s="32">
        <v>19000</v>
      </c>
      <c r="P3797" s="32">
        <f t="shared" si="3213"/>
        <v>163316</v>
      </c>
      <c r="Q3797" s="32">
        <f t="shared" si="3217"/>
        <v>91.750561797752809</v>
      </c>
    </row>
    <row r="3798" spans="1:17">
      <c r="A3798" s="12" t="s">
        <v>803</v>
      </c>
      <c r="B3798" s="12" t="s">
        <v>129</v>
      </c>
      <c r="C3798" s="12" t="s">
        <v>1467</v>
      </c>
      <c r="D3798" s="12" t="s">
        <v>1468</v>
      </c>
      <c r="E3798" s="11">
        <v>6112</v>
      </c>
      <c r="F3798" s="12" t="s">
        <v>1472</v>
      </c>
      <c r="G3798" s="84" t="s">
        <v>3108</v>
      </c>
      <c r="H3798" s="13" t="s">
        <v>7</v>
      </c>
      <c r="I3798" s="2">
        <v>33000</v>
      </c>
      <c r="J3798" s="2">
        <v>43381</v>
      </c>
      <c r="K3798" s="2">
        <v>43381</v>
      </c>
      <c r="L3798" s="2">
        <f t="shared" si="3211"/>
        <v>0</v>
      </c>
      <c r="M3798" s="2"/>
      <c r="N3798" s="2"/>
      <c r="O3798" s="2"/>
      <c r="P3798" s="2">
        <f t="shared" si="3213"/>
        <v>43381</v>
      </c>
      <c r="Q3798" s="2">
        <f t="shared" si="3217"/>
        <v>100</v>
      </c>
    </row>
    <row r="3799" spans="1:17">
      <c r="A3799" s="12" t="s">
        <v>803</v>
      </c>
      <c r="B3799" s="12" t="s">
        <v>129</v>
      </c>
      <c r="C3799" s="12" t="s">
        <v>1467</v>
      </c>
      <c r="D3799" s="12" t="s">
        <v>1468</v>
      </c>
      <c r="E3799" s="11">
        <v>6112</v>
      </c>
      <c r="F3799" s="12" t="s">
        <v>1473</v>
      </c>
      <c r="G3799" s="84" t="s">
        <v>3108</v>
      </c>
      <c r="H3799" s="13" t="s">
        <v>8</v>
      </c>
      <c r="I3799" s="2">
        <v>31000</v>
      </c>
      <c r="J3799" s="2">
        <v>31000</v>
      </c>
      <c r="K3799" s="2">
        <v>14900</v>
      </c>
      <c r="L3799" s="2">
        <f t="shared" si="3211"/>
        <v>0</v>
      </c>
      <c r="M3799" s="2"/>
      <c r="N3799" s="2"/>
      <c r="O3799" s="2"/>
      <c r="P3799" s="2">
        <f t="shared" si="3213"/>
        <v>14900</v>
      </c>
      <c r="Q3799" s="2">
        <f t="shared" si="3217"/>
        <v>48.064516129032256</v>
      </c>
    </row>
    <row r="3800" spans="1:17">
      <c r="A3800" s="12" t="s">
        <v>803</v>
      </c>
      <c r="B3800" s="12" t="s">
        <v>129</v>
      </c>
      <c r="C3800" s="12" t="s">
        <v>1467</v>
      </c>
      <c r="D3800" s="12" t="s">
        <v>1468</v>
      </c>
      <c r="E3800" s="11">
        <v>6112</v>
      </c>
      <c r="F3800" s="12" t="s">
        <v>1474</v>
      </c>
      <c r="G3800" s="84" t="s">
        <v>3108</v>
      </c>
      <c r="H3800" s="13" t="s">
        <v>6</v>
      </c>
      <c r="I3800" s="2">
        <v>15900</v>
      </c>
      <c r="J3800" s="2">
        <v>15900</v>
      </c>
      <c r="K3800" s="2">
        <v>15900</v>
      </c>
      <c r="L3800" s="2">
        <f t="shared" si="3211"/>
        <v>0</v>
      </c>
      <c r="M3800" s="2"/>
      <c r="N3800" s="2"/>
      <c r="O3800" s="2"/>
      <c r="P3800" s="2">
        <f t="shared" si="3213"/>
        <v>15900</v>
      </c>
      <c r="Q3800" s="2">
        <f t="shared" si="3217"/>
        <v>100</v>
      </c>
    </row>
    <row r="3801" spans="1:17">
      <c r="A3801" s="12" t="s">
        <v>803</v>
      </c>
      <c r="B3801" s="12" t="s">
        <v>129</v>
      </c>
      <c r="C3801" s="12" t="s">
        <v>1467</v>
      </c>
      <c r="D3801" s="12" t="s">
        <v>1468</v>
      </c>
      <c r="E3801" s="18" t="s">
        <v>13</v>
      </c>
      <c r="F3801" s="18" t="s">
        <v>0</v>
      </c>
      <c r="G3801" s="81" t="s">
        <v>0</v>
      </c>
      <c r="H3801" s="18" t="s">
        <v>14</v>
      </c>
      <c r="I3801" s="3">
        <v>239033</v>
      </c>
      <c r="J3801" s="3">
        <f t="shared" ref="J3801:K3801" si="3220">SUM(J3802)</f>
        <v>239033</v>
      </c>
      <c r="K3801" s="3">
        <f t="shared" si="3220"/>
        <v>121413</v>
      </c>
      <c r="L3801" s="3">
        <f t="shared" si="3211"/>
        <v>63000</v>
      </c>
      <c r="M3801" s="3">
        <f t="shared" ref="M3801:O3801" si="3221">SUM(M3802)</f>
        <v>21000</v>
      </c>
      <c r="N3801" s="3">
        <f t="shared" si="3221"/>
        <v>21000</v>
      </c>
      <c r="O3801" s="3">
        <f t="shared" si="3221"/>
        <v>21000</v>
      </c>
      <c r="P3801" s="3">
        <f t="shared" si="3213"/>
        <v>184413</v>
      </c>
      <c r="Q3801" s="3">
        <f t="shared" si="3217"/>
        <v>77.149598590989527</v>
      </c>
    </row>
    <row r="3802" spans="1:17">
      <c r="A3802" s="33" t="s">
        <v>803</v>
      </c>
      <c r="B3802" s="33" t="s">
        <v>129</v>
      </c>
      <c r="C3802" s="33" t="s">
        <v>1467</v>
      </c>
      <c r="D3802" s="33" t="s">
        <v>1468</v>
      </c>
      <c r="E3802" s="34">
        <v>6121</v>
      </c>
      <c r="F3802" s="33"/>
      <c r="G3802" s="84" t="s">
        <v>3108</v>
      </c>
      <c r="H3802" s="35" t="s">
        <v>15</v>
      </c>
      <c r="I3802" s="32">
        <v>239033</v>
      </c>
      <c r="J3802" s="32">
        <v>239033</v>
      </c>
      <c r="K3802" s="32">
        <v>121413</v>
      </c>
      <c r="L3802" s="32">
        <f t="shared" si="3211"/>
        <v>63000</v>
      </c>
      <c r="M3802" s="32">
        <v>21000</v>
      </c>
      <c r="N3802" s="32">
        <v>21000</v>
      </c>
      <c r="O3802" s="32">
        <v>21000</v>
      </c>
      <c r="P3802" s="32">
        <f t="shared" si="3213"/>
        <v>184413</v>
      </c>
      <c r="Q3802" s="32">
        <f t="shared" si="3217"/>
        <v>77.149598590989527</v>
      </c>
    </row>
    <row r="3803" spans="1:17">
      <c r="A3803" s="12" t="s">
        <v>803</v>
      </c>
      <c r="B3803" s="12" t="s">
        <v>129</v>
      </c>
      <c r="C3803" s="12" t="s">
        <v>1467</v>
      </c>
      <c r="D3803" s="12" t="s">
        <v>1468</v>
      </c>
      <c r="E3803" s="18" t="s">
        <v>16</v>
      </c>
      <c r="F3803" s="18" t="s">
        <v>0</v>
      </c>
      <c r="G3803" s="81" t="s">
        <v>0</v>
      </c>
      <c r="H3803" s="18" t="s">
        <v>17</v>
      </c>
      <c r="I3803" s="3">
        <v>175500</v>
      </c>
      <c r="J3803" s="3">
        <f t="shared" ref="J3803:K3803" si="3222">SUM(J3804:J3810)</f>
        <v>156500</v>
      </c>
      <c r="K3803" s="3">
        <f t="shared" si="3222"/>
        <v>82670</v>
      </c>
      <c r="L3803" s="3">
        <f t="shared" si="3211"/>
        <v>45090</v>
      </c>
      <c r="M3803" s="3">
        <f t="shared" ref="M3803:O3803" si="3223">SUM(M3804:M3810)</f>
        <v>21550</v>
      </c>
      <c r="N3803" s="3">
        <f t="shared" si="3223"/>
        <v>11870</v>
      </c>
      <c r="O3803" s="3">
        <f t="shared" si="3223"/>
        <v>11670</v>
      </c>
      <c r="P3803" s="3">
        <f t="shared" si="3213"/>
        <v>127760</v>
      </c>
      <c r="Q3803" s="3">
        <f t="shared" si="3217"/>
        <v>81.635782747603841</v>
      </c>
    </row>
    <row r="3804" spans="1:17">
      <c r="A3804" s="12" t="s">
        <v>803</v>
      </c>
      <c r="B3804" s="12" t="s">
        <v>129</v>
      </c>
      <c r="C3804" s="12" t="s">
        <v>1467</v>
      </c>
      <c r="D3804" s="12" t="s">
        <v>1468</v>
      </c>
      <c r="E3804" s="11">
        <v>6131</v>
      </c>
      <c r="F3804" s="12"/>
      <c r="G3804" s="84" t="s">
        <v>3108</v>
      </c>
      <c r="H3804" s="13" t="s">
        <v>18</v>
      </c>
      <c r="I3804" s="2">
        <v>1200</v>
      </c>
      <c r="J3804" s="2">
        <v>200</v>
      </c>
      <c r="K3804" s="2">
        <v>0</v>
      </c>
      <c r="L3804" s="2">
        <f t="shared" si="3211"/>
        <v>200</v>
      </c>
      <c r="M3804" s="2">
        <v>200</v>
      </c>
      <c r="N3804" s="2"/>
      <c r="O3804" s="2"/>
      <c r="P3804" s="2">
        <f t="shared" si="3213"/>
        <v>200</v>
      </c>
      <c r="Q3804" s="2">
        <f t="shared" si="3217"/>
        <v>100</v>
      </c>
    </row>
    <row r="3805" spans="1:17">
      <c r="A3805" s="12" t="s">
        <v>803</v>
      </c>
      <c r="B3805" s="12" t="s">
        <v>129</v>
      </c>
      <c r="C3805" s="12" t="s">
        <v>1467</v>
      </c>
      <c r="D3805" s="12" t="s">
        <v>1468</v>
      </c>
      <c r="E3805" s="11">
        <v>6132</v>
      </c>
      <c r="F3805" s="12"/>
      <c r="G3805" s="84" t="s">
        <v>3108</v>
      </c>
      <c r="H3805" s="13" t="s">
        <v>19</v>
      </c>
      <c r="I3805" s="2">
        <v>74000</v>
      </c>
      <c r="J3805" s="2">
        <v>62000</v>
      </c>
      <c r="K3805" s="2">
        <v>40000</v>
      </c>
      <c r="L3805" s="2">
        <f t="shared" si="3211"/>
        <v>12000</v>
      </c>
      <c r="M3805" s="2">
        <v>4000</v>
      </c>
      <c r="N3805" s="2">
        <v>4000</v>
      </c>
      <c r="O3805" s="2">
        <v>4000</v>
      </c>
      <c r="P3805" s="2">
        <f t="shared" si="3213"/>
        <v>52000</v>
      </c>
      <c r="Q3805" s="2">
        <f t="shared" si="3217"/>
        <v>83.870967741935488</v>
      </c>
    </row>
    <row r="3806" spans="1:17">
      <c r="A3806" s="12" t="s">
        <v>803</v>
      </c>
      <c r="B3806" s="12" t="s">
        <v>129</v>
      </c>
      <c r="C3806" s="12" t="s">
        <v>1467</v>
      </c>
      <c r="D3806" s="12" t="s">
        <v>1468</v>
      </c>
      <c r="E3806" s="11">
        <v>6133</v>
      </c>
      <c r="F3806" s="12"/>
      <c r="G3806" s="84" t="s">
        <v>3108</v>
      </c>
      <c r="H3806" s="13" t="s">
        <v>20</v>
      </c>
      <c r="I3806" s="2">
        <v>11900</v>
      </c>
      <c r="J3806" s="2">
        <v>11900</v>
      </c>
      <c r="K3806" s="2">
        <v>5930</v>
      </c>
      <c r="L3806" s="2">
        <f t="shared" si="3211"/>
        <v>2940</v>
      </c>
      <c r="M3806" s="2">
        <v>1000</v>
      </c>
      <c r="N3806" s="2">
        <v>970</v>
      </c>
      <c r="O3806" s="2">
        <v>970</v>
      </c>
      <c r="P3806" s="2">
        <f t="shared" si="3213"/>
        <v>8870</v>
      </c>
      <c r="Q3806" s="2">
        <f t="shared" si="3217"/>
        <v>74.537815126050418</v>
      </c>
    </row>
    <row r="3807" spans="1:17">
      <c r="A3807" s="12" t="s">
        <v>803</v>
      </c>
      <c r="B3807" s="12" t="s">
        <v>129</v>
      </c>
      <c r="C3807" s="12" t="s">
        <v>1467</v>
      </c>
      <c r="D3807" s="12" t="s">
        <v>1468</v>
      </c>
      <c r="E3807" s="11">
        <v>6134</v>
      </c>
      <c r="F3807" s="12"/>
      <c r="G3807" s="84" t="s">
        <v>3108</v>
      </c>
      <c r="H3807" s="13" t="s">
        <v>21</v>
      </c>
      <c r="I3807" s="2">
        <v>23000</v>
      </c>
      <c r="J3807" s="2">
        <v>19000</v>
      </c>
      <c r="K3807" s="2">
        <v>9500</v>
      </c>
      <c r="L3807" s="2">
        <f t="shared" si="3211"/>
        <v>6000</v>
      </c>
      <c r="M3807" s="2">
        <v>2000</v>
      </c>
      <c r="N3807" s="2">
        <v>2000</v>
      </c>
      <c r="O3807" s="2">
        <v>2000</v>
      </c>
      <c r="P3807" s="2">
        <f t="shared" si="3213"/>
        <v>15500</v>
      </c>
      <c r="Q3807" s="2">
        <f t="shared" si="3217"/>
        <v>81.578947368421055</v>
      </c>
    </row>
    <row r="3808" spans="1:17">
      <c r="A3808" s="12" t="s">
        <v>803</v>
      </c>
      <c r="B3808" s="12" t="s">
        <v>129</v>
      </c>
      <c r="C3808" s="12" t="s">
        <v>1467</v>
      </c>
      <c r="D3808" s="12" t="s">
        <v>1468</v>
      </c>
      <c r="E3808" s="11">
        <v>6135</v>
      </c>
      <c r="F3808" s="12"/>
      <c r="G3808" s="84" t="s">
        <v>3108</v>
      </c>
      <c r="H3808" s="13" t="s">
        <v>22</v>
      </c>
      <c r="I3808" s="2">
        <v>2000</v>
      </c>
      <c r="J3808" s="2">
        <v>1000</v>
      </c>
      <c r="K3808" s="2">
        <v>600</v>
      </c>
      <c r="L3808" s="2">
        <f t="shared" si="3211"/>
        <v>400</v>
      </c>
      <c r="M3808" s="2">
        <v>200</v>
      </c>
      <c r="N3808" s="2">
        <v>200</v>
      </c>
      <c r="O3808" s="2"/>
      <c r="P3808" s="2">
        <f t="shared" si="3213"/>
        <v>1000</v>
      </c>
      <c r="Q3808" s="2">
        <f t="shared" si="3217"/>
        <v>100</v>
      </c>
    </row>
    <row r="3809" spans="1:17">
      <c r="A3809" s="12" t="s">
        <v>803</v>
      </c>
      <c r="B3809" s="12" t="s">
        <v>129</v>
      </c>
      <c r="C3809" s="12" t="s">
        <v>1467</v>
      </c>
      <c r="D3809" s="12" t="s">
        <v>1468</v>
      </c>
      <c r="E3809" s="11">
        <v>6137</v>
      </c>
      <c r="F3809" s="12"/>
      <c r="G3809" s="84" t="s">
        <v>3108</v>
      </c>
      <c r="H3809" s="13" t="s">
        <v>24</v>
      </c>
      <c r="I3809" s="2">
        <v>12900</v>
      </c>
      <c r="J3809" s="2">
        <v>12900</v>
      </c>
      <c r="K3809" s="2">
        <v>6450</v>
      </c>
      <c r="L3809" s="2">
        <f t="shared" si="3211"/>
        <v>3300</v>
      </c>
      <c r="M3809" s="2">
        <v>1100</v>
      </c>
      <c r="N3809" s="2">
        <v>1100</v>
      </c>
      <c r="O3809" s="2">
        <v>1100</v>
      </c>
      <c r="P3809" s="2">
        <f t="shared" si="3213"/>
        <v>9750</v>
      </c>
      <c r="Q3809" s="2">
        <f t="shared" si="3217"/>
        <v>75.581395348837205</v>
      </c>
    </row>
    <row r="3810" spans="1:17">
      <c r="A3810" s="17" t="s">
        <v>803</v>
      </c>
      <c r="B3810" s="17" t="s">
        <v>129</v>
      </c>
      <c r="C3810" s="17" t="s">
        <v>1467</v>
      </c>
      <c r="D3810" s="17" t="s">
        <v>1468</v>
      </c>
      <c r="E3810" s="17" t="s">
        <v>99</v>
      </c>
      <c r="F3810" s="12" t="s">
        <v>0</v>
      </c>
      <c r="G3810" s="84" t="s">
        <v>0</v>
      </c>
      <c r="H3810" s="18" t="s">
        <v>26</v>
      </c>
      <c r="I3810" s="3">
        <v>50500</v>
      </c>
      <c r="J3810" s="3">
        <f t="shared" ref="J3810:K3810" si="3224">SUM(J3811:J3813)</f>
        <v>49500</v>
      </c>
      <c r="K3810" s="3">
        <f t="shared" si="3224"/>
        <v>20190</v>
      </c>
      <c r="L3810" s="3">
        <f t="shared" si="3211"/>
        <v>20250</v>
      </c>
      <c r="M3810" s="3">
        <f t="shared" ref="M3810:O3810" si="3225">SUM(M3811:M3813)</f>
        <v>13050</v>
      </c>
      <c r="N3810" s="3">
        <f t="shared" si="3225"/>
        <v>3600</v>
      </c>
      <c r="O3810" s="3">
        <f t="shared" si="3225"/>
        <v>3600</v>
      </c>
      <c r="P3810" s="3">
        <f t="shared" si="3213"/>
        <v>40440</v>
      </c>
      <c r="Q3810" s="3">
        <f t="shared" si="3217"/>
        <v>81.696969696969703</v>
      </c>
    </row>
    <row r="3811" spans="1:17">
      <c r="A3811" s="12" t="s">
        <v>803</v>
      </c>
      <c r="B3811" s="12" t="s">
        <v>129</v>
      </c>
      <c r="C3811" s="12" t="s">
        <v>1467</v>
      </c>
      <c r="D3811" s="12" t="s">
        <v>1468</v>
      </c>
      <c r="E3811" s="11">
        <v>6139</v>
      </c>
      <c r="F3811" s="12"/>
      <c r="G3811" s="84" t="s">
        <v>3108</v>
      </c>
      <c r="H3811" s="13" t="s">
        <v>26</v>
      </c>
      <c r="I3811" s="2">
        <v>34200</v>
      </c>
      <c r="J3811" s="2">
        <v>33200</v>
      </c>
      <c r="K3811" s="2">
        <v>16500</v>
      </c>
      <c r="L3811" s="2">
        <f t="shared" si="3211"/>
        <v>8700</v>
      </c>
      <c r="M3811" s="2">
        <v>2900</v>
      </c>
      <c r="N3811" s="2">
        <v>2900</v>
      </c>
      <c r="O3811" s="2">
        <v>2900</v>
      </c>
      <c r="P3811" s="2">
        <f t="shared" si="3213"/>
        <v>25200</v>
      </c>
      <c r="Q3811" s="2">
        <f t="shared" si="3217"/>
        <v>75.903614457831324</v>
      </c>
    </row>
    <row r="3812" spans="1:17">
      <c r="A3812" s="33" t="s">
        <v>803</v>
      </c>
      <c r="B3812" s="33" t="s">
        <v>129</v>
      </c>
      <c r="C3812" s="33" t="s">
        <v>1467</v>
      </c>
      <c r="D3812" s="33" t="s">
        <v>1468</v>
      </c>
      <c r="E3812" s="34">
        <v>6139</v>
      </c>
      <c r="F3812" s="33" t="s">
        <v>1475</v>
      </c>
      <c r="G3812" s="84" t="s">
        <v>3108</v>
      </c>
      <c r="H3812" s="35" t="s">
        <v>108</v>
      </c>
      <c r="I3812" s="32">
        <v>6850</v>
      </c>
      <c r="J3812" s="32">
        <v>6850</v>
      </c>
      <c r="K3812" s="32">
        <v>3690</v>
      </c>
      <c r="L3812" s="32">
        <f t="shared" si="3211"/>
        <v>2100</v>
      </c>
      <c r="M3812" s="32">
        <v>700</v>
      </c>
      <c r="N3812" s="32">
        <v>700</v>
      </c>
      <c r="O3812" s="32">
        <v>700</v>
      </c>
      <c r="P3812" s="32">
        <f t="shared" si="3213"/>
        <v>5790</v>
      </c>
      <c r="Q3812" s="32">
        <f t="shared" si="3217"/>
        <v>84.525547445255484</v>
      </c>
    </row>
    <row r="3813" spans="1:17" ht="22.5">
      <c r="A3813" s="12" t="s">
        <v>803</v>
      </c>
      <c r="B3813" s="12" t="s">
        <v>129</v>
      </c>
      <c r="C3813" s="12" t="s">
        <v>1467</v>
      </c>
      <c r="D3813" s="12" t="s">
        <v>1468</v>
      </c>
      <c r="E3813" s="11">
        <v>6139</v>
      </c>
      <c r="F3813" s="12" t="s">
        <v>1476</v>
      </c>
      <c r="G3813" s="84" t="s">
        <v>3108</v>
      </c>
      <c r="H3813" s="13" t="s">
        <v>114</v>
      </c>
      <c r="I3813" s="2">
        <v>9450</v>
      </c>
      <c r="J3813" s="2">
        <v>9450</v>
      </c>
      <c r="K3813" s="2">
        <v>0</v>
      </c>
      <c r="L3813" s="2">
        <f t="shared" si="3211"/>
        <v>9450</v>
      </c>
      <c r="M3813" s="2">
        <v>9450</v>
      </c>
      <c r="N3813" s="2"/>
      <c r="O3813" s="2"/>
      <c r="P3813" s="2">
        <f t="shared" si="3213"/>
        <v>9450</v>
      </c>
      <c r="Q3813" s="2">
        <f t="shared" si="3217"/>
        <v>100</v>
      </c>
    </row>
    <row r="3814" spans="1:17" ht="22.5">
      <c r="A3814" s="17" t="s">
        <v>0</v>
      </c>
      <c r="B3814" s="17" t="s">
        <v>0</v>
      </c>
      <c r="C3814" s="17" t="s">
        <v>0</v>
      </c>
      <c r="D3814" s="18" t="s">
        <v>0</v>
      </c>
      <c r="E3814" s="18" t="s">
        <v>0</v>
      </c>
      <c r="F3814" s="18" t="s">
        <v>0</v>
      </c>
      <c r="G3814" s="81" t="s">
        <v>0</v>
      </c>
      <c r="H3814" s="24" t="s">
        <v>36</v>
      </c>
      <c r="I3814" s="29">
        <v>100</v>
      </c>
      <c r="J3814" s="29">
        <f t="shared" ref="J3814:K3816" si="3226">SUM(J3815)</f>
        <v>100</v>
      </c>
      <c r="K3814" s="29">
        <f t="shared" si="3226"/>
        <v>0</v>
      </c>
      <c r="L3814" s="29">
        <f t="shared" si="3211"/>
        <v>0</v>
      </c>
      <c r="M3814" s="29">
        <f t="shared" ref="M3814:O3816" si="3227">SUM(M3815)</f>
        <v>0</v>
      </c>
      <c r="N3814" s="29">
        <f t="shared" si="3227"/>
        <v>0</v>
      </c>
      <c r="O3814" s="29">
        <f t="shared" si="3227"/>
        <v>0</v>
      </c>
      <c r="P3814" s="29">
        <f t="shared" si="3213"/>
        <v>0</v>
      </c>
      <c r="Q3814" s="29">
        <f t="shared" si="3217"/>
        <v>0</v>
      </c>
    </row>
    <row r="3815" spans="1:17">
      <c r="A3815" s="12" t="s">
        <v>803</v>
      </c>
      <c r="B3815" s="12" t="s">
        <v>129</v>
      </c>
      <c r="C3815" s="12" t="s">
        <v>1467</v>
      </c>
      <c r="D3815" s="12" t="s">
        <v>1468</v>
      </c>
      <c r="E3815" s="18" t="s">
        <v>28</v>
      </c>
      <c r="F3815" s="18" t="s">
        <v>0</v>
      </c>
      <c r="G3815" s="81" t="s">
        <v>0</v>
      </c>
      <c r="H3815" s="18" t="s">
        <v>29</v>
      </c>
      <c r="I3815" s="3">
        <v>100</v>
      </c>
      <c r="J3815" s="3">
        <f t="shared" si="3226"/>
        <v>100</v>
      </c>
      <c r="K3815" s="3">
        <f t="shared" si="3226"/>
        <v>0</v>
      </c>
      <c r="L3815" s="3">
        <f t="shared" si="3211"/>
        <v>0</v>
      </c>
      <c r="M3815" s="3">
        <f t="shared" si="3227"/>
        <v>0</v>
      </c>
      <c r="N3815" s="3">
        <f t="shared" si="3227"/>
        <v>0</v>
      </c>
      <c r="O3815" s="3">
        <f t="shared" si="3227"/>
        <v>0</v>
      </c>
      <c r="P3815" s="3">
        <f t="shared" si="3213"/>
        <v>0</v>
      </c>
      <c r="Q3815" s="3">
        <f t="shared" si="3217"/>
        <v>0</v>
      </c>
    </row>
    <row r="3816" spans="1:17">
      <c r="A3816" s="17" t="s">
        <v>803</v>
      </c>
      <c r="B3816" s="17" t="s">
        <v>129</v>
      </c>
      <c r="C3816" s="17" t="s">
        <v>1467</v>
      </c>
      <c r="D3816" s="17" t="s">
        <v>1468</v>
      </c>
      <c r="E3816" s="17" t="s">
        <v>120</v>
      </c>
      <c r="F3816" s="12" t="s">
        <v>0</v>
      </c>
      <c r="G3816" s="84" t="s">
        <v>0</v>
      </c>
      <c r="H3816" s="18" t="s">
        <v>35</v>
      </c>
      <c r="I3816" s="3">
        <v>100</v>
      </c>
      <c r="J3816" s="3">
        <f t="shared" si="3226"/>
        <v>100</v>
      </c>
      <c r="K3816" s="3">
        <f t="shared" si="3226"/>
        <v>0</v>
      </c>
      <c r="L3816" s="3">
        <f t="shared" si="3211"/>
        <v>0</v>
      </c>
      <c r="M3816" s="3">
        <f t="shared" si="3227"/>
        <v>0</v>
      </c>
      <c r="N3816" s="3">
        <f t="shared" si="3227"/>
        <v>0</v>
      </c>
      <c r="O3816" s="3">
        <f t="shared" si="3227"/>
        <v>0</v>
      </c>
      <c r="P3816" s="3">
        <f t="shared" si="3213"/>
        <v>0</v>
      </c>
      <c r="Q3816" s="3">
        <f t="shared" si="3217"/>
        <v>0</v>
      </c>
    </row>
    <row r="3817" spans="1:17">
      <c r="A3817" s="12" t="s">
        <v>803</v>
      </c>
      <c r="B3817" s="12" t="s">
        <v>129</v>
      </c>
      <c r="C3817" s="12" t="s">
        <v>1467</v>
      </c>
      <c r="D3817" s="12" t="s">
        <v>1468</v>
      </c>
      <c r="E3817" s="11">
        <v>6148</v>
      </c>
      <c r="F3817" s="12"/>
      <c r="G3817" s="84" t="s">
        <v>3108</v>
      </c>
      <c r="H3817" s="13" t="s">
        <v>35</v>
      </c>
      <c r="I3817" s="2">
        <v>100</v>
      </c>
      <c r="J3817" s="2">
        <v>100</v>
      </c>
      <c r="K3817" s="2">
        <v>0</v>
      </c>
      <c r="L3817" s="2">
        <f t="shared" si="3211"/>
        <v>0</v>
      </c>
      <c r="M3817" s="2"/>
      <c r="N3817" s="2"/>
      <c r="O3817" s="2"/>
      <c r="P3817" s="2">
        <f t="shared" si="3213"/>
        <v>0</v>
      </c>
      <c r="Q3817" s="2">
        <f t="shared" si="3217"/>
        <v>0</v>
      </c>
    </row>
    <row r="3818" spans="1:17" ht="22.5">
      <c r="A3818" s="17" t="s">
        <v>0</v>
      </c>
      <c r="B3818" s="17" t="s">
        <v>0</v>
      </c>
      <c r="C3818" s="17" t="s">
        <v>0</v>
      </c>
      <c r="D3818" s="18" t="s">
        <v>0</v>
      </c>
      <c r="E3818" s="18" t="s">
        <v>0</v>
      </c>
      <c r="F3818" s="18" t="s">
        <v>0</v>
      </c>
      <c r="G3818" s="81" t="s">
        <v>0</v>
      </c>
      <c r="H3818" s="24" t="s">
        <v>58</v>
      </c>
      <c r="I3818" s="29">
        <v>40000</v>
      </c>
      <c r="J3818" s="29">
        <f t="shared" ref="J3818:K3818" si="3228">SUM(J3819)</f>
        <v>30000</v>
      </c>
      <c r="K3818" s="29">
        <f t="shared" si="3228"/>
        <v>15000</v>
      </c>
      <c r="L3818" s="29">
        <f t="shared" si="3211"/>
        <v>15000</v>
      </c>
      <c r="M3818" s="29">
        <f t="shared" ref="M3818:O3818" si="3229">SUM(M3819)</f>
        <v>10000</v>
      </c>
      <c r="N3818" s="29">
        <f t="shared" si="3229"/>
        <v>5000</v>
      </c>
      <c r="O3818" s="29">
        <f t="shared" si="3229"/>
        <v>0</v>
      </c>
      <c r="P3818" s="29">
        <f t="shared" si="3213"/>
        <v>30000</v>
      </c>
      <c r="Q3818" s="29">
        <f t="shared" si="3217"/>
        <v>100</v>
      </c>
    </row>
    <row r="3819" spans="1:17">
      <c r="A3819" s="12" t="s">
        <v>803</v>
      </c>
      <c r="B3819" s="12" t="s">
        <v>129</v>
      </c>
      <c r="C3819" s="12" t="s">
        <v>1467</v>
      </c>
      <c r="D3819" s="12" t="s">
        <v>1468</v>
      </c>
      <c r="E3819" s="18" t="s">
        <v>50</v>
      </c>
      <c r="F3819" s="18" t="s">
        <v>0</v>
      </c>
      <c r="G3819" s="81" t="s">
        <v>0</v>
      </c>
      <c r="H3819" s="18" t="s">
        <v>51</v>
      </c>
      <c r="I3819" s="3">
        <v>40000</v>
      </c>
      <c r="J3819" s="3">
        <f t="shared" ref="J3819" si="3230">SUM(J3820:J3821)</f>
        <v>30000</v>
      </c>
      <c r="K3819" s="3">
        <f t="shared" ref="K3819" si="3231">SUM(K3820:K3821)</f>
        <v>15000</v>
      </c>
      <c r="L3819" s="3">
        <f t="shared" si="3211"/>
        <v>15000</v>
      </c>
      <c r="M3819" s="3">
        <f t="shared" ref="M3819:O3819" si="3232">SUM(M3820:M3821)</f>
        <v>10000</v>
      </c>
      <c r="N3819" s="3">
        <f t="shared" si="3232"/>
        <v>5000</v>
      </c>
      <c r="O3819" s="3">
        <f t="shared" si="3232"/>
        <v>0</v>
      </c>
      <c r="P3819" s="3">
        <f t="shared" si="3213"/>
        <v>30000</v>
      </c>
      <c r="Q3819" s="3">
        <f t="shared" si="3217"/>
        <v>100</v>
      </c>
    </row>
    <row r="3820" spans="1:17">
      <c r="A3820" s="12" t="s">
        <v>803</v>
      </c>
      <c r="B3820" s="12" t="s">
        <v>129</v>
      </c>
      <c r="C3820" s="12" t="s">
        <v>1467</v>
      </c>
      <c r="D3820" s="12" t="s">
        <v>1468</v>
      </c>
      <c r="E3820" s="11">
        <v>8213</v>
      </c>
      <c r="F3820" s="12"/>
      <c r="G3820" s="84" t="s">
        <v>3108</v>
      </c>
      <c r="H3820" s="13" t="s">
        <v>54</v>
      </c>
      <c r="I3820" s="2">
        <v>30000</v>
      </c>
      <c r="J3820" s="2">
        <v>20000</v>
      </c>
      <c r="K3820" s="2">
        <v>10000</v>
      </c>
      <c r="L3820" s="2">
        <f t="shared" si="3211"/>
        <v>10000</v>
      </c>
      <c r="M3820" s="2">
        <v>5000</v>
      </c>
      <c r="N3820" s="2">
        <v>5000</v>
      </c>
      <c r="O3820" s="2"/>
      <c r="P3820" s="2">
        <f t="shared" si="3213"/>
        <v>20000</v>
      </c>
      <c r="Q3820" s="2">
        <f t="shared" si="3217"/>
        <v>100</v>
      </c>
    </row>
    <row r="3821" spans="1:17">
      <c r="A3821" s="12" t="s">
        <v>803</v>
      </c>
      <c r="B3821" s="12" t="s">
        <v>129</v>
      </c>
      <c r="C3821" s="12" t="s">
        <v>1467</v>
      </c>
      <c r="D3821" s="12" t="s">
        <v>1468</v>
      </c>
      <c r="E3821" s="11">
        <v>8216</v>
      </c>
      <c r="F3821" s="12"/>
      <c r="G3821" s="84" t="s">
        <v>3108</v>
      </c>
      <c r="H3821" s="13" t="s">
        <v>57</v>
      </c>
      <c r="I3821" s="2">
        <v>10000</v>
      </c>
      <c r="J3821" s="2">
        <v>10000</v>
      </c>
      <c r="K3821" s="2">
        <v>5000</v>
      </c>
      <c r="L3821" s="2">
        <f t="shared" si="3211"/>
        <v>5000</v>
      </c>
      <c r="M3821" s="2">
        <v>5000</v>
      </c>
      <c r="N3821" s="2"/>
      <c r="O3821" s="2"/>
      <c r="P3821" s="2">
        <f t="shared" si="3213"/>
        <v>10000</v>
      </c>
      <c r="Q3821" s="2">
        <f t="shared" si="3217"/>
        <v>100</v>
      </c>
    </row>
    <row r="3822" spans="1:17">
      <c r="A3822" s="13" t="s">
        <v>0</v>
      </c>
      <c r="B3822" s="13" t="s">
        <v>0</v>
      </c>
      <c r="C3822" s="13" t="s">
        <v>0</v>
      </c>
      <c r="D3822" s="13" t="s">
        <v>0</v>
      </c>
      <c r="E3822" s="13" t="s">
        <v>0</v>
      </c>
      <c r="F3822" s="13" t="s">
        <v>0</v>
      </c>
      <c r="G3822" s="84" t="s">
        <v>0</v>
      </c>
      <c r="H3822" s="24" t="s">
        <v>1477</v>
      </c>
      <c r="I3822" s="29">
        <v>3028245</v>
      </c>
      <c r="J3822" s="29">
        <f t="shared" ref="J3822:K3822" si="3233">SUM(J3792,J3814,J3818)</f>
        <v>3009626</v>
      </c>
      <c r="K3822" s="29">
        <f t="shared" si="3233"/>
        <v>1581080</v>
      </c>
      <c r="L3822" s="29">
        <f t="shared" si="3211"/>
        <v>792090</v>
      </c>
      <c r="M3822" s="29">
        <f t="shared" ref="M3822:O3822" si="3234">SUM(M3792,M3814,M3818)</f>
        <v>275550</v>
      </c>
      <c r="N3822" s="29">
        <f t="shared" si="3234"/>
        <v>260870</v>
      </c>
      <c r="O3822" s="29">
        <f t="shared" si="3234"/>
        <v>255670</v>
      </c>
      <c r="P3822" s="29">
        <f t="shared" si="3213"/>
        <v>2373170</v>
      </c>
      <c r="Q3822" s="29">
        <f t="shared" si="3217"/>
        <v>78.852654781690475</v>
      </c>
    </row>
    <row r="3823" spans="1:17" ht="15.75" thickBot="1">
      <c r="A3823" s="13" t="s">
        <v>0</v>
      </c>
      <c r="B3823" s="13" t="s">
        <v>0</v>
      </c>
      <c r="C3823" s="13" t="s">
        <v>0</v>
      </c>
      <c r="D3823" s="13" t="s">
        <v>0</v>
      </c>
      <c r="E3823" s="13" t="s">
        <v>0</v>
      </c>
      <c r="F3823" s="13" t="s">
        <v>0</v>
      </c>
      <c r="G3823" s="84" t="s">
        <v>0</v>
      </c>
      <c r="H3823" s="18" t="s">
        <v>125</v>
      </c>
      <c r="I3823" s="3">
        <v>72</v>
      </c>
      <c r="J3823" s="3">
        <v>72</v>
      </c>
      <c r="K3823" s="3">
        <v>0</v>
      </c>
      <c r="L3823" s="3">
        <f t="shared" si="3211"/>
        <v>0</v>
      </c>
      <c r="M3823" s="3"/>
      <c r="N3823" s="3"/>
      <c r="O3823" s="3"/>
      <c r="P3823" s="3">
        <f t="shared" si="3213"/>
        <v>0</v>
      </c>
      <c r="Q3823" s="3">
        <f t="shared" si="3217"/>
        <v>0</v>
      </c>
    </row>
    <row r="3824" spans="1:17" ht="45.75" thickBot="1">
      <c r="A3824" s="109" t="s">
        <v>0</v>
      </c>
      <c r="B3824" s="109" t="s">
        <v>0</v>
      </c>
      <c r="C3824" s="109" t="s">
        <v>0</v>
      </c>
      <c r="D3824" s="109" t="s">
        <v>0</v>
      </c>
      <c r="E3824" s="109" t="s">
        <v>0</v>
      </c>
      <c r="F3824" s="109" t="s">
        <v>0</v>
      </c>
      <c r="G3824" s="121" t="s">
        <v>0</v>
      </c>
      <c r="H3824" s="1" t="s">
        <v>126</v>
      </c>
      <c r="I3824" s="1" t="s">
        <v>3016</v>
      </c>
      <c r="J3824" s="1" t="s">
        <v>3199</v>
      </c>
      <c r="K3824" s="1" t="s">
        <v>3198</v>
      </c>
      <c r="L3824" s="1" t="s">
        <v>3191</v>
      </c>
      <c r="M3824" s="1" t="s">
        <v>3193</v>
      </c>
      <c r="N3824" s="1" t="s">
        <v>3194</v>
      </c>
      <c r="O3824" s="1" t="s">
        <v>3195</v>
      </c>
      <c r="P3824" s="1" t="s">
        <v>3192</v>
      </c>
      <c r="Q3824" s="1" t="s">
        <v>3185</v>
      </c>
    </row>
    <row r="3825" spans="1:17">
      <c r="A3825" s="110"/>
      <c r="B3825" s="110"/>
      <c r="C3825" s="110"/>
      <c r="D3825" s="110"/>
      <c r="E3825" s="110"/>
      <c r="F3825" s="110"/>
      <c r="G3825" s="122"/>
      <c r="H3825" s="26" t="s">
        <v>0</v>
      </c>
      <c r="I3825" s="28">
        <v>1</v>
      </c>
      <c r="J3825" s="28">
        <v>2</v>
      </c>
      <c r="K3825" s="28">
        <v>3</v>
      </c>
      <c r="L3825" s="28" t="s">
        <v>3186</v>
      </c>
      <c r="M3825" s="28">
        <v>5</v>
      </c>
      <c r="N3825" s="28">
        <v>6</v>
      </c>
      <c r="O3825" s="28">
        <v>7</v>
      </c>
      <c r="P3825" s="28" t="s">
        <v>3187</v>
      </c>
      <c r="Q3825" s="28">
        <v>9</v>
      </c>
    </row>
    <row r="3826" spans="1:17">
      <c r="A3826" s="110"/>
      <c r="B3826" s="110"/>
      <c r="C3826" s="110"/>
      <c r="D3826" s="110"/>
      <c r="E3826" s="110"/>
      <c r="F3826" s="110"/>
      <c r="G3826" s="122"/>
      <c r="H3826" s="8" t="s">
        <v>877</v>
      </c>
      <c r="I3826" s="9">
        <v>3028245</v>
      </c>
      <c r="J3826" s="9">
        <f t="shared" ref="J3826" si="3235">SUM(J3822)</f>
        <v>3009626</v>
      </c>
      <c r="K3826" s="9">
        <f t="shared" ref="K3826" si="3236">SUM(K3822)</f>
        <v>1581080</v>
      </c>
      <c r="L3826" s="9">
        <f t="shared" ref="L3826:L3827" si="3237">M3826+N3826+O3826</f>
        <v>792090</v>
      </c>
      <c r="M3826" s="9">
        <f t="shared" ref="M3826:O3826" si="3238">SUM(M3822)</f>
        <v>275550</v>
      </c>
      <c r="N3826" s="9">
        <f t="shared" si="3238"/>
        <v>260870</v>
      </c>
      <c r="O3826" s="9">
        <f t="shared" si="3238"/>
        <v>255670</v>
      </c>
      <c r="P3826" s="9">
        <f t="shared" ref="P3826:P3827" si="3239">SUM(K3826+L3826)</f>
        <v>2373170</v>
      </c>
      <c r="Q3826" s="9">
        <f t="shared" si="3217"/>
        <v>78.852654781690475</v>
      </c>
    </row>
    <row r="3827" spans="1:17">
      <c r="A3827" s="110"/>
      <c r="B3827" s="110"/>
      <c r="C3827" s="110"/>
      <c r="D3827" s="110"/>
      <c r="E3827" s="110"/>
      <c r="F3827" s="110"/>
      <c r="G3827" s="122"/>
      <c r="H3827" s="10" t="s">
        <v>68</v>
      </c>
      <c r="I3827" s="9">
        <v>3028245</v>
      </c>
      <c r="J3827" s="9">
        <f t="shared" ref="J3827" si="3240">SUM(J3826)</f>
        <v>3009626</v>
      </c>
      <c r="K3827" s="9">
        <f t="shared" ref="K3827" si="3241">SUM(K3826)</f>
        <v>1581080</v>
      </c>
      <c r="L3827" s="9">
        <f t="shared" si="3237"/>
        <v>792090</v>
      </c>
      <c r="M3827" s="9">
        <f t="shared" ref="M3827:O3827" si="3242">SUM(M3826)</f>
        <v>275550</v>
      </c>
      <c r="N3827" s="9">
        <f t="shared" si="3242"/>
        <v>260870</v>
      </c>
      <c r="O3827" s="9">
        <f t="shared" si="3242"/>
        <v>255670</v>
      </c>
      <c r="P3827" s="9">
        <f t="shared" si="3239"/>
        <v>2373170</v>
      </c>
      <c r="Q3827" s="9">
        <f t="shared" si="3217"/>
        <v>78.852654781690475</v>
      </c>
    </row>
    <row r="3828" spans="1:17">
      <c r="A3828" s="111"/>
      <c r="B3828" s="111"/>
      <c r="C3828" s="111"/>
      <c r="D3828" s="111"/>
      <c r="E3828" s="111"/>
      <c r="F3828" s="111"/>
      <c r="G3828" s="123"/>
      <c r="Q3828" t="str">
        <f t="shared" si="3217"/>
        <v>-</v>
      </c>
    </row>
    <row r="3829" spans="1:17" ht="15.75" thickBot="1">
      <c r="A3829" s="13" t="s">
        <v>0</v>
      </c>
      <c r="B3829" s="13" t="s">
        <v>0</v>
      </c>
      <c r="C3829" s="13" t="s">
        <v>0</v>
      </c>
      <c r="D3829" s="13" t="s">
        <v>0</v>
      </c>
      <c r="E3829" s="13" t="s">
        <v>0</v>
      </c>
      <c r="F3829" s="13" t="s">
        <v>0</v>
      </c>
      <c r="G3829" s="84" t="s">
        <v>0</v>
      </c>
      <c r="H3829" s="27" t="s">
        <v>0</v>
      </c>
      <c r="I3829" s="27"/>
      <c r="J3829" s="27"/>
      <c r="K3829" s="27"/>
      <c r="L3829" s="27"/>
      <c r="M3829" s="27"/>
      <c r="N3829" s="27"/>
      <c r="O3829" s="27"/>
      <c r="P3829" s="27"/>
      <c r="Q3829" s="27" t="str">
        <f t="shared" si="3217"/>
        <v>-</v>
      </c>
    </row>
    <row r="3830" spans="1:17" ht="45.75" thickBot="1">
      <c r="A3830" s="1" t="s">
        <v>82</v>
      </c>
      <c r="B3830" s="1" t="s">
        <v>83</v>
      </c>
      <c r="C3830" s="1" t="s">
        <v>84</v>
      </c>
      <c r="D3830" s="19" t="s">
        <v>0</v>
      </c>
      <c r="E3830" s="1" t="s">
        <v>85</v>
      </c>
      <c r="F3830" s="1" t="s">
        <v>86</v>
      </c>
      <c r="G3830" s="82" t="s">
        <v>87</v>
      </c>
      <c r="H3830" s="1" t="s">
        <v>1</v>
      </c>
      <c r="I3830" s="1" t="s">
        <v>3016</v>
      </c>
      <c r="J3830" s="1" t="s">
        <v>3199</v>
      </c>
      <c r="K3830" s="1" t="s">
        <v>3198</v>
      </c>
      <c r="L3830" s="1" t="s">
        <v>3191</v>
      </c>
      <c r="M3830" s="1" t="s">
        <v>3193</v>
      </c>
      <c r="N3830" s="1" t="s">
        <v>3194</v>
      </c>
      <c r="O3830" s="1" t="s">
        <v>3195</v>
      </c>
      <c r="P3830" s="1" t="s">
        <v>3192</v>
      </c>
      <c r="Q3830" s="1" t="s">
        <v>3185</v>
      </c>
    </row>
    <row r="3831" spans="1:17">
      <c r="A3831" s="20" t="s">
        <v>0</v>
      </c>
      <c r="B3831" s="20" t="s">
        <v>0</v>
      </c>
      <c r="C3831" s="20" t="s">
        <v>0</v>
      </c>
      <c r="D3831" s="21" t="s">
        <v>0</v>
      </c>
      <c r="E3831" s="21" t="s">
        <v>0</v>
      </c>
      <c r="F3831" s="22" t="s">
        <v>0</v>
      </c>
      <c r="G3831" s="83" t="s">
        <v>0</v>
      </c>
      <c r="H3831" s="23" t="s">
        <v>0</v>
      </c>
      <c r="I3831" s="28">
        <v>1</v>
      </c>
      <c r="J3831" s="28">
        <v>2</v>
      </c>
      <c r="K3831" s="28">
        <v>3</v>
      </c>
      <c r="L3831" s="28" t="s">
        <v>3186</v>
      </c>
      <c r="M3831" s="28">
        <v>5</v>
      </c>
      <c r="N3831" s="28">
        <v>6</v>
      </c>
      <c r="O3831" s="28">
        <v>7</v>
      </c>
      <c r="P3831" s="28" t="s">
        <v>3187</v>
      </c>
      <c r="Q3831" s="28">
        <v>9</v>
      </c>
    </row>
    <row r="3832" spans="1:17">
      <c r="A3832" s="17" t="s">
        <v>803</v>
      </c>
      <c r="B3832" s="17" t="s">
        <v>129</v>
      </c>
      <c r="C3832" s="12" t="s">
        <v>1478</v>
      </c>
      <c r="D3832" s="12" t="s">
        <v>1479</v>
      </c>
      <c r="E3832" s="18" t="s">
        <v>0</v>
      </c>
      <c r="F3832" s="18" t="s">
        <v>0</v>
      </c>
      <c r="G3832" s="81" t="s">
        <v>0</v>
      </c>
      <c r="H3832" s="18" t="s">
        <v>1480</v>
      </c>
      <c r="I3832" s="11"/>
      <c r="J3832" s="11"/>
      <c r="K3832" s="11"/>
      <c r="L3832" s="11"/>
      <c r="M3832" s="11"/>
      <c r="N3832" s="11"/>
      <c r="O3832" s="11"/>
      <c r="P3832" s="11"/>
      <c r="Q3832" s="11" t="str">
        <f t="shared" si="3217"/>
        <v>-</v>
      </c>
    </row>
    <row r="3833" spans="1:17" ht="22.5">
      <c r="A3833" s="17" t="s">
        <v>0</v>
      </c>
      <c r="B3833" s="17" t="s">
        <v>0</v>
      </c>
      <c r="C3833" s="17" t="s">
        <v>0</v>
      </c>
      <c r="D3833" s="18" t="s">
        <v>0</v>
      </c>
      <c r="E3833" s="18" t="s">
        <v>0</v>
      </c>
      <c r="F3833" s="18" t="s">
        <v>0</v>
      </c>
      <c r="G3833" s="81" t="s">
        <v>0</v>
      </c>
      <c r="H3833" s="24" t="s">
        <v>27</v>
      </c>
      <c r="I3833" s="29">
        <v>3748806</v>
      </c>
      <c r="J3833" s="29">
        <f t="shared" ref="J3833" si="3243">SUM(J3834,J3842,J3844)</f>
        <v>3759229</v>
      </c>
      <c r="K3833" s="29">
        <f t="shared" ref="K3833" si="3244">SUM(K3834,K3842,K3844)</f>
        <v>2018073</v>
      </c>
      <c r="L3833" s="29">
        <f t="shared" ref="L3833:L3864" si="3245">M3833+N3833+O3833</f>
        <v>976000</v>
      </c>
      <c r="M3833" s="29">
        <f t="shared" ref="M3833:O3833" si="3246">SUM(M3834,M3842,M3844)</f>
        <v>334100</v>
      </c>
      <c r="N3833" s="29">
        <f t="shared" si="3246"/>
        <v>322450</v>
      </c>
      <c r="O3833" s="29">
        <f t="shared" si="3246"/>
        <v>319450</v>
      </c>
      <c r="P3833" s="29">
        <f t="shared" ref="P3833:P3864" si="3247">SUM(K3833+L3833)</f>
        <v>2994073</v>
      </c>
      <c r="Q3833" s="29">
        <f t="shared" si="3217"/>
        <v>79.645932716522466</v>
      </c>
    </row>
    <row r="3834" spans="1:17">
      <c r="A3834" s="12" t="s">
        <v>803</v>
      </c>
      <c r="B3834" s="12" t="s">
        <v>129</v>
      </c>
      <c r="C3834" s="12" t="s">
        <v>1478</v>
      </c>
      <c r="D3834" s="12" t="s">
        <v>1479</v>
      </c>
      <c r="E3834" s="18" t="s">
        <v>2</v>
      </c>
      <c r="F3834" s="18" t="s">
        <v>0</v>
      </c>
      <c r="G3834" s="81" t="s">
        <v>0</v>
      </c>
      <c r="H3834" s="18" t="s">
        <v>3</v>
      </c>
      <c r="I3834" s="3">
        <v>3290720</v>
      </c>
      <c r="J3834" s="3">
        <f t="shared" ref="J3834" si="3248">SUM(J3835:J3836)</f>
        <v>3312043</v>
      </c>
      <c r="K3834" s="3">
        <f t="shared" ref="K3834" si="3249">SUM(K3835:K3836)</f>
        <v>1788166</v>
      </c>
      <c r="L3834" s="3">
        <f t="shared" si="3245"/>
        <v>838500</v>
      </c>
      <c r="M3834" s="3">
        <f t="shared" ref="M3834:O3834" si="3250">SUM(M3835:M3836)</f>
        <v>279500</v>
      </c>
      <c r="N3834" s="3">
        <f t="shared" si="3250"/>
        <v>279500</v>
      </c>
      <c r="O3834" s="3">
        <f t="shared" si="3250"/>
        <v>279500</v>
      </c>
      <c r="P3834" s="3">
        <f t="shared" si="3247"/>
        <v>2626666</v>
      </c>
      <c r="Q3834" s="3">
        <f t="shared" si="3217"/>
        <v>79.306518665367562</v>
      </c>
    </row>
    <row r="3835" spans="1:17">
      <c r="A3835" s="33" t="s">
        <v>803</v>
      </c>
      <c r="B3835" s="33" t="s">
        <v>129</v>
      </c>
      <c r="C3835" s="33" t="s">
        <v>1478</v>
      </c>
      <c r="D3835" s="33" t="s">
        <v>1479</v>
      </c>
      <c r="E3835" s="34">
        <v>6111</v>
      </c>
      <c r="F3835" s="33"/>
      <c r="G3835" s="84" t="s">
        <v>3108</v>
      </c>
      <c r="H3835" s="35" t="s">
        <v>4</v>
      </c>
      <c r="I3835" s="32">
        <v>2938920</v>
      </c>
      <c r="J3835" s="32">
        <v>2938920</v>
      </c>
      <c r="K3835" s="32">
        <v>1546861</v>
      </c>
      <c r="L3835" s="32">
        <f t="shared" si="3245"/>
        <v>750000</v>
      </c>
      <c r="M3835" s="32">
        <v>250000</v>
      </c>
      <c r="N3835" s="32">
        <v>250000</v>
      </c>
      <c r="O3835" s="32">
        <v>250000</v>
      </c>
      <c r="P3835" s="32">
        <f t="shared" si="3247"/>
        <v>2296861</v>
      </c>
      <c r="Q3835" s="32">
        <f t="shared" si="3217"/>
        <v>78.153233160480724</v>
      </c>
    </row>
    <row r="3836" spans="1:17">
      <c r="A3836" s="17" t="s">
        <v>803</v>
      </c>
      <c r="B3836" s="17" t="s">
        <v>129</v>
      </c>
      <c r="C3836" s="17" t="s">
        <v>1478</v>
      </c>
      <c r="D3836" s="17" t="s">
        <v>1479</v>
      </c>
      <c r="E3836" s="17" t="s">
        <v>91</v>
      </c>
      <c r="F3836" s="12" t="s">
        <v>0</v>
      </c>
      <c r="G3836" s="84" t="s">
        <v>0</v>
      </c>
      <c r="H3836" s="18" t="s">
        <v>5</v>
      </c>
      <c r="I3836" s="3">
        <v>351800</v>
      </c>
      <c r="J3836" s="3">
        <f t="shared" ref="J3836:K3836" si="3251">SUM(J3837:J3841)</f>
        <v>373123</v>
      </c>
      <c r="K3836" s="3">
        <f t="shared" si="3251"/>
        <v>241305</v>
      </c>
      <c r="L3836" s="3">
        <f t="shared" si="3245"/>
        <v>88500</v>
      </c>
      <c r="M3836" s="3">
        <f t="shared" ref="M3836:O3836" si="3252">SUM(M3837:M3841)</f>
        <v>29500</v>
      </c>
      <c r="N3836" s="3">
        <f t="shared" si="3252"/>
        <v>29500</v>
      </c>
      <c r="O3836" s="3">
        <f t="shared" si="3252"/>
        <v>29500</v>
      </c>
      <c r="P3836" s="3">
        <f t="shared" si="3247"/>
        <v>329805</v>
      </c>
      <c r="Q3836" s="3">
        <f t="shared" si="3217"/>
        <v>88.39042353325847</v>
      </c>
    </row>
    <row r="3837" spans="1:17">
      <c r="A3837" s="33" t="s">
        <v>803</v>
      </c>
      <c r="B3837" s="33" t="s">
        <v>129</v>
      </c>
      <c r="C3837" s="33" t="s">
        <v>1478</v>
      </c>
      <c r="D3837" s="33" t="s">
        <v>1479</v>
      </c>
      <c r="E3837" s="34">
        <v>6112</v>
      </c>
      <c r="F3837" s="33" t="s">
        <v>1481</v>
      </c>
      <c r="G3837" s="84" t="s">
        <v>3108</v>
      </c>
      <c r="H3837" s="35" t="s">
        <v>9</v>
      </c>
      <c r="I3837" s="32">
        <v>45200</v>
      </c>
      <c r="J3837" s="32">
        <v>45200</v>
      </c>
      <c r="K3837" s="32">
        <v>23105</v>
      </c>
      <c r="L3837" s="32">
        <f t="shared" si="3245"/>
        <v>13500</v>
      </c>
      <c r="M3837" s="32">
        <v>4500</v>
      </c>
      <c r="N3837" s="32">
        <v>4500</v>
      </c>
      <c r="O3837" s="32">
        <v>4500</v>
      </c>
      <c r="P3837" s="32">
        <f t="shared" si="3247"/>
        <v>36605</v>
      </c>
      <c r="Q3837" s="32">
        <f t="shared" si="3217"/>
        <v>80.98451327433628</v>
      </c>
    </row>
    <row r="3838" spans="1:17">
      <c r="A3838" s="33" t="s">
        <v>803</v>
      </c>
      <c r="B3838" s="33" t="s">
        <v>129</v>
      </c>
      <c r="C3838" s="33" t="s">
        <v>1478</v>
      </c>
      <c r="D3838" s="33" t="s">
        <v>1479</v>
      </c>
      <c r="E3838" s="34">
        <v>6112</v>
      </c>
      <c r="F3838" s="33" t="s">
        <v>1482</v>
      </c>
      <c r="G3838" s="84" t="s">
        <v>3108</v>
      </c>
      <c r="H3838" s="35" t="s">
        <v>10</v>
      </c>
      <c r="I3838" s="32">
        <v>239200</v>
      </c>
      <c r="J3838" s="32">
        <v>239200</v>
      </c>
      <c r="K3838" s="32">
        <v>132877</v>
      </c>
      <c r="L3838" s="32">
        <f t="shared" si="3245"/>
        <v>75000</v>
      </c>
      <c r="M3838" s="32">
        <v>25000</v>
      </c>
      <c r="N3838" s="32">
        <v>25000</v>
      </c>
      <c r="O3838" s="32">
        <v>25000</v>
      </c>
      <c r="P3838" s="32">
        <f t="shared" si="3247"/>
        <v>207877</v>
      </c>
      <c r="Q3838" s="32">
        <f t="shared" si="3217"/>
        <v>86.905100334448164</v>
      </c>
    </row>
    <row r="3839" spans="1:17">
      <c r="A3839" s="12" t="s">
        <v>803</v>
      </c>
      <c r="B3839" s="12" t="s">
        <v>129</v>
      </c>
      <c r="C3839" s="12" t="s">
        <v>1478</v>
      </c>
      <c r="D3839" s="12" t="s">
        <v>1479</v>
      </c>
      <c r="E3839" s="11">
        <v>6112</v>
      </c>
      <c r="F3839" s="12" t="s">
        <v>1483</v>
      </c>
      <c r="G3839" s="84" t="s">
        <v>3108</v>
      </c>
      <c r="H3839" s="13" t="s">
        <v>7</v>
      </c>
      <c r="I3839" s="2">
        <v>35500</v>
      </c>
      <c r="J3839" s="2">
        <v>56823</v>
      </c>
      <c r="K3839" s="2">
        <v>56823</v>
      </c>
      <c r="L3839" s="2">
        <f t="shared" si="3245"/>
        <v>0</v>
      </c>
      <c r="M3839" s="2"/>
      <c r="N3839" s="2"/>
      <c r="O3839" s="2"/>
      <c r="P3839" s="2">
        <f t="shared" si="3247"/>
        <v>56823</v>
      </c>
      <c r="Q3839" s="2">
        <f t="shared" si="3217"/>
        <v>100</v>
      </c>
    </row>
    <row r="3840" spans="1:17">
      <c r="A3840" s="12" t="s">
        <v>803</v>
      </c>
      <c r="B3840" s="12" t="s">
        <v>129</v>
      </c>
      <c r="C3840" s="12" t="s">
        <v>1478</v>
      </c>
      <c r="D3840" s="12" t="s">
        <v>1479</v>
      </c>
      <c r="E3840" s="11">
        <v>6112</v>
      </c>
      <c r="F3840" s="12" t="s">
        <v>1484</v>
      </c>
      <c r="G3840" s="84" t="s">
        <v>3108</v>
      </c>
      <c r="H3840" s="13" t="s">
        <v>8</v>
      </c>
      <c r="I3840" s="2">
        <v>6000</v>
      </c>
      <c r="J3840" s="2">
        <v>6000</v>
      </c>
      <c r="K3840" s="2">
        <v>6000</v>
      </c>
      <c r="L3840" s="2">
        <f t="shared" si="3245"/>
        <v>0</v>
      </c>
      <c r="M3840" s="2"/>
      <c r="N3840" s="2"/>
      <c r="O3840" s="2"/>
      <c r="P3840" s="2">
        <f t="shared" si="3247"/>
        <v>6000</v>
      </c>
      <c r="Q3840" s="2">
        <f t="shared" si="3217"/>
        <v>100</v>
      </c>
    </row>
    <row r="3841" spans="1:17">
      <c r="A3841" s="12" t="s">
        <v>803</v>
      </c>
      <c r="B3841" s="12" t="s">
        <v>129</v>
      </c>
      <c r="C3841" s="12" t="s">
        <v>1478</v>
      </c>
      <c r="D3841" s="12" t="s">
        <v>1479</v>
      </c>
      <c r="E3841" s="11">
        <v>6112</v>
      </c>
      <c r="F3841" s="12" t="s">
        <v>1485</v>
      </c>
      <c r="G3841" s="84" t="s">
        <v>3108</v>
      </c>
      <c r="H3841" s="13" t="s">
        <v>6</v>
      </c>
      <c r="I3841" s="2">
        <v>25900</v>
      </c>
      <c r="J3841" s="2">
        <v>25900</v>
      </c>
      <c r="K3841" s="2">
        <v>22500</v>
      </c>
      <c r="L3841" s="2">
        <f t="shared" si="3245"/>
        <v>0</v>
      </c>
      <c r="M3841" s="2"/>
      <c r="N3841" s="2"/>
      <c r="O3841" s="2"/>
      <c r="P3841" s="2">
        <f t="shared" si="3247"/>
        <v>22500</v>
      </c>
      <c r="Q3841" s="2">
        <f t="shared" si="3217"/>
        <v>86.872586872586879</v>
      </c>
    </row>
    <row r="3842" spans="1:17">
      <c r="A3842" s="12" t="s">
        <v>803</v>
      </c>
      <c r="B3842" s="12" t="s">
        <v>129</v>
      </c>
      <c r="C3842" s="12" t="s">
        <v>1478</v>
      </c>
      <c r="D3842" s="12" t="s">
        <v>1479</v>
      </c>
      <c r="E3842" s="18" t="s">
        <v>13</v>
      </c>
      <c r="F3842" s="18" t="s">
        <v>0</v>
      </c>
      <c r="G3842" s="81" t="s">
        <v>0</v>
      </c>
      <c r="H3842" s="18" t="s">
        <v>14</v>
      </c>
      <c r="I3842" s="3">
        <v>308586</v>
      </c>
      <c r="J3842" s="3">
        <f t="shared" ref="J3842:K3842" si="3253">SUM(J3843)</f>
        <v>308586</v>
      </c>
      <c r="K3842" s="3">
        <f t="shared" si="3253"/>
        <v>163664</v>
      </c>
      <c r="L3842" s="3">
        <f t="shared" si="3245"/>
        <v>84000</v>
      </c>
      <c r="M3842" s="3">
        <f t="shared" ref="M3842:O3842" si="3254">SUM(M3843)</f>
        <v>28000</v>
      </c>
      <c r="N3842" s="3">
        <f t="shared" si="3254"/>
        <v>28000</v>
      </c>
      <c r="O3842" s="3">
        <f t="shared" si="3254"/>
        <v>28000</v>
      </c>
      <c r="P3842" s="3">
        <f t="shared" si="3247"/>
        <v>247664</v>
      </c>
      <c r="Q3842" s="3">
        <f t="shared" si="3217"/>
        <v>80.257691534936782</v>
      </c>
    </row>
    <row r="3843" spans="1:17">
      <c r="A3843" s="33" t="s">
        <v>803</v>
      </c>
      <c r="B3843" s="33" t="s">
        <v>129</v>
      </c>
      <c r="C3843" s="33" t="s">
        <v>1478</v>
      </c>
      <c r="D3843" s="33" t="s">
        <v>1479</v>
      </c>
      <c r="E3843" s="34">
        <v>6121</v>
      </c>
      <c r="F3843" s="33"/>
      <c r="G3843" s="84" t="s">
        <v>3108</v>
      </c>
      <c r="H3843" s="35" t="s">
        <v>15</v>
      </c>
      <c r="I3843" s="32">
        <v>308586</v>
      </c>
      <c r="J3843" s="32">
        <v>308586</v>
      </c>
      <c r="K3843" s="32">
        <v>163664</v>
      </c>
      <c r="L3843" s="32">
        <f t="shared" si="3245"/>
        <v>84000</v>
      </c>
      <c r="M3843" s="32">
        <v>28000</v>
      </c>
      <c r="N3843" s="32">
        <v>28000</v>
      </c>
      <c r="O3843" s="32">
        <v>28000</v>
      </c>
      <c r="P3843" s="32">
        <f t="shared" si="3247"/>
        <v>247664</v>
      </c>
      <c r="Q3843" s="32">
        <f t="shared" si="3217"/>
        <v>80.257691534936782</v>
      </c>
    </row>
    <row r="3844" spans="1:17">
      <c r="A3844" s="12" t="s">
        <v>803</v>
      </c>
      <c r="B3844" s="12" t="s">
        <v>129</v>
      </c>
      <c r="C3844" s="12" t="s">
        <v>1478</v>
      </c>
      <c r="D3844" s="12" t="s">
        <v>1479</v>
      </c>
      <c r="E3844" s="18" t="s">
        <v>16</v>
      </c>
      <c r="F3844" s="18" t="s">
        <v>0</v>
      </c>
      <c r="G3844" s="81" t="s">
        <v>0</v>
      </c>
      <c r="H3844" s="18" t="s">
        <v>17</v>
      </c>
      <c r="I3844" s="3">
        <v>149500</v>
      </c>
      <c r="J3844" s="3">
        <f t="shared" ref="J3844:K3844" si="3255">SUM(J3845:J3851)</f>
        <v>138600</v>
      </c>
      <c r="K3844" s="3">
        <f t="shared" si="3255"/>
        <v>66243</v>
      </c>
      <c r="L3844" s="3">
        <f t="shared" si="3245"/>
        <v>53500</v>
      </c>
      <c r="M3844" s="3">
        <f t="shared" ref="M3844:O3844" si="3256">SUM(M3845:M3851)</f>
        <v>26600</v>
      </c>
      <c r="N3844" s="3">
        <f t="shared" si="3256"/>
        <v>14950</v>
      </c>
      <c r="O3844" s="3">
        <f t="shared" si="3256"/>
        <v>11950</v>
      </c>
      <c r="P3844" s="3">
        <f t="shared" si="3247"/>
        <v>119743</v>
      </c>
      <c r="Q3844" s="3">
        <f t="shared" si="3217"/>
        <v>86.394660894660888</v>
      </c>
    </row>
    <row r="3845" spans="1:17">
      <c r="A3845" s="12" t="s">
        <v>803</v>
      </c>
      <c r="B3845" s="12" t="s">
        <v>129</v>
      </c>
      <c r="C3845" s="12" t="s">
        <v>1478</v>
      </c>
      <c r="D3845" s="12" t="s">
        <v>1479</v>
      </c>
      <c r="E3845" s="11">
        <v>6131</v>
      </c>
      <c r="F3845" s="12"/>
      <c r="G3845" s="84" t="s">
        <v>3108</v>
      </c>
      <c r="H3845" s="13" t="s">
        <v>18</v>
      </c>
      <c r="I3845" s="2">
        <v>1100</v>
      </c>
      <c r="J3845" s="2">
        <v>200</v>
      </c>
      <c r="K3845" s="2">
        <v>0</v>
      </c>
      <c r="L3845" s="2">
        <f t="shared" si="3245"/>
        <v>200</v>
      </c>
      <c r="M3845" s="2">
        <v>200</v>
      </c>
      <c r="N3845" s="2"/>
      <c r="O3845" s="2"/>
      <c r="P3845" s="2">
        <f t="shared" si="3247"/>
        <v>200</v>
      </c>
      <c r="Q3845" s="2">
        <f t="shared" si="3217"/>
        <v>100</v>
      </c>
    </row>
    <row r="3846" spans="1:17">
      <c r="A3846" s="12" t="s">
        <v>803</v>
      </c>
      <c r="B3846" s="12" t="s">
        <v>129</v>
      </c>
      <c r="C3846" s="12" t="s">
        <v>1478</v>
      </c>
      <c r="D3846" s="12" t="s">
        <v>1479</v>
      </c>
      <c r="E3846" s="11">
        <v>6132</v>
      </c>
      <c r="F3846" s="12"/>
      <c r="G3846" s="84" t="s">
        <v>3108</v>
      </c>
      <c r="H3846" s="13" t="s">
        <v>19</v>
      </c>
      <c r="I3846" s="2">
        <v>46000</v>
      </c>
      <c r="J3846" s="2">
        <v>46000</v>
      </c>
      <c r="K3846" s="2">
        <v>25000</v>
      </c>
      <c r="L3846" s="2">
        <f t="shared" si="3245"/>
        <v>21000</v>
      </c>
      <c r="M3846" s="2">
        <v>8000</v>
      </c>
      <c r="N3846" s="2">
        <v>8000</v>
      </c>
      <c r="O3846" s="2">
        <v>5000</v>
      </c>
      <c r="P3846" s="2">
        <f t="shared" si="3247"/>
        <v>46000</v>
      </c>
      <c r="Q3846" s="2">
        <f t="shared" si="3217"/>
        <v>100</v>
      </c>
    </row>
    <row r="3847" spans="1:17">
      <c r="A3847" s="12" t="s">
        <v>803</v>
      </c>
      <c r="B3847" s="12" t="s">
        <v>129</v>
      </c>
      <c r="C3847" s="12" t="s">
        <v>1478</v>
      </c>
      <c r="D3847" s="12" t="s">
        <v>1479</v>
      </c>
      <c r="E3847" s="11">
        <v>6133</v>
      </c>
      <c r="F3847" s="12"/>
      <c r="G3847" s="84" t="s">
        <v>3108</v>
      </c>
      <c r="H3847" s="13" t="s">
        <v>20</v>
      </c>
      <c r="I3847" s="2">
        <v>13500</v>
      </c>
      <c r="J3847" s="2">
        <v>13500</v>
      </c>
      <c r="K3847" s="2">
        <v>6725</v>
      </c>
      <c r="L3847" s="2">
        <f t="shared" si="3245"/>
        <v>3300</v>
      </c>
      <c r="M3847" s="2">
        <v>1100</v>
      </c>
      <c r="N3847" s="2">
        <v>1100</v>
      </c>
      <c r="O3847" s="2">
        <v>1100</v>
      </c>
      <c r="P3847" s="2">
        <f t="shared" si="3247"/>
        <v>10025</v>
      </c>
      <c r="Q3847" s="2">
        <f t="shared" si="3217"/>
        <v>74.259259259259252</v>
      </c>
    </row>
    <row r="3848" spans="1:17">
      <c r="A3848" s="12" t="s">
        <v>803</v>
      </c>
      <c r="B3848" s="12" t="s">
        <v>129</v>
      </c>
      <c r="C3848" s="12" t="s">
        <v>1478</v>
      </c>
      <c r="D3848" s="12" t="s">
        <v>1479</v>
      </c>
      <c r="E3848" s="11">
        <v>6134</v>
      </c>
      <c r="F3848" s="12"/>
      <c r="G3848" s="84" t="s">
        <v>3108</v>
      </c>
      <c r="H3848" s="13" t="s">
        <v>21</v>
      </c>
      <c r="I3848" s="2">
        <v>19000</v>
      </c>
      <c r="J3848" s="2">
        <v>17000</v>
      </c>
      <c r="K3848" s="2">
        <v>8500</v>
      </c>
      <c r="L3848" s="2">
        <f t="shared" si="3245"/>
        <v>4500</v>
      </c>
      <c r="M3848" s="2">
        <v>1500</v>
      </c>
      <c r="N3848" s="2">
        <v>1500</v>
      </c>
      <c r="O3848" s="2">
        <v>1500</v>
      </c>
      <c r="P3848" s="2">
        <f t="shared" si="3247"/>
        <v>13000</v>
      </c>
      <c r="Q3848" s="2">
        <f t="shared" si="3217"/>
        <v>76.470588235294116</v>
      </c>
    </row>
    <row r="3849" spans="1:17">
      <c r="A3849" s="12" t="s">
        <v>803</v>
      </c>
      <c r="B3849" s="12" t="s">
        <v>129</v>
      </c>
      <c r="C3849" s="12" t="s">
        <v>1478</v>
      </c>
      <c r="D3849" s="12" t="s">
        <v>1479</v>
      </c>
      <c r="E3849" s="11">
        <v>6135</v>
      </c>
      <c r="F3849" s="12"/>
      <c r="G3849" s="84" t="s">
        <v>3108</v>
      </c>
      <c r="H3849" s="13" t="s">
        <v>22</v>
      </c>
      <c r="I3849" s="2">
        <v>4000</v>
      </c>
      <c r="J3849" s="2">
        <v>500</v>
      </c>
      <c r="K3849" s="2">
        <v>250</v>
      </c>
      <c r="L3849" s="2">
        <f t="shared" si="3245"/>
        <v>250</v>
      </c>
      <c r="M3849" s="2">
        <v>250</v>
      </c>
      <c r="N3849" s="2"/>
      <c r="O3849" s="2"/>
      <c r="P3849" s="2">
        <f t="shared" si="3247"/>
        <v>500</v>
      </c>
      <c r="Q3849" s="2">
        <f t="shared" si="3217"/>
        <v>100</v>
      </c>
    </row>
    <row r="3850" spans="1:17">
      <c r="A3850" s="12" t="s">
        <v>803</v>
      </c>
      <c r="B3850" s="12" t="s">
        <v>129</v>
      </c>
      <c r="C3850" s="12" t="s">
        <v>1478</v>
      </c>
      <c r="D3850" s="12" t="s">
        <v>1479</v>
      </c>
      <c r="E3850" s="11">
        <v>6137</v>
      </c>
      <c r="F3850" s="12"/>
      <c r="G3850" s="84" t="s">
        <v>3108</v>
      </c>
      <c r="H3850" s="13" t="s">
        <v>24</v>
      </c>
      <c r="I3850" s="2">
        <v>11500</v>
      </c>
      <c r="J3850" s="2">
        <v>9000</v>
      </c>
      <c r="K3850" s="2">
        <v>4500</v>
      </c>
      <c r="L3850" s="2">
        <f t="shared" si="3245"/>
        <v>2400</v>
      </c>
      <c r="M3850" s="2">
        <v>800</v>
      </c>
      <c r="N3850" s="2">
        <v>800</v>
      </c>
      <c r="O3850" s="2">
        <v>800</v>
      </c>
      <c r="P3850" s="2">
        <f t="shared" si="3247"/>
        <v>6900</v>
      </c>
      <c r="Q3850" s="2">
        <f t="shared" si="3217"/>
        <v>76.666666666666671</v>
      </c>
    </row>
    <row r="3851" spans="1:17">
      <c r="A3851" s="17" t="s">
        <v>803</v>
      </c>
      <c r="B3851" s="17" t="s">
        <v>129</v>
      </c>
      <c r="C3851" s="17" t="s">
        <v>1478</v>
      </c>
      <c r="D3851" s="17" t="s">
        <v>1479</v>
      </c>
      <c r="E3851" s="17" t="s">
        <v>99</v>
      </c>
      <c r="F3851" s="12" t="s">
        <v>0</v>
      </c>
      <c r="G3851" s="84" t="s">
        <v>0</v>
      </c>
      <c r="H3851" s="18" t="s">
        <v>26</v>
      </c>
      <c r="I3851" s="3">
        <v>54400</v>
      </c>
      <c r="J3851" s="3">
        <f t="shared" ref="J3851:K3851" si="3257">SUM(J3852:J3854)</f>
        <v>52400</v>
      </c>
      <c r="K3851" s="3">
        <f t="shared" si="3257"/>
        <v>21268</v>
      </c>
      <c r="L3851" s="3">
        <f t="shared" si="3245"/>
        <v>21850</v>
      </c>
      <c r="M3851" s="3">
        <f t="shared" ref="M3851:O3851" si="3258">SUM(M3852:M3854)</f>
        <v>14750</v>
      </c>
      <c r="N3851" s="3">
        <f t="shared" si="3258"/>
        <v>3550</v>
      </c>
      <c r="O3851" s="3">
        <f t="shared" si="3258"/>
        <v>3550</v>
      </c>
      <c r="P3851" s="3">
        <f t="shared" si="3247"/>
        <v>43118</v>
      </c>
      <c r="Q3851" s="3">
        <f t="shared" si="3217"/>
        <v>82.286259541984734</v>
      </c>
    </row>
    <row r="3852" spans="1:17">
      <c r="A3852" s="12" t="s">
        <v>803</v>
      </c>
      <c r="B3852" s="12" t="s">
        <v>129</v>
      </c>
      <c r="C3852" s="12" t="s">
        <v>1478</v>
      </c>
      <c r="D3852" s="12" t="s">
        <v>1479</v>
      </c>
      <c r="E3852" s="11">
        <v>6139</v>
      </c>
      <c r="F3852" s="12"/>
      <c r="G3852" s="84" t="s">
        <v>3108</v>
      </c>
      <c r="H3852" s="13" t="s">
        <v>26</v>
      </c>
      <c r="I3852" s="2">
        <v>34400</v>
      </c>
      <c r="J3852" s="2">
        <v>32400</v>
      </c>
      <c r="K3852" s="2">
        <v>16300</v>
      </c>
      <c r="L3852" s="2">
        <f t="shared" si="3245"/>
        <v>8100</v>
      </c>
      <c r="M3852" s="2">
        <v>2700</v>
      </c>
      <c r="N3852" s="2">
        <v>2700</v>
      </c>
      <c r="O3852" s="2">
        <v>2700</v>
      </c>
      <c r="P3852" s="2">
        <f t="shared" si="3247"/>
        <v>24400</v>
      </c>
      <c r="Q3852" s="2">
        <f t="shared" si="3217"/>
        <v>75.308641975308646</v>
      </c>
    </row>
    <row r="3853" spans="1:17">
      <c r="A3853" s="33" t="s">
        <v>803</v>
      </c>
      <c r="B3853" s="33" t="s">
        <v>129</v>
      </c>
      <c r="C3853" s="33" t="s">
        <v>1478</v>
      </c>
      <c r="D3853" s="33" t="s">
        <v>1479</v>
      </c>
      <c r="E3853" s="34">
        <v>6139</v>
      </c>
      <c r="F3853" s="33" t="s">
        <v>1486</v>
      </c>
      <c r="G3853" s="84" t="s">
        <v>3108</v>
      </c>
      <c r="H3853" s="35" t="s">
        <v>108</v>
      </c>
      <c r="I3853" s="32">
        <v>8800</v>
      </c>
      <c r="J3853" s="32">
        <v>8800</v>
      </c>
      <c r="K3853" s="32">
        <v>4968</v>
      </c>
      <c r="L3853" s="32">
        <f t="shared" si="3245"/>
        <v>2550</v>
      </c>
      <c r="M3853" s="32">
        <v>850</v>
      </c>
      <c r="N3853" s="32">
        <v>850</v>
      </c>
      <c r="O3853" s="32">
        <v>850</v>
      </c>
      <c r="P3853" s="32">
        <f t="shared" si="3247"/>
        <v>7518</v>
      </c>
      <c r="Q3853" s="32">
        <f t="shared" si="3217"/>
        <v>85.431818181818187</v>
      </c>
    </row>
    <row r="3854" spans="1:17" ht="22.5">
      <c r="A3854" s="12" t="s">
        <v>803</v>
      </c>
      <c r="B3854" s="12" t="s">
        <v>129</v>
      </c>
      <c r="C3854" s="12" t="s">
        <v>1478</v>
      </c>
      <c r="D3854" s="12" t="s">
        <v>1479</v>
      </c>
      <c r="E3854" s="11">
        <v>6139</v>
      </c>
      <c r="F3854" s="12" t="s">
        <v>1487</v>
      </c>
      <c r="G3854" s="84" t="s">
        <v>3108</v>
      </c>
      <c r="H3854" s="13" t="s">
        <v>114</v>
      </c>
      <c r="I3854" s="2">
        <v>11200</v>
      </c>
      <c r="J3854" s="2">
        <v>11200</v>
      </c>
      <c r="K3854" s="2">
        <v>0</v>
      </c>
      <c r="L3854" s="2">
        <f t="shared" si="3245"/>
        <v>11200</v>
      </c>
      <c r="M3854" s="2">
        <v>11200</v>
      </c>
      <c r="N3854" s="2"/>
      <c r="O3854" s="2"/>
      <c r="P3854" s="2">
        <f t="shared" si="3247"/>
        <v>11200</v>
      </c>
      <c r="Q3854" s="2">
        <f t="shared" si="3217"/>
        <v>100</v>
      </c>
    </row>
    <row r="3855" spans="1:17" ht="22.5">
      <c r="A3855" s="17" t="s">
        <v>0</v>
      </c>
      <c r="B3855" s="17" t="s">
        <v>0</v>
      </c>
      <c r="C3855" s="17" t="s">
        <v>0</v>
      </c>
      <c r="D3855" s="18" t="s">
        <v>0</v>
      </c>
      <c r="E3855" s="18" t="s">
        <v>0</v>
      </c>
      <c r="F3855" s="18" t="s">
        <v>0</v>
      </c>
      <c r="G3855" s="81" t="s">
        <v>0</v>
      </c>
      <c r="H3855" s="24" t="s">
        <v>36</v>
      </c>
      <c r="I3855" s="29">
        <v>100</v>
      </c>
      <c r="J3855" s="29">
        <f t="shared" ref="J3855:K3857" si="3259">SUM(J3856)</f>
        <v>100</v>
      </c>
      <c r="K3855" s="29">
        <f t="shared" si="3259"/>
        <v>0</v>
      </c>
      <c r="L3855" s="29">
        <f t="shared" si="3245"/>
        <v>0</v>
      </c>
      <c r="M3855" s="29">
        <f t="shared" ref="M3855:O3857" si="3260">SUM(M3856)</f>
        <v>0</v>
      </c>
      <c r="N3855" s="29">
        <f t="shared" si="3260"/>
        <v>0</v>
      </c>
      <c r="O3855" s="29">
        <f t="shared" si="3260"/>
        <v>0</v>
      </c>
      <c r="P3855" s="29">
        <f t="shared" si="3247"/>
        <v>0</v>
      </c>
      <c r="Q3855" s="29">
        <f t="shared" si="3217"/>
        <v>0</v>
      </c>
    </row>
    <row r="3856" spans="1:17">
      <c r="A3856" s="12" t="s">
        <v>803</v>
      </c>
      <c r="B3856" s="12" t="s">
        <v>129</v>
      </c>
      <c r="C3856" s="12" t="s">
        <v>1478</v>
      </c>
      <c r="D3856" s="12" t="s">
        <v>1479</v>
      </c>
      <c r="E3856" s="18" t="s">
        <v>28</v>
      </c>
      <c r="F3856" s="18" t="s">
        <v>0</v>
      </c>
      <c r="G3856" s="81" t="s">
        <v>0</v>
      </c>
      <c r="H3856" s="18" t="s">
        <v>29</v>
      </c>
      <c r="I3856" s="3">
        <v>100</v>
      </c>
      <c r="J3856" s="3">
        <f t="shared" si="3259"/>
        <v>100</v>
      </c>
      <c r="K3856" s="3">
        <f t="shared" si="3259"/>
        <v>0</v>
      </c>
      <c r="L3856" s="3">
        <f t="shared" si="3245"/>
        <v>0</v>
      </c>
      <c r="M3856" s="3">
        <f t="shared" si="3260"/>
        <v>0</v>
      </c>
      <c r="N3856" s="3">
        <f t="shared" si="3260"/>
        <v>0</v>
      </c>
      <c r="O3856" s="3">
        <f t="shared" si="3260"/>
        <v>0</v>
      </c>
      <c r="P3856" s="3">
        <f t="shared" si="3247"/>
        <v>0</v>
      </c>
      <c r="Q3856" s="3">
        <f t="shared" si="3217"/>
        <v>0</v>
      </c>
    </row>
    <row r="3857" spans="1:17">
      <c r="A3857" s="17" t="s">
        <v>803</v>
      </c>
      <c r="B3857" s="17" t="s">
        <v>129</v>
      </c>
      <c r="C3857" s="17" t="s">
        <v>1478</v>
      </c>
      <c r="D3857" s="17" t="s">
        <v>1479</v>
      </c>
      <c r="E3857" s="17" t="s">
        <v>120</v>
      </c>
      <c r="F3857" s="12" t="s">
        <v>0</v>
      </c>
      <c r="G3857" s="84" t="s">
        <v>0</v>
      </c>
      <c r="H3857" s="18" t="s">
        <v>35</v>
      </c>
      <c r="I3857" s="3">
        <v>100</v>
      </c>
      <c r="J3857" s="3">
        <f t="shared" si="3259"/>
        <v>100</v>
      </c>
      <c r="K3857" s="3">
        <f t="shared" si="3259"/>
        <v>0</v>
      </c>
      <c r="L3857" s="3">
        <f t="shared" si="3245"/>
        <v>0</v>
      </c>
      <c r="M3857" s="3">
        <f t="shared" si="3260"/>
        <v>0</v>
      </c>
      <c r="N3857" s="3">
        <f t="shared" si="3260"/>
        <v>0</v>
      </c>
      <c r="O3857" s="3">
        <f t="shared" si="3260"/>
        <v>0</v>
      </c>
      <c r="P3857" s="3">
        <f t="shared" si="3247"/>
        <v>0</v>
      </c>
      <c r="Q3857" s="3">
        <f t="shared" ref="Q3857:Q3920" si="3261">IF(J3857=0,"-",P3857/J3857*100)</f>
        <v>0</v>
      </c>
    </row>
    <row r="3858" spans="1:17">
      <c r="A3858" s="12" t="s">
        <v>803</v>
      </c>
      <c r="B3858" s="12" t="s">
        <v>129</v>
      </c>
      <c r="C3858" s="12" t="s">
        <v>1478</v>
      </c>
      <c r="D3858" s="12" t="s">
        <v>1479</v>
      </c>
      <c r="E3858" s="11">
        <v>6148</v>
      </c>
      <c r="F3858" s="12"/>
      <c r="G3858" s="84" t="s">
        <v>3108</v>
      </c>
      <c r="H3858" s="13" t="s">
        <v>35</v>
      </c>
      <c r="I3858" s="2">
        <v>100</v>
      </c>
      <c r="J3858" s="2">
        <v>100</v>
      </c>
      <c r="K3858" s="2">
        <v>0</v>
      </c>
      <c r="L3858" s="2">
        <f t="shared" si="3245"/>
        <v>0</v>
      </c>
      <c r="M3858" s="2"/>
      <c r="N3858" s="2"/>
      <c r="O3858" s="2"/>
      <c r="P3858" s="2">
        <f t="shared" si="3247"/>
        <v>0</v>
      </c>
      <c r="Q3858" s="2">
        <f t="shared" si="3261"/>
        <v>0</v>
      </c>
    </row>
    <row r="3859" spans="1:17" ht="22.5">
      <c r="A3859" s="17" t="s">
        <v>0</v>
      </c>
      <c r="B3859" s="17" t="s">
        <v>0</v>
      </c>
      <c r="C3859" s="17" t="s">
        <v>0</v>
      </c>
      <c r="D3859" s="18" t="s">
        <v>0</v>
      </c>
      <c r="E3859" s="18" t="s">
        <v>0</v>
      </c>
      <c r="F3859" s="18" t="s">
        <v>0</v>
      </c>
      <c r="G3859" s="81" t="s">
        <v>0</v>
      </c>
      <c r="H3859" s="24" t="s">
        <v>58</v>
      </c>
      <c r="I3859" s="29">
        <v>42000</v>
      </c>
      <c r="J3859" s="29">
        <f t="shared" ref="J3859:K3859" si="3262">SUM(J3860)</f>
        <v>30000</v>
      </c>
      <c r="K3859" s="29">
        <f t="shared" si="3262"/>
        <v>15000</v>
      </c>
      <c r="L3859" s="29">
        <f t="shared" si="3245"/>
        <v>15000</v>
      </c>
      <c r="M3859" s="29">
        <f t="shared" ref="M3859:O3859" si="3263">SUM(M3860)</f>
        <v>10000</v>
      </c>
      <c r="N3859" s="29">
        <f t="shared" si="3263"/>
        <v>5000</v>
      </c>
      <c r="O3859" s="29">
        <f t="shared" si="3263"/>
        <v>0</v>
      </c>
      <c r="P3859" s="29">
        <f t="shared" si="3247"/>
        <v>30000</v>
      </c>
      <c r="Q3859" s="29">
        <f t="shared" si="3261"/>
        <v>100</v>
      </c>
    </row>
    <row r="3860" spans="1:17">
      <c r="A3860" s="12" t="s">
        <v>803</v>
      </c>
      <c r="B3860" s="12" t="s">
        <v>129</v>
      </c>
      <c r="C3860" s="12" t="s">
        <v>1478</v>
      </c>
      <c r="D3860" s="12" t="s">
        <v>1479</v>
      </c>
      <c r="E3860" s="18" t="s">
        <v>50</v>
      </c>
      <c r="F3860" s="18" t="s">
        <v>0</v>
      </c>
      <c r="G3860" s="81" t="s">
        <v>0</v>
      </c>
      <c r="H3860" s="18" t="s">
        <v>51</v>
      </c>
      <c r="I3860" s="3">
        <v>42000</v>
      </c>
      <c r="J3860" s="3">
        <f t="shared" ref="J3860" si="3264">SUM(J3861:J3862)</f>
        <v>30000</v>
      </c>
      <c r="K3860" s="3">
        <f t="shared" ref="K3860" si="3265">SUM(K3861:K3862)</f>
        <v>15000</v>
      </c>
      <c r="L3860" s="3">
        <f t="shared" si="3245"/>
        <v>15000</v>
      </c>
      <c r="M3860" s="3">
        <f t="shared" ref="M3860:O3860" si="3266">SUM(M3861:M3862)</f>
        <v>10000</v>
      </c>
      <c r="N3860" s="3">
        <f t="shared" si="3266"/>
        <v>5000</v>
      </c>
      <c r="O3860" s="3">
        <f t="shared" si="3266"/>
        <v>0</v>
      </c>
      <c r="P3860" s="3">
        <f t="shared" si="3247"/>
        <v>30000</v>
      </c>
      <c r="Q3860" s="3">
        <f t="shared" si="3261"/>
        <v>100</v>
      </c>
    </row>
    <row r="3861" spans="1:17">
      <c r="A3861" s="12" t="s">
        <v>803</v>
      </c>
      <c r="B3861" s="12" t="s">
        <v>129</v>
      </c>
      <c r="C3861" s="12" t="s">
        <v>1478</v>
      </c>
      <c r="D3861" s="12" t="s">
        <v>1479</v>
      </c>
      <c r="E3861" s="11">
        <v>8213</v>
      </c>
      <c r="F3861" s="12"/>
      <c r="G3861" s="84" t="s">
        <v>3108</v>
      </c>
      <c r="H3861" s="13" t="s">
        <v>54</v>
      </c>
      <c r="I3861" s="2">
        <v>30000</v>
      </c>
      <c r="J3861" s="2">
        <v>20000</v>
      </c>
      <c r="K3861" s="2">
        <v>10000</v>
      </c>
      <c r="L3861" s="2">
        <f t="shared" si="3245"/>
        <v>10000</v>
      </c>
      <c r="M3861" s="2">
        <v>5000</v>
      </c>
      <c r="N3861" s="2">
        <v>5000</v>
      </c>
      <c r="O3861" s="2"/>
      <c r="P3861" s="2">
        <f t="shared" si="3247"/>
        <v>20000</v>
      </c>
      <c r="Q3861" s="2">
        <f t="shared" si="3261"/>
        <v>100</v>
      </c>
    </row>
    <row r="3862" spans="1:17">
      <c r="A3862" s="12" t="s">
        <v>803</v>
      </c>
      <c r="B3862" s="12" t="s">
        <v>129</v>
      </c>
      <c r="C3862" s="12" t="s">
        <v>1478</v>
      </c>
      <c r="D3862" s="12" t="s">
        <v>1479</v>
      </c>
      <c r="E3862" s="11">
        <v>8216</v>
      </c>
      <c r="F3862" s="12"/>
      <c r="G3862" s="84" t="s">
        <v>3108</v>
      </c>
      <c r="H3862" s="13" t="s">
        <v>57</v>
      </c>
      <c r="I3862" s="2">
        <v>12000</v>
      </c>
      <c r="J3862" s="2">
        <v>10000</v>
      </c>
      <c r="K3862" s="2">
        <v>5000</v>
      </c>
      <c r="L3862" s="2">
        <f t="shared" si="3245"/>
        <v>5000</v>
      </c>
      <c r="M3862" s="2">
        <v>5000</v>
      </c>
      <c r="N3862" s="2"/>
      <c r="O3862" s="2"/>
      <c r="P3862" s="2">
        <f t="shared" si="3247"/>
        <v>10000</v>
      </c>
      <c r="Q3862" s="2">
        <f t="shared" si="3261"/>
        <v>100</v>
      </c>
    </row>
    <row r="3863" spans="1:17">
      <c r="A3863" s="13" t="s">
        <v>0</v>
      </c>
      <c r="B3863" s="13" t="s">
        <v>0</v>
      </c>
      <c r="C3863" s="13" t="s">
        <v>0</v>
      </c>
      <c r="D3863" s="13" t="s">
        <v>0</v>
      </c>
      <c r="E3863" s="13" t="s">
        <v>0</v>
      </c>
      <c r="F3863" s="13" t="s">
        <v>0</v>
      </c>
      <c r="G3863" s="84" t="s">
        <v>0</v>
      </c>
      <c r="H3863" s="24" t="s">
        <v>1488</v>
      </c>
      <c r="I3863" s="29">
        <v>3790906</v>
      </c>
      <c r="J3863" s="29">
        <f t="shared" ref="J3863:K3863" si="3267">SUM(J3833,J3855,J3859)</f>
        <v>3789329</v>
      </c>
      <c r="K3863" s="29">
        <f t="shared" si="3267"/>
        <v>2033073</v>
      </c>
      <c r="L3863" s="29">
        <f t="shared" si="3245"/>
        <v>991000</v>
      </c>
      <c r="M3863" s="29">
        <f t="shared" ref="M3863:O3863" si="3268">SUM(M3833,M3855,M3859)</f>
        <v>344100</v>
      </c>
      <c r="N3863" s="29">
        <f t="shared" si="3268"/>
        <v>327450</v>
      </c>
      <c r="O3863" s="29">
        <f t="shared" si="3268"/>
        <v>319450</v>
      </c>
      <c r="P3863" s="29">
        <f t="shared" si="3247"/>
        <v>3024073</v>
      </c>
      <c r="Q3863" s="29">
        <f t="shared" si="3261"/>
        <v>79.804973387108902</v>
      </c>
    </row>
    <row r="3864" spans="1:17" ht="15.75" thickBot="1">
      <c r="A3864" s="13" t="s">
        <v>0</v>
      </c>
      <c r="B3864" s="13" t="s">
        <v>0</v>
      </c>
      <c r="C3864" s="13" t="s">
        <v>0</v>
      </c>
      <c r="D3864" s="13" t="s">
        <v>0</v>
      </c>
      <c r="E3864" s="13" t="s">
        <v>0</v>
      </c>
      <c r="F3864" s="13" t="s">
        <v>0</v>
      </c>
      <c r="G3864" s="84" t="s">
        <v>0</v>
      </c>
      <c r="H3864" s="18" t="s">
        <v>125</v>
      </c>
      <c r="I3864" s="3">
        <v>74</v>
      </c>
      <c r="J3864" s="3">
        <v>74</v>
      </c>
      <c r="K3864" s="3">
        <v>0</v>
      </c>
      <c r="L3864" s="3">
        <f t="shared" si="3245"/>
        <v>0</v>
      </c>
      <c r="M3864" s="3"/>
      <c r="N3864" s="3"/>
      <c r="O3864" s="3"/>
      <c r="P3864" s="3">
        <f t="shared" si="3247"/>
        <v>0</v>
      </c>
      <c r="Q3864" s="3">
        <f t="shared" si="3261"/>
        <v>0</v>
      </c>
    </row>
    <row r="3865" spans="1:17" ht="45.75" thickBot="1">
      <c r="A3865" s="109" t="s">
        <v>0</v>
      </c>
      <c r="B3865" s="109" t="s">
        <v>0</v>
      </c>
      <c r="C3865" s="109" t="s">
        <v>0</v>
      </c>
      <c r="D3865" s="109" t="s">
        <v>0</v>
      </c>
      <c r="E3865" s="109" t="s">
        <v>0</v>
      </c>
      <c r="F3865" s="109" t="s">
        <v>0</v>
      </c>
      <c r="G3865" s="121" t="s">
        <v>0</v>
      </c>
      <c r="H3865" s="1" t="s">
        <v>126</v>
      </c>
      <c r="I3865" s="1" t="s">
        <v>3016</v>
      </c>
      <c r="J3865" s="1" t="s">
        <v>3199</v>
      </c>
      <c r="K3865" s="1" t="s">
        <v>3198</v>
      </c>
      <c r="L3865" s="1" t="s">
        <v>3191</v>
      </c>
      <c r="M3865" s="1" t="s">
        <v>3193</v>
      </c>
      <c r="N3865" s="1" t="s">
        <v>3194</v>
      </c>
      <c r="O3865" s="1" t="s">
        <v>3195</v>
      </c>
      <c r="P3865" s="1" t="s">
        <v>3192</v>
      </c>
      <c r="Q3865" s="1" t="s">
        <v>3185</v>
      </c>
    </row>
    <row r="3866" spans="1:17">
      <c r="A3866" s="110"/>
      <c r="B3866" s="110"/>
      <c r="C3866" s="110"/>
      <c r="D3866" s="110"/>
      <c r="E3866" s="110"/>
      <c r="F3866" s="110"/>
      <c r="G3866" s="122"/>
      <c r="H3866" s="26" t="s">
        <v>0</v>
      </c>
      <c r="I3866" s="28">
        <v>1</v>
      </c>
      <c r="J3866" s="28">
        <v>2</v>
      </c>
      <c r="K3866" s="28">
        <v>3</v>
      </c>
      <c r="L3866" s="28" t="s">
        <v>3186</v>
      </c>
      <c r="M3866" s="28">
        <v>5</v>
      </c>
      <c r="N3866" s="28">
        <v>6</v>
      </c>
      <c r="O3866" s="28">
        <v>7</v>
      </c>
      <c r="P3866" s="28" t="s">
        <v>3187</v>
      </c>
      <c r="Q3866" s="28">
        <v>9</v>
      </c>
    </row>
    <row r="3867" spans="1:17">
      <c r="A3867" s="110"/>
      <c r="B3867" s="110"/>
      <c r="C3867" s="110"/>
      <c r="D3867" s="110"/>
      <c r="E3867" s="110"/>
      <c r="F3867" s="110"/>
      <c r="G3867" s="122"/>
      <c r="H3867" s="8" t="s">
        <v>877</v>
      </c>
      <c r="I3867" s="9">
        <v>3790906</v>
      </c>
      <c r="J3867" s="9">
        <f t="shared" ref="J3867" si="3269">SUM(J3863)</f>
        <v>3789329</v>
      </c>
      <c r="K3867" s="9">
        <f t="shared" ref="K3867" si="3270">SUM(K3863)</f>
        <v>2033073</v>
      </c>
      <c r="L3867" s="9">
        <f t="shared" ref="L3867:L3868" si="3271">M3867+N3867+O3867</f>
        <v>991000</v>
      </c>
      <c r="M3867" s="9">
        <f t="shared" ref="M3867:O3867" si="3272">SUM(M3863)</f>
        <v>344100</v>
      </c>
      <c r="N3867" s="9">
        <f t="shared" si="3272"/>
        <v>327450</v>
      </c>
      <c r="O3867" s="9">
        <f t="shared" si="3272"/>
        <v>319450</v>
      </c>
      <c r="P3867" s="9">
        <f t="shared" ref="P3867:P3868" si="3273">SUM(K3867+L3867)</f>
        <v>3024073</v>
      </c>
      <c r="Q3867" s="9">
        <f t="shared" si="3261"/>
        <v>79.804973387108902</v>
      </c>
    </row>
    <row r="3868" spans="1:17">
      <c r="A3868" s="110"/>
      <c r="B3868" s="110"/>
      <c r="C3868" s="110"/>
      <c r="D3868" s="110"/>
      <c r="E3868" s="110"/>
      <c r="F3868" s="110"/>
      <c r="G3868" s="122"/>
      <c r="H3868" s="10" t="s">
        <v>68</v>
      </c>
      <c r="I3868" s="9">
        <v>3790906</v>
      </c>
      <c r="J3868" s="9">
        <f t="shared" ref="J3868" si="3274">SUM(J3867)</f>
        <v>3789329</v>
      </c>
      <c r="K3868" s="9">
        <f t="shared" ref="K3868" si="3275">SUM(K3867)</f>
        <v>2033073</v>
      </c>
      <c r="L3868" s="9">
        <f t="shared" si="3271"/>
        <v>991000</v>
      </c>
      <c r="M3868" s="9">
        <f t="shared" ref="M3868:O3868" si="3276">SUM(M3867)</f>
        <v>344100</v>
      </c>
      <c r="N3868" s="9">
        <f t="shared" si="3276"/>
        <v>327450</v>
      </c>
      <c r="O3868" s="9">
        <f t="shared" si="3276"/>
        <v>319450</v>
      </c>
      <c r="P3868" s="9">
        <f t="shared" si="3273"/>
        <v>3024073</v>
      </c>
      <c r="Q3868" s="9">
        <f t="shared" si="3261"/>
        <v>79.804973387108902</v>
      </c>
    </row>
    <row r="3869" spans="1:17">
      <c r="A3869" s="111"/>
      <c r="B3869" s="111"/>
      <c r="C3869" s="111"/>
      <c r="D3869" s="111"/>
      <c r="E3869" s="111"/>
      <c r="F3869" s="111"/>
      <c r="G3869" s="123"/>
      <c r="Q3869" t="str">
        <f t="shared" si="3261"/>
        <v>-</v>
      </c>
    </row>
    <row r="3870" spans="1:17" ht="15.75" thickBot="1">
      <c r="A3870" s="13" t="s">
        <v>0</v>
      </c>
      <c r="B3870" s="13" t="s">
        <v>0</v>
      </c>
      <c r="C3870" s="13" t="s">
        <v>0</v>
      </c>
      <c r="D3870" s="13" t="s">
        <v>0</v>
      </c>
      <c r="E3870" s="13" t="s">
        <v>0</v>
      </c>
      <c r="F3870" s="13" t="s">
        <v>0</v>
      </c>
      <c r="G3870" s="84" t="s">
        <v>0</v>
      </c>
      <c r="H3870" s="27" t="s">
        <v>0</v>
      </c>
      <c r="I3870" s="27"/>
      <c r="J3870" s="27"/>
      <c r="K3870" s="27"/>
      <c r="L3870" s="27"/>
      <c r="M3870" s="27"/>
      <c r="N3870" s="27"/>
      <c r="O3870" s="27"/>
      <c r="P3870" s="27"/>
      <c r="Q3870" s="27" t="str">
        <f t="shared" si="3261"/>
        <v>-</v>
      </c>
    </row>
    <row r="3871" spans="1:17" ht="45.75" thickBot="1">
      <c r="A3871" s="1" t="s">
        <v>82</v>
      </c>
      <c r="B3871" s="1" t="s">
        <v>83</v>
      </c>
      <c r="C3871" s="1" t="s">
        <v>84</v>
      </c>
      <c r="D3871" s="19" t="s">
        <v>0</v>
      </c>
      <c r="E3871" s="1" t="s">
        <v>85</v>
      </c>
      <c r="F3871" s="1" t="s">
        <v>86</v>
      </c>
      <c r="G3871" s="82" t="s">
        <v>87</v>
      </c>
      <c r="H3871" s="1" t="s">
        <v>1</v>
      </c>
      <c r="I3871" s="1" t="s">
        <v>3016</v>
      </c>
      <c r="J3871" s="1" t="s">
        <v>3199</v>
      </c>
      <c r="K3871" s="1" t="s">
        <v>3198</v>
      </c>
      <c r="L3871" s="1" t="s">
        <v>3191</v>
      </c>
      <c r="M3871" s="1" t="s">
        <v>3193</v>
      </c>
      <c r="N3871" s="1" t="s">
        <v>3194</v>
      </c>
      <c r="O3871" s="1" t="s">
        <v>3195</v>
      </c>
      <c r="P3871" s="1" t="s">
        <v>3192</v>
      </c>
      <c r="Q3871" s="1" t="s">
        <v>3185</v>
      </c>
    </row>
    <row r="3872" spans="1:17">
      <c r="A3872" s="20" t="s">
        <v>0</v>
      </c>
      <c r="B3872" s="20" t="s">
        <v>0</v>
      </c>
      <c r="C3872" s="20" t="s">
        <v>0</v>
      </c>
      <c r="D3872" s="21" t="s">
        <v>0</v>
      </c>
      <c r="E3872" s="21" t="s">
        <v>0</v>
      </c>
      <c r="F3872" s="22" t="s">
        <v>0</v>
      </c>
      <c r="G3872" s="83" t="s">
        <v>0</v>
      </c>
      <c r="H3872" s="23" t="s">
        <v>0</v>
      </c>
      <c r="I3872" s="28">
        <v>1</v>
      </c>
      <c r="J3872" s="28">
        <v>2</v>
      </c>
      <c r="K3872" s="28">
        <v>3</v>
      </c>
      <c r="L3872" s="28" t="s">
        <v>3186</v>
      </c>
      <c r="M3872" s="28">
        <v>5</v>
      </c>
      <c r="N3872" s="28">
        <v>6</v>
      </c>
      <c r="O3872" s="28">
        <v>7</v>
      </c>
      <c r="P3872" s="28" t="s">
        <v>3187</v>
      </c>
      <c r="Q3872" s="28">
        <v>9</v>
      </c>
    </row>
    <row r="3873" spans="1:17">
      <c r="A3873" s="17" t="s">
        <v>803</v>
      </c>
      <c r="B3873" s="17" t="s">
        <v>129</v>
      </c>
      <c r="C3873" s="12" t="s">
        <v>1489</v>
      </c>
      <c r="D3873" s="12" t="s">
        <v>1490</v>
      </c>
      <c r="E3873" s="18" t="s">
        <v>0</v>
      </c>
      <c r="F3873" s="18" t="s">
        <v>0</v>
      </c>
      <c r="G3873" s="81" t="s">
        <v>0</v>
      </c>
      <c r="H3873" s="18" t="s">
        <v>1491</v>
      </c>
      <c r="I3873" s="11"/>
      <c r="J3873" s="11"/>
      <c r="K3873" s="11"/>
      <c r="L3873" s="11"/>
      <c r="M3873" s="11"/>
      <c r="N3873" s="11"/>
      <c r="O3873" s="11"/>
      <c r="P3873" s="11"/>
      <c r="Q3873" s="11" t="str">
        <f t="shared" si="3261"/>
        <v>-</v>
      </c>
    </row>
    <row r="3874" spans="1:17" ht="22.5">
      <c r="A3874" s="17" t="s">
        <v>0</v>
      </c>
      <c r="B3874" s="17" t="s">
        <v>0</v>
      </c>
      <c r="C3874" s="17" t="s">
        <v>0</v>
      </c>
      <c r="D3874" s="18" t="s">
        <v>0</v>
      </c>
      <c r="E3874" s="18" t="s">
        <v>0</v>
      </c>
      <c r="F3874" s="18" t="s">
        <v>0</v>
      </c>
      <c r="G3874" s="81" t="s">
        <v>0</v>
      </c>
      <c r="H3874" s="24" t="s">
        <v>27</v>
      </c>
      <c r="I3874" s="29">
        <v>2884342</v>
      </c>
      <c r="J3874" s="29">
        <f t="shared" ref="J3874" si="3277">SUM(J3875,J3883,J3885)</f>
        <v>2801351</v>
      </c>
      <c r="K3874" s="29">
        <f t="shared" ref="K3874" si="3278">SUM(K3875,K3883,K3885)</f>
        <v>1457576</v>
      </c>
      <c r="L3874" s="29">
        <f t="shared" ref="L3874:L3905" si="3279">M3874+N3874+O3874</f>
        <v>651925</v>
      </c>
      <c r="M3874" s="29">
        <f t="shared" ref="M3874:O3874" si="3280">SUM(M3875,M3883,M3885)</f>
        <v>203113</v>
      </c>
      <c r="N3874" s="29">
        <f t="shared" si="3280"/>
        <v>217084</v>
      </c>
      <c r="O3874" s="29">
        <f t="shared" si="3280"/>
        <v>231728</v>
      </c>
      <c r="P3874" s="29">
        <f t="shared" ref="P3874:P3905" si="3281">SUM(K3874+L3874)</f>
        <v>2109501</v>
      </c>
      <c r="Q3874" s="29">
        <f t="shared" si="3261"/>
        <v>75.302987736988342</v>
      </c>
    </row>
    <row r="3875" spans="1:17">
      <c r="A3875" s="12" t="s">
        <v>803</v>
      </c>
      <c r="B3875" s="12" t="s">
        <v>129</v>
      </c>
      <c r="C3875" s="12" t="s">
        <v>1489</v>
      </c>
      <c r="D3875" s="12" t="s">
        <v>1490</v>
      </c>
      <c r="E3875" s="18" t="s">
        <v>2</v>
      </c>
      <c r="F3875" s="18" t="s">
        <v>0</v>
      </c>
      <c r="G3875" s="81" t="s">
        <v>0</v>
      </c>
      <c r="H3875" s="18" t="s">
        <v>3</v>
      </c>
      <c r="I3875" s="3">
        <v>2446077</v>
      </c>
      <c r="J3875" s="3">
        <f t="shared" ref="J3875" si="3282">SUM(J3876:J3877)</f>
        <v>2397586</v>
      </c>
      <c r="K3875" s="3">
        <f t="shared" ref="K3875" si="3283">SUM(K3876:K3877)</f>
        <v>1238473</v>
      </c>
      <c r="L3875" s="3">
        <f t="shared" si="3279"/>
        <v>568004</v>
      </c>
      <c r="M3875" s="3">
        <f t="shared" ref="M3875:O3875" si="3284">SUM(M3876:M3877)</f>
        <v>175530</v>
      </c>
      <c r="N3875" s="3">
        <f t="shared" si="3284"/>
        <v>189374</v>
      </c>
      <c r="O3875" s="3">
        <f t="shared" si="3284"/>
        <v>203100</v>
      </c>
      <c r="P3875" s="3">
        <f t="shared" si="3281"/>
        <v>1806477</v>
      </c>
      <c r="Q3875" s="3">
        <f t="shared" si="3261"/>
        <v>75.345660176527559</v>
      </c>
    </row>
    <row r="3876" spans="1:17">
      <c r="A3876" s="33" t="s">
        <v>803</v>
      </c>
      <c r="B3876" s="33" t="s">
        <v>129</v>
      </c>
      <c r="C3876" s="33" t="s">
        <v>1489</v>
      </c>
      <c r="D3876" s="33" t="s">
        <v>1490</v>
      </c>
      <c r="E3876" s="34">
        <v>6111</v>
      </c>
      <c r="F3876" s="33"/>
      <c r="G3876" s="84" t="s">
        <v>3108</v>
      </c>
      <c r="H3876" s="35" t="s">
        <v>4</v>
      </c>
      <c r="I3876" s="32">
        <v>2144347</v>
      </c>
      <c r="J3876" s="32">
        <v>2098077</v>
      </c>
      <c r="K3876" s="32">
        <v>1048490</v>
      </c>
      <c r="L3876" s="32">
        <f t="shared" si="3279"/>
        <v>530000</v>
      </c>
      <c r="M3876" s="32">
        <v>175000</v>
      </c>
      <c r="N3876" s="32">
        <v>175000</v>
      </c>
      <c r="O3876" s="32">
        <v>180000</v>
      </c>
      <c r="P3876" s="32">
        <f t="shared" si="3281"/>
        <v>1578490</v>
      </c>
      <c r="Q3876" s="32">
        <f t="shared" si="3261"/>
        <v>75.235084317687111</v>
      </c>
    </row>
    <row r="3877" spans="1:17">
      <c r="A3877" s="17" t="s">
        <v>803</v>
      </c>
      <c r="B3877" s="17" t="s">
        <v>129</v>
      </c>
      <c r="C3877" s="17" t="s">
        <v>1489</v>
      </c>
      <c r="D3877" s="17" t="s">
        <v>1490</v>
      </c>
      <c r="E3877" s="17" t="s">
        <v>91</v>
      </c>
      <c r="F3877" s="12" t="s">
        <v>0</v>
      </c>
      <c r="G3877" s="84" t="s">
        <v>0</v>
      </c>
      <c r="H3877" s="18" t="s">
        <v>5</v>
      </c>
      <c r="I3877" s="3">
        <v>301730</v>
      </c>
      <c r="J3877" s="3">
        <f t="shared" ref="J3877:K3877" si="3285">SUM(J3878:J3882)</f>
        <v>299509</v>
      </c>
      <c r="K3877" s="3">
        <f t="shared" si="3285"/>
        <v>189983</v>
      </c>
      <c r="L3877" s="3">
        <f t="shared" si="3279"/>
        <v>38004</v>
      </c>
      <c r="M3877" s="3">
        <f t="shared" ref="M3877:O3877" si="3286">SUM(M3878:M3882)</f>
        <v>530</v>
      </c>
      <c r="N3877" s="3">
        <f t="shared" si="3286"/>
        <v>14374</v>
      </c>
      <c r="O3877" s="3">
        <f t="shared" si="3286"/>
        <v>23100</v>
      </c>
      <c r="P3877" s="3">
        <f t="shared" si="3281"/>
        <v>227987</v>
      </c>
      <c r="Q3877" s="3">
        <f t="shared" si="3261"/>
        <v>76.120250142733596</v>
      </c>
    </row>
    <row r="3878" spans="1:17">
      <c r="A3878" s="33" t="s">
        <v>803</v>
      </c>
      <c r="B3878" s="33" t="s">
        <v>129</v>
      </c>
      <c r="C3878" s="33" t="s">
        <v>1489</v>
      </c>
      <c r="D3878" s="33" t="s">
        <v>1490</v>
      </c>
      <c r="E3878" s="34">
        <v>6112</v>
      </c>
      <c r="F3878" s="33" t="s">
        <v>1492</v>
      </c>
      <c r="G3878" s="84" t="s">
        <v>3108</v>
      </c>
      <c r="H3878" s="35" t="s">
        <v>9</v>
      </c>
      <c r="I3878" s="32">
        <v>47400</v>
      </c>
      <c r="J3878" s="32">
        <v>46300</v>
      </c>
      <c r="K3878" s="32">
        <v>23322</v>
      </c>
      <c r="L3878" s="32">
        <f t="shared" si="3279"/>
        <v>8204</v>
      </c>
      <c r="M3878" s="32">
        <v>530</v>
      </c>
      <c r="N3878" s="32">
        <v>3574</v>
      </c>
      <c r="O3878" s="32">
        <v>4100</v>
      </c>
      <c r="P3878" s="32">
        <f t="shared" si="3281"/>
        <v>31526</v>
      </c>
      <c r="Q3878" s="32">
        <f t="shared" si="3261"/>
        <v>68.090712742980557</v>
      </c>
    </row>
    <row r="3879" spans="1:17">
      <c r="A3879" s="33" t="s">
        <v>803</v>
      </c>
      <c r="B3879" s="33" t="s">
        <v>129</v>
      </c>
      <c r="C3879" s="33" t="s">
        <v>1489</v>
      </c>
      <c r="D3879" s="33" t="s">
        <v>1490</v>
      </c>
      <c r="E3879" s="34">
        <v>6112</v>
      </c>
      <c r="F3879" s="33" t="s">
        <v>1493</v>
      </c>
      <c r="G3879" s="84" t="s">
        <v>3108</v>
      </c>
      <c r="H3879" s="35" t="s">
        <v>10</v>
      </c>
      <c r="I3879" s="32">
        <v>183050</v>
      </c>
      <c r="J3879" s="32">
        <v>175550</v>
      </c>
      <c r="K3879" s="32">
        <v>102735</v>
      </c>
      <c r="L3879" s="32">
        <f t="shared" si="3279"/>
        <v>29800</v>
      </c>
      <c r="M3879" s="32">
        <v>0</v>
      </c>
      <c r="N3879" s="32">
        <v>10800</v>
      </c>
      <c r="O3879" s="32">
        <v>19000</v>
      </c>
      <c r="P3879" s="32">
        <f t="shared" si="3281"/>
        <v>132535</v>
      </c>
      <c r="Q3879" s="32">
        <f t="shared" si="3261"/>
        <v>75.497009399031612</v>
      </c>
    </row>
    <row r="3880" spans="1:17">
      <c r="A3880" s="12" t="s">
        <v>803</v>
      </c>
      <c r="B3880" s="12" t="s">
        <v>129</v>
      </c>
      <c r="C3880" s="12" t="s">
        <v>1489</v>
      </c>
      <c r="D3880" s="12" t="s">
        <v>1490</v>
      </c>
      <c r="E3880" s="11">
        <v>6112</v>
      </c>
      <c r="F3880" s="12" t="s">
        <v>1494</v>
      </c>
      <c r="G3880" s="84" t="s">
        <v>3108</v>
      </c>
      <c r="H3880" s="13" t="s">
        <v>7</v>
      </c>
      <c r="I3880" s="2">
        <v>35780</v>
      </c>
      <c r="J3880" s="2">
        <v>42159</v>
      </c>
      <c r="K3880" s="2">
        <v>42159</v>
      </c>
      <c r="L3880" s="2">
        <f t="shared" si="3279"/>
        <v>0</v>
      </c>
      <c r="M3880" s="2">
        <v>0</v>
      </c>
      <c r="N3880" s="2">
        <v>0</v>
      </c>
      <c r="O3880" s="2">
        <v>0</v>
      </c>
      <c r="P3880" s="2">
        <f t="shared" si="3281"/>
        <v>42159</v>
      </c>
      <c r="Q3880" s="2">
        <f t="shared" si="3261"/>
        <v>100</v>
      </c>
    </row>
    <row r="3881" spans="1:17">
      <c r="A3881" s="12" t="s">
        <v>803</v>
      </c>
      <c r="B3881" s="12" t="s">
        <v>129</v>
      </c>
      <c r="C3881" s="12" t="s">
        <v>1489</v>
      </c>
      <c r="D3881" s="12" t="s">
        <v>1490</v>
      </c>
      <c r="E3881" s="11">
        <v>6112</v>
      </c>
      <c r="F3881" s="12" t="s">
        <v>1495</v>
      </c>
      <c r="G3881" s="84" t="s">
        <v>3108</v>
      </c>
      <c r="H3881" s="13" t="s">
        <v>8</v>
      </c>
      <c r="I3881" s="2">
        <v>14500</v>
      </c>
      <c r="J3881" s="2">
        <v>14500</v>
      </c>
      <c r="K3881" s="2">
        <v>6500</v>
      </c>
      <c r="L3881" s="2">
        <f t="shared" si="3279"/>
        <v>0</v>
      </c>
      <c r="M3881" s="2">
        <v>0</v>
      </c>
      <c r="N3881" s="2">
        <v>0</v>
      </c>
      <c r="O3881" s="2">
        <v>0</v>
      </c>
      <c r="P3881" s="2">
        <f t="shared" si="3281"/>
        <v>6500</v>
      </c>
      <c r="Q3881" s="2">
        <f t="shared" si="3261"/>
        <v>44.827586206896555</v>
      </c>
    </row>
    <row r="3882" spans="1:17">
      <c r="A3882" s="12" t="s">
        <v>803</v>
      </c>
      <c r="B3882" s="12" t="s">
        <v>129</v>
      </c>
      <c r="C3882" s="12" t="s">
        <v>1489</v>
      </c>
      <c r="D3882" s="12" t="s">
        <v>1490</v>
      </c>
      <c r="E3882" s="11">
        <v>6112</v>
      </c>
      <c r="F3882" s="12" t="s">
        <v>1496</v>
      </c>
      <c r="G3882" s="84" t="s">
        <v>3108</v>
      </c>
      <c r="H3882" s="13" t="s">
        <v>6</v>
      </c>
      <c r="I3882" s="2">
        <v>21000</v>
      </c>
      <c r="J3882" s="2">
        <v>21000</v>
      </c>
      <c r="K3882" s="2">
        <v>15267</v>
      </c>
      <c r="L3882" s="2">
        <f t="shared" si="3279"/>
        <v>0</v>
      </c>
      <c r="M3882" s="2">
        <v>0</v>
      </c>
      <c r="N3882" s="2">
        <v>0</v>
      </c>
      <c r="O3882" s="2">
        <v>0</v>
      </c>
      <c r="P3882" s="2">
        <f t="shared" si="3281"/>
        <v>15267</v>
      </c>
      <c r="Q3882" s="2">
        <f t="shared" si="3261"/>
        <v>72.7</v>
      </c>
    </row>
    <row r="3883" spans="1:17">
      <c r="A3883" s="12" t="s">
        <v>803</v>
      </c>
      <c r="B3883" s="12" t="s">
        <v>129</v>
      </c>
      <c r="C3883" s="12" t="s">
        <v>1489</v>
      </c>
      <c r="D3883" s="12" t="s">
        <v>1490</v>
      </c>
      <c r="E3883" s="18" t="s">
        <v>13</v>
      </c>
      <c r="F3883" s="18" t="s">
        <v>0</v>
      </c>
      <c r="G3883" s="81" t="s">
        <v>0</v>
      </c>
      <c r="H3883" s="18" t="s">
        <v>14</v>
      </c>
      <c r="I3883" s="3">
        <v>224925</v>
      </c>
      <c r="J3883" s="3">
        <f t="shared" ref="J3883:K3883" si="3287">SUM(J3884)</f>
        <v>220175</v>
      </c>
      <c r="K3883" s="3">
        <f t="shared" si="3287"/>
        <v>112158</v>
      </c>
      <c r="L3883" s="3">
        <f t="shared" si="3279"/>
        <v>55694</v>
      </c>
      <c r="M3883" s="3">
        <f t="shared" ref="M3883:O3883" si="3288">SUM(M3884)</f>
        <v>18347</v>
      </c>
      <c r="N3883" s="3">
        <f t="shared" si="3288"/>
        <v>18347</v>
      </c>
      <c r="O3883" s="3">
        <f t="shared" si="3288"/>
        <v>19000</v>
      </c>
      <c r="P3883" s="3">
        <f t="shared" si="3281"/>
        <v>167852</v>
      </c>
      <c r="Q3883" s="3">
        <f t="shared" si="3261"/>
        <v>76.235721585102752</v>
      </c>
    </row>
    <row r="3884" spans="1:17">
      <c r="A3884" s="33" t="s">
        <v>803</v>
      </c>
      <c r="B3884" s="33" t="s">
        <v>129</v>
      </c>
      <c r="C3884" s="33" t="s">
        <v>1489</v>
      </c>
      <c r="D3884" s="33" t="s">
        <v>1490</v>
      </c>
      <c r="E3884" s="34">
        <v>6121</v>
      </c>
      <c r="F3884" s="33"/>
      <c r="G3884" s="84" t="s">
        <v>3108</v>
      </c>
      <c r="H3884" s="35" t="s">
        <v>15</v>
      </c>
      <c r="I3884" s="32">
        <v>224925</v>
      </c>
      <c r="J3884" s="32">
        <v>220175</v>
      </c>
      <c r="K3884" s="32">
        <v>112158</v>
      </c>
      <c r="L3884" s="32">
        <f t="shared" si="3279"/>
        <v>55694</v>
      </c>
      <c r="M3884" s="32">
        <v>18347</v>
      </c>
      <c r="N3884" s="32">
        <v>18347</v>
      </c>
      <c r="O3884" s="32">
        <v>19000</v>
      </c>
      <c r="P3884" s="32">
        <f t="shared" si="3281"/>
        <v>167852</v>
      </c>
      <c r="Q3884" s="32">
        <f t="shared" si="3261"/>
        <v>76.235721585102752</v>
      </c>
    </row>
    <row r="3885" spans="1:17">
      <c r="A3885" s="12" t="s">
        <v>803</v>
      </c>
      <c r="B3885" s="12" t="s">
        <v>129</v>
      </c>
      <c r="C3885" s="12" t="s">
        <v>1489</v>
      </c>
      <c r="D3885" s="12" t="s">
        <v>1490</v>
      </c>
      <c r="E3885" s="18" t="s">
        <v>16</v>
      </c>
      <c r="F3885" s="18" t="s">
        <v>0</v>
      </c>
      <c r="G3885" s="81" t="s">
        <v>0</v>
      </c>
      <c r="H3885" s="18" t="s">
        <v>17</v>
      </c>
      <c r="I3885" s="3">
        <v>213340</v>
      </c>
      <c r="J3885" s="3">
        <f t="shared" ref="J3885:K3885" si="3289">SUM(J3886:J3892)</f>
        <v>183590</v>
      </c>
      <c r="K3885" s="3">
        <f t="shared" si="3289"/>
        <v>106945</v>
      </c>
      <c r="L3885" s="3">
        <f t="shared" si="3279"/>
        <v>28227</v>
      </c>
      <c r="M3885" s="3">
        <f t="shared" ref="M3885:O3885" si="3290">SUM(M3886:M3892)</f>
        <v>9236</v>
      </c>
      <c r="N3885" s="3">
        <f t="shared" si="3290"/>
        <v>9363</v>
      </c>
      <c r="O3885" s="3">
        <f t="shared" si="3290"/>
        <v>9628</v>
      </c>
      <c r="P3885" s="3">
        <f t="shared" si="3281"/>
        <v>135172</v>
      </c>
      <c r="Q3885" s="3">
        <f t="shared" si="3261"/>
        <v>73.62710387275996</v>
      </c>
    </row>
    <row r="3886" spans="1:17">
      <c r="A3886" s="12" t="s">
        <v>803</v>
      </c>
      <c r="B3886" s="12" t="s">
        <v>129</v>
      </c>
      <c r="C3886" s="12" t="s">
        <v>1489</v>
      </c>
      <c r="D3886" s="12" t="s">
        <v>1490</v>
      </c>
      <c r="E3886" s="11">
        <v>6131</v>
      </c>
      <c r="F3886" s="12"/>
      <c r="G3886" s="84" t="s">
        <v>3108</v>
      </c>
      <c r="H3886" s="13" t="s">
        <v>18</v>
      </c>
      <c r="I3886" s="2">
        <v>4000</v>
      </c>
      <c r="J3886" s="2">
        <v>3500</v>
      </c>
      <c r="K3886" s="2">
        <v>3500</v>
      </c>
      <c r="L3886" s="2">
        <f t="shared" si="3279"/>
        <v>0</v>
      </c>
      <c r="M3886" s="2">
        <v>0</v>
      </c>
      <c r="N3886" s="2">
        <v>0</v>
      </c>
      <c r="O3886" s="2">
        <v>0</v>
      </c>
      <c r="P3886" s="2">
        <f t="shared" si="3281"/>
        <v>3500</v>
      </c>
      <c r="Q3886" s="2">
        <f t="shared" si="3261"/>
        <v>100</v>
      </c>
    </row>
    <row r="3887" spans="1:17">
      <c r="A3887" s="12" t="s">
        <v>803</v>
      </c>
      <c r="B3887" s="12" t="s">
        <v>129</v>
      </c>
      <c r="C3887" s="12" t="s">
        <v>1489</v>
      </c>
      <c r="D3887" s="12" t="s">
        <v>1490</v>
      </c>
      <c r="E3887" s="11">
        <v>6132</v>
      </c>
      <c r="F3887" s="12"/>
      <c r="G3887" s="84" t="s">
        <v>3108</v>
      </c>
      <c r="H3887" s="13" t="s">
        <v>19</v>
      </c>
      <c r="I3887" s="2">
        <v>83000</v>
      </c>
      <c r="J3887" s="2">
        <v>83000</v>
      </c>
      <c r="K3887" s="2">
        <v>58017</v>
      </c>
      <c r="L3887" s="2">
        <f t="shared" si="3279"/>
        <v>4500</v>
      </c>
      <c r="M3887" s="2">
        <v>1500</v>
      </c>
      <c r="N3887" s="2">
        <v>1500</v>
      </c>
      <c r="O3887" s="2">
        <v>1500</v>
      </c>
      <c r="P3887" s="2">
        <f t="shared" si="3281"/>
        <v>62517</v>
      </c>
      <c r="Q3887" s="2">
        <f t="shared" si="3261"/>
        <v>75.32168674698795</v>
      </c>
    </row>
    <row r="3888" spans="1:17">
      <c r="A3888" s="12" t="s">
        <v>803</v>
      </c>
      <c r="B3888" s="12" t="s">
        <v>129</v>
      </c>
      <c r="C3888" s="12" t="s">
        <v>1489</v>
      </c>
      <c r="D3888" s="12" t="s">
        <v>1490</v>
      </c>
      <c r="E3888" s="11">
        <v>6133</v>
      </c>
      <c r="F3888" s="12"/>
      <c r="G3888" s="84" t="s">
        <v>3108</v>
      </c>
      <c r="H3888" s="13" t="s">
        <v>20</v>
      </c>
      <c r="I3888" s="2">
        <v>17500</v>
      </c>
      <c r="J3888" s="2">
        <v>17500</v>
      </c>
      <c r="K3888" s="2">
        <v>8832</v>
      </c>
      <c r="L3888" s="2">
        <f t="shared" si="3279"/>
        <v>4380</v>
      </c>
      <c r="M3888" s="2">
        <v>1460</v>
      </c>
      <c r="N3888" s="2">
        <v>1460</v>
      </c>
      <c r="O3888" s="2">
        <v>1460</v>
      </c>
      <c r="P3888" s="2">
        <f t="shared" si="3281"/>
        <v>13212</v>
      </c>
      <c r="Q3888" s="2">
        <f t="shared" si="3261"/>
        <v>75.497142857142862</v>
      </c>
    </row>
    <row r="3889" spans="1:17">
      <c r="A3889" s="12" t="s">
        <v>803</v>
      </c>
      <c r="B3889" s="12" t="s">
        <v>129</v>
      </c>
      <c r="C3889" s="12" t="s">
        <v>1489</v>
      </c>
      <c r="D3889" s="12" t="s">
        <v>1490</v>
      </c>
      <c r="E3889" s="11">
        <v>6134</v>
      </c>
      <c r="F3889" s="12"/>
      <c r="G3889" s="84" t="s">
        <v>3108</v>
      </c>
      <c r="H3889" s="13" t="s">
        <v>21</v>
      </c>
      <c r="I3889" s="2">
        <v>46750</v>
      </c>
      <c r="J3889" s="2">
        <v>17500</v>
      </c>
      <c r="K3889" s="2">
        <v>7957</v>
      </c>
      <c r="L3889" s="2">
        <f t="shared" si="3279"/>
        <v>5118</v>
      </c>
      <c r="M3889" s="2">
        <v>1458</v>
      </c>
      <c r="N3889" s="2">
        <v>1460</v>
      </c>
      <c r="O3889" s="2">
        <v>2200</v>
      </c>
      <c r="P3889" s="2">
        <f t="shared" si="3281"/>
        <v>13075</v>
      </c>
      <c r="Q3889" s="2">
        <f t="shared" si="3261"/>
        <v>74.714285714285708</v>
      </c>
    </row>
    <row r="3890" spans="1:17">
      <c r="A3890" s="12" t="s">
        <v>803</v>
      </c>
      <c r="B3890" s="12" t="s">
        <v>129</v>
      </c>
      <c r="C3890" s="12" t="s">
        <v>1489</v>
      </c>
      <c r="D3890" s="12" t="s">
        <v>1490</v>
      </c>
      <c r="E3890" s="11">
        <v>6135</v>
      </c>
      <c r="F3890" s="12"/>
      <c r="G3890" s="84" t="s">
        <v>3108</v>
      </c>
      <c r="H3890" s="13" t="s">
        <v>22</v>
      </c>
      <c r="I3890" s="2">
        <v>1000</v>
      </c>
      <c r="J3890" s="2">
        <v>1000</v>
      </c>
      <c r="K3890" s="2">
        <v>503</v>
      </c>
      <c r="L3890" s="2">
        <f t="shared" si="3279"/>
        <v>249</v>
      </c>
      <c r="M3890" s="2">
        <v>83</v>
      </c>
      <c r="N3890" s="2">
        <v>83</v>
      </c>
      <c r="O3890" s="2">
        <v>83</v>
      </c>
      <c r="P3890" s="2">
        <f t="shared" si="3281"/>
        <v>752</v>
      </c>
      <c r="Q3890" s="2">
        <f t="shared" si="3261"/>
        <v>75.2</v>
      </c>
    </row>
    <row r="3891" spans="1:17">
      <c r="A3891" s="12" t="s">
        <v>803</v>
      </c>
      <c r="B3891" s="12" t="s">
        <v>129</v>
      </c>
      <c r="C3891" s="12" t="s">
        <v>1489</v>
      </c>
      <c r="D3891" s="12" t="s">
        <v>1490</v>
      </c>
      <c r="E3891" s="11">
        <v>6137</v>
      </c>
      <c r="F3891" s="12"/>
      <c r="G3891" s="84" t="s">
        <v>3108</v>
      </c>
      <c r="H3891" s="13" t="s">
        <v>24</v>
      </c>
      <c r="I3891" s="2">
        <v>16500</v>
      </c>
      <c r="J3891" s="2">
        <v>16500</v>
      </c>
      <c r="K3891" s="2">
        <v>8575</v>
      </c>
      <c r="L3891" s="2">
        <f t="shared" si="3279"/>
        <v>4175</v>
      </c>
      <c r="M3891" s="2">
        <v>1700</v>
      </c>
      <c r="N3891" s="2">
        <v>1375</v>
      </c>
      <c r="O3891" s="2">
        <v>1100</v>
      </c>
      <c r="P3891" s="2">
        <f t="shared" si="3281"/>
        <v>12750</v>
      </c>
      <c r="Q3891" s="2">
        <f t="shared" si="3261"/>
        <v>77.272727272727266</v>
      </c>
    </row>
    <row r="3892" spans="1:17">
      <c r="A3892" s="17" t="s">
        <v>803</v>
      </c>
      <c r="B3892" s="17" t="s">
        <v>129</v>
      </c>
      <c r="C3892" s="17" t="s">
        <v>1489</v>
      </c>
      <c r="D3892" s="17" t="s">
        <v>1490</v>
      </c>
      <c r="E3892" s="17" t="s">
        <v>99</v>
      </c>
      <c r="F3892" s="12" t="s">
        <v>0</v>
      </c>
      <c r="G3892" s="84" t="s">
        <v>0</v>
      </c>
      <c r="H3892" s="18" t="s">
        <v>26</v>
      </c>
      <c r="I3892" s="3">
        <v>44590</v>
      </c>
      <c r="J3892" s="3">
        <f t="shared" ref="J3892:K3892" si="3291">SUM(J3893:J3895)</f>
        <v>44590</v>
      </c>
      <c r="K3892" s="3">
        <f t="shared" si="3291"/>
        <v>19561</v>
      </c>
      <c r="L3892" s="3">
        <f t="shared" si="3279"/>
        <v>9805</v>
      </c>
      <c r="M3892" s="3">
        <f t="shared" ref="M3892:O3892" si="3292">SUM(M3893:M3895)</f>
        <v>3035</v>
      </c>
      <c r="N3892" s="3">
        <f t="shared" si="3292"/>
        <v>3485</v>
      </c>
      <c r="O3892" s="3">
        <f t="shared" si="3292"/>
        <v>3285</v>
      </c>
      <c r="P3892" s="3">
        <f t="shared" si="3281"/>
        <v>29366</v>
      </c>
      <c r="Q3892" s="3">
        <f t="shared" si="3261"/>
        <v>65.857815653734022</v>
      </c>
    </row>
    <row r="3893" spans="1:17">
      <c r="A3893" s="12" t="s">
        <v>803</v>
      </c>
      <c r="B3893" s="12" t="s">
        <v>129</v>
      </c>
      <c r="C3893" s="12" t="s">
        <v>1489</v>
      </c>
      <c r="D3893" s="12" t="s">
        <v>1490</v>
      </c>
      <c r="E3893" s="11">
        <v>6139</v>
      </c>
      <c r="F3893" s="12"/>
      <c r="G3893" s="84" t="s">
        <v>3108</v>
      </c>
      <c r="H3893" s="13" t="s">
        <v>26</v>
      </c>
      <c r="I3893" s="2">
        <v>30100</v>
      </c>
      <c r="J3893" s="2">
        <v>30100</v>
      </c>
      <c r="K3893" s="2">
        <v>14108</v>
      </c>
      <c r="L3893" s="2">
        <f t="shared" si="3279"/>
        <v>8200</v>
      </c>
      <c r="M3893" s="2">
        <v>2500</v>
      </c>
      <c r="N3893" s="2">
        <v>2950</v>
      </c>
      <c r="O3893" s="2">
        <v>2750</v>
      </c>
      <c r="P3893" s="2">
        <f t="shared" si="3281"/>
        <v>22308</v>
      </c>
      <c r="Q3893" s="2">
        <f t="shared" si="3261"/>
        <v>74.112956810631232</v>
      </c>
    </row>
    <row r="3894" spans="1:17">
      <c r="A3894" s="33" t="s">
        <v>803</v>
      </c>
      <c r="B3894" s="33" t="s">
        <v>129</v>
      </c>
      <c r="C3894" s="33" t="s">
        <v>1489</v>
      </c>
      <c r="D3894" s="33" t="s">
        <v>1490</v>
      </c>
      <c r="E3894" s="34">
        <v>6139</v>
      </c>
      <c r="F3894" s="33" t="s">
        <v>1497</v>
      </c>
      <c r="G3894" s="84" t="s">
        <v>3108</v>
      </c>
      <c r="H3894" s="35" t="s">
        <v>108</v>
      </c>
      <c r="I3894" s="32">
        <v>6390</v>
      </c>
      <c r="J3894" s="32">
        <v>6390</v>
      </c>
      <c r="K3894" s="32">
        <v>3378</v>
      </c>
      <c r="L3894" s="32">
        <f t="shared" si="3279"/>
        <v>1605</v>
      </c>
      <c r="M3894" s="32">
        <v>535</v>
      </c>
      <c r="N3894" s="32">
        <v>535</v>
      </c>
      <c r="O3894" s="32">
        <v>535</v>
      </c>
      <c r="P3894" s="32">
        <f t="shared" si="3281"/>
        <v>4983</v>
      </c>
      <c r="Q3894" s="32">
        <f t="shared" si="3261"/>
        <v>77.981220657276992</v>
      </c>
    </row>
    <row r="3895" spans="1:17" ht="22.5">
      <c r="A3895" s="12" t="s">
        <v>803</v>
      </c>
      <c r="B3895" s="12" t="s">
        <v>129</v>
      </c>
      <c r="C3895" s="12" t="s">
        <v>1489</v>
      </c>
      <c r="D3895" s="12" t="s">
        <v>1490</v>
      </c>
      <c r="E3895" s="11">
        <v>6139</v>
      </c>
      <c r="F3895" s="12" t="s">
        <v>1498</v>
      </c>
      <c r="G3895" s="84" t="s">
        <v>3108</v>
      </c>
      <c r="H3895" s="13" t="s">
        <v>114</v>
      </c>
      <c r="I3895" s="2">
        <v>8100</v>
      </c>
      <c r="J3895" s="2">
        <v>8100</v>
      </c>
      <c r="K3895" s="2">
        <v>2075</v>
      </c>
      <c r="L3895" s="2">
        <f t="shared" si="3279"/>
        <v>0</v>
      </c>
      <c r="M3895" s="2">
        <v>0</v>
      </c>
      <c r="N3895" s="2">
        <v>0</v>
      </c>
      <c r="O3895" s="2">
        <v>0</v>
      </c>
      <c r="P3895" s="2">
        <f t="shared" si="3281"/>
        <v>2075</v>
      </c>
      <c r="Q3895" s="2">
        <f t="shared" si="3261"/>
        <v>25.617283950617285</v>
      </c>
    </row>
    <row r="3896" spans="1:17" ht="22.5">
      <c r="A3896" s="17" t="s">
        <v>0</v>
      </c>
      <c r="B3896" s="17" t="s">
        <v>0</v>
      </c>
      <c r="C3896" s="17" t="s">
        <v>0</v>
      </c>
      <c r="D3896" s="18" t="s">
        <v>0</v>
      </c>
      <c r="E3896" s="18" t="s">
        <v>0</v>
      </c>
      <c r="F3896" s="18" t="s">
        <v>0</v>
      </c>
      <c r="G3896" s="81" t="s">
        <v>0</v>
      </c>
      <c r="H3896" s="24" t="s">
        <v>36</v>
      </c>
      <c r="I3896" s="29">
        <v>100</v>
      </c>
      <c r="J3896" s="29">
        <f t="shared" ref="J3896:K3898" si="3293">SUM(J3897)</f>
        <v>100</v>
      </c>
      <c r="K3896" s="29">
        <f t="shared" si="3293"/>
        <v>0</v>
      </c>
      <c r="L3896" s="29">
        <f t="shared" si="3279"/>
        <v>0</v>
      </c>
      <c r="M3896" s="29">
        <f t="shared" ref="M3896:O3898" si="3294">SUM(M3897)</f>
        <v>0</v>
      </c>
      <c r="N3896" s="29">
        <f t="shared" si="3294"/>
        <v>0</v>
      </c>
      <c r="O3896" s="29">
        <f t="shared" si="3294"/>
        <v>0</v>
      </c>
      <c r="P3896" s="29">
        <f t="shared" si="3281"/>
        <v>0</v>
      </c>
      <c r="Q3896" s="29">
        <f t="shared" si="3261"/>
        <v>0</v>
      </c>
    </row>
    <row r="3897" spans="1:17">
      <c r="A3897" s="12" t="s">
        <v>803</v>
      </c>
      <c r="B3897" s="12" t="s">
        <v>129</v>
      </c>
      <c r="C3897" s="12" t="s">
        <v>1489</v>
      </c>
      <c r="D3897" s="12" t="s">
        <v>1490</v>
      </c>
      <c r="E3897" s="18" t="s">
        <v>28</v>
      </c>
      <c r="F3897" s="18" t="s">
        <v>0</v>
      </c>
      <c r="G3897" s="81" t="s">
        <v>0</v>
      </c>
      <c r="H3897" s="18" t="s">
        <v>29</v>
      </c>
      <c r="I3897" s="3">
        <v>100</v>
      </c>
      <c r="J3897" s="3">
        <f t="shared" si="3293"/>
        <v>100</v>
      </c>
      <c r="K3897" s="3">
        <f t="shared" si="3293"/>
        <v>0</v>
      </c>
      <c r="L3897" s="3">
        <f t="shared" si="3279"/>
        <v>0</v>
      </c>
      <c r="M3897" s="3">
        <f t="shared" si="3294"/>
        <v>0</v>
      </c>
      <c r="N3897" s="3">
        <f t="shared" si="3294"/>
        <v>0</v>
      </c>
      <c r="O3897" s="3">
        <f t="shared" si="3294"/>
        <v>0</v>
      </c>
      <c r="P3897" s="3">
        <f t="shared" si="3281"/>
        <v>0</v>
      </c>
      <c r="Q3897" s="3">
        <f t="shared" si="3261"/>
        <v>0</v>
      </c>
    </row>
    <row r="3898" spans="1:17">
      <c r="A3898" s="17" t="s">
        <v>803</v>
      </c>
      <c r="B3898" s="17" t="s">
        <v>129</v>
      </c>
      <c r="C3898" s="17" t="s">
        <v>1489</v>
      </c>
      <c r="D3898" s="17" t="s">
        <v>1490</v>
      </c>
      <c r="E3898" s="17" t="s">
        <v>120</v>
      </c>
      <c r="F3898" s="12" t="s">
        <v>0</v>
      </c>
      <c r="G3898" s="84" t="s">
        <v>0</v>
      </c>
      <c r="H3898" s="18" t="s">
        <v>35</v>
      </c>
      <c r="I3898" s="3">
        <v>100</v>
      </c>
      <c r="J3898" s="3">
        <f t="shared" si="3293"/>
        <v>100</v>
      </c>
      <c r="K3898" s="3">
        <f t="shared" si="3293"/>
        <v>0</v>
      </c>
      <c r="L3898" s="3">
        <f t="shared" si="3279"/>
        <v>0</v>
      </c>
      <c r="M3898" s="3">
        <f t="shared" si="3294"/>
        <v>0</v>
      </c>
      <c r="N3898" s="3">
        <f t="shared" si="3294"/>
        <v>0</v>
      </c>
      <c r="O3898" s="3">
        <f t="shared" si="3294"/>
        <v>0</v>
      </c>
      <c r="P3898" s="3">
        <f t="shared" si="3281"/>
        <v>0</v>
      </c>
      <c r="Q3898" s="3">
        <f t="shared" si="3261"/>
        <v>0</v>
      </c>
    </row>
    <row r="3899" spans="1:17">
      <c r="A3899" s="12" t="s">
        <v>803</v>
      </c>
      <c r="B3899" s="12" t="s">
        <v>129</v>
      </c>
      <c r="C3899" s="12" t="s">
        <v>1489</v>
      </c>
      <c r="D3899" s="12" t="s">
        <v>1490</v>
      </c>
      <c r="E3899" s="11">
        <v>6148</v>
      </c>
      <c r="F3899" s="12"/>
      <c r="G3899" s="84" t="s">
        <v>3108</v>
      </c>
      <c r="H3899" s="13" t="s">
        <v>35</v>
      </c>
      <c r="I3899" s="2">
        <v>100</v>
      </c>
      <c r="J3899" s="2">
        <v>100</v>
      </c>
      <c r="K3899" s="2">
        <v>0</v>
      </c>
      <c r="L3899" s="2">
        <f t="shared" si="3279"/>
        <v>0</v>
      </c>
      <c r="M3899" s="2"/>
      <c r="N3899" s="2"/>
      <c r="O3899" s="2"/>
      <c r="P3899" s="2">
        <f t="shared" si="3281"/>
        <v>0</v>
      </c>
      <c r="Q3899" s="2">
        <f t="shared" si="3261"/>
        <v>0</v>
      </c>
    </row>
    <row r="3900" spans="1:17" ht="22.5">
      <c r="A3900" s="17" t="s">
        <v>0</v>
      </c>
      <c r="B3900" s="17" t="s">
        <v>0</v>
      </c>
      <c r="C3900" s="17" t="s">
        <v>0</v>
      </c>
      <c r="D3900" s="18" t="s">
        <v>0</v>
      </c>
      <c r="E3900" s="18" t="s">
        <v>0</v>
      </c>
      <c r="F3900" s="18" t="s">
        <v>0</v>
      </c>
      <c r="G3900" s="81" t="s">
        <v>0</v>
      </c>
      <c r="H3900" s="24" t="s">
        <v>58</v>
      </c>
      <c r="I3900" s="29">
        <v>41000</v>
      </c>
      <c r="J3900" s="29">
        <f t="shared" ref="J3900:K3900" si="3295">SUM(J3901)</f>
        <v>30000</v>
      </c>
      <c r="K3900" s="29">
        <f t="shared" si="3295"/>
        <v>10000</v>
      </c>
      <c r="L3900" s="29">
        <f t="shared" si="3279"/>
        <v>0</v>
      </c>
      <c r="M3900" s="29">
        <f t="shared" ref="M3900:O3900" si="3296">SUM(M3901)</f>
        <v>0</v>
      </c>
      <c r="N3900" s="29">
        <f t="shared" si="3296"/>
        <v>0</v>
      </c>
      <c r="O3900" s="29">
        <f t="shared" si="3296"/>
        <v>0</v>
      </c>
      <c r="P3900" s="29">
        <f t="shared" si="3281"/>
        <v>10000</v>
      </c>
      <c r="Q3900" s="29">
        <f t="shared" si="3261"/>
        <v>33.333333333333329</v>
      </c>
    </row>
    <row r="3901" spans="1:17">
      <c r="A3901" s="12" t="s">
        <v>803</v>
      </c>
      <c r="B3901" s="12" t="s">
        <v>129</v>
      </c>
      <c r="C3901" s="12" t="s">
        <v>1489</v>
      </c>
      <c r="D3901" s="12" t="s">
        <v>1490</v>
      </c>
      <c r="E3901" s="18" t="s">
        <v>50</v>
      </c>
      <c r="F3901" s="18" t="s">
        <v>0</v>
      </c>
      <c r="G3901" s="81" t="s">
        <v>0</v>
      </c>
      <c r="H3901" s="18" t="s">
        <v>51</v>
      </c>
      <c r="I3901" s="3">
        <v>41000</v>
      </c>
      <c r="J3901" s="3">
        <f t="shared" ref="J3901" si="3297">SUM(J3902:J3903)</f>
        <v>30000</v>
      </c>
      <c r="K3901" s="3">
        <f t="shared" ref="K3901" si="3298">SUM(K3902:K3903)</f>
        <v>10000</v>
      </c>
      <c r="L3901" s="3">
        <f t="shared" si="3279"/>
        <v>0</v>
      </c>
      <c r="M3901" s="3">
        <f t="shared" ref="M3901:O3901" si="3299">SUM(M3902:M3903)</f>
        <v>0</v>
      </c>
      <c r="N3901" s="3">
        <f t="shared" si="3299"/>
        <v>0</v>
      </c>
      <c r="O3901" s="3">
        <f t="shared" si="3299"/>
        <v>0</v>
      </c>
      <c r="P3901" s="3">
        <f t="shared" si="3281"/>
        <v>10000</v>
      </c>
      <c r="Q3901" s="3">
        <f t="shared" si="3261"/>
        <v>33.333333333333329</v>
      </c>
    </row>
    <row r="3902" spans="1:17">
      <c r="A3902" s="12" t="s">
        <v>803</v>
      </c>
      <c r="B3902" s="12" t="s">
        <v>129</v>
      </c>
      <c r="C3902" s="12" t="s">
        <v>1489</v>
      </c>
      <c r="D3902" s="12" t="s">
        <v>1490</v>
      </c>
      <c r="E3902" s="11">
        <v>8213</v>
      </c>
      <c r="F3902" s="12"/>
      <c r="G3902" s="84" t="s">
        <v>3108</v>
      </c>
      <c r="H3902" s="13" t="s">
        <v>54</v>
      </c>
      <c r="I3902" s="2">
        <v>31000</v>
      </c>
      <c r="J3902" s="2">
        <v>20000</v>
      </c>
      <c r="K3902" s="2">
        <v>0</v>
      </c>
      <c r="L3902" s="2">
        <f t="shared" si="3279"/>
        <v>0</v>
      </c>
      <c r="M3902" s="2"/>
      <c r="N3902" s="2"/>
      <c r="O3902" s="2"/>
      <c r="P3902" s="2">
        <f t="shared" si="3281"/>
        <v>0</v>
      </c>
      <c r="Q3902" s="2">
        <f t="shared" si="3261"/>
        <v>0</v>
      </c>
    </row>
    <row r="3903" spans="1:17">
      <c r="A3903" s="12" t="s">
        <v>803</v>
      </c>
      <c r="B3903" s="12" t="s">
        <v>129</v>
      </c>
      <c r="C3903" s="12" t="s">
        <v>1489</v>
      </c>
      <c r="D3903" s="12" t="s">
        <v>1490</v>
      </c>
      <c r="E3903" s="11">
        <v>8216</v>
      </c>
      <c r="F3903" s="12"/>
      <c r="G3903" s="84" t="s">
        <v>3108</v>
      </c>
      <c r="H3903" s="13" t="s">
        <v>57</v>
      </c>
      <c r="I3903" s="2">
        <v>10000</v>
      </c>
      <c r="J3903" s="2">
        <v>10000</v>
      </c>
      <c r="K3903" s="2">
        <v>10000</v>
      </c>
      <c r="L3903" s="2">
        <f t="shared" si="3279"/>
        <v>0</v>
      </c>
      <c r="M3903" s="2"/>
      <c r="N3903" s="2"/>
      <c r="O3903" s="2"/>
      <c r="P3903" s="2">
        <f t="shared" si="3281"/>
        <v>10000</v>
      </c>
      <c r="Q3903" s="2">
        <f t="shared" si="3261"/>
        <v>100</v>
      </c>
    </row>
    <row r="3904" spans="1:17">
      <c r="A3904" s="13" t="s">
        <v>0</v>
      </c>
      <c r="B3904" s="13" t="s">
        <v>0</v>
      </c>
      <c r="C3904" s="13" t="s">
        <v>0</v>
      </c>
      <c r="D3904" s="13" t="s">
        <v>0</v>
      </c>
      <c r="E3904" s="13" t="s">
        <v>0</v>
      </c>
      <c r="F3904" s="13" t="s">
        <v>0</v>
      </c>
      <c r="G3904" s="84" t="s">
        <v>0</v>
      </c>
      <c r="H3904" s="24" t="s">
        <v>1499</v>
      </c>
      <c r="I3904" s="29">
        <v>2925442</v>
      </c>
      <c r="J3904" s="29">
        <f t="shared" ref="J3904:K3904" si="3300">SUM(J3874,J3896,J3900)</f>
        <v>2831451</v>
      </c>
      <c r="K3904" s="29">
        <f t="shared" si="3300"/>
        <v>1467576</v>
      </c>
      <c r="L3904" s="29">
        <f t="shared" si="3279"/>
        <v>651925</v>
      </c>
      <c r="M3904" s="29">
        <f t="shared" ref="M3904:O3904" si="3301">SUM(M3874,M3896,M3900)</f>
        <v>203113</v>
      </c>
      <c r="N3904" s="29">
        <f t="shared" si="3301"/>
        <v>217084</v>
      </c>
      <c r="O3904" s="29">
        <f t="shared" si="3301"/>
        <v>231728</v>
      </c>
      <c r="P3904" s="29">
        <f t="shared" si="3281"/>
        <v>2119501</v>
      </c>
      <c r="Q3904" s="29">
        <f t="shared" si="3261"/>
        <v>74.85564821711553</v>
      </c>
    </row>
    <row r="3905" spans="1:17" ht="15.75" thickBot="1">
      <c r="A3905" s="13" t="s">
        <v>0</v>
      </c>
      <c r="B3905" s="13" t="s">
        <v>0</v>
      </c>
      <c r="C3905" s="13" t="s">
        <v>0</v>
      </c>
      <c r="D3905" s="13" t="s">
        <v>0</v>
      </c>
      <c r="E3905" s="13" t="s">
        <v>0</v>
      </c>
      <c r="F3905" s="13" t="s">
        <v>0</v>
      </c>
      <c r="G3905" s="84" t="s">
        <v>0</v>
      </c>
      <c r="H3905" s="18" t="s">
        <v>125</v>
      </c>
      <c r="I3905" s="3">
        <v>67</v>
      </c>
      <c r="J3905" s="3">
        <v>67</v>
      </c>
      <c r="K3905" s="3">
        <v>0</v>
      </c>
      <c r="L3905" s="3">
        <f t="shared" si="3279"/>
        <v>0</v>
      </c>
      <c r="M3905" s="3"/>
      <c r="N3905" s="3"/>
      <c r="O3905" s="3"/>
      <c r="P3905" s="3">
        <f t="shared" si="3281"/>
        <v>0</v>
      </c>
      <c r="Q3905" s="3">
        <f t="shared" si="3261"/>
        <v>0</v>
      </c>
    </row>
    <row r="3906" spans="1:17" ht="45.75" thickBot="1">
      <c r="A3906" s="109" t="s">
        <v>0</v>
      </c>
      <c r="B3906" s="109" t="s">
        <v>0</v>
      </c>
      <c r="C3906" s="109" t="s">
        <v>0</v>
      </c>
      <c r="D3906" s="109" t="s">
        <v>0</v>
      </c>
      <c r="E3906" s="109" t="s">
        <v>0</v>
      </c>
      <c r="F3906" s="109" t="s">
        <v>0</v>
      </c>
      <c r="G3906" s="121" t="s">
        <v>0</v>
      </c>
      <c r="H3906" s="1" t="s">
        <v>126</v>
      </c>
      <c r="I3906" s="1" t="s">
        <v>3016</v>
      </c>
      <c r="J3906" s="1" t="s">
        <v>3199</v>
      </c>
      <c r="K3906" s="1" t="s">
        <v>3198</v>
      </c>
      <c r="L3906" s="1" t="s">
        <v>3191</v>
      </c>
      <c r="M3906" s="1" t="s">
        <v>3193</v>
      </c>
      <c r="N3906" s="1" t="s">
        <v>3194</v>
      </c>
      <c r="O3906" s="1" t="s">
        <v>3195</v>
      </c>
      <c r="P3906" s="1" t="s">
        <v>3192</v>
      </c>
      <c r="Q3906" s="1" t="s">
        <v>3185</v>
      </c>
    </row>
    <row r="3907" spans="1:17">
      <c r="A3907" s="110"/>
      <c r="B3907" s="110"/>
      <c r="C3907" s="110"/>
      <c r="D3907" s="110"/>
      <c r="E3907" s="110"/>
      <c r="F3907" s="110"/>
      <c r="G3907" s="122"/>
      <c r="H3907" s="26" t="s">
        <v>0</v>
      </c>
      <c r="I3907" s="28">
        <v>1</v>
      </c>
      <c r="J3907" s="28">
        <v>2</v>
      </c>
      <c r="K3907" s="28">
        <v>3</v>
      </c>
      <c r="L3907" s="28" t="s">
        <v>3186</v>
      </c>
      <c r="M3907" s="28">
        <v>5</v>
      </c>
      <c r="N3907" s="28">
        <v>6</v>
      </c>
      <c r="O3907" s="28">
        <v>7</v>
      </c>
      <c r="P3907" s="28" t="s">
        <v>3187</v>
      </c>
      <c r="Q3907" s="28">
        <v>9</v>
      </c>
    </row>
    <row r="3908" spans="1:17">
      <c r="A3908" s="110"/>
      <c r="B3908" s="110"/>
      <c r="C3908" s="110"/>
      <c r="D3908" s="110"/>
      <c r="E3908" s="110"/>
      <c r="F3908" s="110"/>
      <c r="G3908" s="122"/>
      <c r="H3908" s="8" t="s">
        <v>877</v>
      </c>
      <c r="I3908" s="9">
        <v>2925442</v>
      </c>
      <c r="J3908" s="9">
        <f t="shared" ref="J3908" si="3302">SUM(J3904)</f>
        <v>2831451</v>
      </c>
      <c r="K3908" s="9">
        <f t="shared" ref="K3908" si="3303">SUM(K3904)</f>
        <v>1467576</v>
      </c>
      <c r="L3908" s="9">
        <f t="shared" ref="L3908:L3909" si="3304">M3908+N3908+O3908</f>
        <v>651925</v>
      </c>
      <c r="M3908" s="9">
        <f t="shared" ref="M3908:O3908" si="3305">SUM(M3904)</f>
        <v>203113</v>
      </c>
      <c r="N3908" s="9">
        <f t="shared" si="3305"/>
        <v>217084</v>
      </c>
      <c r="O3908" s="9">
        <f t="shared" si="3305"/>
        <v>231728</v>
      </c>
      <c r="P3908" s="9">
        <f t="shared" ref="P3908:P3909" si="3306">SUM(K3908+L3908)</f>
        <v>2119501</v>
      </c>
      <c r="Q3908" s="9">
        <f t="shared" si="3261"/>
        <v>74.85564821711553</v>
      </c>
    </row>
    <row r="3909" spans="1:17">
      <c r="A3909" s="110"/>
      <c r="B3909" s="110"/>
      <c r="C3909" s="110"/>
      <c r="D3909" s="110"/>
      <c r="E3909" s="110"/>
      <c r="F3909" s="110"/>
      <c r="G3909" s="122"/>
      <c r="H3909" s="10" t="s">
        <v>68</v>
      </c>
      <c r="I3909" s="9">
        <v>2925442</v>
      </c>
      <c r="J3909" s="9">
        <f t="shared" ref="J3909" si="3307">SUM(J3908)</f>
        <v>2831451</v>
      </c>
      <c r="K3909" s="9">
        <f t="shared" ref="K3909" si="3308">SUM(K3908)</f>
        <v>1467576</v>
      </c>
      <c r="L3909" s="9">
        <f t="shared" si="3304"/>
        <v>651925</v>
      </c>
      <c r="M3909" s="9">
        <f t="shared" ref="M3909:O3909" si="3309">SUM(M3908)</f>
        <v>203113</v>
      </c>
      <c r="N3909" s="9">
        <f t="shared" si="3309"/>
        <v>217084</v>
      </c>
      <c r="O3909" s="9">
        <f t="shared" si="3309"/>
        <v>231728</v>
      </c>
      <c r="P3909" s="9">
        <f t="shared" si="3306"/>
        <v>2119501</v>
      </c>
      <c r="Q3909" s="9">
        <f t="shared" si="3261"/>
        <v>74.85564821711553</v>
      </c>
    </row>
    <row r="3910" spans="1:17">
      <c r="A3910" s="111"/>
      <c r="B3910" s="111"/>
      <c r="C3910" s="111"/>
      <c r="D3910" s="111"/>
      <c r="E3910" s="111"/>
      <c r="F3910" s="111"/>
      <c r="G3910" s="123"/>
      <c r="Q3910" t="str">
        <f t="shared" si="3261"/>
        <v>-</v>
      </c>
    </row>
    <row r="3911" spans="1:17" ht="15.75" thickBot="1">
      <c r="A3911" s="13" t="s">
        <v>0</v>
      </c>
      <c r="B3911" s="13" t="s">
        <v>0</v>
      </c>
      <c r="C3911" s="13" t="s">
        <v>0</v>
      </c>
      <c r="D3911" s="13" t="s">
        <v>0</v>
      </c>
      <c r="E3911" s="13" t="s">
        <v>0</v>
      </c>
      <c r="F3911" s="13" t="s">
        <v>0</v>
      </c>
      <c r="G3911" s="84" t="s">
        <v>0</v>
      </c>
      <c r="H3911" s="27" t="s">
        <v>0</v>
      </c>
      <c r="I3911" s="27"/>
      <c r="J3911" s="27"/>
      <c r="K3911" s="27"/>
      <c r="L3911" s="27"/>
      <c r="M3911" s="27"/>
      <c r="N3911" s="27"/>
      <c r="O3911" s="27"/>
      <c r="P3911" s="27"/>
      <c r="Q3911" s="27" t="str">
        <f t="shared" si="3261"/>
        <v>-</v>
      </c>
    </row>
    <row r="3912" spans="1:17" ht="45.75" thickBot="1">
      <c r="A3912" s="1" t="s">
        <v>82</v>
      </c>
      <c r="B3912" s="1" t="s">
        <v>83</v>
      </c>
      <c r="C3912" s="1" t="s">
        <v>84</v>
      </c>
      <c r="D3912" s="19" t="s">
        <v>0</v>
      </c>
      <c r="E3912" s="1" t="s">
        <v>85</v>
      </c>
      <c r="F3912" s="1" t="s">
        <v>86</v>
      </c>
      <c r="G3912" s="82" t="s">
        <v>87</v>
      </c>
      <c r="H3912" s="1" t="s">
        <v>1</v>
      </c>
      <c r="I3912" s="1" t="s">
        <v>3016</v>
      </c>
      <c r="J3912" s="1" t="s">
        <v>3199</v>
      </c>
      <c r="K3912" s="1" t="s">
        <v>3198</v>
      </c>
      <c r="L3912" s="1" t="s">
        <v>3191</v>
      </c>
      <c r="M3912" s="1" t="s">
        <v>3193</v>
      </c>
      <c r="N3912" s="1" t="s">
        <v>3194</v>
      </c>
      <c r="O3912" s="1" t="s">
        <v>3195</v>
      </c>
      <c r="P3912" s="1" t="s">
        <v>3192</v>
      </c>
      <c r="Q3912" s="1" t="s">
        <v>3185</v>
      </c>
    </row>
    <row r="3913" spans="1:17">
      <c r="A3913" s="20" t="s">
        <v>0</v>
      </c>
      <c r="B3913" s="20" t="s">
        <v>0</v>
      </c>
      <c r="C3913" s="20" t="s">
        <v>0</v>
      </c>
      <c r="D3913" s="21" t="s">
        <v>0</v>
      </c>
      <c r="E3913" s="21" t="s">
        <v>0</v>
      </c>
      <c r="F3913" s="22" t="s">
        <v>0</v>
      </c>
      <c r="G3913" s="83" t="s">
        <v>0</v>
      </c>
      <c r="H3913" s="23" t="s">
        <v>0</v>
      </c>
      <c r="I3913" s="28">
        <v>1</v>
      </c>
      <c r="J3913" s="28">
        <v>2</v>
      </c>
      <c r="K3913" s="28">
        <v>3</v>
      </c>
      <c r="L3913" s="28" t="s">
        <v>3186</v>
      </c>
      <c r="M3913" s="28">
        <v>5</v>
      </c>
      <c r="N3913" s="28">
        <v>6</v>
      </c>
      <c r="O3913" s="28">
        <v>7</v>
      </c>
      <c r="P3913" s="28" t="s">
        <v>3187</v>
      </c>
      <c r="Q3913" s="28">
        <v>9</v>
      </c>
    </row>
    <row r="3914" spans="1:17">
      <c r="A3914" s="17" t="s">
        <v>803</v>
      </c>
      <c r="B3914" s="17" t="s">
        <v>129</v>
      </c>
      <c r="C3914" s="12" t="s">
        <v>1500</v>
      </c>
      <c r="D3914" s="12" t="s">
        <v>1501</v>
      </c>
      <c r="E3914" s="18" t="s">
        <v>0</v>
      </c>
      <c r="F3914" s="18" t="s">
        <v>0</v>
      </c>
      <c r="G3914" s="81" t="s">
        <v>0</v>
      </c>
      <c r="H3914" s="18" t="s">
        <v>1502</v>
      </c>
      <c r="I3914" s="11"/>
      <c r="J3914" s="11"/>
      <c r="K3914" s="11"/>
      <c r="L3914" s="11"/>
      <c r="M3914" s="11"/>
      <c r="N3914" s="11"/>
      <c r="O3914" s="11"/>
      <c r="P3914" s="11"/>
      <c r="Q3914" s="11" t="str">
        <f t="shared" si="3261"/>
        <v>-</v>
      </c>
    </row>
    <row r="3915" spans="1:17" ht="22.5">
      <c r="A3915" s="17" t="s">
        <v>0</v>
      </c>
      <c r="B3915" s="17" t="s">
        <v>0</v>
      </c>
      <c r="C3915" s="17" t="s">
        <v>0</v>
      </c>
      <c r="D3915" s="18" t="s">
        <v>0</v>
      </c>
      <c r="E3915" s="18" t="s">
        <v>0</v>
      </c>
      <c r="F3915" s="18" t="s">
        <v>0</v>
      </c>
      <c r="G3915" s="81" t="s">
        <v>0</v>
      </c>
      <c r="H3915" s="24" t="s">
        <v>27</v>
      </c>
      <c r="I3915" s="29">
        <v>2146825</v>
      </c>
      <c r="J3915" s="29">
        <f t="shared" ref="J3915" si="3310">SUM(J3916,J3924,J3926)</f>
        <v>2115786</v>
      </c>
      <c r="K3915" s="29">
        <f t="shared" ref="K3915" si="3311">SUM(K3916,K3924,K3926)</f>
        <v>1204695</v>
      </c>
      <c r="L3915" s="29">
        <f t="shared" ref="L3915:L3946" si="3312">M3915+N3915+O3915</f>
        <v>573100</v>
      </c>
      <c r="M3915" s="29">
        <f t="shared" ref="M3915:O3915" si="3313">SUM(M3916,M3924,M3926)</f>
        <v>178900</v>
      </c>
      <c r="N3915" s="29">
        <f t="shared" si="3313"/>
        <v>188900</v>
      </c>
      <c r="O3915" s="29">
        <f t="shared" si="3313"/>
        <v>205300</v>
      </c>
      <c r="P3915" s="29">
        <f t="shared" ref="P3915:P3946" si="3314">SUM(K3915+L3915)</f>
        <v>1777795</v>
      </c>
      <c r="Q3915" s="29">
        <f t="shared" si="3261"/>
        <v>84.025274767864047</v>
      </c>
    </row>
    <row r="3916" spans="1:17">
      <c r="A3916" s="12" t="s">
        <v>803</v>
      </c>
      <c r="B3916" s="12" t="s">
        <v>129</v>
      </c>
      <c r="C3916" s="12" t="s">
        <v>1500</v>
      </c>
      <c r="D3916" s="12" t="s">
        <v>1501</v>
      </c>
      <c r="E3916" s="18" t="s">
        <v>2</v>
      </c>
      <c r="F3916" s="18" t="s">
        <v>0</v>
      </c>
      <c r="G3916" s="81" t="s">
        <v>0</v>
      </c>
      <c r="H3916" s="18" t="s">
        <v>3</v>
      </c>
      <c r="I3916" s="3">
        <v>1796204</v>
      </c>
      <c r="J3916" s="3">
        <f t="shared" ref="J3916" si="3315">SUM(J3917:J3918)</f>
        <v>1794365</v>
      </c>
      <c r="K3916" s="3">
        <f t="shared" ref="K3916" si="3316">SUM(K3917:K3918)</f>
        <v>1015304</v>
      </c>
      <c r="L3916" s="3">
        <f t="shared" si="3312"/>
        <v>491500</v>
      </c>
      <c r="M3916" s="3">
        <f t="shared" ref="M3916:O3916" si="3317">SUM(M3917:M3918)</f>
        <v>152500</v>
      </c>
      <c r="N3916" s="3">
        <f t="shared" si="3317"/>
        <v>163000</v>
      </c>
      <c r="O3916" s="3">
        <f t="shared" si="3317"/>
        <v>176000</v>
      </c>
      <c r="P3916" s="3">
        <f t="shared" si="3314"/>
        <v>1506804</v>
      </c>
      <c r="Q3916" s="3">
        <f t="shared" si="3261"/>
        <v>83.974219292061534</v>
      </c>
    </row>
    <row r="3917" spans="1:17">
      <c r="A3917" s="33" t="s">
        <v>803</v>
      </c>
      <c r="B3917" s="33" t="s">
        <v>129</v>
      </c>
      <c r="C3917" s="33" t="s">
        <v>1500</v>
      </c>
      <c r="D3917" s="33" t="s">
        <v>1501</v>
      </c>
      <c r="E3917" s="34">
        <v>6111</v>
      </c>
      <c r="F3917" s="33"/>
      <c r="G3917" s="84" t="s">
        <v>3108</v>
      </c>
      <c r="H3917" s="35" t="s">
        <v>4</v>
      </c>
      <c r="I3917" s="32">
        <v>1566204</v>
      </c>
      <c r="J3917" s="32">
        <v>1560204</v>
      </c>
      <c r="K3917" s="32">
        <v>872677</v>
      </c>
      <c r="L3917" s="32">
        <f t="shared" si="3312"/>
        <v>450000</v>
      </c>
      <c r="M3917" s="32">
        <v>150000</v>
      </c>
      <c r="N3917" s="32">
        <v>150000</v>
      </c>
      <c r="O3917" s="32">
        <v>150000</v>
      </c>
      <c r="P3917" s="32">
        <f t="shared" si="3314"/>
        <v>1322677</v>
      </c>
      <c r="Q3917" s="32">
        <f t="shared" si="3261"/>
        <v>84.775901100112549</v>
      </c>
    </row>
    <row r="3918" spans="1:17">
      <c r="A3918" s="17" t="s">
        <v>803</v>
      </c>
      <c r="B3918" s="17" t="s">
        <v>129</v>
      </c>
      <c r="C3918" s="17" t="s">
        <v>1500</v>
      </c>
      <c r="D3918" s="17" t="s">
        <v>1501</v>
      </c>
      <c r="E3918" s="17" t="s">
        <v>91</v>
      </c>
      <c r="F3918" s="12" t="s">
        <v>0</v>
      </c>
      <c r="G3918" s="84" t="s">
        <v>0</v>
      </c>
      <c r="H3918" s="18" t="s">
        <v>5</v>
      </c>
      <c r="I3918" s="3">
        <v>230000</v>
      </c>
      <c r="J3918" s="3">
        <f t="shared" ref="J3918:K3918" si="3318">SUM(J3919:J3923)</f>
        <v>234161</v>
      </c>
      <c r="K3918" s="3">
        <f t="shared" si="3318"/>
        <v>142627</v>
      </c>
      <c r="L3918" s="3">
        <f t="shared" si="3312"/>
        <v>41500</v>
      </c>
      <c r="M3918" s="3">
        <f t="shared" ref="M3918:O3918" si="3319">SUM(M3919:M3923)</f>
        <v>2500</v>
      </c>
      <c r="N3918" s="3">
        <f t="shared" si="3319"/>
        <v>13000</v>
      </c>
      <c r="O3918" s="3">
        <f t="shared" si="3319"/>
        <v>26000</v>
      </c>
      <c r="P3918" s="3">
        <f t="shared" si="3314"/>
        <v>184127</v>
      </c>
      <c r="Q3918" s="3">
        <f t="shared" si="3261"/>
        <v>78.632650185129037</v>
      </c>
    </row>
    <row r="3919" spans="1:17">
      <c r="A3919" s="33" t="s">
        <v>803</v>
      </c>
      <c r="B3919" s="33" t="s">
        <v>129</v>
      </c>
      <c r="C3919" s="33" t="s">
        <v>1500</v>
      </c>
      <c r="D3919" s="33" t="s">
        <v>1501</v>
      </c>
      <c r="E3919" s="34">
        <v>6112</v>
      </c>
      <c r="F3919" s="33" t="s">
        <v>1503</v>
      </c>
      <c r="G3919" s="84" t="s">
        <v>3108</v>
      </c>
      <c r="H3919" s="35" t="s">
        <v>9</v>
      </c>
      <c r="I3919" s="32">
        <v>29600</v>
      </c>
      <c r="J3919" s="32">
        <v>29600</v>
      </c>
      <c r="K3919" s="32">
        <v>16468</v>
      </c>
      <c r="L3919" s="32">
        <f t="shared" si="3312"/>
        <v>6500</v>
      </c>
      <c r="M3919" s="32">
        <v>500</v>
      </c>
      <c r="N3919" s="32">
        <v>3000</v>
      </c>
      <c r="O3919" s="32">
        <v>3000</v>
      </c>
      <c r="P3919" s="32">
        <f t="shared" si="3314"/>
        <v>22968</v>
      </c>
      <c r="Q3919" s="32">
        <f t="shared" si="3261"/>
        <v>77.594594594594597</v>
      </c>
    </row>
    <row r="3920" spans="1:17">
      <c r="A3920" s="33" t="s">
        <v>803</v>
      </c>
      <c r="B3920" s="33" t="s">
        <v>129</v>
      </c>
      <c r="C3920" s="33" t="s">
        <v>1500</v>
      </c>
      <c r="D3920" s="33" t="s">
        <v>1501</v>
      </c>
      <c r="E3920" s="34">
        <v>6112</v>
      </c>
      <c r="F3920" s="33" t="s">
        <v>1504</v>
      </c>
      <c r="G3920" s="84" t="s">
        <v>3108</v>
      </c>
      <c r="H3920" s="35" t="s">
        <v>10</v>
      </c>
      <c r="I3920" s="32">
        <v>136900</v>
      </c>
      <c r="J3920" s="32">
        <v>136900</v>
      </c>
      <c r="K3920" s="32">
        <v>84998</v>
      </c>
      <c r="L3920" s="32">
        <f t="shared" si="3312"/>
        <v>28000</v>
      </c>
      <c r="M3920" s="32">
        <v>2000</v>
      </c>
      <c r="N3920" s="32">
        <v>10000</v>
      </c>
      <c r="O3920" s="32">
        <v>16000</v>
      </c>
      <c r="P3920" s="32">
        <f t="shared" si="3314"/>
        <v>112998</v>
      </c>
      <c r="Q3920" s="32">
        <f t="shared" si="3261"/>
        <v>82.540540540540547</v>
      </c>
    </row>
    <row r="3921" spans="1:17">
      <c r="A3921" s="12" t="s">
        <v>803</v>
      </c>
      <c r="B3921" s="12" t="s">
        <v>129</v>
      </c>
      <c r="C3921" s="12" t="s">
        <v>1500</v>
      </c>
      <c r="D3921" s="12" t="s">
        <v>1501</v>
      </c>
      <c r="E3921" s="11">
        <v>6112</v>
      </c>
      <c r="F3921" s="12" t="s">
        <v>1505</v>
      </c>
      <c r="G3921" s="84" t="s">
        <v>3108</v>
      </c>
      <c r="H3921" s="13" t="s">
        <v>7</v>
      </c>
      <c r="I3921" s="2">
        <v>27000</v>
      </c>
      <c r="J3921" s="2">
        <v>31161</v>
      </c>
      <c r="K3921" s="2">
        <v>31161</v>
      </c>
      <c r="L3921" s="2">
        <f t="shared" si="3312"/>
        <v>0</v>
      </c>
      <c r="M3921" s="2">
        <v>0</v>
      </c>
      <c r="N3921" s="2">
        <v>0</v>
      </c>
      <c r="O3921" s="2">
        <v>0</v>
      </c>
      <c r="P3921" s="2">
        <f t="shared" si="3314"/>
        <v>31161</v>
      </c>
      <c r="Q3921" s="2">
        <f t="shared" ref="Q3921:Q3984" si="3320">IF(J3921=0,"-",P3921/J3921*100)</f>
        <v>100</v>
      </c>
    </row>
    <row r="3922" spans="1:17">
      <c r="A3922" s="12" t="s">
        <v>803</v>
      </c>
      <c r="B3922" s="12" t="s">
        <v>129</v>
      </c>
      <c r="C3922" s="12" t="s">
        <v>1500</v>
      </c>
      <c r="D3922" s="12" t="s">
        <v>1501</v>
      </c>
      <c r="E3922" s="11">
        <v>6112</v>
      </c>
      <c r="F3922" s="12" t="s">
        <v>1506</v>
      </c>
      <c r="G3922" s="84" t="s">
        <v>3108</v>
      </c>
      <c r="H3922" s="13" t="s">
        <v>8</v>
      </c>
      <c r="I3922" s="2">
        <v>21000</v>
      </c>
      <c r="J3922" s="2">
        <v>21000</v>
      </c>
      <c r="K3922" s="2">
        <v>0</v>
      </c>
      <c r="L3922" s="2">
        <f t="shared" si="3312"/>
        <v>7000</v>
      </c>
      <c r="M3922" s="2">
        <v>0</v>
      </c>
      <c r="N3922" s="2">
        <v>0</v>
      </c>
      <c r="O3922" s="2">
        <v>7000</v>
      </c>
      <c r="P3922" s="2">
        <f t="shared" si="3314"/>
        <v>7000</v>
      </c>
      <c r="Q3922" s="2">
        <f t="shared" si="3320"/>
        <v>33.333333333333329</v>
      </c>
    </row>
    <row r="3923" spans="1:17">
      <c r="A3923" s="12" t="s">
        <v>803</v>
      </c>
      <c r="B3923" s="12" t="s">
        <v>129</v>
      </c>
      <c r="C3923" s="12" t="s">
        <v>1500</v>
      </c>
      <c r="D3923" s="12" t="s">
        <v>1501</v>
      </c>
      <c r="E3923" s="11">
        <v>6112</v>
      </c>
      <c r="F3923" s="12" t="s">
        <v>1507</v>
      </c>
      <c r="G3923" s="84" t="s">
        <v>3108</v>
      </c>
      <c r="H3923" s="13" t="s">
        <v>6</v>
      </c>
      <c r="I3923" s="2">
        <v>15500</v>
      </c>
      <c r="J3923" s="2">
        <v>15500</v>
      </c>
      <c r="K3923" s="2">
        <v>10000</v>
      </c>
      <c r="L3923" s="2">
        <f t="shared" si="3312"/>
        <v>0</v>
      </c>
      <c r="M3923" s="2">
        <v>0</v>
      </c>
      <c r="N3923" s="2">
        <v>0</v>
      </c>
      <c r="O3923" s="2">
        <v>0</v>
      </c>
      <c r="P3923" s="2">
        <f t="shared" si="3314"/>
        <v>10000</v>
      </c>
      <c r="Q3923" s="2">
        <f t="shared" si="3320"/>
        <v>64.516129032258064</v>
      </c>
    </row>
    <row r="3924" spans="1:17">
      <c r="A3924" s="12" t="s">
        <v>803</v>
      </c>
      <c r="B3924" s="12" t="s">
        <v>129</v>
      </c>
      <c r="C3924" s="12" t="s">
        <v>1500</v>
      </c>
      <c r="D3924" s="12" t="s">
        <v>1501</v>
      </c>
      <c r="E3924" s="18" t="s">
        <v>13</v>
      </c>
      <c r="F3924" s="18" t="s">
        <v>0</v>
      </c>
      <c r="G3924" s="81" t="s">
        <v>0</v>
      </c>
      <c r="H3924" s="18" t="s">
        <v>14</v>
      </c>
      <c r="I3924" s="3">
        <v>163821</v>
      </c>
      <c r="J3924" s="3">
        <f t="shared" ref="J3924:K3924" si="3321">SUM(J3925)</f>
        <v>163821</v>
      </c>
      <c r="K3924" s="3">
        <f t="shared" si="3321"/>
        <v>92676</v>
      </c>
      <c r="L3924" s="3">
        <f t="shared" si="3312"/>
        <v>48000</v>
      </c>
      <c r="M3924" s="3">
        <f t="shared" ref="M3924:O3924" si="3322">SUM(M3925)</f>
        <v>16000</v>
      </c>
      <c r="N3924" s="3">
        <f t="shared" si="3322"/>
        <v>16000</v>
      </c>
      <c r="O3924" s="3">
        <f t="shared" si="3322"/>
        <v>16000</v>
      </c>
      <c r="P3924" s="3">
        <f t="shared" si="3314"/>
        <v>140676</v>
      </c>
      <c r="Q3924" s="3">
        <f t="shared" si="3320"/>
        <v>85.871774680901709</v>
      </c>
    </row>
    <row r="3925" spans="1:17">
      <c r="A3925" s="33" t="s">
        <v>803</v>
      </c>
      <c r="B3925" s="33" t="s">
        <v>129</v>
      </c>
      <c r="C3925" s="33" t="s">
        <v>1500</v>
      </c>
      <c r="D3925" s="33" t="s">
        <v>1501</v>
      </c>
      <c r="E3925" s="34">
        <v>6121</v>
      </c>
      <c r="F3925" s="33"/>
      <c r="G3925" s="84" t="s">
        <v>3108</v>
      </c>
      <c r="H3925" s="35" t="s">
        <v>15</v>
      </c>
      <c r="I3925" s="32">
        <v>163821</v>
      </c>
      <c r="J3925" s="32">
        <v>163821</v>
      </c>
      <c r="K3925" s="32">
        <v>92676</v>
      </c>
      <c r="L3925" s="32">
        <f t="shared" si="3312"/>
        <v>48000</v>
      </c>
      <c r="M3925" s="32">
        <v>16000</v>
      </c>
      <c r="N3925" s="32">
        <v>16000</v>
      </c>
      <c r="O3925" s="32">
        <v>16000</v>
      </c>
      <c r="P3925" s="32">
        <f t="shared" si="3314"/>
        <v>140676</v>
      </c>
      <c r="Q3925" s="32">
        <f t="shared" si="3320"/>
        <v>85.871774680901709</v>
      </c>
    </row>
    <row r="3926" spans="1:17">
      <c r="A3926" s="12" t="s">
        <v>803</v>
      </c>
      <c r="B3926" s="12" t="s">
        <v>129</v>
      </c>
      <c r="C3926" s="12" t="s">
        <v>1500</v>
      </c>
      <c r="D3926" s="12" t="s">
        <v>1501</v>
      </c>
      <c r="E3926" s="18" t="s">
        <v>16</v>
      </c>
      <c r="F3926" s="18" t="s">
        <v>0</v>
      </c>
      <c r="G3926" s="81" t="s">
        <v>0</v>
      </c>
      <c r="H3926" s="18" t="s">
        <v>17</v>
      </c>
      <c r="I3926" s="3">
        <v>186800</v>
      </c>
      <c r="J3926" s="3">
        <f t="shared" ref="J3926:K3926" si="3323">SUM(J3927:J3933)</f>
        <v>157600</v>
      </c>
      <c r="K3926" s="3">
        <f t="shared" si="3323"/>
        <v>96715</v>
      </c>
      <c r="L3926" s="3">
        <f t="shared" si="3312"/>
        <v>33600</v>
      </c>
      <c r="M3926" s="3">
        <f t="shared" ref="M3926:O3926" si="3324">SUM(M3927:M3933)</f>
        <v>10400</v>
      </c>
      <c r="N3926" s="3">
        <f t="shared" si="3324"/>
        <v>9900</v>
      </c>
      <c r="O3926" s="3">
        <f t="shared" si="3324"/>
        <v>13300</v>
      </c>
      <c r="P3926" s="3">
        <f t="shared" si="3314"/>
        <v>130315</v>
      </c>
      <c r="Q3926" s="3">
        <f t="shared" si="3320"/>
        <v>82.687182741116743</v>
      </c>
    </row>
    <row r="3927" spans="1:17">
      <c r="A3927" s="12" t="s">
        <v>803</v>
      </c>
      <c r="B3927" s="12" t="s">
        <v>129</v>
      </c>
      <c r="C3927" s="12" t="s">
        <v>1500</v>
      </c>
      <c r="D3927" s="12" t="s">
        <v>1501</v>
      </c>
      <c r="E3927" s="11">
        <v>6131</v>
      </c>
      <c r="F3927" s="12"/>
      <c r="G3927" s="84" t="s">
        <v>3108</v>
      </c>
      <c r="H3927" s="13" t="s">
        <v>18</v>
      </c>
      <c r="I3927" s="2">
        <v>900</v>
      </c>
      <c r="J3927" s="2">
        <v>900</v>
      </c>
      <c r="K3927" s="2">
        <v>700</v>
      </c>
      <c r="L3927" s="2">
        <f t="shared" si="3312"/>
        <v>100</v>
      </c>
      <c r="M3927" s="2">
        <v>50</v>
      </c>
      <c r="N3927" s="2">
        <v>50</v>
      </c>
      <c r="O3927" s="2">
        <v>0</v>
      </c>
      <c r="P3927" s="2">
        <f t="shared" si="3314"/>
        <v>800</v>
      </c>
      <c r="Q3927" s="2">
        <f t="shared" si="3320"/>
        <v>88.888888888888886</v>
      </c>
    </row>
    <row r="3928" spans="1:17">
      <c r="A3928" s="12" t="s">
        <v>803</v>
      </c>
      <c r="B3928" s="12" t="s">
        <v>129</v>
      </c>
      <c r="C3928" s="12" t="s">
        <v>1500</v>
      </c>
      <c r="D3928" s="12" t="s">
        <v>1501</v>
      </c>
      <c r="E3928" s="11">
        <v>6132</v>
      </c>
      <c r="F3928" s="12"/>
      <c r="G3928" s="84" t="s">
        <v>3108</v>
      </c>
      <c r="H3928" s="13" t="s">
        <v>19</v>
      </c>
      <c r="I3928" s="2">
        <v>80000</v>
      </c>
      <c r="J3928" s="2">
        <v>80000</v>
      </c>
      <c r="K3928" s="2">
        <v>54000</v>
      </c>
      <c r="L3928" s="2">
        <f t="shared" si="3312"/>
        <v>13000</v>
      </c>
      <c r="M3928" s="2">
        <v>3000</v>
      </c>
      <c r="N3928" s="2">
        <v>3000</v>
      </c>
      <c r="O3928" s="2">
        <v>7000</v>
      </c>
      <c r="P3928" s="2">
        <f t="shared" si="3314"/>
        <v>67000</v>
      </c>
      <c r="Q3928" s="2">
        <f t="shared" si="3320"/>
        <v>83.75</v>
      </c>
    </row>
    <row r="3929" spans="1:17">
      <c r="A3929" s="12" t="s">
        <v>803</v>
      </c>
      <c r="B3929" s="12" t="s">
        <v>129</v>
      </c>
      <c r="C3929" s="12" t="s">
        <v>1500</v>
      </c>
      <c r="D3929" s="12" t="s">
        <v>1501</v>
      </c>
      <c r="E3929" s="11">
        <v>6133</v>
      </c>
      <c r="F3929" s="12"/>
      <c r="G3929" s="84" t="s">
        <v>3108</v>
      </c>
      <c r="H3929" s="13" t="s">
        <v>20</v>
      </c>
      <c r="I3929" s="2">
        <v>17000</v>
      </c>
      <c r="J3929" s="2">
        <v>17000</v>
      </c>
      <c r="K3929" s="2">
        <v>11500</v>
      </c>
      <c r="L3929" s="2">
        <f t="shared" si="3312"/>
        <v>3000</v>
      </c>
      <c r="M3929" s="2">
        <v>1000</v>
      </c>
      <c r="N3929" s="2">
        <v>1000</v>
      </c>
      <c r="O3929" s="2">
        <v>1000</v>
      </c>
      <c r="P3929" s="2">
        <f t="shared" si="3314"/>
        <v>14500</v>
      </c>
      <c r="Q3929" s="2">
        <f t="shared" si="3320"/>
        <v>85.294117647058826</v>
      </c>
    </row>
    <row r="3930" spans="1:17">
      <c r="A3930" s="12" t="s">
        <v>803</v>
      </c>
      <c r="B3930" s="12" t="s">
        <v>129</v>
      </c>
      <c r="C3930" s="12" t="s">
        <v>1500</v>
      </c>
      <c r="D3930" s="12" t="s">
        <v>1501</v>
      </c>
      <c r="E3930" s="11">
        <v>6134</v>
      </c>
      <c r="F3930" s="12"/>
      <c r="G3930" s="84" t="s">
        <v>3108</v>
      </c>
      <c r="H3930" s="13" t="s">
        <v>21</v>
      </c>
      <c r="I3930" s="2">
        <v>40000</v>
      </c>
      <c r="J3930" s="2">
        <v>15000</v>
      </c>
      <c r="K3930" s="2">
        <v>7500</v>
      </c>
      <c r="L3930" s="2">
        <f t="shared" si="3312"/>
        <v>4000</v>
      </c>
      <c r="M3930" s="2">
        <v>1500</v>
      </c>
      <c r="N3930" s="2">
        <v>1500</v>
      </c>
      <c r="O3930" s="2">
        <v>1000</v>
      </c>
      <c r="P3930" s="2">
        <f t="shared" si="3314"/>
        <v>11500</v>
      </c>
      <c r="Q3930" s="2">
        <f t="shared" si="3320"/>
        <v>76.666666666666671</v>
      </c>
    </row>
    <row r="3931" spans="1:17">
      <c r="A3931" s="12" t="s">
        <v>803</v>
      </c>
      <c r="B3931" s="12" t="s">
        <v>129</v>
      </c>
      <c r="C3931" s="12" t="s">
        <v>1500</v>
      </c>
      <c r="D3931" s="12" t="s">
        <v>1501</v>
      </c>
      <c r="E3931" s="11">
        <v>6135</v>
      </c>
      <c r="F3931" s="12"/>
      <c r="G3931" s="84" t="s">
        <v>3108</v>
      </c>
      <c r="H3931" s="13" t="s">
        <v>22</v>
      </c>
      <c r="I3931" s="2">
        <v>400</v>
      </c>
      <c r="J3931" s="2">
        <v>400</v>
      </c>
      <c r="K3931" s="2">
        <v>250</v>
      </c>
      <c r="L3931" s="2">
        <f t="shared" si="3312"/>
        <v>100</v>
      </c>
      <c r="M3931" s="2">
        <v>50</v>
      </c>
      <c r="N3931" s="2">
        <v>50</v>
      </c>
      <c r="O3931" s="2">
        <v>0</v>
      </c>
      <c r="P3931" s="2">
        <f t="shared" si="3314"/>
        <v>350</v>
      </c>
      <c r="Q3931" s="2">
        <f t="shared" si="3320"/>
        <v>87.5</v>
      </c>
    </row>
    <row r="3932" spans="1:17">
      <c r="A3932" s="12" t="s">
        <v>803</v>
      </c>
      <c r="B3932" s="12" t="s">
        <v>129</v>
      </c>
      <c r="C3932" s="12" t="s">
        <v>1500</v>
      </c>
      <c r="D3932" s="12" t="s">
        <v>1501</v>
      </c>
      <c r="E3932" s="11">
        <v>6137</v>
      </c>
      <c r="F3932" s="12"/>
      <c r="G3932" s="84" t="s">
        <v>3108</v>
      </c>
      <c r="H3932" s="13" t="s">
        <v>24</v>
      </c>
      <c r="I3932" s="2">
        <v>12000</v>
      </c>
      <c r="J3932" s="2">
        <v>10000</v>
      </c>
      <c r="K3932" s="2">
        <v>5500</v>
      </c>
      <c r="L3932" s="2">
        <f t="shared" si="3312"/>
        <v>3000</v>
      </c>
      <c r="M3932" s="2">
        <v>1000</v>
      </c>
      <c r="N3932" s="2">
        <v>1000</v>
      </c>
      <c r="O3932" s="2">
        <v>1000</v>
      </c>
      <c r="P3932" s="2">
        <f t="shared" si="3314"/>
        <v>8500</v>
      </c>
      <c r="Q3932" s="2">
        <f t="shared" si="3320"/>
        <v>85</v>
      </c>
    </row>
    <row r="3933" spans="1:17">
      <c r="A3933" s="17" t="s">
        <v>803</v>
      </c>
      <c r="B3933" s="17" t="s">
        <v>129</v>
      </c>
      <c r="C3933" s="17" t="s">
        <v>1500</v>
      </c>
      <c r="D3933" s="17" t="s">
        <v>1501</v>
      </c>
      <c r="E3933" s="17" t="s">
        <v>99</v>
      </c>
      <c r="F3933" s="12" t="s">
        <v>0</v>
      </c>
      <c r="G3933" s="84" t="s">
        <v>0</v>
      </c>
      <c r="H3933" s="18" t="s">
        <v>26</v>
      </c>
      <c r="I3933" s="3">
        <v>36500</v>
      </c>
      <c r="J3933" s="3">
        <f t="shared" ref="J3933:K3933" si="3325">SUM(J3934:J3936)</f>
        <v>34300</v>
      </c>
      <c r="K3933" s="3">
        <f t="shared" si="3325"/>
        <v>17265</v>
      </c>
      <c r="L3933" s="3">
        <f t="shared" si="3312"/>
        <v>10400</v>
      </c>
      <c r="M3933" s="3">
        <f t="shared" ref="M3933:O3933" si="3326">SUM(M3934:M3936)</f>
        <v>3800</v>
      </c>
      <c r="N3933" s="3">
        <f t="shared" si="3326"/>
        <v>3300</v>
      </c>
      <c r="O3933" s="3">
        <f t="shared" si="3326"/>
        <v>3300</v>
      </c>
      <c r="P3933" s="3">
        <f t="shared" si="3314"/>
        <v>27665</v>
      </c>
      <c r="Q3933" s="3">
        <f t="shared" si="3320"/>
        <v>80.655976676384839</v>
      </c>
    </row>
    <row r="3934" spans="1:17">
      <c r="A3934" s="12" t="s">
        <v>803</v>
      </c>
      <c r="B3934" s="12" t="s">
        <v>129</v>
      </c>
      <c r="C3934" s="12" t="s">
        <v>1500</v>
      </c>
      <c r="D3934" s="12" t="s">
        <v>1501</v>
      </c>
      <c r="E3934" s="11">
        <v>6139</v>
      </c>
      <c r="F3934" s="12"/>
      <c r="G3934" s="84" t="s">
        <v>3108</v>
      </c>
      <c r="H3934" s="13" t="s">
        <v>26</v>
      </c>
      <c r="I3934" s="2">
        <v>27500</v>
      </c>
      <c r="J3934" s="2">
        <v>25300</v>
      </c>
      <c r="K3934" s="2">
        <v>12500</v>
      </c>
      <c r="L3934" s="2">
        <f t="shared" si="3312"/>
        <v>8000</v>
      </c>
      <c r="M3934" s="2">
        <v>3000</v>
      </c>
      <c r="N3934" s="2">
        <v>2500</v>
      </c>
      <c r="O3934" s="2">
        <v>2500</v>
      </c>
      <c r="P3934" s="2">
        <f t="shared" si="3314"/>
        <v>20500</v>
      </c>
      <c r="Q3934" s="2">
        <f t="shared" si="3320"/>
        <v>81.027667984189719</v>
      </c>
    </row>
    <row r="3935" spans="1:17">
      <c r="A3935" s="33" t="s">
        <v>803</v>
      </c>
      <c r="B3935" s="33" t="s">
        <v>129</v>
      </c>
      <c r="C3935" s="33" t="s">
        <v>1500</v>
      </c>
      <c r="D3935" s="33" t="s">
        <v>1501</v>
      </c>
      <c r="E3935" s="34">
        <v>6139</v>
      </c>
      <c r="F3935" s="33" t="s">
        <v>1508</v>
      </c>
      <c r="G3935" s="84" t="s">
        <v>3108</v>
      </c>
      <c r="H3935" s="35" t="s">
        <v>108</v>
      </c>
      <c r="I3935" s="32">
        <v>5000</v>
      </c>
      <c r="J3935" s="32">
        <v>5000</v>
      </c>
      <c r="K3935" s="32">
        <v>2765</v>
      </c>
      <c r="L3935" s="32">
        <f t="shared" si="3312"/>
        <v>1350</v>
      </c>
      <c r="M3935" s="32">
        <v>450</v>
      </c>
      <c r="N3935" s="32">
        <v>450</v>
      </c>
      <c r="O3935" s="32">
        <v>450</v>
      </c>
      <c r="P3935" s="32">
        <f t="shared" si="3314"/>
        <v>4115</v>
      </c>
      <c r="Q3935" s="32">
        <f t="shared" si="3320"/>
        <v>82.3</v>
      </c>
    </row>
    <row r="3936" spans="1:17" ht="22.5">
      <c r="A3936" s="12" t="s">
        <v>803</v>
      </c>
      <c r="B3936" s="12" t="s">
        <v>129</v>
      </c>
      <c r="C3936" s="12" t="s">
        <v>1500</v>
      </c>
      <c r="D3936" s="12" t="s">
        <v>1501</v>
      </c>
      <c r="E3936" s="11">
        <v>6139</v>
      </c>
      <c r="F3936" s="12" t="s">
        <v>1509</v>
      </c>
      <c r="G3936" s="84" t="s">
        <v>3108</v>
      </c>
      <c r="H3936" s="13" t="s">
        <v>114</v>
      </c>
      <c r="I3936" s="2">
        <v>4000</v>
      </c>
      <c r="J3936" s="2">
        <v>4000</v>
      </c>
      <c r="K3936" s="2">
        <v>2000</v>
      </c>
      <c r="L3936" s="2">
        <f t="shared" si="3312"/>
        <v>1050</v>
      </c>
      <c r="M3936" s="2">
        <v>350</v>
      </c>
      <c r="N3936" s="2">
        <v>350</v>
      </c>
      <c r="O3936" s="2">
        <v>350</v>
      </c>
      <c r="P3936" s="2">
        <f t="shared" si="3314"/>
        <v>3050</v>
      </c>
      <c r="Q3936" s="2">
        <f t="shared" si="3320"/>
        <v>76.25</v>
      </c>
    </row>
    <row r="3937" spans="1:17" ht="22.5">
      <c r="A3937" s="17" t="s">
        <v>0</v>
      </c>
      <c r="B3937" s="17" t="s">
        <v>0</v>
      </c>
      <c r="C3937" s="17" t="s">
        <v>0</v>
      </c>
      <c r="D3937" s="18" t="s">
        <v>0</v>
      </c>
      <c r="E3937" s="18" t="s">
        <v>0</v>
      </c>
      <c r="F3937" s="18" t="s">
        <v>0</v>
      </c>
      <c r="G3937" s="81" t="s">
        <v>0</v>
      </c>
      <c r="H3937" s="24" t="s">
        <v>36</v>
      </c>
      <c r="I3937" s="29">
        <v>100</v>
      </c>
      <c r="J3937" s="29">
        <f t="shared" ref="J3937:K3939" si="3327">SUM(J3938)</f>
        <v>100</v>
      </c>
      <c r="K3937" s="29">
        <f t="shared" si="3327"/>
        <v>0</v>
      </c>
      <c r="L3937" s="29">
        <f t="shared" si="3312"/>
        <v>0</v>
      </c>
      <c r="M3937" s="29">
        <f t="shared" ref="M3937:O3939" si="3328">SUM(M3938)</f>
        <v>0</v>
      </c>
      <c r="N3937" s="29">
        <f t="shared" si="3328"/>
        <v>0</v>
      </c>
      <c r="O3937" s="29">
        <f t="shared" si="3328"/>
        <v>0</v>
      </c>
      <c r="P3937" s="29">
        <f t="shared" si="3314"/>
        <v>0</v>
      </c>
      <c r="Q3937" s="29">
        <f t="shared" si="3320"/>
        <v>0</v>
      </c>
    </row>
    <row r="3938" spans="1:17">
      <c r="A3938" s="12" t="s">
        <v>803</v>
      </c>
      <c r="B3938" s="12" t="s">
        <v>129</v>
      </c>
      <c r="C3938" s="12" t="s">
        <v>1500</v>
      </c>
      <c r="D3938" s="12" t="s">
        <v>1501</v>
      </c>
      <c r="E3938" s="18" t="s">
        <v>28</v>
      </c>
      <c r="F3938" s="18" t="s">
        <v>0</v>
      </c>
      <c r="G3938" s="81" t="s">
        <v>0</v>
      </c>
      <c r="H3938" s="18" t="s">
        <v>29</v>
      </c>
      <c r="I3938" s="3">
        <v>100</v>
      </c>
      <c r="J3938" s="3">
        <f t="shared" si="3327"/>
        <v>100</v>
      </c>
      <c r="K3938" s="3">
        <f t="shared" si="3327"/>
        <v>0</v>
      </c>
      <c r="L3938" s="3">
        <f t="shared" si="3312"/>
        <v>0</v>
      </c>
      <c r="M3938" s="3">
        <f t="shared" si="3328"/>
        <v>0</v>
      </c>
      <c r="N3938" s="3">
        <f t="shared" si="3328"/>
        <v>0</v>
      </c>
      <c r="O3938" s="3">
        <f t="shared" si="3328"/>
        <v>0</v>
      </c>
      <c r="P3938" s="3">
        <f t="shared" si="3314"/>
        <v>0</v>
      </c>
      <c r="Q3938" s="3">
        <f t="shared" si="3320"/>
        <v>0</v>
      </c>
    </row>
    <row r="3939" spans="1:17">
      <c r="A3939" s="17" t="s">
        <v>803</v>
      </c>
      <c r="B3939" s="17" t="s">
        <v>129</v>
      </c>
      <c r="C3939" s="17" t="s">
        <v>1500</v>
      </c>
      <c r="D3939" s="17" t="s">
        <v>1501</v>
      </c>
      <c r="E3939" s="17" t="s">
        <v>120</v>
      </c>
      <c r="F3939" s="12" t="s">
        <v>0</v>
      </c>
      <c r="G3939" s="84" t="s">
        <v>0</v>
      </c>
      <c r="H3939" s="18" t="s">
        <v>35</v>
      </c>
      <c r="I3939" s="3">
        <v>100</v>
      </c>
      <c r="J3939" s="3">
        <f t="shared" si="3327"/>
        <v>100</v>
      </c>
      <c r="K3939" s="3">
        <f t="shared" si="3327"/>
        <v>0</v>
      </c>
      <c r="L3939" s="3">
        <f t="shared" si="3312"/>
        <v>0</v>
      </c>
      <c r="M3939" s="3">
        <f t="shared" si="3328"/>
        <v>0</v>
      </c>
      <c r="N3939" s="3">
        <f t="shared" si="3328"/>
        <v>0</v>
      </c>
      <c r="O3939" s="3">
        <f t="shared" si="3328"/>
        <v>0</v>
      </c>
      <c r="P3939" s="3">
        <f t="shared" si="3314"/>
        <v>0</v>
      </c>
      <c r="Q3939" s="3">
        <f t="shared" si="3320"/>
        <v>0</v>
      </c>
    </row>
    <row r="3940" spans="1:17">
      <c r="A3940" s="12" t="s">
        <v>803</v>
      </c>
      <c r="B3940" s="12" t="s">
        <v>129</v>
      </c>
      <c r="C3940" s="12" t="s">
        <v>1500</v>
      </c>
      <c r="D3940" s="12" t="s">
        <v>1501</v>
      </c>
      <c r="E3940" s="11">
        <v>6148</v>
      </c>
      <c r="F3940" s="12"/>
      <c r="G3940" s="84" t="s">
        <v>3108</v>
      </c>
      <c r="H3940" s="13" t="s">
        <v>35</v>
      </c>
      <c r="I3940" s="2">
        <v>100</v>
      </c>
      <c r="J3940" s="2">
        <v>100</v>
      </c>
      <c r="K3940" s="2">
        <v>0</v>
      </c>
      <c r="L3940" s="2">
        <f t="shared" si="3312"/>
        <v>0</v>
      </c>
      <c r="M3940" s="2"/>
      <c r="N3940" s="2"/>
      <c r="O3940" s="2"/>
      <c r="P3940" s="2">
        <f t="shared" si="3314"/>
        <v>0</v>
      </c>
      <c r="Q3940" s="2">
        <f t="shared" si="3320"/>
        <v>0</v>
      </c>
    </row>
    <row r="3941" spans="1:17" ht="22.5">
      <c r="A3941" s="17" t="s">
        <v>0</v>
      </c>
      <c r="B3941" s="17" t="s">
        <v>0</v>
      </c>
      <c r="C3941" s="17" t="s">
        <v>0</v>
      </c>
      <c r="D3941" s="18" t="s">
        <v>0</v>
      </c>
      <c r="E3941" s="18" t="s">
        <v>0</v>
      </c>
      <c r="F3941" s="18" t="s">
        <v>0</v>
      </c>
      <c r="G3941" s="81" t="s">
        <v>0</v>
      </c>
      <c r="H3941" s="24" t="s">
        <v>58</v>
      </c>
      <c r="I3941" s="29">
        <v>40000</v>
      </c>
      <c r="J3941" s="29">
        <f t="shared" ref="J3941:K3941" si="3329">SUM(J3942)</f>
        <v>30000</v>
      </c>
      <c r="K3941" s="29">
        <f t="shared" si="3329"/>
        <v>16000</v>
      </c>
      <c r="L3941" s="29">
        <f t="shared" si="3312"/>
        <v>7000</v>
      </c>
      <c r="M3941" s="29">
        <f t="shared" ref="M3941:O3941" si="3330">SUM(M3942)</f>
        <v>2500</v>
      </c>
      <c r="N3941" s="29">
        <f t="shared" si="3330"/>
        <v>2500</v>
      </c>
      <c r="O3941" s="29">
        <f t="shared" si="3330"/>
        <v>2000</v>
      </c>
      <c r="P3941" s="29">
        <f t="shared" si="3314"/>
        <v>23000</v>
      </c>
      <c r="Q3941" s="29">
        <f t="shared" si="3320"/>
        <v>76.666666666666671</v>
      </c>
    </row>
    <row r="3942" spans="1:17">
      <c r="A3942" s="12" t="s">
        <v>803</v>
      </c>
      <c r="B3942" s="12" t="s">
        <v>129</v>
      </c>
      <c r="C3942" s="12" t="s">
        <v>1500</v>
      </c>
      <c r="D3942" s="12" t="s">
        <v>1501</v>
      </c>
      <c r="E3942" s="18" t="s">
        <v>50</v>
      </c>
      <c r="F3942" s="18" t="s">
        <v>0</v>
      </c>
      <c r="G3942" s="81" t="s">
        <v>0</v>
      </c>
      <c r="H3942" s="18" t="s">
        <v>51</v>
      </c>
      <c r="I3942" s="3">
        <v>40000</v>
      </c>
      <c r="J3942" s="3">
        <f t="shared" ref="J3942" si="3331">SUM(J3943:J3944)</f>
        <v>30000</v>
      </c>
      <c r="K3942" s="3">
        <f t="shared" ref="K3942" si="3332">SUM(K3943:K3944)</f>
        <v>16000</v>
      </c>
      <c r="L3942" s="3">
        <f t="shared" si="3312"/>
        <v>7000</v>
      </c>
      <c r="M3942" s="3">
        <f t="shared" ref="M3942:O3942" si="3333">SUM(M3943:M3944)</f>
        <v>2500</v>
      </c>
      <c r="N3942" s="3">
        <f t="shared" si="3333"/>
        <v>2500</v>
      </c>
      <c r="O3942" s="3">
        <f t="shared" si="3333"/>
        <v>2000</v>
      </c>
      <c r="P3942" s="3">
        <f t="shared" si="3314"/>
        <v>23000</v>
      </c>
      <c r="Q3942" s="3">
        <f t="shared" si="3320"/>
        <v>76.666666666666671</v>
      </c>
    </row>
    <row r="3943" spans="1:17">
      <c r="A3943" s="12" t="s">
        <v>803</v>
      </c>
      <c r="B3943" s="12" t="s">
        <v>129</v>
      </c>
      <c r="C3943" s="12" t="s">
        <v>1500</v>
      </c>
      <c r="D3943" s="12" t="s">
        <v>1501</v>
      </c>
      <c r="E3943" s="11">
        <v>8213</v>
      </c>
      <c r="F3943" s="12"/>
      <c r="G3943" s="84" t="s">
        <v>3108</v>
      </c>
      <c r="H3943" s="13" t="s">
        <v>54</v>
      </c>
      <c r="I3943" s="2">
        <v>29000</v>
      </c>
      <c r="J3943" s="2">
        <v>20000</v>
      </c>
      <c r="K3943" s="2">
        <v>10000</v>
      </c>
      <c r="L3943" s="2">
        <f t="shared" si="3312"/>
        <v>5500</v>
      </c>
      <c r="M3943" s="2">
        <v>2000</v>
      </c>
      <c r="N3943" s="2">
        <v>2000</v>
      </c>
      <c r="O3943" s="2">
        <v>1500</v>
      </c>
      <c r="P3943" s="2">
        <f t="shared" si="3314"/>
        <v>15500</v>
      </c>
      <c r="Q3943" s="2">
        <f t="shared" si="3320"/>
        <v>77.5</v>
      </c>
    </row>
    <row r="3944" spans="1:17">
      <c r="A3944" s="12" t="s">
        <v>803</v>
      </c>
      <c r="B3944" s="12" t="s">
        <v>129</v>
      </c>
      <c r="C3944" s="12" t="s">
        <v>1500</v>
      </c>
      <c r="D3944" s="12" t="s">
        <v>1501</v>
      </c>
      <c r="E3944" s="11">
        <v>8216</v>
      </c>
      <c r="F3944" s="12"/>
      <c r="G3944" s="84" t="s">
        <v>3108</v>
      </c>
      <c r="H3944" s="13" t="s">
        <v>57</v>
      </c>
      <c r="I3944" s="2">
        <v>11000</v>
      </c>
      <c r="J3944" s="2">
        <v>10000</v>
      </c>
      <c r="K3944" s="2">
        <v>6000</v>
      </c>
      <c r="L3944" s="2">
        <f t="shared" si="3312"/>
        <v>1500</v>
      </c>
      <c r="M3944" s="2">
        <v>500</v>
      </c>
      <c r="N3944" s="2">
        <v>500</v>
      </c>
      <c r="O3944" s="2">
        <v>500</v>
      </c>
      <c r="P3944" s="2">
        <f t="shared" si="3314"/>
        <v>7500</v>
      </c>
      <c r="Q3944" s="2">
        <f t="shared" si="3320"/>
        <v>75</v>
      </c>
    </row>
    <row r="3945" spans="1:17">
      <c r="A3945" s="13" t="s">
        <v>0</v>
      </c>
      <c r="B3945" s="13" t="s">
        <v>0</v>
      </c>
      <c r="C3945" s="13" t="s">
        <v>0</v>
      </c>
      <c r="D3945" s="13" t="s">
        <v>0</v>
      </c>
      <c r="E3945" s="13" t="s">
        <v>0</v>
      </c>
      <c r="F3945" s="13" t="s">
        <v>0</v>
      </c>
      <c r="G3945" s="84" t="s">
        <v>0</v>
      </c>
      <c r="H3945" s="24" t="s">
        <v>1510</v>
      </c>
      <c r="I3945" s="29">
        <v>2186925</v>
      </c>
      <c r="J3945" s="29">
        <f t="shared" ref="J3945:K3945" si="3334">SUM(J3915,J3937,J3941)</f>
        <v>2145886</v>
      </c>
      <c r="K3945" s="29">
        <f t="shared" si="3334"/>
        <v>1220695</v>
      </c>
      <c r="L3945" s="29">
        <f t="shared" si="3312"/>
        <v>580100</v>
      </c>
      <c r="M3945" s="29">
        <f t="shared" ref="M3945:O3945" si="3335">SUM(M3915,M3937,M3941)</f>
        <v>181400</v>
      </c>
      <c r="N3945" s="29">
        <f t="shared" si="3335"/>
        <v>191400</v>
      </c>
      <c r="O3945" s="29">
        <f t="shared" si="3335"/>
        <v>207300</v>
      </c>
      <c r="P3945" s="29">
        <f t="shared" si="3314"/>
        <v>1800795</v>
      </c>
      <c r="Q3945" s="29">
        <f t="shared" si="3320"/>
        <v>83.91848402012036</v>
      </c>
    </row>
    <row r="3946" spans="1:17" ht="15.75" thickBot="1">
      <c r="A3946" s="13" t="s">
        <v>0</v>
      </c>
      <c r="B3946" s="13" t="s">
        <v>0</v>
      </c>
      <c r="C3946" s="13" t="s">
        <v>0</v>
      </c>
      <c r="D3946" s="13" t="s">
        <v>0</v>
      </c>
      <c r="E3946" s="13" t="s">
        <v>0</v>
      </c>
      <c r="F3946" s="13" t="s">
        <v>0</v>
      </c>
      <c r="G3946" s="84" t="s">
        <v>0</v>
      </c>
      <c r="H3946" s="18" t="s">
        <v>125</v>
      </c>
      <c r="I3946" s="3">
        <v>53</v>
      </c>
      <c r="J3946" s="3">
        <v>53</v>
      </c>
      <c r="K3946" s="3">
        <v>0</v>
      </c>
      <c r="L3946" s="3">
        <f t="shared" si="3312"/>
        <v>0</v>
      </c>
      <c r="M3946" s="3"/>
      <c r="N3946" s="3"/>
      <c r="O3946" s="3"/>
      <c r="P3946" s="3">
        <f t="shared" si="3314"/>
        <v>0</v>
      </c>
      <c r="Q3946" s="3">
        <f t="shared" si="3320"/>
        <v>0</v>
      </c>
    </row>
    <row r="3947" spans="1:17" ht="45.75" thickBot="1">
      <c r="A3947" s="109" t="s">
        <v>0</v>
      </c>
      <c r="B3947" s="109" t="s">
        <v>0</v>
      </c>
      <c r="C3947" s="109" t="s">
        <v>0</v>
      </c>
      <c r="D3947" s="109" t="s">
        <v>0</v>
      </c>
      <c r="E3947" s="109" t="s">
        <v>0</v>
      </c>
      <c r="F3947" s="109" t="s">
        <v>0</v>
      </c>
      <c r="G3947" s="121" t="s">
        <v>0</v>
      </c>
      <c r="H3947" s="1" t="s">
        <v>126</v>
      </c>
      <c r="I3947" s="1" t="s">
        <v>3016</v>
      </c>
      <c r="J3947" s="1" t="s">
        <v>3199</v>
      </c>
      <c r="K3947" s="1" t="s">
        <v>3198</v>
      </c>
      <c r="L3947" s="1" t="s">
        <v>3191</v>
      </c>
      <c r="M3947" s="1" t="s">
        <v>3193</v>
      </c>
      <c r="N3947" s="1" t="s">
        <v>3194</v>
      </c>
      <c r="O3947" s="1" t="s">
        <v>3195</v>
      </c>
      <c r="P3947" s="1" t="s">
        <v>3192</v>
      </c>
      <c r="Q3947" s="1" t="s">
        <v>3185</v>
      </c>
    </row>
    <row r="3948" spans="1:17">
      <c r="A3948" s="110"/>
      <c r="B3948" s="110"/>
      <c r="C3948" s="110"/>
      <c r="D3948" s="110"/>
      <c r="E3948" s="110"/>
      <c r="F3948" s="110"/>
      <c r="G3948" s="122"/>
      <c r="H3948" s="26" t="s">
        <v>0</v>
      </c>
      <c r="I3948" s="28">
        <v>1</v>
      </c>
      <c r="J3948" s="28">
        <v>2</v>
      </c>
      <c r="K3948" s="28">
        <v>3</v>
      </c>
      <c r="L3948" s="28" t="s">
        <v>3186</v>
      </c>
      <c r="M3948" s="28">
        <v>5</v>
      </c>
      <c r="N3948" s="28">
        <v>6</v>
      </c>
      <c r="O3948" s="28">
        <v>7</v>
      </c>
      <c r="P3948" s="28" t="s">
        <v>3187</v>
      </c>
      <c r="Q3948" s="28">
        <v>9</v>
      </c>
    </row>
    <row r="3949" spans="1:17">
      <c r="A3949" s="110"/>
      <c r="B3949" s="110"/>
      <c r="C3949" s="110"/>
      <c r="D3949" s="110"/>
      <c r="E3949" s="110"/>
      <c r="F3949" s="110"/>
      <c r="G3949" s="122"/>
      <c r="H3949" s="8" t="s">
        <v>877</v>
      </c>
      <c r="I3949" s="9">
        <v>2186925</v>
      </c>
      <c r="J3949" s="9">
        <f t="shared" ref="J3949" si="3336">SUM(J3945)</f>
        <v>2145886</v>
      </c>
      <c r="K3949" s="9">
        <f t="shared" ref="K3949" si="3337">SUM(K3945)</f>
        <v>1220695</v>
      </c>
      <c r="L3949" s="9">
        <f t="shared" ref="L3949:L3950" si="3338">M3949+N3949+O3949</f>
        <v>580100</v>
      </c>
      <c r="M3949" s="9">
        <f t="shared" ref="M3949:O3949" si="3339">SUM(M3945)</f>
        <v>181400</v>
      </c>
      <c r="N3949" s="9">
        <f t="shared" si="3339"/>
        <v>191400</v>
      </c>
      <c r="O3949" s="9">
        <f t="shared" si="3339"/>
        <v>207300</v>
      </c>
      <c r="P3949" s="9">
        <f t="shared" ref="P3949:P3950" si="3340">SUM(K3949+L3949)</f>
        <v>1800795</v>
      </c>
      <c r="Q3949" s="9">
        <f t="shared" si="3320"/>
        <v>83.91848402012036</v>
      </c>
    </row>
    <row r="3950" spans="1:17">
      <c r="A3950" s="110"/>
      <c r="B3950" s="110"/>
      <c r="C3950" s="110"/>
      <c r="D3950" s="110"/>
      <c r="E3950" s="110"/>
      <c r="F3950" s="110"/>
      <c r="G3950" s="122"/>
      <c r="H3950" s="10" t="s">
        <v>68</v>
      </c>
      <c r="I3950" s="9">
        <v>2186925</v>
      </c>
      <c r="J3950" s="9">
        <f t="shared" ref="J3950" si="3341">SUM(J3949)</f>
        <v>2145886</v>
      </c>
      <c r="K3950" s="9">
        <f t="shared" ref="K3950" si="3342">SUM(K3949)</f>
        <v>1220695</v>
      </c>
      <c r="L3950" s="9">
        <f t="shared" si="3338"/>
        <v>580100</v>
      </c>
      <c r="M3950" s="9">
        <f t="shared" ref="M3950:O3950" si="3343">SUM(M3949)</f>
        <v>181400</v>
      </c>
      <c r="N3950" s="9">
        <f t="shared" si="3343"/>
        <v>191400</v>
      </c>
      <c r="O3950" s="9">
        <f t="shared" si="3343"/>
        <v>207300</v>
      </c>
      <c r="P3950" s="9">
        <f t="shared" si="3340"/>
        <v>1800795</v>
      </c>
      <c r="Q3950" s="9">
        <f t="shared" si="3320"/>
        <v>83.91848402012036</v>
      </c>
    </row>
    <row r="3951" spans="1:17">
      <c r="A3951" s="111"/>
      <c r="B3951" s="111"/>
      <c r="C3951" s="111"/>
      <c r="D3951" s="111"/>
      <c r="E3951" s="111"/>
      <c r="F3951" s="111"/>
      <c r="G3951" s="123"/>
      <c r="Q3951" t="str">
        <f t="shared" si="3320"/>
        <v>-</v>
      </c>
    </row>
    <row r="3952" spans="1:17" ht="15.75" thickBot="1">
      <c r="A3952" s="13" t="s">
        <v>0</v>
      </c>
      <c r="B3952" s="13" t="s">
        <v>0</v>
      </c>
      <c r="C3952" s="13" t="s">
        <v>0</v>
      </c>
      <c r="D3952" s="13" t="s">
        <v>0</v>
      </c>
      <c r="E3952" s="13" t="s">
        <v>0</v>
      </c>
      <c r="F3952" s="13" t="s">
        <v>0</v>
      </c>
      <c r="G3952" s="84" t="s">
        <v>0</v>
      </c>
      <c r="H3952" s="27" t="s">
        <v>0</v>
      </c>
      <c r="I3952" s="27"/>
      <c r="J3952" s="27"/>
      <c r="K3952" s="27"/>
      <c r="L3952" s="27"/>
      <c r="M3952" s="27"/>
      <c r="N3952" s="27"/>
      <c r="O3952" s="27"/>
      <c r="P3952" s="27"/>
      <c r="Q3952" s="27" t="str">
        <f t="shared" si="3320"/>
        <v>-</v>
      </c>
    </row>
    <row r="3953" spans="1:17" ht="45.75" thickBot="1">
      <c r="A3953" s="1" t="s">
        <v>82</v>
      </c>
      <c r="B3953" s="1" t="s">
        <v>83</v>
      </c>
      <c r="C3953" s="1" t="s">
        <v>84</v>
      </c>
      <c r="D3953" s="19" t="s">
        <v>0</v>
      </c>
      <c r="E3953" s="1" t="s">
        <v>85</v>
      </c>
      <c r="F3953" s="1" t="s">
        <v>86</v>
      </c>
      <c r="G3953" s="82" t="s">
        <v>87</v>
      </c>
      <c r="H3953" s="1" t="s">
        <v>1</v>
      </c>
      <c r="I3953" s="1" t="s">
        <v>3016</v>
      </c>
      <c r="J3953" s="1" t="s">
        <v>3199</v>
      </c>
      <c r="K3953" s="1" t="s">
        <v>3198</v>
      </c>
      <c r="L3953" s="1" t="s">
        <v>3191</v>
      </c>
      <c r="M3953" s="1" t="s">
        <v>3193</v>
      </c>
      <c r="N3953" s="1" t="s">
        <v>3194</v>
      </c>
      <c r="O3953" s="1" t="s">
        <v>3195</v>
      </c>
      <c r="P3953" s="1" t="s">
        <v>3192</v>
      </c>
      <c r="Q3953" s="1" t="s">
        <v>3185</v>
      </c>
    </row>
    <row r="3954" spans="1:17">
      <c r="A3954" s="20" t="s">
        <v>0</v>
      </c>
      <c r="B3954" s="20" t="s">
        <v>0</v>
      </c>
      <c r="C3954" s="20" t="s">
        <v>0</v>
      </c>
      <c r="D3954" s="21" t="s">
        <v>0</v>
      </c>
      <c r="E3954" s="21" t="s">
        <v>0</v>
      </c>
      <c r="F3954" s="22" t="s">
        <v>0</v>
      </c>
      <c r="G3954" s="83" t="s">
        <v>0</v>
      </c>
      <c r="H3954" s="23" t="s">
        <v>0</v>
      </c>
      <c r="I3954" s="28">
        <v>1</v>
      </c>
      <c r="J3954" s="28">
        <v>2</v>
      </c>
      <c r="K3954" s="28">
        <v>3</v>
      </c>
      <c r="L3954" s="28" t="s">
        <v>3186</v>
      </c>
      <c r="M3954" s="28">
        <v>5</v>
      </c>
      <c r="N3954" s="28">
        <v>6</v>
      </c>
      <c r="O3954" s="28">
        <v>7</v>
      </c>
      <c r="P3954" s="28" t="s">
        <v>3187</v>
      </c>
      <c r="Q3954" s="28">
        <v>9</v>
      </c>
    </row>
    <row r="3955" spans="1:17">
      <c r="A3955" s="17" t="s">
        <v>803</v>
      </c>
      <c r="B3955" s="17" t="s">
        <v>129</v>
      </c>
      <c r="C3955" s="12" t="s">
        <v>1511</v>
      </c>
      <c r="D3955" s="12" t="s">
        <v>1512</v>
      </c>
      <c r="E3955" s="18" t="s">
        <v>0</v>
      </c>
      <c r="F3955" s="18" t="s">
        <v>0</v>
      </c>
      <c r="G3955" s="81" t="s">
        <v>0</v>
      </c>
      <c r="H3955" s="18" t="s">
        <v>1513</v>
      </c>
      <c r="I3955" s="11"/>
      <c r="J3955" s="11"/>
      <c r="K3955" s="11"/>
      <c r="L3955" s="11"/>
      <c r="M3955" s="11"/>
      <c r="N3955" s="11"/>
      <c r="O3955" s="11"/>
      <c r="P3955" s="11"/>
      <c r="Q3955" s="11" t="str">
        <f t="shared" si="3320"/>
        <v>-</v>
      </c>
    </row>
    <row r="3956" spans="1:17" ht="22.5">
      <c r="A3956" s="17" t="s">
        <v>0</v>
      </c>
      <c r="B3956" s="17" t="s">
        <v>0</v>
      </c>
      <c r="C3956" s="17" t="s">
        <v>0</v>
      </c>
      <c r="D3956" s="18" t="s">
        <v>0</v>
      </c>
      <c r="E3956" s="18" t="s">
        <v>0</v>
      </c>
      <c r="F3956" s="18" t="s">
        <v>0</v>
      </c>
      <c r="G3956" s="81" t="s">
        <v>0</v>
      </c>
      <c r="H3956" s="24" t="s">
        <v>27</v>
      </c>
      <c r="I3956" s="29">
        <v>1243662</v>
      </c>
      <c r="J3956" s="29">
        <f t="shared" ref="J3956" si="3344">SUM(J3957,J3965,J3967)</f>
        <v>1215937</v>
      </c>
      <c r="K3956" s="29">
        <f t="shared" ref="K3956" si="3345">SUM(K3957,K3965,K3967)</f>
        <v>689990</v>
      </c>
      <c r="L3956" s="29">
        <f t="shared" ref="L3956:L3987" si="3346">M3956+N3956+O3956</f>
        <v>340900</v>
      </c>
      <c r="M3956" s="29">
        <f t="shared" ref="M3956:O3956" si="3347">SUM(M3957,M3965,M3967)</f>
        <v>108900</v>
      </c>
      <c r="N3956" s="29">
        <f t="shared" si="3347"/>
        <v>115000</v>
      </c>
      <c r="O3956" s="29">
        <f t="shared" si="3347"/>
        <v>117000</v>
      </c>
      <c r="P3956" s="29">
        <f t="shared" ref="P3956:P3987" si="3348">SUM(K3956+L3956)</f>
        <v>1030890</v>
      </c>
      <c r="Q3956" s="29">
        <f t="shared" si="3320"/>
        <v>84.781530622063485</v>
      </c>
    </row>
    <row r="3957" spans="1:17">
      <c r="A3957" s="12" t="s">
        <v>803</v>
      </c>
      <c r="B3957" s="12" t="s">
        <v>129</v>
      </c>
      <c r="C3957" s="12" t="s">
        <v>1511</v>
      </c>
      <c r="D3957" s="12" t="s">
        <v>1512</v>
      </c>
      <c r="E3957" s="18" t="s">
        <v>2</v>
      </c>
      <c r="F3957" s="18" t="s">
        <v>0</v>
      </c>
      <c r="G3957" s="81" t="s">
        <v>0</v>
      </c>
      <c r="H3957" s="18" t="s">
        <v>3</v>
      </c>
      <c r="I3957" s="3">
        <v>1010549</v>
      </c>
      <c r="J3957" s="3">
        <f t="shared" ref="J3957" si="3349">SUM(J3958:J3959)</f>
        <v>1004824</v>
      </c>
      <c r="K3957" s="3">
        <f t="shared" ref="K3957" si="3350">SUM(K3958:K3959)</f>
        <v>561279</v>
      </c>
      <c r="L3957" s="3">
        <f t="shared" si="3346"/>
        <v>296500</v>
      </c>
      <c r="M3957" s="3">
        <f t="shared" ref="M3957:O3957" si="3351">SUM(M3958:M3959)</f>
        <v>95500</v>
      </c>
      <c r="N3957" s="3">
        <f t="shared" si="3351"/>
        <v>100500</v>
      </c>
      <c r="O3957" s="3">
        <f t="shared" si="3351"/>
        <v>100500</v>
      </c>
      <c r="P3957" s="3">
        <f t="shared" si="3348"/>
        <v>857779</v>
      </c>
      <c r="Q3957" s="3">
        <f t="shared" si="3320"/>
        <v>85.366093962723824</v>
      </c>
    </row>
    <row r="3958" spans="1:17">
      <c r="A3958" s="33" t="s">
        <v>803</v>
      </c>
      <c r="B3958" s="33" t="s">
        <v>129</v>
      </c>
      <c r="C3958" s="33" t="s">
        <v>1511</v>
      </c>
      <c r="D3958" s="33" t="s">
        <v>1512</v>
      </c>
      <c r="E3958" s="34">
        <v>6111</v>
      </c>
      <c r="F3958" s="33"/>
      <c r="G3958" s="84" t="s">
        <v>3108</v>
      </c>
      <c r="H3958" s="35" t="s">
        <v>4</v>
      </c>
      <c r="I3958" s="32">
        <v>889649</v>
      </c>
      <c r="J3958" s="32">
        <v>889649</v>
      </c>
      <c r="K3958" s="32">
        <v>485307</v>
      </c>
      <c r="L3958" s="32">
        <f t="shared" si="3346"/>
        <v>270000</v>
      </c>
      <c r="M3958" s="32">
        <v>90000</v>
      </c>
      <c r="N3958" s="32">
        <v>90000</v>
      </c>
      <c r="O3958" s="32">
        <v>90000</v>
      </c>
      <c r="P3958" s="32">
        <f t="shared" si="3348"/>
        <v>755307</v>
      </c>
      <c r="Q3958" s="32">
        <f t="shared" si="3320"/>
        <v>84.899437868192962</v>
      </c>
    </row>
    <row r="3959" spans="1:17">
      <c r="A3959" s="17" t="s">
        <v>803</v>
      </c>
      <c r="B3959" s="17" t="s">
        <v>129</v>
      </c>
      <c r="C3959" s="17" t="s">
        <v>1511</v>
      </c>
      <c r="D3959" s="17" t="s">
        <v>1512</v>
      </c>
      <c r="E3959" s="17" t="s">
        <v>91</v>
      </c>
      <c r="F3959" s="12" t="s">
        <v>0</v>
      </c>
      <c r="G3959" s="84" t="s">
        <v>0</v>
      </c>
      <c r="H3959" s="18" t="s">
        <v>5</v>
      </c>
      <c r="I3959" s="3">
        <v>120900</v>
      </c>
      <c r="J3959" s="3">
        <f t="shared" ref="J3959:K3959" si="3352">SUM(J3960:J3964)</f>
        <v>115175</v>
      </c>
      <c r="K3959" s="3">
        <f t="shared" si="3352"/>
        <v>75972</v>
      </c>
      <c r="L3959" s="3">
        <f t="shared" si="3346"/>
        <v>26500</v>
      </c>
      <c r="M3959" s="3">
        <f t="shared" ref="M3959:O3959" si="3353">SUM(M3960:M3964)</f>
        <v>5500</v>
      </c>
      <c r="N3959" s="3">
        <f t="shared" si="3353"/>
        <v>10500</v>
      </c>
      <c r="O3959" s="3">
        <f t="shared" si="3353"/>
        <v>10500</v>
      </c>
      <c r="P3959" s="3">
        <f t="shared" si="3348"/>
        <v>102472</v>
      </c>
      <c r="Q3959" s="3">
        <f t="shared" si="3320"/>
        <v>88.970696765791189</v>
      </c>
    </row>
    <row r="3960" spans="1:17">
      <c r="A3960" s="33" t="s">
        <v>803</v>
      </c>
      <c r="B3960" s="33" t="s">
        <v>129</v>
      </c>
      <c r="C3960" s="33" t="s">
        <v>1511</v>
      </c>
      <c r="D3960" s="33" t="s">
        <v>1512</v>
      </c>
      <c r="E3960" s="34">
        <v>6112</v>
      </c>
      <c r="F3960" s="33" t="s">
        <v>1514</v>
      </c>
      <c r="G3960" s="84" t="s">
        <v>3108</v>
      </c>
      <c r="H3960" s="35" t="s">
        <v>9</v>
      </c>
      <c r="I3960" s="32">
        <v>17000</v>
      </c>
      <c r="J3960" s="32">
        <v>17000</v>
      </c>
      <c r="K3960" s="32">
        <v>8772</v>
      </c>
      <c r="L3960" s="32">
        <f t="shared" si="3346"/>
        <v>3500</v>
      </c>
      <c r="M3960" s="32">
        <v>500</v>
      </c>
      <c r="N3960" s="32">
        <v>1500</v>
      </c>
      <c r="O3960" s="32">
        <v>1500</v>
      </c>
      <c r="P3960" s="32">
        <f t="shared" si="3348"/>
        <v>12272</v>
      </c>
      <c r="Q3960" s="32">
        <f t="shared" si="3320"/>
        <v>72.188235294117646</v>
      </c>
    </row>
    <row r="3961" spans="1:17">
      <c r="A3961" s="33" t="s">
        <v>803</v>
      </c>
      <c r="B3961" s="33" t="s">
        <v>129</v>
      </c>
      <c r="C3961" s="33" t="s">
        <v>1511</v>
      </c>
      <c r="D3961" s="33" t="s">
        <v>1512</v>
      </c>
      <c r="E3961" s="34">
        <v>6112</v>
      </c>
      <c r="F3961" s="33" t="s">
        <v>1515</v>
      </c>
      <c r="G3961" s="84" t="s">
        <v>3108</v>
      </c>
      <c r="H3961" s="35" t="s">
        <v>10</v>
      </c>
      <c r="I3961" s="32">
        <v>73900</v>
      </c>
      <c r="J3961" s="32">
        <v>73900</v>
      </c>
      <c r="K3961" s="32">
        <v>47175</v>
      </c>
      <c r="L3961" s="32">
        <f t="shared" si="3346"/>
        <v>23000</v>
      </c>
      <c r="M3961" s="32">
        <v>5000</v>
      </c>
      <c r="N3961" s="32">
        <v>9000</v>
      </c>
      <c r="O3961" s="32">
        <v>9000</v>
      </c>
      <c r="P3961" s="32">
        <f t="shared" si="3348"/>
        <v>70175</v>
      </c>
      <c r="Q3961" s="32">
        <f t="shared" si="3320"/>
        <v>94.959404600811908</v>
      </c>
    </row>
    <row r="3962" spans="1:17">
      <c r="A3962" s="12" t="s">
        <v>803</v>
      </c>
      <c r="B3962" s="12" t="s">
        <v>129</v>
      </c>
      <c r="C3962" s="12" t="s">
        <v>1511</v>
      </c>
      <c r="D3962" s="12" t="s">
        <v>1512</v>
      </c>
      <c r="E3962" s="11">
        <v>6112</v>
      </c>
      <c r="F3962" s="12" t="s">
        <v>1516</v>
      </c>
      <c r="G3962" s="84" t="s">
        <v>3108</v>
      </c>
      <c r="H3962" s="13" t="s">
        <v>7</v>
      </c>
      <c r="I3962" s="2">
        <v>21000</v>
      </c>
      <c r="J3962" s="2">
        <v>15275</v>
      </c>
      <c r="K3962" s="2">
        <v>15275</v>
      </c>
      <c r="L3962" s="2">
        <f t="shared" si="3346"/>
        <v>0</v>
      </c>
      <c r="M3962" s="2"/>
      <c r="N3962" s="2"/>
      <c r="O3962" s="2"/>
      <c r="P3962" s="2">
        <f t="shared" si="3348"/>
        <v>15275</v>
      </c>
      <c r="Q3962" s="2">
        <f t="shared" si="3320"/>
        <v>100</v>
      </c>
    </row>
    <row r="3963" spans="1:17">
      <c r="A3963" s="12" t="s">
        <v>803</v>
      </c>
      <c r="B3963" s="12" t="s">
        <v>129</v>
      </c>
      <c r="C3963" s="12" t="s">
        <v>1511</v>
      </c>
      <c r="D3963" s="12" t="s">
        <v>1512</v>
      </c>
      <c r="E3963" s="11">
        <v>6112</v>
      </c>
      <c r="F3963" s="12" t="s">
        <v>1517</v>
      </c>
      <c r="G3963" s="84" t="s">
        <v>3108</v>
      </c>
      <c r="H3963" s="13" t="s">
        <v>8</v>
      </c>
      <c r="I3963" s="2">
        <v>0</v>
      </c>
      <c r="J3963" s="2">
        <v>0</v>
      </c>
      <c r="K3963" s="2">
        <v>0</v>
      </c>
      <c r="L3963" s="2">
        <f t="shared" si="3346"/>
        <v>0</v>
      </c>
      <c r="M3963" s="2"/>
      <c r="N3963" s="2"/>
      <c r="O3963" s="2"/>
      <c r="P3963" s="2">
        <f t="shared" si="3348"/>
        <v>0</v>
      </c>
      <c r="Q3963" s="2" t="str">
        <f t="shared" si="3320"/>
        <v>-</v>
      </c>
    </row>
    <row r="3964" spans="1:17">
      <c r="A3964" s="12" t="s">
        <v>803</v>
      </c>
      <c r="B3964" s="12" t="s">
        <v>129</v>
      </c>
      <c r="C3964" s="12" t="s">
        <v>1511</v>
      </c>
      <c r="D3964" s="12" t="s">
        <v>1512</v>
      </c>
      <c r="E3964" s="11">
        <v>6112</v>
      </c>
      <c r="F3964" s="12" t="s">
        <v>1518</v>
      </c>
      <c r="G3964" s="84" t="s">
        <v>3108</v>
      </c>
      <c r="H3964" s="13" t="s">
        <v>6</v>
      </c>
      <c r="I3964" s="2">
        <v>9000</v>
      </c>
      <c r="J3964" s="2">
        <v>9000</v>
      </c>
      <c r="K3964" s="2">
        <v>4750</v>
      </c>
      <c r="L3964" s="2">
        <f t="shared" si="3346"/>
        <v>0</v>
      </c>
      <c r="M3964" s="2"/>
      <c r="N3964" s="2"/>
      <c r="O3964" s="2"/>
      <c r="P3964" s="2">
        <f t="shared" si="3348"/>
        <v>4750</v>
      </c>
      <c r="Q3964" s="2">
        <f t="shared" si="3320"/>
        <v>52.777777777777779</v>
      </c>
    </row>
    <row r="3965" spans="1:17">
      <c r="A3965" s="12" t="s">
        <v>803</v>
      </c>
      <c r="B3965" s="12" t="s">
        <v>129</v>
      </c>
      <c r="C3965" s="12" t="s">
        <v>1511</v>
      </c>
      <c r="D3965" s="12" t="s">
        <v>1512</v>
      </c>
      <c r="E3965" s="18" t="s">
        <v>13</v>
      </c>
      <c r="F3965" s="18" t="s">
        <v>0</v>
      </c>
      <c r="G3965" s="81" t="s">
        <v>0</v>
      </c>
      <c r="H3965" s="18" t="s">
        <v>14</v>
      </c>
      <c r="I3965" s="3">
        <v>93413</v>
      </c>
      <c r="J3965" s="3">
        <f t="shared" ref="J3965:K3965" si="3354">SUM(J3966)</f>
        <v>93413</v>
      </c>
      <c r="K3965" s="3">
        <f t="shared" si="3354"/>
        <v>52608</v>
      </c>
      <c r="L3965" s="3">
        <f t="shared" si="3346"/>
        <v>30000</v>
      </c>
      <c r="M3965" s="3">
        <f t="shared" ref="M3965:O3965" si="3355">SUM(M3966)</f>
        <v>10000</v>
      </c>
      <c r="N3965" s="3">
        <f t="shared" si="3355"/>
        <v>10000</v>
      </c>
      <c r="O3965" s="3">
        <f t="shared" si="3355"/>
        <v>10000</v>
      </c>
      <c r="P3965" s="3">
        <f t="shared" si="3348"/>
        <v>82608</v>
      </c>
      <c r="Q3965" s="3">
        <f t="shared" si="3320"/>
        <v>88.433087471765177</v>
      </c>
    </row>
    <row r="3966" spans="1:17">
      <c r="A3966" s="33" t="s">
        <v>803</v>
      </c>
      <c r="B3966" s="33" t="s">
        <v>129</v>
      </c>
      <c r="C3966" s="33" t="s">
        <v>1511</v>
      </c>
      <c r="D3966" s="33" t="s">
        <v>1512</v>
      </c>
      <c r="E3966" s="34">
        <v>6121</v>
      </c>
      <c r="F3966" s="33"/>
      <c r="G3966" s="84" t="s">
        <v>3108</v>
      </c>
      <c r="H3966" s="35" t="s">
        <v>15</v>
      </c>
      <c r="I3966" s="32">
        <v>93413</v>
      </c>
      <c r="J3966" s="32">
        <v>93413</v>
      </c>
      <c r="K3966" s="32">
        <v>52608</v>
      </c>
      <c r="L3966" s="32">
        <f t="shared" si="3346"/>
        <v>30000</v>
      </c>
      <c r="M3966" s="32">
        <v>10000</v>
      </c>
      <c r="N3966" s="32">
        <v>10000</v>
      </c>
      <c r="O3966" s="32">
        <v>10000</v>
      </c>
      <c r="P3966" s="32">
        <f t="shared" si="3348"/>
        <v>82608</v>
      </c>
      <c r="Q3966" s="32">
        <f t="shared" si="3320"/>
        <v>88.433087471765177</v>
      </c>
    </row>
    <row r="3967" spans="1:17">
      <c r="A3967" s="12" t="s">
        <v>803</v>
      </c>
      <c r="B3967" s="12" t="s">
        <v>129</v>
      </c>
      <c r="C3967" s="12" t="s">
        <v>1511</v>
      </c>
      <c r="D3967" s="12" t="s">
        <v>1512</v>
      </c>
      <c r="E3967" s="18" t="s">
        <v>16</v>
      </c>
      <c r="F3967" s="18" t="s">
        <v>0</v>
      </c>
      <c r="G3967" s="81" t="s">
        <v>0</v>
      </c>
      <c r="H3967" s="18" t="s">
        <v>17</v>
      </c>
      <c r="I3967" s="3">
        <v>139700</v>
      </c>
      <c r="J3967" s="3">
        <f t="shared" ref="J3967:K3967" si="3356">SUM(J3968:J3974)</f>
        <v>117700</v>
      </c>
      <c r="K3967" s="3">
        <f t="shared" si="3356"/>
        <v>76103</v>
      </c>
      <c r="L3967" s="3">
        <f t="shared" si="3346"/>
        <v>14400</v>
      </c>
      <c r="M3967" s="3">
        <f t="shared" ref="M3967:O3967" si="3357">SUM(M3968:M3974)</f>
        <v>3400</v>
      </c>
      <c r="N3967" s="3">
        <f t="shared" si="3357"/>
        <v>4500</v>
      </c>
      <c r="O3967" s="3">
        <f t="shared" si="3357"/>
        <v>6500</v>
      </c>
      <c r="P3967" s="3">
        <f t="shared" si="3348"/>
        <v>90503</v>
      </c>
      <c r="Q3967" s="3">
        <f t="shared" si="3320"/>
        <v>76.892948173322011</v>
      </c>
    </row>
    <row r="3968" spans="1:17">
      <c r="A3968" s="12" t="s">
        <v>803</v>
      </c>
      <c r="B3968" s="12" t="s">
        <v>129</v>
      </c>
      <c r="C3968" s="12" t="s">
        <v>1511</v>
      </c>
      <c r="D3968" s="12" t="s">
        <v>1512</v>
      </c>
      <c r="E3968" s="11">
        <v>6131</v>
      </c>
      <c r="F3968" s="12"/>
      <c r="G3968" s="84" t="s">
        <v>3108</v>
      </c>
      <c r="H3968" s="13" t="s">
        <v>18</v>
      </c>
      <c r="I3968" s="2">
        <v>500</v>
      </c>
      <c r="J3968" s="2">
        <v>500</v>
      </c>
      <c r="K3968" s="2">
        <v>500</v>
      </c>
      <c r="L3968" s="2">
        <f t="shared" si="3346"/>
        <v>0</v>
      </c>
      <c r="M3968" s="2"/>
      <c r="N3968" s="2"/>
      <c r="O3968" s="2"/>
      <c r="P3968" s="2">
        <f t="shared" si="3348"/>
        <v>500</v>
      </c>
      <c r="Q3968" s="2">
        <f t="shared" si="3320"/>
        <v>100</v>
      </c>
    </row>
    <row r="3969" spans="1:17">
      <c r="A3969" s="12" t="s">
        <v>803</v>
      </c>
      <c r="B3969" s="12" t="s">
        <v>129</v>
      </c>
      <c r="C3969" s="12" t="s">
        <v>1511</v>
      </c>
      <c r="D3969" s="12" t="s">
        <v>1512</v>
      </c>
      <c r="E3969" s="11">
        <v>6132</v>
      </c>
      <c r="F3969" s="12"/>
      <c r="G3969" s="84" t="s">
        <v>3108</v>
      </c>
      <c r="H3969" s="13" t="s">
        <v>19</v>
      </c>
      <c r="I3969" s="2">
        <v>49000</v>
      </c>
      <c r="J3969" s="2">
        <v>49000</v>
      </c>
      <c r="K3969" s="2">
        <v>39000</v>
      </c>
      <c r="L3969" s="2">
        <f t="shared" si="3346"/>
        <v>1000</v>
      </c>
      <c r="M3969" s="2">
        <v>0</v>
      </c>
      <c r="N3969" s="2">
        <v>0</v>
      </c>
      <c r="O3969" s="2">
        <v>1000</v>
      </c>
      <c r="P3969" s="2">
        <f t="shared" si="3348"/>
        <v>40000</v>
      </c>
      <c r="Q3969" s="2">
        <f t="shared" si="3320"/>
        <v>81.632653061224488</v>
      </c>
    </row>
    <row r="3970" spans="1:17">
      <c r="A3970" s="12" t="s">
        <v>803</v>
      </c>
      <c r="B3970" s="12" t="s">
        <v>129</v>
      </c>
      <c r="C3970" s="12" t="s">
        <v>1511</v>
      </c>
      <c r="D3970" s="12" t="s">
        <v>1512</v>
      </c>
      <c r="E3970" s="11">
        <v>6133</v>
      </c>
      <c r="F3970" s="12"/>
      <c r="G3970" s="84" t="s">
        <v>3108</v>
      </c>
      <c r="H3970" s="13" t="s">
        <v>20</v>
      </c>
      <c r="I3970" s="2">
        <v>9000</v>
      </c>
      <c r="J3970" s="2">
        <v>9000</v>
      </c>
      <c r="K3970" s="2">
        <v>4800</v>
      </c>
      <c r="L3970" s="2">
        <f t="shared" si="3346"/>
        <v>1800</v>
      </c>
      <c r="M3970" s="2">
        <v>600</v>
      </c>
      <c r="N3970" s="2">
        <v>600</v>
      </c>
      <c r="O3970" s="2">
        <v>600</v>
      </c>
      <c r="P3970" s="2">
        <f t="shared" si="3348"/>
        <v>6600</v>
      </c>
      <c r="Q3970" s="2">
        <f t="shared" si="3320"/>
        <v>73.333333333333329</v>
      </c>
    </row>
    <row r="3971" spans="1:17">
      <c r="A3971" s="12" t="s">
        <v>803</v>
      </c>
      <c r="B3971" s="12" t="s">
        <v>129</v>
      </c>
      <c r="C3971" s="12" t="s">
        <v>1511</v>
      </c>
      <c r="D3971" s="12" t="s">
        <v>1512</v>
      </c>
      <c r="E3971" s="11">
        <v>6134</v>
      </c>
      <c r="F3971" s="12"/>
      <c r="G3971" s="84" t="s">
        <v>3108</v>
      </c>
      <c r="H3971" s="13" t="s">
        <v>21</v>
      </c>
      <c r="I3971" s="2">
        <v>30000</v>
      </c>
      <c r="J3971" s="2">
        <v>15000</v>
      </c>
      <c r="K3971" s="2">
        <v>7000</v>
      </c>
      <c r="L3971" s="2">
        <f t="shared" si="3346"/>
        <v>3000</v>
      </c>
      <c r="M3971" s="2">
        <v>1000</v>
      </c>
      <c r="N3971" s="2">
        <v>1000</v>
      </c>
      <c r="O3971" s="2">
        <v>1000</v>
      </c>
      <c r="P3971" s="2">
        <f t="shared" si="3348"/>
        <v>10000</v>
      </c>
      <c r="Q3971" s="2">
        <f t="shared" si="3320"/>
        <v>66.666666666666657</v>
      </c>
    </row>
    <row r="3972" spans="1:17">
      <c r="A3972" s="12" t="s">
        <v>803</v>
      </c>
      <c r="B3972" s="12" t="s">
        <v>129</v>
      </c>
      <c r="C3972" s="12" t="s">
        <v>1511</v>
      </c>
      <c r="D3972" s="12" t="s">
        <v>1512</v>
      </c>
      <c r="E3972" s="11">
        <v>6135</v>
      </c>
      <c r="F3972" s="12"/>
      <c r="G3972" s="84" t="s">
        <v>3108</v>
      </c>
      <c r="H3972" s="13" t="s">
        <v>22</v>
      </c>
      <c r="I3972" s="2">
        <v>1000</v>
      </c>
      <c r="J3972" s="2">
        <v>1000</v>
      </c>
      <c r="K3972" s="2">
        <v>800</v>
      </c>
      <c r="L3972" s="2">
        <f t="shared" si="3346"/>
        <v>200</v>
      </c>
      <c r="M3972" s="2">
        <v>0</v>
      </c>
      <c r="N3972" s="2">
        <v>100</v>
      </c>
      <c r="O3972" s="2">
        <v>100</v>
      </c>
      <c r="P3972" s="2">
        <f t="shared" si="3348"/>
        <v>1000</v>
      </c>
      <c r="Q3972" s="2">
        <f t="shared" si="3320"/>
        <v>100</v>
      </c>
    </row>
    <row r="3973" spans="1:17">
      <c r="A3973" s="12" t="s">
        <v>803</v>
      </c>
      <c r="B3973" s="12" t="s">
        <v>129</v>
      </c>
      <c r="C3973" s="12" t="s">
        <v>1511</v>
      </c>
      <c r="D3973" s="12" t="s">
        <v>1512</v>
      </c>
      <c r="E3973" s="11">
        <v>6137</v>
      </c>
      <c r="F3973" s="12"/>
      <c r="G3973" s="84" t="s">
        <v>3108</v>
      </c>
      <c r="H3973" s="13" t="s">
        <v>24</v>
      </c>
      <c r="I3973" s="2">
        <v>12000</v>
      </c>
      <c r="J3973" s="2">
        <v>10000</v>
      </c>
      <c r="K3973" s="2">
        <v>7000</v>
      </c>
      <c r="L3973" s="2">
        <f t="shared" si="3346"/>
        <v>1000</v>
      </c>
      <c r="M3973" s="2">
        <v>0</v>
      </c>
      <c r="N3973" s="2">
        <v>0</v>
      </c>
      <c r="O3973" s="2">
        <v>1000</v>
      </c>
      <c r="P3973" s="2">
        <f t="shared" si="3348"/>
        <v>8000</v>
      </c>
      <c r="Q3973" s="2">
        <f t="shared" si="3320"/>
        <v>80</v>
      </c>
    </row>
    <row r="3974" spans="1:17">
      <c r="A3974" s="17" t="s">
        <v>803</v>
      </c>
      <c r="B3974" s="17" t="s">
        <v>129</v>
      </c>
      <c r="C3974" s="17" t="s">
        <v>1511</v>
      </c>
      <c r="D3974" s="17" t="s">
        <v>1512</v>
      </c>
      <c r="E3974" s="17" t="s">
        <v>99</v>
      </c>
      <c r="F3974" s="12" t="s">
        <v>0</v>
      </c>
      <c r="G3974" s="84" t="s">
        <v>0</v>
      </c>
      <c r="H3974" s="18" t="s">
        <v>26</v>
      </c>
      <c r="I3974" s="3">
        <v>38200</v>
      </c>
      <c r="J3974" s="3">
        <f t="shared" ref="J3974:K3974" si="3358">SUM(J3975:J3977)</f>
        <v>33200</v>
      </c>
      <c r="K3974" s="3">
        <f t="shared" si="3358"/>
        <v>17003</v>
      </c>
      <c r="L3974" s="3">
        <f t="shared" si="3346"/>
        <v>7400</v>
      </c>
      <c r="M3974" s="3">
        <f t="shared" ref="M3974:O3974" si="3359">SUM(M3975:M3977)</f>
        <v>1800</v>
      </c>
      <c r="N3974" s="3">
        <f t="shared" si="3359"/>
        <v>2800</v>
      </c>
      <c r="O3974" s="3">
        <f t="shared" si="3359"/>
        <v>2800</v>
      </c>
      <c r="P3974" s="3">
        <f t="shared" si="3348"/>
        <v>24403</v>
      </c>
      <c r="Q3974" s="3">
        <f t="shared" si="3320"/>
        <v>73.503012048192772</v>
      </c>
    </row>
    <row r="3975" spans="1:17">
      <c r="A3975" s="12" t="s">
        <v>803</v>
      </c>
      <c r="B3975" s="12" t="s">
        <v>129</v>
      </c>
      <c r="C3975" s="12" t="s">
        <v>1511</v>
      </c>
      <c r="D3975" s="12" t="s">
        <v>1512</v>
      </c>
      <c r="E3975" s="11">
        <v>6139</v>
      </c>
      <c r="F3975" s="12"/>
      <c r="G3975" s="84" t="s">
        <v>3108</v>
      </c>
      <c r="H3975" s="13" t="s">
        <v>26</v>
      </c>
      <c r="I3975" s="2">
        <v>28500</v>
      </c>
      <c r="J3975" s="2">
        <v>23500</v>
      </c>
      <c r="K3975" s="2">
        <v>11500</v>
      </c>
      <c r="L3975" s="2">
        <f t="shared" si="3346"/>
        <v>5000</v>
      </c>
      <c r="M3975" s="2">
        <v>1000</v>
      </c>
      <c r="N3975" s="2">
        <v>2000</v>
      </c>
      <c r="O3975" s="2">
        <v>2000</v>
      </c>
      <c r="P3975" s="2">
        <f t="shared" si="3348"/>
        <v>16500</v>
      </c>
      <c r="Q3975" s="2">
        <f t="shared" si="3320"/>
        <v>70.212765957446805</v>
      </c>
    </row>
    <row r="3976" spans="1:17">
      <c r="A3976" s="33" t="s">
        <v>803</v>
      </c>
      <c r="B3976" s="33" t="s">
        <v>129</v>
      </c>
      <c r="C3976" s="33" t="s">
        <v>1511</v>
      </c>
      <c r="D3976" s="33" t="s">
        <v>1512</v>
      </c>
      <c r="E3976" s="34">
        <v>6139</v>
      </c>
      <c r="F3976" s="33" t="s">
        <v>1519</v>
      </c>
      <c r="G3976" s="84" t="s">
        <v>3108</v>
      </c>
      <c r="H3976" s="35" t="s">
        <v>108</v>
      </c>
      <c r="I3976" s="32">
        <v>2700</v>
      </c>
      <c r="J3976" s="32">
        <v>2700</v>
      </c>
      <c r="K3976" s="32">
        <v>1403</v>
      </c>
      <c r="L3976" s="32">
        <f t="shared" si="3346"/>
        <v>300</v>
      </c>
      <c r="M3976" s="32">
        <v>100</v>
      </c>
      <c r="N3976" s="32">
        <v>100</v>
      </c>
      <c r="O3976" s="32">
        <v>100</v>
      </c>
      <c r="P3976" s="32">
        <f t="shared" si="3348"/>
        <v>1703</v>
      </c>
      <c r="Q3976" s="32">
        <f t="shared" si="3320"/>
        <v>63.074074074074069</v>
      </c>
    </row>
    <row r="3977" spans="1:17" ht="22.5">
      <c r="A3977" s="12" t="s">
        <v>803</v>
      </c>
      <c r="B3977" s="12" t="s">
        <v>129</v>
      </c>
      <c r="C3977" s="12" t="s">
        <v>1511</v>
      </c>
      <c r="D3977" s="12" t="s">
        <v>1512</v>
      </c>
      <c r="E3977" s="11">
        <v>6139</v>
      </c>
      <c r="F3977" s="12" t="s">
        <v>1520</v>
      </c>
      <c r="G3977" s="84" t="s">
        <v>3108</v>
      </c>
      <c r="H3977" s="13" t="s">
        <v>114</v>
      </c>
      <c r="I3977" s="2">
        <v>7000</v>
      </c>
      <c r="J3977" s="2">
        <v>7000</v>
      </c>
      <c r="K3977" s="2">
        <v>4100</v>
      </c>
      <c r="L3977" s="2">
        <f t="shared" si="3346"/>
        <v>2100</v>
      </c>
      <c r="M3977" s="2">
        <v>700</v>
      </c>
      <c r="N3977" s="2">
        <v>700</v>
      </c>
      <c r="O3977" s="2">
        <v>700</v>
      </c>
      <c r="P3977" s="2">
        <f t="shared" si="3348"/>
        <v>6200</v>
      </c>
      <c r="Q3977" s="2">
        <f t="shared" si="3320"/>
        <v>88.571428571428569</v>
      </c>
    </row>
    <row r="3978" spans="1:17" ht="22.5">
      <c r="A3978" s="17" t="s">
        <v>0</v>
      </c>
      <c r="B3978" s="17" t="s">
        <v>0</v>
      </c>
      <c r="C3978" s="17" t="s">
        <v>0</v>
      </c>
      <c r="D3978" s="18" t="s">
        <v>0</v>
      </c>
      <c r="E3978" s="18" t="s">
        <v>0</v>
      </c>
      <c r="F3978" s="18" t="s">
        <v>0</v>
      </c>
      <c r="G3978" s="81" t="s">
        <v>0</v>
      </c>
      <c r="H3978" s="24" t="s">
        <v>36</v>
      </c>
      <c r="I3978" s="29">
        <v>100</v>
      </c>
      <c r="J3978" s="29">
        <f t="shared" ref="J3978:K3980" si="3360">SUM(J3979)</f>
        <v>100</v>
      </c>
      <c r="K3978" s="29">
        <f t="shared" si="3360"/>
        <v>0</v>
      </c>
      <c r="L3978" s="29">
        <f t="shared" si="3346"/>
        <v>0</v>
      </c>
      <c r="M3978" s="29">
        <f t="shared" ref="M3978:O3980" si="3361">SUM(M3979)</f>
        <v>0</v>
      </c>
      <c r="N3978" s="29">
        <f t="shared" si="3361"/>
        <v>0</v>
      </c>
      <c r="O3978" s="29">
        <f t="shared" si="3361"/>
        <v>0</v>
      </c>
      <c r="P3978" s="29">
        <f t="shared" si="3348"/>
        <v>0</v>
      </c>
      <c r="Q3978" s="29">
        <f t="shared" si="3320"/>
        <v>0</v>
      </c>
    </row>
    <row r="3979" spans="1:17">
      <c r="A3979" s="12" t="s">
        <v>803</v>
      </c>
      <c r="B3979" s="12" t="s">
        <v>129</v>
      </c>
      <c r="C3979" s="12" t="s">
        <v>1511</v>
      </c>
      <c r="D3979" s="12" t="s">
        <v>1512</v>
      </c>
      <c r="E3979" s="18" t="s">
        <v>28</v>
      </c>
      <c r="F3979" s="18" t="s">
        <v>0</v>
      </c>
      <c r="G3979" s="81" t="s">
        <v>0</v>
      </c>
      <c r="H3979" s="18" t="s">
        <v>29</v>
      </c>
      <c r="I3979" s="3">
        <v>100</v>
      </c>
      <c r="J3979" s="3">
        <f t="shared" si="3360"/>
        <v>100</v>
      </c>
      <c r="K3979" s="3">
        <f t="shared" si="3360"/>
        <v>0</v>
      </c>
      <c r="L3979" s="3">
        <f t="shared" si="3346"/>
        <v>0</v>
      </c>
      <c r="M3979" s="3">
        <f t="shared" si="3361"/>
        <v>0</v>
      </c>
      <c r="N3979" s="3">
        <f t="shared" si="3361"/>
        <v>0</v>
      </c>
      <c r="O3979" s="3">
        <f t="shared" si="3361"/>
        <v>0</v>
      </c>
      <c r="P3979" s="3">
        <f t="shared" si="3348"/>
        <v>0</v>
      </c>
      <c r="Q3979" s="3">
        <f t="shared" si="3320"/>
        <v>0</v>
      </c>
    </row>
    <row r="3980" spans="1:17">
      <c r="A3980" s="17" t="s">
        <v>803</v>
      </c>
      <c r="B3980" s="17" t="s">
        <v>129</v>
      </c>
      <c r="C3980" s="17" t="s">
        <v>1511</v>
      </c>
      <c r="D3980" s="17" t="s">
        <v>1512</v>
      </c>
      <c r="E3980" s="17" t="s">
        <v>120</v>
      </c>
      <c r="F3980" s="12" t="s">
        <v>0</v>
      </c>
      <c r="G3980" s="84" t="s">
        <v>0</v>
      </c>
      <c r="H3980" s="18" t="s">
        <v>35</v>
      </c>
      <c r="I3980" s="3">
        <v>100</v>
      </c>
      <c r="J3980" s="3">
        <f t="shared" si="3360"/>
        <v>100</v>
      </c>
      <c r="K3980" s="3">
        <f t="shared" si="3360"/>
        <v>0</v>
      </c>
      <c r="L3980" s="3">
        <f t="shared" si="3346"/>
        <v>0</v>
      </c>
      <c r="M3980" s="3">
        <f t="shared" si="3361"/>
        <v>0</v>
      </c>
      <c r="N3980" s="3">
        <f t="shared" si="3361"/>
        <v>0</v>
      </c>
      <c r="O3980" s="3">
        <f t="shared" si="3361"/>
        <v>0</v>
      </c>
      <c r="P3980" s="3">
        <f t="shared" si="3348"/>
        <v>0</v>
      </c>
      <c r="Q3980" s="3">
        <f t="shared" si="3320"/>
        <v>0</v>
      </c>
    </row>
    <row r="3981" spans="1:17">
      <c r="A3981" s="12" t="s">
        <v>803</v>
      </c>
      <c r="B3981" s="12" t="s">
        <v>129</v>
      </c>
      <c r="C3981" s="12" t="s">
        <v>1511</v>
      </c>
      <c r="D3981" s="12" t="s">
        <v>1512</v>
      </c>
      <c r="E3981" s="11">
        <v>6148</v>
      </c>
      <c r="F3981" s="12"/>
      <c r="G3981" s="84" t="s">
        <v>3108</v>
      </c>
      <c r="H3981" s="13" t="s">
        <v>35</v>
      </c>
      <c r="I3981" s="2">
        <v>100</v>
      </c>
      <c r="J3981" s="2">
        <v>100</v>
      </c>
      <c r="K3981" s="2">
        <v>0</v>
      </c>
      <c r="L3981" s="2">
        <f t="shared" si="3346"/>
        <v>0</v>
      </c>
      <c r="M3981" s="2"/>
      <c r="N3981" s="2"/>
      <c r="O3981" s="2"/>
      <c r="P3981" s="2">
        <f t="shared" si="3348"/>
        <v>0</v>
      </c>
      <c r="Q3981" s="2">
        <f t="shared" si="3320"/>
        <v>0</v>
      </c>
    </row>
    <row r="3982" spans="1:17" ht="22.5">
      <c r="A3982" s="17" t="s">
        <v>0</v>
      </c>
      <c r="B3982" s="17" t="s">
        <v>0</v>
      </c>
      <c r="C3982" s="17" t="s">
        <v>0</v>
      </c>
      <c r="D3982" s="18" t="s">
        <v>0</v>
      </c>
      <c r="E3982" s="18" t="s">
        <v>0</v>
      </c>
      <c r="F3982" s="18" t="s">
        <v>0</v>
      </c>
      <c r="G3982" s="81" t="s">
        <v>0</v>
      </c>
      <c r="H3982" s="24" t="s">
        <v>58</v>
      </c>
      <c r="I3982" s="29">
        <v>33500</v>
      </c>
      <c r="J3982" s="29">
        <f t="shared" ref="J3982:K3982" si="3362">SUM(J3983)</f>
        <v>30000</v>
      </c>
      <c r="K3982" s="29">
        <f t="shared" si="3362"/>
        <v>30000</v>
      </c>
      <c r="L3982" s="29">
        <f t="shared" si="3346"/>
        <v>0</v>
      </c>
      <c r="M3982" s="29">
        <f t="shared" ref="M3982:O3982" si="3363">SUM(M3983)</f>
        <v>0</v>
      </c>
      <c r="N3982" s="29">
        <f t="shared" si="3363"/>
        <v>0</v>
      </c>
      <c r="O3982" s="29">
        <f t="shared" si="3363"/>
        <v>0</v>
      </c>
      <c r="P3982" s="29">
        <f t="shared" si="3348"/>
        <v>30000</v>
      </c>
      <c r="Q3982" s="29">
        <f t="shared" si="3320"/>
        <v>100</v>
      </c>
    </row>
    <row r="3983" spans="1:17">
      <c r="A3983" s="12" t="s">
        <v>803</v>
      </c>
      <c r="B3983" s="12" t="s">
        <v>129</v>
      </c>
      <c r="C3983" s="12" t="s">
        <v>1511</v>
      </c>
      <c r="D3983" s="12" t="s">
        <v>1512</v>
      </c>
      <c r="E3983" s="18" t="s">
        <v>50</v>
      </c>
      <c r="F3983" s="18" t="s">
        <v>0</v>
      </c>
      <c r="G3983" s="81" t="s">
        <v>0</v>
      </c>
      <c r="H3983" s="18" t="s">
        <v>51</v>
      </c>
      <c r="I3983" s="3">
        <v>33500</v>
      </c>
      <c r="J3983" s="3">
        <f t="shared" ref="J3983" si="3364">SUM(J3984:J3985)</f>
        <v>30000</v>
      </c>
      <c r="K3983" s="3">
        <f t="shared" ref="K3983" si="3365">SUM(K3984:K3985)</f>
        <v>30000</v>
      </c>
      <c r="L3983" s="3">
        <f t="shared" si="3346"/>
        <v>0</v>
      </c>
      <c r="M3983" s="3">
        <f t="shared" ref="M3983:O3983" si="3366">SUM(M3984:M3985)</f>
        <v>0</v>
      </c>
      <c r="N3983" s="3">
        <f t="shared" si="3366"/>
        <v>0</v>
      </c>
      <c r="O3983" s="3">
        <f t="shared" si="3366"/>
        <v>0</v>
      </c>
      <c r="P3983" s="3">
        <f t="shared" si="3348"/>
        <v>30000</v>
      </c>
      <c r="Q3983" s="3">
        <f t="shared" si="3320"/>
        <v>100</v>
      </c>
    </row>
    <row r="3984" spans="1:17">
      <c r="A3984" s="12" t="s">
        <v>803</v>
      </c>
      <c r="B3984" s="12" t="s">
        <v>129</v>
      </c>
      <c r="C3984" s="12" t="s">
        <v>1511</v>
      </c>
      <c r="D3984" s="12" t="s">
        <v>1512</v>
      </c>
      <c r="E3984" s="11">
        <v>8213</v>
      </c>
      <c r="F3984" s="12"/>
      <c r="G3984" s="84" t="s">
        <v>3108</v>
      </c>
      <c r="H3984" s="13" t="s">
        <v>54</v>
      </c>
      <c r="I3984" s="2">
        <v>22000</v>
      </c>
      <c r="J3984" s="2">
        <v>20000</v>
      </c>
      <c r="K3984" s="2">
        <v>20000</v>
      </c>
      <c r="L3984" s="2">
        <f t="shared" si="3346"/>
        <v>0</v>
      </c>
      <c r="M3984" s="2"/>
      <c r="N3984" s="2"/>
      <c r="O3984" s="2"/>
      <c r="P3984" s="2">
        <f t="shared" si="3348"/>
        <v>20000</v>
      </c>
      <c r="Q3984" s="2">
        <f t="shared" si="3320"/>
        <v>100</v>
      </c>
    </row>
    <row r="3985" spans="1:17">
      <c r="A3985" s="12" t="s">
        <v>803</v>
      </c>
      <c r="B3985" s="12" t="s">
        <v>129</v>
      </c>
      <c r="C3985" s="12" t="s">
        <v>1511</v>
      </c>
      <c r="D3985" s="12" t="s">
        <v>1512</v>
      </c>
      <c r="E3985" s="11">
        <v>8216</v>
      </c>
      <c r="F3985" s="12"/>
      <c r="G3985" s="84" t="s">
        <v>3108</v>
      </c>
      <c r="H3985" s="13" t="s">
        <v>57</v>
      </c>
      <c r="I3985" s="2">
        <v>11500</v>
      </c>
      <c r="J3985" s="2">
        <v>10000</v>
      </c>
      <c r="K3985" s="2">
        <v>10000</v>
      </c>
      <c r="L3985" s="2">
        <f t="shared" si="3346"/>
        <v>0</v>
      </c>
      <c r="M3985" s="2"/>
      <c r="N3985" s="2"/>
      <c r="O3985" s="2"/>
      <c r="P3985" s="2">
        <f t="shared" si="3348"/>
        <v>10000</v>
      </c>
      <c r="Q3985" s="2">
        <f t="shared" ref="Q3985:Q4048" si="3367">IF(J3985=0,"-",P3985/J3985*100)</f>
        <v>100</v>
      </c>
    </row>
    <row r="3986" spans="1:17">
      <c r="A3986" s="13" t="s">
        <v>0</v>
      </c>
      <c r="B3986" s="13" t="s">
        <v>0</v>
      </c>
      <c r="C3986" s="13" t="s">
        <v>0</v>
      </c>
      <c r="D3986" s="13" t="s">
        <v>0</v>
      </c>
      <c r="E3986" s="13" t="s">
        <v>0</v>
      </c>
      <c r="F3986" s="13" t="s">
        <v>0</v>
      </c>
      <c r="G3986" s="84" t="s">
        <v>0</v>
      </c>
      <c r="H3986" s="24" t="s">
        <v>1521</v>
      </c>
      <c r="I3986" s="29">
        <v>1277262</v>
      </c>
      <c r="J3986" s="29">
        <f t="shared" ref="J3986:K3986" si="3368">SUM(J3956,J3978,J3982)</f>
        <v>1246037</v>
      </c>
      <c r="K3986" s="29">
        <f t="shared" si="3368"/>
        <v>719990</v>
      </c>
      <c r="L3986" s="29">
        <f t="shared" si="3346"/>
        <v>340900</v>
      </c>
      <c r="M3986" s="29">
        <f t="shared" ref="M3986:O3986" si="3369">SUM(M3956,M3978,M3982)</f>
        <v>108900</v>
      </c>
      <c r="N3986" s="29">
        <f t="shared" si="3369"/>
        <v>115000</v>
      </c>
      <c r="O3986" s="29">
        <f t="shared" si="3369"/>
        <v>117000</v>
      </c>
      <c r="P3986" s="29">
        <f t="shared" si="3348"/>
        <v>1060890</v>
      </c>
      <c r="Q3986" s="29">
        <f t="shared" si="3367"/>
        <v>85.141131443127293</v>
      </c>
    </row>
    <row r="3987" spans="1:17" ht="15.75" thickBot="1">
      <c r="A3987" s="13" t="s">
        <v>0</v>
      </c>
      <c r="B3987" s="13" t="s">
        <v>0</v>
      </c>
      <c r="C3987" s="13" t="s">
        <v>0</v>
      </c>
      <c r="D3987" s="13" t="s">
        <v>0</v>
      </c>
      <c r="E3987" s="13" t="s">
        <v>0</v>
      </c>
      <c r="F3987" s="13" t="s">
        <v>0</v>
      </c>
      <c r="G3987" s="84" t="s">
        <v>0</v>
      </c>
      <c r="H3987" s="18" t="s">
        <v>125</v>
      </c>
      <c r="I3987" s="3">
        <v>35</v>
      </c>
      <c r="J3987" s="3">
        <v>35</v>
      </c>
      <c r="K3987" s="3">
        <v>0</v>
      </c>
      <c r="L3987" s="3">
        <f t="shared" si="3346"/>
        <v>0</v>
      </c>
      <c r="M3987" s="3"/>
      <c r="N3987" s="3"/>
      <c r="O3987" s="3"/>
      <c r="P3987" s="3">
        <f t="shared" si="3348"/>
        <v>0</v>
      </c>
      <c r="Q3987" s="3">
        <f t="shared" si="3367"/>
        <v>0</v>
      </c>
    </row>
    <row r="3988" spans="1:17" ht="45.75" thickBot="1">
      <c r="A3988" s="109" t="s">
        <v>0</v>
      </c>
      <c r="B3988" s="109" t="s">
        <v>0</v>
      </c>
      <c r="C3988" s="109" t="s">
        <v>0</v>
      </c>
      <c r="D3988" s="109" t="s">
        <v>0</v>
      </c>
      <c r="E3988" s="109" t="s">
        <v>0</v>
      </c>
      <c r="F3988" s="109" t="s">
        <v>0</v>
      </c>
      <c r="G3988" s="121" t="s">
        <v>0</v>
      </c>
      <c r="H3988" s="1" t="s">
        <v>126</v>
      </c>
      <c r="I3988" s="1" t="s">
        <v>3016</v>
      </c>
      <c r="J3988" s="1" t="s">
        <v>3199</v>
      </c>
      <c r="K3988" s="1" t="s">
        <v>3198</v>
      </c>
      <c r="L3988" s="1" t="s">
        <v>3191</v>
      </c>
      <c r="M3988" s="1" t="s">
        <v>3193</v>
      </c>
      <c r="N3988" s="1" t="s">
        <v>3194</v>
      </c>
      <c r="O3988" s="1" t="s">
        <v>3195</v>
      </c>
      <c r="P3988" s="1" t="s">
        <v>3192</v>
      </c>
      <c r="Q3988" s="1" t="s">
        <v>3185</v>
      </c>
    </row>
    <row r="3989" spans="1:17">
      <c r="A3989" s="110"/>
      <c r="B3989" s="110"/>
      <c r="C3989" s="110"/>
      <c r="D3989" s="110"/>
      <c r="E3989" s="110"/>
      <c r="F3989" s="110"/>
      <c r="G3989" s="122"/>
      <c r="H3989" s="26" t="s">
        <v>0</v>
      </c>
      <c r="I3989" s="28">
        <v>1</v>
      </c>
      <c r="J3989" s="28">
        <v>2</v>
      </c>
      <c r="K3989" s="28">
        <v>3</v>
      </c>
      <c r="L3989" s="28" t="s">
        <v>3186</v>
      </c>
      <c r="M3989" s="28">
        <v>5</v>
      </c>
      <c r="N3989" s="28">
        <v>6</v>
      </c>
      <c r="O3989" s="28">
        <v>7</v>
      </c>
      <c r="P3989" s="28" t="s">
        <v>3187</v>
      </c>
      <c r="Q3989" s="28">
        <v>9</v>
      </c>
    </row>
    <row r="3990" spans="1:17">
      <c r="A3990" s="110"/>
      <c r="B3990" s="110"/>
      <c r="C3990" s="110"/>
      <c r="D3990" s="110"/>
      <c r="E3990" s="110"/>
      <c r="F3990" s="110"/>
      <c r="G3990" s="122"/>
      <c r="H3990" s="8" t="s">
        <v>877</v>
      </c>
      <c r="I3990" s="9">
        <v>1277262</v>
      </c>
      <c r="J3990" s="9">
        <f t="shared" ref="J3990" si="3370">SUM(J3986)</f>
        <v>1246037</v>
      </c>
      <c r="K3990" s="9">
        <f t="shared" ref="K3990" si="3371">SUM(K3986)</f>
        <v>719990</v>
      </c>
      <c r="L3990" s="9">
        <f t="shared" ref="L3990:L3991" si="3372">M3990+N3990+O3990</f>
        <v>340900</v>
      </c>
      <c r="M3990" s="9">
        <f t="shared" ref="M3990:O3990" si="3373">SUM(M3986)</f>
        <v>108900</v>
      </c>
      <c r="N3990" s="9">
        <f t="shared" si="3373"/>
        <v>115000</v>
      </c>
      <c r="O3990" s="9">
        <f t="shared" si="3373"/>
        <v>117000</v>
      </c>
      <c r="P3990" s="9">
        <f t="shared" ref="P3990:P3991" si="3374">SUM(K3990+L3990)</f>
        <v>1060890</v>
      </c>
      <c r="Q3990" s="9">
        <f t="shared" si="3367"/>
        <v>85.141131443127293</v>
      </c>
    </row>
    <row r="3991" spans="1:17">
      <c r="A3991" s="110"/>
      <c r="B3991" s="110"/>
      <c r="C3991" s="110"/>
      <c r="D3991" s="110"/>
      <c r="E3991" s="110"/>
      <c r="F3991" s="110"/>
      <c r="G3991" s="122"/>
      <c r="H3991" s="10" t="s">
        <v>68</v>
      </c>
      <c r="I3991" s="9">
        <v>1277262</v>
      </c>
      <c r="J3991" s="9">
        <f t="shared" ref="J3991" si="3375">SUM(J3990)</f>
        <v>1246037</v>
      </c>
      <c r="K3991" s="9">
        <f t="shared" ref="K3991" si="3376">SUM(K3990)</f>
        <v>719990</v>
      </c>
      <c r="L3991" s="9">
        <f t="shared" si="3372"/>
        <v>340900</v>
      </c>
      <c r="M3991" s="9">
        <f t="shared" ref="M3991:O3991" si="3377">SUM(M3990)</f>
        <v>108900</v>
      </c>
      <c r="N3991" s="9">
        <f t="shared" si="3377"/>
        <v>115000</v>
      </c>
      <c r="O3991" s="9">
        <f t="shared" si="3377"/>
        <v>117000</v>
      </c>
      <c r="P3991" s="9">
        <f t="shared" si="3374"/>
        <v>1060890</v>
      </c>
      <c r="Q3991" s="9">
        <f t="shared" si="3367"/>
        <v>85.141131443127293</v>
      </c>
    </row>
    <row r="3992" spans="1:17">
      <c r="A3992" s="111"/>
      <c r="B3992" s="111"/>
      <c r="C3992" s="111"/>
      <c r="D3992" s="111"/>
      <c r="E3992" s="111"/>
      <c r="F3992" s="111"/>
      <c r="G3992" s="123"/>
      <c r="Q3992" t="str">
        <f t="shared" si="3367"/>
        <v>-</v>
      </c>
    </row>
    <row r="3993" spans="1:17" ht="15.75" thickBot="1">
      <c r="A3993" s="13" t="s">
        <v>0</v>
      </c>
      <c r="B3993" s="13" t="s">
        <v>0</v>
      </c>
      <c r="C3993" s="13" t="s">
        <v>0</v>
      </c>
      <c r="D3993" s="13" t="s">
        <v>0</v>
      </c>
      <c r="E3993" s="13" t="s">
        <v>0</v>
      </c>
      <c r="F3993" s="13" t="s">
        <v>0</v>
      </c>
      <c r="G3993" s="84" t="s">
        <v>0</v>
      </c>
      <c r="H3993" s="27" t="s">
        <v>0</v>
      </c>
      <c r="I3993" s="27"/>
      <c r="J3993" s="27"/>
      <c r="K3993" s="27"/>
      <c r="L3993" s="27"/>
      <c r="M3993" s="27"/>
      <c r="N3993" s="27"/>
      <c r="O3993" s="27"/>
      <c r="P3993" s="27"/>
      <c r="Q3993" s="27" t="str">
        <f t="shared" si="3367"/>
        <v>-</v>
      </c>
    </row>
    <row r="3994" spans="1:17" ht="45.75" thickBot="1">
      <c r="A3994" s="1" t="s">
        <v>82</v>
      </c>
      <c r="B3994" s="1" t="s">
        <v>83</v>
      </c>
      <c r="C3994" s="1" t="s">
        <v>84</v>
      </c>
      <c r="D3994" s="19" t="s">
        <v>0</v>
      </c>
      <c r="E3994" s="1" t="s">
        <v>85</v>
      </c>
      <c r="F3994" s="1" t="s">
        <v>86</v>
      </c>
      <c r="G3994" s="82" t="s">
        <v>87</v>
      </c>
      <c r="H3994" s="1" t="s">
        <v>1</v>
      </c>
      <c r="I3994" s="1" t="s">
        <v>3016</v>
      </c>
      <c r="J3994" s="1" t="s">
        <v>3199</v>
      </c>
      <c r="K3994" s="1" t="s">
        <v>3198</v>
      </c>
      <c r="L3994" s="1" t="s">
        <v>3191</v>
      </c>
      <c r="M3994" s="1" t="s">
        <v>3193</v>
      </c>
      <c r="N3994" s="1" t="s">
        <v>3194</v>
      </c>
      <c r="O3994" s="1" t="s">
        <v>3195</v>
      </c>
      <c r="P3994" s="1" t="s">
        <v>3192</v>
      </c>
      <c r="Q3994" s="1" t="s">
        <v>3185</v>
      </c>
    </row>
    <row r="3995" spans="1:17">
      <c r="A3995" s="20" t="s">
        <v>0</v>
      </c>
      <c r="B3995" s="20" t="s">
        <v>0</v>
      </c>
      <c r="C3995" s="20" t="s">
        <v>0</v>
      </c>
      <c r="D3995" s="21" t="s">
        <v>0</v>
      </c>
      <c r="E3995" s="21" t="s">
        <v>0</v>
      </c>
      <c r="F3995" s="22" t="s">
        <v>0</v>
      </c>
      <c r="G3995" s="83" t="s">
        <v>0</v>
      </c>
      <c r="H3995" s="23" t="s">
        <v>0</v>
      </c>
      <c r="I3995" s="28">
        <v>1</v>
      </c>
      <c r="J3995" s="28">
        <v>2</v>
      </c>
      <c r="K3995" s="28">
        <v>3</v>
      </c>
      <c r="L3995" s="28" t="s">
        <v>3186</v>
      </c>
      <c r="M3995" s="28">
        <v>5</v>
      </c>
      <c r="N3995" s="28">
        <v>6</v>
      </c>
      <c r="O3995" s="28">
        <v>7</v>
      </c>
      <c r="P3995" s="28" t="s">
        <v>3187</v>
      </c>
      <c r="Q3995" s="28">
        <v>9</v>
      </c>
    </row>
    <row r="3996" spans="1:17">
      <c r="A3996" s="17" t="s">
        <v>803</v>
      </c>
      <c r="B3996" s="17" t="s">
        <v>129</v>
      </c>
      <c r="C3996" s="12" t="s">
        <v>1522</v>
      </c>
      <c r="D3996" s="12">
        <v>21020060</v>
      </c>
      <c r="E3996" s="18" t="s">
        <v>0</v>
      </c>
      <c r="F3996" s="18" t="s">
        <v>0</v>
      </c>
      <c r="G3996" s="81" t="s">
        <v>0</v>
      </c>
      <c r="H3996" s="18" t="s">
        <v>1523</v>
      </c>
      <c r="I3996" s="11"/>
      <c r="J3996" s="11"/>
      <c r="K3996" s="11"/>
      <c r="L3996" s="11"/>
      <c r="M3996" s="11"/>
      <c r="N3996" s="11"/>
      <c r="O3996" s="11"/>
      <c r="P3996" s="11"/>
      <c r="Q3996" s="11" t="str">
        <f t="shared" si="3367"/>
        <v>-</v>
      </c>
    </row>
    <row r="3997" spans="1:17" ht="22.5">
      <c r="A3997" s="17" t="s">
        <v>0</v>
      </c>
      <c r="B3997" s="17" t="s">
        <v>0</v>
      </c>
      <c r="C3997" s="17" t="s">
        <v>0</v>
      </c>
      <c r="D3997" s="18" t="s">
        <v>0</v>
      </c>
      <c r="E3997" s="18" t="s">
        <v>0</v>
      </c>
      <c r="F3997" s="18" t="s">
        <v>0</v>
      </c>
      <c r="G3997" s="81" t="s">
        <v>0</v>
      </c>
      <c r="H3997" s="24" t="s">
        <v>27</v>
      </c>
      <c r="I3997" s="29">
        <v>1411184</v>
      </c>
      <c r="J3997" s="29">
        <f t="shared" ref="J3997" si="3378">SUM(J3998,J4006,J4008)</f>
        <v>1385958</v>
      </c>
      <c r="K3997" s="29">
        <f t="shared" ref="K3997" si="3379">SUM(K3998,K4006,K4008)</f>
        <v>763672</v>
      </c>
      <c r="L3997" s="29">
        <f t="shared" ref="L3997:L4028" si="3380">M3997+N3997+O3997</f>
        <v>366300</v>
      </c>
      <c r="M3997" s="29">
        <f t="shared" ref="M3997:O3997" si="3381">SUM(M3998,M4006,M4008)</f>
        <v>119900</v>
      </c>
      <c r="N3997" s="29">
        <f t="shared" si="3381"/>
        <v>119900</v>
      </c>
      <c r="O3997" s="29">
        <f t="shared" si="3381"/>
        <v>126500</v>
      </c>
      <c r="P3997" s="29">
        <f t="shared" ref="P3997:P4028" si="3382">SUM(K3997+L3997)</f>
        <v>1129972</v>
      </c>
      <c r="Q3997" s="29">
        <f t="shared" si="3367"/>
        <v>81.530031934589658</v>
      </c>
    </row>
    <row r="3998" spans="1:17">
      <c r="A3998" s="12" t="s">
        <v>803</v>
      </c>
      <c r="B3998" s="12" t="s">
        <v>129</v>
      </c>
      <c r="C3998" s="12" t="s">
        <v>1522</v>
      </c>
      <c r="D3998" s="12" t="s">
        <v>1524</v>
      </c>
      <c r="E3998" s="18" t="s">
        <v>2</v>
      </c>
      <c r="F3998" s="18" t="s">
        <v>0</v>
      </c>
      <c r="G3998" s="81" t="s">
        <v>0</v>
      </c>
      <c r="H3998" s="18" t="s">
        <v>3</v>
      </c>
      <c r="I3998" s="3">
        <v>1181873</v>
      </c>
      <c r="J3998" s="3">
        <f t="shared" ref="J3998" si="3383">SUM(J3999:J4000)</f>
        <v>1181647</v>
      </c>
      <c r="K3998" s="3">
        <f t="shared" ref="K3998" si="3384">SUM(K3999:K4000)</f>
        <v>644203</v>
      </c>
      <c r="L3998" s="3">
        <f t="shared" si="3380"/>
        <v>323500</v>
      </c>
      <c r="M3998" s="3">
        <f t="shared" ref="M3998:O3998" si="3385">SUM(M3999:M4000)</f>
        <v>105500</v>
      </c>
      <c r="N3998" s="3">
        <f t="shared" si="3385"/>
        <v>106500</v>
      </c>
      <c r="O3998" s="3">
        <f t="shared" si="3385"/>
        <v>111500</v>
      </c>
      <c r="P3998" s="3">
        <f t="shared" si="3382"/>
        <v>967703</v>
      </c>
      <c r="Q3998" s="3">
        <f t="shared" si="3367"/>
        <v>81.894423630745905</v>
      </c>
    </row>
    <row r="3999" spans="1:17">
      <c r="A3999" s="33" t="s">
        <v>803</v>
      </c>
      <c r="B3999" s="33" t="s">
        <v>129</v>
      </c>
      <c r="C3999" s="33" t="s">
        <v>1522</v>
      </c>
      <c r="D3999" s="33" t="s">
        <v>1524</v>
      </c>
      <c r="E3999" s="34">
        <v>6111</v>
      </c>
      <c r="F3999" s="33"/>
      <c r="G3999" s="84" t="s">
        <v>3108</v>
      </c>
      <c r="H3999" s="35" t="s">
        <v>4</v>
      </c>
      <c r="I3999" s="2">
        <v>1044873</v>
      </c>
      <c r="J3999" s="2">
        <v>1044873</v>
      </c>
      <c r="K3999" s="2">
        <v>555031</v>
      </c>
      <c r="L3999" s="2">
        <f t="shared" si="3380"/>
        <v>300000</v>
      </c>
      <c r="M3999" s="2">
        <v>100000</v>
      </c>
      <c r="N3999" s="2">
        <v>100000</v>
      </c>
      <c r="O3999" s="2">
        <v>100000</v>
      </c>
      <c r="P3999" s="2">
        <f t="shared" si="3382"/>
        <v>855031</v>
      </c>
      <c r="Q3999" s="2">
        <f t="shared" si="3367"/>
        <v>81.831093348186812</v>
      </c>
    </row>
    <row r="4000" spans="1:17">
      <c r="A4000" s="17" t="s">
        <v>803</v>
      </c>
      <c r="B4000" s="17" t="s">
        <v>129</v>
      </c>
      <c r="C4000" s="17" t="s">
        <v>1522</v>
      </c>
      <c r="D4000" s="17" t="s">
        <v>1524</v>
      </c>
      <c r="E4000" s="17" t="s">
        <v>91</v>
      </c>
      <c r="F4000" s="12" t="s">
        <v>0</v>
      </c>
      <c r="G4000" s="84" t="s">
        <v>0</v>
      </c>
      <c r="H4000" s="18" t="s">
        <v>5</v>
      </c>
      <c r="I4000" s="3">
        <v>137000</v>
      </c>
      <c r="J4000" s="3">
        <f t="shared" ref="J4000:K4000" si="3386">SUM(J4001:J4005)</f>
        <v>136774</v>
      </c>
      <c r="K4000" s="3">
        <f t="shared" si="3386"/>
        <v>89172</v>
      </c>
      <c r="L4000" s="3">
        <f t="shared" si="3380"/>
        <v>23500</v>
      </c>
      <c r="M4000" s="3">
        <f t="shared" ref="M4000:O4000" si="3387">SUM(M4001:M4005)</f>
        <v>5500</v>
      </c>
      <c r="N4000" s="3">
        <f t="shared" si="3387"/>
        <v>6500</v>
      </c>
      <c r="O4000" s="3">
        <f t="shared" si="3387"/>
        <v>11500</v>
      </c>
      <c r="P4000" s="3">
        <f t="shared" si="3382"/>
        <v>112672</v>
      </c>
      <c r="Q4000" s="3">
        <f t="shared" si="3367"/>
        <v>82.378229780513848</v>
      </c>
    </row>
    <row r="4001" spans="1:17">
      <c r="A4001" s="33" t="s">
        <v>803</v>
      </c>
      <c r="B4001" s="33" t="s">
        <v>129</v>
      </c>
      <c r="C4001" s="33" t="s">
        <v>1522</v>
      </c>
      <c r="D4001" s="33" t="s">
        <v>1524</v>
      </c>
      <c r="E4001" s="34">
        <v>6112</v>
      </c>
      <c r="F4001" s="33" t="s">
        <v>1525</v>
      </c>
      <c r="G4001" s="84" t="s">
        <v>3108</v>
      </c>
      <c r="H4001" s="35" t="s">
        <v>9</v>
      </c>
      <c r="I4001" s="2">
        <v>20500</v>
      </c>
      <c r="J4001" s="2">
        <v>20500</v>
      </c>
      <c r="K4001" s="2">
        <v>9993</v>
      </c>
      <c r="L4001" s="2">
        <f t="shared" si="3380"/>
        <v>3500</v>
      </c>
      <c r="M4001" s="2">
        <v>500</v>
      </c>
      <c r="N4001" s="2">
        <v>1500</v>
      </c>
      <c r="O4001" s="2">
        <v>1500</v>
      </c>
      <c r="P4001" s="2">
        <f t="shared" si="3382"/>
        <v>13493</v>
      </c>
      <c r="Q4001" s="2">
        <f t="shared" si="3367"/>
        <v>65.819512195121959</v>
      </c>
    </row>
    <row r="4002" spans="1:17">
      <c r="A4002" s="33" t="s">
        <v>803</v>
      </c>
      <c r="B4002" s="33" t="s">
        <v>129</v>
      </c>
      <c r="C4002" s="33" t="s">
        <v>1522</v>
      </c>
      <c r="D4002" s="33" t="s">
        <v>1524</v>
      </c>
      <c r="E4002" s="34">
        <v>6112</v>
      </c>
      <c r="F4002" s="33" t="s">
        <v>1526</v>
      </c>
      <c r="G4002" s="84" t="s">
        <v>3108</v>
      </c>
      <c r="H4002" s="35" t="s">
        <v>10</v>
      </c>
      <c r="I4002" s="2">
        <v>86500</v>
      </c>
      <c r="J4002" s="2">
        <v>86500</v>
      </c>
      <c r="K4002" s="2">
        <v>53405</v>
      </c>
      <c r="L4002" s="2">
        <f t="shared" si="3380"/>
        <v>16000</v>
      </c>
      <c r="M4002" s="2">
        <v>1000</v>
      </c>
      <c r="N4002" s="2">
        <v>5000</v>
      </c>
      <c r="O4002" s="2">
        <v>10000</v>
      </c>
      <c r="P4002" s="2">
        <f t="shared" si="3382"/>
        <v>69405</v>
      </c>
      <c r="Q4002" s="2">
        <f t="shared" si="3367"/>
        <v>80.236994219653184</v>
      </c>
    </row>
    <row r="4003" spans="1:17">
      <c r="A4003" s="12" t="s">
        <v>803</v>
      </c>
      <c r="B4003" s="12" t="s">
        <v>129</v>
      </c>
      <c r="C4003" s="12" t="s">
        <v>1522</v>
      </c>
      <c r="D4003" s="12" t="s">
        <v>1524</v>
      </c>
      <c r="E4003" s="11">
        <v>6112</v>
      </c>
      <c r="F4003" s="12" t="s">
        <v>1527</v>
      </c>
      <c r="G4003" s="84" t="s">
        <v>3108</v>
      </c>
      <c r="H4003" s="13" t="s">
        <v>7</v>
      </c>
      <c r="I4003" s="2">
        <v>21000</v>
      </c>
      <c r="J4003" s="2">
        <v>20774</v>
      </c>
      <c r="K4003" s="2">
        <v>20774</v>
      </c>
      <c r="L4003" s="2">
        <f t="shared" si="3380"/>
        <v>0</v>
      </c>
      <c r="M4003" s="2"/>
      <c r="N4003" s="2"/>
      <c r="O4003" s="2"/>
      <c r="P4003" s="2">
        <f t="shared" si="3382"/>
        <v>20774</v>
      </c>
      <c r="Q4003" s="2">
        <f t="shared" si="3367"/>
        <v>100</v>
      </c>
    </row>
    <row r="4004" spans="1:17">
      <c r="A4004" s="12" t="s">
        <v>803</v>
      </c>
      <c r="B4004" s="12" t="s">
        <v>129</v>
      </c>
      <c r="C4004" s="12" t="s">
        <v>1522</v>
      </c>
      <c r="D4004" s="12" t="s">
        <v>1524</v>
      </c>
      <c r="E4004" s="11">
        <v>6112</v>
      </c>
      <c r="F4004" s="12" t="s">
        <v>1528</v>
      </c>
      <c r="G4004" s="84" t="s">
        <v>3108</v>
      </c>
      <c r="H4004" s="13" t="s">
        <v>8</v>
      </c>
      <c r="I4004" s="2">
        <v>0</v>
      </c>
      <c r="J4004" s="2">
        <v>0</v>
      </c>
      <c r="K4004" s="2">
        <v>0</v>
      </c>
      <c r="L4004" s="2">
        <f t="shared" si="3380"/>
        <v>0</v>
      </c>
      <c r="M4004" s="2"/>
      <c r="N4004" s="2"/>
      <c r="O4004" s="2"/>
      <c r="P4004" s="2">
        <f t="shared" si="3382"/>
        <v>0</v>
      </c>
      <c r="Q4004" s="2" t="str">
        <f t="shared" si="3367"/>
        <v>-</v>
      </c>
    </row>
    <row r="4005" spans="1:17">
      <c r="A4005" s="12" t="s">
        <v>803</v>
      </c>
      <c r="B4005" s="12" t="s">
        <v>129</v>
      </c>
      <c r="C4005" s="12" t="s">
        <v>1522</v>
      </c>
      <c r="D4005" s="12" t="s">
        <v>1524</v>
      </c>
      <c r="E4005" s="11">
        <v>6112</v>
      </c>
      <c r="F4005" s="12" t="s">
        <v>1529</v>
      </c>
      <c r="G4005" s="84" t="s">
        <v>3108</v>
      </c>
      <c r="H4005" s="13" t="s">
        <v>6</v>
      </c>
      <c r="I4005" s="2">
        <v>9000</v>
      </c>
      <c r="J4005" s="2">
        <v>9000</v>
      </c>
      <c r="K4005" s="2">
        <v>5000</v>
      </c>
      <c r="L4005" s="2">
        <f t="shared" si="3380"/>
        <v>4000</v>
      </c>
      <c r="M4005" s="2">
        <v>4000</v>
      </c>
      <c r="N4005" s="2"/>
      <c r="O4005" s="2"/>
      <c r="P4005" s="2">
        <f t="shared" si="3382"/>
        <v>9000</v>
      </c>
      <c r="Q4005" s="2">
        <f t="shared" si="3367"/>
        <v>100</v>
      </c>
    </row>
    <row r="4006" spans="1:17">
      <c r="A4006" s="12" t="s">
        <v>803</v>
      </c>
      <c r="B4006" s="12" t="s">
        <v>129</v>
      </c>
      <c r="C4006" s="12" t="s">
        <v>1522</v>
      </c>
      <c r="D4006" s="12" t="s">
        <v>1524</v>
      </c>
      <c r="E4006" s="18" t="s">
        <v>13</v>
      </c>
      <c r="F4006" s="18" t="s">
        <v>0</v>
      </c>
      <c r="G4006" s="81" t="s">
        <v>0</v>
      </c>
      <c r="H4006" s="18" t="s">
        <v>14</v>
      </c>
      <c r="I4006" s="3">
        <v>109711</v>
      </c>
      <c r="J4006" s="3">
        <f t="shared" ref="J4006:K4006" si="3388">SUM(J4007)</f>
        <v>109711</v>
      </c>
      <c r="K4006" s="3">
        <f t="shared" si="3388"/>
        <v>56947</v>
      </c>
      <c r="L4006" s="3">
        <f t="shared" si="3380"/>
        <v>30000</v>
      </c>
      <c r="M4006" s="3">
        <f t="shared" ref="M4006:O4006" si="3389">SUM(M4007)</f>
        <v>10000</v>
      </c>
      <c r="N4006" s="3">
        <f t="shared" si="3389"/>
        <v>10000</v>
      </c>
      <c r="O4006" s="3">
        <f t="shared" si="3389"/>
        <v>10000</v>
      </c>
      <c r="P4006" s="3">
        <f t="shared" si="3382"/>
        <v>86947</v>
      </c>
      <c r="Q4006" s="3">
        <f t="shared" si="3367"/>
        <v>79.250941108913423</v>
      </c>
    </row>
    <row r="4007" spans="1:17">
      <c r="A4007" s="33" t="s">
        <v>803</v>
      </c>
      <c r="B4007" s="33" t="s">
        <v>129</v>
      </c>
      <c r="C4007" s="33" t="s">
        <v>1522</v>
      </c>
      <c r="D4007" s="33" t="s">
        <v>1524</v>
      </c>
      <c r="E4007" s="34">
        <v>6121</v>
      </c>
      <c r="F4007" s="33"/>
      <c r="G4007" s="84" t="s">
        <v>3108</v>
      </c>
      <c r="H4007" s="35" t="s">
        <v>15</v>
      </c>
      <c r="I4007" s="2">
        <v>109711</v>
      </c>
      <c r="J4007" s="2">
        <v>109711</v>
      </c>
      <c r="K4007" s="2">
        <v>56947</v>
      </c>
      <c r="L4007" s="2">
        <f t="shared" si="3380"/>
        <v>30000</v>
      </c>
      <c r="M4007" s="2">
        <v>10000</v>
      </c>
      <c r="N4007" s="2">
        <v>10000</v>
      </c>
      <c r="O4007" s="2">
        <v>10000</v>
      </c>
      <c r="P4007" s="2">
        <f t="shared" si="3382"/>
        <v>86947</v>
      </c>
      <c r="Q4007" s="2">
        <f t="shared" si="3367"/>
        <v>79.250941108913423</v>
      </c>
    </row>
    <row r="4008" spans="1:17">
      <c r="A4008" s="12" t="s">
        <v>803</v>
      </c>
      <c r="B4008" s="12" t="s">
        <v>129</v>
      </c>
      <c r="C4008" s="12" t="s">
        <v>1522</v>
      </c>
      <c r="D4008" s="12" t="s">
        <v>1524</v>
      </c>
      <c r="E4008" s="18" t="s">
        <v>16</v>
      </c>
      <c r="F4008" s="18" t="s">
        <v>0</v>
      </c>
      <c r="G4008" s="81" t="s">
        <v>0</v>
      </c>
      <c r="H4008" s="18" t="s">
        <v>17</v>
      </c>
      <c r="I4008" s="3">
        <v>119600</v>
      </c>
      <c r="J4008" s="3">
        <f t="shared" ref="J4008:K4008" si="3390">SUM(J4009:J4015)</f>
        <v>94600</v>
      </c>
      <c r="K4008" s="3">
        <f t="shared" si="3390"/>
        <v>62522</v>
      </c>
      <c r="L4008" s="3">
        <f t="shared" si="3380"/>
        <v>12800</v>
      </c>
      <c r="M4008" s="3">
        <f t="shared" ref="M4008:O4008" si="3391">SUM(M4009:M4015)</f>
        <v>4400</v>
      </c>
      <c r="N4008" s="3">
        <f t="shared" si="3391"/>
        <v>3400</v>
      </c>
      <c r="O4008" s="3">
        <f t="shared" si="3391"/>
        <v>5000</v>
      </c>
      <c r="P4008" s="3">
        <f t="shared" si="3382"/>
        <v>75322</v>
      </c>
      <c r="Q4008" s="3">
        <f t="shared" si="3367"/>
        <v>79.621564482029598</v>
      </c>
    </row>
    <row r="4009" spans="1:17">
      <c r="A4009" s="12" t="s">
        <v>803</v>
      </c>
      <c r="B4009" s="12" t="s">
        <v>129</v>
      </c>
      <c r="C4009" s="12" t="s">
        <v>1522</v>
      </c>
      <c r="D4009" s="12" t="s">
        <v>1524</v>
      </c>
      <c r="E4009" s="11">
        <v>6131</v>
      </c>
      <c r="F4009" s="12"/>
      <c r="G4009" s="84" t="s">
        <v>3108</v>
      </c>
      <c r="H4009" s="13" t="s">
        <v>18</v>
      </c>
      <c r="I4009" s="2">
        <v>500</v>
      </c>
      <c r="J4009" s="2">
        <v>500</v>
      </c>
      <c r="K4009" s="2">
        <v>500</v>
      </c>
      <c r="L4009" s="2">
        <f t="shared" si="3380"/>
        <v>0</v>
      </c>
      <c r="M4009" s="2"/>
      <c r="N4009" s="2"/>
      <c r="O4009" s="2"/>
      <c r="P4009" s="2">
        <f t="shared" si="3382"/>
        <v>500</v>
      </c>
      <c r="Q4009" s="2">
        <f t="shared" si="3367"/>
        <v>100</v>
      </c>
    </row>
    <row r="4010" spans="1:17">
      <c r="A4010" s="12" t="s">
        <v>803</v>
      </c>
      <c r="B4010" s="12" t="s">
        <v>129</v>
      </c>
      <c r="C4010" s="12" t="s">
        <v>1522</v>
      </c>
      <c r="D4010" s="12" t="s">
        <v>1524</v>
      </c>
      <c r="E4010" s="11">
        <v>6132</v>
      </c>
      <c r="F4010" s="12"/>
      <c r="G4010" s="84" t="s">
        <v>3108</v>
      </c>
      <c r="H4010" s="13" t="s">
        <v>19</v>
      </c>
      <c r="I4010" s="2">
        <v>40000</v>
      </c>
      <c r="J4010" s="2">
        <v>40000</v>
      </c>
      <c r="K4010" s="2">
        <v>31000</v>
      </c>
      <c r="L4010" s="2">
        <f t="shared" si="3380"/>
        <v>1000</v>
      </c>
      <c r="M4010" s="2"/>
      <c r="N4010" s="2"/>
      <c r="O4010" s="2">
        <v>1000</v>
      </c>
      <c r="P4010" s="2">
        <f t="shared" si="3382"/>
        <v>32000</v>
      </c>
      <c r="Q4010" s="2">
        <f t="shared" si="3367"/>
        <v>80</v>
      </c>
    </row>
    <row r="4011" spans="1:17">
      <c r="A4011" s="12" t="s">
        <v>803</v>
      </c>
      <c r="B4011" s="12" t="s">
        <v>129</v>
      </c>
      <c r="C4011" s="12" t="s">
        <v>1522</v>
      </c>
      <c r="D4011" s="12" t="s">
        <v>1524</v>
      </c>
      <c r="E4011" s="11">
        <v>6133</v>
      </c>
      <c r="F4011" s="12"/>
      <c r="G4011" s="84" t="s">
        <v>3108</v>
      </c>
      <c r="H4011" s="13" t="s">
        <v>20</v>
      </c>
      <c r="I4011" s="2">
        <v>9000</v>
      </c>
      <c r="J4011" s="2">
        <v>9000</v>
      </c>
      <c r="K4011" s="2">
        <v>5300</v>
      </c>
      <c r="L4011" s="2">
        <f t="shared" si="3380"/>
        <v>900</v>
      </c>
      <c r="M4011" s="2">
        <v>100</v>
      </c>
      <c r="N4011" s="2">
        <v>100</v>
      </c>
      <c r="O4011" s="2">
        <v>700</v>
      </c>
      <c r="P4011" s="2">
        <f t="shared" si="3382"/>
        <v>6200</v>
      </c>
      <c r="Q4011" s="2">
        <f t="shared" si="3367"/>
        <v>68.888888888888886</v>
      </c>
    </row>
    <row r="4012" spans="1:17">
      <c r="A4012" s="12" t="s">
        <v>803</v>
      </c>
      <c r="B4012" s="12" t="s">
        <v>129</v>
      </c>
      <c r="C4012" s="12" t="s">
        <v>1522</v>
      </c>
      <c r="D4012" s="12" t="s">
        <v>1524</v>
      </c>
      <c r="E4012" s="11">
        <v>6134</v>
      </c>
      <c r="F4012" s="12"/>
      <c r="G4012" s="84" t="s">
        <v>3108</v>
      </c>
      <c r="H4012" s="13" t="s">
        <v>21</v>
      </c>
      <c r="I4012" s="2">
        <v>30000</v>
      </c>
      <c r="J4012" s="2">
        <v>15000</v>
      </c>
      <c r="K4012" s="2">
        <v>7500</v>
      </c>
      <c r="L4012" s="2">
        <f t="shared" si="3380"/>
        <v>3000</v>
      </c>
      <c r="M4012" s="2">
        <v>1000</v>
      </c>
      <c r="N4012" s="2">
        <v>1000</v>
      </c>
      <c r="O4012" s="2">
        <v>1000</v>
      </c>
      <c r="P4012" s="2">
        <f t="shared" si="3382"/>
        <v>10500</v>
      </c>
      <c r="Q4012" s="2">
        <f t="shared" si="3367"/>
        <v>70</v>
      </c>
    </row>
    <row r="4013" spans="1:17">
      <c r="A4013" s="12" t="s">
        <v>803</v>
      </c>
      <c r="B4013" s="12" t="s">
        <v>129</v>
      </c>
      <c r="C4013" s="12" t="s">
        <v>1522</v>
      </c>
      <c r="D4013" s="12" t="s">
        <v>1524</v>
      </c>
      <c r="E4013" s="11">
        <v>6135</v>
      </c>
      <c r="F4013" s="12"/>
      <c r="G4013" s="84" t="s">
        <v>3108</v>
      </c>
      <c r="H4013" s="13" t="s">
        <v>22</v>
      </c>
      <c r="I4013" s="2">
        <v>500</v>
      </c>
      <c r="J4013" s="2">
        <v>500</v>
      </c>
      <c r="K4013" s="2">
        <v>500</v>
      </c>
      <c r="L4013" s="2">
        <f t="shared" si="3380"/>
        <v>0</v>
      </c>
      <c r="M4013" s="2"/>
      <c r="N4013" s="2"/>
      <c r="O4013" s="2"/>
      <c r="P4013" s="2">
        <f t="shared" si="3382"/>
        <v>500</v>
      </c>
      <c r="Q4013" s="2">
        <f t="shared" si="3367"/>
        <v>100</v>
      </c>
    </row>
    <row r="4014" spans="1:17">
      <c r="A4014" s="12" t="s">
        <v>803</v>
      </c>
      <c r="B4014" s="12" t="s">
        <v>129</v>
      </c>
      <c r="C4014" s="12" t="s">
        <v>1522</v>
      </c>
      <c r="D4014" s="12" t="s">
        <v>1524</v>
      </c>
      <c r="E4014" s="11">
        <v>6137</v>
      </c>
      <c r="F4014" s="12"/>
      <c r="G4014" s="84" t="s">
        <v>3108</v>
      </c>
      <c r="H4014" s="13" t="s">
        <v>24</v>
      </c>
      <c r="I4014" s="2">
        <v>12000</v>
      </c>
      <c r="J4014" s="2">
        <v>10000</v>
      </c>
      <c r="K4014" s="2">
        <v>6500</v>
      </c>
      <c r="L4014" s="2">
        <f t="shared" si="3380"/>
        <v>3000</v>
      </c>
      <c r="M4014" s="2">
        <v>1000</v>
      </c>
      <c r="N4014" s="2">
        <v>1000</v>
      </c>
      <c r="O4014" s="2">
        <v>1000</v>
      </c>
      <c r="P4014" s="2">
        <f t="shared" si="3382"/>
        <v>9500</v>
      </c>
      <c r="Q4014" s="2">
        <f t="shared" si="3367"/>
        <v>95</v>
      </c>
    </row>
    <row r="4015" spans="1:17">
      <c r="A4015" s="17" t="s">
        <v>803</v>
      </c>
      <c r="B4015" s="17" t="s">
        <v>129</v>
      </c>
      <c r="C4015" s="17" t="s">
        <v>1522</v>
      </c>
      <c r="D4015" s="17" t="s">
        <v>1524</v>
      </c>
      <c r="E4015" s="17" t="s">
        <v>99</v>
      </c>
      <c r="F4015" s="12" t="s">
        <v>0</v>
      </c>
      <c r="G4015" s="84" t="s">
        <v>0</v>
      </c>
      <c r="H4015" s="18" t="s">
        <v>26</v>
      </c>
      <c r="I4015" s="3">
        <v>27600</v>
      </c>
      <c r="J4015" s="3">
        <f t="shared" ref="J4015:K4015" si="3392">SUM(J4016:J4018)</f>
        <v>19600</v>
      </c>
      <c r="K4015" s="3">
        <f t="shared" si="3392"/>
        <v>11222</v>
      </c>
      <c r="L4015" s="3">
        <f t="shared" si="3380"/>
        <v>4900</v>
      </c>
      <c r="M4015" s="3">
        <f t="shared" ref="M4015:O4015" si="3393">SUM(M4016:M4018)</f>
        <v>2300</v>
      </c>
      <c r="N4015" s="3">
        <f t="shared" si="3393"/>
        <v>1300</v>
      </c>
      <c r="O4015" s="3">
        <f t="shared" si="3393"/>
        <v>1300</v>
      </c>
      <c r="P4015" s="3">
        <f t="shared" si="3382"/>
        <v>16122</v>
      </c>
      <c r="Q4015" s="3">
        <f t="shared" si="3367"/>
        <v>82.255102040816325</v>
      </c>
    </row>
    <row r="4016" spans="1:17">
      <c r="A4016" s="12" t="s">
        <v>803</v>
      </c>
      <c r="B4016" s="12" t="s">
        <v>129</v>
      </c>
      <c r="C4016" s="12" t="s">
        <v>1522</v>
      </c>
      <c r="D4016" s="12" t="s">
        <v>1524</v>
      </c>
      <c r="E4016" s="11">
        <v>6139</v>
      </c>
      <c r="F4016" s="12"/>
      <c r="G4016" s="84" t="s">
        <v>3108</v>
      </c>
      <c r="H4016" s="13" t="s">
        <v>26</v>
      </c>
      <c r="I4016" s="2">
        <v>24500</v>
      </c>
      <c r="J4016" s="2">
        <v>16500</v>
      </c>
      <c r="K4016" s="2">
        <v>9500</v>
      </c>
      <c r="L4016" s="2">
        <f t="shared" si="3380"/>
        <v>4000</v>
      </c>
      <c r="M4016" s="2">
        <v>2000</v>
      </c>
      <c r="N4016" s="2">
        <v>1000</v>
      </c>
      <c r="O4016" s="2">
        <v>1000</v>
      </c>
      <c r="P4016" s="2">
        <f t="shared" si="3382"/>
        <v>13500</v>
      </c>
      <c r="Q4016" s="2">
        <f t="shared" si="3367"/>
        <v>81.818181818181827</v>
      </c>
    </row>
    <row r="4017" spans="1:17">
      <c r="A4017" s="33" t="s">
        <v>803</v>
      </c>
      <c r="B4017" s="33" t="s">
        <v>129</v>
      </c>
      <c r="C4017" s="33" t="s">
        <v>1522</v>
      </c>
      <c r="D4017" s="33" t="s">
        <v>1524</v>
      </c>
      <c r="E4017" s="34">
        <v>6139</v>
      </c>
      <c r="F4017" s="33" t="s">
        <v>1530</v>
      </c>
      <c r="G4017" s="84" t="s">
        <v>3108</v>
      </c>
      <c r="H4017" s="35" t="s">
        <v>108</v>
      </c>
      <c r="I4017" s="2">
        <v>3100</v>
      </c>
      <c r="J4017" s="2">
        <v>3100</v>
      </c>
      <c r="K4017" s="2">
        <v>1722</v>
      </c>
      <c r="L4017" s="2">
        <f t="shared" si="3380"/>
        <v>900</v>
      </c>
      <c r="M4017" s="2">
        <v>300</v>
      </c>
      <c r="N4017" s="2">
        <v>300</v>
      </c>
      <c r="O4017" s="2">
        <v>300</v>
      </c>
      <c r="P4017" s="2">
        <f t="shared" si="3382"/>
        <v>2622</v>
      </c>
      <c r="Q4017" s="2">
        <f t="shared" si="3367"/>
        <v>84.58064516129032</v>
      </c>
    </row>
    <row r="4018" spans="1:17" ht="22.5">
      <c r="A4018" s="12" t="s">
        <v>803</v>
      </c>
      <c r="B4018" s="12" t="s">
        <v>129</v>
      </c>
      <c r="C4018" s="12" t="s">
        <v>1522</v>
      </c>
      <c r="D4018" s="12" t="s">
        <v>1524</v>
      </c>
      <c r="E4018" s="11">
        <v>6139</v>
      </c>
      <c r="F4018" s="12" t="s">
        <v>1531</v>
      </c>
      <c r="G4018" s="84" t="s">
        <v>3108</v>
      </c>
      <c r="H4018" s="13" t="s">
        <v>114</v>
      </c>
      <c r="I4018" s="2">
        <v>0</v>
      </c>
      <c r="J4018" s="2">
        <v>0</v>
      </c>
      <c r="K4018" s="2">
        <v>0</v>
      </c>
      <c r="L4018" s="2">
        <f t="shared" si="3380"/>
        <v>0</v>
      </c>
      <c r="M4018" s="2"/>
      <c r="N4018" s="2"/>
      <c r="O4018" s="2"/>
      <c r="P4018" s="2">
        <f t="shared" si="3382"/>
        <v>0</v>
      </c>
      <c r="Q4018" s="2" t="str">
        <f t="shared" si="3367"/>
        <v>-</v>
      </c>
    </row>
    <row r="4019" spans="1:17" ht="22.5">
      <c r="A4019" s="17" t="s">
        <v>0</v>
      </c>
      <c r="B4019" s="17" t="s">
        <v>0</v>
      </c>
      <c r="C4019" s="17" t="s">
        <v>0</v>
      </c>
      <c r="D4019" s="18" t="s">
        <v>0</v>
      </c>
      <c r="E4019" s="18" t="s">
        <v>0</v>
      </c>
      <c r="F4019" s="18" t="s">
        <v>0</v>
      </c>
      <c r="G4019" s="81" t="s">
        <v>0</v>
      </c>
      <c r="H4019" s="24" t="s">
        <v>36</v>
      </c>
      <c r="I4019" s="29">
        <v>100</v>
      </c>
      <c r="J4019" s="29">
        <f t="shared" ref="J4019:K4021" si="3394">SUM(J4020)</f>
        <v>100</v>
      </c>
      <c r="K4019" s="29">
        <f t="shared" si="3394"/>
        <v>0</v>
      </c>
      <c r="L4019" s="29">
        <f t="shared" si="3380"/>
        <v>0</v>
      </c>
      <c r="M4019" s="29">
        <f t="shared" ref="M4019:O4021" si="3395">SUM(M4020)</f>
        <v>0</v>
      </c>
      <c r="N4019" s="29">
        <f t="shared" si="3395"/>
        <v>0</v>
      </c>
      <c r="O4019" s="29">
        <f t="shared" si="3395"/>
        <v>0</v>
      </c>
      <c r="P4019" s="29">
        <f t="shared" si="3382"/>
        <v>0</v>
      </c>
      <c r="Q4019" s="29">
        <f t="shared" si="3367"/>
        <v>0</v>
      </c>
    </row>
    <row r="4020" spans="1:17">
      <c r="A4020" s="12" t="s">
        <v>803</v>
      </c>
      <c r="B4020" s="12" t="s">
        <v>129</v>
      </c>
      <c r="C4020" s="12" t="s">
        <v>1522</v>
      </c>
      <c r="D4020" s="12" t="s">
        <v>1524</v>
      </c>
      <c r="E4020" s="18" t="s">
        <v>28</v>
      </c>
      <c r="F4020" s="18" t="s">
        <v>0</v>
      </c>
      <c r="G4020" s="81" t="s">
        <v>0</v>
      </c>
      <c r="H4020" s="18" t="s">
        <v>29</v>
      </c>
      <c r="I4020" s="3">
        <v>100</v>
      </c>
      <c r="J4020" s="3">
        <f t="shared" si="3394"/>
        <v>100</v>
      </c>
      <c r="K4020" s="3">
        <f t="shared" si="3394"/>
        <v>0</v>
      </c>
      <c r="L4020" s="3">
        <f t="shared" si="3380"/>
        <v>0</v>
      </c>
      <c r="M4020" s="3">
        <f t="shared" si="3395"/>
        <v>0</v>
      </c>
      <c r="N4020" s="3">
        <f t="shared" si="3395"/>
        <v>0</v>
      </c>
      <c r="O4020" s="3">
        <f t="shared" si="3395"/>
        <v>0</v>
      </c>
      <c r="P4020" s="3">
        <f t="shared" si="3382"/>
        <v>0</v>
      </c>
      <c r="Q4020" s="3">
        <f t="shared" si="3367"/>
        <v>0</v>
      </c>
    </row>
    <row r="4021" spans="1:17">
      <c r="A4021" s="17" t="s">
        <v>803</v>
      </c>
      <c r="B4021" s="17" t="s">
        <v>129</v>
      </c>
      <c r="C4021" s="17" t="s">
        <v>1522</v>
      </c>
      <c r="D4021" s="17" t="s">
        <v>1524</v>
      </c>
      <c r="E4021" s="17" t="s">
        <v>120</v>
      </c>
      <c r="F4021" s="12" t="s">
        <v>0</v>
      </c>
      <c r="G4021" s="84" t="s">
        <v>0</v>
      </c>
      <c r="H4021" s="18" t="s">
        <v>35</v>
      </c>
      <c r="I4021" s="3">
        <v>100</v>
      </c>
      <c r="J4021" s="3">
        <f t="shared" si="3394"/>
        <v>100</v>
      </c>
      <c r="K4021" s="3">
        <f t="shared" si="3394"/>
        <v>0</v>
      </c>
      <c r="L4021" s="3">
        <f t="shared" si="3380"/>
        <v>0</v>
      </c>
      <c r="M4021" s="3">
        <f t="shared" si="3395"/>
        <v>0</v>
      </c>
      <c r="N4021" s="3">
        <f t="shared" si="3395"/>
        <v>0</v>
      </c>
      <c r="O4021" s="3">
        <f t="shared" si="3395"/>
        <v>0</v>
      </c>
      <c r="P4021" s="3">
        <f t="shared" si="3382"/>
        <v>0</v>
      </c>
      <c r="Q4021" s="3">
        <f t="shared" si="3367"/>
        <v>0</v>
      </c>
    </row>
    <row r="4022" spans="1:17">
      <c r="A4022" s="12" t="s">
        <v>803</v>
      </c>
      <c r="B4022" s="12" t="s">
        <v>129</v>
      </c>
      <c r="C4022" s="12" t="s">
        <v>1522</v>
      </c>
      <c r="D4022" s="12" t="s">
        <v>1524</v>
      </c>
      <c r="E4022" s="11">
        <v>6148</v>
      </c>
      <c r="F4022" s="12"/>
      <c r="G4022" s="84" t="s">
        <v>3108</v>
      </c>
      <c r="H4022" s="13" t="s">
        <v>35</v>
      </c>
      <c r="I4022" s="2">
        <v>100</v>
      </c>
      <c r="J4022" s="2">
        <v>100</v>
      </c>
      <c r="K4022" s="2">
        <v>0</v>
      </c>
      <c r="L4022" s="2">
        <f t="shared" si="3380"/>
        <v>0</v>
      </c>
      <c r="M4022" s="2"/>
      <c r="N4022" s="2"/>
      <c r="O4022" s="2"/>
      <c r="P4022" s="2">
        <f t="shared" si="3382"/>
        <v>0</v>
      </c>
      <c r="Q4022" s="2">
        <f t="shared" si="3367"/>
        <v>0</v>
      </c>
    </row>
    <row r="4023" spans="1:17" ht="22.5">
      <c r="A4023" s="17" t="s">
        <v>0</v>
      </c>
      <c r="B4023" s="17" t="s">
        <v>0</v>
      </c>
      <c r="C4023" s="17" t="s">
        <v>0</v>
      </c>
      <c r="D4023" s="18" t="s">
        <v>0</v>
      </c>
      <c r="E4023" s="18" t="s">
        <v>0</v>
      </c>
      <c r="F4023" s="18" t="s">
        <v>0</v>
      </c>
      <c r="G4023" s="81" t="s">
        <v>0</v>
      </c>
      <c r="H4023" s="24" t="s">
        <v>58</v>
      </c>
      <c r="I4023" s="29">
        <v>58364</v>
      </c>
      <c r="J4023" s="29">
        <f t="shared" ref="J4023:K4023" si="3396">SUM(J4024)</f>
        <v>30000</v>
      </c>
      <c r="K4023" s="29">
        <f t="shared" si="3396"/>
        <v>30000</v>
      </c>
      <c r="L4023" s="29">
        <f t="shared" si="3380"/>
        <v>0</v>
      </c>
      <c r="M4023" s="29">
        <f t="shared" ref="M4023:O4023" si="3397">SUM(M4024)</f>
        <v>0</v>
      </c>
      <c r="N4023" s="29">
        <f t="shared" si="3397"/>
        <v>0</v>
      </c>
      <c r="O4023" s="29">
        <f t="shared" si="3397"/>
        <v>0</v>
      </c>
      <c r="P4023" s="29">
        <f t="shared" si="3382"/>
        <v>30000</v>
      </c>
      <c r="Q4023" s="29">
        <f t="shared" si="3367"/>
        <v>100</v>
      </c>
    </row>
    <row r="4024" spans="1:17">
      <c r="A4024" s="12" t="s">
        <v>803</v>
      </c>
      <c r="B4024" s="12" t="s">
        <v>129</v>
      </c>
      <c r="C4024" s="12" t="s">
        <v>1522</v>
      </c>
      <c r="D4024" s="12" t="s">
        <v>1524</v>
      </c>
      <c r="E4024" s="18" t="s">
        <v>50</v>
      </c>
      <c r="F4024" s="18" t="s">
        <v>0</v>
      </c>
      <c r="G4024" s="81" t="s">
        <v>0</v>
      </c>
      <c r="H4024" s="18" t="s">
        <v>51</v>
      </c>
      <c r="I4024" s="3">
        <v>58364</v>
      </c>
      <c r="J4024" s="3">
        <f t="shared" ref="J4024" si="3398">SUM(J4025:J4026)</f>
        <v>30000</v>
      </c>
      <c r="K4024" s="3">
        <f t="shared" ref="K4024" si="3399">SUM(K4025:K4026)</f>
        <v>30000</v>
      </c>
      <c r="L4024" s="3">
        <f t="shared" si="3380"/>
        <v>0</v>
      </c>
      <c r="M4024" s="3">
        <f t="shared" ref="M4024:O4024" si="3400">SUM(M4025:M4026)</f>
        <v>0</v>
      </c>
      <c r="N4024" s="3">
        <f t="shared" si="3400"/>
        <v>0</v>
      </c>
      <c r="O4024" s="3">
        <f t="shared" si="3400"/>
        <v>0</v>
      </c>
      <c r="P4024" s="3">
        <f t="shared" si="3382"/>
        <v>30000</v>
      </c>
      <c r="Q4024" s="3">
        <f t="shared" si="3367"/>
        <v>100</v>
      </c>
    </row>
    <row r="4025" spans="1:17">
      <c r="A4025" s="12" t="s">
        <v>803</v>
      </c>
      <c r="B4025" s="12" t="s">
        <v>129</v>
      </c>
      <c r="C4025" s="12" t="s">
        <v>1522</v>
      </c>
      <c r="D4025" s="12" t="s">
        <v>1524</v>
      </c>
      <c r="E4025" s="11">
        <v>8213</v>
      </c>
      <c r="F4025" s="12"/>
      <c r="G4025" s="84" t="s">
        <v>3108</v>
      </c>
      <c r="H4025" s="13" t="s">
        <v>54</v>
      </c>
      <c r="I4025" s="2">
        <v>22000</v>
      </c>
      <c r="J4025" s="2">
        <v>20000</v>
      </c>
      <c r="K4025" s="2">
        <v>20000</v>
      </c>
      <c r="L4025" s="2">
        <f t="shared" si="3380"/>
        <v>0</v>
      </c>
      <c r="M4025" s="2"/>
      <c r="N4025" s="2"/>
      <c r="O4025" s="2"/>
      <c r="P4025" s="2">
        <f t="shared" si="3382"/>
        <v>20000</v>
      </c>
      <c r="Q4025" s="2">
        <f t="shared" si="3367"/>
        <v>100</v>
      </c>
    </row>
    <row r="4026" spans="1:17">
      <c r="A4026" s="12" t="s">
        <v>803</v>
      </c>
      <c r="B4026" s="12" t="s">
        <v>129</v>
      </c>
      <c r="C4026" s="12" t="s">
        <v>1522</v>
      </c>
      <c r="D4026" s="12" t="s">
        <v>1524</v>
      </c>
      <c r="E4026" s="11">
        <v>8216</v>
      </c>
      <c r="F4026" s="12"/>
      <c r="G4026" s="84" t="s">
        <v>3108</v>
      </c>
      <c r="H4026" s="13" t="s">
        <v>57</v>
      </c>
      <c r="I4026" s="2">
        <v>36364</v>
      </c>
      <c r="J4026" s="2">
        <v>10000</v>
      </c>
      <c r="K4026" s="2">
        <v>10000</v>
      </c>
      <c r="L4026" s="2">
        <f t="shared" si="3380"/>
        <v>0</v>
      </c>
      <c r="M4026" s="2"/>
      <c r="N4026" s="2"/>
      <c r="O4026" s="2"/>
      <c r="P4026" s="2">
        <f t="shared" si="3382"/>
        <v>10000</v>
      </c>
      <c r="Q4026" s="2">
        <f t="shared" si="3367"/>
        <v>100</v>
      </c>
    </row>
    <row r="4027" spans="1:17">
      <c r="A4027" s="13" t="s">
        <v>0</v>
      </c>
      <c r="B4027" s="13" t="s">
        <v>0</v>
      </c>
      <c r="C4027" s="13" t="s">
        <v>0</v>
      </c>
      <c r="D4027" s="13" t="s">
        <v>0</v>
      </c>
      <c r="E4027" s="13" t="s">
        <v>0</v>
      </c>
      <c r="F4027" s="13" t="s">
        <v>0</v>
      </c>
      <c r="G4027" s="84" t="s">
        <v>0</v>
      </c>
      <c r="H4027" s="24" t="s">
        <v>1532</v>
      </c>
      <c r="I4027" s="29">
        <v>1469648</v>
      </c>
      <c r="J4027" s="29">
        <f t="shared" ref="J4027:K4027" si="3401">SUM(J3997,J4019,J4023)</f>
        <v>1416058</v>
      </c>
      <c r="K4027" s="29">
        <f t="shared" si="3401"/>
        <v>793672</v>
      </c>
      <c r="L4027" s="29">
        <f t="shared" si="3380"/>
        <v>366300</v>
      </c>
      <c r="M4027" s="29">
        <f t="shared" ref="M4027:O4027" si="3402">SUM(M3997,M4019,M4023)</f>
        <v>119900</v>
      </c>
      <c r="N4027" s="29">
        <f t="shared" si="3402"/>
        <v>119900</v>
      </c>
      <c r="O4027" s="29">
        <f t="shared" si="3402"/>
        <v>126500</v>
      </c>
      <c r="P4027" s="29">
        <f t="shared" si="3382"/>
        <v>1159972</v>
      </c>
      <c r="Q4027" s="29">
        <f t="shared" si="3367"/>
        <v>81.915571254849723</v>
      </c>
    </row>
    <row r="4028" spans="1:17" ht="15.75" thickBot="1">
      <c r="A4028" s="13" t="s">
        <v>0</v>
      </c>
      <c r="B4028" s="13" t="s">
        <v>0</v>
      </c>
      <c r="C4028" s="13" t="s">
        <v>0</v>
      </c>
      <c r="D4028" s="13" t="s">
        <v>0</v>
      </c>
      <c r="E4028" s="13" t="s">
        <v>0</v>
      </c>
      <c r="F4028" s="13" t="s">
        <v>0</v>
      </c>
      <c r="G4028" s="84" t="s">
        <v>0</v>
      </c>
      <c r="H4028" s="18" t="s">
        <v>125</v>
      </c>
      <c r="I4028" s="3">
        <v>35</v>
      </c>
      <c r="J4028" s="3">
        <v>35</v>
      </c>
      <c r="K4028" s="3">
        <v>0</v>
      </c>
      <c r="L4028" s="3">
        <f t="shared" si="3380"/>
        <v>0</v>
      </c>
      <c r="M4028" s="3"/>
      <c r="N4028" s="3"/>
      <c r="O4028" s="3"/>
      <c r="P4028" s="3">
        <f t="shared" si="3382"/>
        <v>0</v>
      </c>
      <c r="Q4028" s="3">
        <f t="shared" si="3367"/>
        <v>0</v>
      </c>
    </row>
    <row r="4029" spans="1:17" ht="45.75" thickBot="1">
      <c r="A4029" s="109" t="s">
        <v>0</v>
      </c>
      <c r="B4029" s="109" t="s">
        <v>0</v>
      </c>
      <c r="C4029" s="109" t="s">
        <v>0</v>
      </c>
      <c r="D4029" s="109" t="s">
        <v>0</v>
      </c>
      <c r="E4029" s="109" t="s">
        <v>0</v>
      </c>
      <c r="F4029" s="109" t="s">
        <v>0</v>
      </c>
      <c r="G4029" s="121" t="s">
        <v>0</v>
      </c>
      <c r="H4029" s="1" t="s">
        <v>126</v>
      </c>
      <c r="I4029" s="1" t="s">
        <v>3016</v>
      </c>
      <c r="J4029" s="1" t="s">
        <v>3199</v>
      </c>
      <c r="K4029" s="1" t="s">
        <v>3198</v>
      </c>
      <c r="L4029" s="1" t="s">
        <v>3191</v>
      </c>
      <c r="M4029" s="1" t="s">
        <v>3193</v>
      </c>
      <c r="N4029" s="1" t="s">
        <v>3194</v>
      </c>
      <c r="O4029" s="1" t="s">
        <v>3195</v>
      </c>
      <c r="P4029" s="1" t="s">
        <v>3192</v>
      </c>
      <c r="Q4029" s="1" t="s">
        <v>3185</v>
      </c>
    </row>
    <row r="4030" spans="1:17">
      <c r="A4030" s="110"/>
      <c r="B4030" s="110"/>
      <c r="C4030" s="110"/>
      <c r="D4030" s="110"/>
      <c r="E4030" s="110"/>
      <c r="F4030" s="110"/>
      <c r="G4030" s="122"/>
      <c r="H4030" s="26" t="s">
        <v>0</v>
      </c>
      <c r="I4030" s="28">
        <v>1</v>
      </c>
      <c r="J4030" s="28">
        <v>2</v>
      </c>
      <c r="K4030" s="28">
        <v>3</v>
      </c>
      <c r="L4030" s="28" t="s">
        <v>3186</v>
      </c>
      <c r="M4030" s="28">
        <v>5</v>
      </c>
      <c r="N4030" s="28">
        <v>6</v>
      </c>
      <c r="O4030" s="28">
        <v>7</v>
      </c>
      <c r="P4030" s="28" t="s">
        <v>3187</v>
      </c>
      <c r="Q4030" s="28">
        <v>9</v>
      </c>
    </row>
    <row r="4031" spans="1:17">
      <c r="A4031" s="110"/>
      <c r="B4031" s="110"/>
      <c r="C4031" s="110"/>
      <c r="D4031" s="110"/>
      <c r="E4031" s="110"/>
      <c r="F4031" s="110"/>
      <c r="G4031" s="122"/>
      <c r="H4031" s="8" t="s">
        <v>877</v>
      </c>
      <c r="I4031" s="9">
        <v>1469648</v>
      </c>
      <c r="J4031" s="9">
        <f t="shared" ref="J4031" si="3403">SUM(J4027)</f>
        <v>1416058</v>
      </c>
      <c r="K4031" s="9">
        <f t="shared" ref="K4031" si="3404">SUM(K4027)</f>
        <v>793672</v>
      </c>
      <c r="L4031" s="9">
        <f t="shared" ref="L4031:L4032" si="3405">M4031+N4031+O4031</f>
        <v>366300</v>
      </c>
      <c r="M4031" s="9">
        <f t="shared" ref="M4031:O4031" si="3406">SUM(M4027)</f>
        <v>119900</v>
      </c>
      <c r="N4031" s="9">
        <f t="shared" si="3406"/>
        <v>119900</v>
      </c>
      <c r="O4031" s="9">
        <f t="shared" si="3406"/>
        <v>126500</v>
      </c>
      <c r="P4031" s="9">
        <f t="shared" ref="P4031:P4032" si="3407">SUM(K4031+L4031)</f>
        <v>1159972</v>
      </c>
      <c r="Q4031" s="9">
        <f t="shared" si="3367"/>
        <v>81.915571254849723</v>
      </c>
    </row>
    <row r="4032" spans="1:17">
      <c r="A4032" s="110"/>
      <c r="B4032" s="110"/>
      <c r="C4032" s="110"/>
      <c r="D4032" s="110"/>
      <c r="E4032" s="110"/>
      <c r="F4032" s="110"/>
      <c r="G4032" s="122"/>
      <c r="H4032" s="10" t="s">
        <v>68</v>
      </c>
      <c r="I4032" s="9">
        <v>1469648</v>
      </c>
      <c r="J4032" s="9">
        <f t="shared" ref="J4032" si="3408">SUM(J4031)</f>
        <v>1416058</v>
      </c>
      <c r="K4032" s="9">
        <f t="shared" ref="K4032" si="3409">SUM(K4031)</f>
        <v>793672</v>
      </c>
      <c r="L4032" s="9">
        <f t="shared" si="3405"/>
        <v>366300</v>
      </c>
      <c r="M4032" s="9">
        <f t="shared" ref="M4032:O4032" si="3410">SUM(M4031)</f>
        <v>119900</v>
      </c>
      <c r="N4032" s="9">
        <f t="shared" si="3410"/>
        <v>119900</v>
      </c>
      <c r="O4032" s="9">
        <f t="shared" si="3410"/>
        <v>126500</v>
      </c>
      <c r="P4032" s="9">
        <f t="shared" si="3407"/>
        <v>1159972</v>
      </c>
      <c r="Q4032" s="9">
        <f t="shared" si="3367"/>
        <v>81.915571254849723</v>
      </c>
    </row>
    <row r="4033" spans="1:17">
      <c r="A4033" s="111"/>
      <c r="B4033" s="111"/>
      <c r="C4033" s="111"/>
      <c r="D4033" s="111"/>
      <c r="E4033" s="111"/>
      <c r="F4033" s="111"/>
      <c r="G4033" s="123"/>
      <c r="Q4033" t="str">
        <f t="shared" si="3367"/>
        <v>-</v>
      </c>
    </row>
    <row r="4034" spans="1:17" ht="15.75" thickBot="1">
      <c r="A4034" s="13" t="s">
        <v>0</v>
      </c>
      <c r="B4034" s="13" t="s">
        <v>0</v>
      </c>
      <c r="C4034" s="13" t="s">
        <v>0</v>
      </c>
      <c r="D4034" s="13" t="s">
        <v>0</v>
      </c>
      <c r="E4034" s="13" t="s">
        <v>0</v>
      </c>
      <c r="F4034" s="13" t="s">
        <v>0</v>
      </c>
      <c r="G4034" s="84" t="s">
        <v>0</v>
      </c>
      <c r="H4034" s="27" t="s">
        <v>0</v>
      </c>
      <c r="I4034" s="27"/>
      <c r="J4034" s="27"/>
      <c r="K4034" s="27"/>
      <c r="L4034" s="27"/>
      <c r="M4034" s="27"/>
      <c r="N4034" s="27"/>
      <c r="O4034" s="27"/>
      <c r="P4034" s="27"/>
      <c r="Q4034" s="27" t="str">
        <f t="shared" si="3367"/>
        <v>-</v>
      </c>
    </row>
    <row r="4035" spans="1:17" ht="45.75" thickBot="1">
      <c r="A4035" s="1" t="s">
        <v>82</v>
      </c>
      <c r="B4035" s="1" t="s">
        <v>83</v>
      </c>
      <c r="C4035" s="1" t="s">
        <v>84</v>
      </c>
      <c r="D4035" s="19" t="s">
        <v>0</v>
      </c>
      <c r="E4035" s="1" t="s">
        <v>85</v>
      </c>
      <c r="F4035" s="1" t="s">
        <v>86</v>
      </c>
      <c r="G4035" s="82" t="s">
        <v>87</v>
      </c>
      <c r="H4035" s="1" t="s">
        <v>1</v>
      </c>
      <c r="I4035" s="1" t="s">
        <v>3016</v>
      </c>
      <c r="J4035" s="1" t="s">
        <v>3199</v>
      </c>
      <c r="K4035" s="1" t="s">
        <v>3198</v>
      </c>
      <c r="L4035" s="1" t="s">
        <v>3191</v>
      </c>
      <c r="M4035" s="1" t="s">
        <v>3193</v>
      </c>
      <c r="N4035" s="1" t="s">
        <v>3194</v>
      </c>
      <c r="O4035" s="1" t="s">
        <v>3195</v>
      </c>
      <c r="P4035" s="1" t="s">
        <v>3192</v>
      </c>
      <c r="Q4035" s="1" t="s">
        <v>3185</v>
      </c>
    </row>
    <row r="4036" spans="1:17">
      <c r="A4036" s="20" t="s">
        <v>0</v>
      </c>
      <c r="B4036" s="20" t="s">
        <v>0</v>
      </c>
      <c r="C4036" s="20" t="s">
        <v>0</v>
      </c>
      <c r="D4036" s="21" t="s">
        <v>0</v>
      </c>
      <c r="E4036" s="21" t="s">
        <v>0</v>
      </c>
      <c r="F4036" s="22" t="s">
        <v>0</v>
      </c>
      <c r="G4036" s="83" t="s">
        <v>0</v>
      </c>
      <c r="H4036" s="23" t="s">
        <v>0</v>
      </c>
      <c r="I4036" s="28">
        <v>1</v>
      </c>
      <c r="J4036" s="28">
        <v>2</v>
      </c>
      <c r="K4036" s="28">
        <v>3</v>
      </c>
      <c r="L4036" s="28" t="s">
        <v>3186</v>
      </c>
      <c r="M4036" s="28">
        <v>5</v>
      </c>
      <c r="N4036" s="28">
        <v>6</v>
      </c>
      <c r="O4036" s="28">
        <v>7</v>
      </c>
      <c r="P4036" s="28" t="s">
        <v>3187</v>
      </c>
      <c r="Q4036" s="28">
        <v>9</v>
      </c>
    </row>
    <row r="4037" spans="1:17">
      <c r="A4037" s="17" t="s">
        <v>803</v>
      </c>
      <c r="B4037" s="17" t="s">
        <v>129</v>
      </c>
      <c r="C4037" s="12" t="s">
        <v>1533</v>
      </c>
      <c r="D4037" s="12" t="s">
        <v>1534</v>
      </c>
      <c r="E4037" s="18" t="s">
        <v>0</v>
      </c>
      <c r="F4037" s="18" t="s">
        <v>0</v>
      </c>
      <c r="G4037" s="81" t="s">
        <v>0</v>
      </c>
      <c r="H4037" s="18" t="s">
        <v>1535</v>
      </c>
      <c r="I4037" s="11"/>
      <c r="J4037" s="11"/>
      <c r="K4037" s="11"/>
      <c r="L4037" s="11"/>
      <c r="M4037" s="11"/>
      <c r="N4037" s="11"/>
      <c r="O4037" s="11"/>
      <c r="P4037" s="11"/>
      <c r="Q4037" s="11" t="str">
        <f t="shared" si="3367"/>
        <v>-</v>
      </c>
    </row>
    <row r="4038" spans="1:17" ht="22.5">
      <c r="A4038" s="17" t="s">
        <v>0</v>
      </c>
      <c r="B4038" s="17" t="s">
        <v>0</v>
      </c>
      <c r="C4038" s="17" t="s">
        <v>0</v>
      </c>
      <c r="D4038" s="18" t="s">
        <v>0</v>
      </c>
      <c r="E4038" s="18" t="s">
        <v>0</v>
      </c>
      <c r="F4038" s="18" t="s">
        <v>0</v>
      </c>
      <c r="G4038" s="81" t="s">
        <v>0</v>
      </c>
      <c r="H4038" s="24" t="s">
        <v>27</v>
      </c>
      <c r="I4038" s="29">
        <v>1731571</v>
      </c>
      <c r="J4038" s="29">
        <f t="shared" ref="J4038" si="3411">SUM(J4039,J4047,J4049)</f>
        <v>1724344</v>
      </c>
      <c r="K4038" s="29">
        <f t="shared" ref="K4038" si="3412">SUM(K4039,K4047,K4049)</f>
        <v>897321</v>
      </c>
      <c r="L4038" s="29">
        <f t="shared" ref="L4038:L4070" si="3413">M4038+N4038+O4038</f>
        <v>405600</v>
      </c>
      <c r="M4038" s="29">
        <f t="shared" ref="M4038:O4038" si="3414">SUM(M4039,M4047,M4049)</f>
        <v>132443</v>
      </c>
      <c r="N4038" s="29">
        <f t="shared" si="3414"/>
        <v>136191</v>
      </c>
      <c r="O4038" s="29">
        <f t="shared" si="3414"/>
        <v>136966</v>
      </c>
      <c r="P4038" s="29">
        <f t="shared" ref="P4038:P4070" si="3415">SUM(K4038+L4038)</f>
        <v>1302921</v>
      </c>
      <c r="Q4038" s="29">
        <f t="shared" si="3367"/>
        <v>75.560387022543068</v>
      </c>
    </row>
    <row r="4039" spans="1:17">
      <c r="A4039" s="12" t="s">
        <v>803</v>
      </c>
      <c r="B4039" s="12" t="s">
        <v>129</v>
      </c>
      <c r="C4039" s="12" t="s">
        <v>1533</v>
      </c>
      <c r="D4039" s="12" t="s">
        <v>1534</v>
      </c>
      <c r="E4039" s="18" t="s">
        <v>2</v>
      </c>
      <c r="F4039" s="18" t="s">
        <v>0</v>
      </c>
      <c r="G4039" s="81" t="s">
        <v>0</v>
      </c>
      <c r="H4039" s="18" t="s">
        <v>3</v>
      </c>
      <c r="I4039" s="3">
        <v>1497254</v>
      </c>
      <c r="J4039" s="3">
        <f t="shared" ref="J4039" si="3416">SUM(J4040:J4041)</f>
        <v>1498527</v>
      </c>
      <c r="K4039" s="3">
        <f t="shared" ref="K4039" si="3417">SUM(K4040:K4041)</f>
        <v>766029</v>
      </c>
      <c r="L4039" s="3">
        <f t="shared" si="3413"/>
        <v>355942</v>
      </c>
      <c r="M4039" s="3">
        <f t="shared" ref="M4039:O4039" si="3418">SUM(M4040:M4041)</f>
        <v>116222</v>
      </c>
      <c r="N4039" s="3">
        <f t="shared" si="3418"/>
        <v>119860</v>
      </c>
      <c r="O4039" s="3">
        <f t="shared" si="3418"/>
        <v>119860</v>
      </c>
      <c r="P4039" s="3">
        <f t="shared" si="3415"/>
        <v>1121971</v>
      </c>
      <c r="Q4039" s="3">
        <f t="shared" si="3367"/>
        <v>74.871590568605043</v>
      </c>
    </row>
    <row r="4040" spans="1:17">
      <c r="A4040" s="33" t="s">
        <v>803</v>
      </c>
      <c r="B4040" s="33" t="s">
        <v>129</v>
      </c>
      <c r="C4040" s="33" t="s">
        <v>1533</v>
      </c>
      <c r="D4040" s="33" t="s">
        <v>1534</v>
      </c>
      <c r="E4040" s="34">
        <v>6111</v>
      </c>
      <c r="F4040" s="33"/>
      <c r="G4040" s="84" t="s">
        <v>3108</v>
      </c>
      <c r="H4040" s="35" t="s">
        <v>4</v>
      </c>
      <c r="I4040" s="2">
        <v>1329354</v>
      </c>
      <c r="J4040" s="2">
        <v>1329354</v>
      </c>
      <c r="K4040" s="2">
        <v>660171</v>
      </c>
      <c r="L4040" s="2">
        <f t="shared" si="3413"/>
        <v>325800</v>
      </c>
      <c r="M4040" s="2">
        <v>108600</v>
      </c>
      <c r="N4040" s="2">
        <v>108600</v>
      </c>
      <c r="O4040" s="2">
        <v>108600</v>
      </c>
      <c r="P4040" s="2">
        <f t="shared" si="3415"/>
        <v>985971</v>
      </c>
      <c r="Q4040" s="2">
        <f t="shared" si="3367"/>
        <v>74.16918292644398</v>
      </c>
    </row>
    <row r="4041" spans="1:17">
      <c r="A4041" s="17" t="s">
        <v>803</v>
      </c>
      <c r="B4041" s="17" t="s">
        <v>129</v>
      </c>
      <c r="C4041" s="17" t="s">
        <v>1533</v>
      </c>
      <c r="D4041" s="17" t="s">
        <v>1534</v>
      </c>
      <c r="E4041" s="17" t="s">
        <v>91</v>
      </c>
      <c r="F4041" s="12" t="s">
        <v>0</v>
      </c>
      <c r="G4041" s="84" t="s">
        <v>0</v>
      </c>
      <c r="H4041" s="18" t="s">
        <v>5</v>
      </c>
      <c r="I4041" s="3">
        <v>167900</v>
      </c>
      <c r="J4041" s="3">
        <f t="shared" ref="J4041:K4041" si="3419">SUM(J4042:J4046)</f>
        <v>169173</v>
      </c>
      <c r="K4041" s="3">
        <f t="shared" si="3419"/>
        <v>105858</v>
      </c>
      <c r="L4041" s="3">
        <f t="shared" si="3413"/>
        <v>30142</v>
      </c>
      <c r="M4041" s="3">
        <f t="shared" ref="M4041:O4041" si="3420">SUM(M4042:M4046)</f>
        <v>7622</v>
      </c>
      <c r="N4041" s="3">
        <f t="shared" si="3420"/>
        <v>11260</v>
      </c>
      <c r="O4041" s="3">
        <f t="shared" si="3420"/>
        <v>11260</v>
      </c>
      <c r="P4041" s="3">
        <f t="shared" si="3415"/>
        <v>136000</v>
      </c>
      <c r="Q4041" s="3">
        <f t="shared" si="3367"/>
        <v>80.391078954679529</v>
      </c>
    </row>
    <row r="4042" spans="1:17">
      <c r="A4042" s="33" t="s">
        <v>803</v>
      </c>
      <c r="B4042" s="33" t="s">
        <v>129</v>
      </c>
      <c r="C4042" s="33" t="s">
        <v>1533</v>
      </c>
      <c r="D4042" s="33" t="s">
        <v>1534</v>
      </c>
      <c r="E4042" s="34">
        <v>6112</v>
      </c>
      <c r="F4042" s="33" t="s">
        <v>1536</v>
      </c>
      <c r="G4042" s="84" t="s">
        <v>3108</v>
      </c>
      <c r="H4042" s="35" t="s">
        <v>9</v>
      </c>
      <c r="I4042" s="2">
        <v>22000</v>
      </c>
      <c r="J4042" s="2">
        <v>22000</v>
      </c>
      <c r="K4042" s="2">
        <v>10756</v>
      </c>
      <c r="L4042" s="2">
        <f t="shared" si="3413"/>
        <v>4004</v>
      </c>
      <c r="M4042" s="2">
        <v>454</v>
      </c>
      <c r="N4042" s="2">
        <v>1775</v>
      </c>
      <c r="O4042" s="2">
        <v>1775</v>
      </c>
      <c r="P4042" s="2">
        <f t="shared" si="3415"/>
        <v>14760</v>
      </c>
      <c r="Q4042" s="2">
        <f t="shared" si="3367"/>
        <v>67.090909090909093</v>
      </c>
    </row>
    <row r="4043" spans="1:17">
      <c r="A4043" s="33" t="s">
        <v>803</v>
      </c>
      <c r="B4043" s="33" t="s">
        <v>129</v>
      </c>
      <c r="C4043" s="33" t="s">
        <v>1533</v>
      </c>
      <c r="D4043" s="33" t="s">
        <v>1534</v>
      </c>
      <c r="E4043" s="34">
        <v>6112</v>
      </c>
      <c r="F4043" s="33" t="s">
        <v>1537</v>
      </c>
      <c r="G4043" s="84" t="s">
        <v>3108</v>
      </c>
      <c r="H4043" s="35" t="s">
        <v>10</v>
      </c>
      <c r="I4043" s="2">
        <v>105400</v>
      </c>
      <c r="J4043" s="2">
        <v>105400</v>
      </c>
      <c r="K4043" s="2">
        <v>57329</v>
      </c>
      <c r="L4043" s="2">
        <f t="shared" si="3413"/>
        <v>22138</v>
      </c>
      <c r="M4043" s="2">
        <v>3168</v>
      </c>
      <c r="N4043" s="2">
        <v>9485</v>
      </c>
      <c r="O4043" s="2">
        <v>9485</v>
      </c>
      <c r="P4043" s="2">
        <f t="shared" si="3415"/>
        <v>79467</v>
      </c>
      <c r="Q4043" s="2">
        <f t="shared" si="3367"/>
        <v>75.395635673624284</v>
      </c>
    </row>
    <row r="4044" spans="1:17">
      <c r="A4044" s="12" t="s">
        <v>803</v>
      </c>
      <c r="B4044" s="12" t="s">
        <v>129</v>
      </c>
      <c r="C4044" s="12" t="s">
        <v>1533</v>
      </c>
      <c r="D4044" s="12" t="s">
        <v>1534</v>
      </c>
      <c r="E4044" s="11">
        <v>6112</v>
      </c>
      <c r="F4044" s="12" t="s">
        <v>1538</v>
      </c>
      <c r="G4044" s="84" t="s">
        <v>3108</v>
      </c>
      <c r="H4044" s="13" t="s">
        <v>7</v>
      </c>
      <c r="I4044" s="2">
        <v>25000</v>
      </c>
      <c r="J4044" s="2">
        <v>26273</v>
      </c>
      <c r="K4044" s="2">
        <v>26273</v>
      </c>
      <c r="L4044" s="2">
        <f t="shared" si="3413"/>
        <v>0</v>
      </c>
      <c r="M4044" s="2">
        <v>0</v>
      </c>
      <c r="N4044" s="2">
        <v>0</v>
      </c>
      <c r="O4044" s="2">
        <v>0</v>
      </c>
      <c r="P4044" s="2">
        <f t="shared" si="3415"/>
        <v>26273</v>
      </c>
      <c r="Q4044" s="2">
        <f t="shared" si="3367"/>
        <v>100</v>
      </c>
    </row>
    <row r="4045" spans="1:17">
      <c r="A4045" s="12" t="s">
        <v>803</v>
      </c>
      <c r="B4045" s="12" t="s">
        <v>129</v>
      </c>
      <c r="C4045" s="12" t="s">
        <v>1533</v>
      </c>
      <c r="D4045" s="12" t="s">
        <v>1534</v>
      </c>
      <c r="E4045" s="11">
        <v>6112</v>
      </c>
      <c r="F4045" s="12" t="s">
        <v>1539</v>
      </c>
      <c r="G4045" s="84" t="s">
        <v>3108</v>
      </c>
      <c r="H4045" s="13" t="s">
        <v>8</v>
      </c>
      <c r="I4045" s="2">
        <v>0</v>
      </c>
      <c r="J4045" s="2">
        <v>0</v>
      </c>
      <c r="K4045" s="2">
        <v>0</v>
      </c>
      <c r="L4045" s="2">
        <f t="shared" si="3413"/>
        <v>0</v>
      </c>
      <c r="M4045" s="2">
        <v>0</v>
      </c>
      <c r="N4045" s="2">
        <v>0</v>
      </c>
      <c r="O4045" s="2">
        <v>0</v>
      </c>
      <c r="P4045" s="2">
        <f t="shared" si="3415"/>
        <v>0</v>
      </c>
      <c r="Q4045" s="2" t="str">
        <f t="shared" si="3367"/>
        <v>-</v>
      </c>
    </row>
    <row r="4046" spans="1:17">
      <c r="A4046" s="12" t="s">
        <v>803</v>
      </c>
      <c r="B4046" s="12" t="s">
        <v>129</v>
      </c>
      <c r="C4046" s="12" t="s">
        <v>1533</v>
      </c>
      <c r="D4046" s="12" t="s">
        <v>1534</v>
      </c>
      <c r="E4046" s="11">
        <v>6112</v>
      </c>
      <c r="F4046" s="12" t="s">
        <v>1540</v>
      </c>
      <c r="G4046" s="84" t="s">
        <v>3108</v>
      </c>
      <c r="H4046" s="13" t="s">
        <v>6</v>
      </c>
      <c r="I4046" s="2">
        <v>15500</v>
      </c>
      <c r="J4046" s="2">
        <v>15500</v>
      </c>
      <c r="K4046" s="2">
        <v>11500</v>
      </c>
      <c r="L4046" s="2">
        <f t="shared" si="3413"/>
        <v>4000</v>
      </c>
      <c r="M4046" s="2">
        <v>4000</v>
      </c>
      <c r="N4046" s="2">
        <v>0</v>
      </c>
      <c r="O4046" s="2">
        <v>0</v>
      </c>
      <c r="P4046" s="2">
        <f t="shared" si="3415"/>
        <v>15500</v>
      </c>
      <c r="Q4046" s="2">
        <f t="shared" si="3367"/>
        <v>100</v>
      </c>
    </row>
    <row r="4047" spans="1:17">
      <c r="A4047" s="12" t="s">
        <v>803</v>
      </c>
      <c r="B4047" s="12" t="s">
        <v>129</v>
      </c>
      <c r="C4047" s="12" t="s">
        <v>1533</v>
      </c>
      <c r="D4047" s="12" t="s">
        <v>1534</v>
      </c>
      <c r="E4047" s="18" t="s">
        <v>13</v>
      </c>
      <c r="F4047" s="18" t="s">
        <v>0</v>
      </c>
      <c r="G4047" s="81" t="s">
        <v>0</v>
      </c>
      <c r="H4047" s="18" t="s">
        <v>14</v>
      </c>
      <c r="I4047" s="3">
        <v>139582</v>
      </c>
      <c r="J4047" s="3">
        <f t="shared" ref="J4047:K4047" si="3421">SUM(J4048)</f>
        <v>139582</v>
      </c>
      <c r="K4047" s="3">
        <f t="shared" si="3421"/>
        <v>70192</v>
      </c>
      <c r="L4047" s="3">
        <f t="shared" si="3413"/>
        <v>34560</v>
      </c>
      <c r="M4047" s="3">
        <f t="shared" ref="M4047:O4047" si="3422">SUM(M4048)</f>
        <v>11520</v>
      </c>
      <c r="N4047" s="3">
        <f t="shared" si="3422"/>
        <v>11520</v>
      </c>
      <c r="O4047" s="3">
        <f t="shared" si="3422"/>
        <v>11520</v>
      </c>
      <c r="P4047" s="3">
        <f t="shared" si="3415"/>
        <v>104752</v>
      </c>
      <c r="Q4047" s="3">
        <f t="shared" si="3367"/>
        <v>75.046925821380981</v>
      </c>
    </row>
    <row r="4048" spans="1:17">
      <c r="A4048" s="33" t="s">
        <v>803</v>
      </c>
      <c r="B4048" s="33" t="s">
        <v>129</v>
      </c>
      <c r="C4048" s="33" t="s">
        <v>1533</v>
      </c>
      <c r="D4048" s="33" t="s">
        <v>1534</v>
      </c>
      <c r="E4048" s="34">
        <v>6121</v>
      </c>
      <c r="F4048" s="33"/>
      <c r="G4048" s="84" t="s">
        <v>3108</v>
      </c>
      <c r="H4048" s="35" t="s">
        <v>15</v>
      </c>
      <c r="I4048" s="2">
        <v>139582</v>
      </c>
      <c r="J4048" s="2">
        <v>139582</v>
      </c>
      <c r="K4048" s="2">
        <v>70192</v>
      </c>
      <c r="L4048" s="2">
        <f t="shared" si="3413"/>
        <v>34560</v>
      </c>
      <c r="M4048" s="2">
        <v>11520</v>
      </c>
      <c r="N4048" s="2">
        <v>11520</v>
      </c>
      <c r="O4048" s="2">
        <v>11520</v>
      </c>
      <c r="P4048" s="2">
        <f t="shared" si="3415"/>
        <v>104752</v>
      </c>
      <c r="Q4048" s="2">
        <f t="shared" si="3367"/>
        <v>75.046925821380981</v>
      </c>
    </row>
    <row r="4049" spans="1:17">
      <c r="A4049" s="12" t="s">
        <v>803</v>
      </c>
      <c r="B4049" s="12" t="s">
        <v>129</v>
      </c>
      <c r="C4049" s="12" t="s">
        <v>1533</v>
      </c>
      <c r="D4049" s="12" t="s">
        <v>1534</v>
      </c>
      <c r="E4049" s="18" t="s">
        <v>16</v>
      </c>
      <c r="F4049" s="18" t="s">
        <v>0</v>
      </c>
      <c r="G4049" s="81" t="s">
        <v>0</v>
      </c>
      <c r="H4049" s="18" t="s">
        <v>17</v>
      </c>
      <c r="I4049" s="3">
        <v>94735</v>
      </c>
      <c r="J4049" s="3">
        <f t="shared" ref="J4049:K4049" si="3423">SUM(J4050:J4057)</f>
        <v>86235</v>
      </c>
      <c r="K4049" s="3">
        <f t="shared" si="3423"/>
        <v>61100</v>
      </c>
      <c r="L4049" s="3">
        <f t="shared" si="3413"/>
        <v>15098</v>
      </c>
      <c r="M4049" s="3">
        <f t="shared" ref="M4049:O4049" si="3424">SUM(M4050:M4057)</f>
        <v>4701</v>
      </c>
      <c r="N4049" s="3">
        <f t="shared" si="3424"/>
        <v>4811</v>
      </c>
      <c r="O4049" s="3">
        <f t="shared" si="3424"/>
        <v>5586</v>
      </c>
      <c r="P4049" s="3">
        <f t="shared" si="3415"/>
        <v>76198</v>
      </c>
      <c r="Q4049" s="3">
        <f t="shared" ref="Q4049:Q4111" si="3425">IF(J4049=0,"-",P4049/J4049*100)</f>
        <v>88.360874354960288</v>
      </c>
    </row>
    <row r="4050" spans="1:17">
      <c r="A4050" s="12" t="s">
        <v>803</v>
      </c>
      <c r="B4050" s="12" t="s">
        <v>129</v>
      </c>
      <c r="C4050" s="12" t="s">
        <v>1533</v>
      </c>
      <c r="D4050" s="12" t="s">
        <v>1534</v>
      </c>
      <c r="E4050" s="11">
        <v>6131</v>
      </c>
      <c r="F4050" s="12"/>
      <c r="G4050" s="84" t="s">
        <v>3108</v>
      </c>
      <c r="H4050" s="13" t="s">
        <v>18</v>
      </c>
      <c r="I4050" s="2">
        <v>2000</v>
      </c>
      <c r="J4050" s="2">
        <v>2000</v>
      </c>
      <c r="K4050" s="2">
        <v>1225</v>
      </c>
      <c r="L4050" s="2">
        <f t="shared" si="3413"/>
        <v>775</v>
      </c>
      <c r="M4050" s="2">
        <v>0</v>
      </c>
      <c r="N4050" s="2">
        <v>0</v>
      </c>
      <c r="O4050" s="2">
        <v>775</v>
      </c>
      <c r="P4050" s="2">
        <f t="shared" si="3415"/>
        <v>2000</v>
      </c>
      <c r="Q4050" s="2">
        <f t="shared" si="3425"/>
        <v>100</v>
      </c>
    </row>
    <row r="4051" spans="1:17">
      <c r="A4051" s="12" t="s">
        <v>803</v>
      </c>
      <c r="B4051" s="12" t="s">
        <v>129</v>
      </c>
      <c r="C4051" s="12" t="s">
        <v>1533</v>
      </c>
      <c r="D4051" s="12" t="s">
        <v>1534</v>
      </c>
      <c r="E4051" s="11">
        <v>6132</v>
      </c>
      <c r="F4051" s="12"/>
      <c r="G4051" s="84" t="s">
        <v>3108</v>
      </c>
      <c r="H4051" s="13" t="s">
        <v>19</v>
      </c>
      <c r="I4051" s="2">
        <v>30000</v>
      </c>
      <c r="J4051" s="2">
        <v>30000</v>
      </c>
      <c r="K4051" s="2">
        <v>28500</v>
      </c>
      <c r="L4051" s="2">
        <f t="shared" si="3413"/>
        <v>1500</v>
      </c>
      <c r="M4051" s="2">
        <v>500</v>
      </c>
      <c r="N4051" s="2">
        <v>500</v>
      </c>
      <c r="O4051" s="2">
        <v>500</v>
      </c>
      <c r="P4051" s="2">
        <f t="shared" si="3415"/>
        <v>30000</v>
      </c>
      <c r="Q4051" s="2">
        <f t="shared" si="3425"/>
        <v>100</v>
      </c>
    </row>
    <row r="4052" spans="1:17">
      <c r="A4052" s="12" t="s">
        <v>803</v>
      </c>
      <c r="B4052" s="12" t="s">
        <v>129</v>
      </c>
      <c r="C4052" s="12" t="s">
        <v>1533</v>
      </c>
      <c r="D4052" s="12" t="s">
        <v>1534</v>
      </c>
      <c r="E4052" s="11">
        <v>6133</v>
      </c>
      <c r="F4052" s="12"/>
      <c r="G4052" s="84" t="s">
        <v>3108</v>
      </c>
      <c r="H4052" s="13" t="s">
        <v>20</v>
      </c>
      <c r="I4052" s="2">
        <v>8500</v>
      </c>
      <c r="J4052" s="2">
        <v>8500</v>
      </c>
      <c r="K4052" s="2">
        <v>4500</v>
      </c>
      <c r="L4052" s="2">
        <f t="shared" si="3413"/>
        <v>2650</v>
      </c>
      <c r="M4052" s="2">
        <v>950</v>
      </c>
      <c r="N4052" s="2">
        <v>850</v>
      </c>
      <c r="O4052" s="2">
        <v>850</v>
      </c>
      <c r="P4052" s="2">
        <f t="shared" si="3415"/>
        <v>7150</v>
      </c>
      <c r="Q4052" s="2">
        <f t="shared" si="3425"/>
        <v>84.117647058823536</v>
      </c>
    </row>
    <row r="4053" spans="1:17">
      <c r="A4053" s="12" t="s">
        <v>803</v>
      </c>
      <c r="B4053" s="12" t="s">
        <v>129</v>
      </c>
      <c r="C4053" s="12" t="s">
        <v>1533</v>
      </c>
      <c r="D4053" s="12" t="s">
        <v>1534</v>
      </c>
      <c r="E4053" s="11">
        <v>6134</v>
      </c>
      <c r="F4053" s="12"/>
      <c r="G4053" s="84" t="s">
        <v>3108</v>
      </c>
      <c r="H4053" s="13" t="s">
        <v>21</v>
      </c>
      <c r="I4053" s="2">
        <v>16500</v>
      </c>
      <c r="J4053" s="2">
        <v>11000</v>
      </c>
      <c r="K4053" s="2">
        <v>6040</v>
      </c>
      <c r="L4053" s="2">
        <f t="shared" si="3413"/>
        <v>2200</v>
      </c>
      <c r="M4053" s="2">
        <v>400</v>
      </c>
      <c r="N4053" s="2">
        <v>900</v>
      </c>
      <c r="O4053" s="2">
        <v>900</v>
      </c>
      <c r="P4053" s="2">
        <f t="shared" si="3415"/>
        <v>8240</v>
      </c>
      <c r="Q4053" s="2">
        <f t="shared" si="3425"/>
        <v>74.909090909090921</v>
      </c>
    </row>
    <row r="4054" spans="1:17">
      <c r="A4054" s="12" t="s">
        <v>803</v>
      </c>
      <c r="B4054" s="12" t="s">
        <v>129</v>
      </c>
      <c r="C4054" s="12" t="s">
        <v>1533</v>
      </c>
      <c r="D4054" s="12" t="s">
        <v>1534</v>
      </c>
      <c r="E4054" s="11">
        <v>6135</v>
      </c>
      <c r="F4054" s="12"/>
      <c r="G4054" s="84" t="s">
        <v>3108</v>
      </c>
      <c r="H4054" s="13" t="s">
        <v>22</v>
      </c>
      <c r="I4054" s="2">
        <v>100</v>
      </c>
      <c r="J4054" s="2">
        <v>100</v>
      </c>
      <c r="K4054" s="2">
        <v>100</v>
      </c>
      <c r="L4054" s="2">
        <f t="shared" si="3413"/>
        <v>0</v>
      </c>
      <c r="M4054" s="2">
        <v>0</v>
      </c>
      <c r="N4054" s="2">
        <v>0</v>
      </c>
      <c r="O4054" s="2">
        <v>0</v>
      </c>
      <c r="P4054" s="2">
        <f t="shared" si="3415"/>
        <v>100</v>
      </c>
      <c r="Q4054" s="2">
        <f t="shared" si="3425"/>
        <v>100</v>
      </c>
    </row>
    <row r="4055" spans="1:17">
      <c r="A4055" s="12" t="s">
        <v>803</v>
      </c>
      <c r="B4055" s="12" t="s">
        <v>129</v>
      </c>
      <c r="C4055" s="12" t="s">
        <v>1533</v>
      </c>
      <c r="D4055" s="12" t="s">
        <v>1534</v>
      </c>
      <c r="E4055" s="11">
        <v>6136</v>
      </c>
      <c r="F4055" s="12"/>
      <c r="G4055" s="84" t="s">
        <v>3108</v>
      </c>
      <c r="H4055" s="13" t="s">
        <v>23</v>
      </c>
      <c r="I4055" s="2">
        <v>0</v>
      </c>
      <c r="J4055" s="2">
        <v>0</v>
      </c>
      <c r="K4055" s="2">
        <v>0</v>
      </c>
      <c r="L4055" s="2">
        <f t="shared" si="3413"/>
        <v>0</v>
      </c>
      <c r="M4055" s="2">
        <v>0</v>
      </c>
      <c r="N4055" s="2">
        <v>0</v>
      </c>
      <c r="O4055" s="2">
        <v>0</v>
      </c>
      <c r="P4055" s="2">
        <f t="shared" si="3415"/>
        <v>0</v>
      </c>
      <c r="Q4055" s="2" t="str">
        <f t="shared" si="3425"/>
        <v>-</v>
      </c>
    </row>
    <row r="4056" spans="1:17">
      <c r="A4056" s="12" t="s">
        <v>803</v>
      </c>
      <c r="B4056" s="12" t="s">
        <v>129</v>
      </c>
      <c r="C4056" s="12" t="s">
        <v>1533</v>
      </c>
      <c r="D4056" s="12" t="s">
        <v>1534</v>
      </c>
      <c r="E4056" s="11">
        <v>6137</v>
      </c>
      <c r="F4056" s="12"/>
      <c r="G4056" s="84" t="s">
        <v>3108</v>
      </c>
      <c r="H4056" s="13" t="s">
        <v>24</v>
      </c>
      <c r="I4056" s="2">
        <v>7800</v>
      </c>
      <c r="J4056" s="2">
        <v>7300</v>
      </c>
      <c r="K4056" s="2">
        <v>4330</v>
      </c>
      <c r="L4056" s="2">
        <f t="shared" si="3413"/>
        <v>2220</v>
      </c>
      <c r="M4056" s="2">
        <v>1000</v>
      </c>
      <c r="N4056" s="2">
        <v>610</v>
      </c>
      <c r="O4056" s="2">
        <v>610</v>
      </c>
      <c r="P4056" s="2">
        <f t="shared" si="3415"/>
        <v>6550</v>
      </c>
      <c r="Q4056" s="2">
        <f t="shared" si="3425"/>
        <v>89.726027397260282</v>
      </c>
    </row>
    <row r="4057" spans="1:17">
      <c r="A4057" s="17" t="s">
        <v>803</v>
      </c>
      <c r="B4057" s="17" t="s">
        <v>129</v>
      </c>
      <c r="C4057" s="17" t="s">
        <v>1533</v>
      </c>
      <c r="D4057" s="17" t="s">
        <v>1534</v>
      </c>
      <c r="E4057" s="17" t="s">
        <v>99</v>
      </c>
      <c r="F4057" s="12" t="s">
        <v>0</v>
      </c>
      <c r="G4057" s="84" t="s">
        <v>0</v>
      </c>
      <c r="H4057" s="18" t="s">
        <v>26</v>
      </c>
      <c r="I4057" s="3">
        <v>29835</v>
      </c>
      <c r="J4057" s="3">
        <f t="shared" ref="J4057:K4057" si="3426">SUM(J4058:J4060)</f>
        <v>27335</v>
      </c>
      <c r="K4057" s="3">
        <f t="shared" si="3426"/>
        <v>16405</v>
      </c>
      <c r="L4057" s="3">
        <f t="shared" si="3413"/>
        <v>5753</v>
      </c>
      <c r="M4057" s="3">
        <f t="shared" ref="M4057:O4057" si="3427">SUM(M4058:M4060)</f>
        <v>1851</v>
      </c>
      <c r="N4057" s="3">
        <f t="shared" si="3427"/>
        <v>1951</v>
      </c>
      <c r="O4057" s="3">
        <f t="shared" si="3427"/>
        <v>1951</v>
      </c>
      <c r="P4057" s="3">
        <f t="shared" si="3415"/>
        <v>22158</v>
      </c>
      <c r="Q4057" s="3">
        <f t="shared" si="3425"/>
        <v>81.060910920065851</v>
      </c>
    </row>
    <row r="4058" spans="1:17">
      <c r="A4058" s="12" t="s">
        <v>803</v>
      </c>
      <c r="B4058" s="12" t="s">
        <v>129</v>
      </c>
      <c r="C4058" s="12" t="s">
        <v>1533</v>
      </c>
      <c r="D4058" s="12" t="s">
        <v>1534</v>
      </c>
      <c r="E4058" s="11">
        <v>6139</v>
      </c>
      <c r="F4058" s="12"/>
      <c r="G4058" s="84" t="s">
        <v>3108</v>
      </c>
      <c r="H4058" s="13" t="s">
        <v>26</v>
      </c>
      <c r="I4058" s="2">
        <v>19260</v>
      </c>
      <c r="J4058" s="2">
        <v>16760</v>
      </c>
      <c r="K4058" s="2">
        <v>10420</v>
      </c>
      <c r="L4058" s="2">
        <f t="shared" si="3413"/>
        <v>2900</v>
      </c>
      <c r="M4058" s="2">
        <v>900</v>
      </c>
      <c r="N4058" s="2">
        <v>1000</v>
      </c>
      <c r="O4058" s="2">
        <v>1000</v>
      </c>
      <c r="P4058" s="2">
        <f t="shared" si="3415"/>
        <v>13320</v>
      </c>
      <c r="Q4058" s="2">
        <f t="shared" si="3425"/>
        <v>79.474940334128874</v>
      </c>
    </row>
    <row r="4059" spans="1:17">
      <c r="A4059" s="33" t="s">
        <v>803</v>
      </c>
      <c r="B4059" s="33" t="s">
        <v>129</v>
      </c>
      <c r="C4059" s="33" t="s">
        <v>1533</v>
      </c>
      <c r="D4059" s="33" t="s">
        <v>1534</v>
      </c>
      <c r="E4059" s="34">
        <v>6139</v>
      </c>
      <c r="F4059" s="33" t="s">
        <v>1541</v>
      </c>
      <c r="G4059" s="84" t="s">
        <v>3108</v>
      </c>
      <c r="H4059" s="35" t="s">
        <v>108</v>
      </c>
      <c r="I4059" s="2">
        <v>4055</v>
      </c>
      <c r="J4059" s="2">
        <v>4055</v>
      </c>
      <c r="K4059" s="2">
        <v>2135</v>
      </c>
      <c r="L4059" s="2">
        <f t="shared" si="3413"/>
        <v>1053</v>
      </c>
      <c r="M4059" s="2">
        <v>351</v>
      </c>
      <c r="N4059" s="2">
        <v>351</v>
      </c>
      <c r="O4059" s="2">
        <v>351</v>
      </c>
      <c r="P4059" s="2">
        <f t="shared" si="3415"/>
        <v>3188</v>
      </c>
      <c r="Q4059" s="2">
        <f t="shared" si="3425"/>
        <v>78.618988902589393</v>
      </c>
    </row>
    <row r="4060" spans="1:17" ht="22.5">
      <c r="A4060" s="12" t="s">
        <v>803</v>
      </c>
      <c r="B4060" s="12" t="s">
        <v>129</v>
      </c>
      <c r="C4060" s="12" t="s">
        <v>1533</v>
      </c>
      <c r="D4060" s="12" t="s">
        <v>1534</v>
      </c>
      <c r="E4060" s="11">
        <v>6139</v>
      </c>
      <c r="F4060" s="12" t="s">
        <v>1542</v>
      </c>
      <c r="G4060" s="84" t="s">
        <v>3108</v>
      </c>
      <c r="H4060" s="13" t="s">
        <v>114</v>
      </c>
      <c r="I4060" s="2">
        <v>6520</v>
      </c>
      <c r="J4060" s="2">
        <v>6520</v>
      </c>
      <c r="K4060" s="2">
        <v>3850</v>
      </c>
      <c r="L4060" s="2">
        <f t="shared" si="3413"/>
        <v>1800</v>
      </c>
      <c r="M4060" s="2">
        <v>600</v>
      </c>
      <c r="N4060" s="2">
        <v>600</v>
      </c>
      <c r="O4060" s="2">
        <v>600</v>
      </c>
      <c r="P4060" s="2">
        <f t="shared" si="3415"/>
        <v>5650</v>
      </c>
      <c r="Q4060" s="2">
        <f t="shared" si="3425"/>
        <v>86.656441717791409</v>
      </c>
    </row>
    <row r="4061" spans="1:17" ht="22.5">
      <c r="A4061" s="17" t="s">
        <v>0</v>
      </c>
      <c r="B4061" s="17" t="s">
        <v>0</v>
      </c>
      <c r="C4061" s="17" t="s">
        <v>0</v>
      </c>
      <c r="D4061" s="18" t="s">
        <v>0</v>
      </c>
      <c r="E4061" s="18" t="s">
        <v>0</v>
      </c>
      <c r="F4061" s="18" t="s">
        <v>0</v>
      </c>
      <c r="G4061" s="81" t="s">
        <v>0</v>
      </c>
      <c r="H4061" s="24" t="s">
        <v>36</v>
      </c>
      <c r="I4061" s="29">
        <v>100</v>
      </c>
      <c r="J4061" s="29">
        <f t="shared" ref="J4061:K4063" si="3428">SUM(J4062)</f>
        <v>100</v>
      </c>
      <c r="K4061" s="29">
        <f t="shared" si="3428"/>
        <v>0</v>
      </c>
      <c r="L4061" s="29">
        <f t="shared" si="3413"/>
        <v>0</v>
      </c>
      <c r="M4061" s="29">
        <f t="shared" ref="M4061:O4063" si="3429">SUM(M4062)</f>
        <v>0</v>
      </c>
      <c r="N4061" s="29">
        <f t="shared" si="3429"/>
        <v>0</v>
      </c>
      <c r="O4061" s="29">
        <f t="shared" si="3429"/>
        <v>0</v>
      </c>
      <c r="P4061" s="29">
        <f t="shared" si="3415"/>
        <v>0</v>
      </c>
      <c r="Q4061" s="29">
        <f t="shared" si="3425"/>
        <v>0</v>
      </c>
    </row>
    <row r="4062" spans="1:17">
      <c r="A4062" s="12" t="s">
        <v>803</v>
      </c>
      <c r="B4062" s="12" t="s">
        <v>129</v>
      </c>
      <c r="C4062" s="12" t="s">
        <v>1533</v>
      </c>
      <c r="D4062" s="12" t="s">
        <v>1534</v>
      </c>
      <c r="E4062" s="18" t="s">
        <v>28</v>
      </c>
      <c r="F4062" s="18" t="s">
        <v>0</v>
      </c>
      <c r="G4062" s="81" t="s">
        <v>0</v>
      </c>
      <c r="H4062" s="18" t="s">
        <v>29</v>
      </c>
      <c r="I4062" s="3">
        <v>100</v>
      </c>
      <c r="J4062" s="3">
        <f t="shared" si="3428"/>
        <v>100</v>
      </c>
      <c r="K4062" s="3">
        <f t="shared" si="3428"/>
        <v>0</v>
      </c>
      <c r="L4062" s="3">
        <f t="shared" si="3413"/>
        <v>0</v>
      </c>
      <c r="M4062" s="3">
        <f t="shared" si="3429"/>
        <v>0</v>
      </c>
      <c r="N4062" s="3">
        <f t="shared" si="3429"/>
        <v>0</v>
      </c>
      <c r="O4062" s="3">
        <f t="shared" si="3429"/>
        <v>0</v>
      </c>
      <c r="P4062" s="3">
        <f t="shared" si="3415"/>
        <v>0</v>
      </c>
      <c r="Q4062" s="3">
        <f t="shared" si="3425"/>
        <v>0</v>
      </c>
    </row>
    <row r="4063" spans="1:17">
      <c r="A4063" s="17" t="s">
        <v>803</v>
      </c>
      <c r="B4063" s="17" t="s">
        <v>129</v>
      </c>
      <c r="C4063" s="17" t="s">
        <v>1533</v>
      </c>
      <c r="D4063" s="17" t="s">
        <v>1534</v>
      </c>
      <c r="E4063" s="17" t="s">
        <v>120</v>
      </c>
      <c r="F4063" s="12" t="s">
        <v>0</v>
      </c>
      <c r="G4063" s="84" t="s">
        <v>0</v>
      </c>
      <c r="H4063" s="18" t="s">
        <v>35</v>
      </c>
      <c r="I4063" s="3">
        <v>100</v>
      </c>
      <c r="J4063" s="3">
        <f t="shared" si="3428"/>
        <v>100</v>
      </c>
      <c r="K4063" s="3">
        <f t="shared" si="3428"/>
        <v>0</v>
      </c>
      <c r="L4063" s="3">
        <f t="shared" si="3413"/>
        <v>0</v>
      </c>
      <c r="M4063" s="3">
        <f t="shared" si="3429"/>
        <v>0</v>
      </c>
      <c r="N4063" s="3">
        <f t="shared" si="3429"/>
        <v>0</v>
      </c>
      <c r="O4063" s="3">
        <f t="shared" si="3429"/>
        <v>0</v>
      </c>
      <c r="P4063" s="3">
        <f t="shared" si="3415"/>
        <v>0</v>
      </c>
      <c r="Q4063" s="3">
        <f t="shared" si="3425"/>
        <v>0</v>
      </c>
    </row>
    <row r="4064" spans="1:17">
      <c r="A4064" s="12" t="s">
        <v>803</v>
      </c>
      <c r="B4064" s="12" t="s">
        <v>129</v>
      </c>
      <c r="C4064" s="12" t="s">
        <v>1533</v>
      </c>
      <c r="D4064" s="12" t="s">
        <v>1534</v>
      </c>
      <c r="E4064" s="11">
        <v>6148</v>
      </c>
      <c r="F4064" s="12"/>
      <c r="G4064" s="84" t="s">
        <v>3108</v>
      </c>
      <c r="H4064" s="13" t="s">
        <v>35</v>
      </c>
      <c r="I4064" s="2">
        <v>100</v>
      </c>
      <c r="J4064" s="2">
        <v>100</v>
      </c>
      <c r="K4064" s="2">
        <v>0</v>
      </c>
      <c r="L4064" s="2">
        <f t="shared" si="3413"/>
        <v>0</v>
      </c>
      <c r="M4064" s="2">
        <v>0</v>
      </c>
      <c r="N4064" s="2">
        <v>0</v>
      </c>
      <c r="O4064" s="2">
        <v>0</v>
      </c>
      <c r="P4064" s="2">
        <f t="shared" si="3415"/>
        <v>0</v>
      </c>
      <c r="Q4064" s="2">
        <f t="shared" si="3425"/>
        <v>0</v>
      </c>
    </row>
    <row r="4065" spans="1:17" ht="22.5">
      <c r="A4065" s="17" t="s">
        <v>0</v>
      </c>
      <c r="B4065" s="17" t="s">
        <v>0</v>
      </c>
      <c r="C4065" s="17" t="s">
        <v>0</v>
      </c>
      <c r="D4065" s="18" t="s">
        <v>0</v>
      </c>
      <c r="E4065" s="18" t="s">
        <v>0</v>
      </c>
      <c r="F4065" s="18" t="s">
        <v>0</v>
      </c>
      <c r="G4065" s="81" t="s">
        <v>0</v>
      </c>
      <c r="H4065" s="24" t="s">
        <v>58</v>
      </c>
      <c r="I4065" s="29">
        <v>41500</v>
      </c>
      <c r="J4065" s="29">
        <f t="shared" ref="J4065:K4065" si="3430">SUM(J4066)</f>
        <v>39000</v>
      </c>
      <c r="K4065" s="29">
        <f t="shared" si="3430"/>
        <v>33500</v>
      </c>
      <c r="L4065" s="29">
        <f t="shared" si="3413"/>
        <v>5500</v>
      </c>
      <c r="M4065" s="29">
        <f t="shared" ref="M4065:O4065" si="3431">SUM(M4066)</f>
        <v>5500</v>
      </c>
      <c r="N4065" s="29">
        <f t="shared" si="3431"/>
        <v>0</v>
      </c>
      <c r="O4065" s="29">
        <f t="shared" si="3431"/>
        <v>0</v>
      </c>
      <c r="P4065" s="29">
        <f t="shared" si="3415"/>
        <v>39000</v>
      </c>
      <c r="Q4065" s="29">
        <f t="shared" si="3425"/>
        <v>100</v>
      </c>
    </row>
    <row r="4066" spans="1:17">
      <c r="A4066" s="12" t="s">
        <v>803</v>
      </c>
      <c r="B4066" s="12" t="s">
        <v>129</v>
      </c>
      <c r="C4066" s="12" t="s">
        <v>1533</v>
      </c>
      <c r="D4066" s="12" t="s">
        <v>1534</v>
      </c>
      <c r="E4066" s="18" t="s">
        <v>50</v>
      </c>
      <c r="F4066" s="18" t="s">
        <v>0</v>
      </c>
      <c r="G4066" s="81" t="s">
        <v>0</v>
      </c>
      <c r="H4066" s="18" t="s">
        <v>51</v>
      </c>
      <c r="I4066" s="3">
        <v>41500</v>
      </c>
      <c r="J4066" s="3">
        <f t="shared" ref="J4066" si="3432">SUM(J4067:J4068)</f>
        <v>39000</v>
      </c>
      <c r="K4066" s="3">
        <f t="shared" ref="K4066" si="3433">SUM(K4067:K4068)</f>
        <v>33500</v>
      </c>
      <c r="L4066" s="3">
        <f t="shared" si="3413"/>
        <v>5500</v>
      </c>
      <c r="M4066" s="3">
        <f t="shared" ref="M4066:O4066" si="3434">SUM(M4067:M4068)</f>
        <v>5500</v>
      </c>
      <c r="N4066" s="3">
        <f t="shared" si="3434"/>
        <v>0</v>
      </c>
      <c r="O4066" s="3">
        <f t="shared" si="3434"/>
        <v>0</v>
      </c>
      <c r="P4066" s="3">
        <f t="shared" si="3415"/>
        <v>39000</v>
      </c>
      <c r="Q4066" s="3">
        <f t="shared" si="3425"/>
        <v>100</v>
      </c>
    </row>
    <row r="4067" spans="1:17">
      <c r="A4067" s="12" t="s">
        <v>803</v>
      </c>
      <c r="B4067" s="12" t="s">
        <v>129</v>
      </c>
      <c r="C4067" s="12" t="s">
        <v>1533</v>
      </c>
      <c r="D4067" s="12" t="s">
        <v>1534</v>
      </c>
      <c r="E4067" s="11">
        <v>8213</v>
      </c>
      <c r="F4067" s="12"/>
      <c r="G4067" s="84" t="s">
        <v>3108</v>
      </c>
      <c r="H4067" s="13" t="s">
        <v>54</v>
      </c>
      <c r="I4067" s="2">
        <v>25500</v>
      </c>
      <c r="J4067" s="2">
        <v>24500</v>
      </c>
      <c r="K4067" s="2">
        <v>19000</v>
      </c>
      <c r="L4067" s="2">
        <f t="shared" si="3413"/>
        <v>5500</v>
      </c>
      <c r="M4067" s="2">
        <v>5500</v>
      </c>
      <c r="N4067" s="2">
        <v>0</v>
      </c>
      <c r="O4067" s="2">
        <v>0</v>
      </c>
      <c r="P4067" s="2">
        <f t="shared" si="3415"/>
        <v>24500</v>
      </c>
      <c r="Q4067" s="2">
        <f t="shared" si="3425"/>
        <v>100</v>
      </c>
    </row>
    <row r="4068" spans="1:17">
      <c r="A4068" s="12" t="s">
        <v>803</v>
      </c>
      <c r="B4068" s="12" t="s">
        <v>129</v>
      </c>
      <c r="C4068" s="12" t="s">
        <v>1533</v>
      </c>
      <c r="D4068" s="12" t="s">
        <v>1534</v>
      </c>
      <c r="E4068" s="11">
        <v>8216</v>
      </c>
      <c r="F4068" s="12"/>
      <c r="G4068" s="84" t="s">
        <v>3108</v>
      </c>
      <c r="H4068" s="13" t="s">
        <v>57</v>
      </c>
      <c r="I4068" s="2">
        <v>16000</v>
      </c>
      <c r="J4068" s="2">
        <v>14500</v>
      </c>
      <c r="K4068" s="2">
        <v>14500</v>
      </c>
      <c r="L4068" s="2">
        <f t="shared" si="3413"/>
        <v>0</v>
      </c>
      <c r="M4068" s="2">
        <v>0</v>
      </c>
      <c r="N4068" s="2">
        <v>0</v>
      </c>
      <c r="O4068" s="2">
        <v>0</v>
      </c>
      <c r="P4068" s="2">
        <f t="shared" si="3415"/>
        <v>14500</v>
      </c>
      <c r="Q4068" s="2">
        <f t="shared" si="3425"/>
        <v>100</v>
      </c>
    </row>
    <row r="4069" spans="1:17">
      <c r="A4069" s="13" t="s">
        <v>0</v>
      </c>
      <c r="B4069" s="13" t="s">
        <v>0</v>
      </c>
      <c r="C4069" s="13" t="s">
        <v>0</v>
      </c>
      <c r="D4069" s="13" t="s">
        <v>0</v>
      </c>
      <c r="E4069" s="13" t="s">
        <v>0</v>
      </c>
      <c r="F4069" s="13" t="s">
        <v>0</v>
      </c>
      <c r="G4069" s="84" t="s">
        <v>0</v>
      </c>
      <c r="H4069" s="24" t="s">
        <v>1543</v>
      </c>
      <c r="I4069" s="29">
        <v>1773171</v>
      </c>
      <c r="J4069" s="29">
        <f t="shared" ref="J4069:K4069" si="3435">SUM(J4038,J4061,J4065)</f>
        <v>1763444</v>
      </c>
      <c r="K4069" s="29">
        <f t="shared" si="3435"/>
        <v>930821</v>
      </c>
      <c r="L4069" s="29">
        <f t="shared" si="3413"/>
        <v>411100</v>
      </c>
      <c r="M4069" s="29">
        <f t="shared" ref="M4069:O4069" si="3436">SUM(M4038,M4061,M4065)</f>
        <v>137943</v>
      </c>
      <c r="N4069" s="29">
        <f t="shared" si="3436"/>
        <v>136191</v>
      </c>
      <c r="O4069" s="29">
        <f t="shared" si="3436"/>
        <v>136966</v>
      </c>
      <c r="P4069" s="29">
        <f t="shared" si="3415"/>
        <v>1341921</v>
      </c>
      <c r="Q4069" s="29">
        <f t="shared" si="3425"/>
        <v>76.096604145070671</v>
      </c>
    </row>
    <row r="4070" spans="1:17" ht="15.75" thickBot="1">
      <c r="A4070" s="13" t="s">
        <v>0</v>
      </c>
      <c r="B4070" s="13" t="s">
        <v>0</v>
      </c>
      <c r="C4070" s="13" t="s">
        <v>0</v>
      </c>
      <c r="D4070" s="13" t="s">
        <v>0</v>
      </c>
      <c r="E4070" s="13" t="s">
        <v>0</v>
      </c>
      <c r="F4070" s="13" t="s">
        <v>0</v>
      </c>
      <c r="G4070" s="84" t="s">
        <v>0</v>
      </c>
      <c r="H4070" s="18" t="s">
        <v>125</v>
      </c>
      <c r="I4070" s="3">
        <v>41</v>
      </c>
      <c r="J4070" s="3">
        <v>41</v>
      </c>
      <c r="K4070" s="3">
        <v>0</v>
      </c>
      <c r="L4070" s="3">
        <f t="shared" si="3413"/>
        <v>0</v>
      </c>
      <c r="M4070" s="3"/>
      <c r="N4070" s="3"/>
      <c r="O4070" s="3"/>
      <c r="P4070" s="3">
        <f t="shared" si="3415"/>
        <v>0</v>
      </c>
      <c r="Q4070" s="3">
        <f t="shared" si="3425"/>
        <v>0</v>
      </c>
    </row>
    <row r="4071" spans="1:17" ht="45.75" thickBot="1">
      <c r="A4071" s="109" t="s">
        <v>0</v>
      </c>
      <c r="B4071" s="109" t="s">
        <v>0</v>
      </c>
      <c r="C4071" s="109" t="s">
        <v>0</v>
      </c>
      <c r="D4071" s="109" t="s">
        <v>0</v>
      </c>
      <c r="E4071" s="109" t="s">
        <v>0</v>
      </c>
      <c r="F4071" s="109" t="s">
        <v>0</v>
      </c>
      <c r="G4071" s="121" t="s">
        <v>0</v>
      </c>
      <c r="H4071" s="1" t="s">
        <v>126</v>
      </c>
      <c r="I4071" s="1" t="s">
        <v>3016</v>
      </c>
      <c r="J4071" s="1" t="s">
        <v>3199</v>
      </c>
      <c r="K4071" s="1" t="s">
        <v>3198</v>
      </c>
      <c r="L4071" s="1" t="s">
        <v>3191</v>
      </c>
      <c r="M4071" s="1" t="s">
        <v>3193</v>
      </c>
      <c r="N4071" s="1" t="s">
        <v>3194</v>
      </c>
      <c r="O4071" s="1" t="s">
        <v>3195</v>
      </c>
      <c r="P4071" s="1" t="s">
        <v>3192</v>
      </c>
      <c r="Q4071" s="1" t="s">
        <v>3185</v>
      </c>
    </row>
    <row r="4072" spans="1:17">
      <c r="A4072" s="110"/>
      <c r="B4072" s="110"/>
      <c r="C4072" s="110"/>
      <c r="D4072" s="110"/>
      <c r="E4072" s="110"/>
      <c r="F4072" s="110"/>
      <c r="G4072" s="122"/>
      <c r="H4072" s="26" t="s">
        <v>0</v>
      </c>
      <c r="I4072" s="28">
        <v>1</v>
      </c>
      <c r="J4072" s="28">
        <v>2</v>
      </c>
      <c r="K4072" s="28">
        <v>3</v>
      </c>
      <c r="L4072" s="28" t="s">
        <v>3186</v>
      </c>
      <c r="M4072" s="28">
        <v>5</v>
      </c>
      <c r="N4072" s="28">
        <v>6</v>
      </c>
      <c r="O4072" s="28">
        <v>7</v>
      </c>
      <c r="P4072" s="28" t="s">
        <v>3187</v>
      </c>
      <c r="Q4072" s="28">
        <v>9</v>
      </c>
    </row>
    <row r="4073" spans="1:17">
      <c r="A4073" s="110"/>
      <c r="B4073" s="110"/>
      <c r="C4073" s="110"/>
      <c r="D4073" s="110"/>
      <c r="E4073" s="110"/>
      <c r="F4073" s="110"/>
      <c r="G4073" s="122"/>
      <c r="H4073" s="8" t="s">
        <v>877</v>
      </c>
      <c r="I4073" s="9">
        <v>1773171</v>
      </c>
      <c r="J4073" s="9">
        <f t="shared" ref="J4073" si="3437">SUM(J4069)</f>
        <v>1763444</v>
      </c>
      <c r="K4073" s="9">
        <f t="shared" ref="K4073" si="3438">SUM(K4069)</f>
        <v>930821</v>
      </c>
      <c r="L4073" s="9">
        <f t="shared" ref="L4073:L4074" si="3439">M4073+N4073+O4073</f>
        <v>411100</v>
      </c>
      <c r="M4073" s="9">
        <f t="shared" ref="M4073:O4073" si="3440">SUM(M4069)</f>
        <v>137943</v>
      </c>
      <c r="N4073" s="9">
        <f t="shared" si="3440"/>
        <v>136191</v>
      </c>
      <c r="O4073" s="9">
        <f t="shared" si="3440"/>
        <v>136966</v>
      </c>
      <c r="P4073" s="9">
        <f t="shared" ref="P4073:P4074" si="3441">SUM(K4073+L4073)</f>
        <v>1341921</v>
      </c>
      <c r="Q4073" s="9">
        <f t="shared" si="3425"/>
        <v>76.096604145070671</v>
      </c>
    </row>
    <row r="4074" spans="1:17">
      <c r="A4074" s="110"/>
      <c r="B4074" s="110"/>
      <c r="C4074" s="110"/>
      <c r="D4074" s="110"/>
      <c r="E4074" s="110"/>
      <c r="F4074" s="110"/>
      <c r="G4074" s="122"/>
      <c r="H4074" s="10" t="s">
        <v>68</v>
      </c>
      <c r="I4074" s="9">
        <v>1773171</v>
      </c>
      <c r="J4074" s="9">
        <f t="shared" ref="J4074" si="3442">SUM(J4073)</f>
        <v>1763444</v>
      </c>
      <c r="K4074" s="9">
        <f t="shared" ref="K4074" si="3443">SUM(K4073)</f>
        <v>930821</v>
      </c>
      <c r="L4074" s="9">
        <f t="shared" si="3439"/>
        <v>411100</v>
      </c>
      <c r="M4074" s="9">
        <f t="shared" ref="M4074:O4074" si="3444">SUM(M4073)</f>
        <v>137943</v>
      </c>
      <c r="N4074" s="9">
        <f t="shared" si="3444"/>
        <v>136191</v>
      </c>
      <c r="O4074" s="9">
        <f t="shared" si="3444"/>
        <v>136966</v>
      </c>
      <c r="P4074" s="9">
        <f t="shared" si="3441"/>
        <v>1341921</v>
      </c>
      <c r="Q4074" s="9">
        <f t="shared" si="3425"/>
        <v>76.096604145070671</v>
      </c>
    </row>
    <row r="4075" spans="1:17">
      <c r="A4075" s="111"/>
      <c r="B4075" s="111"/>
      <c r="C4075" s="111"/>
      <c r="D4075" s="111"/>
      <c r="E4075" s="111"/>
      <c r="F4075" s="111"/>
      <c r="G4075" s="123"/>
      <c r="Q4075" t="str">
        <f t="shared" si="3425"/>
        <v>-</v>
      </c>
    </row>
    <row r="4076" spans="1:17" ht="15.75" thickBot="1">
      <c r="A4076" s="13" t="s">
        <v>0</v>
      </c>
      <c r="B4076" s="13" t="s">
        <v>0</v>
      </c>
      <c r="C4076" s="13" t="s">
        <v>0</v>
      </c>
      <c r="D4076" s="13" t="s">
        <v>0</v>
      </c>
      <c r="E4076" s="13" t="s">
        <v>0</v>
      </c>
      <c r="F4076" s="13" t="s">
        <v>0</v>
      </c>
      <c r="G4076" s="84" t="s">
        <v>0</v>
      </c>
      <c r="H4076" s="27" t="s">
        <v>0</v>
      </c>
      <c r="I4076" s="27"/>
      <c r="J4076" s="27"/>
      <c r="K4076" s="27"/>
      <c r="L4076" s="27"/>
      <c r="M4076" s="27"/>
      <c r="N4076" s="27"/>
      <c r="O4076" s="27"/>
      <c r="P4076" s="27"/>
      <c r="Q4076" s="27" t="str">
        <f t="shared" si="3425"/>
        <v>-</v>
      </c>
    </row>
    <row r="4077" spans="1:17" ht="45.75" thickBot="1">
      <c r="A4077" s="1" t="s">
        <v>82</v>
      </c>
      <c r="B4077" s="1" t="s">
        <v>83</v>
      </c>
      <c r="C4077" s="1" t="s">
        <v>84</v>
      </c>
      <c r="D4077" s="19" t="s">
        <v>0</v>
      </c>
      <c r="E4077" s="1" t="s">
        <v>85</v>
      </c>
      <c r="F4077" s="1" t="s">
        <v>86</v>
      </c>
      <c r="G4077" s="82" t="s">
        <v>87</v>
      </c>
      <c r="H4077" s="1" t="s">
        <v>1</v>
      </c>
      <c r="I4077" s="1" t="s">
        <v>3016</v>
      </c>
      <c r="J4077" s="1" t="s">
        <v>3199</v>
      </c>
      <c r="K4077" s="1" t="s">
        <v>3198</v>
      </c>
      <c r="L4077" s="1" t="s">
        <v>3191</v>
      </c>
      <c r="M4077" s="1" t="s">
        <v>3193</v>
      </c>
      <c r="N4077" s="1" t="s">
        <v>3194</v>
      </c>
      <c r="O4077" s="1" t="s">
        <v>3195</v>
      </c>
      <c r="P4077" s="1" t="s">
        <v>3192</v>
      </c>
      <c r="Q4077" s="1" t="s">
        <v>3185</v>
      </c>
    </row>
    <row r="4078" spans="1:17">
      <c r="A4078" s="20" t="s">
        <v>0</v>
      </c>
      <c r="B4078" s="20" t="s">
        <v>0</v>
      </c>
      <c r="C4078" s="20" t="s">
        <v>0</v>
      </c>
      <c r="D4078" s="21" t="s">
        <v>0</v>
      </c>
      <c r="E4078" s="21" t="s">
        <v>0</v>
      </c>
      <c r="F4078" s="22" t="s">
        <v>0</v>
      </c>
      <c r="G4078" s="83" t="s">
        <v>0</v>
      </c>
      <c r="H4078" s="23" t="s">
        <v>0</v>
      </c>
      <c r="I4078" s="28">
        <v>1</v>
      </c>
      <c r="J4078" s="28">
        <v>2</v>
      </c>
      <c r="K4078" s="28">
        <v>3</v>
      </c>
      <c r="L4078" s="28" t="s">
        <v>3186</v>
      </c>
      <c r="M4078" s="28">
        <v>5</v>
      </c>
      <c r="N4078" s="28">
        <v>6</v>
      </c>
      <c r="O4078" s="28">
        <v>7</v>
      </c>
      <c r="P4078" s="28" t="s">
        <v>3187</v>
      </c>
      <c r="Q4078" s="28">
        <v>9</v>
      </c>
    </row>
    <row r="4079" spans="1:17">
      <c r="A4079" s="17" t="s">
        <v>803</v>
      </c>
      <c r="B4079" s="17" t="s">
        <v>129</v>
      </c>
      <c r="C4079" s="12" t="s">
        <v>1544</v>
      </c>
      <c r="D4079" s="12" t="s">
        <v>1545</v>
      </c>
      <c r="E4079" s="18" t="s">
        <v>0</v>
      </c>
      <c r="F4079" s="18" t="s">
        <v>0</v>
      </c>
      <c r="G4079" s="81" t="s">
        <v>0</v>
      </c>
      <c r="H4079" s="18" t="s">
        <v>1546</v>
      </c>
      <c r="I4079" s="11"/>
      <c r="J4079" s="11"/>
      <c r="K4079" s="11"/>
      <c r="L4079" s="11"/>
      <c r="M4079" s="11"/>
      <c r="N4079" s="11"/>
      <c r="O4079" s="11"/>
      <c r="P4079" s="11"/>
      <c r="Q4079" s="11" t="str">
        <f t="shared" si="3425"/>
        <v>-</v>
      </c>
    </row>
    <row r="4080" spans="1:17" ht="22.5">
      <c r="A4080" s="17" t="s">
        <v>0</v>
      </c>
      <c r="B4080" s="17" t="s">
        <v>0</v>
      </c>
      <c r="C4080" s="17" t="s">
        <v>0</v>
      </c>
      <c r="D4080" s="18" t="s">
        <v>0</v>
      </c>
      <c r="E4080" s="18" t="s">
        <v>0</v>
      </c>
      <c r="F4080" s="18" t="s">
        <v>0</v>
      </c>
      <c r="G4080" s="81" t="s">
        <v>0</v>
      </c>
      <c r="H4080" s="24" t="s">
        <v>27</v>
      </c>
      <c r="I4080" s="29">
        <v>1570132</v>
      </c>
      <c r="J4080" s="29">
        <f t="shared" ref="J4080" si="3445">SUM(J4081,J4089,J4091)</f>
        <v>1562072</v>
      </c>
      <c r="K4080" s="29">
        <f t="shared" ref="K4080" si="3446">SUM(K4081,K4089,K4091)</f>
        <v>823794</v>
      </c>
      <c r="L4080" s="29">
        <f t="shared" ref="L4080:L4111" si="3447">M4080+N4080+O4080</f>
        <v>374189</v>
      </c>
      <c r="M4080" s="29">
        <f t="shared" ref="M4080:O4080" si="3448">SUM(M4081,M4089,M4091)</f>
        <v>126103</v>
      </c>
      <c r="N4080" s="29">
        <f t="shared" si="3448"/>
        <v>118713</v>
      </c>
      <c r="O4080" s="29">
        <f t="shared" si="3448"/>
        <v>129373</v>
      </c>
      <c r="P4080" s="29">
        <f t="shared" ref="P4080:P4111" si="3449">SUM(K4080+L4080)</f>
        <v>1197983</v>
      </c>
      <c r="Q4080" s="29">
        <f t="shared" si="3425"/>
        <v>76.691919450575909</v>
      </c>
    </row>
    <row r="4081" spans="1:17">
      <c r="A4081" s="12" t="s">
        <v>803</v>
      </c>
      <c r="B4081" s="12" t="s">
        <v>129</v>
      </c>
      <c r="C4081" s="12" t="s">
        <v>1544</v>
      </c>
      <c r="D4081" s="12" t="s">
        <v>1545</v>
      </c>
      <c r="E4081" s="18" t="s">
        <v>2</v>
      </c>
      <c r="F4081" s="18" t="s">
        <v>0</v>
      </c>
      <c r="G4081" s="81" t="s">
        <v>0</v>
      </c>
      <c r="H4081" s="18" t="s">
        <v>3</v>
      </c>
      <c r="I4081" s="3">
        <v>1344853</v>
      </c>
      <c r="J4081" s="3">
        <f t="shared" ref="J4081" si="3450">SUM(J4082:J4083)</f>
        <v>1340293</v>
      </c>
      <c r="K4081" s="3">
        <f t="shared" ref="K4081" si="3451">SUM(K4082:K4083)</f>
        <v>703554</v>
      </c>
      <c r="L4081" s="3">
        <f t="shared" si="3447"/>
        <v>329019</v>
      </c>
      <c r="M4081" s="3">
        <f t="shared" ref="M4081:O4081" si="3452">SUM(M4082:M4083)</f>
        <v>111433</v>
      </c>
      <c r="N4081" s="3">
        <f t="shared" si="3452"/>
        <v>103643</v>
      </c>
      <c r="O4081" s="3">
        <f t="shared" si="3452"/>
        <v>113943</v>
      </c>
      <c r="P4081" s="3">
        <f t="shared" si="3449"/>
        <v>1032573</v>
      </c>
      <c r="Q4081" s="3">
        <f t="shared" si="3425"/>
        <v>77.040841069825774</v>
      </c>
    </row>
    <row r="4082" spans="1:17">
      <c r="A4082" s="33" t="s">
        <v>803</v>
      </c>
      <c r="B4082" s="33" t="s">
        <v>129</v>
      </c>
      <c r="C4082" s="33" t="s">
        <v>1544</v>
      </c>
      <c r="D4082" s="33" t="s">
        <v>1545</v>
      </c>
      <c r="E4082" s="34">
        <v>6111</v>
      </c>
      <c r="F4082" s="33"/>
      <c r="G4082" s="84" t="s">
        <v>3108</v>
      </c>
      <c r="H4082" s="35" t="s">
        <v>4</v>
      </c>
      <c r="I4082" s="2">
        <v>1140753</v>
      </c>
      <c r="J4082" s="2">
        <v>1140753</v>
      </c>
      <c r="K4082" s="2">
        <v>597842</v>
      </c>
      <c r="L4082" s="2">
        <f t="shared" si="3447"/>
        <v>296000</v>
      </c>
      <c r="M4082" s="2">
        <v>97000</v>
      </c>
      <c r="N4082" s="2">
        <v>97000</v>
      </c>
      <c r="O4082" s="2">
        <v>102000</v>
      </c>
      <c r="P4082" s="2">
        <f t="shared" si="3449"/>
        <v>893842</v>
      </c>
      <c r="Q4082" s="2">
        <f t="shared" si="3425"/>
        <v>78.355437154230572</v>
      </c>
    </row>
    <row r="4083" spans="1:17">
      <c r="A4083" s="17" t="s">
        <v>803</v>
      </c>
      <c r="B4083" s="17" t="s">
        <v>129</v>
      </c>
      <c r="C4083" s="17" t="s">
        <v>1544</v>
      </c>
      <c r="D4083" s="17" t="s">
        <v>1545</v>
      </c>
      <c r="E4083" s="17" t="s">
        <v>91</v>
      </c>
      <c r="F4083" s="12" t="s">
        <v>0</v>
      </c>
      <c r="G4083" s="84" t="s">
        <v>0</v>
      </c>
      <c r="H4083" s="18" t="s">
        <v>5</v>
      </c>
      <c r="I4083" s="3">
        <v>204100</v>
      </c>
      <c r="J4083" s="3">
        <f t="shared" ref="J4083:K4083" si="3453">SUM(J4084:J4088)</f>
        <v>199540</v>
      </c>
      <c r="K4083" s="3">
        <f t="shared" si="3453"/>
        <v>105712</v>
      </c>
      <c r="L4083" s="3">
        <f t="shared" si="3447"/>
        <v>33019</v>
      </c>
      <c r="M4083" s="3">
        <f t="shared" ref="M4083:O4083" si="3454">SUM(M4084:M4088)</f>
        <v>14433</v>
      </c>
      <c r="N4083" s="3">
        <f t="shared" si="3454"/>
        <v>6643</v>
      </c>
      <c r="O4083" s="3">
        <f t="shared" si="3454"/>
        <v>11943</v>
      </c>
      <c r="P4083" s="3">
        <f t="shared" si="3449"/>
        <v>138731</v>
      </c>
      <c r="Q4083" s="3">
        <f t="shared" si="3425"/>
        <v>69.52540843941064</v>
      </c>
    </row>
    <row r="4084" spans="1:17">
      <c r="A4084" s="33" t="s">
        <v>803</v>
      </c>
      <c r="B4084" s="33" t="s">
        <v>129</v>
      </c>
      <c r="C4084" s="33" t="s">
        <v>1544</v>
      </c>
      <c r="D4084" s="33" t="s">
        <v>1545</v>
      </c>
      <c r="E4084" s="34">
        <v>6112</v>
      </c>
      <c r="F4084" s="33" t="s">
        <v>1547</v>
      </c>
      <c r="G4084" s="84" t="s">
        <v>3108</v>
      </c>
      <c r="H4084" s="35" t="s">
        <v>9</v>
      </c>
      <c r="I4084" s="2">
        <v>25700</v>
      </c>
      <c r="J4084" s="2">
        <v>25700</v>
      </c>
      <c r="K4084" s="2">
        <v>12943</v>
      </c>
      <c r="L4084" s="2">
        <f t="shared" si="3447"/>
        <v>4719</v>
      </c>
      <c r="M4084" s="2">
        <v>433</v>
      </c>
      <c r="N4084" s="2">
        <v>2143</v>
      </c>
      <c r="O4084" s="2">
        <v>2143</v>
      </c>
      <c r="P4084" s="2">
        <f t="shared" si="3449"/>
        <v>17662</v>
      </c>
      <c r="Q4084" s="2">
        <f t="shared" si="3425"/>
        <v>68.723735408560316</v>
      </c>
    </row>
    <row r="4085" spans="1:17">
      <c r="A4085" s="33" t="s">
        <v>803</v>
      </c>
      <c r="B4085" s="33" t="s">
        <v>129</v>
      </c>
      <c r="C4085" s="33" t="s">
        <v>1544</v>
      </c>
      <c r="D4085" s="33" t="s">
        <v>1545</v>
      </c>
      <c r="E4085" s="34">
        <v>6112</v>
      </c>
      <c r="F4085" s="33" t="s">
        <v>1548</v>
      </c>
      <c r="G4085" s="84" t="s">
        <v>3108</v>
      </c>
      <c r="H4085" s="35" t="s">
        <v>10</v>
      </c>
      <c r="I4085" s="2">
        <v>100000</v>
      </c>
      <c r="J4085" s="2">
        <v>100000</v>
      </c>
      <c r="K4085" s="2">
        <v>54329</v>
      </c>
      <c r="L4085" s="2">
        <f t="shared" si="3447"/>
        <v>16300</v>
      </c>
      <c r="M4085" s="2">
        <v>2000</v>
      </c>
      <c r="N4085" s="2">
        <v>4500</v>
      </c>
      <c r="O4085" s="2">
        <v>9800</v>
      </c>
      <c r="P4085" s="2">
        <f t="shared" si="3449"/>
        <v>70629</v>
      </c>
      <c r="Q4085" s="2">
        <f t="shared" si="3425"/>
        <v>70.628999999999991</v>
      </c>
    </row>
    <row r="4086" spans="1:17">
      <c r="A4086" s="12" t="s">
        <v>803</v>
      </c>
      <c r="B4086" s="12" t="s">
        <v>129</v>
      </c>
      <c r="C4086" s="12" t="s">
        <v>1544</v>
      </c>
      <c r="D4086" s="12" t="s">
        <v>1545</v>
      </c>
      <c r="E4086" s="11">
        <v>6112</v>
      </c>
      <c r="F4086" s="12" t="s">
        <v>1549</v>
      </c>
      <c r="G4086" s="84" t="s">
        <v>3108</v>
      </c>
      <c r="H4086" s="13" t="s">
        <v>7</v>
      </c>
      <c r="I4086" s="2">
        <v>29000</v>
      </c>
      <c r="J4086" s="2">
        <v>24440</v>
      </c>
      <c r="K4086" s="2">
        <v>24440</v>
      </c>
      <c r="L4086" s="2">
        <f t="shared" si="3447"/>
        <v>0</v>
      </c>
      <c r="M4086" s="2"/>
      <c r="N4086" s="2"/>
      <c r="O4086" s="2">
        <v>0</v>
      </c>
      <c r="P4086" s="2">
        <f t="shared" si="3449"/>
        <v>24440</v>
      </c>
      <c r="Q4086" s="2">
        <f t="shared" si="3425"/>
        <v>100</v>
      </c>
    </row>
    <row r="4087" spans="1:17">
      <c r="A4087" s="12" t="s">
        <v>803</v>
      </c>
      <c r="B4087" s="12" t="s">
        <v>129</v>
      </c>
      <c r="C4087" s="12" t="s">
        <v>1544</v>
      </c>
      <c r="D4087" s="12" t="s">
        <v>1545</v>
      </c>
      <c r="E4087" s="11">
        <v>6112</v>
      </c>
      <c r="F4087" s="12" t="s">
        <v>1550</v>
      </c>
      <c r="G4087" s="84" t="s">
        <v>3108</v>
      </c>
      <c r="H4087" s="13" t="s">
        <v>8</v>
      </c>
      <c r="I4087" s="2">
        <v>27400</v>
      </c>
      <c r="J4087" s="2">
        <v>27400</v>
      </c>
      <c r="K4087" s="2">
        <v>4000</v>
      </c>
      <c r="L4087" s="2">
        <f t="shared" si="3447"/>
        <v>0</v>
      </c>
      <c r="M4087" s="2">
        <v>0</v>
      </c>
      <c r="N4087" s="2"/>
      <c r="O4087" s="2">
        <v>0</v>
      </c>
      <c r="P4087" s="2">
        <f t="shared" si="3449"/>
        <v>4000</v>
      </c>
      <c r="Q4087" s="2">
        <f t="shared" si="3425"/>
        <v>14.5985401459854</v>
      </c>
    </row>
    <row r="4088" spans="1:17">
      <c r="A4088" s="12" t="s">
        <v>803</v>
      </c>
      <c r="B4088" s="12" t="s">
        <v>129</v>
      </c>
      <c r="C4088" s="12" t="s">
        <v>1544</v>
      </c>
      <c r="D4088" s="12" t="s">
        <v>1545</v>
      </c>
      <c r="E4088" s="11">
        <v>6112</v>
      </c>
      <c r="F4088" s="12" t="s">
        <v>1551</v>
      </c>
      <c r="G4088" s="84" t="s">
        <v>3108</v>
      </c>
      <c r="H4088" s="13" t="s">
        <v>6</v>
      </c>
      <c r="I4088" s="2">
        <v>22000</v>
      </c>
      <c r="J4088" s="2">
        <v>22000</v>
      </c>
      <c r="K4088" s="2">
        <v>10000</v>
      </c>
      <c r="L4088" s="2">
        <f t="shared" si="3447"/>
        <v>12000</v>
      </c>
      <c r="M4088" s="2">
        <v>12000</v>
      </c>
      <c r="N4088" s="2">
        <v>0</v>
      </c>
      <c r="O4088" s="2">
        <v>0</v>
      </c>
      <c r="P4088" s="2">
        <f t="shared" si="3449"/>
        <v>22000</v>
      </c>
      <c r="Q4088" s="2">
        <f t="shared" si="3425"/>
        <v>100</v>
      </c>
    </row>
    <row r="4089" spans="1:17">
      <c r="A4089" s="12" t="s">
        <v>803</v>
      </c>
      <c r="B4089" s="12" t="s">
        <v>129</v>
      </c>
      <c r="C4089" s="12" t="s">
        <v>1544</v>
      </c>
      <c r="D4089" s="12" t="s">
        <v>1545</v>
      </c>
      <c r="E4089" s="18" t="s">
        <v>13</v>
      </c>
      <c r="F4089" s="18" t="s">
        <v>0</v>
      </c>
      <c r="G4089" s="81" t="s">
        <v>0</v>
      </c>
      <c r="H4089" s="18" t="s">
        <v>14</v>
      </c>
      <c r="I4089" s="3">
        <v>119779</v>
      </c>
      <c r="J4089" s="3">
        <f t="shared" ref="J4089:K4089" si="3455">SUM(J4090)</f>
        <v>119779</v>
      </c>
      <c r="K4089" s="3">
        <f t="shared" si="3455"/>
        <v>63311</v>
      </c>
      <c r="L4089" s="3">
        <f t="shared" si="3447"/>
        <v>31110</v>
      </c>
      <c r="M4089" s="3">
        <f t="shared" ref="M4089:O4089" si="3456">SUM(M4090)</f>
        <v>10200</v>
      </c>
      <c r="N4089" s="3">
        <f t="shared" si="3456"/>
        <v>10200</v>
      </c>
      <c r="O4089" s="3">
        <f t="shared" si="3456"/>
        <v>10710</v>
      </c>
      <c r="P4089" s="3">
        <f t="shared" si="3449"/>
        <v>94421</v>
      </c>
      <c r="Q4089" s="3">
        <f t="shared" si="3425"/>
        <v>78.829344041943912</v>
      </c>
    </row>
    <row r="4090" spans="1:17">
      <c r="A4090" s="33" t="s">
        <v>803</v>
      </c>
      <c r="B4090" s="33" t="s">
        <v>129</v>
      </c>
      <c r="C4090" s="33" t="s">
        <v>1544</v>
      </c>
      <c r="D4090" s="33" t="s">
        <v>1545</v>
      </c>
      <c r="E4090" s="34">
        <v>6121</v>
      </c>
      <c r="F4090" s="33"/>
      <c r="G4090" s="84" t="s">
        <v>3108</v>
      </c>
      <c r="H4090" s="35" t="s">
        <v>15</v>
      </c>
      <c r="I4090" s="2">
        <v>119779</v>
      </c>
      <c r="J4090" s="2">
        <v>119779</v>
      </c>
      <c r="K4090" s="2">
        <v>63311</v>
      </c>
      <c r="L4090" s="2">
        <f t="shared" si="3447"/>
        <v>31110</v>
      </c>
      <c r="M4090" s="2">
        <v>10200</v>
      </c>
      <c r="N4090" s="2">
        <v>10200</v>
      </c>
      <c r="O4090" s="2">
        <v>10710</v>
      </c>
      <c r="P4090" s="2">
        <f t="shared" si="3449"/>
        <v>94421</v>
      </c>
      <c r="Q4090" s="2">
        <f t="shared" si="3425"/>
        <v>78.829344041943912</v>
      </c>
    </row>
    <row r="4091" spans="1:17">
      <c r="A4091" s="12" t="s">
        <v>803</v>
      </c>
      <c r="B4091" s="12" t="s">
        <v>129</v>
      </c>
      <c r="C4091" s="12" t="s">
        <v>1544</v>
      </c>
      <c r="D4091" s="12" t="s">
        <v>1545</v>
      </c>
      <c r="E4091" s="18" t="s">
        <v>16</v>
      </c>
      <c r="F4091" s="18" t="s">
        <v>0</v>
      </c>
      <c r="G4091" s="81" t="s">
        <v>0</v>
      </c>
      <c r="H4091" s="18" t="s">
        <v>17</v>
      </c>
      <c r="I4091" s="3">
        <v>105500</v>
      </c>
      <c r="J4091" s="3">
        <f t="shared" ref="J4091:K4091" si="3457">SUM(J4092:J4098)</f>
        <v>102000</v>
      </c>
      <c r="K4091" s="3">
        <f t="shared" si="3457"/>
        <v>56929</v>
      </c>
      <c r="L4091" s="3">
        <f t="shared" si="3447"/>
        <v>14060</v>
      </c>
      <c r="M4091" s="3">
        <f t="shared" ref="M4091:O4091" si="3458">SUM(M4092:M4098)</f>
        <v>4470</v>
      </c>
      <c r="N4091" s="3">
        <f t="shared" si="3458"/>
        <v>4870</v>
      </c>
      <c r="O4091" s="3">
        <f t="shared" si="3458"/>
        <v>4720</v>
      </c>
      <c r="P4091" s="3">
        <f t="shared" si="3449"/>
        <v>70989</v>
      </c>
      <c r="Q4091" s="3">
        <f t="shared" si="3425"/>
        <v>69.597058823529409</v>
      </c>
    </row>
    <row r="4092" spans="1:17">
      <c r="A4092" s="12" t="s">
        <v>803</v>
      </c>
      <c r="B4092" s="12" t="s">
        <v>129</v>
      </c>
      <c r="C4092" s="12" t="s">
        <v>1544</v>
      </c>
      <c r="D4092" s="12" t="s">
        <v>1545</v>
      </c>
      <c r="E4092" s="11">
        <v>6131</v>
      </c>
      <c r="F4092" s="12"/>
      <c r="G4092" s="84" t="s">
        <v>3108</v>
      </c>
      <c r="H4092" s="13" t="s">
        <v>18</v>
      </c>
      <c r="I4092" s="2">
        <v>600</v>
      </c>
      <c r="J4092" s="2">
        <v>600</v>
      </c>
      <c r="K4092" s="2">
        <v>0</v>
      </c>
      <c r="L4092" s="2">
        <f t="shared" si="3447"/>
        <v>600</v>
      </c>
      <c r="M4092" s="2">
        <v>600</v>
      </c>
      <c r="N4092" s="2">
        <v>0</v>
      </c>
      <c r="O4092" s="2">
        <v>0</v>
      </c>
      <c r="P4092" s="2">
        <f t="shared" si="3449"/>
        <v>600</v>
      </c>
      <c r="Q4092" s="2">
        <f t="shared" si="3425"/>
        <v>100</v>
      </c>
    </row>
    <row r="4093" spans="1:17">
      <c r="A4093" s="12" t="s">
        <v>803</v>
      </c>
      <c r="B4093" s="12" t="s">
        <v>129</v>
      </c>
      <c r="C4093" s="12" t="s">
        <v>1544</v>
      </c>
      <c r="D4093" s="12" t="s">
        <v>1545</v>
      </c>
      <c r="E4093" s="11">
        <v>6132</v>
      </c>
      <c r="F4093" s="12"/>
      <c r="G4093" s="84" t="s">
        <v>3108</v>
      </c>
      <c r="H4093" s="13" t="s">
        <v>19</v>
      </c>
      <c r="I4093" s="2">
        <v>38000</v>
      </c>
      <c r="J4093" s="2">
        <v>38000</v>
      </c>
      <c r="K4093" s="2">
        <v>28000</v>
      </c>
      <c r="L4093" s="2">
        <f t="shared" si="3447"/>
        <v>0</v>
      </c>
      <c r="M4093" s="2">
        <v>0</v>
      </c>
      <c r="N4093" s="2">
        <v>0</v>
      </c>
      <c r="O4093" s="2">
        <v>0</v>
      </c>
      <c r="P4093" s="2">
        <f t="shared" si="3449"/>
        <v>28000</v>
      </c>
      <c r="Q4093" s="2">
        <f t="shared" si="3425"/>
        <v>73.68421052631578</v>
      </c>
    </row>
    <row r="4094" spans="1:17">
      <c r="A4094" s="12" t="s">
        <v>803</v>
      </c>
      <c r="B4094" s="12" t="s">
        <v>129</v>
      </c>
      <c r="C4094" s="12" t="s">
        <v>1544</v>
      </c>
      <c r="D4094" s="12" t="s">
        <v>1545</v>
      </c>
      <c r="E4094" s="11">
        <v>6133</v>
      </c>
      <c r="F4094" s="12"/>
      <c r="G4094" s="84" t="s">
        <v>3108</v>
      </c>
      <c r="H4094" s="13" t="s">
        <v>20</v>
      </c>
      <c r="I4094" s="2">
        <v>11000</v>
      </c>
      <c r="J4094" s="2">
        <v>11000</v>
      </c>
      <c r="K4094" s="2">
        <v>4750</v>
      </c>
      <c r="L4094" s="2">
        <f t="shared" si="3447"/>
        <v>2700</v>
      </c>
      <c r="M4094" s="2">
        <v>900</v>
      </c>
      <c r="N4094" s="2">
        <v>900</v>
      </c>
      <c r="O4094" s="2">
        <v>900</v>
      </c>
      <c r="P4094" s="2">
        <f t="shared" si="3449"/>
        <v>7450</v>
      </c>
      <c r="Q4094" s="2">
        <f t="shared" si="3425"/>
        <v>67.72727272727272</v>
      </c>
    </row>
    <row r="4095" spans="1:17">
      <c r="A4095" s="12" t="s">
        <v>803</v>
      </c>
      <c r="B4095" s="12" t="s">
        <v>129</v>
      </c>
      <c r="C4095" s="12" t="s">
        <v>1544</v>
      </c>
      <c r="D4095" s="12" t="s">
        <v>1545</v>
      </c>
      <c r="E4095" s="11">
        <v>6134</v>
      </c>
      <c r="F4095" s="12"/>
      <c r="G4095" s="84" t="s">
        <v>3108</v>
      </c>
      <c r="H4095" s="13" t="s">
        <v>21</v>
      </c>
      <c r="I4095" s="2">
        <v>19500</v>
      </c>
      <c r="J4095" s="2">
        <v>16000</v>
      </c>
      <c r="K4095" s="2">
        <v>6200</v>
      </c>
      <c r="L4095" s="2">
        <f t="shared" si="3447"/>
        <v>2000</v>
      </c>
      <c r="M4095" s="2">
        <v>0</v>
      </c>
      <c r="N4095" s="2">
        <v>1000</v>
      </c>
      <c r="O4095" s="2">
        <v>1000</v>
      </c>
      <c r="P4095" s="2">
        <f t="shared" si="3449"/>
        <v>8200</v>
      </c>
      <c r="Q4095" s="2">
        <f t="shared" si="3425"/>
        <v>51.249999999999993</v>
      </c>
    </row>
    <row r="4096" spans="1:17">
      <c r="A4096" s="12" t="s">
        <v>803</v>
      </c>
      <c r="B4096" s="12" t="s">
        <v>129</v>
      </c>
      <c r="C4096" s="12" t="s">
        <v>1544</v>
      </c>
      <c r="D4096" s="12" t="s">
        <v>1545</v>
      </c>
      <c r="E4096" s="11">
        <v>6135</v>
      </c>
      <c r="F4096" s="12"/>
      <c r="G4096" s="84" t="s">
        <v>3108</v>
      </c>
      <c r="H4096" s="13" t="s">
        <v>22</v>
      </c>
      <c r="I4096" s="2">
        <v>100</v>
      </c>
      <c r="J4096" s="2">
        <v>100</v>
      </c>
      <c r="K4096" s="2">
        <v>100</v>
      </c>
      <c r="L4096" s="2">
        <f t="shared" si="3447"/>
        <v>0</v>
      </c>
      <c r="M4096" s="2">
        <v>0</v>
      </c>
      <c r="N4096" s="2">
        <v>0</v>
      </c>
      <c r="O4096" s="2">
        <v>0</v>
      </c>
      <c r="P4096" s="2">
        <f t="shared" si="3449"/>
        <v>100</v>
      </c>
      <c r="Q4096" s="2">
        <f t="shared" si="3425"/>
        <v>100</v>
      </c>
    </row>
    <row r="4097" spans="1:17">
      <c r="A4097" s="12" t="s">
        <v>803</v>
      </c>
      <c r="B4097" s="12" t="s">
        <v>129</v>
      </c>
      <c r="C4097" s="12" t="s">
        <v>1544</v>
      </c>
      <c r="D4097" s="12" t="s">
        <v>1545</v>
      </c>
      <c r="E4097" s="11">
        <v>6137</v>
      </c>
      <c r="F4097" s="12"/>
      <c r="G4097" s="84" t="s">
        <v>3108</v>
      </c>
      <c r="H4097" s="13" t="s">
        <v>24</v>
      </c>
      <c r="I4097" s="2">
        <v>11000</v>
      </c>
      <c r="J4097" s="2">
        <v>11000</v>
      </c>
      <c r="K4097" s="2">
        <v>5000</v>
      </c>
      <c r="L4097" s="2">
        <f t="shared" si="3447"/>
        <v>3000</v>
      </c>
      <c r="M4097" s="2">
        <v>1000</v>
      </c>
      <c r="N4097" s="2">
        <v>1000</v>
      </c>
      <c r="O4097" s="2">
        <v>1000</v>
      </c>
      <c r="P4097" s="2">
        <f t="shared" si="3449"/>
        <v>8000</v>
      </c>
      <c r="Q4097" s="2">
        <f t="shared" si="3425"/>
        <v>72.727272727272734</v>
      </c>
    </row>
    <row r="4098" spans="1:17">
      <c r="A4098" s="17" t="s">
        <v>803</v>
      </c>
      <c r="B4098" s="17" t="s">
        <v>129</v>
      </c>
      <c r="C4098" s="17" t="s">
        <v>1544</v>
      </c>
      <c r="D4098" s="17" t="s">
        <v>1545</v>
      </c>
      <c r="E4098" s="17" t="s">
        <v>99</v>
      </c>
      <c r="F4098" s="12" t="s">
        <v>0</v>
      </c>
      <c r="G4098" s="84" t="s">
        <v>0</v>
      </c>
      <c r="H4098" s="18" t="s">
        <v>26</v>
      </c>
      <c r="I4098" s="3">
        <v>25300</v>
      </c>
      <c r="J4098" s="3">
        <f t="shared" ref="J4098:K4098" si="3459">SUM(J4099:J4101)</f>
        <v>25300</v>
      </c>
      <c r="K4098" s="3">
        <f t="shared" si="3459"/>
        <v>12879</v>
      </c>
      <c r="L4098" s="3">
        <f t="shared" si="3447"/>
        <v>5760</v>
      </c>
      <c r="M4098" s="3">
        <f t="shared" ref="M4098:O4098" si="3460">SUM(M4099:M4101)</f>
        <v>1970</v>
      </c>
      <c r="N4098" s="3">
        <f t="shared" si="3460"/>
        <v>1970</v>
      </c>
      <c r="O4098" s="3">
        <f t="shared" si="3460"/>
        <v>1820</v>
      </c>
      <c r="P4098" s="3">
        <f t="shared" si="3449"/>
        <v>18639</v>
      </c>
      <c r="Q4098" s="3">
        <f t="shared" si="3425"/>
        <v>73.671936758893281</v>
      </c>
    </row>
    <row r="4099" spans="1:17">
      <c r="A4099" s="12" t="s">
        <v>803</v>
      </c>
      <c r="B4099" s="12" t="s">
        <v>129</v>
      </c>
      <c r="C4099" s="12" t="s">
        <v>1544</v>
      </c>
      <c r="D4099" s="12" t="s">
        <v>1545</v>
      </c>
      <c r="E4099" s="11">
        <v>6139</v>
      </c>
      <c r="F4099" s="12"/>
      <c r="G4099" s="84" t="s">
        <v>3108</v>
      </c>
      <c r="H4099" s="13" t="s">
        <v>26</v>
      </c>
      <c r="I4099" s="2">
        <v>12800</v>
      </c>
      <c r="J4099" s="2">
        <v>12800</v>
      </c>
      <c r="K4099" s="2">
        <v>7200</v>
      </c>
      <c r="L4099" s="2">
        <f t="shared" si="3447"/>
        <v>3000</v>
      </c>
      <c r="M4099" s="2">
        <v>1000</v>
      </c>
      <c r="N4099" s="2">
        <v>1000</v>
      </c>
      <c r="O4099" s="2">
        <v>1000</v>
      </c>
      <c r="P4099" s="2">
        <f t="shared" si="3449"/>
        <v>10200</v>
      </c>
      <c r="Q4099" s="2">
        <f t="shared" si="3425"/>
        <v>79.6875</v>
      </c>
    </row>
    <row r="4100" spans="1:17">
      <c r="A4100" s="33">
        <v>21</v>
      </c>
      <c r="B4100" s="33" t="s">
        <v>129</v>
      </c>
      <c r="C4100" s="33" t="s">
        <v>1544</v>
      </c>
      <c r="D4100" s="33" t="s">
        <v>1545</v>
      </c>
      <c r="E4100" s="34">
        <v>6139</v>
      </c>
      <c r="F4100" s="33" t="s">
        <v>1552</v>
      </c>
      <c r="G4100" s="84" t="s">
        <v>3108</v>
      </c>
      <c r="H4100" s="35" t="s">
        <v>108</v>
      </c>
      <c r="I4100" s="2">
        <v>5000</v>
      </c>
      <c r="J4100" s="2">
        <v>5000</v>
      </c>
      <c r="K4100" s="2">
        <v>1929</v>
      </c>
      <c r="L4100" s="2">
        <f t="shared" si="3447"/>
        <v>960</v>
      </c>
      <c r="M4100" s="2">
        <v>320</v>
      </c>
      <c r="N4100" s="2">
        <v>320</v>
      </c>
      <c r="O4100" s="2">
        <v>320</v>
      </c>
      <c r="P4100" s="2">
        <f t="shared" si="3449"/>
        <v>2889</v>
      </c>
      <c r="Q4100" s="2">
        <f t="shared" si="3425"/>
        <v>57.78</v>
      </c>
    </row>
    <row r="4101" spans="1:17" ht="22.5">
      <c r="A4101" s="12" t="s">
        <v>803</v>
      </c>
      <c r="B4101" s="12" t="s">
        <v>129</v>
      </c>
      <c r="C4101" s="12" t="s">
        <v>1544</v>
      </c>
      <c r="D4101" s="12" t="s">
        <v>1545</v>
      </c>
      <c r="E4101" s="11">
        <v>6139</v>
      </c>
      <c r="F4101" s="12" t="s">
        <v>1553</v>
      </c>
      <c r="G4101" s="84" t="s">
        <v>3108</v>
      </c>
      <c r="H4101" s="13" t="s">
        <v>114</v>
      </c>
      <c r="I4101" s="2">
        <v>7500</v>
      </c>
      <c r="J4101" s="2">
        <v>7500</v>
      </c>
      <c r="K4101" s="2">
        <v>3750</v>
      </c>
      <c r="L4101" s="2">
        <f t="shared" si="3447"/>
        <v>1800</v>
      </c>
      <c r="M4101" s="2">
        <v>650</v>
      </c>
      <c r="N4101" s="2">
        <v>650</v>
      </c>
      <c r="O4101" s="2">
        <v>500</v>
      </c>
      <c r="P4101" s="2">
        <f t="shared" si="3449"/>
        <v>5550</v>
      </c>
      <c r="Q4101" s="2">
        <f t="shared" si="3425"/>
        <v>74</v>
      </c>
    </row>
    <row r="4102" spans="1:17" ht="22.5">
      <c r="A4102" s="17" t="s">
        <v>0</v>
      </c>
      <c r="B4102" s="17" t="s">
        <v>0</v>
      </c>
      <c r="C4102" s="17" t="s">
        <v>0</v>
      </c>
      <c r="D4102" s="18" t="s">
        <v>0</v>
      </c>
      <c r="E4102" s="18" t="s">
        <v>0</v>
      </c>
      <c r="F4102" s="18" t="s">
        <v>0</v>
      </c>
      <c r="G4102" s="81" t="s">
        <v>0</v>
      </c>
      <c r="H4102" s="24" t="s">
        <v>36</v>
      </c>
      <c r="I4102" s="29">
        <v>100</v>
      </c>
      <c r="J4102" s="29">
        <f t="shared" ref="J4102:K4104" si="3461">SUM(J4103)</f>
        <v>100</v>
      </c>
      <c r="K4102" s="29">
        <f t="shared" si="3461"/>
        <v>0</v>
      </c>
      <c r="L4102" s="29">
        <f t="shared" si="3447"/>
        <v>0</v>
      </c>
      <c r="M4102" s="29">
        <f t="shared" ref="M4102:O4104" si="3462">SUM(M4103)</f>
        <v>0</v>
      </c>
      <c r="N4102" s="29">
        <f t="shared" si="3462"/>
        <v>0</v>
      </c>
      <c r="O4102" s="29">
        <f t="shared" si="3462"/>
        <v>0</v>
      </c>
      <c r="P4102" s="29">
        <f t="shared" si="3449"/>
        <v>0</v>
      </c>
      <c r="Q4102" s="29">
        <f t="shared" si="3425"/>
        <v>0</v>
      </c>
    </row>
    <row r="4103" spans="1:17">
      <c r="A4103" s="12" t="s">
        <v>803</v>
      </c>
      <c r="B4103" s="12" t="s">
        <v>129</v>
      </c>
      <c r="C4103" s="12" t="s">
        <v>1544</v>
      </c>
      <c r="D4103" s="12" t="s">
        <v>1545</v>
      </c>
      <c r="E4103" s="18" t="s">
        <v>28</v>
      </c>
      <c r="F4103" s="18" t="s">
        <v>0</v>
      </c>
      <c r="G4103" s="81" t="s">
        <v>0</v>
      </c>
      <c r="H4103" s="18" t="s">
        <v>29</v>
      </c>
      <c r="I4103" s="3">
        <v>100</v>
      </c>
      <c r="J4103" s="3">
        <f t="shared" si="3461"/>
        <v>100</v>
      </c>
      <c r="K4103" s="3">
        <f t="shared" si="3461"/>
        <v>0</v>
      </c>
      <c r="L4103" s="3">
        <f t="shared" si="3447"/>
        <v>0</v>
      </c>
      <c r="M4103" s="3">
        <f t="shared" si="3462"/>
        <v>0</v>
      </c>
      <c r="N4103" s="3">
        <f t="shared" si="3462"/>
        <v>0</v>
      </c>
      <c r="O4103" s="3">
        <f t="shared" si="3462"/>
        <v>0</v>
      </c>
      <c r="P4103" s="3">
        <f t="shared" si="3449"/>
        <v>0</v>
      </c>
      <c r="Q4103" s="3">
        <f t="shared" si="3425"/>
        <v>0</v>
      </c>
    </row>
    <row r="4104" spans="1:17">
      <c r="A4104" s="17" t="s">
        <v>803</v>
      </c>
      <c r="B4104" s="17" t="s">
        <v>129</v>
      </c>
      <c r="C4104" s="17" t="s">
        <v>1544</v>
      </c>
      <c r="D4104" s="17" t="s">
        <v>1545</v>
      </c>
      <c r="E4104" s="17" t="s">
        <v>120</v>
      </c>
      <c r="F4104" s="12" t="s">
        <v>0</v>
      </c>
      <c r="G4104" s="84" t="s">
        <v>0</v>
      </c>
      <c r="H4104" s="18" t="s">
        <v>35</v>
      </c>
      <c r="I4104" s="3">
        <v>100</v>
      </c>
      <c r="J4104" s="3">
        <f t="shared" si="3461"/>
        <v>100</v>
      </c>
      <c r="K4104" s="3">
        <f t="shared" si="3461"/>
        <v>0</v>
      </c>
      <c r="L4104" s="3">
        <f t="shared" si="3447"/>
        <v>0</v>
      </c>
      <c r="M4104" s="3">
        <f t="shared" si="3462"/>
        <v>0</v>
      </c>
      <c r="N4104" s="3">
        <f t="shared" si="3462"/>
        <v>0</v>
      </c>
      <c r="O4104" s="3">
        <f t="shared" si="3462"/>
        <v>0</v>
      </c>
      <c r="P4104" s="3">
        <f t="shared" si="3449"/>
        <v>0</v>
      </c>
      <c r="Q4104" s="3">
        <f t="shared" si="3425"/>
        <v>0</v>
      </c>
    </row>
    <row r="4105" spans="1:17">
      <c r="A4105" s="12" t="s">
        <v>803</v>
      </c>
      <c r="B4105" s="12" t="s">
        <v>129</v>
      </c>
      <c r="C4105" s="12" t="s">
        <v>1544</v>
      </c>
      <c r="D4105" s="12" t="s">
        <v>1545</v>
      </c>
      <c r="E4105" s="11">
        <v>6148</v>
      </c>
      <c r="F4105" s="12"/>
      <c r="G4105" s="84" t="s">
        <v>3108</v>
      </c>
      <c r="H4105" s="13" t="s">
        <v>35</v>
      </c>
      <c r="I4105" s="2">
        <v>100</v>
      </c>
      <c r="J4105" s="2">
        <v>100</v>
      </c>
      <c r="K4105" s="2">
        <v>0</v>
      </c>
      <c r="L4105" s="2">
        <f t="shared" si="3447"/>
        <v>0</v>
      </c>
      <c r="M4105" s="2"/>
      <c r="N4105" s="2"/>
      <c r="O4105" s="2"/>
      <c r="P4105" s="2">
        <f t="shared" si="3449"/>
        <v>0</v>
      </c>
      <c r="Q4105" s="2">
        <f t="shared" si="3425"/>
        <v>0</v>
      </c>
    </row>
    <row r="4106" spans="1:17" ht="22.5">
      <c r="A4106" s="17" t="s">
        <v>0</v>
      </c>
      <c r="B4106" s="17" t="s">
        <v>0</v>
      </c>
      <c r="C4106" s="17" t="s">
        <v>0</v>
      </c>
      <c r="D4106" s="18" t="s">
        <v>0</v>
      </c>
      <c r="E4106" s="18" t="s">
        <v>0</v>
      </c>
      <c r="F4106" s="18" t="s">
        <v>0</v>
      </c>
      <c r="G4106" s="81" t="s">
        <v>0</v>
      </c>
      <c r="H4106" s="24" t="s">
        <v>58</v>
      </c>
      <c r="I4106" s="29">
        <v>30700</v>
      </c>
      <c r="J4106" s="29">
        <f t="shared" ref="J4106:K4106" si="3463">SUM(J4107)</f>
        <v>30000</v>
      </c>
      <c r="K4106" s="29">
        <f t="shared" si="3463"/>
        <v>0</v>
      </c>
      <c r="L4106" s="29">
        <f t="shared" si="3447"/>
        <v>30000</v>
      </c>
      <c r="M4106" s="29">
        <f t="shared" ref="M4106:O4106" si="3464">SUM(M4107)</f>
        <v>10000</v>
      </c>
      <c r="N4106" s="29">
        <f t="shared" si="3464"/>
        <v>20000</v>
      </c>
      <c r="O4106" s="29">
        <f t="shared" si="3464"/>
        <v>0</v>
      </c>
      <c r="P4106" s="29">
        <f t="shared" si="3449"/>
        <v>30000</v>
      </c>
      <c r="Q4106" s="29">
        <f t="shared" si="3425"/>
        <v>100</v>
      </c>
    </row>
    <row r="4107" spans="1:17">
      <c r="A4107" s="12" t="s">
        <v>803</v>
      </c>
      <c r="B4107" s="12" t="s">
        <v>129</v>
      </c>
      <c r="C4107" s="12" t="s">
        <v>1544</v>
      </c>
      <c r="D4107" s="12" t="s">
        <v>1545</v>
      </c>
      <c r="E4107" s="18" t="s">
        <v>50</v>
      </c>
      <c r="F4107" s="18" t="s">
        <v>0</v>
      </c>
      <c r="G4107" s="81" t="s">
        <v>0</v>
      </c>
      <c r="H4107" s="18" t="s">
        <v>51</v>
      </c>
      <c r="I4107" s="3">
        <v>30700</v>
      </c>
      <c r="J4107" s="3">
        <f t="shared" ref="J4107" si="3465">SUM(J4108:J4109)</f>
        <v>30000</v>
      </c>
      <c r="K4107" s="3">
        <f t="shared" ref="K4107" si="3466">SUM(K4108:K4109)</f>
        <v>0</v>
      </c>
      <c r="L4107" s="3">
        <f t="shared" si="3447"/>
        <v>30000</v>
      </c>
      <c r="M4107" s="3">
        <f t="shared" ref="M4107:O4107" si="3467">SUM(M4108:M4109)</f>
        <v>10000</v>
      </c>
      <c r="N4107" s="3">
        <f t="shared" si="3467"/>
        <v>20000</v>
      </c>
      <c r="O4107" s="3">
        <f t="shared" si="3467"/>
        <v>0</v>
      </c>
      <c r="P4107" s="3">
        <f t="shared" si="3449"/>
        <v>30000</v>
      </c>
      <c r="Q4107" s="3">
        <f t="shared" si="3425"/>
        <v>100</v>
      </c>
    </row>
    <row r="4108" spans="1:17">
      <c r="A4108" s="12" t="s">
        <v>803</v>
      </c>
      <c r="B4108" s="12" t="s">
        <v>129</v>
      </c>
      <c r="C4108" s="12" t="s">
        <v>1544</v>
      </c>
      <c r="D4108" s="12" t="s">
        <v>1545</v>
      </c>
      <c r="E4108" s="11">
        <v>8213</v>
      </c>
      <c r="F4108" s="12"/>
      <c r="G4108" s="84" t="s">
        <v>3108</v>
      </c>
      <c r="H4108" s="13" t="s">
        <v>54</v>
      </c>
      <c r="I4108" s="2">
        <v>20500</v>
      </c>
      <c r="J4108" s="2">
        <v>20000</v>
      </c>
      <c r="K4108" s="2">
        <v>0</v>
      </c>
      <c r="L4108" s="2">
        <f t="shared" si="3447"/>
        <v>20000</v>
      </c>
      <c r="M4108" s="2"/>
      <c r="N4108" s="2">
        <v>20000</v>
      </c>
      <c r="O4108" s="2"/>
      <c r="P4108" s="2">
        <f t="shared" si="3449"/>
        <v>20000</v>
      </c>
      <c r="Q4108" s="2">
        <f t="shared" si="3425"/>
        <v>100</v>
      </c>
    </row>
    <row r="4109" spans="1:17">
      <c r="A4109" s="12" t="s">
        <v>803</v>
      </c>
      <c r="B4109" s="12" t="s">
        <v>129</v>
      </c>
      <c r="C4109" s="12" t="s">
        <v>1544</v>
      </c>
      <c r="D4109" s="12" t="s">
        <v>1545</v>
      </c>
      <c r="E4109" s="11">
        <v>8216</v>
      </c>
      <c r="F4109" s="12"/>
      <c r="G4109" s="84" t="s">
        <v>3108</v>
      </c>
      <c r="H4109" s="13" t="s">
        <v>57</v>
      </c>
      <c r="I4109" s="2">
        <v>10200</v>
      </c>
      <c r="J4109" s="2">
        <v>10000</v>
      </c>
      <c r="K4109" s="2">
        <v>0</v>
      </c>
      <c r="L4109" s="2">
        <f t="shared" si="3447"/>
        <v>10000</v>
      </c>
      <c r="M4109" s="2">
        <v>10000</v>
      </c>
      <c r="N4109" s="2"/>
      <c r="O4109" s="2"/>
      <c r="P4109" s="2">
        <f t="shared" si="3449"/>
        <v>10000</v>
      </c>
      <c r="Q4109" s="2">
        <f t="shared" si="3425"/>
        <v>100</v>
      </c>
    </row>
    <row r="4110" spans="1:17">
      <c r="A4110" s="13" t="s">
        <v>0</v>
      </c>
      <c r="B4110" s="13" t="s">
        <v>0</v>
      </c>
      <c r="C4110" s="13" t="s">
        <v>0</v>
      </c>
      <c r="D4110" s="13" t="s">
        <v>0</v>
      </c>
      <c r="E4110" s="13" t="s">
        <v>0</v>
      </c>
      <c r="F4110" s="13" t="s">
        <v>0</v>
      </c>
      <c r="G4110" s="84" t="s">
        <v>0</v>
      </c>
      <c r="H4110" s="24" t="s">
        <v>1554</v>
      </c>
      <c r="I4110" s="29">
        <v>1600932</v>
      </c>
      <c r="J4110" s="29">
        <f t="shared" ref="J4110:K4110" si="3468">SUM(J4080,J4102,J4106)</f>
        <v>1592172</v>
      </c>
      <c r="K4110" s="29">
        <f t="shared" si="3468"/>
        <v>823794</v>
      </c>
      <c r="L4110" s="29">
        <f t="shared" si="3447"/>
        <v>404189</v>
      </c>
      <c r="M4110" s="29">
        <f t="shared" ref="M4110:O4110" si="3469">SUM(M4080,M4102,M4106)</f>
        <v>136103</v>
      </c>
      <c r="N4110" s="29">
        <f t="shared" si="3469"/>
        <v>138713</v>
      </c>
      <c r="O4110" s="29">
        <f t="shared" si="3469"/>
        <v>129373</v>
      </c>
      <c r="P4110" s="29">
        <f t="shared" si="3449"/>
        <v>1227983</v>
      </c>
      <c r="Q4110" s="29">
        <f t="shared" si="3425"/>
        <v>77.126277814206006</v>
      </c>
    </row>
    <row r="4111" spans="1:17" ht="15.75" thickBot="1">
      <c r="A4111" s="13" t="s">
        <v>0</v>
      </c>
      <c r="B4111" s="13" t="s">
        <v>0</v>
      </c>
      <c r="C4111" s="13" t="s">
        <v>0</v>
      </c>
      <c r="D4111" s="13" t="s">
        <v>0</v>
      </c>
      <c r="E4111" s="13" t="s">
        <v>0</v>
      </c>
      <c r="F4111" s="13" t="s">
        <v>0</v>
      </c>
      <c r="G4111" s="84" t="s">
        <v>0</v>
      </c>
      <c r="H4111" s="18" t="s">
        <v>125</v>
      </c>
      <c r="I4111" s="3">
        <v>38</v>
      </c>
      <c r="J4111" s="3">
        <v>38</v>
      </c>
      <c r="K4111" s="3">
        <v>0</v>
      </c>
      <c r="L4111" s="3">
        <f t="shared" si="3447"/>
        <v>0</v>
      </c>
      <c r="M4111" s="3"/>
      <c r="N4111" s="3"/>
      <c r="O4111" s="3"/>
      <c r="P4111" s="3">
        <f t="shared" si="3449"/>
        <v>0</v>
      </c>
      <c r="Q4111" s="3">
        <f t="shared" si="3425"/>
        <v>0</v>
      </c>
    </row>
    <row r="4112" spans="1:17" ht="45.75" thickBot="1">
      <c r="A4112" s="109" t="s">
        <v>0</v>
      </c>
      <c r="B4112" s="109" t="s">
        <v>0</v>
      </c>
      <c r="C4112" s="109" t="s">
        <v>0</v>
      </c>
      <c r="D4112" s="109" t="s">
        <v>0</v>
      </c>
      <c r="E4112" s="109" t="s">
        <v>0</v>
      </c>
      <c r="F4112" s="109" t="s">
        <v>0</v>
      </c>
      <c r="G4112" s="121" t="s">
        <v>0</v>
      </c>
      <c r="H4112" s="1" t="s">
        <v>126</v>
      </c>
      <c r="I4112" s="1" t="s">
        <v>3016</v>
      </c>
      <c r="J4112" s="1" t="s">
        <v>3199</v>
      </c>
      <c r="K4112" s="1" t="s">
        <v>3198</v>
      </c>
      <c r="L4112" s="1" t="s">
        <v>3191</v>
      </c>
      <c r="M4112" s="1" t="s">
        <v>3193</v>
      </c>
      <c r="N4112" s="1" t="s">
        <v>3194</v>
      </c>
      <c r="O4112" s="1" t="s">
        <v>3195</v>
      </c>
      <c r="P4112" s="1" t="s">
        <v>3192</v>
      </c>
      <c r="Q4112" s="1" t="s">
        <v>3185</v>
      </c>
    </row>
    <row r="4113" spans="1:17">
      <c r="A4113" s="110"/>
      <c r="B4113" s="110"/>
      <c r="C4113" s="110"/>
      <c r="D4113" s="110"/>
      <c r="E4113" s="110"/>
      <c r="F4113" s="110"/>
      <c r="G4113" s="122"/>
      <c r="H4113" s="26" t="s">
        <v>0</v>
      </c>
      <c r="I4113" s="28">
        <v>1</v>
      </c>
      <c r="J4113" s="28">
        <v>2</v>
      </c>
      <c r="K4113" s="28">
        <v>3</v>
      </c>
      <c r="L4113" s="28" t="s">
        <v>3186</v>
      </c>
      <c r="M4113" s="28">
        <v>5</v>
      </c>
      <c r="N4113" s="28">
        <v>6</v>
      </c>
      <c r="O4113" s="28">
        <v>7</v>
      </c>
      <c r="P4113" s="28" t="s">
        <v>3187</v>
      </c>
      <c r="Q4113" s="28">
        <v>9</v>
      </c>
    </row>
    <row r="4114" spans="1:17">
      <c r="A4114" s="110"/>
      <c r="B4114" s="110"/>
      <c r="C4114" s="110"/>
      <c r="D4114" s="110"/>
      <c r="E4114" s="110"/>
      <c r="F4114" s="110"/>
      <c r="G4114" s="122"/>
      <c r="H4114" s="8" t="s">
        <v>877</v>
      </c>
      <c r="I4114" s="9">
        <v>1600932</v>
      </c>
      <c r="J4114" s="9">
        <f t="shared" ref="J4114" si="3470">SUM(J4110)</f>
        <v>1592172</v>
      </c>
      <c r="K4114" s="9">
        <f t="shared" ref="K4114" si="3471">SUM(K4110)</f>
        <v>823794</v>
      </c>
      <c r="L4114" s="9">
        <f t="shared" ref="L4114:L4115" si="3472">M4114+N4114+O4114</f>
        <v>404189</v>
      </c>
      <c r="M4114" s="9">
        <f t="shared" ref="M4114:O4114" si="3473">SUM(M4110)</f>
        <v>136103</v>
      </c>
      <c r="N4114" s="9">
        <f t="shared" si="3473"/>
        <v>138713</v>
      </c>
      <c r="O4114" s="9">
        <f t="shared" si="3473"/>
        <v>129373</v>
      </c>
      <c r="P4114" s="9">
        <f t="shared" ref="P4114:P4115" si="3474">SUM(K4114+L4114)</f>
        <v>1227983</v>
      </c>
      <c r="Q4114" s="9">
        <f t="shared" ref="Q4114:Q4176" si="3475">IF(J4114=0,"-",P4114/J4114*100)</f>
        <v>77.126277814206006</v>
      </c>
    </row>
    <row r="4115" spans="1:17">
      <c r="A4115" s="110"/>
      <c r="B4115" s="110"/>
      <c r="C4115" s="110"/>
      <c r="D4115" s="110"/>
      <c r="E4115" s="110"/>
      <c r="F4115" s="110"/>
      <c r="G4115" s="122"/>
      <c r="H4115" s="10" t="s">
        <v>68</v>
      </c>
      <c r="I4115" s="9">
        <v>1600932</v>
      </c>
      <c r="J4115" s="9">
        <f t="shared" ref="J4115" si="3476">SUM(J4114)</f>
        <v>1592172</v>
      </c>
      <c r="K4115" s="9">
        <f t="shared" ref="K4115" si="3477">SUM(K4114)</f>
        <v>823794</v>
      </c>
      <c r="L4115" s="9">
        <f t="shared" si="3472"/>
        <v>404189</v>
      </c>
      <c r="M4115" s="9">
        <f t="shared" ref="M4115:O4115" si="3478">SUM(M4114)</f>
        <v>136103</v>
      </c>
      <c r="N4115" s="9">
        <f t="shared" si="3478"/>
        <v>138713</v>
      </c>
      <c r="O4115" s="9">
        <f t="shared" si="3478"/>
        <v>129373</v>
      </c>
      <c r="P4115" s="9">
        <f t="shared" si="3474"/>
        <v>1227983</v>
      </c>
      <c r="Q4115" s="9">
        <f t="shared" si="3475"/>
        <v>77.126277814206006</v>
      </c>
    </row>
    <row r="4116" spans="1:17">
      <c r="A4116" s="111"/>
      <c r="B4116" s="111"/>
      <c r="C4116" s="111"/>
      <c r="D4116" s="111"/>
      <c r="E4116" s="111"/>
      <c r="F4116" s="111"/>
      <c r="G4116" s="123"/>
      <c r="Q4116" t="str">
        <f t="shared" si="3475"/>
        <v>-</v>
      </c>
    </row>
    <row r="4117" spans="1:17" ht="15.75" thickBot="1">
      <c r="A4117" s="13" t="s">
        <v>0</v>
      </c>
      <c r="B4117" s="13" t="s">
        <v>0</v>
      </c>
      <c r="C4117" s="13" t="s">
        <v>0</v>
      </c>
      <c r="D4117" s="13" t="s">
        <v>0</v>
      </c>
      <c r="E4117" s="13" t="s">
        <v>0</v>
      </c>
      <c r="F4117" s="13" t="s">
        <v>0</v>
      </c>
      <c r="G4117" s="84" t="s">
        <v>0</v>
      </c>
      <c r="H4117" s="27" t="s">
        <v>0</v>
      </c>
      <c r="I4117" s="27"/>
      <c r="J4117" s="27"/>
      <c r="K4117" s="27"/>
      <c r="L4117" s="27"/>
      <c r="M4117" s="27"/>
      <c r="N4117" s="27"/>
      <c r="O4117" s="27"/>
      <c r="P4117" s="27"/>
      <c r="Q4117" s="27" t="str">
        <f t="shared" si="3475"/>
        <v>-</v>
      </c>
    </row>
    <row r="4118" spans="1:17" ht="45.75" thickBot="1">
      <c r="A4118" s="1" t="s">
        <v>82</v>
      </c>
      <c r="B4118" s="1" t="s">
        <v>83</v>
      </c>
      <c r="C4118" s="1" t="s">
        <v>84</v>
      </c>
      <c r="D4118" s="19" t="s">
        <v>0</v>
      </c>
      <c r="E4118" s="1" t="s">
        <v>85</v>
      </c>
      <c r="F4118" s="1" t="s">
        <v>86</v>
      </c>
      <c r="G4118" s="82" t="s">
        <v>87</v>
      </c>
      <c r="H4118" s="1" t="s">
        <v>1</v>
      </c>
      <c r="I4118" s="1" t="s">
        <v>3016</v>
      </c>
      <c r="J4118" s="1" t="s">
        <v>3199</v>
      </c>
      <c r="K4118" s="1" t="s">
        <v>3198</v>
      </c>
      <c r="L4118" s="1" t="s">
        <v>3191</v>
      </c>
      <c r="M4118" s="1" t="s">
        <v>3193</v>
      </c>
      <c r="N4118" s="1" t="s">
        <v>3194</v>
      </c>
      <c r="O4118" s="1" t="s">
        <v>3195</v>
      </c>
      <c r="P4118" s="1" t="s">
        <v>3192</v>
      </c>
      <c r="Q4118" s="1" t="s">
        <v>3185</v>
      </c>
    </row>
    <row r="4119" spans="1:17">
      <c r="A4119" s="20" t="s">
        <v>0</v>
      </c>
      <c r="B4119" s="20" t="s">
        <v>0</v>
      </c>
      <c r="C4119" s="20" t="s">
        <v>0</v>
      </c>
      <c r="D4119" s="21" t="s">
        <v>0</v>
      </c>
      <c r="E4119" s="21" t="s">
        <v>0</v>
      </c>
      <c r="F4119" s="22" t="s">
        <v>0</v>
      </c>
      <c r="G4119" s="83" t="s">
        <v>0</v>
      </c>
      <c r="H4119" s="23" t="s">
        <v>0</v>
      </c>
      <c r="I4119" s="28">
        <v>1</v>
      </c>
      <c r="J4119" s="28">
        <v>2</v>
      </c>
      <c r="K4119" s="28">
        <v>3</v>
      </c>
      <c r="L4119" s="28" t="s">
        <v>3186</v>
      </c>
      <c r="M4119" s="28">
        <v>5</v>
      </c>
      <c r="N4119" s="28">
        <v>6</v>
      </c>
      <c r="O4119" s="28">
        <v>7</v>
      </c>
      <c r="P4119" s="28" t="s">
        <v>3187</v>
      </c>
      <c r="Q4119" s="28">
        <v>9</v>
      </c>
    </row>
    <row r="4120" spans="1:17">
      <c r="A4120" s="17" t="s">
        <v>803</v>
      </c>
      <c r="B4120" s="17" t="s">
        <v>129</v>
      </c>
      <c r="C4120" s="12" t="s">
        <v>1555</v>
      </c>
      <c r="D4120" s="12" t="s">
        <v>1556</v>
      </c>
      <c r="E4120" s="18" t="s">
        <v>0</v>
      </c>
      <c r="F4120" s="18" t="s">
        <v>0</v>
      </c>
      <c r="G4120" s="81" t="s">
        <v>0</v>
      </c>
      <c r="H4120" s="18" t="s">
        <v>1557</v>
      </c>
      <c r="I4120" s="11"/>
      <c r="J4120" s="11"/>
      <c r="K4120" s="11"/>
      <c r="L4120" s="11"/>
      <c r="M4120" s="11"/>
      <c r="N4120" s="11"/>
      <c r="O4120" s="11"/>
      <c r="P4120" s="11"/>
      <c r="Q4120" s="11" t="str">
        <f t="shared" si="3475"/>
        <v>-</v>
      </c>
    </row>
    <row r="4121" spans="1:17" ht="22.5">
      <c r="A4121" s="17" t="s">
        <v>0</v>
      </c>
      <c r="B4121" s="17" t="s">
        <v>0</v>
      </c>
      <c r="C4121" s="17" t="s">
        <v>0</v>
      </c>
      <c r="D4121" s="18" t="s">
        <v>0</v>
      </c>
      <c r="E4121" s="18" t="s">
        <v>0</v>
      </c>
      <c r="F4121" s="18" t="s">
        <v>0</v>
      </c>
      <c r="G4121" s="81" t="s">
        <v>0</v>
      </c>
      <c r="H4121" s="24" t="s">
        <v>27</v>
      </c>
      <c r="I4121" s="29">
        <v>1901858</v>
      </c>
      <c r="J4121" s="29">
        <f t="shared" ref="J4121" si="3479">SUM(J4122,J4130,J4132)</f>
        <v>1895886</v>
      </c>
      <c r="K4121" s="29">
        <f t="shared" ref="K4121" si="3480">SUM(K4122,K4130,K4132)</f>
        <v>998479</v>
      </c>
      <c r="L4121" s="29">
        <f t="shared" ref="L4121:L4153" si="3481">M4121+N4121+O4121</f>
        <v>460038</v>
      </c>
      <c r="M4121" s="29">
        <f t="shared" ref="M4121:O4121" si="3482">SUM(M4122,M4130,M4132)</f>
        <v>156826</v>
      </c>
      <c r="N4121" s="29">
        <f t="shared" si="3482"/>
        <v>151706</v>
      </c>
      <c r="O4121" s="29">
        <f t="shared" si="3482"/>
        <v>151506</v>
      </c>
      <c r="P4121" s="29">
        <f t="shared" ref="P4121:P4153" si="3483">SUM(K4121+L4121)</f>
        <v>1458517</v>
      </c>
      <c r="Q4121" s="29">
        <f t="shared" si="3475"/>
        <v>76.930627685419907</v>
      </c>
    </row>
    <row r="4122" spans="1:17">
      <c r="A4122" s="12" t="s">
        <v>803</v>
      </c>
      <c r="B4122" s="12" t="s">
        <v>129</v>
      </c>
      <c r="C4122" s="12" t="s">
        <v>1555</v>
      </c>
      <c r="D4122" s="12" t="s">
        <v>1556</v>
      </c>
      <c r="E4122" s="18" t="s">
        <v>2</v>
      </c>
      <c r="F4122" s="18" t="s">
        <v>0</v>
      </c>
      <c r="G4122" s="81" t="s">
        <v>0</v>
      </c>
      <c r="H4122" s="18" t="s">
        <v>3</v>
      </c>
      <c r="I4122" s="3">
        <v>1674687</v>
      </c>
      <c r="J4122" s="3">
        <f t="shared" ref="J4122" si="3484">SUM(J4123:J4124)</f>
        <v>1680215</v>
      </c>
      <c r="K4122" s="3">
        <f t="shared" ref="K4122" si="3485">SUM(K4123:K4124)</f>
        <v>884651</v>
      </c>
      <c r="L4122" s="3">
        <f t="shared" si="3481"/>
        <v>410318</v>
      </c>
      <c r="M4122" s="3">
        <f t="shared" ref="M4122:O4122" si="3486">SUM(M4123:M4124)</f>
        <v>139924</v>
      </c>
      <c r="N4122" s="3">
        <f t="shared" si="3486"/>
        <v>135197</v>
      </c>
      <c r="O4122" s="3">
        <f t="shared" si="3486"/>
        <v>135197</v>
      </c>
      <c r="P4122" s="3">
        <f t="shared" si="3483"/>
        <v>1294969</v>
      </c>
      <c r="Q4122" s="3">
        <f t="shared" si="3475"/>
        <v>77.071624762307195</v>
      </c>
    </row>
    <row r="4123" spans="1:17">
      <c r="A4123" s="33" t="s">
        <v>803</v>
      </c>
      <c r="B4123" s="33" t="s">
        <v>129</v>
      </c>
      <c r="C4123" s="33" t="s">
        <v>1555</v>
      </c>
      <c r="D4123" s="33" t="s">
        <v>1556</v>
      </c>
      <c r="E4123" s="34">
        <v>6111</v>
      </c>
      <c r="F4123" s="33"/>
      <c r="G4123" s="84" t="s">
        <v>3108</v>
      </c>
      <c r="H4123" s="35" t="s">
        <v>4</v>
      </c>
      <c r="I4123" s="2">
        <v>1472109</v>
      </c>
      <c r="J4123" s="2">
        <v>1472109</v>
      </c>
      <c r="K4123" s="2">
        <v>753805</v>
      </c>
      <c r="L4123" s="2">
        <f t="shared" si="3481"/>
        <v>368028</v>
      </c>
      <c r="M4123" s="2">
        <v>122676</v>
      </c>
      <c r="N4123" s="2">
        <v>122676</v>
      </c>
      <c r="O4123" s="2">
        <v>122676</v>
      </c>
      <c r="P4123" s="2">
        <f t="shared" si="3483"/>
        <v>1121833</v>
      </c>
      <c r="Q4123" s="2">
        <f t="shared" si="3475"/>
        <v>76.205838018788015</v>
      </c>
    </row>
    <row r="4124" spans="1:17">
      <c r="A4124" s="17" t="s">
        <v>803</v>
      </c>
      <c r="B4124" s="17" t="s">
        <v>129</v>
      </c>
      <c r="C4124" s="17" t="s">
        <v>1555</v>
      </c>
      <c r="D4124" s="17" t="s">
        <v>1556</v>
      </c>
      <c r="E4124" s="17" t="s">
        <v>91</v>
      </c>
      <c r="F4124" s="12" t="s">
        <v>0</v>
      </c>
      <c r="G4124" s="84" t="s">
        <v>0</v>
      </c>
      <c r="H4124" s="18" t="s">
        <v>5</v>
      </c>
      <c r="I4124" s="3">
        <v>202578</v>
      </c>
      <c r="J4124" s="3">
        <f t="shared" ref="J4124:K4124" si="3487">SUM(J4125:J4129)</f>
        <v>208106</v>
      </c>
      <c r="K4124" s="3">
        <f t="shared" si="3487"/>
        <v>130846</v>
      </c>
      <c r="L4124" s="3">
        <f t="shared" si="3481"/>
        <v>42290</v>
      </c>
      <c r="M4124" s="3">
        <f t="shared" ref="M4124:O4124" si="3488">SUM(M4125:M4129)</f>
        <v>17248</v>
      </c>
      <c r="N4124" s="3">
        <f t="shared" si="3488"/>
        <v>12521</v>
      </c>
      <c r="O4124" s="3">
        <f t="shared" si="3488"/>
        <v>12521</v>
      </c>
      <c r="P4124" s="3">
        <f t="shared" si="3483"/>
        <v>173136</v>
      </c>
      <c r="Q4124" s="3">
        <f t="shared" si="3475"/>
        <v>83.196063544539797</v>
      </c>
    </row>
    <row r="4125" spans="1:17">
      <c r="A4125" s="33" t="s">
        <v>803</v>
      </c>
      <c r="B4125" s="33" t="s">
        <v>129</v>
      </c>
      <c r="C4125" s="33" t="s">
        <v>1555</v>
      </c>
      <c r="D4125" s="33" t="s">
        <v>1556</v>
      </c>
      <c r="E4125" s="34">
        <v>6112</v>
      </c>
      <c r="F4125" s="33" t="s">
        <v>1558</v>
      </c>
      <c r="G4125" s="84" t="s">
        <v>3108</v>
      </c>
      <c r="H4125" s="35" t="s">
        <v>9</v>
      </c>
      <c r="I4125" s="2">
        <v>26565</v>
      </c>
      <c r="J4125" s="2">
        <v>26565</v>
      </c>
      <c r="K4125" s="2">
        <v>14288</v>
      </c>
      <c r="L4125" s="2">
        <f t="shared" si="3481"/>
        <v>5626</v>
      </c>
      <c r="M4125" s="2">
        <v>1200</v>
      </c>
      <c r="N4125" s="2">
        <v>2213</v>
      </c>
      <c r="O4125" s="2">
        <v>2213</v>
      </c>
      <c r="P4125" s="2">
        <f t="shared" si="3483"/>
        <v>19914</v>
      </c>
      <c r="Q4125" s="2">
        <f t="shared" si="3475"/>
        <v>74.963297571993223</v>
      </c>
    </row>
    <row r="4126" spans="1:17">
      <c r="A4126" s="33" t="s">
        <v>803</v>
      </c>
      <c r="B4126" s="33" t="s">
        <v>129</v>
      </c>
      <c r="C4126" s="33" t="s">
        <v>1555</v>
      </c>
      <c r="D4126" s="33" t="s">
        <v>1556</v>
      </c>
      <c r="E4126" s="34">
        <v>6112</v>
      </c>
      <c r="F4126" s="33" t="s">
        <v>1559</v>
      </c>
      <c r="G4126" s="84" t="s">
        <v>3108</v>
      </c>
      <c r="H4126" s="35" t="s">
        <v>10</v>
      </c>
      <c r="I4126" s="2">
        <v>123700</v>
      </c>
      <c r="J4126" s="2">
        <v>123700</v>
      </c>
      <c r="K4126" s="2">
        <v>69765</v>
      </c>
      <c r="L4126" s="2">
        <f t="shared" si="3481"/>
        <v>25616</v>
      </c>
      <c r="M4126" s="2">
        <v>5000</v>
      </c>
      <c r="N4126" s="2">
        <v>10308</v>
      </c>
      <c r="O4126" s="2">
        <v>10308</v>
      </c>
      <c r="P4126" s="2">
        <f t="shared" si="3483"/>
        <v>95381</v>
      </c>
      <c r="Q4126" s="2">
        <f t="shared" si="3475"/>
        <v>77.10670978172999</v>
      </c>
    </row>
    <row r="4127" spans="1:17">
      <c r="A4127" s="12" t="s">
        <v>803</v>
      </c>
      <c r="B4127" s="12" t="s">
        <v>129</v>
      </c>
      <c r="C4127" s="12" t="s">
        <v>1555</v>
      </c>
      <c r="D4127" s="12" t="s">
        <v>1556</v>
      </c>
      <c r="E4127" s="11">
        <v>6112</v>
      </c>
      <c r="F4127" s="12" t="s">
        <v>1560</v>
      </c>
      <c r="G4127" s="84" t="s">
        <v>3108</v>
      </c>
      <c r="H4127" s="13" t="s">
        <v>7</v>
      </c>
      <c r="I4127" s="2">
        <v>23800</v>
      </c>
      <c r="J4127" s="2">
        <v>29328</v>
      </c>
      <c r="K4127" s="2">
        <v>29328</v>
      </c>
      <c r="L4127" s="2">
        <f t="shared" si="3481"/>
        <v>0</v>
      </c>
      <c r="M4127" s="2">
        <v>0</v>
      </c>
      <c r="N4127" s="2">
        <v>0</v>
      </c>
      <c r="O4127" s="2">
        <v>0</v>
      </c>
      <c r="P4127" s="2">
        <f t="shared" si="3483"/>
        <v>29328</v>
      </c>
      <c r="Q4127" s="2">
        <f t="shared" si="3475"/>
        <v>100</v>
      </c>
    </row>
    <row r="4128" spans="1:17">
      <c r="A4128" s="12" t="s">
        <v>803</v>
      </c>
      <c r="B4128" s="12" t="s">
        <v>129</v>
      </c>
      <c r="C4128" s="12" t="s">
        <v>1555</v>
      </c>
      <c r="D4128" s="12" t="s">
        <v>1556</v>
      </c>
      <c r="E4128" s="11">
        <v>6112</v>
      </c>
      <c r="F4128" s="12" t="s">
        <v>1561</v>
      </c>
      <c r="G4128" s="84" t="s">
        <v>3108</v>
      </c>
      <c r="H4128" s="13" t="s">
        <v>8</v>
      </c>
      <c r="I4128" s="2">
        <v>20600</v>
      </c>
      <c r="J4128" s="2">
        <v>20600</v>
      </c>
      <c r="K4128" s="2">
        <v>11845</v>
      </c>
      <c r="L4128" s="2">
        <f t="shared" si="3481"/>
        <v>8755</v>
      </c>
      <c r="M4128" s="2">
        <v>8755</v>
      </c>
      <c r="N4128" s="2">
        <v>0</v>
      </c>
      <c r="O4128" s="2">
        <v>0</v>
      </c>
      <c r="P4128" s="2">
        <f t="shared" si="3483"/>
        <v>20600</v>
      </c>
      <c r="Q4128" s="2">
        <f t="shared" si="3475"/>
        <v>100</v>
      </c>
    </row>
    <row r="4129" spans="1:17">
      <c r="A4129" s="12" t="s">
        <v>803</v>
      </c>
      <c r="B4129" s="12" t="s">
        <v>129</v>
      </c>
      <c r="C4129" s="12" t="s">
        <v>1555</v>
      </c>
      <c r="D4129" s="12" t="s">
        <v>1556</v>
      </c>
      <c r="E4129" s="11">
        <v>6112</v>
      </c>
      <c r="F4129" s="12" t="s">
        <v>1562</v>
      </c>
      <c r="G4129" s="84" t="s">
        <v>3108</v>
      </c>
      <c r="H4129" s="13" t="s">
        <v>6</v>
      </c>
      <c r="I4129" s="2">
        <v>7913</v>
      </c>
      <c r="J4129" s="2">
        <v>7913</v>
      </c>
      <c r="K4129" s="2">
        <v>5620</v>
      </c>
      <c r="L4129" s="2">
        <f t="shared" si="3481"/>
        <v>2293</v>
      </c>
      <c r="M4129" s="2">
        <v>2293</v>
      </c>
      <c r="N4129" s="2">
        <v>0</v>
      </c>
      <c r="O4129" s="2">
        <v>0</v>
      </c>
      <c r="P4129" s="2">
        <f t="shared" si="3483"/>
        <v>7913</v>
      </c>
      <c r="Q4129" s="2">
        <f t="shared" si="3475"/>
        <v>100</v>
      </c>
    </row>
    <row r="4130" spans="1:17">
      <c r="A4130" s="12" t="s">
        <v>803</v>
      </c>
      <c r="B4130" s="12" t="s">
        <v>129</v>
      </c>
      <c r="C4130" s="12" t="s">
        <v>1555</v>
      </c>
      <c r="D4130" s="12" t="s">
        <v>1556</v>
      </c>
      <c r="E4130" s="18" t="s">
        <v>13</v>
      </c>
      <c r="F4130" s="18" t="s">
        <v>0</v>
      </c>
      <c r="G4130" s="81" t="s">
        <v>0</v>
      </c>
      <c r="H4130" s="18" t="s">
        <v>14</v>
      </c>
      <c r="I4130" s="3">
        <v>154571</v>
      </c>
      <c r="J4130" s="3">
        <f t="shared" ref="J4130:K4130" si="3489">SUM(J4131)</f>
        <v>154571</v>
      </c>
      <c r="K4130" s="3">
        <f t="shared" si="3489"/>
        <v>79206</v>
      </c>
      <c r="L4130" s="3">
        <f t="shared" si="3481"/>
        <v>38340</v>
      </c>
      <c r="M4130" s="3">
        <f t="shared" ref="M4130:O4130" si="3490">SUM(M4131)</f>
        <v>12780</v>
      </c>
      <c r="N4130" s="3">
        <f t="shared" si="3490"/>
        <v>12780</v>
      </c>
      <c r="O4130" s="3">
        <f t="shared" si="3490"/>
        <v>12780</v>
      </c>
      <c r="P4130" s="3">
        <f t="shared" si="3483"/>
        <v>117546</v>
      </c>
      <c r="Q4130" s="3">
        <f t="shared" si="3475"/>
        <v>76.046606413881008</v>
      </c>
    </row>
    <row r="4131" spans="1:17">
      <c r="A4131" s="33" t="s">
        <v>803</v>
      </c>
      <c r="B4131" s="33" t="s">
        <v>129</v>
      </c>
      <c r="C4131" s="33" t="s">
        <v>1555</v>
      </c>
      <c r="D4131" s="33" t="s">
        <v>1556</v>
      </c>
      <c r="E4131" s="34">
        <v>6121</v>
      </c>
      <c r="F4131" s="33"/>
      <c r="G4131" s="84" t="s">
        <v>3108</v>
      </c>
      <c r="H4131" s="35" t="s">
        <v>15</v>
      </c>
      <c r="I4131" s="2">
        <v>154571</v>
      </c>
      <c r="J4131" s="2">
        <v>154571</v>
      </c>
      <c r="K4131" s="2">
        <v>79206</v>
      </c>
      <c r="L4131" s="2">
        <f t="shared" si="3481"/>
        <v>38340</v>
      </c>
      <c r="M4131" s="2">
        <v>12780</v>
      </c>
      <c r="N4131" s="2">
        <v>12780</v>
      </c>
      <c r="O4131" s="2">
        <v>12780</v>
      </c>
      <c r="P4131" s="2">
        <f t="shared" si="3483"/>
        <v>117546</v>
      </c>
      <c r="Q4131" s="2">
        <f t="shared" si="3475"/>
        <v>76.046606413881008</v>
      </c>
    </row>
    <row r="4132" spans="1:17">
      <c r="A4132" s="12" t="s">
        <v>803</v>
      </c>
      <c r="B4132" s="12" t="s">
        <v>129</v>
      </c>
      <c r="C4132" s="12" t="s">
        <v>1555</v>
      </c>
      <c r="D4132" s="12" t="s">
        <v>1556</v>
      </c>
      <c r="E4132" s="18" t="s">
        <v>16</v>
      </c>
      <c r="F4132" s="18" t="s">
        <v>0</v>
      </c>
      <c r="G4132" s="81" t="s">
        <v>0</v>
      </c>
      <c r="H4132" s="18" t="s">
        <v>17</v>
      </c>
      <c r="I4132" s="3">
        <v>72600</v>
      </c>
      <c r="J4132" s="3">
        <f t="shared" ref="J4132:K4132" si="3491">SUM(J4133:J4140)</f>
        <v>61100</v>
      </c>
      <c r="K4132" s="3">
        <f t="shared" si="3491"/>
        <v>34622</v>
      </c>
      <c r="L4132" s="3">
        <f t="shared" si="3481"/>
        <v>11380</v>
      </c>
      <c r="M4132" s="3">
        <f t="shared" ref="M4132:O4132" si="3492">SUM(M4133:M4140)</f>
        <v>4122</v>
      </c>
      <c r="N4132" s="3">
        <f t="shared" si="3492"/>
        <v>3729</v>
      </c>
      <c r="O4132" s="3">
        <f t="shared" si="3492"/>
        <v>3529</v>
      </c>
      <c r="P4132" s="3">
        <f t="shared" si="3483"/>
        <v>46002</v>
      </c>
      <c r="Q4132" s="3">
        <f t="shared" si="3475"/>
        <v>75.289689034369886</v>
      </c>
    </row>
    <row r="4133" spans="1:17">
      <c r="A4133" s="12" t="s">
        <v>803</v>
      </c>
      <c r="B4133" s="12" t="s">
        <v>129</v>
      </c>
      <c r="C4133" s="12" t="s">
        <v>1555</v>
      </c>
      <c r="D4133" s="12" t="s">
        <v>1556</v>
      </c>
      <c r="E4133" s="11">
        <v>6131</v>
      </c>
      <c r="F4133" s="12"/>
      <c r="G4133" s="84" t="s">
        <v>3108</v>
      </c>
      <c r="H4133" s="13" t="s">
        <v>18</v>
      </c>
      <c r="I4133" s="2">
        <v>6200</v>
      </c>
      <c r="J4133" s="2">
        <v>200</v>
      </c>
      <c r="K4133" s="2">
        <v>100</v>
      </c>
      <c r="L4133" s="2">
        <f t="shared" si="3481"/>
        <v>49</v>
      </c>
      <c r="M4133" s="2">
        <v>17</v>
      </c>
      <c r="N4133" s="2">
        <v>16</v>
      </c>
      <c r="O4133" s="2">
        <v>16</v>
      </c>
      <c r="P4133" s="2">
        <f t="shared" si="3483"/>
        <v>149</v>
      </c>
      <c r="Q4133" s="2">
        <f t="shared" si="3475"/>
        <v>74.5</v>
      </c>
    </row>
    <row r="4134" spans="1:17">
      <c r="A4134" s="12" t="s">
        <v>803</v>
      </c>
      <c r="B4134" s="12" t="s">
        <v>129</v>
      </c>
      <c r="C4134" s="12" t="s">
        <v>1555</v>
      </c>
      <c r="D4134" s="12" t="s">
        <v>1556</v>
      </c>
      <c r="E4134" s="11">
        <v>6132</v>
      </c>
      <c r="F4134" s="12"/>
      <c r="G4134" s="84" t="s">
        <v>3108</v>
      </c>
      <c r="H4134" s="13" t="s">
        <v>19</v>
      </c>
      <c r="I4134" s="2">
        <v>15000</v>
      </c>
      <c r="J4134" s="2">
        <v>15000</v>
      </c>
      <c r="K4134" s="2">
        <v>9000</v>
      </c>
      <c r="L4134" s="2">
        <f t="shared" si="3481"/>
        <v>2200</v>
      </c>
      <c r="M4134" s="2">
        <v>1000</v>
      </c>
      <c r="N4134" s="2">
        <v>700</v>
      </c>
      <c r="O4134" s="2">
        <v>500</v>
      </c>
      <c r="P4134" s="2">
        <f t="shared" si="3483"/>
        <v>11200</v>
      </c>
      <c r="Q4134" s="2">
        <f t="shared" si="3475"/>
        <v>74.666666666666671</v>
      </c>
    </row>
    <row r="4135" spans="1:17">
      <c r="A4135" s="12" t="s">
        <v>803</v>
      </c>
      <c r="B4135" s="12" t="s">
        <v>129</v>
      </c>
      <c r="C4135" s="12" t="s">
        <v>1555</v>
      </c>
      <c r="D4135" s="12" t="s">
        <v>1556</v>
      </c>
      <c r="E4135" s="11">
        <v>6133</v>
      </c>
      <c r="F4135" s="12"/>
      <c r="G4135" s="84" t="s">
        <v>3108</v>
      </c>
      <c r="H4135" s="13" t="s">
        <v>20</v>
      </c>
      <c r="I4135" s="2">
        <v>5000</v>
      </c>
      <c r="J4135" s="2">
        <v>5000</v>
      </c>
      <c r="K4135" s="2">
        <v>2492</v>
      </c>
      <c r="L4135" s="2">
        <f t="shared" si="3481"/>
        <v>1249</v>
      </c>
      <c r="M4135" s="2">
        <v>417</v>
      </c>
      <c r="N4135" s="2">
        <v>416</v>
      </c>
      <c r="O4135" s="2">
        <v>416</v>
      </c>
      <c r="P4135" s="2">
        <f t="shared" si="3483"/>
        <v>3741</v>
      </c>
      <c r="Q4135" s="2">
        <f t="shared" si="3475"/>
        <v>74.819999999999993</v>
      </c>
    </row>
    <row r="4136" spans="1:17">
      <c r="A4136" s="12" t="s">
        <v>803</v>
      </c>
      <c r="B4136" s="12" t="s">
        <v>129</v>
      </c>
      <c r="C4136" s="12" t="s">
        <v>1555</v>
      </c>
      <c r="D4136" s="12" t="s">
        <v>1556</v>
      </c>
      <c r="E4136" s="11">
        <v>6134</v>
      </c>
      <c r="F4136" s="12"/>
      <c r="G4136" s="84" t="s">
        <v>3108</v>
      </c>
      <c r="H4136" s="13" t="s">
        <v>21</v>
      </c>
      <c r="I4136" s="2">
        <v>10500</v>
      </c>
      <c r="J4136" s="2">
        <v>10000</v>
      </c>
      <c r="K4136" s="2">
        <v>4974</v>
      </c>
      <c r="L4136" s="2">
        <f t="shared" si="3481"/>
        <v>2499</v>
      </c>
      <c r="M4136" s="2">
        <v>833</v>
      </c>
      <c r="N4136" s="2">
        <v>833</v>
      </c>
      <c r="O4136" s="2">
        <v>833</v>
      </c>
      <c r="P4136" s="2">
        <f t="shared" si="3483"/>
        <v>7473</v>
      </c>
      <c r="Q4136" s="2">
        <f t="shared" si="3475"/>
        <v>74.72999999999999</v>
      </c>
    </row>
    <row r="4137" spans="1:17">
      <c r="A4137" s="12" t="s">
        <v>803</v>
      </c>
      <c r="B4137" s="12" t="s">
        <v>129</v>
      </c>
      <c r="C4137" s="12" t="s">
        <v>1555</v>
      </c>
      <c r="D4137" s="12" t="s">
        <v>1556</v>
      </c>
      <c r="E4137" s="11">
        <v>6135</v>
      </c>
      <c r="F4137" s="12"/>
      <c r="G4137" s="84" t="s">
        <v>3108</v>
      </c>
      <c r="H4137" s="13" t="s">
        <v>22</v>
      </c>
      <c r="I4137" s="2">
        <v>650</v>
      </c>
      <c r="J4137" s="2">
        <v>150</v>
      </c>
      <c r="K4137" s="2">
        <v>75</v>
      </c>
      <c r="L4137" s="2">
        <f t="shared" si="3481"/>
        <v>37</v>
      </c>
      <c r="M4137" s="2">
        <v>13</v>
      </c>
      <c r="N4137" s="2">
        <v>12</v>
      </c>
      <c r="O4137" s="2">
        <v>12</v>
      </c>
      <c r="P4137" s="2">
        <f t="shared" si="3483"/>
        <v>112</v>
      </c>
      <c r="Q4137" s="2">
        <f t="shared" si="3475"/>
        <v>74.666666666666671</v>
      </c>
    </row>
    <row r="4138" spans="1:17">
      <c r="A4138" s="12" t="s">
        <v>803</v>
      </c>
      <c r="B4138" s="12" t="s">
        <v>129</v>
      </c>
      <c r="C4138" s="12" t="s">
        <v>1555</v>
      </c>
      <c r="D4138" s="12" t="s">
        <v>1556</v>
      </c>
      <c r="E4138" s="11">
        <v>6136</v>
      </c>
      <c r="F4138" s="12"/>
      <c r="G4138" s="84" t="s">
        <v>3108</v>
      </c>
      <c r="H4138" s="13" t="s">
        <v>23</v>
      </c>
      <c r="I4138" s="2">
        <v>4950</v>
      </c>
      <c r="J4138" s="2">
        <v>4950</v>
      </c>
      <c r="K4138" s="2">
        <v>2750</v>
      </c>
      <c r="L4138" s="2">
        <f t="shared" si="3481"/>
        <v>1100</v>
      </c>
      <c r="M4138" s="2">
        <v>0</v>
      </c>
      <c r="N4138" s="2">
        <v>550</v>
      </c>
      <c r="O4138" s="2">
        <v>550</v>
      </c>
      <c r="P4138" s="2">
        <f t="shared" si="3483"/>
        <v>3850</v>
      </c>
      <c r="Q4138" s="2">
        <f t="shared" si="3475"/>
        <v>77.777777777777786</v>
      </c>
    </row>
    <row r="4139" spans="1:17">
      <c r="A4139" s="12" t="s">
        <v>803</v>
      </c>
      <c r="B4139" s="12" t="s">
        <v>129</v>
      </c>
      <c r="C4139" s="12" t="s">
        <v>1555</v>
      </c>
      <c r="D4139" s="12" t="s">
        <v>1556</v>
      </c>
      <c r="E4139" s="11">
        <v>6137</v>
      </c>
      <c r="F4139" s="12"/>
      <c r="G4139" s="84" t="s">
        <v>3108</v>
      </c>
      <c r="H4139" s="13" t="s">
        <v>24</v>
      </c>
      <c r="I4139" s="2">
        <v>8500</v>
      </c>
      <c r="J4139" s="2">
        <v>6500</v>
      </c>
      <c r="K4139" s="2">
        <v>3278</v>
      </c>
      <c r="L4139" s="2">
        <f t="shared" si="3481"/>
        <v>1626</v>
      </c>
      <c r="M4139" s="2">
        <v>542</v>
      </c>
      <c r="N4139" s="2">
        <v>542</v>
      </c>
      <c r="O4139" s="2">
        <v>542</v>
      </c>
      <c r="P4139" s="2">
        <f t="shared" si="3483"/>
        <v>4904</v>
      </c>
      <c r="Q4139" s="2">
        <f t="shared" si="3475"/>
        <v>75.446153846153848</v>
      </c>
    </row>
    <row r="4140" spans="1:17">
      <c r="A4140" s="17" t="s">
        <v>803</v>
      </c>
      <c r="B4140" s="17" t="s">
        <v>129</v>
      </c>
      <c r="C4140" s="17" t="s">
        <v>1555</v>
      </c>
      <c r="D4140" s="17" t="s">
        <v>1556</v>
      </c>
      <c r="E4140" s="17" t="s">
        <v>99</v>
      </c>
      <c r="F4140" s="12" t="s">
        <v>0</v>
      </c>
      <c r="G4140" s="84" t="s">
        <v>0</v>
      </c>
      <c r="H4140" s="18" t="s">
        <v>26</v>
      </c>
      <c r="I4140" s="3">
        <v>21800</v>
      </c>
      <c r="J4140" s="3">
        <f t="shared" ref="J4140:K4140" si="3493">SUM(J4141:J4143)</f>
        <v>19300</v>
      </c>
      <c r="K4140" s="3">
        <f t="shared" si="3493"/>
        <v>11953</v>
      </c>
      <c r="L4140" s="3">
        <f t="shared" si="3481"/>
        <v>2620</v>
      </c>
      <c r="M4140" s="3">
        <f t="shared" ref="M4140:O4140" si="3494">SUM(M4141:M4143)</f>
        <v>1300</v>
      </c>
      <c r="N4140" s="3">
        <f t="shared" si="3494"/>
        <v>660</v>
      </c>
      <c r="O4140" s="3">
        <f t="shared" si="3494"/>
        <v>660</v>
      </c>
      <c r="P4140" s="3">
        <f t="shared" si="3483"/>
        <v>14573</v>
      </c>
      <c r="Q4140" s="3">
        <f t="shared" si="3475"/>
        <v>75.507772020725383</v>
      </c>
    </row>
    <row r="4141" spans="1:17">
      <c r="A4141" s="12" t="s">
        <v>803</v>
      </c>
      <c r="B4141" s="12" t="s">
        <v>129</v>
      </c>
      <c r="C4141" s="12" t="s">
        <v>1555</v>
      </c>
      <c r="D4141" s="12" t="s">
        <v>1556</v>
      </c>
      <c r="E4141" s="11">
        <v>6139</v>
      </c>
      <c r="F4141" s="12"/>
      <c r="G4141" s="84" t="s">
        <v>3108</v>
      </c>
      <c r="H4141" s="13" t="s">
        <v>26</v>
      </c>
      <c r="I4141" s="2">
        <v>13800</v>
      </c>
      <c r="J4141" s="2">
        <v>11300</v>
      </c>
      <c r="K4141" s="2">
        <v>7750</v>
      </c>
      <c r="L4141" s="2">
        <f t="shared" si="3481"/>
        <v>700</v>
      </c>
      <c r="M4141" s="2">
        <v>700</v>
      </c>
      <c r="N4141" s="2"/>
      <c r="O4141" s="2">
        <v>0</v>
      </c>
      <c r="P4141" s="2">
        <f t="shared" si="3483"/>
        <v>8450</v>
      </c>
      <c r="Q4141" s="2">
        <f t="shared" si="3475"/>
        <v>74.778761061946909</v>
      </c>
    </row>
    <row r="4142" spans="1:17">
      <c r="A4142" s="33" t="s">
        <v>803</v>
      </c>
      <c r="B4142" s="33" t="s">
        <v>129</v>
      </c>
      <c r="C4142" s="33" t="s">
        <v>1555</v>
      </c>
      <c r="D4142" s="33" t="s">
        <v>1556</v>
      </c>
      <c r="E4142" s="34">
        <v>6139</v>
      </c>
      <c r="F4142" s="33" t="s">
        <v>1563</v>
      </c>
      <c r="G4142" s="84" t="s">
        <v>3108</v>
      </c>
      <c r="H4142" s="35" t="s">
        <v>108</v>
      </c>
      <c r="I4142" s="2">
        <v>4400</v>
      </c>
      <c r="J4142" s="2">
        <v>4400</v>
      </c>
      <c r="K4142" s="2">
        <v>2403</v>
      </c>
      <c r="L4142" s="2">
        <f t="shared" si="3481"/>
        <v>1020</v>
      </c>
      <c r="M4142" s="2">
        <v>300</v>
      </c>
      <c r="N4142" s="2">
        <v>360</v>
      </c>
      <c r="O4142" s="2">
        <v>360</v>
      </c>
      <c r="P4142" s="2">
        <f t="shared" si="3483"/>
        <v>3423</v>
      </c>
      <c r="Q4142" s="2">
        <f t="shared" si="3475"/>
        <v>77.795454545454547</v>
      </c>
    </row>
    <row r="4143" spans="1:17" ht="22.5">
      <c r="A4143" s="12" t="s">
        <v>803</v>
      </c>
      <c r="B4143" s="12" t="s">
        <v>129</v>
      </c>
      <c r="C4143" s="12" t="s">
        <v>1555</v>
      </c>
      <c r="D4143" s="12" t="s">
        <v>1556</v>
      </c>
      <c r="E4143" s="11">
        <v>6139</v>
      </c>
      <c r="F4143" s="12" t="s">
        <v>1564</v>
      </c>
      <c r="G4143" s="84" t="s">
        <v>3108</v>
      </c>
      <c r="H4143" s="13" t="s">
        <v>114</v>
      </c>
      <c r="I4143" s="2">
        <v>3600</v>
      </c>
      <c r="J4143" s="2">
        <v>3600</v>
      </c>
      <c r="K4143" s="2">
        <v>1800</v>
      </c>
      <c r="L4143" s="2">
        <f t="shared" si="3481"/>
        <v>900</v>
      </c>
      <c r="M4143" s="2">
        <v>300</v>
      </c>
      <c r="N4143" s="2">
        <v>300</v>
      </c>
      <c r="O4143" s="2">
        <v>300</v>
      </c>
      <c r="P4143" s="2">
        <f t="shared" si="3483"/>
        <v>2700</v>
      </c>
      <c r="Q4143" s="2">
        <f t="shared" si="3475"/>
        <v>75</v>
      </c>
    </row>
    <row r="4144" spans="1:17" ht="22.5">
      <c r="A4144" s="17" t="s">
        <v>0</v>
      </c>
      <c r="B4144" s="17" t="s">
        <v>0</v>
      </c>
      <c r="C4144" s="17" t="s">
        <v>0</v>
      </c>
      <c r="D4144" s="18" t="s">
        <v>0</v>
      </c>
      <c r="E4144" s="18" t="s">
        <v>0</v>
      </c>
      <c r="F4144" s="18" t="s">
        <v>0</v>
      </c>
      <c r="G4144" s="81" t="s">
        <v>0</v>
      </c>
      <c r="H4144" s="24" t="s">
        <v>36</v>
      </c>
      <c r="I4144" s="29">
        <v>100</v>
      </c>
      <c r="J4144" s="29">
        <f t="shared" ref="J4144:K4146" si="3495">SUM(J4145)</f>
        <v>100</v>
      </c>
      <c r="K4144" s="29">
        <f t="shared" si="3495"/>
        <v>0</v>
      </c>
      <c r="L4144" s="29">
        <f t="shared" si="3481"/>
        <v>0</v>
      </c>
      <c r="M4144" s="29">
        <f t="shared" ref="M4144:O4146" si="3496">SUM(M4145)</f>
        <v>0</v>
      </c>
      <c r="N4144" s="29">
        <f t="shared" si="3496"/>
        <v>0</v>
      </c>
      <c r="O4144" s="29">
        <f t="shared" si="3496"/>
        <v>0</v>
      </c>
      <c r="P4144" s="29">
        <f t="shared" si="3483"/>
        <v>0</v>
      </c>
      <c r="Q4144" s="29">
        <f t="shared" si="3475"/>
        <v>0</v>
      </c>
    </row>
    <row r="4145" spans="1:17">
      <c r="A4145" s="12" t="s">
        <v>803</v>
      </c>
      <c r="B4145" s="12" t="s">
        <v>129</v>
      </c>
      <c r="C4145" s="12" t="s">
        <v>1555</v>
      </c>
      <c r="D4145" s="12" t="s">
        <v>1556</v>
      </c>
      <c r="E4145" s="18" t="s">
        <v>28</v>
      </c>
      <c r="F4145" s="18" t="s">
        <v>0</v>
      </c>
      <c r="G4145" s="81" t="s">
        <v>0</v>
      </c>
      <c r="H4145" s="18" t="s">
        <v>29</v>
      </c>
      <c r="I4145" s="3">
        <v>100</v>
      </c>
      <c r="J4145" s="3">
        <f t="shared" si="3495"/>
        <v>100</v>
      </c>
      <c r="K4145" s="3">
        <f t="shared" si="3495"/>
        <v>0</v>
      </c>
      <c r="L4145" s="3">
        <f t="shared" si="3481"/>
        <v>0</v>
      </c>
      <c r="M4145" s="3">
        <f t="shared" si="3496"/>
        <v>0</v>
      </c>
      <c r="N4145" s="3">
        <f t="shared" si="3496"/>
        <v>0</v>
      </c>
      <c r="O4145" s="3">
        <f t="shared" si="3496"/>
        <v>0</v>
      </c>
      <c r="P4145" s="3">
        <f t="shared" si="3483"/>
        <v>0</v>
      </c>
      <c r="Q4145" s="3">
        <f t="shared" si="3475"/>
        <v>0</v>
      </c>
    </row>
    <row r="4146" spans="1:17">
      <c r="A4146" s="17" t="s">
        <v>803</v>
      </c>
      <c r="B4146" s="17" t="s">
        <v>129</v>
      </c>
      <c r="C4146" s="17" t="s">
        <v>1555</v>
      </c>
      <c r="D4146" s="17" t="s">
        <v>1556</v>
      </c>
      <c r="E4146" s="17" t="s">
        <v>120</v>
      </c>
      <c r="F4146" s="12" t="s">
        <v>0</v>
      </c>
      <c r="G4146" s="84" t="s">
        <v>0</v>
      </c>
      <c r="H4146" s="18" t="s">
        <v>35</v>
      </c>
      <c r="I4146" s="3">
        <v>100</v>
      </c>
      <c r="J4146" s="3">
        <f t="shared" si="3495"/>
        <v>100</v>
      </c>
      <c r="K4146" s="3">
        <f t="shared" si="3495"/>
        <v>0</v>
      </c>
      <c r="L4146" s="3">
        <f t="shared" si="3481"/>
        <v>0</v>
      </c>
      <c r="M4146" s="3">
        <f t="shared" si="3496"/>
        <v>0</v>
      </c>
      <c r="N4146" s="3">
        <f t="shared" si="3496"/>
        <v>0</v>
      </c>
      <c r="O4146" s="3">
        <f t="shared" si="3496"/>
        <v>0</v>
      </c>
      <c r="P4146" s="3">
        <f t="shared" si="3483"/>
        <v>0</v>
      </c>
      <c r="Q4146" s="3">
        <f t="shared" si="3475"/>
        <v>0</v>
      </c>
    </row>
    <row r="4147" spans="1:17">
      <c r="A4147" s="12" t="s">
        <v>803</v>
      </c>
      <c r="B4147" s="12" t="s">
        <v>129</v>
      </c>
      <c r="C4147" s="12" t="s">
        <v>1555</v>
      </c>
      <c r="D4147" s="12" t="s">
        <v>1556</v>
      </c>
      <c r="E4147" s="11">
        <v>6148</v>
      </c>
      <c r="F4147" s="12"/>
      <c r="G4147" s="84" t="s">
        <v>3108</v>
      </c>
      <c r="H4147" s="13" t="s">
        <v>35</v>
      </c>
      <c r="I4147" s="2">
        <v>100</v>
      </c>
      <c r="J4147" s="2">
        <v>100</v>
      </c>
      <c r="K4147" s="2">
        <v>0</v>
      </c>
      <c r="L4147" s="2">
        <f t="shared" si="3481"/>
        <v>0</v>
      </c>
      <c r="M4147" s="2"/>
      <c r="N4147" s="2"/>
      <c r="O4147" s="2"/>
      <c r="P4147" s="2">
        <f t="shared" si="3483"/>
        <v>0</v>
      </c>
      <c r="Q4147" s="2">
        <f t="shared" si="3475"/>
        <v>0</v>
      </c>
    </row>
    <row r="4148" spans="1:17" ht="22.5">
      <c r="A4148" s="17" t="s">
        <v>0</v>
      </c>
      <c r="B4148" s="17" t="s">
        <v>0</v>
      </c>
      <c r="C4148" s="17" t="s">
        <v>0</v>
      </c>
      <c r="D4148" s="18" t="s">
        <v>0</v>
      </c>
      <c r="E4148" s="18" t="s">
        <v>0</v>
      </c>
      <c r="F4148" s="18" t="s">
        <v>0</v>
      </c>
      <c r="G4148" s="81" t="s">
        <v>0</v>
      </c>
      <c r="H4148" s="24" t="s">
        <v>58</v>
      </c>
      <c r="I4148" s="29">
        <v>40500</v>
      </c>
      <c r="J4148" s="29">
        <f t="shared" ref="J4148:K4148" si="3497">SUM(J4149)</f>
        <v>30000</v>
      </c>
      <c r="K4148" s="29">
        <f t="shared" si="3497"/>
        <v>0</v>
      </c>
      <c r="L4148" s="29">
        <f t="shared" si="3481"/>
        <v>0</v>
      </c>
      <c r="M4148" s="29">
        <f t="shared" ref="M4148:O4148" si="3498">SUM(M4149)</f>
        <v>0</v>
      </c>
      <c r="N4148" s="29">
        <f t="shared" si="3498"/>
        <v>0</v>
      </c>
      <c r="O4148" s="29">
        <f t="shared" si="3498"/>
        <v>0</v>
      </c>
      <c r="P4148" s="29">
        <f t="shared" si="3483"/>
        <v>0</v>
      </c>
      <c r="Q4148" s="29">
        <f t="shared" si="3475"/>
        <v>0</v>
      </c>
    </row>
    <row r="4149" spans="1:17">
      <c r="A4149" s="12" t="s">
        <v>803</v>
      </c>
      <c r="B4149" s="12" t="s">
        <v>129</v>
      </c>
      <c r="C4149" s="12" t="s">
        <v>1555</v>
      </c>
      <c r="D4149" s="12" t="s">
        <v>1556</v>
      </c>
      <c r="E4149" s="18" t="s">
        <v>50</v>
      </c>
      <c r="F4149" s="18" t="s">
        <v>0</v>
      </c>
      <c r="G4149" s="81" t="s">
        <v>0</v>
      </c>
      <c r="H4149" s="18" t="s">
        <v>51</v>
      </c>
      <c r="I4149" s="3">
        <v>40500</v>
      </c>
      <c r="J4149" s="3">
        <f t="shared" ref="J4149" si="3499">SUM(J4150:J4151)</f>
        <v>30000</v>
      </c>
      <c r="K4149" s="3">
        <f t="shared" ref="K4149" si="3500">SUM(K4150:K4151)</f>
        <v>0</v>
      </c>
      <c r="L4149" s="3">
        <f t="shared" si="3481"/>
        <v>0</v>
      </c>
      <c r="M4149" s="3">
        <f t="shared" ref="M4149:O4149" si="3501">SUM(M4150:M4151)</f>
        <v>0</v>
      </c>
      <c r="N4149" s="3">
        <f t="shared" si="3501"/>
        <v>0</v>
      </c>
      <c r="O4149" s="3">
        <f t="shared" si="3501"/>
        <v>0</v>
      </c>
      <c r="P4149" s="3">
        <f t="shared" si="3483"/>
        <v>0</v>
      </c>
      <c r="Q4149" s="3">
        <f t="shared" si="3475"/>
        <v>0</v>
      </c>
    </row>
    <row r="4150" spans="1:17">
      <c r="A4150" s="12" t="s">
        <v>803</v>
      </c>
      <c r="B4150" s="12" t="s">
        <v>129</v>
      </c>
      <c r="C4150" s="12" t="s">
        <v>1555</v>
      </c>
      <c r="D4150" s="12" t="s">
        <v>1556</v>
      </c>
      <c r="E4150" s="11">
        <v>8213</v>
      </c>
      <c r="F4150" s="12"/>
      <c r="G4150" s="84" t="s">
        <v>3108</v>
      </c>
      <c r="H4150" s="13" t="s">
        <v>54</v>
      </c>
      <c r="I4150" s="2">
        <v>30500</v>
      </c>
      <c r="J4150" s="2">
        <v>20000</v>
      </c>
      <c r="K4150" s="2">
        <v>0</v>
      </c>
      <c r="L4150" s="2">
        <f t="shared" si="3481"/>
        <v>0</v>
      </c>
      <c r="M4150" s="2"/>
      <c r="N4150" s="2"/>
      <c r="O4150" s="2"/>
      <c r="P4150" s="2">
        <f t="shared" si="3483"/>
        <v>0</v>
      </c>
      <c r="Q4150" s="2">
        <f t="shared" si="3475"/>
        <v>0</v>
      </c>
    </row>
    <row r="4151" spans="1:17">
      <c r="A4151" s="12" t="s">
        <v>803</v>
      </c>
      <c r="B4151" s="12" t="s">
        <v>129</v>
      </c>
      <c r="C4151" s="12" t="s">
        <v>1555</v>
      </c>
      <c r="D4151" s="12" t="s">
        <v>1556</v>
      </c>
      <c r="E4151" s="11">
        <v>8216</v>
      </c>
      <c r="F4151" s="12"/>
      <c r="G4151" s="84" t="s">
        <v>3108</v>
      </c>
      <c r="H4151" s="13" t="s">
        <v>57</v>
      </c>
      <c r="I4151" s="2">
        <v>10000</v>
      </c>
      <c r="J4151" s="2">
        <v>10000</v>
      </c>
      <c r="K4151" s="2">
        <v>0</v>
      </c>
      <c r="L4151" s="2">
        <f t="shared" si="3481"/>
        <v>0</v>
      </c>
      <c r="M4151" s="2"/>
      <c r="N4151" s="2"/>
      <c r="O4151" s="2"/>
      <c r="P4151" s="2">
        <f t="shared" si="3483"/>
        <v>0</v>
      </c>
      <c r="Q4151" s="2">
        <f t="shared" si="3475"/>
        <v>0</v>
      </c>
    </row>
    <row r="4152" spans="1:17">
      <c r="A4152" s="13" t="s">
        <v>0</v>
      </c>
      <c r="B4152" s="13" t="s">
        <v>0</v>
      </c>
      <c r="C4152" s="13" t="s">
        <v>0</v>
      </c>
      <c r="D4152" s="13" t="s">
        <v>0</v>
      </c>
      <c r="E4152" s="13" t="s">
        <v>0</v>
      </c>
      <c r="F4152" s="13" t="s">
        <v>0</v>
      </c>
      <c r="G4152" s="84" t="s">
        <v>0</v>
      </c>
      <c r="H4152" s="24" t="s">
        <v>1565</v>
      </c>
      <c r="I4152" s="29">
        <v>1942458</v>
      </c>
      <c r="J4152" s="29">
        <f t="shared" ref="J4152:K4152" si="3502">SUM(J4121,J4144,J4148)</f>
        <v>1925986</v>
      </c>
      <c r="K4152" s="29">
        <f t="shared" si="3502"/>
        <v>998479</v>
      </c>
      <c r="L4152" s="29">
        <f t="shared" si="3481"/>
        <v>460038</v>
      </c>
      <c r="M4152" s="29">
        <f t="shared" ref="M4152:O4152" si="3503">SUM(M4121,M4144,M4148)</f>
        <v>156826</v>
      </c>
      <c r="N4152" s="29">
        <f t="shared" si="3503"/>
        <v>151706</v>
      </c>
      <c r="O4152" s="29">
        <f t="shared" si="3503"/>
        <v>151506</v>
      </c>
      <c r="P4152" s="29">
        <f t="shared" si="3483"/>
        <v>1458517</v>
      </c>
      <c r="Q4152" s="29">
        <f t="shared" si="3475"/>
        <v>75.728328243299785</v>
      </c>
    </row>
    <row r="4153" spans="1:17" ht="15.75" thickBot="1">
      <c r="A4153" s="13" t="s">
        <v>0</v>
      </c>
      <c r="B4153" s="13" t="s">
        <v>0</v>
      </c>
      <c r="C4153" s="13" t="s">
        <v>0</v>
      </c>
      <c r="D4153" s="13" t="s">
        <v>0</v>
      </c>
      <c r="E4153" s="13" t="s">
        <v>0</v>
      </c>
      <c r="F4153" s="13" t="s">
        <v>0</v>
      </c>
      <c r="G4153" s="84" t="s">
        <v>0</v>
      </c>
      <c r="H4153" s="18" t="s">
        <v>125</v>
      </c>
      <c r="I4153" s="3">
        <v>50</v>
      </c>
      <c r="J4153" s="3">
        <v>50</v>
      </c>
      <c r="K4153" s="3">
        <v>0</v>
      </c>
      <c r="L4153" s="3">
        <f t="shared" si="3481"/>
        <v>0</v>
      </c>
      <c r="M4153" s="3"/>
      <c r="N4153" s="3"/>
      <c r="O4153" s="3"/>
      <c r="P4153" s="3">
        <f t="shared" si="3483"/>
        <v>0</v>
      </c>
      <c r="Q4153" s="3">
        <f t="shared" si="3475"/>
        <v>0</v>
      </c>
    </row>
    <row r="4154" spans="1:17" ht="45.75" thickBot="1">
      <c r="A4154" s="109" t="s">
        <v>0</v>
      </c>
      <c r="B4154" s="109" t="s">
        <v>0</v>
      </c>
      <c r="C4154" s="109" t="s">
        <v>0</v>
      </c>
      <c r="D4154" s="109" t="s">
        <v>0</v>
      </c>
      <c r="E4154" s="109" t="s">
        <v>0</v>
      </c>
      <c r="F4154" s="109" t="s">
        <v>0</v>
      </c>
      <c r="G4154" s="121" t="s">
        <v>0</v>
      </c>
      <c r="H4154" s="1" t="s">
        <v>126</v>
      </c>
      <c r="I4154" s="1" t="s">
        <v>3016</v>
      </c>
      <c r="J4154" s="1" t="s">
        <v>3199</v>
      </c>
      <c r="K4154" s="1" t="s">
        <v>3198</v>
      </c>
      <c r="L4154" s="1" t="s">
        <v>3191</v>
      </c>
      <c r="M4154" s="1" t="s">
        <v>3193</v>
      </c>
      <c r="N4154" s="1" t="s">
        <v>3194</v>
      </c>
      <c r="O4154" s="1" t="s">
        <v>3195</v>
      </c>
      <c r="P4154" s="1" t="s">
        <v>3192</v>
      </c>
      <c r="Q4154" s="1" t="s">
        <v>3185</v>
      </c>
    </row>
    <row r="4155" spans="1:17">
      <c r="A4155" s="110"/>
      <c r="B4155" s="110"/>
      <c r="C4155" s="110"/>
      <c r="D4155" s="110"/>
      <c r="E4155" s="110"/>
      <c r="F4155" s="110"/>
      <c r="G4155" s="122"/>
      <c r="H4155" s="26" t="s">
        <v>0</v>
      </c>
      <c r="I4155" s="28">
        <v>1</v>
      </c>
      <c r="J4155" s="28">
        <v>2</v>
      </c>
      <c r="K4155" s="28">
        <v>3</v>
      </c>
      <c r="L4155" s="28" t="s">
        <v>3186</v>
      </c>
      <c r="M4155" s="28">
        <v>5</v>
      </c>
      <c r="N4155" s="28">
        <v>6</v>
      </c>
      <c r="O4155" s="28">
        <v>7</v>
      </c>
      <c r="P4155" s="28" t="s">
        <v>3187</v>
      </c>
      <c r="Q4155" s="28">
        <v>9</v>
      </c>
    </row>
    <row r="4156" spans="1:17">
      <c r="A4156" s="110"/>
      <c r="B4156" s="110"/>
      <c r="C4156" s="110"/>
      <c r="D4156" s="110"/>
      <c r="E4156" s="110"/>
      <c r="F4156" s="110"/>
      <c r="G4156" s="122"/>
      <c r="H4156" s="8" t="s">
        <v>877</v>
      </c>
      <c r="I4156" s="9">
        <v>1942458</v>
      </c>
      <c r="J4156" s="9">
        <f t="shared" ref="J4156" si="3504">SUM(J4152)</f>
        <v>1925986</v>
      </c>
      <c r="K4156" s="9">
        <f t="shared" ref="K4156" si="3505">SUM(K4152)</f>
        <v>998479</v>
      </c>
      <c r="L4156" s="9">
        <f t="shared" ref="L4156:L4157" si="3506">M4156+N4156+O4156</f>
        <v>460038</v>
      </c>
      <c r="M4156" s="9">
        <f t="shared" ref="M4156:O4156" si="3507">SUM(M4152)</f>
        <v>156826</v>
      </c>
      <c r="N4156" s="9">
        <f t="shared" si="3507"/>
        <v>151706</v>
      </c>
      <c r="O4156" s="9">
        <f t="shared" si="3507"/>
        <v>151506</v>
      </c>
      <c r="P4156" s="9">
        <f t="shared" ref="P4156:P4157" si="3508">SUM(K4156+L4156)</f>
        <v>1458517</v>
      </c>
      <c r="Q4156" s="9">
        <f t="shared" si="3475"/>
        <v>75.728328243299785</v>
      </c>
    </row>
    <row r="4157" spans="1:17">
      <c r="A4157" s="110"/>
      <c r="B4157" s="110"/>
      <c r="C4157" s="110"/>
      <c r="D4157" s="110"/>
      <c r="E4157" s="110"/>
      <c r="F4157" s="110"/>
      <c r="G4157" s="122"/>
      <c r="H4157" s="10" t="s">
        <v>68</v>
      </c>
      <c r="I4157" s="9">
        <v>1942458</v>
      </c>
      <c r="J4157" s="9">
        <f t="shared" ref="J4157" si="3509">SUM(J4156)</f>
        <v>1925986</v>
      </c>
      <c r="K4157" s="9">
        <f t="shared" ref="K4157" si="3510">SUM(K4156)</f>
        <v>998479</v>
      </c>
      <c r="L4157" s="9">
        <f t="shared" si="3506"/>
        <v>460038</v>
      </c>
      <c r="M4157" s="9">
        <f t="shared" ref="M4157:O4157" si="3511">SUM(M4156)</f>
        <v>156826</v>
      </c>
      <c r="N4157" s="9">
        <f t="shared" si="3511"/>
        <v>151706</v>
      </c>
      <c r="O4157" s="9">
        <f t="shared" si="3511"/>
        <v>151506</v>
      </c>
      <c r="P4157" s="9">
        <f t="shared" si="3508"/>
        <v>1458517</v>
      </c>
      <c r="Q4157" s="9">
        <f t="shared" si="3475"/>
        <v>75.728328243299785</v>
      </c>
    </row>
    <row r="4158" spans="1:17">
      <c r="A4158" s="111"/>
      <c r="B4158" s="111"/>
      <c r="C4158" s="111"/>
      <c r="D4158" s="111"/>
      <c r="E4158" s="111"/>
      <c r="F4158" s="111"/>
      <c r="G4158" s="123"/>
      <c r="Q4158" t="str">
        <f t="shared" si="3475"/>
        <v>-</v>
      </c>
    </row>
    <row r="4159" spans="1:17" ht="15.75" thickBot="1">
      <c r="A4159" s="13" t="s">
        <v>0</v>
      </c>
      <c r="B4159" s="13" t="s">
        <v>0</v>
      </c>
      <c r="C4159" s="13" t="s">
        <v>0</v>
      </c>
      <c r="D4159" s="13" t="s">
        <v>0</v>
      </c>
      <c r="E4159" s="13" t="s">
        <v>0</v>
      </c>
      <c r="F4159" s="13" t="s">
        <v>0</v>
      </c>
      <c r="G4159" s="84" t="s">
        <v>0</v>
      </c>
      <c r="H4159" s="27" t="s">
        <v>0</v>
      </c>
      <c r="I4159" s="27"/>
      <c r="J4159" s="27"/>
      <c r="K4159" s="27"/>
      <c r="L4159" s="27"/>
      <c r="M4159" s="27"/>
      <c r="N4159" s="27"/>
      <c r="O4159" s="27"/>
      <c r="P4159" s="27"/>
      <c r="Q4159" s="27" t="str">
        <f t="shared" si="3475"/>
        <v>-</v>
      </c>
    </row>
    <row r="4160" spans="1:17" ht="45.75" thickBot="1">
      <c r="A4160" s="1" t="s">
        <v>82</v>
      </c>
      <c r="B4160" s="1" t="s">
        <v>83</v>
      </c>
      <c r="C4160" s="1" t="s">
        <v>84</v>
      </c>
      <c r="D4160" s="19" t="s">
        <v>0</v>
      </c>
      <c r="E4160" s="1" t="s">
        <v>85</v>
      </c>
      <c r="F4160" s="1" t="s">
        <v>86</v>
      </c>
      <c r="G4160" s="82" t="s">
        <v>87</v>
      </c>
      <c r="H4160" s="1" t="s">
        <v>1</v>
      </c>
      <c r="I4160" s="1" t="s">
        <v>3016</v>
      </c>
      <c r="J4160" s="1" t="s">
        <v>3199</v>
      </c>
      <c r="K4160" s="1" t="s">
        <v>3198</v>
      </c>
      <c r="L4160" s="1" t="s">
        <v>3191</v>
      </c>
      <c r="M4160" s="1" t="s">
        <v>3193</v>
      </c>
      <c r="N4160" s="1" t="s">
        <v>3194</v>
      </c>
      <c r="O4160" s="1" t="s">
        <v>3195</v>
      </c>
      <c r="P4160" s="1" t="s">
        <v>3192</v>
      </c>
      <c r="Q4160" s="1" t="s">
        <v>3185</v>
      </c>
    </row>
    <row r="4161" spans="1:17">
      <c r="A4161" s="20" t="s">
        <v>0</v>
      </c>
      <c r="B4161" s="20" t="s">
        <v>0</v>
      </c>
      <c r="C4161" s="20" t="s">
        <v>0</v>
      </c>
      <c r="D4161" s="21" t="s">
        <v>0</v>
      </c>
      <c r="E4161" s="21" t="s">
        <v>0</v>
      </c>
      <c r="F4161" s="22" t="s">
        <v>0</v>
      </c>
      <c r="G4161" s="83" t="s">
        <v>0</v>
      </c>
      <c r="H4161" s="23" t="s">
        <v>0</v>
      </c>
      <c r="I4161" s="28">
        <v>1</v>
      </c>
      <c r="J4161" s="28">
        <v>2</v>
      </c>
      <c r="K4161" s="28">
        <v>3</v>
      </c>
      <c r="L4161" s="28" t="s">
        <v>3186</v>
      </c>
      <c r="M4161" s="28">
        <v>5</v>
      </c>
      <c r="N4161" s="28">
        <v>6</v>
      </c>
      <c r="O4161" s="28">
        <v>7</v>
      </c>
      <c r="P4161" s="28" t="s">
        <v>3187</v>
      </c>
      <c r="Q4161" s="28">
        <v>9</v>
      </c>
    </row>
    <row r="4162" spans="1:17">
      <c r="A4162" s="17" t="s">
        <v>803</v>
      </c>
      <c r="B4162" s="17" t="s">
        <v>129</v>
      </c>
      <c r="C4162" s="12" t="s">
        <v>1566</v>
      </c>
      <c r="D4162" s="12" t="s">
        <v>1567</v>
      </c>
      <c r="E4162" s="18" t="s">
        <v>0</v>
      </c>
      <c r="F4162" s="18" t="s">
        <v>0</v>
      </c>
      <c r="G4162" s="81" t="s">
        <v>0</v>
      </c>
      <c r="H4162" s="18" t="s">
        <v>1568</v>
      </c>
      <c r="I4162" s="11"/>
      <c r="J4162" s="11"/>
      <c r="K4162" s="11"/>
      <c r="L4162" s="11"/>
      <c r="M4162" s="11"/>
      <c r="N4162" s="11"/>
      <c r="O4162" s="11"/>
      <c r="P4162" s="11"/>
      <c r="Q4162" s="11" t="str">
        <f t="shared" si="3475"/>
        <v>-</v>
      </c>
    </row>
    <row r="4163" spans="1:17" ht="22.5">
      <c r="A4163" s="17" t="s">
        <v>0</v>
      </c>
      <c r="B4163" s="17" t="s">
        <v>0</v>
      </c>
      <c r="C4163" s="17" t="s">
        <v>0</v>
      </c>
      <c r="D4163" s="18" t="s">
        <v>0</v>
      </c>
      <c r="E4163" s="18" t="s">
        <v>0</v>
      </c>
      <c r="F4163" s="18" t="s">
        <v>0</v>
      </c>
      <c r="G4163" s="81" t="s">
        <v>0</v>
      </c>
      <c r="H4163" s="24" t="s">
        <v>27</v>
      </c>
      <c r="I4163" s="29">
        <v>4459614</v>
      </c>
      <c r="J4163" s="29">
        <f t="shared" ref="J4163" si="3512">SUM(J4164,J4172,J4174)</f>
        <v>4440662</v>
      </c>
      <c r="K4163" s="29">
        <f t="shared" ref="K4163" si="3513">SUM(K4164,K4172,K4174)</f>
        <v>2300990</v>
      </c>
      <c r="L4163" s="29">
        <f t="shared" ref="L4163:L4195" si="3514">M4163+N4163+O4163</f>
        <v>1137857</v>
      </c>
      <c r="M4163" s="29">
        <f t="shared" ref="M4163:O4163" si="3515">SUM(M4164,M4172,M4174)</f>
        <v>324607</v>
      </c>
      <c r="N4163" s="29">
        <f t="shared" si="3515"/>
        <v>327000</v>
      </c>
      <c r="O4163" s="29">
        <f t="shared" si="3515"/>
        <v>486250</v>
      </c>
      <c r="P4163" s="29">
        <f t="shared" ref="P4163:P4195" si="3516">SUM(K4163+L4163)</f>
        <v>3438847</v>
      </c>
      <c r="Q4163" s="29">
        <f t="shared" si="3475"/>
        <v>77.439962780324194</v>
      </c>
    </row>
    <row r="4164" spans="1:17">
      <c r="A4164" s="12" t="s">
        <v>803</v>
      </c>
      <c r="B4164" s="12" t="s">
        <v>129</v>
      </c>
      <c r="C4164" s="12" t="s">
        <v>1566</v>
      </c>
      <c r="D4164" s="12" t="s">
        <v>1567</v>
      </c>
      <c r="E4164" s="18" t="s">
        <v>2</v>
      </c>
      <c r="F4164" s="18" t="s">
        <v>0</v>
      </c>
      <c r="G4164" s="81" t="s">
        <v>0</v>
      </c>
      <c r="H4164" s="18" t="s">
        <v>3</v>
      </c>
      <c r="I4164" s="3">
        <v>3617640</v>
      </c>
      <c r="J4164" s="3">
        <f t="shared" ref="J4164" si="3517">SUM(J4165:J4166)</f>
        <v>3624818</v>
      </c>
      <c r="K4164" s="3">
        <f t="shared" ref="K4164" si="3518">SUM(K4165:K4166)</f>
        <v>1883940</v>
      </c>
      <c r="L4164" s="3">
        <f t="shared" si="3514"/>
        <v>971807</v>
      </c>
      <c r="M4164" s="3">
        <f t="shared" ref="M4164:O4164" si="3519">SUM(M4165:M4166)</f>
        <v>279607</v>
      </c>
      <c r="N4164" s="3">
        <f t="shared" si="3519"/>
        <v>281200</v>
      </c>
      <c r="O4164" s="3">
        <f t="shared" si="3519"/>
        <v>411000</v>
      </c>
      <c r="P4164" s="3">
        <f t="shared" si="3516"/>
        <v>2855747</v>
      </c>
      <c r="Q4164" s="3">
        <f t="shared" si="3475"/>
        <v>78.783183045328059</v>
      </c>
    </row>
    <row r="4165" spans="1:17">
      <c r="A4165" s="33" t="s">
        <v>803</v>
      </c>
      <c r="B4165" s="33" t="s">
        <v>129</v>
      </c>
      <c r="C4165" s="33" t="s">
        <v>1566</v>
      </c>
      <c r="D4165" s="33" t="s">
        <v>1567</v>
      </c>
      <c r="E4165" s="34">
        <v>6111</v>
      </c>
      <c r="F4165" s="33"/>
      <c r="G4165" s="84" t="s">
        <v>3108</v>
      </c>
      <c r="H4165" s="35" t="s">
        <v>4</v>
      </c>
      <c r="I4165" s="2">
        <v>3206900</v>
      </c>
      <c r="J4165" s="2">
        <v>3202030</v>
      </c>
      <c r="K4165" s="2">
        <v>1602614</v>
      </c>
      <c r="L4165" s="2">
        <f t="shared" si="3514"/>
        <v>930000</v>
      </c>
      <c r="M4165" s="2">
        <v>275000</v>
      </c>
      <c r="N4165" s="2">
        <v>275000</v>
      </c>
      <c r="O4165" s="2">
        <v>380000</v>
      </c>
      <c r="P4165" s="2">
        <f t="shared" si="3516"/>
        <v>2532614</v>
      </c>
      <c r="Q4165" s="2">
        <f t="shared" si="3475"/>
        <v>79.094012235987805</v>
      </c>
    </row>
    <row r="4166" spans="1:17">
      <c r="A4166" s="17" t="s">
        <v>803</v>
      </c>
      <c r="B4166" s="17" t="s">
        <v>129</v>
      </c>
      <c r="C4166" s="17" t="s">
        <v>1566</v>
      </c>
      <c r="D4166" s="17" t="s">
        <v>1567</v>
      </c>
      <c r="E4166" s="17" t="s">
        <v>91</v>
      </c>
      <c r="F4166" s="12" t="s">
        <v>0</v>
      </c>
      <c r="G4166" s="84" t="s">
        <v>0</v>
      </c>
      <c r="H4166" s="18" t="s">
        <v>5</v>
      </c>
      <c r="I4166" s="3">
        <v>410740</v>
      </c>
      <c r="J4166" s="3">
        <f t="shared" ref="J4166:K4166" si="3520">SUM(J4167:J4171)</f>
        <v>422788</v>
      </c>
      <c r="K4166" s="3">
        <f t="shared" si="3520"/>
        <v>281326</v>
      </c>
      <c r="L4166" s="3">
        <f t="shared" si="3514"/>
        <v>41807</v>
      </c>
      <c r="M4166" s="3">
        <f t="shared" ref="M4166:O4166" si="3521">SUM(M4167:M4171)</f>
        <v>4607</v>
      </c>
      <c r="N4166" s="3">
        <f t="shared" si="3521"/>
        <v>6200</v>
      </c>
      <c r="O4166" s="3">
        <f t="shared" si="3521"/>
        <v>31000</v>
      </c>
      <c r="P4166" s="3">
        <f t="shared" si="3516"/>
        <v>323133</v>
      </c>
      <c r="Q4166" s="3">
        <f t="shared" si="3475"/>
        <v>76.429085026065067</v>
      </c>
    </row>
    <row r="4167" spans="1:17">
      <c r="A4167" s="12" t="s">
        <v>803</v>
      </c>
      <c r="B4167" s="12" t="s">
        <v>129</v>
      </c>
      <c r="C4167" s="12" t="s">
        <v>1566</v>
      </c>
      <c r="D4167" s="12" t="s">
        <v>1567</v>
      </c>
      <c r="E4167" s="11">
        <v>6112</v>
      </c>
      <c r="F4167" s="12" t="s">
        <v>1569</v>
      </c>
      <c r="G4167" s="84" t="s">
        <v>3108</v>
      </c>
      <c r="H4167" s="13" t="s">
        <v>6</v>
      </c>
      <c r="I4167" s="2">
        <v>35310</v>
      </c>
      <c r="J4167" s="2">
        <v>35310</v>
      </c>
      <c r="K4167" s="2">
        <v>33603</v>
      </c>
      <c r="L4167" s="2">
        <f t="shared" si="3514"/>
        <v>1707</v>
      </c>
      <c r="M4167" s="2">
        <v>1707</v>
      </c>
      <c r="N4167" s="2"/>
      <c r="O4167" s="2"/>
      <c r="P4167" s="2">
        <f t="shared" si="3516"/>
        <v>35310</v>
      </c>
      <c r="Q4167" s="2">
        <f t="shared" si="3475"/>
        <v>100</v>
      </c>
    </row>
    <row r="4168" spans="1:17">
      <c r="A4168" s="33" t="s">
        <v>803</v>
      </c>
      <c r="B4168" s="33" t="s">
        <v>129</v>
      </c>
      <c r="C4168" s="33" t="s">
        <v>1566</v>
      </c>
      <c r="D4168" s="33" t="s">
        <v>1567</v>
      </c>
      <c r="E4168" s="34">
        <v>6112</v>
      </c>
      <c r="F4168" s="33" t="s">
        <v>1570</v>
      </c>
      <c r="G4168" s="84" t="s">
        <v>3108</v>
      </c>
      <c r="H4168" s="35" t="s">
        <v>9</v>
      </c>
      <c r="I4168" s="2">
        <v>65100</v>
      </c>
      <c r="J4168" s="2">
        <v>63100</v>
      </c>
      <c r="K4168" s="2">
        <v>34733</v>
      </c>
      <c r="L4168" s="2">
        <f t="shared" si="3514"/>
        <v>9600</v>
      </c>
      <c r="M4168" s="2">
        <v>600</v>
      </c>
      <c r="N4168" s="2">
        <v>3000</v>
      </c>
      <c r="O4168" s="2">
        <v>6000</v>
      </c>
      <c r="P4168" s="2">
        <f t="shared" si="3516"/>
        <v>44333</v>
      </c>
      <c r="Q4168" s="2">
        <f t="shared" si="3475"/>
        <v>70.258320126782877</v>
      </c>
    </row>
    <row r="4169" spans="1:17">
      <c r="A4169" s="33" t="s">
        <v>803</v>
      </c>
      <c r="B4169" s="33" t="s">
        <v>129</v>
      </c>
      <c r="C4169" s="33" t="s">
        <v>1566</v>
      </c>
      <c r="D4169" s="33" t="s">
        <v>1567</v>
      </c>
      <c r="E4169" s="34">
        <v>6112</v>
      </c>
      <c r="F4169" s="33" t="s">
        <v>1571</v>
      </c>
      <c r="G4169" s="84" t="s">
        <v>3108</v>
      </c>
      <c r="H4169" s="35" t="s">
        <v>10</v>
      </c>
      <c r="I4169" s="2">
        <v>254900</v>
      </c>
      <c r="J4169" s="2">
        <v>254900</v>
      </c>
      <c r="K4169" s="2">
        <v>143812</v>
      </c>
      <c r="L4169" s="2">
        <f t="shared" si="3514"/>
        <v>30500</v>
      </c>
      <c r="M4169" s="2">
        <v>2300</v>
      </c>
      <c r="N4169" s="2">
        <v>3200</v>
      </c>
      <c r="O4169" s="2">
        <v>25000</v>
      </c>
      <c r="P4169" s="2">
        <f t="shared" si="3516"/>
        <v>174312</v>
      </c>
      <c r="Q4169" s="2">
        <f t="shared" si="3475"/>
        <v>68.384464495880735</v>
      </c>
    </row>
    <row r="4170" spans="1:17">
      <c r="A4170" s="12" t="s">
        <v>803</v>
      </c>
      <c r="B4170" s="12" t="s">
        <v>129</v>
      </c>
      <c r="C4170" s="12" t="s">
        <v>1566</v>
      </c>
      <c r="D4170" s="12" t="s">
        <v>1567</v>
      </c>
      <c r="E4170" s="11">
        <v>6112</v>
      </c>
      <c r="F4170" s="12" t="s">
        <v>1572</v>
      </c>
      <c r="G4170" s="84" t="s">
        <v>3108</v>
      </c>
      <c r="H4170" s="13" t="s">
        <v>7</v>
      </c>
      <c r="I4170" s="2">
        <v>45830</v>
      </c>
      <c r="J4170" s="2">
        <v>59878</v>
      </c>
      <c r="K4170" s="2">
        <v>59878</v>
      </c>
      <c r="L4170" s="2">
        <f t="shared" si="3514"/>
        <v>0</v>
      </c>
      <c r="M4170" s="2"/>
      <c r="N4170" s="2"/>
      <c r="O4170" s="2"/>
      <c r="P4170" s="2">
        <f t="shared" si="3516"/>
        <v>59878</v>
      </c>
      <c r="Q4170" s="2">
        <f t="shared" si="3475"/>
        <v>100</v>
      </c>
    </row>
    <row r="4171" spans="1:17">
      <c r="A4171" s="12" t="s">
        <v>803</v>
      </c>
      <c r="B4171" s="12" t="s">
        <v>129</v>
      </c>
      <c r="C4171" s="12" t="s">
        <v>1566</v>
      </c>
      <c r="D4171" s="12" t="s">
        <v>1567</v>
      </c>
      <c r="E4171" s="11">
        <v>6112</v>
      </c>
      <c r="F4171" s="12" t="s">
        <v>1573</v>
      </c>
      <c r="G4171" s="84" t="s">
        <v>3108</v>
      </c>
      <c r="H4171" s="13" t="s">
        <v>8</v>
      </c>
      <c r="I4171" s="2">
        <v>9600</v>
      </c>
      <c r="J4171" s="2">
        <v>9600</v>
      </c>
      <c r="K4171" s="2">
        <v>9300</v>
      </c>
      <c r="L4171" s="2">
        <f t="shared" si="3514"/>
        <v>0</v>
      </c>
      <c r="M4171" s="2"/>
      <c r="N4171" s="2"/>
      <c r="O4171" s="2"/>
      <c r="P4171" s="2">
        <f t="shared" si="3516"/>
        <v>9300</v>
      </c>
      <c r="Q4171" s="2">
        <f t="shared" si="3475"/>
        <v>96.875</v>
      </c>
    </row>
    <row r="4172" spans="1:17">
      <c r="A4172" s="12" t="s">
        <v>803</v>
      </c>
      <c r="B4172" s="12" t="s">
        <v>129</v>
      </c>
      <c r="C4172" s="12" t="s">
        <v>1566</v>
      </c>
      <c r="D4172" s="12" t="s">
        <v>1567</v>
      </c>
      <c r="E4172" s="18" t="s">
        <v>13</v>
      </c>
      <c r="F4172" s="18" t="s">
        <v>0</v>
      </c>
      <c r="G4172" s="81" t="s">
        <v>0</v>
      </c>
      <c r="H4172" s="18" t="s">
        <v>14</v>
      </c>
      <c r="I4172" s="3">
        <v>336724</v>
      </c>
      <c r="J4172" s="3">
        <f t="shared" ref="J4172:K4172" si="3522">SUM(J4173)</f>
        <v>336724</v>
      </c>
      <c r="K4172" s="3">
        <f t="shared" si="3522"/>
        <v>170143</v>
      </c>
      <c r="L4172" s="3">
        <f t="shared" si="3514"/>
        <v>95000</v>
      </c>
      <c r="M4172" s="3">
        <f t="shared" ref="M4172:O4172" si="3523">SUM(M4173)</f>
        <v>28000</v>
      </c>
      <c r="N4172" s="3">
        <f t="shared" si="3523"/>
        <v>28000</v>
      </c>
      <c r="O4172" s="3">
        <f t="shared" si="3523"/>
        <v>39000</v>
      </c>
      <c r="P4172" s="3">
        <f t="shared" si="3516"/>
        <v>265143</v>
      </c>
      <c r="Q4172" s="3">
        <f t="shared" si="3475"/>
        <v>78.741937016666469</v>
      </c>
    </row>
    <row r="4173" spans="1:17">
      <c r="A4173" s="33" t="s">
        <v>803</v>
      </c>
      <c r="B4173" s="33" t="s">
        <v>129</v>
      </c>
      <c r="C4173" s="33" t="s">
        <v>1566</v>
      </c>
      <c r="D4173" s="33" t="s">
        <v>1567</v>
      </c>
      <c r="E4173" s="34">
        <v>6121</v>
      </c>
      <c r="F4173" s="33"/>
      <c r="G4173" s="84" t="s">
        <v>3108</v>
      </c>
      <c r="H4173" s="35" t="s">
        <v>15</v>
      </c>
      <c r="I4173" s="2">
        <v>336724</v>
      </c>
      <c r="J4173" s="2">
        <v>336724</v>
      </c>
      <c r="K4173" s="2">
        <v>170143</v>
      </c>
      <c r="L4173" s="2">
        <f t="shared" si="3514"/>
        <v>95000</v>
      </c>
      <c r="M4173" s="2">
        <v>28000</v>
      </c>
      <c r="N4173" s="2">
        <v>28000</v>
      </c>
      <c r="O4173" s="2">
        <v>39000</v>
      </c>
      <c r="P4173" s="2">
        <f t="shared" si="3516"/>
        <v>265143</v>
      </c>
      <c r="Q4173" s="2">
        <f t="shared" si="3475"/>
        <v>78.741937016666469</v>
      </c>
    </row>
    <row r="4174" spans="1:17">
      <c r="A4174" s="12" t="s">
        <v>803</v>
      </c>
      <c r="B4174" s="12" t="s">
        <v>129</v>
      </c>
      <c r="C4174" s="12" t="s">
        <v>1566</v>
      </c>
      <c r="D4174" s="12" t="s">
        <v>1567</v>
      </c>
      <c r="E4174" s="18" t="s">
        <v>16</v>
      </c>
      <c r="F4174" s="18" t="s">
        <v>0</v>
      </c>
      <c r="G4174" s="81" t="s">
        <v>0</v>
      </c>
      <c r="H4174" s="18" t="s">
        <v>17</v>
      </c>
      <c r="I4174" s="3">
        <v>505250</v>
      </c>
      <c r="J4174" s="3">
        <f t="shared" ref="J4174:K4174" si="3524">SUM(J4175:J4182)</f>
        <v>479120</v>
      </c>
      <c r="K4174" s="3">
        <f t="shared" si="3524"/>
        <v>246907</v>
      </c>
      <c r="L4174" s="3">
        <f t="shared" si="3514"/>
        <v>71050</v>
      </c>
      <c r="M4174" s="3">
        <f t="shared" ref="M4174:O4174" si="3525">SUM(M4175:M4182)</f>
        <v>17000</v>
      </c>
      <c r="N4174" s="3">
        <f t="shared" si="3525"/>
        <v>17800</v>
      </c>
      <c r="O4174" s="3">
        <f t="shared" si="3525"/>
        <v>36250</v>
      </c>
      <c r="P4174" s="3">
        <f t="shared" si="3516"/>
        <v>317957</v>
      </c>
      <c r="Q4174" s="3">
        <f t="shared" si="3475"/>
        <v>66.362706628819495</v>
      </c>
    </row>
    <row r="4175" spans="1:17">
      <c r="A4175" s="12" t="s">
        <v>803</v>
      </c>
      <c r="B4175" s="12" t="s">
        <v>129</v>
      </c>
      <c r="C4175" s="12" t="s">
        <v>1566</v>
      </c>
      <c r="D4175" s="12" t="s">
        <v>1567</v>
      </c>
      <c r="E4175" s="11">
        <v>6131</v>
      </c>
      <c r="F4175" s="12"/>
      <c r="G4175" s="84" t="s">
        <v>3108</v>
      </c>
      <c r="H4175" s="13" t="s">
        <v>18</v>
      </c>
      <c r="I4175" s="2">
        <v>10000</v>
      </c>
      <c r="J4175" s="2">
        <v>10000</v>
      </c>
      <c r="K4175" s="2">
        <v>10000</v>
      </c>
      <c r="L4175" s="2">
        <f t="shared" si="3514"/>
        <v>0</v>
      </c>
      <c r="M4175" s="2"/>
      <c r="N4175" s="2"/>
      <c r="O4175" s="2"/>
      <c r="P4175" s="2">
        <f t="shared" si="3516"/>
        <v>10000</v>
      </c>
      <c r="Q4175" s="2">
        <f t="shared" si="3475"/>
        <v>100</v>
      </c>
    </row>
    <row r="4176" spans="1:17">
      <c r="A4176" s="12" t="s">
        <v>803</v>
      </c>
      <c r="B4176" s="12" t="s">
        <v>129</v>
      </c>
      <c r="C4176" s="12" t="s">
        <v>1566</v>
      </c>
      <c r="D4176" s="12" t="s">
        <v>1567</v>
      </c>
      <c r="E4176" s="11">
        <v>6132</v>
      </c>
      <c r="F4176" s="12"/>
      <c r="G4176" s="84" t="s">
        <v>3108</v>
      </c>
      <c r="H4176" s="13" t="s">
        <v>19</v>
      </c>
      <c r="I4176" s="2">
        <v>70000</v>
      </c>
      <c r="J4176" s="2">
        <v>70000</v>
      </c>
      <c r="K4176" s="2">
        <v>56000</v>
      </c>
      <c r="L4176" s="2">
        <f t="shared" si="3514"/>
        <v>7000</v>
      </c>
      <c r="M4176" s="2">
        <v>1000</v>
      </c>
      <c r="N4176" s="2">
        <v>1000</v>
      </c>
      <c r="O4176" s="2">
        <v>5000</v>
      </c>
      <c r="P4176" s="2">
        <f t="shared" si="3516"/>
        <v>63000</v>
      </c>
      <c r="Q4176" s="2">
        <f t="shared" si="3475"/>
        <v>90</v>
      </c>
    </row>
    <row r="4177" spans="1:17">
      <c r="A4177" s="12" t="s">
        <v>803</v>
      </c>
      <c r="B4177" s="12" t="s">
        <v>129</v>
      </c>
      <c r="C4177" s="12" t="s">
        <v>1566</v>
      </c>
      <c r="D4177" s="12" t="s">
        <v>1567</v>
      </c>
      <c r="E4177" s="11">
        <v>6133</v>
      </c>
      <c r="F4177" s="12"/>
      <c r="G4177" s="84" t="s">
        <v>3108</v>
      </c>
      <c r="H4177" s="13" t="s">
        <v>20</v>
      </c>
      <c r="I4177" s="2">
        <v>15900</v>
      </c>
      <c r="J4177" s="2">
        <v>15900</v>
      </c>
      <c r="K4177" s="2">
        <v>10500</v>
      </c>
      <c r="L4177" s="2">
        <f t="shared" si="3514"/>
        <v>4400</v>
      </c>
      <c r="M4177" s="2">
        <v>1400</v>
      </c>
      <c r="N4177" s="2">
        <v>1400</v>
      </c>
      <c r="O4177" s="2">
        <v>1600</v>
      </c>
      <c r="P4177" s="2">
        <f t="shared" si="3516"/>
        <v>14900</v>
      </c>
      <c r="Q4177" s="2">
        <f t="shared" ref="Q4177:Q4240" si="3526">IF(J4177=0,"-",P4177/J4177*100)</f>
        <v>93.710691823899367</v>
      </c>
    </row>
    <row r="4178" spans="1:17">
      <c r="A4178" s="12" t="s">
        <v>803</v>
      </c>
      <c r="B4178" s="12" t="s">
        <v>129</v>
      </c>
      <c r="C4178" s="12" t="s">
        <v>1566</v>
      </c>
      <c r="D4178" s="12" t="s">
        <v>1567</v>
      </c>
      <c r="E4178" s="11">
        <v>6134</v>
      </c>
      <c r="F4178" s="12"/>
      <c r="G4178" s="84" t="s">
        <v>3108</v>
      </c>
      <c r="H4178" s="13" t="s">
        <v>21</v>
      </c>
      <c r="I4178" s="2">
        <v>207000</v>
      </c>
      <c r="J4178" s="2">
        <v>200000</v>
      </c>
      <c r="K4178" s="2">
        <v>84000</v>
      </c>
      <c r="L4178" s="2">
        <f t="shared" si="3514"/>
        <v>45000</v>
      </c>
      <c r="M4178" s="2">
        <v>10000</v>
      </c>
      <c r="N4178" s="2">
        <v>10000</v>
      </c>
      <c r="O4178" s="2">
        <v>25000</v>
      </c>
      <c r="P4178" s="2">
        <f t="shared" si="3516"/>
        <v>129000</v>
      </c>
      <c r="Q4178" s="2">
        <f t="shared" si="3526"/>
        <v>64.5</v>
      </c>
    </row>
    <row r="4179" spans="1:17">
      <c r="A4179" s="12" t="s">
        <v>803</v>
      </c>
      <c r="B4179" s="12" t="s">
        <v>129</v>
      </c>
      <c r="C4179" s="12" t="s">
        <v>1566</v>
      </c>
      <c r="D4179" s="12" t="s">
        <v>1567</v>
      </c>
      <c r="E4179" s="11">
        <v>6135</v>
      </c>
      <c r="F4179" s="12"/>
      <c r="G4179" s="84" t="s">
        <v>3108</v>
      </c>
      <c r="H4179" s="13" t="s">
        <v>22</v>
      </c>
      <c r="I4179" s="2">
        <v>3900</v>
      </c>
      <c r="J4179" s="2">
        <v>3900</v>
      </c>
      <c r="K4179" s="2">
        <v>3270</v>
      </c>
      <c r="L4179" s="2">
        <f t="shared" si="3514"/>
        <v>600</v>
      </c>
      <c r="M4179" s="2">
        <v>100</v>
      </c>
      <c r="N4179" s="2">
        <v>400</v>
      </c>
      <c r="O4179" s="2">
        <v>100</v>
      </c>
      <c r="P4179" s="2">
        <f t="shared" si="3516"/>
        <v>3870</v>
      </c>
      <c r="Q4179" s="2">
        <f t="shared" si="3526"/>
        <v>99.230769230769226</v>
      </c>
    </row>
    <row r="4180" spans="1:17">
      <c r="A4180" s="12" t="s">
        <v>803</v>
      </c>
      <c r="B4180" s="12" t="s">
        <v>129</v>
      </c>
      <c r="C4180" s="12" t="s">
        <v>1566</v>
      </c>
      <c r="D4180" s="12" t="s">
        <v>1567</v>
      </c>
      <c r="E4180" s="11">
        <v>6137</v>
      </c>
      <c r="F4180" s="12"/>
      <c r="G4180" s="84" t="s">
        <v>3108</v>
      </c>
      <c r="H4180" s="13" t="s">
        <v>24</v>
      </c>
      <c r="I4180" s="2">
        <v>35000</v>
      </c>
      <c r="J4180" s="2">
        <v>35000</v>
      </c>
      <c r="K4180" s="2">
        <v>21400</v>
      </c>
      <c r="L4180" s="2">
        <f t="shared" si="3514"/>
        <v>2500</v>
      </c>
      <c r="M4180" s="2">
        <v>500</v>
      </c>
      <c r="N4180" s="2">
        <v>1000</v>
      </c>
      <c r="O4180" s="2">
        <v>1000</v>
      </c>
      <c r="P4180" s="2">
        <f t="shared" si="3516"/>
        <v>23900</v>
      </c>
      <c r="Q4180" s="2">
        <f t="shared" si="3526"/>
        <v>68.285714285714278</v>
      </c>
    </row>
    <row r="4181" spans="1:17">
      <c r="A4181" s="12" t="s">
        <v>803</v>
      </c>
      <c r="B4181" s="12" t="s">
        <v>129</v>
      </c>
      <c r="C4181" s="12" t="s">
        <v>1566</v>
      </c>
      <c r="D4181" s="12" t="s">
        <v>1567</v>
      </c>
      <c r="E4181" s="11">
        <v>6138</v>
      </c>
      <c r="F4181" s="12"/>
      <c r="G4181" s="84" t="s">
        <v>3108</v>
      </c>
      <c r="H4181" s="13" t="s">
        <v>25</v>
      </c>
      <c r="I4181" s="2">
        <v>2150</v>
      </c>
      <c r="J4181" s="2">
        <v>2150</v>
      </c>
      <c r="K4181" s="2">
        <v>2150</v>
      </c>
      <c r="L4181" s="2">
        <f t="shared" si="3514"/>
        <v>0</v>
      </c>
      <c r="M4181" s="2"/>
      <c r="N4181" s="2"/>
      <c r="O4181" s="2"/>
      <c r="P4181" s="2">
        <f t="shared" si="3516"/>
        <v>2150</v>
      </c>
      <c r="Q4181" s="2">
        <f t="shared" si="3526"/>
        <v>100</v>
      </c>
    </row>
    <row r="4182" spans="1:17">
      <c r="A4182" s="17" t="s">
        <v>803</v>
      </c>
      <c r="B4182" s="17" t="s">
        <v>129</v>
      </c>
      <c r="C4182" s="17" t="s">
        <v>1566</v>
      </c>
      <c r="D4182" s="17" t="s">
        <v>1567</v>
      </c>
      <c r="E4182" s="17" t="s">
        <v>99</v>
      </c>
      <c r="F4182" s="12" t="s">
        <v>0</v>
      </c>
      <c r="G4182" s="84" t="s">
        <v>0</v>
      </c>
      <c r="H4182" s="18" t="s">
        <v>26</v>
      </c>
      <c r="I4182" s="3">
        <v>161300</v>
      </c>
      <c r="J4182" s="3">
        <f t="shared" ref="J4182:K4182" si="3527">SUM(J4183:J4185)</f>
        <v>142170</v>
      </c>
      <c r="K4182" s="3">
        <f t="shared" si="3527"/>
        <v>59587</v>
      </c>
      <c r="L4182" s="3">
        <f t="shared" si="3514"/>
        <v>11550</v>
      </c>
      <c r="M4182" s="3">
        <f t="shared" ref="M4182:O4182" si="3528">SUM(M4183:M4185)</f>
        <v>4000</v>
      </c>
      <c r="N4182" s="3">
        <f t="shared" si="3528"/>
        <v>4000</v>
      </c>
      <c r="O4182" s="3">
        <f t="shared" si="3528"/>
        <v>3550</v>
      </c>
      <c r="P4182" s="3">
        <f t="shared" si="3516"/>
        <v>71137</v>
      </c>
      <c r="Q4182" s="3">
        <f t="shared" si="3526"/>
        <v>50.03657593022438</v>
      </c>
    </row>
    <row r="4183" spans="1:17">
      <c r="A4183" s="12" t="s">
        <v>803</v>
      </c>
      <c r="B4183" s="12" t="s">
        <v>129</v>
      </c>
      <c r="C4183" s="12" t="s">
        <v>1566</v>
      </c>
      <c r="D4183" s="12" t="s">
        <v>1567</v>
      </c>
      <c r="E4183" s="11">
        <v>6139</v>
      </c>
      <c r="F4183" s="12"/>
      <c r="G4183" s="84" t="s">
        <v>3108</v>
      </c>
      <c r="H4183" s="13" t="s">
        <v>26</v>
      </c>
      <c r="I4183" s="2">
        <v>136300</v>
      </c>
      <c r="J4183" s="2">
        <v>117170</v>
      </c>
      <c r="K4183" s="2">
        <v>43500</v>
      </c>
      <c r="L4183" s="2">
        <f t="shared" si="3514"/>
        <v>4500</v>
      </c>
      <c r="M4183" s="2">
        <v>1500</v>
      </c>
      <c r="N4183" s="2">
        <v>1500</v>
      </c>
      <c r="O4183" s="2">
        <v>1500</v>
      </c>
      <c r="P4183" s="2">
        <f t="shared" si="3516"/>
        <v>48000</v>
      </c>
      <c r="Q4183" s="2">
        <f t="shared" si="3526"/>
        <v>40.966117606895963</v>
      </c>
    </row>
    <row r="4184" spans="1:17">
      <c r="A4184" s="33" t="s">
        <v>803</v>
      </c>
      <c r="B4184" s="33" t="s">
        <v>129</v>
      </c>
      <c r="C4184" s="33" t="s">
        <v>1566</v>
      </c>
      <c r="D4184" s="33" t="s">
        <v>1567</v>
      </c>
      <c r="E4184" s="34">
        <v>6139</v>
      </c>
      <c r="F4184" s="33" t="s">
        <v>1574</v>
      </c>
      <c r="G4184" s="84" t="s">
        <v>3108</v>
      </c>
      <c r="H4184" s="35" t="s">
        <v>108</v>
      </c>
      <c r="I4184" s="2">
        <v>9700</v>
      </c>
      <c r="J4184" s="2">
        <v>9700</v>
      </c>
      <c r="K4184" s="2">
        <v>5437</v>
      </c>
      <c r="L4184" s="2">
        <f t="shared" si="3514"/>
        <v>2400</v>
      </c>
      <c r="M4184" s="2">
        <v>800</v>
      </c>
      <c r="N4184" s="2">
        <v>800</v>
      </c>
      <c r="O4184" s="2">
        <v>800</v>
      </c>
      <c r="P4184" s="2">
        <f t="shared" si="3516"/>
        <v>7837</v>
      </c>
      <c r="Q4184" s="2">
        <f t="shared" si="3526"/>
        <v>80.793814432989691</v>
      </c>
    </row>
    <row r="4185" spans="1:17" ht="22.5">
      <c r="A4185" s="12" t="s">
        <v>803</v>
      </c>
      <c r="B4185" s="12" t="s">
        <v>129</v>
      </c>
      <c r="C4185" s="12" t="s">
        <v>1566</v>
      </c>
      <c r="D4185" s="12" t="s">
        <v>1567</v>
      </c>
      <c r="E4185" s="11">
        <v>6139</v>
      </c>
      <c r="F4185" s="12" t="s">
        <v>1575</v>
      </c>
      <c r="G4185" s="84" t="s">
        <v>3108</v>
      </c>
      <c r="H4185" s="13" t="s">
        <v>114</v>
      </c>
      <c r="I4185" s="2">
        <v>15300</v>
      </c>
      <c r="J4185" s="2">
        <v>15300</v>
      </c>
      <c r="K4185" s="2">
        <v>10650</v>
      </c>
      <c r="L4185" s="2">
        <f t="shared" si="3514"/>
        <v>4650</v>
      </c>
      <c r="M4185" s="2">
        <v>1700</v>
      </c>
      <c r="N4185" s="2">
        <v>1700</v>
      </c>
      <c r="O4185" s="2">
        <v>1250</v>
      </c>
      <c r="P4185" s="2">
        <f t="shared" si="3516"/>
        <v>15300</v>
      </c>
      <c r="Q4185" s="2">
        <f t="shared" si="3526"/>
        <v>100</v>
      </c>
    </row>
    <row r="4186" spans="1:17" ht="22.5">
      <c r="A4186" s="17" t="s">
        <v>0</v>
      </c>
      <c r="B4186" s="17" t="s">
        <v>0</v>
      </c>
      <c r="C4186" s="17" t="s">
        <v>0</v>
      </c>
      <c r="D4186" s="18" t="s">
        <v>0</v>
      </c>
      <c r="E4186" s="18" t="s">
        <v>0</v>
      </c>
      <c r="F4186" s="18" t="s">
        <v>0</v>
      </c>
      <c r="G4186" s="81" t="s">
        <v>0</v>
      </c>
      <c r="H4186" s="24" t="s">
        <v>36</v>
      </c>
      <c r="I4186" s="29">
        <v>100</v>
      </c>
      <c r="J4186" s="29">
        <f t="shared" ref="J4186:K4188" si="3529">SUM(J4187)</f>
        <v>100</v>
      </c>
      <c r="K4186" s="29">
        <f t="shared" si="3529"/>
        <v>0</v>
      </c>
      <c r="L4186" s="29">
        <f t="shared" si="3514"/>
        <v>0</v>
      </c>
      <c r="M4186" s="29">
        <f t="shared" ref="M4186:O4188" si="3530">SUM(M4187)</f>
        <v>0</v>
      </c>
      <c r="N4186" s="29">
        <f t="shared" si="3530"/>
        <v>0</v>
      </c>
      <c r="O4186" s="29">
        <f t="shared" si="3530"/>
        <v>0</v>
      </c>
      <c r="P4186" s="29">
        <f t="shared" si="3516"/>
        <v>0</v>
      </c>
      <c r="Q4186" s="29">
        <f t="shared" si="3526"/>
        <v>0</v>
      </c>
    </row>
    <row r="4187" spans="1:17">
      <c r="A4187" s="12" t="s">
        <v>803</v>
      </c>
      <c r="B4187" s="12" t="s">
        <v>129</v>
      </c>
      <c r="C4187" s="12" t="s">
        <v>1566</v>
      </c>
      <c r="D4187" s="12" t="s">
        <v>1567</v>
      </c>
      <c r="E4187" s="18" t="s">
        <v>28</v>
      </c>
      <c r="F4187" s="18" t="s">
        <v>0</v>
      </c>
      <c r="G4187" s="81" t="s">
        <v>0</v>
      </c>
      <c r="H4187" s="18" t="s">
        <v>29</v>
      </c>
      <c r="I4187" s="3">
        <v>100</v>
      </c>
      <c r="J4187" s="3">
        <f t="shared" si="3529"/>
        <v>100</v>
      </c>
      <c r="K4187" s="3">
        <f t="shared" si="3529"/>
        <v>0</v>
      </c>
      <c r="L4187" s="3">
        <f t="shared" si="3514"/>
        <v>0</v>
      </c>
      <c r="M4187" s="3">
        <f t="shared" si="3530"/>
        <v>0</v>
      </c>
      <c r="N4187" s="3">
        <f t="shared" si="3530"/>
        <v>0</v>
      </c>
      <c r="O4187" s="3">
        <f t="shared" si="3530"/>
        <v>0</v>
      </c>
      <c r="P4187" s="3">
        <f t="shared" si="3516"/>
        <v>0</v>
      </c>
      <c r="Q4187" s="3">
        <f t="shared" si="3526"/>
        <v>0</v>
      </c>
    </row>
    <row r="4188" spans="1:17">
      <c r="A4188" s="17" t="s">
        <v>803</v>
      </c>
      <c r="B4188" s="17" t="s">
        <v>129</v>
      </c>
      <c r="C4188" s="17" t="s">
        <v>1566</v>
      </c>
      <c r="D4188" s="17" t="s">
        <v>1567</v>
      </c>
      <c r="E4188" s="17" t="s">
        <v>120</v>
      </c>
      <c r="F4188" s="12" t="s">
        <v>0</v>
      </c>
      <c r="G4188" s="84" t="s">
        <v>0</v>
      </c>
      <c r="H4188" s="18" t="s">
        <v>35</v>
      </c>
      <c r="I4188" s="3">
        <v>100</v>
      </c>
      <c r="J4188" s="3">
        <f t="shared" si="3529"/>
        <v>100</v>
      </c>
      <c r="K4188" s="3">
        <f t="shared" si="3529"/>
        <v>0</v>
      </c>
      <c r="L4188" s="3">
        <f t="shared" si="3514"/>
        <v>0</v>
      </c>
      <c r="M4188" s="3">
        <f t="shared" si="3530"/>
        <v>0</v>
      </c>
      <c r="N4188" s="3">
        <f t="shared" si="3530"/>
        <v>0</v>
      </c>
      <c r="O4188" s="3">
        <f t="shared" si="3530"/>
        <v>0</v>
      </c>
      <c r="P4188" s="3">
        <f t="shared" si="3516"/>
        <v>0</v>
      </c>
      <c r="Q4188" s="3">
        <f t="shared" si="3526"/>
        <v>0</v>
      </c>
    </row>
    <row r="4189" spans="1:17">
      <c r="A4189" s="12" t="s">
        <v>803</v>
      </c>
      <c r="B4189" s="12" t="s">
        <v>129</v>
      </c>
      <c r="C4189" s="12" t="s">
        <v>1566</v>
      </c>
      <c r="D4189" s="12" t="s">
        <v>1567</v>
      </c>
      <c r="E4189" s="11">
        <v>6148</v>
      </c>
      <c r="F4189" s="12"/>
      <c r="G4189" s="84" t="s">
        <v>3108</v>
      </c>
      <c r="H4189" s="13" t="s">
        <v>35</v>
      </c>
      <c r="I4189" s="2">
        <v>100</v>
      </c>
      <c r="J4189" s="2">
        <v>100</v>
      </c>
      <c r="K4189" s="2">
        <v>0</v>
      </c>
      <c r="L4189" s="2">
        <f t="shared" si="3514"/>
        <v>0</v>
      </c>
      <c r="M4189" s="2"/>
      <c r="N4189" s="2"/>
      <c r="O4189" s="2"/>
      <c r="P4189" s="2">
        <f t="shared" si="3516"/>
        <v>0</v>
      </c>
      <c r="Q4189" s="2">
        <f t="shared" si="3526"/>
        <v>0</v>
      </c>
    </row>
    <row r="4190" spans="1:17" ht="22.5">
      <c r="A4190" s="17" t="s">
        <v>0</v>
      </c>
      <c r="B4190" s="17" t="s">
        <v>0</v>
      </c>
      <c r="C4190" s="17" t="s">
        <v>0</v>
      </c>
      <c r="D4190" s="18" t="s">
        <v>0</v>
      </c>
      <c r="E4190" s="18" t="s">
        <v>0</v>
      </c>
      <c r="F4190" s="18" t="s">
        <v>0</v>
      </c>
      <c r="G4190" s="81" t="s">
        <v>0</v>
      </c>
      <c r="H4190" s="24" t="s">
        <v>58</v>
      </c>
      <c r="I4190" s="29">
        <v>55500</v>
      </c>
      <c r="J4190" s="29">
        <f t="shared" ref="J4190:K4190" si="3531">SUM(J4191)</f>
        <v>55000</v>
      </c>
      <c r="K4190" s="29">
        <f t="shared" si="3531"/>
        <v>14400</v>
      </c>
      <c r="L4190" s="29">
        <f t="shared" si="3514"/>
        <v>11000</v>
      </c>
      <c r="M4190" s="29">
        <f t="shared" ref="M4190:O4190" si="3532">SUM(M4191)</f>
        <v>4000</v>
      </c>
      <c r="N4190" s="29">
        <f t="shared" si="3532"/>
        <v>4000</v>
      </c>
      <c r="O4190" s="29">
        <f t="shared" si="3532"/>
        <v>3000</v>
      </c>
      <c r="P4190" s="29">
        <f t="shared" si="3516"/>
        <v>25400</v>
      </c>
      <c r="Q4190" s="29">
        <f t="shared" si="3526"/>
        <v>46.18181818181818</v>
      </c>
    </row>
    <row r="4191" spans="1:17">
      <c r="A4191" s="12" t="s">
        <v>803</v>
      </c>
      <c r="B4191" s="12" t="s">
        <v>129</v>
      </c>
      <c r="C4191" s="12" t="s">
        <v>1566</v>
      </c>
      <c r="D4191" s="12" t="s">
        <v>1567</v>
      </c>
      <c r="E4191" s="18" t="s">
        <v>50</v>
      </c>
      <c r="F4191" s="18" t="s">
        <v>0</v>
      </c>
      <c r="G4191" s="81" t="s">
        <v>0</v>
      </c>
      <c r="H4191" s="18" t="s">
        <v>51</v>
      </c>
      <c r="I4191" s="3">
        <v>55500</v>
      </c>
      <c r="J4191" s="3">
        <f t="shared" ref="J4191" si="3533">SUM(J4192:J4193)</f>
        <v>55000</v>
      </c>
      <c r="K4191" s="3">
        <f t="shared" ref="K4191" si="3534">SUM(K4192:K4193)</f>
        <v>14400</v>
      </c>
      <c r="L4191" s="3">
        <f t="shared" si="3514"/>
        <v>11000</v>
      </c>
      <c r="M4191" s="3">
        <f t="shared" ref="M4191:O4191" si="3535">SUM(M4192:M4193)</f>
        <v>4000</v>
      </c>
      <c r="N4191" s="3">
        <f t="shared" si="3535"/>
        <v>4000</v>
      </c>
      <c r="O4191" s="3">
        <f t="shared" si="3535"/>
        <v>3000</v>
      </c>
      <c r="P4191" s="3">
        <f t="shared" si="3516"/>
        <v>25400</v>
      </c>
      <c r="Q4191" s="3">
        <f t="shared" si="3526"/>
        <v>46.18181818181818</v>
      </c>
    </row>
    <row r="4192" spans="1:17">
      <c r="A4192" s="12" t="s">
        <v>803</v>
      </c>
      <c r="B4192" s="12" t="s">
        <v>129</v>
      </c>
      <c r="C4192" s="12" t="s">
        <v>1566</v>
      </c>
      <c r="D4192" s="12" t="s">
        <v>1567</v>
      </c>
      <c r="E4192" s="11">
        <v>8213</v>
      </c>
      <c r="F4192" s="12"/>
      <c r="G4192" s="84" t="s">
        <v>3108</v>
      </c>
      <c r="H4192" s="13" t="s">
        <v>54</v>
      </c>
      <c r="I4192" s="2">
        <v>45000</v>
      </c>
      <c r="J4192" s="2">
        <v>45000</v>
      </c>
      <c r="K4192" s="2">
        <v>8600</v>
      </c>
      <c r="L4192" s="2">
        <f t="shared" si="3514"/>
        <v>8000</v>
      </c>
      <c r="M4192" s="2">
        <v>3000</v>
      </c>
      <c r="N4192" s="2">
        <v>3000</v>
      </c>
      <c r="O4192" s="2">
        <v>2000</v>
      </c>
      <c r="P4192" s="2">
        <f t="shared" si="3516"/>
        <v>16600</v>
      </c>
      <c r="Q4192" s="2">
        <f t="shared" si="3526"/>
        <v>36.888888888888886</v>
      </c>
    </row>
    <row r="4193" spans="1:17">
      <c r="A4193" s="12" t="s">
        <v>803</v>
      </c>
      <c r="B4193" s="12" t="s">
        <v>129</v>
      </c>
      <c r="C4193" s="12" t="s">
        <v>1566</v>
      </c>
      <c r="D4193" s="12" t="s">
        <v>1567</v>
      </c>
      <c r="E4193" s="11">
        <v>8216</v>
      </c>
      <c r="F4193" s="12"/>
      <c r="G4193" s="84" t="s">
        <v>3108</v>
      </c>
      <c r="H4193" s="13" t="s">
        <v>57</v>
      </c>
      <c r="I4193" s="2">
        <v>10500</v>
      </c>
      <c r="J4193" s="2">
        <v>10000</v>
      </c>
      <c r="K4193" s="2">
        <v>5800</v>
      </c>
      <c r="L4193" s="2">
        <f t="shared" si="3514"/>
        <v>3000</v>
      </c>
      <c r="M4193" s="2">
        <v>1000</v>
      </c>
      <c r="N4193" s="2">
        <v>1000</v>
      </c>
      <c r="O4193" s="2">
        <v>1000</v>
      </c>
      <c r="P4193" s="2">
        <f t="shared" si="3516"/>
        <v>8800</v>
      </c>
      <c r="Q4193" s="2">
        <f t="shared" si="3526"/>
        <v>88</v>
      </c>
    </row>
    <row r="4194" spans="1:17" ht="22.5">
      <c r="A4194" s="13" t="s">
        <v>0</v>
      </c>
      <c r="B4194" s="13" t="s">
        <v>0</v>
      </c>
      <c r="C4194" s="13" t="s">
        <v>0</v>
      </c>
      <c r="D4194" s="13" t="s">
        <v>0</v>
      </c>
      <c r="E4194" s="13" t="s">
        <v>0</v>
      </c>
      <c r="F4194" s="13" t="s">
        <v>0</v>
      </c>
      <c r="G4194" s="84" t="s">
        <v>0</v>
      </c>
      <c r="H4194" s="24" t="s">
        <v>1576</v>
      </c>
      <c r="I4194" s="29">
        <v>4515214</v>
      </c>
      <c r="J4194" s="29">
        <f t="shared" ref="J4194:K4194" si="3536">SUM(J4163,J4186,J4190)</f>
        <v>4495762</v>
      </c>
      <c r="K4194" s="29">
        <f t="shared" si="3536"/>
        <v>2315390</v>
      </c>
      <c r="L4194" s="29">
        <f t="shared" si="3514"/>
        <v>1148857</v>
      </c>
      <c r="M4194" s="29">
        <f t="shared" ref="M4194:O4194" si="3537">SUM(M4163,M4186,M4190)</f>
        <v>328607</v>
      </c>
      <c r="N4194" s="29">
        <f t="shared" si="3537"/>
        <v>331000</v>
      </c>
      <c r="O4194" s="29">
        <f t="shared" si="3537"/>
        <v>489250</v>
      </c>
      <c r="P4194" s="29">
        <f t="shared" si="3516"/>
        <v>3464247</v>
      </c>
      <c r="Q4194" s="29">
        <f t="shared" si="3526"/>
        <v>77.055836140792152</v>
      </c>
    </row>
    <row r="4195" spans="1:17" ht="15.75" thickBot="1">
      <c r="A4195" s="13" t="s">
        <v>0</v>
      </c>
      <c r="B4195" s="13" t="s">
        <v>0</v>
      </c>
      <c r="C4195" s="13" t="s">
        <v>0</v>
      </c>
      <c r="D4195" s="13" t="s">
        <v>0</v>
      </c>
      <c r="E4195" s="13" t="s">
        <v>0</v>
      </c>
      <c r="F4195" s="13" t="s">
        <v>0</v>
      </c>
      <c r="G4195" s="84" t="s">
        <v>0</v>
      </c>
      <c r="H4195" s="18" t="s">
        <v>125</v>
      </c>
      <c r="I4195" s="3">
        <v>107</v>
      </c>
      <c r="J4195" s="3">
        <v>107</v>
      </c>
      <c r="K4195" s="3">
        <v>0</v>
      </c>
      <c r="L4195" s="3">
        <f t="shared" si="3514"/>
        <v>0</v>
      </c>
      <c r="M4195" s="3"/>
      <c r="N4195" s="3"/>
      <c r="O4195" s="3"/>
      <c r="P4195" s="3">
        <f t="shared" si="3516"/>
        <v>0</v>
      </c>
      <c r="Q4195" s="3">
        <f t="shared" si="3526"/>
        <v>0</v>
      </c>
    </row>
    <row r="4196" spans="1:17" ht="45.75" thickBot="1">
      <c r="A4196" s="109" t="s">
        <v>0</v>
      </c>
      <c r="B4196" s="109" t="s">
        <v>0</v>
      </c>
      <c r="C4196" s="109" t="s">
        <v>0</v>
      </c>
      <c r="D4196" s="109" t="s">
        <v>0</v>
      </c>
      <c r="E4196" s="109" t="s">
        <v>0</v>
      </c>
      <c r="F4196" s="109" t="s">
        <v>0</v>
      </c>
      <c r="G4196" s="121" t="s">
        <v>0</v>
      </c>
      <c r="H4196" s="1" t="s">
        <v>126</v>
      </c>
      <c r="I4196" s="1" t="s">
        <v>3016</v>
      </c>
      <c r="J4196" s="1" t="s">
        <v>3199</v>
      </c>
      <c r="K4196" s="1" t="s">
        <v>3198</v>
      </c>
      <c r="L4196" s="1" t="s">
        <v>3191</v>
      </c>
      <c r="M4196" s="1" t="s">
        <v>3193</v>
      </c>
      <c r="N4196" s="1" t="s">
        <v>3194</v>
      </c>
      <c r="O4196" s="1" t="s">
        <v>3195</v>
      </c>
      <c r="P4196" s="1" t="s">
        <v>3192</v>
      </c>
      <c r="Q4196" s="1" t="s">
        <v>3185</v>
      </c>
    </row>
    <row r="4197" spans="1:17">
      <c r="A4197" s="110"/>
      <c r="B4197" s="110"/>
      <c r="C4197" s="110"/>
      <c r="D4197" s="110"/>
      <c r="E4197" s="110"/>
      <c r="F4197" s="110"/>
      <c r="G4197" s="122"/>
      <c r="H4197" s="26" t="s">
        <v>0</v>
      </c>
      <c r="I4197" s="28">
        <v>1</v>
      </c>
      <c r="J4197" s="28">
        <v>2</v>
      </c>
      <c r="K4197" s="28">
        <v>3</v>
      </c>
      <c r="L4197" s="28" t="s">
        <v>3186</v>
      </c>
      <c r="M4197" s="28">
        <v>5</v>
      </c>
      <c r="N4197" s="28">
        <v>6</v>
      </c>
      <c r="O4197" s="28">
        <v>7</v>
      </c>
      <c r="P4197" s="28" t="s">
        <v>3187</v>
      </c>
      <c r="Q4197" s="28">
        <v>9</v>
      </c>
    </row>
    <row r="4198" spans="1:17">
      <c r="A4198" s="110"/>
      <c r="B4198" s="110"/>
      <c r="C4198" s="110"/>
      <c r="D4198" s="110"/>
      <c r="E4198" s="110"/>
      <c r="F4198" s="110"/>
      <c r="G4198" s="122"/>
      <c r="H4198" s="8" t="s">
        <v>877</v>
      </c>
      <c r="I4198" s="9">
        <v>4515214</v>
      </c>
      <c r="J4198" s="9">
        <f t="shared" ref="J4198" si="3538">SUM(J4194)</f>
        <v>4495762</v>
      </c>
      <c r="K4198" s="9">
        <f t="shared" ref="K4198" si="3539">SUM(K4194)</f>
        <v>2315390</v>
      </c>
      <c r="L4198" s="9">
        <f t="shared" ref="L4198:L4199" si="3540">M4198+N4198+O4198</f>
        <v>1148857</v>
      </c>
      <c r="M4198" s="9">
        <f t="shared" ref="M4198:O4198" si="3541">SUM(M4194)</f>
        <v>328607</v>
      </c>
      <c r="N4198" s="9">
        <f t="shared" si="3541"/>
        <v>331000</v>
      </c>
      <c r="O4198" s="9">
        <f t="shared" si="3541"/>
        <v>489250</v>
      </c>
      <c r="P4198" s="9">
        <f t="shared" ref="P4198:P4199" si="3542">SUM(K4198+L4198)</f>
        <v>3464247</v>
      </c>
      <c r="Q4198" s="9">
        <f t="shared" si="3526"/>
        <v>77.055836140792152</v>
      </c>
    </row>
    <row r="4199" spans="1:17">
      <c r="A4199" s="110"/>
      <c r="B4199" s="110"/>
      <c r="C4199" s="110"/>
      <c r="D4199" s="110"/>
      <c r="E4199" s="110"/>
      <c r="F4199" s="110"/>
      <c r="G4199" s="122"/>
      <c r="H4199" s="10" t="s">
        <v>68</v>
      </c>
      <c r="I4199" s="9">
        <v>4515214</v>
      </c>
      <c r="J4199" s="9">
        <f t="shared" ref="J4199" si="3543">SUM(J4198)</f>
        <v>4495762</v>
      </c>
      <c r="K4199" s="9">
        <f t="shared" ref="K4199" si="3544">SUM(K4198)</f>
        <v>2315390</v>
      </c>
      <c r="L4199" s="9">
        <f t="shared" si="3540"/>
        <v>1148857</v>
      </c>
      <c r="M4199" s="9">
        <f t="shared" ref="M4199:O4199" si="3545">SUM(M4198)</f>
        <v>328607</v>
      </c>
      <c r="N4199" s="9">
        <f t="shared" si="3545"/>
        <v>331000</v>
      </c>
      <c r="O4199" s="9">
        <f t="shared" si="3545"/>
        <v>489250</v>
      </c>
      <c r="P4199" s="9">
        <f t="shared" si="3542"/>
        <v>3464247</v>
      </c>
      <c r="Q4199" s="9">
        <f t="shared" si="3526"/>
        <v>77.055836140792152</v>
      </c>
    </row>
    <row r="4200" spans="1:17">
      <c r="A4200" s="111"/>
      <c r="B4200" s="111"/>
      <c r="C4200" s="111"/>
      <c r="D4200" s="111"/>
      <c r="E4200" s="111"/>
      <c r="F4200" s="111"/>
      <c r="G4200" s="123"/>
      <c r="Q4200" t="str">
        <f t="shared" si="3526"/>
        <v>-</v>
      </c>
    </row>
    <row r="4201" spans="1:17" ht="15.75" thickBot="1">
      <c r="A4201" s="13" t="s">
        <v>0</v>
      </c>
      <c r="B4201" s="13" t="s">
        <v>0</v>
      </c>
      <c r="C4201" s="13" t="s">
        <v>0</v>
      </c>
      <c r="D4201" s="13" t="s">
        <v>0</v>
      </c>
      <c r="E4201" s="13" t="s">
        <v>0</v>
      </c>
      <c r="F4201" s="13" t="s">
        <v>0</v>
      </c>
      <c r="G4201" s="84" t="s">
        <v>0</v>
      </c>
      <c r="H4201" s="27" t="s">
        <v>0</v>
      </c>
      <c r="I4201" s="27"/>
      <c r="J4201" s="27"/>
      <c r="K4201" s="27"/>
      <c r="L4201" s="27"/>
      <c r="M4201" s="27"/>
      <c r="N4201" s="27"/>
      <c r="O4201" s="27"/>
      <c r="P4201" s="27"/>
      <c r="Q4201" s="27" t="str">
        <f t="shared" si="3526"/>
        <v>-</v>
      </c>
    </row>
    <row r="4202" spans="1:17" ht="45.75" thickBot="1">
      <c r="A4202" s="1" t="s">
        <v>82</v>
      </c>
      <c r="B4202" s="1" t="s">
        <v>83</v>
      </c>
      <c r="C4202" s="1" t="s">
        <v>84</v>
      </c>
      <c r="D4202" s="19" t="s">
        <v>0</v>
      </c>
      <c r="E4202" s="1" t="s">
        <v>85</v>
      </c>
      <c r="F4202" s="1" t="s">
        <v>86</v>
      </c>
      <c r="G4202" s="82" t="s">
        <v>87</v>
      </c>
      <c r="H4202" s="1" t="s">
        <v>1</v>
      </c>
      <c r="I4202" s="1" t="s">
        <v>3016</v>
      </c>
      <c r="J4202" s="1" t="s">
        <v>3199</v>
      </c>
      <c r="K4202" s="1" t="s">
        <v>3198</v>
      </c>
      <c r="L4202" s="1" t="s">
        <v>3191</v>
      </c>
      <c r="M4202" s="1" t="s">
        <v>3193</v>
      </c>
      <c r="N4202" s="1" t="s">
        <v>3194</v>
      </c>
      <c r="O4202" s="1" t="s">
        <v>3195</v>
      </c>
      <c r="P4202" s="1" t="s">
        <v>3192</v>
      </c>
      <c r="Q4202" s="1" t="s">
        <v>3185</v>
      </c>
    </row>
    <row r="4203" spans="1:17">
      <c r="A4203" s="20" t="s">
        <v>0</v>
      </c>
      <c r="B4203" s="20" t="s">
        <v>0</v>
      </c>
      <c r="C4203" s="20" t="s">
        <v>0</v>
      </c>
      <c r="D4203" s="21" t="s">
        <v>0</v>
      </c>
      <c r="E4203" s="21" t="s">
        <v>0</v>
      </c>
      <c r="F4203" s="22" t="s">
        <v>0</v>
      </c>
      <c r="G4203" s="83" t="s">
        <v>0</v>
      </c>
      <c r="H4203" s="23" t="s">
        <v>0</v>
      </c>
      <c r="I4203" s="28">
        <v>1</v>
      </c>
      <c r="J4203" s="28">
        <v>2</v>
      </c>
      <c r="K4203" s="28">
        <v>3</v>
      </c>
      <c r="L4203" s="28" t="s">
        <v>3186</v>
      </c>
      <c r="M4203" s="28">
        <v>5</v>
      </c>
      <c r="N4203" s="28">
        <v>6</v>
      </c>
      <c r="O4203" s="28">
        <v>7</v>
      </c>
      <c r="P4203" s="28" t="s">
        <v>3187</v>
      </c>
      <c r="Q4203" s="28">
        <v>9</v>
      </c>
    </row>
    <row r="4204" spans="1:17">
      <c r="A4204" s="17" t="s">
        <v>803</v>
      </c>
      <c r="B4204" s="17" t="s">
        <v>129</v>
      </c>
      <c r="C4204" s="12" t="s">
        <v>1577</v>
      </c>
      <c r="D4204" s="12" t="s">
        <v>1578</v>
      </c>
      <c r="E4204" s="18" t="s">
        <v>0</v>
      </c>
      <c r="F4204" s="18" t="s">
        <v>0</v>
      </c>
      <c r="G4204" s="81" t="s">
        <v>0</v>
      </c>
      <c r="H4204" s="18" t="s">
        <v>1579</v>
      </c>
      <c r="I4204" s="11"/>
      <c r="J4204" s="11"/>
      <c r="K4204" s="11"/>
      <c r="L4204" s="11"/>
      <c r="M4204" s="11"/>
      <c r="N4204" s="11"/>
      <c r="O4204" s="11"/>
      <c r="P4204" s="11"/>
      <c r="Q4204" s="11" t="str">
        <f t="shared" si="3526"/>
        <v>-</v>
      </c>
    </row>
    <row r="4205" spans="1:17" ht="22.5">
      <c r="A4205" s="17" t="s">
        <v>0</v>
      </c>
      <c r="B4205" s="17" t="s">
        <v>0</v>
      </c>
      <c r="C4205" s="17" t="s">
        <v>0</v>
      </c>
      <c r="D4205" s="18" t="s">
        <v>0</v>
      </c>
      <c r="E4205" s="18" t="s">
        <v>0</v>
      </c>
      <c r="F4205" s="18" t="s">
        <v>0</v>
      </c>
      <c r="G4205" s="81" t="s">
        <v>0</v>
      </c>
      <c r="H4205" s="24" t="s">
        <v>27</v>
      </c>
      <c r="I4205" s="29">
        <v>1696171</v>
      </c>
      <c r="J4205" s="29">
        <f t="shared" ref="J4205" si="3546">SUM(J4206,J4214,J4216)</f>
        <v>1697300</v>
      </c>
      <c r="K4205" s="29">
        <f t="shared" ref="K4205" si="3547">SUM(K4206,K4214,K4216)</f>
        <v>902667</v>
      </c>
      <c r="L4205" s="29">
        <f t="shared" ref="L4205:L4236" si="3548">M4205+N4205+O4205</f>
        <v>439950</v>
      </c>
      <c r="M4205" s="29">
        <f t="shared" ref="M4205:O4205" si="3549">SUM(M4206,M4214,M4216)</f>
        <v>150050</v>
      </c>
      <c r="N4205" s="29">
        <f t="shared" si="3549"/>
        <v>145000</v>
      </c>
      <c r="O4205" s="29">
        <f t="shared" si="3549"/>
        <v>144900</v>
      </c>
      <c r="P4205" s="29">
        <f t="shared" ref="P4205:P4236" si="3550">SUM(K4205+L4205)</f>
        <v>1342617</v>
      </c>
      <c r="Q4205" s="29">
        <f t="shared" si="3526"/>
        <v>79.103104931361585</v>
      </c>
    </row>
    <row r="4206" spans="1:17">
      <c r="A4206" s="12" t="s">
        <v>803</v>
      </c>
      <c r="B4206" s="12" t="s">
        <v>129</v>
      </c>
      <c r="C4206" s="12" t="s">
        <v>1577</v>
      </c>
      <c r="D4206" s="12" t="s">
        <v>1578</v>
      </c>
      <c r="E4206" s="18" t="s">
        <v>2</v>
      </c>
      <c r="F4206" s="18" t="s">
        <v>0</v>
      </c>
      <c r="G4206" s="81" t="s">
        <v>0</v>
      </c>
      <c r="H4206" s="18" t="s">
        <v>3</v>
      </c>
      <c r="I4206" s="3">
        <v>1444683</v>
      </c>
      <c r="J4206" s="3">
        <f t="shared" ref="J4206" si="3551">SUM(J4207:J4208)</f>
        <v>1451012</v>
      </c>
      <c r="K4206" s="3">
        <f t="shared" ref="K4206" si="3552">SUM(K4207:K4208)</f>
        <v>768796</v>
      </c>
      <c r="L4206" s="3">
        <f t="shared" si="3548"/>
        <v>372300</v>
      </c>
      <c r="M4206" s="3">
        <f t="shared" ref="M4206:O4206" si="3553">SUM(M4207:M4208)</f>
        <v>124100</v>
      </c>
      <c r="N4206" s="3">
        <f t="shared" si="3553"/>
        <v>124100</v>
      </c>
      <c r="O4206" s="3">
        <f t="shared" si="3553"/>
        <v>124100</v>
      </c>
      <c r="P4206" s="3">
        <f t="shared" si="3550"/>
        <v>1141096</v>
      </c>
      <c r="Q4206" s="3">
        <f t="shared" si="3526"/>
        <v>78.641389595675292</v>
      </c>
    </row>
    <row r="4207" spans="1:17">
      <c r="A4207" s="33" t="s">
        <v>803</v>
      </c>
      <c r="B4207" s="33" t="s">
        <v>129</v>
      </c>
      <c r="C4207" s="33" t="s">
        <v>1577</v>
      </c>
      <c r="D4207" s="33" t="s">
        <v>1578</v>
      </c>
      <c r="E4207" s="34">
        <v>6111</v>
      </c>
      <c r="F4207" s="33"/>
      <c r="G4207" s="84" t="s">
        <v>3108</v>
      </c>
      <c r="H4207" s="35" t="s">
        <v>4</v>
      </c>
      <c r="I4207" s="2">
        <v>1256083</v>
      </c>
      <c r="J4207" s="2">
        <v>1256083</v>
      </c>
      <c r="K4207" s="2">
        <v>637124</v>
      </c>
      <c r="L4207" s="2">
        <f t="shared" si="3548"/>
        <v>330000</v>
      </c>
      <c r="M4207" s="2">
        <v>110000</v>
      </c>
      <c r="N4207" s="2">
        <v>110000</v>
      </c>
      <c r="O4207" s="2">
        <v>110000</v>
      </c>
      <c r="P4207" s="2">
        <f t="shared" si="3550"/>
        <v>967124</v>
      </c>
      <c r="Q4207" s="2">
        <f t="shared" si="3526"/>
        <v>76.995230410729235</v>
      </c>
    </row>
    <row r="4208" spans="1:17">
      <c r="A4208" s="17" t="s">
        <v>803</v>
      </c>
      <c r="B4208" s="17" t="s">
        <v>129</v>
      </c>
      <c r="C4208" s="17" t="s">
        <v>1577</v>
      </c>
      <c r="D4208" s="17" t="s">
        <v>1578</v>
      </c>
      <c r="E4208" s="17" t="s">
        <v>91</v>
      </c>
      <c r="F4208" s="12" t="s">
        <v>0</v>
      </c>
      <c r="G4208" s="84" t="s">
        <v>0</v>
      </c>
      <c r="H4208" s="18" t="s">
        <v>5</v>
      </c>
      <c r="I4208" s="3">
        <v>188600</v>
      </c>
      <c r="J4208" s="3">
        <f t="shared" ref="J4208:K4208" si="3554">SUM(J4209:J4213)</f>
        <v>194929</v>
      </c>
      <c r="K4208" s="3">
        <f t="shared" si="3554"/>
        <v>131672</v>
      </c>
      <c r="L4208" s="3">
        <f t="shared" si="3548"/>
        <v>42300</v>
      </c>
      <c r="M4208" s="3">
        <f t="shared" ref="M4208:O4208" si="3555">SUM(M4209:M4213)</f>
        <v>14100</v>
      </c>
      <c r="N4208" s="3">
        <f t="shared" si="3555"/>
        <v>14100</v>
      </c>
      <c r="O4208" s="3">
        <f t="shared" si="3555"/>
        <v>14100</v>
      </c>
      <c r="P4208" s="3">
        <f t="shared" si="3550"/>
        <v>173972</v>
      </c>
      <c r="Q4208" s="3">
        <f t="shared" si="3526"/>
        <v>89.248906011932547</v>
      </c>
    </row>
    <row r="4209" spans="1:17">
      <c r="A4209" s="33" t="s">
        <v>803</v>
      </c>
      <c r="B4209" s="33" t="s">
        <v>129</v>
      </c>
      <c r="C4209" s="33" t="s">
        <v>1577</v>
      </c>
      <c r="D4209" s="33" t="s">
        <v>1578</v>
      </c>
      <c r="E4209" s="34">
        <v>6112</v>
      </c>
      <c r="F4209" s="33" t="s">
        <v>1580</v>
      </c>
      <c r="G4209" s="84" t="s">
        <v>3108</v>
      </c>
      <c r="H4209" s="35" t="s">
        <v>9</v>
      </c>
      <c r="I4209" s="2">
        <v>36600</v>
      </c>
      <c r="J4209" s="2">
        <v>36600</v>
      </c>
      <c r="K4209" s="2">
        <v>20704</v>
      </c>
      <c r="L4209" s="2">
        <f t="shared" si="3548"/>
        <v>9300</v>
      </c>
      <c r="M4209" s="2">
        <v>3100</v>
      </c>
      <c r="N4209" s="2">
        <v>3100</v>
      </c>
      <c r="O4209" s="2">
        <v>3100</v>
      </c>
      <c r="P4209" s="2">
        <f t="shared" si="3550"/>
        <v>30004</v>
      </c>
      <c r="Q4209" s="2">
        <f t="shared" si="3526"/>
        <v>81.978142076502735</v>
      </c>
    </row>
    <row r="4210" spans="1:17">
      <c r="A4210" s="33" t="s">
        <v>803</v>
      </c>
      <c r="B4210" s="33" t="s">
        <v>129</v>
      </c>
      <c r="C4210" s="33" t="s">
        <v>1577</v>
      </c>
      <c r="D4210" s="33" t="s">
        <v>1578</v>
      </c>
      <c r="E4210" s="34">
        <v>6112</v>
      </c>
      <c r="F4210" s="33" t="s">
        <v>1581</v>
      </c>
      <c r="G4210" s="84" t="s">
        <v>3108</v>
      </c>
      <c r="H4210" s="35" t="s">
        <v>10</v>
      </c>
      <c r="I4210" s="2">
        <v>107000</v>
      </c>
      <c r="J4210" s="2">
        <v>107000</v>
      </c>
      <c r="K4210" s="2">
        <v>59639</v>
      </c>
      <c r="L4210" s="2">
        <f t="shared" si="3548"/>
        <v>33000</v>
      </c>
      <c r="M4210" s="2">
        <v>11000</v>
      </c>
      <c r="N4210" s="2">
        <v>11000</v>
      </c>
      <c r="O4210" s="2">
        <v>11000</v>
      </c>
      <c r="P4210" s="2">
        <f t="shared" si="3550"/>
        <v>92639</v>
      </c>
      <c r="Q4210" s="2">
        <f t="shared" si="3526"/>
        <v>86.578504672897196</v>
      </c>
    </row>
    <row r="4211" spans="1:17">
      <c r="A4211" s="12" t="s">
        <v>803</v>
      </c>
      <c r="B4211" s="12" t="s">
        <v>129</v>
      </c>
      <c r="C4211" s="12" t="s">
        <v>1577</v>
      </c>
      <c r="D4211" s="12" t="s">
        <v>1578</v>
      </c>
      <c r="E4211" s="11">
        <v>6112</v>
      </c>
      <c r="F4211" s="12" t="s">
        <v>1582</v>
      </c>
      <c r="G4211" s="84" t="s">
        <v>3108</v>
      </c>
      <c r="H4211" s="13" t="s">
        <v>7</v>
      </c>
      <c r="I4211" s="2">
        <v>17500</v>
      </c>
      <c r="J4211" s="2">
        <v>23829</v>
      </c>
      <c r="K4211" s="2">
        <v>23829</v>
      </c>
      <c r="L4211" s="2">
        <f t="shared" si="3548"/>
        <v>0</v>
      </c>
      <c r="M4211" s="2"/>
      <c r="N4211" s="2"/>
      <c r="O4211" s="2"/>
      <c r="P4211" s="2">
        <f t="shared" si="3550"/>
        <v>23829</v>
      </c>
      <c r="Q4211" s="2">
        <f t="shared" si="3526"/>
        <v>100</v>
      </c>
    </row>
    <row r="4212" spans="1:17">
      <c r="A4212" s="12" t="s">
        <v>803</v>
      </c>
      <c r="B4212" s="12" t="s">
        <v>129</v>
      </c>
      <c r="C4212" s="12" t="s">
        <v>1577</v>
      </c>
      <c r="D4212" s="12" t="s">
        <v>1578</v>
      </c>
      <c r="E4212" s="11">
        <v>6112</v>
      </c>
      <c r="F4212" s="12" t="s">
        <v>1583</v>
      </c>
      <c r="G4212" s="84" t="s">
        <v>3108</v>
      </c>
      <c r="H4212" s="13" t="s">
        <v>8</v>
      </c>
      <c r="I4212" s="2">
        <v>10000</v>
      </c>
      <c r="J4212" s="2">
        <v>10000</v>
      </c>
      <c r="K4212" s="2">
        <v>10000</v>
      </c>
      <c r="L4212" s="2">
        <f t="shared" si="3548"/>
        <v>0</v>
      </c>
      <c r="M4212" s="2"/>
      <c r="N4212" s="2"/>
      <c r="O4212" s="2"/>
      <c r="P4212" s="2">
        <f t="shared" si="3550"/>
        <v>10000</v>
      </c>
      <c r="Q4212" s="2">
        <f t="shared" si="3526"/>
        <v>100</v>
      </c>
    </row>
    <row r="4213" spans="1:17">
      <c r="A4213" s="12" t="s">
        <v>803</v>
      </c>
      <c r="B4213" s="12" t="s">
        <v>129</v>
      </c>
      <c r="C4213" s="12" t="s">
        <v>1577</v>
      </c>
      <c r="D4213" s="12" t="s">
        <v>1578</v>
      </c>
      <c r="E4213" s="11">
        <v>6112</v>
      </c>
      <c r="F4213" s="12" t="s">
        <v>1584</v>
      </c>
      <c r="G4213" s="84" t="s">
        <v>3108</v>
      </c>
      <c r="H4213" s="13" t="s">
        <v>6</v>
      </c>
      <c r="I4213" s="2">
        <v>17500</v>
      </c>
      <c r="J4213" s="2">
        <v>17500</v>
      </c>
      <c r="K4213" s="2">
        <v>17500</v>
      </c>
      <c r="L4213" s="2">
        <f t="shared" si="3548"/>
        <v>0</v>
      </c>
      <c r="M4213" s="2"/>
      <c r="N4213" s="2"/>
      <c r="O4213" s="2"/>
      <c r="P4213" s="2">
        <f t="shared" si="3550"/>
        <v>17500</v>
      </c>
      <c r="Q4213" s="2">
        <f t="shared" si="3526"/>
        <v>100</v>
      </c>
    </row>
    <row r="4214" spans="1:17">
      <c r="A4214" s="12" t="s">
        <v>803</v>
      </c>
      <c r="B4214" s="12" t="s">
        <v>129</v>
      </c>
      <c r="C4214" s="12" t="s">
        <v>1577</v>
      </c>
      <c r="D4214" s="12" t="s">
        <v>1578</v>
      </c>
      <c r="E4214" s="18" t="s">
        <v>13</v>
      </c>
      <c r="F4214" s="18" t="s">
        <v>0</v>
      </c>
      <c r="G4214" s="81" t="s">
        <v>0</v>
      </c>
      <c r="H4214" s="18" t="s">
        <v>14</v>
      </c>
      <c r="I4214" s="3">
        <v>131888</v>
      </c>
      <c r="J4214" s="3">
        <f t="shared" ref="J4214:K4214" si="3556">SUM(J4215)</f>
        <v>131888</v>
      </c>
      <c r="K4214" s="3">
        <f t="shared" si="3556"/>
        <v>67431</v>
      </c>
      <c r="L4214" s="3">
        <f t="shared" si="3548"/>
        <v>39000</v>
      </c>
      <c r="M4214" s="3">
        <f t="shared" ref="M4214:O4214" si="3557">SUM(M4215)</f>
        <v>13000</v>
      </c>
      <c r="N4214" s="3">
        <f t="shared" si="3557"/>
        <v>13000</v>
      </c>
      <c r="O4214" s="3">
        <f t="shared" si="3557"/>
        <v>13000</v>
      </c>
      <c r="P4214" s="3">
        <f t="shared" si="3550"/>
        <v>106431</v>
      </c>
      <c r="Q4214" s="3">
        <f t="shared" si="3526"/>
        <v>80.698016498847508</v>
      </c>
    </row>
    <row r="4215" spans="1:17">
      <c r="A4215" s="33" t="s">
        <v>803</v>
      </c>
      <c r="B4215" s="33" t="s">
        <v>129</v>
      </c>
      <c r="C4215" s="33" t="s">
        <v>1577</v>
      </c>
      <c r="D4215" s="33" t="s">
        <v>1578</v>
      </c>
      <c r="E4215" s="34">
        <v>6121</v>
      </c>
      <c r="F4215" s="33"/>
      <c r="G4215" s="84" t="s">
        <v>3108</v>
      </c>
      <c r="H4215" s="35" t="s">
        <v>15</v>
      </c>
      <c r="I4215" s="2">
        <v>131888</v>
      </c>
      <c r="J4215" s="2">
        <v>131888</v>
      </c>
      <c r="K4215" s="2">
        <v>67431</v>
      </c>
      <c r="L4215" s="2">
        <f t="shared" si="3548"/>
        <v>39000</v>
      </c>
      <c r="M4215" s="2">
        <v>13000</v>
      </c>
      <c r="N4215" s="2">
        <v>13000</v>
      </c>
      <c r="O4215" s="2">
        <v>13000</v>
      </c>
      <c r="P4215" s="2">
        <f t="shared" si="3550"/>
        <v>106431</v>
      </c>
      <c r="Q4215" s="2">
        <f t="shared" si="3526"/>
        <v>80.698016498847508</v>
      </c>
    </row>
    <row r="4216" spans="1:17">
      <c r="A4216" s="12" t="s">
        <v>803</v>
      </c>
      <c r="B4216" s="12" t="s">
        <v>129</v>
      </c>
      <c r="C4216" s="12" t="s">
        <v>1577</v>
      </c>
      <c r="D4216" s="12" t="s">
        <v>1578</v>
      </c>
      <c r="E4216" s="18" t="s">
        <v>16</v>
      </c>
      <c r="F4216" s="18" t="s">
        <v>0</v>
      </c>
      <c r="G4216" s="81" t="s">
        <v>0</v>
      </c>
      <c r="H4216" s="18" t="s">
        <v>17</v>
      </c>
      <c r="I4216" s="3">
        <v>119600</v>
      </c>
      <c r="J4216" s="3">
        <f t="shared" ref="J4216:K4216" si="3558">SUM(J4217:J4223)</f>
        <v>114400</v>
      </c>
      <c r="K4216" s="3">
        <f t="shared" si="3558"/>
        <v>66440</v>
      </c>
      <c r="L4216" s="3">
        <f t="shared" si="3548"/>
        <v>28650</v>
      </c>
      <c r="M4216" s="3">
        <f t="shared" ref="M4216:O4216" si="3559">SUM(M4217:M4223)</f>
        <v>12950</v>
      </c>
      <c r="N4216" s="3">
        <f t="shared" si="3559"/>
        <v>7900</v>
      </c>
      <c r="O4216" s="3">
        <f t="shared" si="3559"/>
        <v>7800</v>
      </c>
      <c r="P4216" s="3">
        <f t="shared" si="3550"/>
        <v>95090</v>
      </c>
      <c r="Q4216" s="3">
        <f t="shared" si="3526"/>
        <v>83.120629370629374</v>
      </c>
    </row>
    <row r="4217" spans="1:17">
      <c r="A4217" s="12" t="s">
        <v>803</v>
      </c>
      <c r="B4217" s="12" t="s">
        <v>129</v>
      </c>
      <c r="C4217" s="12" t="s">
        <v>1577</v>
      </c>
      <c r="D4217" s="12" t="s">
        <v>1578</v>
      </c>
      <c r="E4217" s="11">
        <v>6131</v>
      </c>
      <c r="F4217" s="12"/>
      <c r="G4217" s="84" t="s">
        <v>3108</v>
      </c>
      <c r="H4217" s="13" t="s">
        <v>18</v>
      </c>
      <c r="I4217" s="2">
        <v>1600</v>
      </c>
      <c r="J4217" s="2">
        <v>1100</v>
      </c>
      <c r="K4217" s="2">
        <v>1100</v>
      </c>
      <c r="L4217" s="2">
        <f t="shared" si="3548"/>
        <v>0</v>
      </c>
      <c r="M4217" s="2"/>
      <c r="N4217" s="2"/>
      <c r="O4217" s="2"/>
      <c r="P4217" s="2">
        <f t="shared" si="3550"/>
        <v>1100</v>
      </c>
      <c r="Q4217" s="2">
        <f t="shared" si="3526"/>
        <v>100</v>
      </c>
    </row>
    <row r="4218" spans="1:17">
      <c r="A4218" s="12" t="s">
        <v>803</v>
      </c>
      <c r="B4218" s="12" t="s">
        <v>129</v>
      </c>
      <c r="C4218" s="12" t="s">
        <v>1577</v>
      </c>
      <c r="D4218" s="12" t="s">
        <v>1578</v>
      </c>
      <c r="E4218" s="11">
        <v>6132</v>
      </c>
      <c r="F4218" s="12"/>
      <c r="G4218" s="84" t="s">
        <v>3108</v>
      </c>
      <c r="H4218" s="13" t="s">
        <v>19</v>
      </c>
      <c r="I4218" s="2">
        <v>42000</v>
      </c>
      <c r="J4218" s="2">
        <v>42000</v>
      </c>
      <c r="K4218" s="2">
        <v>32000</v>
      </c>
      <c r="L4218" s="2">
        <f t="shared" si="3548"/>
        <v>6000</v>
      </c>
      <c r="M4218" s="2">
        <v>2000</v>
      </c>
      <c r="N4218" s="2">
        <v>2000</v>
      </c>
      <c r="O4218" s="2">
        <v>2000</v>
      </c>
      <c r="P4218" s="2">
        <f t="shared" si="3550"/>
        <v>38000</v>
      </c>
      <c r="Q4218" s="2">
        <f t="shared" si="3526"/>
        <v>90.476190476190482</v>
      </c>
    </row>
    <row r="4219" spans="1:17">
      <c r="A4219" s="12" t="s">
        <v>803</v>
      </c>
      <c r="B4219" s="12" t="s">
        <v>129</v>
      </c>
      <c r="C4219" s="12" t="s">
        <v>1577</v>
      </c>
      <c r="D4219" s="12" t="s">
        <v>1578</v>
      </c>
      <c r="E4219" s="11">
        <v>6133</v>
      </c>
      <c r="F4219" s="12"/>
      <c r="G4219" s="84" t="s">
        <v>3108</v>
      </c>
      <c r="H4219" s="13" t="s">
        <v>20</v>
      </c>
      <c r="I4219" s="2">
        <v>7200</v>
      </c>
      <c r="J4219" s="2">
        <v>7200</v>
      </c>
      <c r="K4219" s="2">
        <v>3600</v>
      </c>
      <c r="L4219" s="2">
        <f t="shared" si="3548"/>
        <v>1900</v>
      </c>
      <c r="M4219" s="2">
        <v>500</v>
      </c>
      <c r="N4219" s="2">
        <v>700</v>
      </c>
      <c r="O4219" s="2">
        <v>700</v>
      </c>
      <c r="P4219" s="2">
        <f t="shared" si="3550"/>
        <v>5500</v>
      </c>
      <c r="Q4219" s="2">
        <f t="shared" si="3526"/>
        <v>76.388888888888886</v>
      </c>
    </row>
    <row r="4220" spans="1:17">
      <c r="A4220" s="12" t="s">
        <v>803</v>
      </c>
      <c r="B4220" s="12" t="s">
        <v>129</v>
      </c>
      <c r="C4220" s="12" t="s">
        <v>1577</v>
      </c>
      <c r="D4220" s="12" t="s">
        <v>1578</v>
      </c>
      <c r="E4220" s="11">
        <v>6134</v>
      </c>
      <c r="F4220" s="12"/>
      <c r="G4220" s="84" t="s">
        <v>3108</v>
      </c>
      <c r="H4220" s="13" t="s">
        <v>21</v>
      </c>
      <c r="I4220" s="2">
        <v>16000</v>
      </c>
      <c r="J4220" s="2">
        <v>15500</v>
      </c>
      <c r="K4220" s="2">
        <v>7750</v>
      </c>
      <c r="L4220" s="2">
        <f t="shared" si="3548"/>
        <v>4500</v>
      </c>
      <c r="M4220" s="2">
        <v>1500</v>
      </c>
      <c r="N4220" s="2">
        <v>1500</v>
      </c>
      <c r="O4220" s="2">
        <v>1500</v>
      </c>
      <c r="P4220" s="2">
        <f t="shared" si="3550"/>
        <v>12250</v>
      </c>
      <c r="Q4220" s="2">
        <f t="shared" si="3526"/>
        <v>79.032258064516128</v>
      </c>
    </row>
    <row r="4221" spans="1:17">
      <c r="A4221" s="12" t="s">
        <v>803</v>
      </c>
      <c r="B4221" s="12" t="s">
        <v>129</v>
      </c>
      <c r="C4221" s="12" t="s">
        <v>1577</v>
      </c>
      <c r="D4221" s="12" t="s">
        <v>1578</v>
      </c>
      <c r="E4221" s="11">
        <v>6135</v>
      </c>
      <c r="F4221" s="12"/>
      <c r="G4221" s="84" t="s">
        <v>3108</v>
      </c>
      <c r="H4221" s="13" t="s">
        <v>22</v>
      </c>
      <c r="I4221" s="2">
        <v>700</v>
      </c>
      <c r="J4221" s="2">
        <v>500</v>
      </c>
      <c r="K4221" s="2">
        <v>250</v>
      </c>
      <c r="L4221" s="2">
        <f t="shared" si="3548"/>
        <v>250</v>
      </c>
      <c r="M4221" s="2">
        <v>250</v>
      </c>
      <c r="N4221" s="2"/>
      <c r="O4221" s="2"/>
      <c r="P4221" s="2">
        <f t="shared" si="3550"/>
        <v>500</v>
      </c>
      <c r="Q4221" s="2">
        <f t="shared" si="3526"/>
        <v>100</v>
      </c>
    </row>
    <row r="4222" spans="1:17">
      <c r="A4222" s="12" t="s">
        <v>803</v>
      </c>
      <c r="B4222" s="12" t="s">
        <v>129</v>
      </c>
      <c r="C4222" s="12" t="s">
        <v>1577</v>
      </c>
      <c r="D4222" s="12" t="s">
        <v>1578</v>
      </c>
      <c r="E4222" s="11">
        <v>6137</v>
      </c>
      <c r="F4222" s="12"/>
      <c r="G4222" s="84" t="s">
        <v>3108</v>
      </c>
      <c r="H4222" s="13" t="s">
        <v>24</v>
      </c>
      <c r="I4222" s="2">
        <v>11900</v>
      </c>
      <c r="J4222" s="2">
        <v>9900</v>
      </c>
      <c r="K4222" s="2">
        <v>5045</v>
      </c>
      <c r="L4222" s="2">
        <f t="shared" si="3548"/>
        <v>2400</v>
      </c>
      <c r="M4222" s="2">
        <v>800</v>
      </c>
      <c r="N4222" s="2">
        <v>800</v>
      </c>
      <c r="O4222" s="2">
        <v>800</v>
      </c>
      <c r="P4222" s="2">
        <f t="shared" si="3550"/>
        <v>7445</v>
      </c>
      <c r="Q4222" s="2">
        <f t="shared" si="3526"/>
        <v>75.202020202020208</v>
      </c>
    </row>
    <row r="4223" spans="1:17">
      <c r="A4223" s="17" t="s">
        <v>803</v>
      </c>
      <c r="B4223" s="17" t="s">
        <v>129</v>
      </c>
      <c r="C4223" s="17" t="s">
        <v>1577</v>
      </c>
      <c r="D4223" s="17" t="s">
        <v>1578</v>
      </c>
      <c r="E4223" s="17" t="s">
        <v>99</v>
      </c>
      <c r="F4223" s="12" t="s">
        <v>0</v>
      </c>
      <c r="G4223" s="84" t="s">
        <v>0</v>
      </c>
      <c r="H4223" s="18" t="s">
        <v>26</v>
      </c>
      <c r="I4223" s="3">
        <v>40200</v>
      </c>
      <c r="J4223" s="3">
        <f t="shared" ref="J4223:K4223" si="3560">SUM(J4224:J4226)</f>
        <v>38200</v>
      </c>
      <c r="K4223" s="3">
        <f t="shared" si="3560"/>
        <v>16695</v>
      </c>
      <c r="L4223" s="3">
        <f t="shared" si="3548"/>
        <v>13600</v>
      </c>
      <c r="M4223" s="3">
        <f t="shared" ref="M4223:O4223" si="3561">SUM(M4224:M4226)</f>
        <v>7900</v>
      </c>
      <c r="N4223" s="3">
        <f t="shared" si="3561"/>
        <v>2900</v>
      </c>
      <c r="O4223" s="3">
        <f t="shared" si="3561"/>
        <v>2800</v>
      </c>
      <c r="P4223" s="3">
        <f t="shared" si="3550"/>
        <v>30295</v>
      </c>
      <c r="Q4223" s="3">
        <f t="shared" si="3526"/>
        <v>79.306282722513089</v>
      </c>
    </row>
    <row r="4224" spans="1:17">
      <c r="A4224" s="12" t="s">
        <v>803</v>
      </c>
      <c r="B4224" s="12" t="s">
        <v>129</v>
      </c>
      <c r="C4224" s="12" t="s">
        <v>1577</v>
      </c>
      <c r="D4224" s="12" t="s">
        <v>1578</v>
      </c>
      <c r="E4224" s="11">
        <v>6139</v>
      </c>
      <c r="F4224" s="12"/>
      <c r="G4224" s="84" t="s">
        <v>3108</v>
      </c>
      <c r="H4224" s="13" t="s">
        <v>26</v>
      </c>
      <c r="I4224" s="2">
        <v>31400</v>
      </c>
      <c r="J4224" s="2">
        <v>29400</v>
      </c>
      <c r="K4224" s="2">
        <v>14650</v>
      </c>
      <c r="L4224" s="2">
        <f t="shared" si="3548"/>
        <v>7400</v>
      </c>
      <c r="M4224" s="2">
        <v>2500</v>
      </c>
      <c r="N4224" s="2">
        <v>2500</v>
      </c>
      <c r="O4224" s="2">
        <v>2400</v>
      </c>
      <c r="P4224" s="2">
        <f t="shared" si="3550"/>
        <v>22050</v>
      </c>
      <c r="Q4224" s="2">
        <f t="shared" si="3526"/>
        <v>75</v>
      </c>
    </row>
    <row r="4225" spans="1:17">
      <c r="A4225" s="33" t="s">
        <v>803</v>
      </c>
      <c r="B4225" s="33" t="s">
        <v>129</v>
      </c>
      <c r="C4225" s="33" t="s">
        <v>1577</v>
      </c>
      <c r="D4225" s="33" t="s">
        <v>1578</v>
      </c>
      <c r="E4225" s="34">
        <v>6139</v>
      </c>
      <c r="F4225" s="33" t="s">
        <v>1585</v>
      </c>
      <c r="G4225" s="84" t="s">
        <v>3108</v>
      </c>
      <c r="H4225" s="35" t="s">
        <v>108</v>
      </c>
      <c r="I4225" s="2">
        <v>3800</v>
      </c>
      <c r="J4225" s="2">
        <v>3800</v>
      </c>
      <c r="K4225" s="2">
        <v>2045</v>
      </c>
      <c r="L4225" s="2">
        <f t="shared" si="3548"/>
        <v>1200</v>
      </c>
      <c r="M4225" s="2">
        <v>400</v>
      </c>
      <c r="N4225" s="2">
        <v>400</v>
      </c>
      <c r="O4225" s="2">
        <v>400</v>
      </c>
      <c r="P4225" s="2">
        <f t="shared" si="3550"/>
        <v>3245</v>
      </c>
      <c r="Q4225" s="2">
        <f t="shared" si="3526"/>
        <v>85.394736842105274</v>
      </c>
    </row>
    <row r="4226" spans="1:17" ht="22.5">
      <c r="A4226" s="12" t="s">
        <v>803</v>
      </c>
      <c r="B4226" s="12" t="s">
        <v>129</v>
      </c>
      <c r="C4226" s="12" t="s">
        <v>1577</v>
      </c>
      <c r="D4226" s="12" t="s">
        <v>1578</v>
      </c>
      <c r="E4226" s="11">
        <v>6139</v>
      </c>
      <c r="F4226" s="12" t="s">
        <v>1586</v>
      </c>
      <c r="G4226" s="84" t="s">
        <v>3108</v>
      </c>
      <c r="H4226" s="13" t="s">
        <v>114</v>
      </c>
      <c r="I4226" s="2">
        <v>5000</v>
      </c>
      <c r="J4226" s="2">
        <v>5000</v>
      </c>
      <c r="K4226" s="2">
        <v>0</v>
      </c>
      <c r="L4226" s="2">
        <f t="shared" si="3548"/>
        <v>5000</v>
      </c>
      <c r="M4226" s="2">
        <v>5000</v>
      </c>
      <c r="N4226" s="2"/>
      <c r="O4226" s="2"/>
      <c r="P4226" s="2">
        <f t="shared" si="3550"/>
        <v>5000</v>
      </c>
      <c r="Q4226" s="2">
        <f t="shared" si="3526"/>
        <v>100</v>
      </c>
    </row>
    <row r="4227" spans="1:17" ht="22.5">
      <c r="A4227" s="17" t="s">
        <v>0</v>
      </c>
      <c r="B4227" s="17" t="s">
        <v>0</v>
      </c>
      <c r="C4227" s="17" t="s">
        <v>0</v>
      </c>
      <c r="D4227" s="18" t="s">
        <v>0</v>
      </c>
      <c r="E4227" s="18" t="s">
        <v>0</v>
      </c>
      <c r="F4227" s="18" t="s">
        <v>0</v>
      </c>
      <c r="G4227" s="81" t="s">
        <v>0</v>
      </c>
      <c r="H4227" s="24" t="s">
        <v>36</v>
      </c>
      <c r="I4227" s="29">
        <v>100</v>
      </c>
      <c r="J4227" s="29">
        <f t="shared" ref="J4227:K4229" si="3562">SUM(J4228)</f>
        <v>100</v>
      </c>
      <c r="K4227" s="29">
        <f t="shared" si="3562"/>
        <v>0</v>
      </c>
      <c r="L4227" s="29">
        <f t="shared" si="3548"/>
        <v>0</v>
      </c>
      <c r="M4227" s="29">
        <f t="shared" ref="M4227:O4229" si="3563">SUM(M4228)</f>
        <v>0</v>
      </c>
      <c r="N4227" s="29">
        <f t="shared" si="3563"/>
        <v>0</v>
      </c>
      <c r="O4227" s="29">
        <f t="shared" si="3563"/>
        <v>0</v>
      </c>
      <c r="P4227" s="29">
        <f t="shared" si="3550"/>
        <v>0</v>
      </c>
      <c r="Q4227" s="29">
        <f t="shared" si="3526"/>
        <v>0</v>
      </c>
    </row>
    <row r="4228" spans="1:17">
      <c r="A4228" s="12" t="s">
        <v>803</v>
      </c>
      <c r="B4228" s="12" t="s">
        <v>129</v>
      </c>
      <c r="C4228" s="12" t="s">
        <v>1577</v>
      </c>
      <c r="D4228" s="12" t="s">
        <v>1578</v>
      </c>
      <c r="E4228" s="18" t="s">
        <v>28</v>
      </c>
      <c r="F4228" s="18" t="s">
        <v>0</v>
      </c>
      <c r="G4228" s="81" t="s">
        <v>0</v>
      </c>
      <c r="H4228" s="18" t="s">
        <v>29</v>
      </c>
      <c r="I4228" s="3">
        <v>100</v>
      </c>
      <c r="J4228" s="3">
        <f t="shared" si="3562"/>
        <v>100</v>
      </c>
      <c r="K4228" s="3">
        <f t="shared" si="3562"/>
        <v>0</v>
      </c>
      <c r="L4228" s="3">
        <f t="shared" si="3548"/>
        <v>0</v>
      </c>
      <c r="M4228" s="3">
        <f t="shared" si="3563"/>
        <v>0</v>
      </c>
      <c r="N4228" s="3">
        <f t="shared" si="3563"/>
        <v>0</v>
      </c>
      <c r="O4228" s="3">
        <f t="shared" si="3563"/>
        <v>0</v>
      </c>
      <c r="P4228" s="3">
        <f t="shared" si="3550"/>
        <v>0</v>
      </c>
      <c r="Q4228" s="3">
        <f t="shared" si="3526"/>
        <v>0</v>
      </c>
    </row>
    <row r="4229" spans="1:17">
      <c r="A4229" s="17" t="s">
        <v>803</v>
      </c>
      <c r="B4229" s="17" t="s">
        <v>129</v>
      </c>
      <c r="C4229" s="17" t="s">
        <v>1577</v>
      </c>
      <c r="D4229" s="17" t="s">
        <v>1578</v>
      </c>
      <c r="E4229" s="17" t="s">
        <v>120</v>
      </c>
      <c r="F4229" s="12" t="s">
        <v>0</v>
      </c>
      <c r="G4229" s="84" t="s">
        <v>0</v>
      </c>
      <c r="H4229" s="18" t="s">
        <v>35</v>
      </c>
      <c r="I4229" s="3">
        <v>100</v>
      </c>
      <c r="J4229" s="3">
        <f t="shared" si="3562"/>
        <v>100</v>
      </c>
      <c r="K4229" s="3">
        <f t="shared" si="3562"/>
        <v>0</v>
      </c>
      <c r="L4229" s="3">
        <f t="shared" si="3548"/>
        <v>0</v>
      </c>
      <c r="M4229" s="3">
        <f t="shared" si="3563"/>
        <v>0</v>
      </c>
      <c r="N4229" s="3">
        <f t="shared" si="3563"/>
        <v>0</v>
      </c>
      <c r="O4229" s="3">
        <f t="shared" si="3563"/>
        <v>0</v>
      </c>
      <c r="P4229" s="3">
        <f t="shared" si="3550"/>
        <v>0</v>
      </c>
      <c r="Q4229" s="3">
        <f t="shared" si="3526"/>
        <v>0</v>
      </c>
    </row>
    <row r="4230" spans="1:17">
      <c r="A4230" s="12" t="s">
        <v>803</v>
      </c>
      <c r="B4230" s="12" t="s">
        <v>129</v>
      </c>
      <c r="C4230" s="12" t="s">
        <v>1577</v>
      </c>
      <c r="D4230" s="12" t="s">
        <v>1578</v>
      </c>
      <c r="E4230" s="11">
        <v>6148</v>
      </c>
      <c r="F4230" s="12"/>
      <c r="G4230" s="84" t="s">
        <v>3108</v>
      </c>
      <c r="H4230" s="13" t="s">
        <v>35</v>
      </c>
      <c r="I4230" s="2">
        <v>100</v>
      </c>
      <c r="J4230" s="2">
        <v>100</v>
      </c>
      <c r="K4230" s="2">
        <v>0</v>
      </c>
      <c r="L4230" s="2">
        <f t="shared" si="3548"/>
        <v>0</v>
      </c>
      <c r="M4230" s="2"/>
      <c r="N4230" s="2"/>
      <c r="O4230" s="2"/>
      <c r="P4230" s="2">
        <f t="shared" si="3550"/>
        <v>0</v>
      </c>
      <c r="Q4230" s="2">
        <f t="shared" si="3526"/>
        <v>0</v>
      </c>
    </row>
    <row r="4231" spans="1:17" ht="22.5">
      <c r="A4231" s="17" t="s">
        <v>0</v>
      </c>
      <c r="B4231" s="17" t="s">
        <v>0</v>
      </c>
      <c r="C4231" s="17" t="s">
        <v>0</v>
      </c>
      <c r="D4231" s="18" t="s">
        <v>0</v>
      </c>
      <c r="E4231" s="18" t="s">
        <v>0</v>
      </c>
      <c r="F4231" s="18" t="s">
        <v>0</v>
      </c>
      <c r="G4231" s="81" t="s">
        <v>0</v>
      </c>
      <c r="H4231" s="24" t="s">
        <v>58</v>
      </c>
      <c r="I4231" s="29">
        <v>37000</v>
      </c>
      <c r="J4231" s="29">
        <f t="shared" ref="J4231:K4231" si="3564">SUM(J4232)</f>
        <v>30000</v>
      </c>
      <c r="K4231" s="29">
        <f t="shared" si="3564"/>
        <v>15000</v>
      </c>
      <c r="L4231" s="29">
        <f t="shared" si="3548"/>
        <v>15000</v>
      </c>
      <c r="M4231" s="29">
        <f t="shared" ref="M4231:O4231" si="3565">SUM(M4232)</f>
        <v>10000</v>
      </c>
      <c r="N4231" s="29">
        <f t="shared" si="3565"/>
        <v>5000</v>
      </c>
      <c r="O4231" s="29">
        <f t="shared" si="3565"/>
        <v>0</v>
      </c>
      <c r="P4231" s="29">
        <f t="shared" si="3550"/>
        <v>30000</v>
      </c>
      <c r="Q4231" s="29">
        <f t="shared" si="3526"/>
        <v>100</v>
      </c>
    </row>
    <row r="4232" spans="1:17">
      <c r="A4232" s="12" t="s">
        <v>803</v>
      </c>
      <c r="B4232" s="12" t="s">
        <v>129</v>
      </c>
      <c r="C4232" s="12" t="s">
        <v>1577</v>
      </c>
      <c r="D4232" s="12" t="s">
        <v>1578</v>
      </c>
      <c r="E4232" s="18" t="s">
        <v>50</v>
      </c>
      <c r="F4232" s="18" t="s">
        <v>0</v>
      </c>
      <c r="G4232" s="81" t="s">
        <v>0</v>
      </c>
      <c r="H4232" s="18" t="s">
        <v>51</v>
      </c>
      <c r="I4232" s="3">
        <v>37000</v>
      </c>
      <c r="J4232" s="3">
        <f t="shared" ref="J4232" si="3566">SUM(J4233:J4234)</f>
        <v>30000</v>
      </c>
      <c r="K4232" s="3">
        <f t="shared" ref="K4232" si="3567">SUM(K4233:K4234)</f>
        <v>15000</v>
      </c>
      <c r="L4232" s="3">
        <f t="shared" si="3548"/>
        <v>15000</v>
      </c>
      <c r="M4232" s="3">
        <f t="shared" ref="M4232:O4232" si="3568">SUM(M4233:M4234)</f>
        <v>10000</v>
      </c>
      <c r="N4232" s="3">
        <f t="shared" si="3568"/>
        <v>5000</v>
      </c>
      <c r="O4232" s="3">
        <f t="shared" si="3568"/>
        <v>0</v>
      </c>
      <c r="P4232" s="3">
        <f t="shared" si="3550"/>
        <v>30000</v>
      </c>
      <c r="Q4232" s="3">
        <f t="shared" si="3526"/>
        <v>100</v>
      </c>
    </row>
    <row r="4233" spans="1:17">
      <c r="A4233" s="12" t="s">
        <v>803</v>
      </c>
      <c r="B4233" s="12" t="s">
        <v>129</v>
      </c>
      <c r="C4233" s="12" t="s">
        <v>1577</v>
      </c>
      <c r="D4233" s="12" t="s">
        <v>1578</v>
      </c>
      <c r="E4233" s="11">
        <v>8213</v>
      </c>
      <c r="F4233" s="12"/>
      <c r="G4233" s="84" t="s">
        <v>3108</v>
      </c>
      <c r="H4233" s="13" t="s">
        <v>54</v>
      </c>
      <c r="I4233" s="2">
        <v>27000</v>
      </c>
      <c r="J4233" s="2">
        <v>20000</v>
      </c>
      <c r="K4233" s="2">
        <v>10000</v>
      </c>
      <c r="L4233" s="2">
        <f t="shared" si="3548"/>
        <v>10000</v>
      </c>
      <c r="M4233" s="2">
        <v>5000</v>
      </c>
      <c r="N4233" s="2">
        <v>5000</v>
      </c>
      <c r="O4233" s="2"/>
      <c r="P4233" s="2">
        <f t="shared" si="3550"/>
        <v>20000</v>
      </c>
      <c r="Q4233" s="2">
        <f t="shared" si="3526"/>
        <v>100</v>
      </c>
    </row>
    <row r="4234" spans="1:17">
      <c r="A4234" s="12" t="s">
        <v>803</v>
      </c>
      <c r="B4234" s="12" t="s">
        <v>129</v>
      </c>
      <c r="C4234" s="12" t="s">
        <v>1577</v>
      </c>
      <c r="D4234" s="12" t="s">
        <v>1578</v>
      </c>
      <c r="E4234" s="11">
        <v>8216</v>
      </c>
      <c r="F4234" s="12"/>
      <c r="G4234" s="84" t="s">
        <v>3108</v>
      </c>
      <c r="H4234" s="13" t="s">
        <v>57</v>
      </c>
      <c r="I4234" s="2">
        <v>10000</v>
      </c>
      <c r="J4234" s="2">
        <v>10000</v>
      </c>
      <c r="K4234" s="2">
        <v>5000</v>
      </c>
      <c r="L4234" s="2">
        <f t="shared" si="3548"/>
        <v>5000</v>
      </c>
      <c r="M4234" s="2">
        <v>5000</v>
      </c>
      <c r="N4234" s="2"/>
      <c r="O4234" s="2"/>
      <c r="P4234" s="2">
        <f t="shared" si="3550"/>
        <v>10000</v>
      </c>
      <c r="Q4234" s="2">
        <f t="shared" si="3526"/>
        <v>100</v>
      </c>
    </row>
    <row r="4235" spans="1:17">
      <c r="A4235" s="13" t="s">
        <v>0</v>
      </c>
      <c r="B4235" s="13" t="s">
        <v>0</v>
      </c>
      <c r="C4235" s="13" t="s">
        <v>0</v>
      </c>
      <c r="D4235" s="13" t="s">
        <v>0</v>
      </c>
      <c r="E4235" s="13" t="s">
        <v>0</v>
      </c>
      <c r="F4235" s="13" t="s">
        <v>0</v>
      </c>
      <c r="G4235" s="84" t="s">
        <v>0</v>
      </c>
      <c r="H4235" s="24" t="s">
        <v>1587</v>
      </c>
      <c r="I4235" s="29">
        <v>1733271</v>
      </c>
      <c r="J4235" s="29">
        <f t="shared" ref="J4235:K4235" si="3569">SUM(J4205,J4227,J4231)</f>
        <v>1727400</v>
      </c>
      <c r="K4235" s="29">
        <f t="shared" si="3569"/>
        <v>917667</v>
      </c>
      <c r="L4235" s="29">
        <f t="shared" si="3548"/>
        <v>454950</v>
      </c>
      <c r="M4235" s="29">
        <f t="shared" ref="M4235:O4235" si="3570">SUM(M4205,M4227,M4231)</f>
        <v>160050</v>
      </c>
      <c r="N4235" s="29">
        <f t="shared" si="3570"/>
        <v>150000</v>
      </c>
      <c r="O4235" s="29">
        <f t="shared" si="3570"/>
        <v>144900</v>
      </c>
      <c r="P4235" s="29">
        <f t="shared" si="3550"/>
        <v>1372617</v>
      </c>
      <c r="Q4235" s="29">
        <f t="shared" si="3526"/>
        <v>79.461444946161862</v>
      </c>
    </row>
    <row r="4236" spans="1:17" ht="15.75" thickBot="1">
      <c r="A4236" s="13" t="s">
        <v>0</v>
      </c>
      <c r="B4236" s="13" t="s">
        <v>0</v>
      </c>
      <c r="C4236" s="13" t="s">
        <v>0</v>
      </c>
      <c r="D4236" s="13" t="s">
        <v>0</v>
      </c>
      <c r="E4236" s="13" t="s">
        <v>0</v>
      </c>
      <c r="F4236" s="13" t="s">
        <v>0</v>
      </c>
      <c r="G4236" s="84" t="s">
        <v>0</v>
      </c>
      <c r="H4236" s="18" t="s">
        <v>125</v>
      </c>
      <c r="I4236" s="3">
        <v>39</v>
      </c>
      <c r="J4236" s="3">
        <v>39</v>
      </c>
      <c r="K4236" s="3">
        <v>0</v>
      </c>
      <c r="L4236" s="3">
        <f t="shared" si="3548"/>
        <v>0</v>
      </c>
      <c r="M4236" s="3"/>
      <c r="N4236" s="3"/>
      <c r="O4236" s="3"/>
      <c r="P4236" s="3">
        <f t="shared" si="3550"/>
        <v>0</v>
      </c>
      <c r="Q4236" s="3">
        <f t="shared" si="3526"/>
        <v>0</v>
      </c>
    </row>
    <row r="4237" spans="1:17" ht="45.75" thickBot="1">
      <c r="A4237" s="109" t="s">
        <v>0</v>
      </c>
      <c r="B4237" s="109" t="s">
        <v>0</v>
      </c>
      <c r="C4237" s="109" t="s">
        <v>0</v>
      </c>
      <c r="D4237" s="109" t="s">
        <v>0</v>
      </c>
      <c r="E4237" s="109" t="s">
        <v>0</v>
      </c>
      <c r="F4237" s="109" t="s">
        <v>0</v>
      </c>
      <c r="G4237" s="121" t="s">
        <v>0</v>
      </c>
      <c r="H4237" s="1" t="s">
        <v>126</v>
      </c>
      <c r="I4237" s="1" t="s">
        <v>3016</v>
      </c>
      <c r="J4237" s="1" t="s">
        <v>3199</v>
      </c>
      <c r="K4237" s="1" t="s">
        <v>3198</v>
      </c>
      <c r="L4237" s="1" t="s">
        <v>3191</v>
      </c>
      <c r="M4237" s="1" t="s">
        <v>3193</v>
      </c>
      <c r="N4237" s="1" t="s">
        <v>3194</v>
      </c>
      <c r="O4237" s="1" t="s">
        <v>3195</v>
      </c>
      <c r="P4237" s="1" t="s">
        <v>3192</v>
      </c>
      <c r="Q4237" s="1" t="s">
        <v>3185</v>
      </c>
    </row>
    <row r="4238" spans="1:17">
      <c r="A4238" s="110"/>
      <c r="B4238" s="110"/>
      <c r="C4238" s="110"/>
      <c r="D4238" s="110"/>
      <c r="E4238" s="110"/>
      <c r="F4238" s="110"/>
      <c r="G4238" s="122"/>
      <c r="H4238" s="26" t="s">
        <v>0</v>
      </c>
      <c r="I4238" s="28">
        <v>1</v>
      </c>
      <c r="J4238" s="28">
        <v>2</v>
      </c>
      <c r="K4238" s="28">
        <v>3</v>
      </c>
      <c r="L4238" s="28" t="s">
        <v>3186</v>
      </c>
      <c r="M4238" s="28">
        <v>5</v>
      </c>
      <c r="N4238" s="28">
        <v>6</v>
      </c>
      <c r="O4238" s="28">
        <v>7</v>
      </c>
      <c r="P4238" s="28" t="s">
        <v>3187</v>
      </c>
      <c r="Q4238" s="28">
        <v>9</v>
      </c>
    </row>
    <row r="4239" spans="1:17">
      <c r="A4239" s="110"/>
      <c r="B4239" s="110"/>
      <c r="C4239" s="110"/>
      <c r="D4239" s="110"/>
      <c r="E4239" s="110"/>
      <c r="F4239" s="110"/>
      <c r="G4239" s="122"/>
      <c r="H4239" s="8" t="s">
        <v>877</v>
      </c>
      <c r="I4239" s="9">
        <v>1733271</v>
      </c>
      <c r="J4239" s="9">
        <f t="shared" ref="J4239" si="3571">SUM(J4235)</f>
        <v>1727400</v>
      </c>
      <c r="K4239" s="9">
        <f t="shared" ref="K4239" si="3572">SUM(K4235)</f>
        <v>917667</v>
      </c>
      <c r="L4239" s="9">
        <f t="shared" ref="L4239:L4240" si="3573">M4239+N4239+O4239</f>
        <v>454950</v>
      </c>
      <c r="M4239" s="9">
        <f t="shared" ref="M4239:O4239" si="3574">SUM(M4235)</f>
        <v>160050</v>
      </c>
      <c r="N4239" s="9">
        <f t="shared" si="3574"/>
        <v>150000</v>
      </c>
      <c r="O4239" s="9">
        <f t="shared" si="3574"/>
        <v>144900</v>
      </c>
      <c r="P4239" s="9">
        <f t="shared" ref="P4239:P4240" si="3575">SUM(K4239+L4239)</f>
        <v>1372617</v>
      </c>
      <c r="Q4239" s="9">
        <f t="shared" si="3526"/>
        <v>79.461444946161862</v>
      </c>
    </row>
    <row r="4240" spans="1:17">
      <c r="A4240" s="110"/>
      <c r="B4240" s="110"/>
      <c r="C4240" s="110"/>
      <c r="D4240" s="110"/>
      <c r="E4240" s="110"/>
      <c r="F4240" s="110"/>
      <c r="G4240" s="122"/>
      <c r="H4240" s="10" t="s">
        <v>68</v>
      </c>
      <c r="I4240" s="9">
        <v>1733271</v>
      </c>
      <c r="J4240" s="9">
        <f t="shared" ref="J4240" si="3576">SUM(J4239)</f>
        <v>1727400</v>
      </c>
      <c r="K4240" s="9">
        <f t="shared" ref="K4240" si="3577">SUM(K4239)</f>
        <v>917667</v>
      </c>
      <c r="L4240" s="9">
        <f t="shared" si="3573"/>
        <v>454950</v>
      </c>
      <c r="M4240" s="9">
        <f t="shared" ref="M4240:O4240" si="3578">SUM(M4239)</f>
        <v>160050</v>
      </c>
      <c r="N4240" s="9">
        <f t="shared" si="3578"/>
        <v>150000</v>
      </c>
      <c r="O4240" s="9">
        <f t="shared" si="3578"/>
        <v>144900</v>
      </c>
      <c r="P4240" s="9">
        <f t="shared" si="3575"/>
        <v>1372617</v>
      </c>
      <c r="Q4240" s="9">
        <f t="shared" si="3526"/>
        <v>79.461444946161862</v>
      </c>
    </row>
    <row r="4241" spans="1:17">
      <c r="A4241" s="111"/>
      <c r="B4241" s="111"/>
      <c r="C4241" s="111"/>
      <c r="D4241" s="111"/>
      <c r="E4241" s="111"/>
      <c r="F4241" s="111"/>
      <c r="G4241" s="123"/>
      <c r="Q4241" t="str">
        <f t="shared" ref="Q4241:Q4304" si="3579">IF(J4241=0,"-",P4241/J4241*100)</f>
        <v>-</v>
      </c>
    </row>
    <row r="4242" spans="1:17" ht="15.75" thickBot="1">
      <c r="A4242" s="13" t="s">
        <v>0</v>
      </c>
      <c r="B4242" s="13" t="s">
        <v>0</v>
      </c>
      <c r="C4242" s="13" t="s">
        <v>0</v>
      </c>
      <c r="D4242" s="13" t="s">
        <v>0</v>
      </c>
      <c r="E4242" s="13" t="s">
        <v>0</v>
      </c>
      <c r="F4242" s="13" t="s">
        <v>0</v>
      </c>
      <c r="G4242" s="84" t="s">
        <v>0</v>
      </c>
      <c r="H4242" s="27" t="s">
        <v>0</v>
      </c>
      <c r="I4242" s="27"/>
      <c r="J4242" s="27"/>
      <c r="K4242" s="27"/>
      <c r="L4242" s="27"/>
      <c r="M4242" s="27"/>
      <c r="N4242" s="27"/>
      <c r="O4242" s="27"/>
      <c r="P4242" s="27"/>
      <c r="Q4242" s="27" t="str">
        <f t="shared" si="3579"/>
        <v>-</v>
      </c>
    </row>
    <row r="4243" spans="1:17" ht="45.75" thickBot="1">
      <c r="A4243" s="1" t="s">
        <v>82</v>
      </c>
      <c r="B4243" s="1" t="s">
        <v>83</v>
      </c>
      <c r="C4243" s="1" t="s">
        <v>84</v>
      </c>
      <c r="D4243" s="19" t="s">
        <v>0</v>
      </c>
      <c r="E4243" s="1" t="s">
        <v>85</v>
      </c>
      <c r="F4243" s="1" t="s">
        <v>86</v>
      </c>
      <c r="G4243" s="82" t="s">
        <v>87</v>
      </c>
      <c r="H4243" s="1" t="s">
        <v>1</v>
      </c>
      <c r="I4243" s="1" t="s">
        <v>3016</v>
      </c>
      <c r="J4243" s="1" t="s">
        <v>3199</v>
      </c>
      <c r="K4243" s="1" t="s">
        <v>3198</v>
      </c>
      <c r="L4243" s="1" t="s">
        <v>3191</v>
      </c>
      <c r="M4243" s="1" t="s">
        <v>3193</v>
      </c>
      <c r="N4243" s="1" t="s">
        <v>3194</v>
      </c>
      <c r="O4243" s="1" t="s">
        <v>3195</v>
      </c>
      <c r="P4243" s="1" t="s">
        <v>3192</v>
      </c>
      <c r="Q4243" s="1" t="s">
        <v>3185</v>
      </c>
    </row>
    <row r="4244" spans="1:17">
      <c r="A4244" s="20" t="s">
        <v>0</v>
      </c>
      <c r="B4244" s="20" t="s">
        <v>0</v>
      </c>
      <c r="C4244" s="20" t="s">
        <v>0</v>
      </c>
      <c r="D4244" s="21" t="s">
        <v>0</v>
      </c>
      <c r="E4244" s="21" t="s">
        <v>0</v>
      </c>
      <c r="F4244" s="22" t="s">
        <v>0</v>
      </c>
      <c r="G4244" s="83" t="s">
        <v>0</v>
      </c>
      <c r="H4244" s="23" t="s">
        <v>0</v>
      </c>
      <c r="I4244" s="28">
        <v>1</v>
      </c>
      <c r="J4244" s="28">
        <v>2</v>
      </c>
      <c r="K4244" s="28">
        <v>3</v>
      </c>
      <c r="L4244" s="28" t="s">
        <v>3186</v>
      </c>
      <c r="M4244" s="28">
        <v>5</v>
      </c>
      <c r="N4244" s="28">
        <v>6</v>
      </c>
      <c r="O4244" s="28">
        <v>7</v>
      </c>
      <c r="P4244" s="28" t="s">
        <v>3187</v>
      </c>
      <c r="Q4244" s="28">
        <v>9</v>
      </c>
    </row>
    <row r="4245" spans="1:17">
      <c r="A4245" s="17" t="s">
        <v>803</v>
      </c>
      <c r="B4245" s="17" t="s">
        <v>129</v>
      </c>
      <c r="C4245" s="12" t="s">
        <v>1588</v>
      </c>
      <c r="D4245" s="12" t="s">
        <v>1589</v>
      </c>
      <c r="E4245" s="18" t="s">
        <v>0</v>
      </c>
      <c r="F4245" s="18" t="s">
        <v>0</v>
      </c>
      <c r="G4245" s="81" t="s">
        <v>0</v>
      </c>
      <c r="H4245" s="18" t="s">
        <v>1590</v>
      </c>
      <c r="I4245" s="11"/>
      <c r="J4245" s="11"/>
      <c r="K4245" s="11"/>
      <c r="L4245" s="11"/>
      <c r="M4245" s="11"/>
      <c r="N4245" s="11"/>
      <c r="O4245" s="11"/>
      <c r="P4245" s="11"/>
      <c r="Q4245" s="11" t="str">
        <f t="shared" si="3579"/>
        <v>-</v>
      </c>
    </row>
    <row r="4246" spans="1:17" ht="22.5">
      <c r="A4246" s="17" t="s">
        <v>0</v>
      </c>
      <c r="B4246" s="17" t="s">
        <v>0</v>
      </c>
      <c r="C4246" s="17" t="s">
        <v>0</v>
      </c>
      <c r="D4246" s="18" t="s">
        <v>0</v>
      </c>
      <c r="E4246" s="18" t="s">
        <v>0</v>
      </c>
      <c r="F4246" s="18" t="s">
        <v>0</v>
      </c>
      <c r="G4246" s="81" t="s">
        <v>0</v>
      </c>
      <c r="H4246" s="24" t="s">
        <v>27</v>
      </c>
      <c r="I4246" s="29">
        <v>1826547</v>
      </c>
      <c r="J4246" s="29">
        <f t="shared" ref="J4246" si="3580">SUM(J4247,J4255,J4257)</f>
        <v>1819053</v>
      </c>
      <c r="K4246" s="29">
        <f t="shared" ref="K4246" si="3581">SUM(K4247,K4255,K4257)</f>
        <v>928329</v>
      </c>
      <c r="L4246" s="29">
        <f t="shared" ref="L4246:L4277" si="3582">M4246+N4246+O4246</f>
        <v>477350</v>
      </c>
      <c r="M4246" s="29">
        <f t="shared" ref="M4246:O4246" si="3583">SUM(M4247,M4255,M4257)</f>
        <v>163600</v>
      </c>
      <c r="N4246" s="29">
        <f t="shared" si="3583"/>
        <v>156850</v>
      </c>
      <c r="O4246" s="29">
        <f t="shared" si="3583"/>
        <v>156900</v>
      </c>
      <c r="P4246" s="29">
        <f t="shared" ref="P4246:P4277" si="3584">SUM(K4246+L4246)</f>
        <v>1405679</v>
      </c>
      <c r="Q4246" s="29">
        <f t="shared" si="3579"/>
        <v>77.275318531125819</v>
      </c>
    </row>
    <row r="4247" spans="1:17">
      <c r="A4247" s="12" t="s">
        <v>803</v>
      </c>
      <c r="B4247" s="12" t="s">
        <v>129</v>
      </c>
      <c r="C4247" s="12" t="s">
        <v>1588</v>
      </c>
      <c r="D4247" s="12" t="s">
        <v>1589</v>
      </c>
      <c r="E4247" s="18" t="s">
        <v>2</v>
      </c>
      <c r="F4247" s="18" t="s">
        <v>0</v>
      </c>
      <c r="G4247" s="81" t="s">
        <v>0</v>
      </c>
      <c r="H4247" s="18" t="s">
        <v>3</v>
      </c>
      <c r="I4247" s="3">
        <v>1533161</v>
      </c>
      <c r="J4247" s="3">
        <f t="shared" ref="J4247" si="3585">SUM(J4248:J4249)</f>
        <v>1540167</v>
      </c>
      <c r="K4247" s="3">
        <f t="shared" ref="K4247" si="3586">SUM(K4248:K4249)</f>
        <v>789800</v>
      </c>
      <c r="L4247" s="3">
        <f t="shared" si="3582"/>
        <v>402300</v>
      </c>
      <c r="M4247" s="3">
        <f t="shared" ref="M4247:O4247" si="3587">SUM(M4248:M4249)</f>
        <v>134100</v>
      </c>
      <c r="N4247" s="3">
        <f t="shared" si="3587"/>
        <v>134100</v>
      </c>
      <c r="O4247" s="3">
        <f t="shared" si="3587"/>
        <v>134100</v>
      </c>
      <c r="P4247" s="3">
        <f t="shared" si="3584"/>
        <v>1192100</v>
      </c>
      <c r="Q4247" s="3">
        <f t="shared" si="3579"/>
        <v>77.400697456834223</v>
      </c>
    </row>
    <row r="4248" spans="1:17">
      <c r="A4248" s="33" t="s">
        <v>803</v>
      </c>
      <c r="B4248" s="33" t="s">
        <v>129</v>
      </c>
      <c r="C4248" s="33" t="s">
        <v>1588</v>
      </c>
      <c r="D4248" s="33" t="s">
        <v>1589</v>
      </c>
      <c r="E4248" s="34">
        <v>6111</v>
      </c>
      <c r="F4248" s="33"/>
      <c r="G4248" s="84" t="s">
        <v>3108</v>
      </c>
      <c r="H4248" s="35" t="s">
        <v>4</v>
      </c>
      <c r="I4248" s="2">
        <v>1336061</v>
      </c>
      <c r="J4248" s="2">
        <v>1336061</v>
      </c>
      <c r="K4248" s="2">
        <v>666983</v>
      </c>
      <c r="L4248" s="2">
        <f t="shared" si="3582"/>
        <v>360000</v>
      </c>
      <c r="M4248" s="2">
        <v>120000</v>
      </c>
      <c r="N4248" s="2">
        <v>120000</v>
      </c>
      <c r="O4248" s="2">
        <v>120000</v>
      </c>
      <c r="P4248" s="2">
        <f t="shared" si="3584"/>
        <v>1026983</v>
      </c>
      <c r="Q4248" s="2">
        <f t="shared" si="3579"/>
        <v>76.866475407934217</v>
      </c>
    </row>
    <row r="4249" spans="1:17">
      <c r="A4249" s="17" t="s">
        <v>803</v>
      </c>
      <c r="B4249" s="17" t="s">
        <v>129</v>
      </c>
      <c r="C4249" s="17" t="s">
        <v>1588</v>
      </c>
      <c r="D4249" s="17" t="s">
        <v>1589</v>
      </c>
      <c r="E4249" s="17" t="s">
        <v>91</v>
      </c>
      <c r="F4249" s="12" t="s">
        <v>0</v>
      </c>
      <c r="G4249" s="84" t="s">
        <v>0</v>
      </c>
      <c r="H4249" s="18" t="s">
        <v>5</v>
      </c>
      <c r="I4249" s="3">
        <v>197100</v>
      </c>
      <c r="J4249" s="3">
        <f t="shared" ref="J4249:K4249" si="3588">SUM(J4250:J4254)</f>
        <v>204106</v>
      </c>
      <c r="K4249" s="3">
        <f t="shared" si="3588"/>
        <v>122817</v>
      </c>
      <c r="L4249" s="3">
        <f t="shared" si="3582"/>
        <v>42300</v>
      </c>
      <c r="M4249" s="3">
        <f t="shared" ref="M4249:O4249" si="3589">SUM(M4250:M4254)</f>
        <v>14100</v>
      </c>
      <c r="N4249" s="3">
        <f t="shared" si="3589"/>
        <v>14100</v>
      </c>
      <c r="O4249" s="3">
        <f t="shared" si="3589"/>
        <v>14100</v>
      </c>
      <c r="P4249" s="3">
        <f t="shared" si="3584"/>
        <v>165117</v>
      </c>
      <c r="Q4249" s="3">
        <f t="shared" si="3579"/>
        <v>80.897670818104316</v>
      </c>
    </row>
    <row r="4250" spans="1:17">
      <c r="A4250" s="33" t="s">
        <v>803</v>
      </c>
      <c r="B4250" s="33" t="s">
        <v>129</v>
      </c>
      <c r="C4250" s="33" t="s">
        <v>1588</v>
      </c>
      <c r="D4250" s="33" t="s">
        <v>1589</v>
      </c>
      <c r="E4250" s="34">
        <v>6112</v>
      </c>
      <c r="F4250" s="33" t="s">
        <v>1591</v>
      </c>
      <c r="G4250" s="84" t="s">
        <v>3108</v>
      </c>
      <c r="H4250" s="35" t="s">
        <v>9</v>
      </c>
      <c r="I4250" s="2">
        <v>26500</v>
      </c>
      <c r="J4250" s="2">
        <v>26500</v>
      </c>
      <c r="K4250" s="2">
        <v>18243</v>
      </c>
      <c r="L4250" s="2">
        <f t="shared" si="3582"/>
        <v>6300</v>
      </c>
      <c r="M4250" s="2">
        <v>2100</v>
      </c>
      <c r="N4250" s="2">
        <v>2100</v>
      </c>
      <c r="O4250" s="2">
        <v>2100</v>
      </c>
      <c r="P4250" s="2">
        <f t="shared" si="3584"/>
        <v>24543</v>
      </c>
      <c r="Q4250" s="2">
        <f t="shared" si="3579"/>
        <v>92.615094339622644</v>
      </c>
    </row>
    <row r="4251" spans="1:17">
      <c r="A4251" s="33" t="s">
        <v>803</v>
      </c>
      <c r="B4251" s="33" t="s">
        <v>129</v>
      </c>
      <c r="C4251" s="33" t="s">
        <v>1588</v>
      </c>
      <c r="D4251" s="33" t="s">
        <v>1589</v>
      </c>
      <c r="E4251" s="34">
        <v>6112</v>
      </c>
      <c r="F4251" s="33" t="s">
        <v>1592</v>
      </c>
      <c r="G4251" s="84" t="s">
        <v>3108</v>
      </c>
      <c r="H4251" s="35" t="s">
        <v>10</v>
      </c>
      <c r="I4251" s="2">
        <v>115600</v>
      </c>
      <c r="J4251" s="2">
        <v>115600</v>
      </c>
      <c r="K4251" s="2">
        <v>64168</v>
      </c>
      <c r="L4251" s="2">
        <f t="shared" si="3582"/>
        <v>36000</v>
      </c>
      <c r="M4251" s="2">
        <v>12000</v>
      </c>
      <c r="N4251" s="2">
        <v>12000</v>
      </c>
      <c r="O4251" s="2">
        <v>12000</v>
      </c>
      <c r="P4251" s="2">
        <f t="shared" si="3584"/>
        <v>100168</v>
      </c>
      <c r="Q4251" s="2">
        <f t="shared" si="3579"/>
        <v>86.650519031141869</v>
      </c>
    </row>
    <row r="4252" spans="1:17">
      <c r="A4252" s="12" t="s">
        <v>803</v>
      </c>
      <c r="B4252" s="12" t="s">
        <v>129</v>
      </c>
      <c r="C4252" s="12" t="s">
        <v>1588</v>
      </c>
      <c r="D4252" s="12" t="s">
        <v>1589</v>
      </c>
      <c r="E4252" s="11">
        <v>6112</v>
      </c>
      <c r="F4252" s="12" t="s">
        <v>1593</v>
      </c>
      <c r="G4252" s="84" t="s">
        <v>3108</v>
      </c>
      <c r="H4252" s="13" t="s">
        <v>7</v>
      </c>
      <c r="I4252" s="2">
        <v>21100</v>
      </c>
      <c r="J4252" s="2">
        <v>28106</v>
      </c>
      <c r="K4252" s="2">
        <v>28106</v>
      </c>
      <c r="L4252" s="2">
        <f t="shared" si="3582"/>
        <v>0</v>
      </c>
      <c r="M4252" s="2"/>
      <c r="N4252" s="2"/>
      <c r="O4252" s="2"/>
      <c r="P4252" s="2">
        <f t="shared" si="3584"/>
        <v>28106</v>
      </c>
      <c r="Q4252" s="2">
        <f t="shared" si="3579"/>
        <v>100</v>
      </c>
    </row>
    <row r="4253" spans="1:17">
      <c r="A4253" s="12" t="s">
        <v>803</v>
      </c>
      <c r="B4253" s="12" t="s">
        <v>129</v>
      </c>
      <c r="C4253" s="12" t="s">
        <v>1588</v>
      </c>
      <c r="D4253" s="12" t="s">
        <v>1589</v>
      </c>
      <c r="E4253" s="11">
        <v>6112</v>
      </c>
      <c r="F4253" s="12" t="s">
        <v>1594</v>
      </c>
      <c r="G4253" s="84" t="s">
        <v>3108</v>
      </c>
      <c r="H4253" s="13" t="s">
        <v>8</v>
      </c>
      <c r="I4253" s="2">
        <v>18000</v>
      </c>
      <c r="J4253" s="2">
        <v>18000</v>
      </c>
      <c r="K4253" s="2">
        <v>0</v>
      </c>
      <c r="L4253" s="2">
        <f t="shared" si="3582"/>
        <v>0</v>
      </c>
      <c r="M4253" s="2"/>
      <c r="N4253" s="2"/>
      <c r="O4253" s="2"/>
      <c r="P4253" s="2">
        <f t="shared" si="3584"/>
        <v>0</v>
      </c>
      <c r="Q4253" s="2">
        <f t="shared" si="3579"/>
        <v>0</v>
      </c>
    </row>
    <row r="4254" spans="1:17">
      <c r="A4254" s="12" t="s">
        <v>803</v>
      </c>
      <c r="B4254" s="12" t="s">
        <v>129</v>
      </c>
      <c r="C4254" s="12" t="s">
        <v>1588</v>
      </c>
      <c r="D4254" s="12" t="s">
        <v>1589</v>
      </c>
      <c r="E4254" s="11">
        <v>6112</v>
      </c>
      <c r="F4254" s="12" t="s">
        <v>1595</v>
      </c>
      <c r="G4254" s="84" t="s">
        <v>3108</v>
      </c>
      <c r="H4254" s="13" t="s">
        <v>6</v>
      </c>
      <c r="I4254" s="2">
        <v>15900</v>
      </c>
      <c r="J4254" s="2">
        <v>15900</v>
      </c>
      <c r="K4254" s="2">
        <v>12300</v>
      </c>
      <c r="L4254" s="2">
        <f t="shared" si="3582"/>
        <v>0</v>
      </c>
      <c r="M4254" s="2"/>
      <c r="N4254" s="2"/>
      <c r="O4254" s="2"/>
      <c r="P4254" s="2">
        <f t="shared" si="3584"/>
        <v>12300</v>
      </c>
      <c r="Q4254" s="2">
        <f t="shared" si="3579"/>
        <v>77.358490566037744</v>
      </c>
    </row>
    <row r="4255" spans="1:17">
      <c r="A4255" s="12" t="s">
        <v>803</v>
      </c>
      <c r="B4255" s="12" t="s">
        <v>129</v>
      </c>
      <c r="C4255" s="12" t="s">
        <v>1588</v>
      </c>
      <c r="D4255" s="12" t="s">
        <v>1589</v>
      </c>
      <c r="E4255" s="18" t="s">
        <v>13</v>
      </c>
      <c r="F4255" s="18" t="s">
        <v>0</v>
      </c>
      <c r="G4255" s="81" t="s">
        <v>0</v>
      </c>
      <c r="H4255" s="18" t="s">
        <v>14</v>
      </c>
      <c r="I4255" s="3">
        <v>140286</v>
      </c>
      <c r="J4255" s="3">
        <f t="shared" ref="J4255:K4255" si="3590">SUM(J4256)</f>
        <v>140286</v>
      </c>
      <c r="K4255" s="3">
        <f t="shared" si="3590"/>
        <v>70323</v>
      </c>
      <c r="L4255" s="3">
        <f t="shared" si="3582"/>
        <v>36000</v>
      </c>
      <c r="M4255" s="3">
        <f t="shared" ref="M4255:O4255" si="3591">SUM(M4256)</f>
        <v>12000</v>
      </c>
      <c r="N4255" s="3">
        <f t="shared" si="3591"/>
        <v>12000</v>
      </c>
      <c r="O4255" s="3">
        <f t="shared" si="3591"/>
        <v>12000</v>
      </c>
      <c r="P4255" s="3">
        <f t="shared" si="3584"/>
        <v>106323</v>
      </c>
      <c r="Q4255" s="3">
        <f t="shared" si="3579"/>
        <v>75.790171506779018</v>
      </c>
    </row>
    <row r="4256" spans="1:17">
      <c r="A4256" s="33" t="s">
        <v>803</v>
      </c>
      <c r="B4256" s="33" t="s">
        <v>129</v>
      </c>
      <c r="C4256" s="33" t="s">
        <v>1588</v>
      </c>
      <c r="D4256" s="33" t="s">
        <v>1589</v>
      </c>
      <c r="E4256" s="34">
        <v>6121</v>
      </c>
      <c r="F4256" s="33"/>
      <c r="G4256" s="84" t="s">
        <v>3108</v>
      </c>
      <c r="H4256" s="35" t="s">
        <v>15</v>
      </c>
      <c r="I4256" s="2">
        <v>140286</v>
      </c>
      <c r="J4256" s="2">
        <v>140286</v>
      </c>
      <c r="K4256" s="2">
        <v>70323</v>
      </c>
      <c r="L4256" s="2">
        <f t="shared" si="3582"/>
        <v>36000</v>
      </c>
      <c r="M4256" s="2">
        <v>12000</v>
      </c>
      <c r="N4256" s="2">
        <v>12000</v>
      </c>
      <c r="O4256" s="2">
        <v>12000</v>
      </c>
      <c r="P4256" s="2">
        <f t="shared" si="3584"/>
        <v>106323</v>
      </c>
      <c r="Q4256" s="2">
        <f t="shared" si="3579"/>
        <v>75.790171506779018</v>
      </c>
    </row>
    <row r="4257" spans="1:17">
      <c r="A4257" s="12" t="s">
        <v>803</v>
      </c>
      <c r="B4257" s="12" t="s">
        <v>129</v>
      </c>
      <c r="C4257" s="12" t="s">
        <v>1588</v>
      </c>
      <c r="D4257" s="12" t="s">
        <v>1589</v>
      </c>
      <c r="E4257" s="18" t="s">
        <v>16</v>
      </c>
      <c r="F4257" s="18" t="s">
        <v>0</v>
      </c>
      <c r="G4257" s="81" t="s">
        <v>0</v>
      </c>
      <c r="H4257" s="18" t="s">
        <v>17</v>
      </c>
      <c r="I4257" s="3">
        <v>153100</v>
      </c>
      <c r="J4257" s="3">
        <f t="shared" ref="J4257:K4257" si="3592">SUM(J4258:J4264)</f>
        <v>138600</v>
      </c>
      <c r="K4257" s="3">
        <f t="shared" si="3592"/>
        <v>68206</v>
      </c>
      <c r="L4257" s="3">
        <f t="shared" si="3582"/>
        <v>39050</v>
      </c>
      <c r="M4257" s="3">
        <f t="shared" ref="M4257:O4257" si="3593">SUM(M4258:M4264)</f>
        <v>17500</v>
      </c>
      <c r="N4257" s="3">
        <f t="shared" si="3593"/>
        <v>10750</v>
      </c>
      <c r="O4257" s="3">
        <f t="shared" si="3593"/>
        <v>10800</v>
      </c>
      <c r="P4257" s="3">
        <f t="shared" si="3584"/>
        <v>107256</v>
      </c>
      <c r="Q4257" s="3">
        <f t="shared" si="3579"/>
        <v>77.385281385281388</v>
      </c>
    </row>
    <row r="4258" spans="1:17">
      <c r="A4258" s="12" t="s">
        <v>803</v>
      </c>
      <c r="B4258" s="12" t="s">
        <v>129</v>
      </c>
      <c r="C4258" s="12" t="s">
        <v>1588</v>
      </c>
      <c r="D4258" s="12" t="s">
        <v>1589</v>
      </c>
      <c r="E4258" s="11">
        <v>6131</v>
      </c>
      <c r="F4258" s="12"/>
      <c r="G4258" s="84" t="s">
        <v>3108</v>
      </c>
      <c r="H4258" s="13" t="s">
        <v>18</v>
      </c>
      <c r="I4258" s="2">
        <v>2500</v>
      </c>
      <c r="J4258" s="2">
        <v>500</v>
      </c>
      <c r="K4258" s="2">
        <v>500</v>
      </c>
      <c r="L4258" s="2">
        <f t="shared" si="3582"/>
        <v>0</v>
      </c>
      <c r="M4258" s="2"/>
      <c r="N4258" s="2"/>
      <c r="O4258" s="2"/>
      <c r="P4258" s="2">
        <f t="shared" si="3584"/>
        <v>500</v>
      </c>
      <c r="Q4258" s="2">
        <f t="shared" si="3579"/>
        <v>100</v>
      </c>
    </row>
    <row r="4259" spans="1:17">
      <c r="A4259" s="12" t="s">
        <v>803</v>
      </c>
      <c r="B4259" s="12" t="s">
        <v>129</v>
      </c>
      <c r="C4259" s="12" t="s">
        <v>1588</v>
      </c>
      <c r="D4259" s="12" t="s">
        <v>1589</v>
      </c>
      <c r="E4259" s="11">
        <v>6132</v>
      </c>
      <c r="F4259" s="12"/>
      <c r="G4259" s="84" t="s">
        <v>3108</v>
      </c>
      <c r="H4259" s="13" t="s">
        <v>19</v>
      </c>
      <c r="I4259" s="2">
        <v>63000</v>
      </c>
      <c r="J4259" s="2">
        <v>63000</v>
      </c>
      <c r="K4259" s="2">
        <v>33000</v>
      </c>
      <c r="L4259" s="2">
        <f t="shared" si="3582"/>
        <v>15000</v>
      </c>
      <c r="M4259" s="2">
        <v>5000</v>
      </c>
      <c r="N4259" s="2">
        <v>5000</v>
      </c>
      <c r="O4259" s="2">
        <v>5000</v>
      </c>
      <c r="P4259" s="2">
        <f t="shared" si="3584"/>
        <v>48000</v>
      </c>
      <c r="Q4259" s="2">
        <f t="shared" si="3579"/>
        <v>76.19047619047619</v>
      </c>
    </row>
    <row r="4260" spans="1:17">
      <c r="A4260" s="12" t="s">
        <v>803</v>
      </c>
      <c r="B4260" s="12" t="s">
        <v>129</v>
      </c>
      <c r="C4260" s="12" t="s">
        <v>1588</v>
      </c>
      <c r="D4260" s="12" t="s">
        <v>1589</v>
      </c>
      <c r="E4260" s="11">
        <v>6133</v>
      </c>
      <c r="F4260" s="12"/>
      <c r="G4260" s="84" t="s">
        <v>3108</v>
      </c>
      <c r="H4260" s="13" t="s">
        <v>20</v>
      </c>
      <c r="I4260" s="2">
        <v>8000</v>
      </c>
      <c r="J4260" s="2">
        <v>8000</v>
      </c>
      <c r="K4260" s="2">
        <v>3980</v>
      </c>
      <c r="L4260" s="2">
        <f t="shared" si="3582"/>
        <v>2050</v>
      </c>
      <c r="M4260" s="2">
        <v>700</v>
      </c>
      <c r="N4260" s="2">
        <v>650</v>
      </c>
      <c r="O4260" s="2">
        <v>700</v>
      </c>
      <c r="P4260" s="2">
        <f t="shared" si="3584"/>
        <v>6030</v>
      </c>
      <c r="Q4260" s="2">
        <f t="shared" si="3579"/>
        <v>75.375</v>
      </c>
    </row>
    <row r="4261" spans="1:17">
      <c r="A4261" s="12" t="s">
        <v>803</v>
      </c>
      <c r="B4261" s="12" t="s">
        <v>129</v>
      </c>
      <c r="C4261" s="12" t="s">
        <v>1588</v>
      </c>
      <c r="D4261" s="12" t="s">
        <v>1589</v>
      </c>
      <c r="E4261" s="11">
        <v>6134</v>
      </c>
      <c r="F4261" s="12"/>
      <c r="G4261" s="84" t="s">
        <v>3108</v>
      </c>
      <c r="H4261" s="13" t="s">
        <v>21</v>
      </c>
      <c r="I4261" s="2">
        <v>18000</v>
      </c>
      <c r="J4261" s="2">
        <v>16000</v>
      </c>
      <c r="K4261" s="2">
        <v>8000</v>
      </c>
      <c r="L4261" s="2">
        <f t="shared" si="3582"/>
        <v>3900</v>
      </c>
      <c r="M4261" s="2">
        <v>1300</v>
      </c>
      <c r="N4261" s="2">
        <v>1300</v>
      </c>
      <c r="O4261" s="2">
        <v>1300</v>
      </c>
      <c r="P4261" s="2">
        <f t="shared" si="3584"/>
        <v>11900</v>
      </c>
      <c r="Q4261" s="2">
        <f t="shared" si="3579"/>
        <v>74.375</v>
      </c>
    </row>
    <row r="4262" spans="1:17">
      <c r="A4262" s="12" t="s">
        <v>803</v>
      </c>
      <c r="B4262" s="12" t="s">
        <v>129</v>
      </c>
      <c r="C4262" s="12" t="s">
        <v>1588</v>
      </c>
      <c r="D4262" s="12" t="s">
        <v>1589</v>
      </c>
      <c r="E4262" s="11">
        <v>6135</v>
      </c>
      <c r="F4262" s="12"/>
      <c r="G4262" s="84" t="s">
        <v>3108</v>
      </c>
      <c r="H4262" s="13" t="s">
        <v>22</v>
      </c>
      <c r="I4262" s="2">
        <v>3000</v>
      </c>
      <c r="J4262" s="2">
        <v>1000</v>
      </c>
      <c r="K4262" s="2">
        <v>600</v>
      </c>
      <c r="L4262" s="2">
        <f t="shared" si="3582"/>
        <v>400</v>
      </c>
      <c r="M4262" s="2">
        <v>400</v>
      </c>
      <c r="N4262" s="2"/>
      <c r="O4262" s="2"/>
      <c r="P4262" s="2">
        <f t="shared" si="3584"/>
        <v>1000</v>
      </c>
      <c r="Q4262" s="2">
        <f t="shared" si="3579"/>
        <v>100</v>
      </c>
    </row>
    <row r="4263" spans="1:17">
      <c r="A4263" s="12" t="s">
        <v>803</v>
      </c>
      <c r="B4263" s="12" t="s">
        <v>129</v>
      </c>
      <c r="C4263" s="12" t="s">
        <v>1588</v>
      </c>
      <c r="D4263" s="12" t="s">
        <v>1589</v>
      </c>
      <c r="E4263" s="11">
        <v>6137</v>
      </c>
      <c r="F4263" s="12"/>
      <c r="G4263" s="84" t="s">
        <v>3108</v>
      </c>
      <c r="H4263" s="13" t="s">
        <v>24</v>
      </c>
      <c r="I4263" s="2">
        <v>16000</v>
      </c>
      <c r="J4263" s="2">
        <v>10000</v>
      </c>
      <c r="K4263" s="2">
        <v>5090</v>
      </c>
      <c r="L4263" s="2">
        <f t="shared" si="3582"/>
        <v>2700</v>
      </c>
      <c r="M4263" s="2">
        <v>900</v>
      </c>
      <c r="N4263" s="2">
        <v>900</v>
      </c>
      <c r="O4263" s="2">
        <v>900</v>
      </c>
      <c r="P4263" s="2">
        <f t="shared" si="3584"/>
        <v>7790</v>
      </c>
      <c r="Q4263" s="2">
        <f t="shared" si="3579"/>
        <v>77.900000000000006</v>
      </c>
    </row>
    <row r="4264" spans="1:17">
      <c r="A4264" s="17" t="s">
        <v>803</v>
      </c>
      <c r="B4264" s="17" t="s">
        <v>129</v>
      </c>
      <c r="C4264" s="17" t="s">
        <v>1588</v>
      </c>
      <c r="D4264" s="17" t="s">
        <v>1589</v>
      </c>
      <c r="E4264" s="17" t="s">
        <v>99</v>
      </c>
      <c r="F4264" s="12" t="s">
        <v>0</v>
      </c>
      <c r="G4264" s="84" t="s">
        <v>0</v>
      </c>
      <c r="H4264" s="18" t="s">
        <v>26</v>
      </c>
      <c r="I4264" s="3">
        <v>42600</v>
      </c>
      <c r="J4264" s="3">
        <f t="shared" ref="J4264:K4264" si="3594">SUM(J4265:J4267)</f>
        <v>40100</v>
      </c>
      <c r="K4264" s="3">
        <f t="shared" si="3594"/>
        <v>17036</v>
      </c>
      <c r="L4264" s="3">
        <f t="shared" si="3582"/>
        <v>15000</v>
      </c>
      <c r="M4264" s="3">
        <f t="shared" ref="M4264:O4264" si="3595">SUM(M4265:M4267)</f>
        <v>9200</v>
      </c>
      <c r="N4264" s="3">
        <f t="shared" si="3595"/>
        <v>2900</v>
      </c>
      <c r="O4264" s="3">
        <f t="shared" si="3595"/>
        <v>2900</v>
      </c>
      <c r="P4264" s="3">
        <f t="shared" si="3584"/>
        <v>32036</v>
      </c>
      <c r="Q4264" s="3">
        <f t="shared" si="3579"/>
        <v>79.890274314214466</v>
      </c>
    </row>
    <row r="4265" spans="1:17">
      <c r="A4265" s="12" t="s">
        <v>803</v>
      </c>
      <c r="B4265" s="12" t="s">
        <v>129</v>
      </c>
      <c r="C4265" s="12" t="s">
        <v>1588</v>
      </c>
      <c r="D4265" s="12" t="s">
        <v>1589</v>
      </c>
      <c r="E4265" s="11">
        <v>6139</v>
      </c>
      <c r="F4265" s="12"/>
      <c r="G4265" s="84" t="s">
        <v>3108</v>
      </c>
      <c r="H4265" s="13" t="s">
        <v>26</v>
      </c>
      <c r="I4265" s="2">
        <v>32600</v>
      </c>
      <c r="J4265" s="2">
        <v>30100</v>
      </c>
      <c r="K4265" s="2">
        <v>14900</v>
      </c>
      <c r="L4265" s="2">
        <f t="shared" si="3582"/>
        <v>7800</v>
      </c>
      <c r="M4265" s="2">
        <v>2800</v>
      </c>
      <c r="N4265" s="2">
        <v>2500</v>
      </c>
      <c r="O4265" s="2">
        <v>2500</v>
      </c>
      <c r="P4265" s="2">
        <f t="shared" si="3584"/>
        <v>22700</v>
      </c>
      <c r="Q4265" s="2">
        <f t="shared" si="3579"/>
        <v>75.415282392026583</v>
      </c>
    </row>
    <row r="4266" spans="1:17">
      <c r="A4266" s="33" t="s">
        <v>803</v>
      </c>
      <c r="B4266" s="33" t="s">
        <v>129</v>
      </c>
      <c r="C4266" s="33" t="s">
        <v>1588</v>
      </c>
      <c r="D4266" s="33" t="s">
        <v>1589</v>
      </c>
      <c r="E4266" s="34">
        <v>6139</v>
      </c>
      <c r="F4266" s="33" t="s">
        <v>1596</v>
      </c>
      <c r="G4266" s="84" t="s">
        <v>3108</v>
      </c>
      <c r="H4266" s="35" t="s">
        <v>108</v>
      </c>
      <c r="I4266" s="2">
        <v>4000</v>
      </c>
      <c r="J4266" s="2">
        <v>4000</v>
      </c>
      <c r="K4266" s="2">
        <v>2136</v>
      </c>
      <c r="L4266" s="2">
        <f t="shared" si="3582"/>
        <v>1200</v>
      </c>
      <c r="M4266" s="2">
        <v>400</v>
      </c>
      <c r="N4266" s="2">
        <v>400</v>
      </c>
      <c r="O4266" s="2">
        <v>400</v>
      </c>
      <c r="P4266" s="2">
        <f t="shared" si="3584"/>
        <v>3336</v>
      </c>
      <c r="Q4266" s="2">
        <f t="shared" si="3579"/>
        <v>83.399999999999991</v>
      </c>
    </row>
    <row r="4267" spans="1:17" ht="22.5">
      <c r="A4267" s="12" t="s">
        <v>803</v>
      </c>
      <c r="B4267" s="12" t="s">
        <v>129</v>
      </c>
      <c r="C4267" s="12" t="s">
        <v>1588</v>
      </c>
      <c r="D4267" s="12" t="s">
        <v>1589</v>
      </c>
      <c r="E4267" s="11">
        <v>6139</v>
      </c>
      <c r="F4267" s="12" t="s">
        <v>1597</v>
      </c>
      <c r="G4267" s="84" t="s">
        <v>3108</v>
      </c>
      <c r="H4267" s="13" t="s">
        <v>114</v>
      </c>
      <c r="I4267" s="2">
        <v>6000</v>
      </c>
      <c r="J4267" s="2">
        <v>6000</v>
      </c>
      <c r="K4267" s="2">
        <v>0</v>
      </c>
      <c r="L4267" s="2">
        <f t="shared" si="3582"/>
        <v>6000</v>
      </c>
      <c r="M4267" s="2">
        <v>6000</v>
      </c>
      <c r="N4267" s="2"/>
      <c r="O4267" s="2"/>
      <c r="P4267" s="2">
        <f t="shared" si="3584"/>
        <v>6000</v>
      </c>
      <c r="Q4267" s="2">
        <f t="shared" si="3579"/>
        <v>100</v>
      </c>
    </row>
    <row r="4268" spans="1:17" ht="22.5">
      <c r="A4268" s="17" t="s">
        <v>0</v>
      </c>
      <c r="B4268" s="17" t="s">
        <v>0</v>
      </c>
      <c r="C4268" s="17" t="s">
        <v>0</v>
      </c>
      <c r="D4268" s="18" t="s">
        <v>0</v>
      </c>
      <c r="E4268" s="18" t="s">
        <v>0</v>
      </c>
      <c r="F4268" s="18" t="s">
        <v>0</v>
      </c>
      <c r="G4268" s="81" t="s">
        <v>0</v>
      </c>
      <c r="H4268" s="24" t="s">
        <v>36</v>
      </c>
      <c r="I4268" s="29">
        <v>100</v>
      </c>
      <c r="J4268" s="29">
        <f t="shared" ref="J4268:K4270" si="3596">SUM(J4269)</f>
        <v>100</v>
      </c>
      <c r="K4268" s="29">
        <f t="shared" si="3596"/>
        <v>0</v>
      </c>
      <c r="L4268" s="29">
        <f t="shared" si="3582"/>
        <v>0</v>
      </c>
      <c r="M4268" s="29">
        <f t="shared" ref="M4268:O4270" si="3597">SUM(M4269)</f>
        <v>0</v>
      </c>
      <c r="N4268" s="29">
        <f t="shared" si="3597"/>
        <v>0</v>
      </c>
      <c r="O4268" s="29">
        <f t="shared" si="3597"/>
        <v>0</v>
      </c>
      <c r="P4268" s="29">
        <f t="shared" si="3584"/>
        <v>0</v>
      </c>
      <c r="Q4268" s="29">
        <f t="shared" si="3579"/>
        <v>0</v>
      </c>
    </row>
    <row r="4269" spans="1:17">
      <c r="A4269" s="12" t="s">
        <v>803</v>
      </c>
      <c r="B4269" s="12" t="s">
        <v>129</v>
      </c>
      <c r="C4269" s="12" t="s">
        <v>1588</v>
      </c>
      <c r="D4269" s="12" t="s">
        <v>1589</v>
      </c>
      <c r="E4269" s="18" t="s">
        <v>28</v>
      </c>
      <c r="F4269" s="18" t="s">
        <v>0</v>
      </c>
      <c r="G4269" s="81" t="s">
        <v>0</v>
      </c>
      <c r="H4269" s="18" t="s">
        <v>29</v>
      </c>
      <c r="I4269" s="3">
        <v>100</v>
      </c>
      <c r="J4269" s="3">
        <f t="shared" si="3596"/>
        <v>100</v>
      </c>
      <c r="K4269" s="3">
        <f t="shared" si="3596"/>
        <v>0</v>
      </c>
      <c r="L4269" s="3">
        <f t="shared" si="3582"/>
        <v>0</v>
      </c>
      <c r="M4269" s="3">
        <f t="shared" si="3597"/>
        <v>0</v>
      </c>
      <c r="N4269" s="3">
        <f t="shared" si="3597"/>
        <v>0</v>
      </c>
      <c r="O4269" s="3">
        <f t="shared" si="3597"/>
        <v>0</v>
      </c>
      <c r="P4269" s="3">
        <f t="shared" si="3584"/>
        <v>0</v>
      </c>
      <c r="Q4269" s="3">
        <f t="shared" si="3579"/>
        <v>0</v>
      </c>
    </row>
    <row r="4270" spans="1:17">
      <c r="A4270" s="17" t="s">
        <v>803</v>
      </c>
      <c r="B4270" s="17" t="s">
        <v>129</v>
      </c>
      <c r="C4270" s="17" t="s">
        <v>1588</v>
      </c>
      <c r="D4270" s="17" t="s">
        <v>1589</v>
      </c>
      <c r="E4270" s="17" t="s">
        <v>120</v>
      </c>
      <c r="F4270" s="12" t="s">
        <v>0</v>
      </c>
      <c r="G4270" s="84" t="s">
        <v>0</v>
      </c>
      <c r="H4270" s="18" t="s">
        <v>35</v>
      </c>
      <c r="I4270" s="3">
        <v>100</v>
      </c>
      <c r="J4270" s="3">
        <f t="shared" si="3596"/>
        <v>100</v>
      </c>
      <c r="K4270" s="3">
        <f t="shared" si="3596"/>
        <v>0</v>
      </c>
      <c r="L4270" s="3">
        <f t="shared" si="3582"/>
        <v>0</v>
      </c>
      <c r="M4270" s="3">
        <f t="shared" si="3597"/>
        <v>0</v>
      </c>
      <c r="N4270" s="3">
        <f t="shared" si="3597"/>
        <v>0</v>
      </c>
      <c r="O4270" s="3">
        <f t="shared" si="3597"/>
        <v>0</v>
      </c>
      <c r="P4270" s="3">
        <f t="shared" si="3584"/>
        <v>0</v>
      </c>
      <c r="Q4270" s="3">
        <f t="shared" si="3579"/>
        <v>0</v>
      </c>
    </row>
    <row r="4271" spans="1:17">
      <c r="A4271" s="12" t="s">
        <v>803</v>
      </c>
      <c r="B4271" s="12" t="s">
        <v>129</v>
      </c>
      <c r="C4271" s="12" t="s">
        <v>1588</v>
      </c>
      <c r="D4271" s="12" t="s">
        <v>1589</v>
      </c>
      <c r="E4271" s="11">
        <v>6148</v>
      </c>
      <c r="F4271" s="12"/>
      <c r="G4271" s="84" t="s">
        <v>3108</v>
      </c>
      <c r="H4271" s="13" t="s">
        <v>35</v>
      </c>
      <c r="I4271" s="2">
        <v>100</v>
      </c>
      <c r="J4271" s="2">
        <v>100</v>
      </c>
      <c r="K4271" s="2">
        <v>0</v>
      </c>
      <c r="L4271" s="2">
        <f t="shared" si="3582"/>
        <v>0</v>
      </c>
      <c r="M4271" s="2"/>
      <c r="N4271" s="2"/>
      <c r="O4271" s="2"/>
      <c r="P4271" s="2">
        <f t="shared" si="3584"/>
        <v>0</v>
      </c>
      <c r="Q4271" s="2">
        <f t="shared" si="3579"/>
        <v>0</v>
      </c>
    </row>
    <row r="4272" spans="1:17" ht="22.5">
      <c r="A4272" s="17" t="s">
        <v>0</v>
      </c>
      <c r="B4272" s="17" t="s">
        <v>0</v>
      </c>
      <c r="C4272" s="17" t="s">
        <v>0</v>
      </c>
      <c r="D4272" s="18" t="s">
        <v>0</v>
      </c>
      <c r="E4272" s="18" t="s">
        <v>0</v>
      </c>
      <c r="F4272" s="18" t="s">
        <v>0</v>
      </c>
      <c r="G4272" s="81" t="s">
        <v>0</v>
      </c>
      <c r="H4272" s="24" t="s">
        <v>58</v>
      </c>
      <c r="I4272" s="29">
        <v>40000</v>
      </c>
      <c r="J4272" s="29">
        <f t="shared" ref="J4272:K4272" si="3598">SUM(J4273)</f>
        <v>30000</v>
      </c>
      <c r="K4272" s="29">
        <f t="shared" si="3598"/>
        <v>15000</v>
      </c>
      <c r="L4272" s="29">
        <f t="shared" si="3582"/>
        <v>15000</v>
      </c>
      <c r="M4272" s="29">
        <f t="shared" ref="M4272:O4272" si="3599">SUM(M4273)</f>
        <v>10000</v>
      </c>
      <c r="N4272" s="29">
        <f t="shared" si="3599"/>
        <v>5000</v>
      </c>
      <c r="O4272" s="29">
        <f t="shared" si="3599"/>
        <v>0</v>
      </c>
      <c r="P4272" s="29">
        <f t="shared" si="3584"/>
        <v>30000</v>
      </c>
      <c r="Q4272" s="29">
        <f t="shared" si="3579"/>
        <v>100</v>
      </c>
    </row>
    <row r="4273" spans="1:17">
      <c r="A4273" s="12" t="s">
        <v>803</v>
      </c>
      <c r="B4273" s="12" t="s">
        <v>129</v>
      </c>
      <c r="C4273" s="12" t="s">
        <v>1588</v>
      </c>
      <c r="D4273" s="12" t="s">
        <v>1589</v>
      </c>
      <c r="E4273" s="18" t="s">
        <v>50</v>
      </c>
      <c r="F4273" s="18" t="s">
        <v>0</v>
      </c>
      <c r="G4273" s="81" t="s">
        <v>0</v>
      </c>
      <c r="H4273" s="18" t="s">
        <v>51</v>
      </c>
      <c r="I4273" s="3">
        <v>40000</v>
      </c>
      <c r="J4273" s="3">
        <f t="shared" ref="J4273" si="3600">SUM(J4274:J4275)</f>
        <v>30000</v>
      </c>
      <c r="K4273" s="3">
        <f t="shared" ref="K4273" si="3601">SUM(K4274:K4275)</f>
        <v>15000</v>
      </c>
      <c r="L4273" s="3">
        <f t="shared" si="3582"/>
        <v>15000</v>
      </c>
      <c r="M4273" s="3">
        <f t="shared" ref="M4273:O4273" si="3602">SUM(M4274:M4275)</f>
        <v>10000</v>
      </c>
      <c r="N4273" s="3">
        <f t="shared" si="3602"/>
        <v>5000</v>
      </c>
      <c r="O4273" s="3">
        <f t="shared" si="3602"/>
        <v>0</v>
      </c>
      <c r="P4273" s="3">
        <f t="shared" si="3584"/>
        <v>30000</v>
      </c>
      <c r="Q4273" s="3">
        <f t="shared" si="3579"/>
        <v>100</v>
      </c>
    </row>
    <row r="4274" spans="1:17">
      <c r="A4274" s="12" t="s">
        <v>803</v>
      </c>
      <c r="B4274" s="12" t="s">
        <v>129</v>
      </c>
      <c r="C4274" s="12" t="s">
        <v>1588</v>
      </c>
      <c r="D4274" s="12" t="s">
        <v>1589</v>
      </c>
      <c r="E4274" s="11">
        <v>8213</v>
      </c>
      <c r="F4274" s="12"/>
      <c r="G4274" s="84" t="s">
        <v>3108</v>
      </c>
      <c r="H4274" s="13" t="s">
        <v>54</v>
      </c>
      <c r="I4274" s="2">
        <v>30000</v>
      </c>
      <c r="J4274" s="2">
        <v>20000</v>
      </c>
      <c r="K4274" s="2">
        <v>10000</v>
      </c>
      <c r="L4274" s="2">
        <f t="shared" si="3582"/>
        <v>10000</v>
      </c>
      <c r="M4274" s="2">
        <v>5000</v>
      </c>
      <c r="N4274" s="2">
        <v>5000</v>
      </c>
      <c r="O4274" s="2"/>
      <c r="P4274" s="2">
        <f t="shared" si="3584"/>
        <v>20000</v>
      </c>
      <c r="Q4274" s="2">
        <f t="shared" si="3579"/>
        <v>100</v>
      </c>
    </row>
    <row r="4275" spans="1:17">
      <c r="A4275" s="12" t="s">
        <v>803</v>
      </c>
      <c r="B4275" s="12" t="s">
        <v>129</v>
      </c>
      <c r="C4275" s="12" t="s">
        <v>1588</v>
      </c>
      <c r="D4275" s="12" t="s">
        <v>1589</v>
      </c>
      <c r="E4275" s="11">
        <v>8216</v>
      </c>
      <c r="F4275" s="12"/>
      <c r="G4275" s="84" t="s">
        <v>3108</v>
      </c>
      <c r="H4275" s="13" t="s">
        <v>57</v>
      </c>
      <c r="I4275" s="2">
        <v>10000</v>
      </c>
      <c r="J4275" s="2">
        <v>10000</v>
      </c>
      <c r="K4275" s="2">
        <v>5000</v>
      </c>
      <c r="L4275" s="2">
        <f t="shared" si="3582"/>
        <v>5000</v>
      </c>
      <c r="M4275" s="2">
        <v>5000</v>
      </c>
      <c r="N4275" s="2"/>
      <c r="O4275" s="2"/>
      <c r="P4275" s="2">
        <f t="shared" si="3584"/>
        <v>10000</v>
      </c>
      <c r="Q4275" s="2">
        <f t="shared" si="3579"/>
        <v>100</v>
      </c>
    </row>
    <row r="4276" spans="1:17">
      <c r="A4276" s="13" t="s">
        <v>0</v>
      </c>
      <c r="B4276" s="13" t="s">
        <v>0</v>
      </c>
      <c r="C4276" s="13" t="s">
        <v>0</v>
      </c>
      <c r="D4276" s="13" t="s">
        <v>0</v>
      </c>
      <c r="E4276" s="13" t="s">
        <v>0</v>
      </c>
      <c r="F4276" s="13" t="s">
        <v>0</v>
      </c>
      <c r="G4276" s="84" t="s">
        <v>0</v>
      </c>
      <c r="H4276" s="24" t="s">
        <v>1598</v>
      </c>
      <c r="I4276" s="29">
        <v>1866647</v>
      </c>
      <c r="J4276" s="29">
        <f t="shared" ref="J4276:K4276" si="3603">SUM(J4246,J4268,J4272)</f>
        <v>1849153</v>
      </c>
      <c r="K4276" s="29">
        <f t="shared" si="3603"/>
        <v>943329</v>
      </c>
      <c r="L4276" s="29">
        <f t="shared" si="3582"/>
        <v>492350</v>
      </c>
      <c r="M4276" s="29">
        <f t="shared" ref="M4276:O4276" si="3604">SUM(M4246,M4268,M4272)</f>
        <v>173600</v>
      </c>
      <c r="N4276" s="29">
        <f t="shared" si="3604"/>
        <v>161850</v>
      </c>
      <c r="O4276" s="29">
        <f t="shared" si="3604"/>
        <v>156900</v>
      </c>
      <c r="P4276" s="29">
        <f t="shared" si="3584"/>
        <v>1435679</v>
      </c>
      <c r="Q4276" s="29">
        <f t="shared" si="3579"/>
        <v>77.63981671608569</v>
      </c>
    </row>
    <row r="4277" spans="1:17" ht="15.75" thickBot="1">
      <c r="A4277" s="13" t="s">
        <v>0</v>
      </c>
      <c r="B4277" s="13" t="s">
        <v>0</v>
      </c>
      <c r="C4277" s="13" t="s">
        <v>0</v>
      </c>
      <c r="D4277" s="13" t="s">
        <v>0</v>
      </c>
      <c r="E4277" s="13" t="s">
        <v>0</v>
      </c>
      <c r="F4277" s="13" t="s">
        <v>0</v>
      </c>
      <c r="G4277" s="84" t="s">
        <v>0</v>
      </c>
      <c r="H4277" s="18" t="s">
        <v>125</v>
      </c>
      <c r="I4277" s="3">
        <v>46</v>
      </c>
      <c r="J4277" s="3">
        <v>46</v>
      </c>
      <c r="K4277" s="3">
        <v>0</v>
      </c>
      <c r="L4277" s="3">
        <f t="shared" si="3582"/>
        <v>0</v>
      </c>
      <c r="M4277" s="3"/>
      <c r="N4277" s="3"/>
      <c r="O4277" s="3"/>
      <c r="P4277" s="3">
        <f t="shared" si="3584"/>
        <v>0</v>
      </c>
      <c r="Q4277" s="3">
        <f t="shared" si="3579"/>
        <v>0</v>
      </c>
    </row>
    <row r="4278" spans="1:17" ht="45.75" thickBot="1">
      <c r="A4278" s="109" t="s">
        <v>0</v>
      </c>
      <c r="B4278" s="109" t="s">
        <v>0</v>
      </c>
      <c r="C4278" s="109" t="s">
        <v>0</v>
      </c>
      <c r="D4278" s="109" t="s">
        <v>0</v>
      </c>
      <c r="E4278" s="109" t="s">
        <v>0</v>
      </c>
      <c r="F4278" s="109" t="s">
        <v>0</v>
      </c>
      <c r="G4278" s="121" t="s">
        <v>0</v>
      </c>
      <c r="H4278" s="1" t="s">
        <v>126</v>
      </c>
      <c r="I4278" s="1" t="s">
        <v>3016</v>
      </c>
      <c r="J4278" s="1" t="s">
        <v>3199</v>
      </c>
      <c r="K4278" s="1" t="s">
        <v>3198</v>
      </c>
      <c r="L4278" s="1" t="s">
        <v>3191</v>
      </c>
      <c r="M4278" s="1" t="s">
        <v>3193</v>
      </c>
      <c r="N4278" s="1" t="s">
        <v>3194</v>
      </c>
      <c r="O4278" s="1" t="s">
        <v>3195</v>
      </c>
      <c r="P4278" s="1" t="s">
        <v>3192</v>
      </c>
      <c r="Q4278" s="1" t="s">
        <v>3185</v>
      </c>
    </row>
    <row r="4279" spans="1:17">
      <c r="A4279" s="110"/>
      <c r="B4279" s="110"/>
      <c r="C4279" s="110"/>
      <c r="D4279" s="110"/>
      <c r="E4279" s="110"/>
      <c r="F4279" s="110"/>
      <c r="G4279" s="122"/>
      <c r="H4279" s="26" t="s">
        <v>0</v>
      </c>
      <c r="I4279" s="28">
        <v>1</v>
      </c>
      <c r="J4279" s="28">
        <v>2</v>
      </c>
      <c r="K4279" s="28">
        <v>3</v>
      </c>
      <c r="L4279" s="28" t="s">
        <v>3186</v>
      </c>
      <c r="M4279" s="28">
        <v>5</v>
      </c>
      <c r="N4279" s="28">
        <v>6</v>
      </c>
      <c r="O4279" s="28">
        <v>7</v>
      </c>
      <c r="P4279" s="28" t="s">
        <v>3187</v>
      </c>
      <c r="Q4279" s="28">
        <v>9</v>
      </c>
    </row>
    <row r="4280" spans="1:17">
      <c r="A4280" s="110"/>
      <c r="B4280" s="110"/>
      <c r="C4280" s="110"/>
      <c r="D4280" s="110"/>
      <c r="E4280" s="110"/>
      <c r="F4280" s="110"/>
      <c r="G4280" s="122"/>
      <c r="H4280" s="8" t="s">
        <v>877</v>
      </c>
      <c r="I4280" s="9">
        <v>1866647</v>
      </c>
      <c r="J4280" s="9">
        <f t="shared" ref="J4280" si="3605">SUM(J4276)</f>
        <v>1849153</v>
      </c>
      <c r="K4280" s="9">
        <f t="shared" ref="K4280" si="3606">SUM(K4276)</f>
        <v>943329</v>
      </c>
      <c r="L4280" s="9">
        <f t="shared" ref="L4280:L4281" si="3607">M4280+N4280+O4280</f>
        <v>492350</v>
      </c>
      <c r="M4280" s="9">
        <f t="shared" ref="M4280:O4280" si="3608">SUM(M4276)</f>
        <v>173600</v>
      </c>
      <c r="N4280" s="9">
        <f t="shared" si="3608"/>
        <v>161850</v>
      </c>
      <c r="O4280" s="9">
        <f t="shared" si="3608"/>
        <v>156900</v>
      </c>
      <c r="P4280" s="9">
        <f t="shared" ref="P4280:P4281" si="3609">SUM(K4280+L4280)</f>
        <v>1435679</v>
      </c>
      <c r="Q4280" s="9">
        <f t="shared" si="3579"/>
        <v>77.63981671608569</v>
      </c>
    </row>
    <row r="4281" spans="1:17">
      <c r="A4281" s="110"/>
      <c r="B4281" s="110"/>
      <c r="C4281" s="110"/>
      <c r="D4281" s="110"/>
      <c r="E4281" s="110"/>
      <c r="F4281" s="110"/>
      <c r="G4281" s="122"/>
      <c r="H4281" s="10" t="s">
        <v>68</v>
      </c>
      <c r="I4281" s="9">
        <v>1866647</v>
      </c>
      <c r="J4281" s="9">
        <f t="shared" ref="J4281" si="3610">SUM(J4280)</f>
        <v>1849153</v>
      </c>
      <c r="K4281" s="9">
        <f t="shared" ref="K4281" si="3611">SUM(K4280)</f>
        <v>943329</v>
      </c>
      <c r="L4281" s="9">
        <f t="shared" si="3607"/>
        <v>492350</v>
      </c>
      <c r="M4281" s="9">
        <f t="shared" ref="M4281:O4281" si="3612">SUM(M4280)</f>
        <v>173600</v>
      </c>
      <c r="N4281" s="9">
        <f t="shared" si="3612"/>
        <v>161850</v>
      </c>
      <c r="O4281" s="9">
        <f t="shared" si="3612"/>
        <v>156900</v>
      </c>
      <c r="P4281" s="9">
        <f t="shared" si="3609"/>
        <v>1435679</v>
      </c>
      <c r="Q4281" s="9">
        <f t="shared" si="3579"/>
        <v>77.63981671608569</v>
      </c>
    </row>
    <row r="4282" spans="1:17">
      <c r="A4282" s="111"/>
      <c r="B4282" s="111"/>
      <c r="C4282" s="111"/>
      <c r="D4282" s="111"/>
      <c r="E4282" s="111"/>
      <c r="F4282" s="111"/>
      <c r="G4282" s="123"/>
      <c r="Q4282" t="str">
        <f t="shared" si="3579"/>
        <v>-</v>
      </c>
    </row>
    <row r="4283" spans="1:17" ht="15.75" thickBot="1">
      <c r="A4283" s="13" t="s">
        <v>0</v>
      </c>
      <c r="B4283" s="13" t="s">
        <v>0</v>
      </c>
      <c r="C4283" s="13" t="s">
        <v>0</v>
      </c>
      <c r="D4283" s="13" t="s">
        <v>0</v>
      </c>
      <c r="E4283" s="13" t="s">
        <v>0</v>
      </c>
      <c r="F4283" s="13" t="s">
        <v>0</v>
      </c>
      <c r="G4283" s="84" t="s">
        <v>0</v>
      </c>
      <c r="H4283" s="27" t="s">
        <v>0</v>
      </c>
      <c r="I4283" s="27"/>
      <c r="J4283" s="27"/>
      <c r="K4283" s="27"/>
      <c r="L4283" s="27"/>
      <c r="M4283" s="27"/>
      <c r="N4283" s="27"/>
      <c r="O4283" s="27"/>
      <c r="P4283" s="27"/>
      <c r="Q4283" s="27" t="str">
        <f t="shared" si="3579"/>
        <v>-</v>
      </c>
    </row>
    <row r="4284" spans="1:17" ht="45.75" thickBot="1">
      <c r="A4284" s="1" t="s">
        <v>82</v>
      </c>
      <c r="B4284" s="1" t="s">
        <v>83</v>
      </c>
      <c r="C4284" s="1" t="s">
        <v>84</v>
      </c>
      <c r="D4284" s="19" t="s">
        <v>0</v>
      </c>
      <c r="E4284" s="1" t="s">
        <v>85</v>
      </c>
      <c r="F4284" s="1" t="s">
        <v>86</v>
      </c>
      <c r="G4284" s="82" t="s">
        <v>87</v>
      </c>
      <c r="H4284" s="1" t="s">
        <v>1</v>
      </c>
      <c r="I4284" s="1" t="s">
        <v>3016</v>
      </c>
      <c r="J4284" s="1" t="s">
        <v>3199</v>
      </c>
      <c r="K4284" s="1" t="s">
        <v>3198</v>
      </c>
      <c r="L4284" s="1" t="s">
        <v>3191</v>
      </c>
      <c r="M4284" s="1" t="s">
        <v>3193</v>
      </c>
      <c r="N4284" s="1" t="s">
        <v>3194</v>
      </c>
      <c r="O4284" s="1" t="s">
        <v>3195</v>
      </c>
      <c r="P4284" s="1" t="s">
        <v>3192</v>
      </c>
      <c r="Q4284" s="1" t="s">
        <v>3185</v>
      </c>
    </row>
    <row r="4285" spans="1:17">
      <c r="A4285" s="20" t="s">
        <v>0</v>
      </c>
      <c r="B4285" s="20" t="s">
        <v>0</v>
      </c>
      <c r="C4285" s="20" t="s">
        <v>0</v>
      </c>
      <c r="D4285" s="21" t="s">
        <v>0</v>
      </c>
      <c r="E4285" s="21" t="s">
        <v>0</v>
      </c>
      <c r="F4285" s="22" t="s">
        <v>0</v>
      </c>
      <c r="G4285" s="83" t="s">
        <v>0</v>
      </c>
      <c r="H4285" s="23" t="s">
        <v>0</v>
      </c>
      <c r="I4285" s="28">
        <v>1</v>
      </c>
      <c r="J4285" s="28">
        <v>2</v>
      </c>
      <c r="K4285" s="28">
        <v>3</v>
      </c>
      <c r="L4285" s="28" t="s">
        <v>3186</v>
      </c>
      <c r="M4285" s="28">
        <v>5</v>
      </c>
      <c r="N4285" s="28">
        <v>6</v>
      </c>
      <c r="O4285" s="28">
        <v>7</v>
      </c>
      <c r="P4285" s="28" t="s">
        <v>3187</v>
      </c>
      <c r="Q4285" s="28">
        <v>9</v>
      </c>
    </row>
    <row r="4286" spans="1:17">
      <c r="A4286" s="17" t="s">
        <v>803</v>
      </c>
      <c r="B4286" s="17" t="s">
        <v>129</v>
      </c>
      <c r="C4286" s="12" t="s">
        <v>1599</v>
      </c>
      <c r="D4286" s="12" t="s">
        <v>1600</v>
      </c>
      <c r="E4286" s="18" t="s">
        <v>0</v>
      </c>
      <c r="F4286" s="18" t="s">
        <v>0</v>
      </c>
      <c r="G4286" s="81" t="s">
        <v>0</v>
      </c>
      <c r="H4286" s="18" t="s">
        <v>1601</v>
      </c>
      <c r="I4286" s="11"/>
      <c r="J4286" s="11"/>
      <c r="K4286" s="11"/>
      <c r="L4286" s="11"/>
      <c r="M4286" s="11"/>
      <c r="N4286" s="11"/>
      <c r="O4286" s="11"/>
      <c r="P4286" s="11"/>
      <c r="Q4286" s="11" t="str">
        <f t="shared" si="3579"/>
        <v>-</v>
      </c>
    </row>
    <row r="4287" spans="1:17" ht="22.5">
      <c r="A4287" s="17" t="s">
        <v>0</v>
      </c>
      <c r="B4287" s="17" t="s">
        <v>0</v>
      </c>
      <c r="C4287" s="17" t="s">
        <v>0</v>
      </c>
      <c r="D4287" s="18" t="s">
        <v>0</v>
      </c>
      <c r="E4287" s="18" t="s">
        <v>0</v>
      </c>
      <c r="F4287" s="18" t="s">
        <v>0</v>
      </c>
      <c r="G4287" s="81"/>
      <c r="H4287" s="24" t="s">
        <v>27</v>
      </c>
      <c r="I4287" s="29">
        <v>2583385</v>
      </c>
      <c r="J4287" s="29">
        <f t="shared" ref="J4287" si="3613">SUM(J4288,J4296,J4298)</f>
        <v>2580378</v>
      </c>
      <c r="K4287" s="29">
        <f t="shared" ref="K4287" si="3614">SUM(K4288,K4296,K4298)</f>
        <v>1354185</v>
      </c>
      <c r="L4287" s="29">
        <f t="shared" ref="L4287:L4314" si="3615">M4287+N4287+O4287</f>
        <v>678710</v>
      </c>
      <c r="M4287" s="29">
        <f t="shared" ref="M4287:O4287" si="3616">SUM(M4288,M4296,M4298)</f>
        <v>237670</v>
      </c>
      <c r="N4287" s="29">
        <f t="shared" si="3616"/>
        <v>220520</v>
      </c>
      <c r="O4287" s="29">
        <f t="shared" si="3616"/>
        <v>220520</v>
      </c>
      <c r="P4287" s="29">
        <f t="shared" ref="P4287:P4314" si="3617">SUM(K4287+L4287)</f>
        <v>2032895</v>
      </c>
      <c r="Q4287" s="29">
        <f t="shared" si="3579"/>
        <v>78.7828372432256</v>
      </c>
    </row>
    <row r="4288" spans="1:17">
      <c r="A4288" s="12" t="s">
        <v>803</v>
      </c>
      <c r="B4288" s="12" t="s">
        <v>129</v>
      </c>
      <c r="C4288" s="12" t="s">
        <v>1599</v>
      </c>
      <c r="D4288" s="12" t="s">
        <v>1600</v>
      </c>
      <c r="E4288" s="18" t="s">
        <v>2</v>
      </c>
      <c r="F4288" s="18" t="s">
        <v>0</v>
      </c>
      <c r="G4288" s="81" t="s">
        <v>0</v>
      </c>
      <c r="H4288" s="18" t="s">
        <v>3</v>
      </c>
      <c r="I4288" s="3">
        <v>2224647</v>
      </c>
      <c r="J4288" s="3">
        <f t="shared" ref="J4288" si="3618">SUM(J4289:J4290)</f>
        <v>2235640</v>
      </c>
      <c r="K4288" s="3">
        <f t="shared" ref="K4288" si="3619">SUM(K4289:K4290)</f>
        <v>1181850</v>
      </c>
      <c r="L4288" s="3">
        <f t="shared" si="3615"/>
        <v>571500</v>
      </c>
      <c r="M4288" s="3">
        <f t="shared" ref="M4288:O4288" si="3620">SUM(M4289:M4290)</f>
        <v>190500</v>
      </c>
      <c r="N4288" s="3">
        <f t="shared" si="3620"/>
        <v>190500</v>
      </c>
      <c r="O4288" s="3">
        <f t="shared" si="3620"/>
        <v>190500</v>
      </c>
      <c r="P4288" s="3">
        <f t="shared" si="3617"/>
        <v>1753350</v>
      </c>
      <c r="Q4288" s="3">
        <f t="shared" si="3579"/>
        <v>78.427206526990034</v>
      </c>
    </row>
    <row r="4289" spans="1:17">
      <c r="A4289" s="33" t="s">
        <v>803</v>
      </c>
      <c r="B4289" s="33" t="s">
        <v>129</v>
      </c>
      <c r="C4289" s="33" t="s">
        <v>1599</v>
      </c>
      <c r="D4289" s="33" t="s">
        <v>1600</v>
      </c>
      <c r="E4289" s="34">
        <v>6111</v>
      </c>
      <c r="F4289" s="33"/>
      <c r="G4289" s="84" t="s">
        <v>3108</v>
      </c>
      <c r="H4289" s="35" t="s">
        <v>4</v>
      </c>
      <c r="I4289" s="2">
        <v>1972747</v>
      </c>
      <c r="J4289" s="2">
        <v>1972747</v>
      </c>
      <c r="K4289" s="2">
        <v>1018963</v>
      </c>
      <c r="L4289" s="2">
        <f t="shared" si="3615"/>
        <v>510000</v>
      </c>
      <c r="M4289" s="2">
        <v>170000</v>
      </c>
      <c r="N4289" s="2">
        <v>170000</v>
      </c>
      <c r="O4289" s="2">
        <v>170000</v>
      </c>
      <c r="P4289" s="2">
        <f t="shared" si="3617"/>
        <v>1528963</v>
      </c>
      <c r="Q4289" s="2">
        <f t="shared" si="3579"/>
        <v>77.504261823741203</v>
      </c>
    </row>
    <row r="4290" spans="1:17">
      <c r="A4290" s="17" t="s">
        <v>803</v>
      </c>
      <c r="B4290" s="17" t="s">
        <v>129</v>
      </c>
      <c r="C4290" s="17" t="s">
        <v>1599</v>
      </c>
      <c r="D4290" s="17" t="s">
        <v>1600</v>
      </c>
      <c r="E4290" s="17" t="s">
        <v>91</v>
      </c>
      <c r="F4290" s="12" t="s">
        <v>0</v>
      </c>
      <c r="G4290" s="84" t="s">
        <v>0</v>
      </c>
      <c r="H4290" s="18" t="s">
        <v>5</v>
      </c>
      <c r="I4290" s="3">
        <v>251900</v>
      </c>
      <c r="J4290" s="3">
        <f t="shared" ref="J4290:K4290" si="3621">SUM(J4291:J4295)</f>
        <v>262893</v>
      </c>
      <c r="K4290" s="3">
        <f t="shared" si="3621"/>
        <v>162887</v>
      </c>
      <c r="L4290" s="3">
        <f t="shared" si="3615"/>
        <v>61500</v>
      </c>
      <c r="M4290" s="3">
        <f t="shared" ref="M4290:O4290" si="3622">SUM(M4291:M4295)</f>
        <v>20500</v>
      </c>
      <c r="N4290" s="3">
        <f t="shared" si="3622"/>
        <v>20500</v>
      </c>
      <c r="O4290" s="3">
        <f t="shared" si="3622"/>
        <v>20500</v>
      </c>
      <c r="P4290" s="3">
        <f t="shared" si="3617"/>
        <v>224387</v>
      </c>
      <c r="Q4290" s="3">
        <f t="shared" si="3579"/>
        <v>85.352976305949568</v>
      </c>
    </row>
    <row r="4291" spans="1:17">
      <c r="A4291" s="33" t="s">
        <v>803</v>
      </c>
      <c r="B4291" s="33" t="s">
        <v>129</v>
      </c>
      <c r="C4291" s="33" t="s">
        <v>1599</v>
      </c>
      <c r="D4291" s="33" t="s">
        <v>1600</v>
      </c>
      <c r="E4291" s="34">
        <v>6112</v>
      </c>
      <c r="F4291" s="33" t="s">
        <v>1602</v>
      </c>
      <c r="G4291" s="84" t="s">
        <v>3108</v>
      </c>
      <c r="H4291" s="35" t="s">
        <v>9</v>
      </c>
      <c r="I4291" s="2">
        <v>37600</v>
      </c>
      <c r="J4291" s="2">
        <v>37600</v>
      </c>
      <c r="K4291" s="2">
        <v>20405</v>
      </c>
      <c r="L4291" s="2">
        <f t="shared" si="3615"/>
        <v>10500</v>
      </c>
      <c r="M4291" s="2">
        <v>3500</v>
      </c>
      <c r="N4291" s="2">
        <v>3500</v>
      </c>
      <c r="O4291" s="2">
        <v>3500</v>
      </c>
      <c r="P4291" s="2">
        <f t="shared" si="3617"/>
        <v>30905</v>
      </c>
      <c r="Q4291" s="2">
        <f t="shared" si="3579"/>
        <v>82.194148936170208</v>
      </c>
    </row>
    <row r="4292" spans="1:17">
      <c r="A4292" s="33" t="s">
        <v>803</v>
      </c>
      <c r="B4292" s="33" t="s">
        <v>129</v>
      </c>
      <c r="C4292" s="33" t="s">
        <v>1599</v>
      </c>
      <c r="D4292" s="33" t="s">
        <v>1600</v>
      </c>
      <c r="E4292" s="34">
        <v>6112</v>
      </c>
      <c r="F4292" s="33" t="s">
        <v>1603</v>
      </c>
      <c r="G4292" s="84" t="s">
        <v>3108</v>
      </c>
      <c r="H4292" s="35" t="s">
        <v>10</v>
      </c>
      <c r="I4292" s="2">
        <v>163800</v>
      </c>
      <c r="J4292" s="2">
        <v>163800</v>
      </c>
      <c r="K4292" s="2">
        <v>88989</v>
      </c>
      <c r="L4292" s="2">
        <f t="shared" si="3615"/>
        <v>51000</v>
      </c>
      <c r="M4292" s="2">
        <v>17000</v>
      </c>
      <c r="N4292" s="2">
        <v>17000</v>
      </c>
      <c r="O4292" s="2">
        <v>17000</v>
      </c>
      <c r="P4292" s="2">
        <f t="shared" si="3617"/>
        <v>139989</v>
      </c>
      <c r="Q4292" s="2">
        <f t="shared" si="3579"/>
        <v>85.463369963369956</v>
      </c>
    </row>
    <row r="4293" spans="1:17">
      <c r="A4293" s="12" t="s">
        <v>803</v>
      </c>
      <c r="B4293" s="12" t="s">
        <v>129</v>
      </c>
      <c r="C4293" s="12" t="s">
        <v>1599</v>
      </c>
      <c r="D4293" s="12" t="s">
        <v>1600</v>
      </c>
      <c r="E4293" s="11">
        <v>6112</v>
      </c>
      <c r="F4293" s="12" t="s">
        <v>1604</v>
      </c>
      <c r="G4293" s="84" t="s">
        <v>3108</v>
      </c>
      <c r="H4293" s="13" t="s">
        <v>7</v>
      </c>
      <c r="I4293" s="2">
        <v>27500</v>
      </c>
      <c r="J4293" s="2">
        <v>38493</v>
      </c>
      <c r="K4293" s="2">
        <v>38493</v>
      </c>
      <c r="L4293" s="2">
        <f t="shared" si="3615"/>
        <v>0</v>
      </c>
      <c r="M4293" s="2"/>
      <c r="N4293" s="2"/>
      <c r="O4293" s="2"/>
      <c r="P4293" s="2">
        <f t="shared" si="3617"/>
        <v>38493</v>
      </c>
      <c r="Q4293" s="2">
        <f t="shared" si="3579"/>
        <v>100</v>
      </c>
    </row>
    <row r="4294" spans="1:17">
      <c r="A4294" s="12" t="s">
        <v>803</v>
      </c>
      <c r="B4294" s="12" t="s">
        <v>129</v>
      </c>
      <c r="C4294" s="12" t="s">
        <v>1599</v>
      </c>
      <c r="D4294" s="12" t="s">
        <v>1600</v>
      </c>
      <c r="E4294" s="11">
        <v>6112</v>
      </c>
      <c r="F4294" s="12" t="s">
        <v>1605</v>
      </c>
      <c r="G4294" s="84" t="s">
        <v>3108</v>
      </c>
      <c r="H4294" s="13" t="s">
        <v>8</v>
      </c>
      <c r="I4294" s="2">
        <v>8000</v>
      </c>
      <c r="J4294" s="2">
        <v>8000</v>
      </c>
      <c r="K4294" s="2">
        <v>0</v>
      </c>
      <c r="L4294" s="2">
        <f t="shared" si="3615"/>
        <v>0</v>
      </c>
      <c r="M4294" s="2"/>
      <c r="N4294" s="2"/>
      <c r="O4294" s="2"/>
      <c r="P4294" s="2">
        <f t="shared" si="3617"/>
        <v>0</v>
      </c>
      <c r="Q4294" s="2">
        <f t="shared" si="3579"/>
        <v>0</v>
      </c>
    </row>
    <row r="4295" spans="1:17">
      <c r="A4295" s="12" t="s">
        <v>803</v>
      </c>
      <c r="B4295" s="12" t="s">
        <v>129</v>
      </c>
      <c r="C4295" s="12" t="s">
        <v>1599</v>
      </c>
      <c r="D4295" s="12" t="s">
        <v>1600</v>
      </c>
      <c r="E4295" s="11">
        <v>6112</v>
      </c>
      <c r="F4295" s="12" t="s">
        <v>1606</v>
      </c>
      <c r="G4295" s="84" t="s">
        <v>3108</v>
      </c>
      <c r="H4295" s="13" t="s">
        <v>6</v>
      </c>
      <c r="I4295" s="2">
        <v>15000</v>
      </c>
      <c r="J4295" s="2">
        <v>15000</v>
      </c>
      <c r="K4295" s="2">
        <v>15000</v>
      </c>
      <c r="L4295" s="2">
        <f t="shared" si="3615"/>
        <v>0</v>
      </c>
      <c r="M4295" s="2"/>
      <c r="N4295" s="2"/>
      <c r="O4295" s="2"/>
      <c r="P4295" s="2">
        <f t="shared" si="3617"/>
        <v>15000</v>
      </c>
      <c r="Q4295" s="2">
        <f t="shared" si="3579"/>
        <v>100</v>
      </c>
    </row>
    <row r="4296" spans="1:17">
      <c r="A4296" s="12" t="s">
        <v>803</v>
      </c>
      <c r="B4296" s="12" t="s">
        <v>129</v>
      </c>
      <c r="C4296" s="12" t="s">
        <v>1599</v>
      </c>
      <c r="D4296" s="12" t="s">
        <v>1600</v>
      </c>
      <c r="E4296" s="18" t="s">
        <v>13</v>
      </c>
      <c r="F4296" s="18" t="s">
        <v>0</v>
      </c>
      <c r="G4296" s="81" t="s">
        <v>0</v>
      </c>
      <c r="H4296" s="18" t="s">
        <v>14</v>
      </c>
      <c r="I4296" s="3">
        <v>207138</v>
      </c>
      <c r="J4296" s="3">
        <f t="shared" ref="J4296:K4296" si="3623">SUM(J4297)</f>
        <v>207138</v>
      </c>
      <c r="K4296" s="3">
        <f t="shared" si="3623"/>
        <v>107513</v>
      </c>
      <c r="L4296" s="3">
        <f t="shared" si="3615"/>
        <v>57000</v>
      </c>
      <c r="M4296" s="3">
        <f t="shared" ref="M4296:O4296" si="3624">SUM(M4297)</f>
        <v>19000</v>
      </c>
      <c r="N4296" s="3">
        <f t="shared" si="3624"/>
        <v>19000</v>
      </c>
      <c r="O4296" s="3">
        <f t="shared" si="3624"/>
        <v>19000</v>
      </c>
      <c r="P4296" s="3">
        <f t="shared" si="3617"/>
        <v>164513</v>
      </c>
      <c r="Q4296" s="3">
        <f t="shared" si="3579"/>
        <v>79.421931272871234</v>
      </c>
    </row>
    <row r="4297" spans="1:17">
      <c r="A4297" s="33" t="s">
        <v>803</v>
      </c>
      <c r="B4297" s="33" t="s">
        <v>129</v>
      </c>
      <c r="C4297" s="33" t="s">
        <v>1599</v>
      </c>
      <c r="D4297" s="33" t="s">
        <v>1600</v>
      </c>
      <c r="E4297" s="34">
        <v>6121</v>
      </c>
      <c r="F4297" s="33"/>
      <c r="G4297" s="84" t="s">
        <v>3108</v>
      </c>
      <c r="H4297" s="35" t="s">
        <v>15</v>
      </c>
      <c r="I4297" s="2">
        <v>207138</v>
      </c>
      <c r="J4297" s="2">
        <v>207138</v>
      </c>
      <c r="K4297" s="2">
        <v>107513</v>
      </c>
      <c r="L4297" s="2">
        <f t="shared" si="3615"/>
        <v>57000</v>
      </c>
      <c r="M4297" s="2">
        <v>19000</v>
      </c>
      <c r="N4297" s="2">
        <v>19000</v>
      </c>
      <c r="O4297" s="2">
        <v>19000</v>
      </c>
      <c r="P4297" s="2">
        <f t="shared" si="3617"/>
        <v>164513</v>
      </c>
      <c r="Q4297" s="2">
        <f t="shared" si="3579"/>
        <v>79.421931272871234</v>
      </c>
    </row>
    <row r="4298" spans="1:17">
      <c r="A4298" s="12" t="s">
        <v>803</v>
      </c>
      <c r="B4298" s="12" t="s">
        <v>129</v>
      </c>
      <c r="C4298" s="12" t="s">
        <v>1599</v>
      </c>
      <c r="D4298" s="12" t="s">
        <v>1600</v>
      </c>
      <c r="E4298" s="18" t="s">
        <v>16</v>
      </c>
      <c r="F4298" s="18" t="s">
        <v>0</v>
      </c>
      <c r="G4298" s="81" t="s">
        <v>0</v>
      </c>
      <c r="H4298" s="18" t="s">
        <v>17</v>
      </c>
      <c r="I4298" s="3">
        <v>151600</v>
      </c>
      <c r="J4298" s="3">
        <f t="shared" ref="J4298:K4298" si="3625">SUM(J4299:J4305)</f>
        <v>137600</v>
      </c>
      <c r="K4298" s="3">
        <f t="shared" si="3625"/>
        <v>64822</v>
      </c>
      <c r="L4298" s="3">
        <f t="shared" si="3615"/>
        <v>50210</v>
      </c>
      <c r="M4298" s="3">
        <f t="shared" ref="M4298:O4298" si="3626">SUM(M4299:M4305)</f>
        <v>28170</v>
      </c>
      <c r="N4298" s="3">
        <f t="shared" si="3626"/>
        <v>11020</v>
      </c>
      <c r="O4298" s="3">
        <f t="shared" si="3626"/>
        <v>11020</v>
      </c>
      <c r="P4298" s="3">
        <f t="shared" si="3617"/>
        <v>115032</v>
      </c>
      <c r="Q4298" s="3">
        <f t="shared" si="3579"/>
        <v>83.598837209302317</v>
      </c>
    </row>
    <row r="4299" spans="1:17">
      <c r="A4299" s="12" t="s">
        <v>803</v>
      </c>
      <c r="B4299" s="12" t="s">
        <v>129</v>
      </c>
      <c r="C4299" s="12" t="s">
        <v>1599</v>
      </c>
      <c r="D4299" s="12" t="s">
        <v>1600</v>
      </c>
      <c r="E4299" s="11">
        <v>6131</v>
      </c>
      <c r="F4299" s="12"/>
      <c r="G4299" s="84" t="s">
        <v>3108</v>
      </c>
      <c r="H4299" s="13" t="s">
        <v>18</v>
      </c>
      <c r="I4299" s="2">
        <v>1500</v>
      </c>
      <c r="J4299" s="2">
        <v>500</v>
      </c>
      <c r="K4299" s="2">
        <v>0</v>
      </c>
      <c r="L4299" s="2">
        <f t="shared" si="3615"/>
        <v>500</v>
      </c>
      <c r="M4299" s="2">
        <v>500</v>
      </c>
      <c r="N4299" s="2"/>
      <c r="O4299" s="2"/>
      <c r="P4299" s="2">
        <f t="shared" si="3617"/>
        <v>500</v>
      </c>
      <c r="Q4299" s="2">
        <f t="shared" si="3579"/>
        <v>100</v>
      </c>
    </row>
    <row r="4300" spans="1:17">
      <c r="A4300" s="12" t="s">
        <v>803</v>
      </c>
      <c r="B4300" s="12" t="s">
        <v>129</v>
      </c>
      <c r="C4300" s="12" t="s">
        <v>1599</v>
      </c>
      <c r="D4300" s="12" t="s">
        <v>1600</v>
      </c>
      <c r="E4300" s="11">
        <v>6132</v>
      </c>
      <c r="F4300" s="12"/>
      <c r="G4300" s="84" t="s">
        <v>3108</v>
      </c>
      <c r="H4300" s="13" t="s">
        <v>19</v>
      </c>
      <c r="I4300" s="2">
        <v>51000</v>
      </c>
      <c r="J4300" s="2">
        <v>51000</v>
      </c>
      <c r="K4300" s="2">
        <v>25750</v>
      </c>
      <c r="L4300" s="2">
        <f t="shared" si="3615"/>
        <v>20000</v>
      </c>
      <c r="M4300" s="2">
        <v>10000</v>
      </c>
      <c r="N4300" s="2">
        <v>5000</v>
      </c>
      <c r="O4300" s="2">
        <v>5000</v>
      </c>
      <c r="P4300" s="2">
        <f t="shared" si="3617"/>
        <v>45750</v>
      </c>
      <c r="Q4300" s="2">
        <f t="shared" si="3579"/>
        <v>89.705882352941174</v>
      </c>
    </row>
    <row r="4301" spans="1:17">
      <c r="A4301" s="12" t="s">
        <v>803</v>
      </c>
      <c r="B4301" s="12" t="s">
        <v>129</v>
      </c>
      <c r="C4301" s="12" t="s">
        <v>1599</v>
      </c>
      <c r="D4301" s="12" t="s">
        <v>1600</v>
      </c>
      <c r="E4301" s="11">
        <v>6133</v>
      </c>
      <c r="F4301" s="12"/>
      <c r="G4301" s="84" t="s">
        <v>3108</v>
      </c>
      <c r="H4301" s="13" t="s">
        <v>20</v>
      </c>
      <c r="I4301" s="2">
        <v>13000</v>
      </c>
      <c r="J4301" s="2">
        <v>13000</v>
      </c>
      <c r="K4301" s="2">
        <v>7600</v>
      </c>
      <c r="L4301" s="2">
        <f t="shared" si="3615"/>
        <v>2400</v>
      </c>
      <c r="M4301" s="2">
        <v>800</v>
      </c>
      <c r="N4301" s="2">
        <v>800</v>
      </c>
      <c r="O4301" s="2">
        <v>800</v>
      </c>
      <c r="P4301" s="2">
        <f t="shared" si="3617"/>
        <v>10000</v>
      </c>
      <c r="Q4301" s="2">
        <f t="shared" si="3579"/>
        <v>76.923076923076934</v>
      </c>
    </row>
    <row r="4302" spans="1:17">
      <c r="A4302" s="12" t="s">
        <v>803</v>
      </c>
      <c r="B4302" s="12" t="s">
        <v>129</v>
      </c>
      <c r="C4302" s="12" t="s">
        <v>1599</v>
      </c>
      <c r="D4302" s="12" t="s">
        <v>1600</v>
      </c>
      <c r="E4302" s="11">
        <v>6134</v>
      </c>
      <c r="F4302" s="12"/>
      <c r="G4302" s="84" t="s">
        <v>3108</v>
      </c>
      <c r="H4302" s="13" t="s">
        <v>21</v>
      </c>
      <c r="I4302" s="2">
        <v>21000</v>
      </c>
      <c r="J4302" s="2">
        <v>14000</v>
      </c>
      <c r="K4302" s="2">
        <v>7000</v>
      </c>
      <c r="L4302" s="2">
        <f t="shared" si="3615"/>
        <v>3500</v>
      </c>
      <c r="M4302" s="2">
        <v>1500</v>
      </c>
      <c r="N4302" s="2">
        <v>1000</v>
      </c>
      <c r="O4302" s="2">
        <v>1000</v>
      </c>
      <c r="P4302" s="2">
        <f t="shared" si="3617"/>
        <v>10500</v>
      </c>
      <c r="Q4302" s="2">
        <f t="shared" si="3579"/>
        <v>75</v>
      </c>
    </row>
    <row r="4303" spans="1:17">
      <c r="A4303" s="12" t="s">
        <v>803</v>
      </c>
      <c r="B4303" s="12" t="s">
        <v>129</v>
      </c>
      <c r="C4303" s="12" t="s">
        <v>1599</v>
      </c>
      <c r="D4303" s="12" t="s">
        <v>1600</v>
      </c>
      <c r="E4303" s="11">
        <v>6135</v>
      </c>
      <c r="F4303" s="12"/>
      <c r="G4303" s="84" t="s">
        <v>3108</v>
      </c>
      <c r="H4303" s="13" t="s">
        <v>22</v>
      </c>
      <c r="I4303" s="2">
        <v>2500</v>
      </c>
      <c r="J4303" s="2">
        <v>1000</v>
      </c>
      <c r="K4303" s="2">
        <v>500</v>
      </c>
      <c r="L4303" s="2">
        <f t="shared" si="3615"/>
        <v>500</v>
      </c>
      <c r="M4303" s="2">
        <v>500</v>
      </c>
      <c r="N4303" s="2"/>
      <c r="O4303" s="2"/>
      <c r="P4303" s="2">
        <f t="shared" si="3617"/>
        <v>1000</v>
      </c>
      <c r="Q4303" s="2">
        <f t="shared" si="3579"/>
        <v>100</v>
      </c>
    </row>
    <row r="4304" spans="1:17">
      <c r="A4304" s="12" t="s">
        <v>803</v>
      </c>
      <c r="B4304" s="12" t="s">
        <v>129</v>
      </c>
      <c r="C4304" s="12" t="s">
        <v>1599</v>
      </c>
      <c r="D4304" s="12" t="s">
        <v>1600</v>
      </c>
      <c r="E4304" s="11">
        <v>6137</v>
      </c>
      <c r="F4304" s="12"/>
      <c r="G4304" s="84" t="s">
        <v>3108</v>
      </c>
      <c r="H4304" s="13" t="s">
        <v>24</v>
      </c>
      <c r="I4304" s="2">
        <v>14700</v>
      </c>
      <c r="J4304" s="2">
        <v>12700</v>
      </c>
      <c r="K4304" s="2">
        <v>6300</v>
      </c>
      <c r="L4304" s="2">
        <f t="shared" si="3615"/>
        <v>3250</v>
      </c>
      <c r="M4304" s="2">
        <v>1050</v>
      </c>
      <c r="N4304" s="2">
        <v>1100</v>
      </c>
      <c r="O4304" s="2">
        <v>1100</v>
      </c>
      <c r="P4304" s="2">
        <f t="shared" si="3617"/>
        <v>9550</v>
      </c>
      <c r="Q4304" s="2">
        <f t="shared" si="3579"/>
        <v>75.196850393700785</v>
      </c>
    </row>
    <row r="4305" spans="1:17">
      <c r="A4305" s="17" t="s">
        <v>803</v>
      </c>
      <c r="B4305" s="17" t="s">
        <v>129</v>
      </c>
      <c r="C4305" s="17" t="s">
        <v>1599</v>
      </c>
      <c r="D4305" s="17" t="s">
        <v>1600</v>
      </c>
      <c r="E4305" s="17" t="s">
        <v>99</v>
      </c>
      <c r="F4305" s="12" t="s">
        <v>0</v>
      </c>
      <c r="G4305" s="84" t="s">
        <v>0</v>
      </c>
      <c r="H4305" s="18" t="s">
        <v>26</v>
      </c>
      <c r="I4305" s="3">
        <v>47900</v>
      </c>
      <c r="J4305" s="3">
        <f t="shared" ref="J4305:K4305" si="3627">SUM(J4306:J4308)</f>
        <v>45400</v>
      </c>
      <c r="K4305" s="3">
        <f t="shared" si="3627"/>
        <v>17672</v>
      </c>
      <c r="L4305" s="3">
        <f t="shared" si="3615"/>
        <v>20060</v>
      </c>
      <c r="M4305" s="3">
        <f t="shared" ref="M4305:O4305" si="3628">SUM(M4306:M4308)</f>
        <v>13820</v>
      </c>
      <c r="N4305" s="3">
        <f t="shared" si="3628"/>
        <v>3120</v>
      </c>
      <c r="O4305" s="3">
        <f t="shared" si="3628"/>
        <v>3120</v>
      </c>
      <c r="P4305" s="3">
        <f t="shared" si="3617"/>
        <v>37732</v>
      </c>
      <c r="Q4305" s="3">
        <f t="shared" ref="Q4305:Q4368" si="3629">IF(J4305=0,"-",P4305/J4305*100)</f>
        <v>83.110132158590318</v>
      </c>
    </row>
    <row r="4306" spans="1:17">
      <c r="A4306" s="12" t="s">
        <v>803</v>
      </c>
      <c r="B4306" s="12" t="s">
        <v>129</v>
      </c>
      <c r="C4306" s="12" t="s">
        <v>1599</v>
      </c>
      <c r="D4306" s="12" t="s">
        <v>1600</v>
      </c>
      <c r="E4306" s="11">
        <v>6139</v>
      </c>
      <c r="F4306" s="12"/>
      <c r="G4306" s="84" t="s">
        <v>3108</v>
      </c>
      <c r="H4306" s="13" t="s">
        <v>26</v>
      </c>
      <c r="I4306" s="2">
        <v>31200</v>
      </c>
      <c r="J4306" s="2">
        <v>28700</v>
      </c>
      <c r="K4306" s="2">
        <v>14400</v>
      </c>
      <c r="L4306" s="2">
        <f t="shared" si="3615"/>
        <v>7500</v>
      </c>
      <c r="M4306" s="2">
        <v>2500</v>
      </c>
      <c r="N4306" s="2">
        <v>2500</v>
      </c>
      <c r="O4306" s="2">
        <v>2500</v>
      </c>
      <c r="P4306" s="2">
        <f t="shared" si="3617"/>
        <v>21900</v>
      </c>
      <c r="Q4306" s="2">
        <f t="shared" si="3629"/>
        <v>76.306620209059233</v>
      </c>
    </row>
    <row r="4307" spans="1:17">
      <c r="A4307" s="33" t="s">
        <v>803</v>
      </c>
      <c r="B4307" s="33" t="s">
        <v>129</v>
      </c>
      <c r="C4307" s="33" t="s">
        <v>1599</v>
      </c>
      <c r="D4307" s="33" t="s">
        <v>1600</v>
      </c>
      <c r="E4307" s="34">
        <v>6139</v>
      </c>
      <c r="F4307" s="33" t="s">
        <v>1607</v>
      </c>
      <c r="G4307" s="84" t="s">
        <v>3108</v>
      </c>
      <c r="H4307" s="35" t="s">
        <v>108</v>
      </c>
      <c r="I4307" s="2">
        <v>6000</v>
      </c>
      <c r="J4307" s="2">
        <v>6000</v>
      </c>
      <c r="K4307" s="2">
        <v>3272</v>
      </c>
      <c r="L4307" s="2">
        <f t="shared" si="3615"/>
        <v>1860</v>
      </c>
      <c r="M4307" s="2">
        <v>620</v>
      </c>
      <c r="N4307" s="2">
        <v>620</v>
      </c>
      <c r="O4307" s="2">
        <v>620</v>
      </c>
      <c r="P4307" s="2">
        <f t="shared" si="3617"/>
        <v>5132</v>
      </c>
      <c r="Q4307" s="2">
        <f t="shared" si="3629"/>
        <v>85.533333333333331</v>
      </c>
    </row>
    <row r="4308" spans="1:17" ht="22.5">
      <c r="A4308" s="12" t="s">
        <v>803</v>
      </c>
      <c r="B4308" s="12" t="s">
        <v>129</v>
      </c>
      <c r="C4308" s="12" t="s">
        <v>1599</v>
      </c>
      <c r="D4308" s="12" t="s">
        <v>1600</v>
      </c>
      <c r="E4308" s="11">
        <v>6139</v>
      </c>
      <c r="F4308" s="12" t="s">
        <v>1608</v>
      </c>
      <c r="G4308" s="84" t="s">
        <v>3108</v>
      </c>
      <c r="H4308" s="13" t="s">
        <v>114</v>
      </c>
      <c r="I4308" s="2">
        <v>10700</v>
      </c>
      <c r="J4308" s="2">
        <v>10700</v>
      </c>
      <c r="K4308" s="2">
        <v>0</v>
      </c>
      <c r="L4308" s="2">
        <f t="shared" si="3615"/>
        <v>10700</v>
      </c>
      <c r="M4308" s="2">
        <v>10700</v>
      </c>
      <c r="N4308" s="2"/>
      <c r="O4308" s="2"/>
      <c r="P4308" s="2">
        <f t="shared" si="3617"/>
        <v>10700</v>
      </c>
      <c r="Q4308" s="2">
        <f t="shared" si="3629"/>
        <v>100</v>
      </c>
    </row>
    <row r="4309" spans="1:17" ht="22.5">
      <c r="A4309" s="17" t="s">
        <v>0</v>
      </c>
      <c r="B4309" s="17" t="s">
        <v>0</v>
      </c>
      <c r="C4309" s="17" t="s">
        <v>0</v>
      </c>
      <c r="D4309" s="18" t="s">
        <v>0</v>
      </c>
      <c r="E4309" s="18" t="s">
        <v>0</v>
      </c>
      <c r="F4309" s="18" t="s">
        <v>0</v>
      </c>
      <c r="G4309" s="81" t="s">
        <v>0</v>
      </c>
      <c r="H4309" s="24" t="s">
        <v>58</v>
      </c>
      <c r="I4309" s="29">
        <v>37000</v>
      </c>
      <c r="J4309" s="29">
        <f t="shared" ref="J4309:K4309" si="3630">SUM(J4310)</f>
        <v>30000</v>
      </c>
      <c r="K4309" s="29">
        <f t="shared" si="3630"/>
        <v>15000</v>
      </c>
      <c r="L4309" s="29">
        <f t="shared" si="3615"/>
        <v>15000</v>
      </c>
      <c r="M4309" s="29">
        <f t="shared" ref="M4309:O4309" si="3631">SUM(M4310)</f>
        <v>10000</v>
      </c>
      <c r="N4309" s="29">
        <f t="shared" si="3631"/>
        <v>5000</v>
      </c>
      <c r="O4309" s="29">
        <f t="shared" si="3631"/>
        <v>0</v>
      </c>
      <c r="P4309" s="29">
        <f t="shared" si="3617"/>
        <v>30000</v>
      </c>
      <c r="Q4309" s="29">
        <f t="shared" si="3629"/>
        <v>100</v>
      </c>
    </row>
    <row r="4310" spans="1:17">
      <c r="A4310" s="12" t="s">
        <v>803</v>
      </c>
      <c r="B4310" s="12" t="s">
        <v>129</v>
      </c>
      <c r="C4310" s="12" t="s">
        <v>1599</v>
      </c>
      <c r="D4310" s="12" t="s">
        <v>1600</v>
      </c>
      <c r="E4310" s="18" t="s">
        <v>50</v>
      </c>
      <c r="F4310" s="18" t="s">
        <v>0</v>
      </c>
      <c r="G4310" s="81" t="s">
        <v>0</v>
      </c>
      <c r="H4310" s="18" t="s">
        <v>51</v>
      </c>
      <c r="I4310" s="3">
        <v>37000</v>
      </c>
      <c r="J4310" s="3">
        <f t="shared" ref="J4310" si="3632">SUM(J4311:J4312)</f>
        <v>30000</v>
      </c>
      <c r="K4310" s="3">
        <f t="shared" ref="K4310" si="3633">SUM(K4311:K4312)</f>
        <v>15000</v>
      </c>
      <c r="L4310" s="3">
        <f t="shared" si="3615"/>
        <v>15000</v>
      </c>
      <c r="M4310" s="3">
        <f t="shared" ref="M4310:O4310" si="3634">SUM(M4311:M4312)</f>
        <v>10000</v>
      </c>
      <c r="N4310" s="3">
        <f t="shared" si="3634"/>
        <v>5000</v>
      </c>
      <c r="O4310" s="3">
        <f t="shared" si="3634"/>
        <v>0</v>
      </c>
      <c r="P4310" s="3">
        <f t="shared" si="3617"/>
        <v>30000</v>
      </c>
      <c r="Q4310" s="3">
        <f t="shared" si="3629"/>
        <v>100</v>
      </c>
    </row>
    <row r="4311" spans="1:17">
      <c r="A4311" s="12" t="s">
        <v>803</v>
      </c>
      <c r="B4311" s="12" t="s">
        <v>129</v>
      </c>
      <c r="C4311" s="12" t="s">
        <v>1599</v>
      </c>
      <c r="D4311" s="12" t="s">
        <v>1600</v>
      </c>
      <c r="E4311" s="11">
        <v>8213</v>
      </c>
      <c r="F4311" s="12"/>
      <c r="G4311" s="84" t="s">
        <v>3108</v>
      </c>
      <c r="H4311" s="13" t="s">
        <v>54</v>
      </c>
      <c r="I4311" s="2">
        <v>27000</v>
      </c>
      <c r="J4311" s="2">
        <v>20000</v>
      </c>
      <c r="K4311" s="2">
        <v>10000</v>
      </c>
      <c r="L4311" s="2">
        <f t="shared" si="3615"/>
        <v>10000</v>
      </c>
      <c r="M4311" s="2">
        <v>5000</v>
      </c>
      <c r="N4311" s="2">
        <v>5000</v>
      </c>
      <c r="O4311" s="2"/>
      <c r="P4311" s="2">
        <f t="shared" si="3617"/>
        <v>20000</v>
      </c>
      <c r="Q4311" s="2">
        <f t="shared" si="3629"/>
        <v>100</v>
      </c>
    </row>
    <row r="4312" spans="1:17">
      <c r="A4312" s="12" t="s">
        <v>803</v>
      </c>
      <c r="B4312" s="12" t="s">
        <v>129</v>
      </c>
      <c r="C4312" s="12" t="s">
        <v>1599</v>
      </c>
      <c r="D4312" s="12" t="s">
        <v>1600</v>
      </c>
      <c r="E4312" s="11">
        <v>8216</v>
      </c>
      <c r="F4312" s="12"/>
      <c r="G4312" s="84" t="s">
        <v>3108</v>
      </c>
      <c r="H4312" s="13" t="s">
        <v>57</v>
      </c>
      <c r="I4312" s="2">
        <v>10000</v>
      </c>
      <c r="J4312" s="2">
        <v>10000</v>
      </c>
      <c r="K4312" s="2">
        <v>5000</v>
      </c>
      <c r="L4312" s="2">
        <f t="shared" si="3615"/>
        <v>5000</v>
      </c>
      <c r="M4312" s="2">
        <v>5000</v>
      </c>
      <c r="N4312" s="2"/>
      <c r="O4312" s="2"/>
      <c r="P4312" s="2">
        <f t="shared" si="3617"/>
        <v>10000</v>
      </c>
      <c r="Q4312" s="2">
        <f t="shared" si="3629"/>
        <v>100</v>
      </c>
    </row>
    <row r="4313" spans="1:17">
      <c r="A4313" s="13" t="s">
        <v>0</v>
      </c>
      <c r="B4313" s="13" t="s">
        <v>0</v>
      </c>
      <c r="C4313" s="13" t="s">
        <v>0</v>
      </c>
      <c r="D4313" s="13" t="s">
        <v>0</v>
      </c>
      <c r="E4313" s="13" t="s">
        <v>0</v>
      </c>
      <c r="F4313" s="13" t="s">
        <v>0</v>
      </c>
      <c r="G4313" s="84" t="s">
        <v>0</v>
      </c>
      <c r="H4313" s="24" t="s">
        <v>1609</v>
      </c>
      <c r="I4313" s="29">
        <v>2620385</v>
      </c>
      <c r="J4313" s="29">
        <f t="shared" ref="J4313:K4313" si="3635">SUM(J4287,J4309)</f>
        <v>2610378</v>
      </c>
      <c r="K4313" s="29">
        <f t="shared" si="3635"/>
        <v>1369185</v>
      </c>
      <c r="L4313" s="29">
        <f t="shared" si="3615"/>
        <v>693710</v>
      </c>
      <c r="M4313" s="29">
        <f t="shared" ref="M4313:O4313" si="3636">SUM(M4287,M4309)</f>
        <v>247670</v>
      </c>
      <c r="N4313" s="29">
        <f t="shared" si="3636"/>
        <v>225520</v>
      </c>
      <c r="O4313" s="29">
        <f t="shared" si="3636"/>
        <v>220520</v>
      </c>
      <c r="P4313" s="29">
        <f t="shared" si="3617"/>
        <v>2062895</v>
      </c>
      <c r="Q4313" s="29">
        <f t="shared" si="3629"/>
        <v>79.02667736243562</v>
      </c>
    </row>
    <row r="4314" spans="1:17" ht="15.75" thickBot="1">
      <c r="A4314" s="13" t="s">
        <v>0</v>
      </c>
      <c r="B4314" s="13" t="s">
        <v>0</v>
      </c>
      <c r="C4314" s="13" t="s">
        <v>0</v>
      </c>
      <c r="D4314" s="13" t="s">
        <v>0</v>
      </c>
      <c r="E4314" s="13" t="s">
        <v>0</v>
      </c>
      <c r="F4314" s="13" t="s">
        <v>0</v>
      </c>
      <c r="G4314" s="84" t="s">
        <v>0</v>
      </c>
      <c r="H4314" s="18" t="s">
        <v>125</v>
      </c>
      <c r="I4314" s="3">
        <v>57</v>
      </c>
      <c r="J4314" s="3">
        <v>57</v>
      </c>
      <c r="K4314" s="3">
        <v>0</v>
      </c>
      <c r="L4314" s="3">
        <f t="shared" si="3615"/>
        <v>0</v>
      </c>
      <c r="M4314" s="3"/>
      <c r="N4314" s="3"/>
      <c r="O4314" s="3"/>
      <c r="P4314" s="3">
        <f t="shared" si="3617"/>
        <v>0</v>
      </c>
      <c r="Q4314" s="3">
        <f t="shared" si="3629"/>
        <v>0</v>
      </c>
    </row>
    <row r="4315" spans="1:17" ht="45.75" thickBot="1">
      <c r="A4315" s="109" t="s">
        <v>0</v>
      </c>
      <c r="B4315" s="109" t="s">
        <v>0</v>
      </c>
      <c r="C4315" s="109" t="s">
        <v>0</v>
      </c>
      <c r="D4315" s="109" t="s">
        <v>0</v>
      </c>
      <c r="E4315" s="109"/>
      <c r="F4315" s="109" t="s">
        <v>0</v>
      </c>
      <c r="G4315" s="121" t="s">
        <v>0</v>
      </c>
      <c r="H4315" s="1" t="s">
        <v>126</v>
      </c>
      <c r="I4315" s="1" t="s">
        <v>3016</v>
      </c>
      <c r="J4315" s="1" t="s">
        <v>3199</v>
      </c>
      <c r="K4315" s="1" t="s">
        <v>3198</v>
      </c>
      <c r="L4315" s="1" t="s">
        <v>3191</v>
      </c>
      <c r="M4315" s="1" t="s">
        <v>3193</v>
      </c>
      <c r="N4315" s="1" t="s">
        <v>3194</v>
      </c>
      <c r="O4315" s="1" t="s">
        <v>3195</v>
      </c>
      <c r="P4315" s="1" t="s">
        <v>3192</v>
      </c>
      <c r="Q4315" s="1" t="s">
        <v>3185</v>
      </c>
    </row>
    <row r="4316" spans="1:17">
      <c r="A4316" s="110"/>
      <c r="B4316" s="110"/>
      <c r="C4316" s="110"/>
      <c r="D4316" s="110"/>
      <c r="E4316" s="110"/>
      <c r="F4316" s="110"/>
      <c r="G4316" s="122"/>
      <c r="H4316" s="26" t="s">
        <v>0</v>
      </c>
      <c r="I4316" s="28">
        <v>1</v>
      </c>
      <c r="J4316" s="28">
        <v>2</v>
      </c>
      <c r="K4316" s="28">
        <v>3</v>
      </c>
      <c r="L4316" s="28" t="s">
        <v>3186</v>
      </c>
      <c r="M4316" s="28">
        <v>5</v>
      </c>
      <c r="N4316" s="28">
        <v>6</v>
      </c>
      <c r="O4316" s="28">
        <v>7</v>
      </c>
      <c r="P4316" s="28" t="s">
        <v>3187</v>
      </c>
      <c r="Q4316" s="28">
        <v>9</v>
      </c>
    </row>
    <row r="4317" spans="1:17">
      <c r="A4317" s="110"/>
      <c r="B4317" s="110"/>
      <c r="C4317" s="110"/>
      <c r="D4317" s="110"/>
      <c r="E4317" s="110"/>
      <c r="F4317" s="110"/>
      <c r="G4317" s="122"/>
      <c r="H4317" s="8" t="s">
        <v>877</v>
      </c>
      <c r="I4317" s="9">
        <v>2620385</v>
      </c>
      <c r="J4317" s="9">
        <f t="shared" ref="J4317" si="3637">SUM(J4313)</f>
        <v>2610378</v>
      </c>
      <c r="K4317" s="9">
        <f t="shared" ref="K4317" si="3638">SUM(K4313)</f>
        <v>1369185</v>
      </c>
      <c r="L4317" s="9">
        <f t="shared" ref="L4317:L4318" si="3639">M4317+N4317+O4317</f>
        <v>693710</v>
      </c>
      <c r="M4317" s="9">
        <f t="shared" ref="M4317:O4317" si="3640">SUM(M4313)</f>
        <v>247670</v>
      </c>
      <c r="N4317" s="9">
        <f t="shared" si="3640"/>
        <v>225520</v>
      </c>
      <c r="O4317" s="9">
        <f t="shared" si="3640"/>
        <v>220520</v>
      </c>
      <c r="P4317" s="9">
        <f t="shared" ref="P4317:P4318" si="3641">SUM(K4317+L4317)</f>
        <v>2062895</v>
      </c>
      <c r="Q4317" s="9">
        <f t="shared" si="3629"/>
        <v>79.02667736243562</v>
      </c>
    </row>
    <row r="4318" spans="1:17">
      <c r="A4318" s="110"/>
      <c r="B4318" s="110"/>
      <c r="C4318" s="110"/>
      <c r="D4318" s="110"/>
      <c r="E4318" s="110"/>
      <c r="F4318" s="110"/>
      <c r="G4318" s="122"/>
      <c r="H4318" s="10" t="s">
        <v>68</v>
      </c>
      <c r="I4318" s="9">
        <v>2620385</v>
      </c>
      <c r="J4318" s="9">
        <f t="shared" ref="J4318" si="3642">SUM(J4317)</f>
        <v>2610378</v>
      </c>
      <c r="K4318" s="9">
        <f t="shared" ref="K4318" si="3643">SUM(K4317)</f>
        <v>1369185</v>
      </c>
      <c r="L4318" s="9">
        <f t="shared" si="3639"/>
        <v>693710</v>
      </c>
      <c r="M4318" s="9">
        <f t="shared" ref="M4318:O4318" si="3644">SUM(M4317)</f>
        <v>247670</v>
      </c>
      <c r="N4318" s="9">
        <f t="shared" si="3644"/>
        <v>225520</v>
      </c>
      <c r="O4318" s="9">
        <f t="shared" si="3644"/>
        <v>220520</v>
      </c>
      <c r="P4318" s="9">
        <f t="shared" si="3641"/>
        <v>2062895</v>
      </c>
      <c r="Q4318" s="9">
        <f t="shared" si="3629"/>
        <v>79.02667736243562</v>
      </c>
    </row>
    <row r="4319" spans="1:17">
      <c r="A4319" s="111"/>
      <c r="B4319" s="111"/>
      <c r="C4319" s="111"/>
      <c r="D4319" s="111"/>
      <c r="E4319" s="111"/>
      <c r="F4319" s="111"/>
      <c r="G4319" s="123"/>
      <c r="Q4319" t="str">
        <f t="shared" si="3629"/>
        <v>-</v>
      </c>
    </row>
    <row r="4320" spans="1:17" ht="15.75" thickBot="1">
      <c r="A4320" s="13" t="s">
        <v>0</v>
      </c>
      <c r="B4320" s="13" t="s">
        <v>0</v>
      </c>
      <c r="C4320" s="13" t="s">
        <v>0</v>
      </c>
      <c r="D4320" s="13" t="s">
        <v>0</v>
      </c>
      <c r="E4320" s="13" t="s">
        <v>0</v>
      </c>
      <c r="F4320" s="13" t="s">
        <v>0</v>
      </c>
      <c r="G4320" s="84" t="s">
        <v>0</v>
      </c>
      <c r="H4320" s="27" t="s">
        <v>0</v>
      </c>
      <c r="I4320" s="27"/>
      <c r="J4320" s="27"/>
      <c r="K4320" s="27"/>
      <c r="L4320" s="27"/>
      <c r="M4320" s="27"/>
      <c r="N4320" s="27"/>
      <c r="O4320" s="27"/>
      <c r="P4320" s="27"/>
      <c r="Q4320" s="27" t="str">
        <f t="shared" si="3629"/>
        <v>-</v>
      </c>
    </row>
    <row r="4321" spans="1:17" ht="45.75" thickBot="1">
      <c r="A4321" s="1" t="s">
        <v>82</v>
      </c>
      <c r="B4321" s="1" t="s">
        <v>83</v>
      </c>
      <c r="C4321" s="1" t="s">
        <v>84</v>
      </c>
      <c r="D4321" s="19" t="s">
        <v>0</v>
      </c>
      <c r="E4321" s="1" t="s">
        <v>85</v>
      </c>
      <c r="F4321" s="1" t="s">
        <v>86</v>
      </c>
      <c r="G4321" s="82" t="s">
        <v>87</v>
      </c>
      <c r="H4321" s="1" t="s">
        <v>1</v>
      </c>
      <c r="I4321" s="1" t="s">
        <v>3016</v>
      </c>
      <c r="J4321" s="1" t="s">
        <v>3199</v>
      </c>
      <c r="K4321" s="1" t="s">
        <v>3198</v>
      </c>
      <c r="L4321" s="1" t="s">
        <v>3191</v>
      </c>
      <c r="M4321" s="1" t="s">
        <v>3193</v>
      </c>
      <c r="N4321" s="1" t="s">
        <v>3194</v>
      </c>
      <c r="O4321" s="1" t="s">
        <v>3195</v>
      </c>
      <c r="P4321" s="1" t="s">
        <v>3192</v>
      </c>
      <c r="Q4321" s="1" t="s">
        <v>3185</v>
      </c>
    </row>
    <row r="4322" spans="1:17">
      <c r="A4322" s="20" t="s">
        <v>0</v>
      </c>
      <c r="B4322" s="20" t="s">
        <v>0</v>
      </c>
      <c r="C4322" s="20" t="s">
        <v>0</v>
      </c>
      <c r="D4322" s="21" t="s">
        <v>0</v>
      </c>
      <c r="E4322" s="21" t="s">
        <v>0</v>
      </c>
      <c r="F4322" s="22" t="s">
        <v>0</v>
      </c>
      <c r="G4322" s="83" t="s">
        <v>0</v>
      </c>
      <c r="H4322" s="23" t="s">
        <v>0</v>
      </c>
      <c r="I4322" s="28">
        <v>1</v>
      </c>
      <c r="J4322" s="28">
        <v>2</v>
      </c>
      <c r="K4322" s="28">
        <v>3</v>
      </c>
      <c r="L4322" s="28" t="s">
        <v>3186</v>
      </c>
      <c r="M4322" s="28">
        <v>5</v>
      </c>
      <c r="N4322" s="28">
        <v>6</v>
      </c>
      <c r="O4322" s="28">
        <v>7</v>
      </c>
      <c r="P4322" s="28" t="s">
        <v>3187</v>
      </c>
      <c r="Q4322" s="28">
        <v>9</v>
      </c>
    </row>
    <row r="4323" spans="1:17">
      <c r="A4323" s="17" t="s">
        <v>803</v>
      </c>
      <c r="B4323" s="17" t="s">
        <v>129</v>
      </c>
      <c r="C4323" s="12" t="s">
        <v>1610</v>
      </c>
      <c r="D4323" s="12" t="s">
        <v>1611</v>
      </c>
      <c r="E4323" s="18" t="s">
        <v>0</v>
      </c>
      <c r="F4323" s="18" t="s">
        <v>0</v>
      </c>
      <c r="G4323" s="81" t="s">
        <v>0</v>
      </c>
      <c r="H4323" s="18" t="s">
        <v>1612</v>
      </c>
      <c r="I4323" s="11"/>
      <c r="J4323" s="11"/>
      <c r="K4323" s="11"/>
      <c r="L4323" s="11"/>
      <c r="M4323" s="11"/>
      <c r="N4323" s="11"/>
      <c r="O4323" s="11"/>
      <c r="P4323" s="11"/>
      <c r="Q4323" s="11" t="str">
        <f t="shared" si="3629"/>
        <v>-</v>
      </c>
    </row>
    <row r="4324" spans="1:17" ht="22.5">
      <c r="A4324" s="17" t="s">
        <v>0</v>
      </c>
      <c r="B4324" s="17" t="s">
        <v>0</v>
      </c>
      <c r="C4324" s="17" t="s">
        <v>0</v>
      </c>
      <c r="D4324" s="18" t="s">
        <v>0</v>
      </c>
      <c r="E4324" s="18" t="s">
        <v>0</v>
      </c>
      <c r="F4324" s="18" t="s">
        <v>0</v>
      </c>
      <c r="G4324" s="81" t="s">
        <v>0</v>
      </c>
      <c r="H4324" s="24" t="s">
        <v>27</v>
      </c>
      <c r="I4324" s="29">
        <v>2379424</v>
      </c>
      <c r="J4324" s="29">
        <f t="shared" ref="J4324" si="3645">SUM(J4325,J4333,J4335)</f>
        <v>2371623</v>
      </c>
      <c r="K4324" s="29">
        <f t="shared" ref="K4324" si="3646">SUM(K4325,K4333,K4335)</f>
        <v>1235767</v>
      </c>
      <c r="L4324" s="29">
        <f t="shared" ref="L4324:L4356" si="3647">M4324+N4324+O4324</f>
        <v>571078</v>
      </c>
      <c r="M4324" s="29">
        <f t="shared" ref="M4324:O4324" si="3648">SUM(M4325,M4333,M4335)</f>
        <v>178000</v>
      </c>
      <c r="N4324" s="29">
        <f t="shared" si="3648"/>
        <v>191028</v>
      </c>
      <c r="O4324" s="29">
        <f t="shared" si="3648"/>
        <v>202050</v>
      </c>
      <c r="P4324" s="29">
        <f t="shared" ref="P4324:P4356" si="3649">SUM(K4324+L4324)</f>
        <v>1806845</v>
      </c>
      <c r="Q4324" s="29">
        <f t="shared" si="3629"/>
        <v>76.18601270100686</v>
      </c>
    </row>
    <row r="4325" spans="1:17">
      <c r="A4325" s="12" t="s">
        <v>803</v>
      </c>
      <c r="B4325" s="12" t="s">
        <v>129</v>
      </c>
      <c r="C4325" s="12" t="s">
        <v>1610</v>
      </c>
      <c r="D4325" s="12" t="s">
        <v>1611</v>
      </c>
      <c r="E4325" s="18" t="s">
        <v>2</v>
      </c>
      <c r="F4325" s="18" t="s">
        <v>0</v>
      </c>
      <c r="G4325" s="81" t="s">
        <v>0</v>
      </c>
      <c r="H4325" s="18" t="s">
        <v>3</v>
      </c>
      <c r="I4325" s="3">
        <v>2078776</v>
      </c>
      <c r="J4325" s="3">
        <f t="shared" ref="J4325" si="3650">SUM(J4326:J4327)</f>
        <v>2084175</v>
      </c>
      <c r="K4325" s="3">
        <f t="shared" ref="K4325" si="3651">SUM(K4326:K4327)</f>
        <v>1078307</v>
      </c>
      <c r="L4325" s="3">
        <f t="shared" si="3647"/>
        <v>503028</v>
      </c>
      <c r="M4325" s="3">
        <f t="shared" ref="M4325:O4325" si="3652">SUM(M4326:M4327)</f>
        <v>155000</v>
      </c>
      <c r="N4325" s="3">
        <f t="shared" si="3652"/>
        <v>169528</v>
      </c>
      <c r="O4325" s="3">
        <f t="shared" si="3652"/>
        <v>178500</v>
      </c>
      <c r="P4325" s="3">
        <f t="shared" si="3649"/>
        <v>1581335</v>
      </c>
      <c r="Q4325" s="3">
        <f t="shared" si="3629"/>
        <v>75.873427135437282</v>
      </c>
    </row>
    <row r="4326" spans="1:17">
      <c r="A4326" s="33" t="s">
        <v>803</v>
      </c>
      <c r="B4326" s="33" t="s">
        <v>129</v>
      </c>
      <c r="C4326" s="33" t="s">
        <v>1610</v>
      </c>
      <c r="D4326" s="33" t="s">
        <v>1611</v>
      </c>
      <c r="E4326" s="34">
        <v>6111</v>
      </c>
      <c r="F4326" s="33"/>
      <c r="G4326" s="84" t="s">
        <v>3108</v>
      </c>
      <c r="H4326" s="35" t="s">
        <v>4</v>
      </c>
      <c r="I4326" s="2">
        <v>1849806</v>
      </c>
      <c r="J4326" s="2">
        <v>1849806</v>
      </c>
      <c r="K4326" s="2">
        <v>928489</v>
      </c>
      <c r="L4326" s="2">
        <f t="shared" si="3647"/>
        <v>465000</v>
      </c>
      <c r="M4326" s="2">
        <v>155000</v>
      </c>
      <c r="N4326" s="2">
        <v>150000</v>
      </c>
      <c r="O4326" s="2">
        <v>160000</v>
      </c>
      <c r="P4326" s="2">
        <f t="shared" si="3649"/>
        <v>1393489</v>
      </c>
      <c r="Q4326" s="2">
        <f t="shared" si="3629"/>
        <v>75.331629370863752</v>
      </c>
    </row>
    <row r="4327" spans="1:17">
      <c r="A4327" s="17" t="s">
        <v>803</v>
      </c>
      <c r="B4327" s="17" t="s">
        <v>129</v>
      </c>
      <c r="C4327" s="17" t="s">
        <v>1610</v>
      </c>
      <c r="D4327" s="17" t="s">
        <v>1611</v>
      </c>
      <c r="E4327" s="17" t="s">
        <v>91</v>
      </c>
      <c r="F4327" s="12" t="s">
        <v>0</v>
      </c>
      <c r="G4327" s="84" t="s">
        <v>0</v>
      </c>
      <c r="H4327" s="18" t="s">
        <v>5</v>
      </c>
      <c r="I4327" s="3">
        <v>228970</v>
      </c>
      <c r="J4327" s="3">
        <f t="shared" ref="J4327:K4327" si="3653">SUM(J4328:J4332)</f>
        <v>234369</v>
      </c>
      <c r="K4327" s="3">
        <f t="shared" si="3653"/>
        <v>149818</v>
      </c>
      <c r="L4327" s="3">
        <f t="shared" si="3647"/>
        <v>38028</v>
      </c>
      <c r="M4327" s="3">
        <f t="shared" ref="M4327:O4327" si="3654">SUM(M4328:M4332)</f>
        <v>0</v>
      </c>
      <c r="N4327" s="3">
        <f t="shared" si="3654"/>
        <v>19528</v>
      </c>
      <c r="O4327" s="3">
        <f t="shared" si="3654"/>
        <v>18500</v>
      </c>
      <c r="P4327" s="3">
        <f t="shared" si="3649"/>
        <v>187846</v>
      </c>
      <c r="Q4327" s="3">
        <f t="shared" si="3629"/>
        <v>80.149678498436231</v>
      </c>
    </row>
    <row r="4328" spans="1:17">
      <c r="A4328" s="12" t="s">
        <v>803</v>
      </c>
      <c r="B4328" s="12" t="s">
        <v>129</v>
      </c>
      <c r="C4328" s="12" t="s">
        <v>1610</v>
      </c>
      <c r="D4328" s="12" t="s">
        <v>1611</v>
      </c>
      <c r="E4328" s="11">
        <v>6112</v>
      </c>
      <c r="F4328" s="12" t="s">
        <v>1613</v>
      </c>
      <c r="G4328" s="84" t="s">
        <v>3108</v>
      </c>
      <c r="H4328" s="13" t="s">
        <v>6</v>
      </c>
      <c r="I4328" s="2">
        <v>15000</v>
      </c>
      <c r="J4328" s="2">
        <v>15000</v>
      </c>
      <c r="K4328" s="2">
        <v>15000</v>
      </c>
      <c r="L4328" s="2">
        <f t="shared" si="3647"/>
        <v>0</v>
      </c>
      <c r="M4328" s="2">
        <v>0</v>
      </c>
      <c r="N4328" s="2">
        <v>0</v>
      </c>
      <c r="O4328" s="2">
        <v>0</v>
      </c>
      <c r="P4328" s="2">
        <f t="shared" si="3649"/>
        <v>15000</v>
      </c>
      <c r="Q4328" s="2">
        <f t="shared" si="3629"/>
        <v>100</v>
      </c>
    </row>
    <row r="4329" spans="1:17">
      <c r="A4329" s="33" t="s">
        <v>803</v>
      </c>
      <c r="B4329" s="33" t="s">
        <v>129</v>
      </c>
      <c r="C4329" s="33" t="s">
        <v>1610</v>
      </c>
      <c r="D4329" s="33" t="s">
        <v>1611</v>
      </c>
      <c r="E4329" s="34">
        <v>6112</v>
      </c>
      <c r="F4329" s="33" t="s">
        <v>1614</v>
      </c>
      <c r="G4329" s="84" t="s">
        <v>3108</v>
      </c>
      <c r="H4329" s="35" t="s">
        <v>9</v>
      </c>
      <c r="I4329" s="2">
        <v>30000</v>
      </c>
      <c r="J4329" s="2">
        <v>30000</v>
      </c>
      <c r="K4329" s="2">
        <v>14336</v>
      </c>
      <c r="L4329" s="2">
        <f t="shared" si="3647"/>
        <v>5000</v>
      </c>
      <c r="M4329" s="2">
        <v>0</v>
      </c>
      <c r="N4329" s="2">
        <v>2500</v>
      </c>
      <c r="O4329" s="2">
        <v>2500</v>
      </c>
      <c r="P4329" s="2">
        <f t="shared" si="3649"/>
        <v>19336</v>
      </c>
      <c r="Q4329" s="2">
        <f t="shared" si="3629"/>
        <v>64.453333333333333</v>
      </c>
    </row>
    <row r="4330" spans="1:17">
      <c r="A4330" s="33" t="s">
        <v>803</v>
      </c>
      <c r="B4330" s="33" t="s">
        <v>129</v>
      </c>
      <c r="C4330" s="33" t="s">
        <v>1610</v>
      </c>
      <c r="D4330" s="33" t="s">
        <v>1611</v>
      </c>
      <c r="E4330" s="34">
        <v>6112</v>
      </c>
      <c r="F4330" s="33" t="s">
        <v>1615</v>
      </c>
      <c r="G4330" s="84" t="s">
        <v>3108</v>
      </c>
      <c r="H4330" s="35" t="s">
        <v>10</v>
      </c>
      <c r="I4330" s="2">
        <v>144986</v>
      </c>
      <c r="J4330" s="2">
        <v>144986</v>
      </c>
      <c r="K4330" s="2">
        <v>88099</v>
      </c>
      <c r="L4330" s="2">
        <f t="shared" si="3647"/>
        <v>24000</v>
      </c>
      <c r="M4330" s="2">
        <v>0</v>
      </c>
      <c r="N4330" s="2">
        <v>8000</v>
      </c>
      <c r="O4330" s="2">
        <v>16000</v>
      </c>
      <c r="P4330" s="2">
        <f t="shared" si="3649"/>
        <v>112099</v>
      </c>
      <c r="Q4330" s="2">
        <f t="shared" si="3629"/>
        <v>77.317120273681596</v>
      </c>
    </row>
    <row r="4331" spans="1:17">
      <c r="A4331" s="12" t="s">
        <v>803</v>
      </c>
      <c r="B4331" s="12" t="s">
        <v>129</v>
      </c>
      <c r="C4331" s="12" t="s">
        <v>1610</v>
      </c>
      <c r="D4331" s="12" t="s">
        <v>1611</v>
      </c>
      <c r="E4331" s="11">
        <v>6112</v>
      </c>
      <c r="F4331" s="12" t="s">
        <v>1616</v>
      </c>
      <c r="G4331" s="84" t="s">
        <v>3108</v>
      </c>
      <c r="H4331" s="13" t="s">
        <v>7</v>
      </c>
      <c r="I4331" s="2">
        <v>26984</v>
      </c>
      <c r="J4331" s="2">
        <v>32383</v>
      </c>
      <c r="K4331" s="2">
        <v>32383</v>
      </c>
      <c r="L4331" s="2">
        <f t="shared" si="3647"/>
        <v>0</v>
      </c>
      <c r="M4331" s="2">
        <v>0</v>
      </c>
      <c r="N4331" s="2">
        <v>0</v>
      </c>
      <c r="O4331" s="2">
        <v>0</v>
      </c>
      <c r="P4331" s="2">
        <f t="shared" si="3649"/>
        <v>32383</v>
      </c>
      <c r="Q4331" s="2">
        <f t="shared" si="3629"/>
        <v>100</v>
      </c>
    </row>
    <row r="4332" spans="1:17">
      <c r="A4332" s="12" t="s">
        <v>803</v>
      </c>
      <c r="B4332" s="12" t="s">
        <v>129</v>
      </c>
      <c r="C4332" s="12" t="s">
        <v>1610</v>
      </c>
      <c r="D4332" s="12" t="s">
        <v>1611</v>
      </c>
      <c r="E4332" s="11">
        <v>6112</v>
      </c>
      <c r="F4332" s="12" t="s">
        <v>1617</v>
      </c>
      <c r="G4332" s="84" t="s">
        <v>3108</v>
      </c>
      <c r="H4332" s="13" t="s">
        <v>8</v>
      </c>
      <c r="I4332" s="2">
        <v>12000</v>
      </c>
      <c r="J4332" s="2">
        <v>12000</v>
      </c>
      <c r="K4332" s="2">
        <v>0</v>
      </c>
      <c r="L4332" s="2">
        <f t="shared" si="3647"/>
        <v>9028</v>
      </c>
      <c r="M4332" s="2">
        <v>0</v>
      </c>
      <c r="N4332" s="2">
        <v>9028</v>
      </c>
      <c r="O4332" s="2">
        <v>0</v>
      </c>
      <c r="P4332" s="2">
        <f t="shared" si="3649"/>
        <v>9028</v>
      </c>
      <c r="Q4332" s="2">
        <f t="shared" si="3629"/>
        <v>75.233333333333334</v>
      </c>
    </row>
    <row r="4333" spans="1:17">
      <c r="A4333" s="12" t="s">
        <v>803</v>
      </c>
      <c r="B4333" s="12" t="s">
        <v>129</v>
      </c>
      <c r="C4333" s="12" t="s">
        <v>1610</v>
      </c>
      <c r="D4333" s="12" t="s">
        <v>1611</v>
      </c>
      <c r="E4333" s="18" t="s">
        <v>13</v>
      </c>
      <c r="F4333" s="18" t="s">
        <v>0</v>
      </c>
      <c r="G4333" s="81" t="s">
        <v>0</v>
      </c>
      <c r="H4333" s="18" t="s">
        <v>14</v>
      </c>
      <c r="I4333" s="3">
        <v>194229</v>
      </c>
      <c r="J4333" s="3">
        <f t="shared" ref="J4333:K4333" si="3655">SUM(J4334)</f>
        <v>194229</v>
      </c>
      <c r="K4333" s="3">
        <f t="shared" si="3655"/>
        <v>98092</v>
      </c>
      <c r="L4333" s="3">
        <f t="shared" si="3647"/>
        <v>51000</v>
      </c>
      <c r="M4333" s="3">
        <f t="shared" ref="M4333:O4333" si="3656">SUM(M4334)</f>
        <v>17000</v>
      </c>
      <c r="N4333" s="3">
        <f t="shared" si="3656"/>
        <v>17000</v>
      </c>
      <c r="O4333" s="3">
        <f t="shared" si="3656"/>
        <v>17000</v>
      </c>
      <c r="P4333" s="3">
        <f t="shared" si="3649"/>
        <v>149092</v>
      </c>
      <c r="Q4333" s="3">
        <f t="shared" si="3629"/>
        <v>76.760936832295897</v>
      </c>
    </row>
    <row r="4334" spans="1:17">
      <c r="A4334" s="33" t="s">
        <v>803</v>
      </c>
      <c r="B4334" s="33" t="s">
        <v>129</v>
      </c>
      <c r="C4334" s="33" t="s">
        <v>1610</v>
      </c>
      <c r="D4334" s="33" t="s">
        <v>1611</v>
      </c>
      <c r="E4334" s="34">
        <v>6121</v>
      </c>
      <c r="F4334" s="33"/>
      <c r="G4334" s="84" t="s">
        <v>3108</v>
      </c>
      <c r="H4334" s="35" t="s">
        <v>15</v>
      </c>
      <c r="I4334" s="2">
        <v>194229</v>
      </c>
      <c r="J4334" s="2">
        <v>194229</v>
      </c>
      <c r="K4334" s="2">
        <v>98092</v>
      </c>
      <c r="L4334" s="2">
        <f t="shared" si="3647"/>
        <v>51000</v>
      </c>
      <c r="M4334" s="2">
        <v>17000</v>
      </c>
      <c r="N4334" s="2">
        <v>17000</v>
      </c>
      <c r="O4334" s="2">
        <v>17000</v>
      </c>
      <c r="P4334" s="2">
        <f t="shared" si="3649"/>
        <v>149092</v>
      </c>
      <c r="Q4334" s="2">
        <f t="shared" si="3629"/>
        <v>76.760936832295897</v>
      </c>
    </row>
    <row r="4335" spans="1:17">
      <c r="A4335" s="12" t="s">
        <v>803</v>
      </c>
      <c r="B4335" s="12" t="s">
        <v>129</v>
      </c>
      <c r="C4335" s="12" t="s">
        <v>1610</v>
      </c>
      <c r="D4335" s="12" t="s">
        <v>1611</v>
      </c>
      <c r="E4335" s="18" t="s">
        <v>16</v>
      </c>
      <c r="F4335" s="18" t="s">
        <v>0</v>
      </c>
      <c r="G4335" s="81" t="s">
        <v>0</v>
      </c>
      <c r="H4335" s="18" t="s">
        <v>17</v>
      </c>
      <c r="I4335" s="3">
        <v>106419</v>
      </c>
      <c r="J4335" s="3">
        <f t="shared" ref="J4335:K4335" si="3657">SUM(J4336:J4343)</f>
        <v>93219</v>
      </c>
      <c r="K4335" s="3">
        <f t="shared" si="3657"/>
        <v>59368</v>
      </c>
      <c r="L4335" s="3">
        <f t="shared" si="3647"/>
        <v>17050</v>
      </c>
      <c r="M4335" s="3">
        <f t="shared" ref="M4335:O4335" si="3658">SUM(M4336:M4343)</f>
        <v>6000</v>
      </c>
      <c r="N4335" s="3">
        <f t="shared" si="3658"/>
        <v>4500</v>
      </c>
      <c r="O4335" s="3">
        <f t="shared" si="3658"/>
        <v>6550</v>
      </c>
      <c r="P4335" s="3">
        <f t="shared" si="3649"/>
        <v>76418</v>
      </c>
      <c r="Q4335" s="3">
        <f t="shared" si="3629"/>
        <v>81.976850212939425</v>
      </c>
    </row>
    <row r="4336" spans="1:17">
      <c r="A4336" s="12" t="s">
        <v>803</v>
      </c>
      <c r="B4336" s="12" t="s">
        <v>129</v>
      </c>
      <c r="C4336" s="12" t="s">
        <v>1610</v>
      </c>
      <c r="D4336" s="12" t="s">
        <v>1611</v>
      </c>
      <c r="E4336" s="11">
        <v>6131</v>
      </c>
      <c r="F4336" s="12"/>
      <c r="G4336" s="84" t="s">
        <v>3108</v>
      </c>
      <c r="H4336" s="13" t="s">
        <v>18</v>
      </c>
      <c r="I4336" s="2">
        <v>585</v>
      </c>
      <c r="J4336" s="2">
        <v>585</v>
      </c>
      <c r="K4336" s="2">
        <v>585</v>
      </c>
      <c r="L4336" s="2">
        <f t="shared" si="3647"/>
        <v>0</v>
      </c>
      <c r="M4336" s="2">
        <v>0</v>
      </c>
      <c r="N4336" s="2">
        <v>0</v>
      </c>
      <c r="O4336" s="2">
        <v>0</v>
      </c>
      <c r="P4336" s="2">
        <f t="shared" si="3649"/>
        <v>585</v>
      </c>
      <c r="Q4336" s="2">
        <f t="shared" si="3629"/>
        <v>100</v>
      </c>
    </row>
    <row r="4337" spans="1:17">
      <c r="A4337" s="12" t="s">
        <v>803</v>
      </c>
      <c r="B4337" s="12" t="s">
        <v>129</v>
      </c>
      <c r="C4337" s="12" t="s">
        <v>1610</v>
      </c>
      <c r="D4337" s="12" t="s">
        <v>1611</v>
      </c>
      <c r="E4337" s="11">
        <v>6132</v>
      </c>
      <c r="F4337" s="12"/>
      <c r="G4337" s="84" t="s">
        <v>3108</v>
      </c>
      <c r="H4337" s="13" t="s">
        <v>19</v>
      </c>
      <c r="I4337" s="2">
        <v>35000</v>
      </c>
      <c r="J4337" s="2">
        <v>35000</v>
      </c>
      <c r="K4337" s="2">
        <v>27000</v>
      </c>
      <c r="L4337" s="2">
        <f t="shared" si="3647"/>
        <v>1000</v>
      </c>
      <c r="M4337" s="2">
        <v>0</v>
      </c>
      <c r="N4337" s="2">
        <v>0</v>
      </c>
      <c r="O4337" s="2">
        <v>1000</v>
      </c>
      <c r="P4337" s="2">
        <f t="shared" si="3649"/>
        <v>28000</v>
      </c>
      <c r="Q4337" s="2">
        <f t="shared" si="3629"/>
        <v>80</v>
      </c>
    </row>
    <row r="4338" spans="1:17">
      <c r="A4338" s="12" t="s">
        <v>803</v>
      </c>
      <c r="B4338" s="12" t="s">
        <v>129</v>
      </c>
      <c r="C4338" s="12" t="s">
        <v>1610</v>
      </c>
      <c r="D4338" s="12" t="s">
        <v>1611</v>
      </c>
      <c r="E4338" s="11">
        <v>6133</v>
      </c>
      <c r="F4338" s="12"/>
      <c r="G4338" s="84" t="s">
        <v>3108</v>
      </c>
      <c r="H4338" s="13" t="s">
        <v>20</v>
      </c>
      <c r="I4338" s="2">
        <v>10000</v>
      </c>
      <c r="J4338" s="2">
        <v>10000</v>
      </c>
      <c r="K4338" s="2">
        <v>6500</v>
      </c>
      <c r="L4338" s="2">
        <f t="shared" si="3647"/>
        <v>3500</v>
      </c>
      <c r="M4338" s="2">
        <v>1500</v>
      </c>
      <c r="N4338" s="2">
        <v>1000</v>
      </c>
      <c r="O4338" s="2">
        <v>1000</v>
      </c>
      <c r="P4338" s="2">
        <f t="shared" si="3649"/>
        <v>10000</v>
      </c>
      <c r="Q4338" s="2">
        <f t="shared" si="3629"/>
        <v>100</v>
      </c>
    </row>
    <row r="4339" spans="1:17">
      <c r="A4339" s="12" t="s">
        <v>803</v>
      </c>
      <c r="B4339" s="12" t="s">
        <v>129</v>
      </c>
      <c r="C4339" s="12" t="s">
        <v>1610</v>
      </c>
      <c r="D4339" s="12" t="s">
        <v>1611</v>
      </c>
      <c r="E4339" s="11">
        <v>6134</v>
      </c>
      <c r="F4339" s="12"/>
      <c r="G4339" s="84" t="s">
        <v>3108</v>
      </c>
      <c r="H4339" s="13" t="s">
        <v>21</v>
      </c>
      <c r="I4339" s="2">
        <v>16174</v>
      </c>
      <c r="J4339" s="2">
        <v>10174</v>
      </c>
      <c r="K4339" s="2">
        <v>5000</v>
      </c>
      <c r="L4339" s="2">
        <f t="shared" si="3647"/>
        <v>2500</v>
      </c>
      <c r="M4339" s="2">
        <v>500</v>
      </c>
      <c r="N4339" s="2">
        <v>500</v>
      </c>
      <c r="O4339" s="2">
        <v>1500</v>
      </c>
      <c r="P4339" s="2">
        <f t="shared" si="3649"/>
        <v>7500</v>
      </c>
      <c r="Q4339" s="2">
        <f t="shared" si="3629"/>
        <v>73.717318655396099</v>
      </c>
    </row>
    <row r="4340" spans="1:17">
      <c r="A4340" s="12" t="s">
        <v>803</v>
      </c>
      <c r="B4340" s="12" t="s">
        <v>129</v>
      </c>
      <c r="C4340" s="12" t="s">
        <v>1610</v>
      </c>
      <c r="D4340" s="12" t="s">
        <v>1611</v>
      </c>
      <c r="E4340" s="11">
        <v>6135</v>
      </c>
      <c r="F4340" s="12"/>
      <c r="G4340" s="84" t="s">
        <v>3108</v>
      </c>
      <c r="H4340" s="13" t="s">
        <v>22</v>
      </c>
      <c r="I4340" s="2">
        <v>500</v>
      </c>
      <c r="J4340" s="2">
        <v>200</v>
      </c>
      <c r="K4340" s="2">
        <v>150</v>
      </c>
      <c r="L4340" s="2">
        <f t="shared" si="3647"/>
        <v>50</v>
      </c>
      <c r="M4340" s="2">
        <v>0</v>
      </c>
      <c r="N4340" s="2">
        <v>0</v>
      </c>
      <c r="O4340" s="2">
        <v>50</v>
      </c>
      <c r="P4340" s="2">
        <f t="shared" si="3649"/>
        <v>200</v>
      </c>
      <c r="Q4340" s="2">
        <f t="shared" si="3629"/>
        <v>100</v>
      </c>
    </row>
    <row r="4341" spans="1:17">
      <c r="A4341" s="12" t="s">
        <v>803</v>
      </c>
      <c r="B4341" s="12" t="s">
        <v>129</v>
      </c>
      <c r="C4341" s="12" t="s">
        <v>1610</v>
      </c>
      <c r="D4341" s="12" t="s">
        <v>1611</v>
      </c>
      <c r="E4341" s="11">
        <v>6137</v>
      </c>
      <c r="F4341" s="12"/>
      <c r="G4341" s="84" t="s">
        <v>3108</v>
      </c>
      <c r="H4341" s="13" t="s">
        <v>24</v>
      </c>
      <c r="I4341" s="2">
        <v>6000</v>
      </c>
      <c r="J4341" s="2">
        <v>5000</v>
      </c>
      <c r="K4341" s="2">
        <v>3500</v>
      </c>
      <c r="L4341" s="2">
        <f t="shared" si="3647"/>
        <v>1500</v>
      </c>
      <c r="M4341" s="2">
        <v>500</v>
      </c>
      <c r="N4341" s="2">
        <v>500</v>
      </c>
      <c r="O4341" s="2">
        <v>500</v>
      </c>
      <c r="P4341" s="2">
        <f t="shared" si="3649"/>
        <v>5000</v>
      </c>
      <c r="Q4341" s="2">
        <f t="shared" si="3629"/>
        <v>100</v>
      </c>
    </row>
    <row r="4342" spans="1:17">
      <c r="A4342" s="12" t="s">
        <v>803</v>
      </c>
      <c r="B4342" s="12" t="s">
        <v>129</v>
      </c>
      <c r="C4342" s="12" t="s">
        <v>1610</v>
      </c>
      <c r="D4342" s="12" t="s">
        <v>1611</v>
      </c>
      <c r="E4342" s="11">
        <v>6138</v>
      </c>
      <c r="F4342" s="12"/>
      <c r="G4342" s="84" t="s">
        <v>3108</v>
      </c>
      <c r="H4342" s="13" t="s">
        <v>25</v>
      </c>
      <c r="I4342" s="2">
        <v>2400</v>
      </c>
      <c r="J4342" s="2">
        <v>0</v>
      </c>
      <c r="K4342" s="2">
        <v>0</v>
      </c>
      <c r="L4342" s="2">
        <f t="shared" si="3647"/>
        <v>0</v>
      </c>
      <c r="M4342" s="2">
        <v>0</v>
      </c>
      <c r="N4342" s="2">
        <v>0</v>
      </c>
      <c r="O4342" s="2">
        <v>0</v>
      </c>
      <c r="P4342" s="2">
        <f t="shared" si="3649"/>
        <v>0</v>
      </c>
      <c r="Q4342" s="2" t="str">
        <f t="shared" si="3629"/>
        <v>-</v>
      </c>
    </row>
    <row r="4343" spans="1:17">
      <c r="A4343" s="17" t="s">
        <v>803</v>
      </c>
      <c r="B4343" s="17" t="s">
        <v>129</v>
      </c>
      <c r="C4343" s="17" t="s">
        <v>1610</v>
      </c>
      <c r="D4343" s="17" t="s">
        <v>1611</v>
      </c>
      <c r="E4343" s="17" t="s">
        <v>99</v>
      </c>
      <c r="F4343" s="12" t="s">
        <v>0</v>
      </c>
      <c r="G4343" s="84" t="s">
        <v>0</v>
      </c>
      <c r="H4343" s="18" t="s">
        <v>26</v>
      </c>
      <c r="I4343" s="3">
        <v>35760</v>
      </c>
      <c r="J4343" s="3">
        <f t="shared" ref="J4343:K4343" si="3659">SUM(J4344:J4346)</f>
        <v>32260</v>
      </c>
      <c r="K4343" s="3">
        <f t="shared" si="3659"/>
        <v>16633</v>
      </c>
      <c r="L4343" s="3">
        <f t="shared" si="3647"/>
        <v>8500</v>
      </c>
      <c r="M4343" s="3">
        <f t="shared" ref="M4343:O4343" si="3660">SUM(M4344:M4346)</f>
        <v>3500</v>
      </c>
      <c r="N4343" s="3">
        <f t="shared" si="3660"/>
        <v>2500</v>
      </c>
      <c r="O4343" s="3">
        <f t="shared" si="3660"/>
        <v>2500</v>
      </c>
      <c r="P4343" s="3">
        <f t="shared" si="3649"/>
        <v>25133</v>
      </c>
      <c r="Q4343" s="3">
        <f t="shared" si="3629"/>
        <v>77.907625542467457</v>
      </c>
    </row>
    <row r="4344" spans="1:17">
      <c r="A4344" s="12" t="s">
        <v>803</v>
      </c>
      <c r="B4344" s="12" t="s">
        <v>129</v>
      </c>
      <c r="C4344" s="12" t="s">
        <v>1610</v>
      </c>
      <c r="D4344" s="12" t="s">
        <v>1611</v>
      </c>
      <c r="E4344" s="11">
        <v>6139</v>
      </c>
      <c r="F4344" s="12"/>
      <c r="G4344" s="84" t="s">
        <v>3108</v>
      </c>
      <c r="H4344" s="13" t="s">
        <v>26</v>
      </c>
      <c r="I4344" s="2">
        <v>20700</v>
      </c>
      <c r="J4344" s="2">
        <v>17200</v>
      </c>
      <c r="K4344" s="2">
        <v>8000</v>
      </c>
      <c r="L4344" s="2">
        <f t="shared" si="3647"/>
        <v>4000</v>
      </c>
      <c r="M4344" s="2">
        <v>2000</v>
      </c>
      <c r="N4344" s="2">
        <v>1000</v>
      </c>
      <c r="O4344" s="2">
        <v>1000</v>
      </c>
      <c r="P4344" s="2">
        <f t="shared" si="3649"/>
        <v>12000</v>
      </c>
      <c r="Q4344" s="2">
        <f t="shared" si="3629"/>
        <v>69.767441860465112</v>
      </c>
    </row>
    <row r="4345" spans="1:17">
      <c r="A4345" s="33" t="s">
        <v>803</v>
      </c>
      <c r="B4345" s="33" t="s">
        <v>129</v>
      </c>
      <c r="C4345" s="33" t="s">
        <v>1610</v>
      </c>
      <c r="D4345" s="33" t="s">
        <v>1611</v>
      </c>
      <c r="E4345" s="34">
        <v>6139</v>
      </c>
      <c r="F4345" s="33" t="s">
        <v>1618</v>
      </c>
      <c r="G4345" s="84" t="s">
        <v>3108</v>
      </c>
      <c r="H4345" s="35" t="s">
        <v>108</v>
      </c>
      <c r="I4345" s="2">
        <v>5560</v>
      </c>
      <c r="J4345" s="2">
        <v>5560</v>
      </c>
      <c r="K4345" s="2">
        <v>2933</v>
      </c>
      <c r="L4345" s="2">
        <f t="shared" si="3647"/>
        <v>1500</v>
      </c>
      <c r="M4345" s="2">
        <v>500</v>
      </c>
      <c r="N4345" s="2">
        <v>500</v>
      </c>
      <c r="O4345" s="2">
        <v>500</v>
      </c>
      <c r="P4345" s="2">
        <f t="shared" si="3649"/>
        <v>4433</v>
      </c>
      <c r="Q4345" s="2">
        <f t="shared" si="3629"/>
        <v>79.730215827338128</v>
      </c>
    </row>
    <row r="4346" spans="1:17" ht="22.5">
      <c r="A4346" s="12" t="s">
        <v>803</v>
      </c>
      <c r="B4346" s="12" t="s">
        <v>129</v>
      </c>
      <c r="C4346" s="12" t="s">
        <v>1610</v>
      </c>
      <c r="D4346" s="12" t="s">
        <v>1611</v>
      </c>
      <c r="E4346" s="11">
        <v>6139</v>
      </c>
      <c r="F4346" s="12" t="s">
        <v>1619</v>
      </c>
      <c r="G4346" s="84" t="s">
        <v>3108</v>
      </c>
      <c r="H4346" s="13" t="s">
        <v>114</v>
      </c>
      <c r="I4346" s="2">
        <v>9500</v>
      </c>
      <c r="J4346" s="2">
        <v>9500</v>
      </c>
      <c r="K4346" s="2">
        <v>5700</v>
      </c>
      <c r="L4346" s="2">
        <f t="shared" si="3647"/>
        <v>3000</v>
      </c>
      <c r="M4346" s="2">
        <v>1000</v>
      </c>
      <c r="N4346" s="2">
        <v>1000</v>
      </c>
      <c r="O4346" s="2">
        <v>1000</v>
      </c>
      <c r="P4346" s="2">
        <f t="shared" si="3649"/>
        <v>8700</v>
      </c>
      <c r="Q4346" s="2">
        <f t="shared" si="3629"/>
        <v>91.578947368421055</v>
      </c>
    </row>
    <row r="4347" spans="1:17" ht="22.5">
      <c r="A4347" s="17" t="s">
        <v>0</v>
      </c>
      <c r="B4347" s="17" t="s">
        <v>0</v>
      </c>
      <c r="C4347" s="17" t="s">
        <v>0</v>
      </c>
      <c r="D4347" s="18" t="s">
        <v>0</v>
      </c>
      <c r="E4347" s="18" t="s">
        <v>0</v>
      </c>
      <c r="F4347" s="18" t="s">
        <v>0</v>
      </c>
      <c r="G4347" s="81" t="s">
        <v>0</v>
      </c>
      <c r="H4347" s="24" t="s">
        <v>36</v>
      </c>
      <c r="I4347" s="29">
        <v>100</v>
      </c>
      <c r="J4347" s="29">
        <f t="shared" ref="J4347:K4349" si="3661">SUM(J4348)</f>
        <v>100</v>
      </c>
      <c r="K4347" s="29">
        <f t="shared" si="3661"/>
        <v>0</v>
      </c>
      <c r="L4347" s="29">
        <f t="shared" si="3647"/>
        <v>0</v>
      </c>
      <c r="M4347" s="29">
        <f t="shared" ref="M4347:O4349" si="3662">SUM(M4348)</f>
        <v>0</v>
      </c>
      <c r="N4347" s="29">
        <f t="shared" si="3662"/>
        <v>0</v>
      </c>
      <c r="O4347" s="29">
        <f t="shared" si="3662"/>
        <v>0</v>
      </c>
      <c r="P4347" s="29">
        <f t="shared" si="3649"/>
        <v>0</v>
      </c>
      <c r="Q4347" s="29">
        <f t="shared" si="3629"/>
        <v>0</v>
      </c>
    </row>
    <row r="4348" spans="1:17">
      <c r="A4348" s="12" t="s">
        <v>803</v>
      </c>
      <c r="B4348" s="12" t="s">
        <v>129</v>
      </c>
      <c r="C4348" s="12" t="s">
        <v>1610</v>
      </c>
      <c r="D4348" s="12" t="s">
        <v>1611</v>
      </c>
      <c r="E4348" s="18" t="s">
        <v>28</v>
      </c>
      <c r="F4348" s="18" t="s">
        <v>0</v>
      </c>
      <c r="G4348" s="81" t="s">
        <v>0</v>
      </c>
      <c r="H4348" s="18" t="s">
        <v>29</v>
      </c>
      <c r="I4348" s="3">
        <v>100</v>
      </c>
      <c r="J4348" s="3">
        <f t="shared" si="3661"/>
        <v>100</v>
      </c>
      <c r="K4348" s="3">
        <f t="shared" si="3661"/>
        <v>0</v>
      </c>
      <c r="L4348" s="3">
        <f t="shared" si="3647"/>
        <v>0</v>
      </c>
      <c r="M4348" s="3">
        <f t="shared" si="3662"/>
        <v>0</v>
      </c>
      <c r="N4348" s="3">
        <f t="shared" si="3662"/>
        <v>0</v>
      </c>
      <c r="O4348" s="3">
        <f t="shared" si="3662"/>
        <v>0</v>
      </c>
      <c r="P4348" s="3">
        <f t="shared" si="3649"/>
        <v>0</v>
      </c>
      <c r="Q4348" s="3">
        <f t="shared" si="3629"/>
        <v>0</v>
      </c>
    </row>
    <row r="4349" spans="1:17">
      <c r="A4349" s="17" t="s">
        <v>803</v>
      </c>
      <c r="B4349" s="17" t="s">
        <v>129</v>
      </c>
      <c r="C4349" s="17" t="s">
        <v>1610</v>
      </c>
      <c r="D4349" s="17" t="s">
        <v>1611</v>
      </c>
      <c r="E4349" s="17" t="s">
        <v>120</v>
      </c>
      <c r="F4349" s="12" t="s">
        <v>0</v>
      </c>
      <c r="G4349" s="84" t="s">
        <v>0</v>
      </c>
      <c r="H4349" s="18" t="s">
        <v>35</v>
      </c>
      <c r="I4349" s="3">
        <v>100</v>
      </c>
      <c r="J4349" s="3">
        <f t="shared" si="3661"/>
        <v>100</v>
      </c>
      <c r="K4349" s="3">
        <f t="shared" si="3661"/>
        <v>0</v>
      </c>
      <c r="L4349" s="3">
        <f t="shared" si="3647"/>
        <v>0</v>
      </c>
      <c r="M4349" s="3">
        <f t="shared" si="3662"/>
        <v>0</v>
      </c>
      <c r="N4349" s="3">
        <f t="shared" si="3662"/>
        <v>0</v>
      </c>
      <c r="O4349" s="3">
        <f t="shared" si="3662"/>
        <v>0</v>
      </c>
      <c r="P4349" s="3">
        <f t="shared" si="3649"/>
        <v>0</v>
      </c>
      <c r="Q4349" s="3">
        <f t="shared" si="3629"/>
        <v>0</v>
      </c>
    </row>
    <row r="4350" spans="1:17">
      <c r="A4350" s="12" t="s">
        <v>803</v>
      </c>
      <c r="B4350" s="12" t="s">
        <v>129</v>
      </c>
      <c r="C4350" s="12" t="s">
        <v>1610</v>
      </c>
      <c r="D4350" s="12" t="s">
        <v>1611</v>
      </c>
      <c r="E4350" s="11">
        <v>6148</v>
      </c>
      <c r="F4350" s="12"/>
      <c r="G4350" s="84" t="s">
        <v>3108</v>
      </c>
      <c r="H4350" s="13" t="s">
        <v>35</v>
      </c>
      <c r="I4350" s="2">
        <v>100</v>
      </c>
      <c r="J4350" s="2">
        <v>100</v>
      </c>
      <c r="K4350" s="2">
        <v>0</v>
      </c>
      <c r="L4350" s="2">
        <f t="shared" si="3647"/>
        <v>0</v>
      </c>
      <c r="M4350" s="2"/>
      <c r="N4350" s="2"/>
      <c r="O4350" s="2"/>
      <c r="P4350" s="2">
        <f t="shared" si="3649"/>
        <v>0</v>
      </c>
      <c r="Q4350" s="2">
        <f t="shared" si="3629"/>
        <v>0</v>
      </c>
    </row>
    <row r="4351" spans="1:17" ht="22.5">
      <c r="A4351" s="17" t="s">
        <v>0</v>
      </c>
      <c r="B4351" s="17" t="s">
        <v>0</v>
      </c>
      <c r="C4351" s="17" t="s">
        <v>0</v>
      </c>
      <c r="D4351" s="18" t="s">
        <v>0</v>
      </c>
      <c r="E4351" s="18" t="s">
        <v>0</v>
      </c>
      <c r="F4351" s="18" t="s">
        <v>0</v>
      </c>
      <c r="G4351" s="81" t="s">
        <v>0</v>
      </c>
      <c r="H4351" s="24" t="s">
        <v>58</v>
      </c>
      <c r="I4351" s="29">
        <v>39000</v>
      </c>
      <c r="J4351" s="29">
        <f t="shared" ref="J4351:K4351" si="3663">SUM(J4352)</f>
        <v>30000</v>
      </c>
      <c r="K4351" s="29">
        <f t="shared" si="3663"/>
        <v>10000</v>
      </c>
      <c r="L4351" s="29">
        <f t="shared" si="3647"/>
        <v>10000</v>
      </c>
      <c r="M4351" s="29">
        <f t="shared" ref="M4351:O4351" si="3664">SUM(M4352)</f>
        <v>10000</v>
      </c>
      <c r="N4351" s="29">
        <f t="shared" si="3664"/>
        <v>0</v>
      </c>
      <c r="O4351" s="29">
        <f t="shared" si="3664"/>
        <v>0</v>
      </c>
      <c r="P4351" s="29">
        <f t="shared" si="3649"/>
        <v>20000</v>
      </c>
      <c r="Q4351" s="29">
        <f t="shared" si="3629"/>
        <v>66.666666666666657</v>
      </c>
    </row>
    <row r="4352" spans="1:17">
      <c r="A4352" s="12" t="s">
        <v>803</v>
      </c>
      <c r="B4352" s="12" t="s">
        <v>129</v>
      </c>
      <c r="C4352" s="12" t="s">
        <v>1610</v>
      </c>
      <c r="D4352" s="12" t="s">
        <v>1611</v>
      </c>
      <c r="E4352" s="18" t="s">
        <v>50</v>
      </c>
      <c r="F4352" s="18" t="s">
        <v>0</v>
      </c>
      <c r="G4352" s="81" t="s">
        <v>0</v>
      </c>
      <c r="H4352" s="18" t="s">
        <v>51</v>
      </c>
      <c r="I4352" s="3">
        <v>39000</v>
      </c>
      <c r="J4352" s="3">
        <f t="shared" ref="J4352" si="3665">SUM(J4353:J4354)</f>
        <v>30000</v>
      </c>
      <c r="K4352" s="3">
        <f t="shared" ref="K4352" si="3666">SUM(K4353:K4354)</f>
        <v>10000</v>
      </c>
      <c r="L4352" s="3">
        <f t="shared" si="3647"/>
        <v>10000</v>
      </c>
      <c r="M4352" s="3">
        <f t="shared" ref="M4352:O4352" si="3667">SUM(M4353:M4354)</f>
        <v>10000</v>
      </c>
      <c r="N4352" s="3">
        <f t="shared" si="3667"/>
        <v>0</v>
      </c>
      <c r="O4352" s="3">
        <f t="shared" si="3667"/>
        <v>0</v>
      </c>
      <c r="P4352" s="3">
        <f t="shared" si="3649"/>
        <v>20000</v>
      </c>
      <c r="Q4352" s="3">
        <f t="shared" si="3629"/>
        <v>66.666666666666657</v>
      </c>
    </row>
    <row r="4353" spans="1:17">
      <c r="A4353" s="12" t="s">
        <v>803</v>
      </c>
      <c r="B4353" s="12" t="s">
        <v>129</v>
      </c>
      <c r="C4353" s="12" t="s">
        <v>1610</v>
      </c>
      <c r="D4353" s="12" t="s">
        <v>1611</v>
      </c>
      <c r="E4353" s="11">
        <v>8213</v>
      </c>
      <c r="F4353" s="12"/>
      <c r="G4353" s="84" t="s">
        <v>3108</v>
      </c>
      <c r="H4353" s="13" t="s">
        <v>54</v>
      </c>
      <c r="I4353" s="2">
        <v>29000</v>
      </c>
      <c r="J4353" s="2">
        <v>20000</v>
      </c>
      <c r="K4353" s="2">
        <v>10000</v>
      </c>
      <c r="L4353" s="2">
        <f t="shared" si="3647"/>
        <v>0</v>
      </c>
      <c r="M4353" s="2"/>
      <c r="N4353" s="2"/>
      <c r="O4353" s="2"/>
      <c r="P4353" s="2">
        <f t="shared" si="3649"/>
        <v>10000</v>
      </c>
      <c r="Q4353" s="2">
        <f t="shared" si="3629"/>
        <v>50</v>
      </c>
    </row>
    <row r="4354" spans="1:17">
      <c r="A4354" s="12" t="s">
        <v>803</v>
      </c>
      <c r="B4354" s="12" t="s">
        <v>129</v>
      </c>
      <c r="C4354" s="12" t="s">
        <v>1610</v>
      </c>
      <c r="D4354" s="12" t="s">
        <v>1611</v>
      </c>
      <c r="E4354" s="11">
        <v>8216</v>
      </c>
      <c r="F4354" s="12"/>
      <c r="G4354" s="84" t="s">
        <v>3108</v>
      </c>
      <c r="H4354" s="13" t="s">
        <v>57</v>
      </c>
      <c r="I4354" s="2">
        <v>10000</v>
      </c>
      <c r="J4354" s="2">
        <v>10000</v>
      </c>
      <c r="K4354" s="2">
        <v>0</v>
      </c>
      <c r="L4354" s="2">
        <f t="shared" si="3647"/>
        <v>10000</v>
      </c>
      <c r="M4354" s="2">
        <v>10000</v>
      </c>
      <c r="N4354" s="2"/>
      <c r="O4354" s="2"/>
      <c r="P4354" s="2">
        <f t="shared" si="3649"/>
        <v>10000</v>
      </c>
      <c r="Q4354" s="2">
        <f t="shared" si="3629"/>
        <v>100</v>
      </c>
    </row>
    <row r="4355" spans="1:17">
      <c r="A4355" s="13" t="s">
        <v>0</v>
      </c>
      <c r="B4355" s="13" t="s">
        <v>0</v>
      </c>
      <c r="C4355" s="13" t="s">
        <v>0</v>
      </c>
      <c r="D4355" s="13" t="s">
        <v>0</v>
      </c>
      <c r="E4355" s="13" t="s">
        <v>0</v>
      </c>
      <c r="F4355" s="13" t="s">
        <v>0</v>
      </c>
      <c r="G4355" s="84" t="s">
        <v>0</v>
      </c>
      <c r="H4355" s="24" t="s">
        <v>1620</v>
      </c>
      <c r="I4355" s="29">
        <v>2418524</v>
      </c>
      <c r="J4355" s="29">
        <f t="shared" ref="J4355:K4355" si="3668">SUM(J4324,J4347,J4351)</f>
        <v>2401723</v>
      </c>
      <c r="K4355" s="29">
        <f t="shared" si="3668"/>
        <v>1245767</v>
      </c>
      <c r="L4355" s="29">
        <f t="shared" si="3647"/>
        <v>581078</v>
      </c>
      <c r="M4355" s="29">
        <f t="shared" ref="M4355:O4355" si="3669">SUM(M4324,M4347,M4351)</f>
        <v>188000</v>
      </c>
      <c r="N4355" s="29">
        <f t="shared" si="3669"/>
        <v>191028</v>
      </c>
      <c r="O4355" s="29">
        <f t="shared" si="3669"/>
        <v>202050</v>
      </c>
      <c r="P4355" s="29">
        <f t="shared" si="3649"/>
        <v>1826845</v>
      </c>
      <c r="Q4355" s="29">
        <f t="shared" si="3629"/>
        <v>76.063934100643579</v>
      </c>
    </row>
    <row r="4356" spans="1:17" ht="15.75" thickBot="1">
      <c r="A4356" s="13" t="s">
        <v>0</v>
      </c>
      <c r="B4356" s="13" t="s">
        <v>0</v>
      </c>
      <c r="C4356" s="13" t="s">
        <v>0</v>
      </c>
      <c r="D4356" s="13" t="s">
        <v>0</v>
      </c>
      <c r="E4356" s="13" t="s">
        <v>0</v>
      </c>
      <c r="F4356" s="13" t="s">
        <v>0</v>
      </c>
      <c r="G4356" s="84" t="s">
        <v>0</v>
      </c>
      <c r="H4356" s="18" t="s">
        <v>125</v>
      </c>
      <c r="I4356" s="3">
        <v>52</v>
      </c>
      <c r="J4356" s="3">
        <v>52</v>
      </c>
      <c r="K4356" s="3">
        <v>0</v>
      </c>
      <c r="L4356" s="3">
        <f t="shared" si="3647"/>
        <v>0</v>
      </c>
      <c r="M4356" s="3"/>
      <c r="N4356" s="3"/>
      <c r="O4356" s="3"/>
      <c r="P4356" s="3">
        <f t="shared" si="3649"/>
        <v>0</v>
      </c>
      <c r="Q4356" s="3">
        <f t="shared" si="3629"/>
        <v>0</v>
      </c>
    </row>
    <row r="4357" spans="1:17" ht="45.75" thickBot="1">
      <c r="A4357" s="109" t="s">
        <v>0</v>
      </c>
      <c r="B4357" s="109" t="s">
        <v>0</v>
      </c>
      <c r="C4357" s="109" t="s">
        <v>0</v>
      </c>
      <c r="D4357" s="109" t="s">
        <v>0</v>
      </c>
      <c r="E4357" s="109" t="s">
        <v>0</v>
      </c>
      <c r="F4357" s="109" t="s">
        <v>0</v>
      </c>
      <c r="G4357" s="121" t="s">
        <v>0</v>
      </c>
      <c r="H4357" s="1" t="s">
        <v>126</v>
      </c>
      <c r="I4357" s="1" t="s">
        <v>3016</v>
      </c>
      <c r="J4357" s="1" t="s">
        <v>3199</v>
      </c>
      <c r="K4357" s="1" t="s">
        <v>3198</v>
      </c>
      <c r="L4357" s="1" t="s">
        <v>3191</v>
      </c>
      <c r="M4357" s="1" t="s">
        <v>3193</v>
      </c>
      <c r="N4357" s="1" t="s">
        <v>3194</v>
      </c>
      <c r="O4357" s="1" t="s">
        <v>3195</v>
      </c>
      <c r="P4357" s="1" t="s">
        <v>3192</v>
      </c>
      <c r="Q4357" s="1" t="s">
        <v>3185</v>
      </c>
    </row>
    <row r="4358" spans="1:17">
      <c r="A4358" s="110"/>
      <c r="B4358" s="110"/>
      <c r="C4358" s="110"/>
      <c r="D4358" s="110"/>
      <c r="E4358" s="110"/>
      <c r="F4358" s="110"/>
      <c r="G4358" s="122"/>
      <c r="H4358" s="26" t="s">
        <v>0</v>
      </c>
      <c r="I4358" s="28">
        <v>1</v>
      </c>
      <c r="J4358" s="28">
        <v>2</v>
      </c>
      <c r="K4358" s="28">
        <v>3</v>
      </c>
      <c r="L4358" s="28" t="s">
        <v>3186</v>
      </c>
      <c r="M4358" s="28">
        <v>5</v>
      </c>
      <c r="N4358" s="28">
        <v>6</v>
      </c>
      <c r="O4358" s="28">
        <v>7</v>
      </c>
      <c r="P4358" s="28" t="s">
        <v>3187</v>
      </c>
      <c r="Q4358" s="28">
        <v>9</v>
      </c>
    </row>
    <row r="4359" spans="1:17">
      <c r="A4359" s="110"/>
      <c r="B4359" s="110"/>
      <c r="C4359" s="110"/>
      <c r="D4359" s="110"/>
      <c r="E4359" s="110"/>
      <c r="F4359" s="110"/>
      <c r="G4359" s="122"/>
      <c r="H4359" s="8" t="s">
        <v>877</v>
      </c>
      <c r="I4359" s="9">
        <v>2418524</v>
      </c>
      <c r="J4359" s="9">
        <f t="shared" ref="J4359" si="3670">SUM(J4355)</f>
        <v>2401723</v>
      </c>
      <c r="K4359" s="9">
        <f t="shared" ref="K4359" si="3671">SUM(K4355)</f>
        <v>1245767</v>
      </c>
      <c r="L4359" s="9">
        <f t="shared" ref="L4359:L4360" si="3672">M4359+N4359+O4359</f>
        <v>581078</v>
      </c>
      <c r="M4359" s="9">
        <f t="shared" ref="M4359:O4359" si="3673">SUM(M4355)</f>
        <v>188000</v>
      </c>
      <c r="N4359" s="9">
        <f t="shared" si="3673"/>
        <v>191028</v>
      </c>
      <c r="O4359" s="9">
        <f t="shared" si="3673"/>
        <v>202050</v>
      </c>
      <c r="P4359" s="9">
        <f t="shared" ref="P4359:P4360" si="3674">SUM(K4359+L4359)</f>
        <v>1826845</v>
      </c>
      <c r="Q4359" s="9">
        <f t="shared" si="3629"/>
        <v>76.063934100643579</v>
      </c>
    </row>
    <row r="4360" spans="1:17">
      <c r="A4360" s="110"/>
      <c r="B4360" s="110"/>
      <c r="C4360" s="110"/>
      <c r="D4360" s="110"/>
      <c r="E4360" s="110"/>
      <c r="F4360" s="110"/>
      <c r="G4360" s="122"/>
      <c r="H4360" s="10" t="s">
        <v>68</v>
      </c>
      <c r="I4360" s="9">
        <v>2418524</v>
      </c>
      <c r="J4360" s="9">
        <f t="shared" ref="J4360" si="3675">SUM(J4359)</f>
        <v>2401723</v>
      </c>
      <c r="K4360" s="9">
        <f t="shared" ref="K4360" si="3676">SUM(K4359)</f>
        <v>1245767</v>
      </c>
      <c r="L4360" s="9">
        <f t="shared" si="3672"/>
        <v>581078</v>
      </c>
      <c r="M4360" s="9">
        <f t="shared" ref="M4360:O4360" si="3677">SUM(M4359)</f>
        <v>188000</v>
      </c>
      <c r="N4360" s="9">
        <f t="shared" si="3677"/>
        <v>191028</v>
      </c>
      <c r="O4360" s="9">
        <f t="shared" si="3677"/>
        <v>202050</v>
      </c>
      <c r="P4360" s="9">
        <f t="shared" si="3674"/>
        <v>1826845</v>
      </c>
      <c r="Q4360" s="9">
        <f t="shared" si="3629"/>
        <v>76.063934100643579</v>
      </c>
    </row>
    <row r="4361" spans="1:17">
      <c r="A4361" s="111"/>
      <c r="B4361" s="111"/>
      <c r="C4361" s="111"/>
      <c r="D4361" s="111"/>
      <c r="E4361" s="111"/>
      <c r="F4361" s="111"/>
      <c r="G4361" s="123"/>
      <c r="Q4361" t="str">
        <f t="shared" si="3629"/>
        <v>-</v>
      </c>
    </row>
    <row r="4362" spans="1:17" ht="15.75" thickBot="1">
      <c r="A4362" s="13" t="s">
        <v>0</v>
      </c>
      <c r="B4362" s="13" t="s">
        <v>0</v>
      </c>
      <c r="C4362" s="13" t="s">
        <v>0</v>
      </c>
      <c r="D4362" s="13" t="s">
        <v>0</v>
      </c>
      <c r="E4362" s="13" t="s">
        <v>0</v>
      </c>
      <c r="F4362" s="13" t="s">
        <v>0</v>
      </c>
      <c r="G4362" s="84" t="s">
        <v>0</v>
      </c>
      <c r="H4362" s="27" t="s">
        <v>0</v>
      </c>
      <c r="I4362" s="27"/>
      <c r="J4362" s="27"/>
      <c r="K4362" s="27"/>
      <c r="L4362" s="27"/>
      <c r="M4362" s="27"/>
      <c r="N4362" s="27"/>
      <c r="O4362" s="27"/>
      <c r="P4362" s="27"/>
      <c r="Q4362" s="27" t="str">
        <f t="shared" si="3629"/>
        <v>-</v>
      </c>
    </row>
    <row r="4363" spans="1:17" ht="45.75" thickBot="1">
      <c r="A4363" s="1" t="s">
        <v>82</v>
      </c>
      <c r="B4363" s="1" t="s">
        <v>83</v>
      </c>
      <c r="C4363" s="1" t="s">
        <v>84</v>
      </c>
      <c r="D4363" s="19" t="s">
        <v>0</v>
      </c>
      <c r="E4363" s="1" t="s">
        <v>85</v>
      </c>
      <c r="F4363" s="1" t="s">
        <v>86</v>
      </c>
      <c r="G4363" s="82" t="s">
        <v>87</v>
      </c>
      <c r="H4363" s="1" t="s">
        <v>1</v>
      </c>
      <c r="I4363" s="1" t="s">
        <v>3016</v>
      </c>
      <c r="J4363" s="1" t="s">
        <v>3199</v>
      </c>
      <c r="K4363" s="1" t="s">
        <v>3198</v>
      </c>
      <c r="L4363" s="1" t="s">
        <v>3191</v>
      </c>
      <c r="M4363" s="1" t="s">
        <v>3193</v>
      </c>
      <c r="N4363" s="1" t="s">
        <v>3194</v>
      </c>
      <c r="O4363" s="1" t="s">
        <v>3195</v>
      </c>
      <c r="P4363" s="1" t="s">
        <v>3192</v>
      </c>
      <c r="Q4363" s="1" t="s">
        <v>3185</v>
      </c>
    </row>
    <row r="4364" spans="1:17">
      <c r="A4364" s="20" t="s">
        <v>0</v>
      </c>
      <c r="B4364" s="20" t="s">
        <v>0</v>
      </c>
      <c r="C4364" s="20" t="s">
        <v>0</v>
      </c>
      <c r="D4364" s="21" t="s">
        <v>0</v>
      </c>
      <c r="E4364" s="21" t="s">
        <v>0</v>
      </c>
      <c r="F4364" s="22" t="s">
        <v>0</v>
      </c>
      <c r="G4364" s="83" t="s">
        <v>0</v>
      </c>
      <c r="H4364" s="23" t="s">
        <v>0</v>
      </c>
      <c r="I4364" s="28">
        <v>1</v>
      </c>
      <c r="J4364" s="28">
        <v>2</v>
      </c>
      <c r="K4364" s="28">
        <v>3</v>
      </c>
      <c r="L4364" s="28" t="s">
        <v>3186</v>
      </c>
      <c r="M4364" s="28">
        <v>5</v>
      </c>
      <c r="N4364" s="28">
        <v>6</v>
      </c>
      <c r="O4364" s="28">
        <v>7</v>
      </c>
      <c r="P4364" s="28" t="s">
        <v>3187</v>
      </c>
      <c r="Q4364" s="28">
        <v>9</v>
      </c>
    </row>
    <row r="4365" spans="1:17">
      <c r="A4365" s="17" t="s">
        <v>803</v>
      </c>
      <c r="B4365" s="17" t="s">
        <v>129</v>
      </c>
      <c r="C4365" s="12" t="s">
        <v>1621</v>
      </c>
      <c r="D4365" s="12" t="s">
        <v>1622</v>
      </c>
      <c r="E4365" s="18" t="s">
        <v>0</v>
      </c>
      <c r="F4365" s="18" t="s">
        <v>0</v>
      </c>
      <c r="G4365" s="81" t="s">
        <v>0</v>
      </c>
      <c r="H4365" s="18" t="s">
        <v>1623</v>
      </c>
      <c r="I4365" s="11"/>
      <c r="J4365" s="11"/>
      <c r="K4365" s="11"/>
      <c r="L4365" s="11"/>
      <c r="M4365" s="11"/>
      <c r="N4365" s="11"/>
      <c r="O4365" s="11"/>
      <c r="P4365" s="11"/>
      <c r="Q4365" s="11" t="str">
        <f t="shared" si="3629"/>
        <v>-</v>
      </c>
    </row>
    <row r="4366" spans="1:17" ht="22.5">
      <c r="A4366" s="17" t="s">
        <v>0</v>
      </c>
      <c r="B4366" s="17" t="s">
        <v>0</v>
      </c>
      <c r="C4366" s="17" t="s">
        <v>0</v>
      </c>
      <c r="D4366" s="18" t="s">
        <v>0</v>
      </c>
      <c r="E4366" s="18" t="s">
        <v>0</v>
      </c>
      <c r="F4366" s="18" t="s">
        <v>0</v>
      </c>
      <c r="G4366" s="81" t="s">
        <v>0</v>
      </c>
      <c r="H4366" s="24" t="s">
        <v>27</v>
      </c>
      <c r="I4366" s="29">
        <v>2900187</v>
      </c>
      <c r="J4366" s="29">
        <f t="shared" ref="J4366" si="3678">SUM(J4367,J4375,J4377)</f>
        <v>2847397</v>
      </c>
      <c r="K4366" s="29">
        <f t="shared" ref="K4366" si="3679">SUM(K4367,K4375,K4377)</f>
        <v>1546253</v>
      </c>
      <c r="L4366" s="29">
        <f t="shared" ref="L4366:L4399" si="3680">M4366+N4366+O4366</f>
        <v>743400</v>
      </c>
      <c r="M4366" s="29">
        <f t="shared" ref="M4366:O4366" si="3681">SUM(M4367,M4375,M4377)</f>
        <v>240800</v>
      </c>
      <c r="N4366" s="29">
        <f t="shared" si="3681"/>
        <v>245800</v>
      </c>
      <c r="O4366" s="29">
        <f t="shared" si="3681"/>
        <v>256800</v>
      </c>
      <c r="P4366" s="29">
        <f t="shared" ref="P4366:P4399" si="3682">SUM(K4366+L4366)</f>
        <v>2289653</v>
      </c>
      <c r="Q4366" s="29">
        <f t="shared" si="3629"/>
        <v>80.412144846679269</v>
      </c>
    </row>
    <row r="4367" spans="1:17">
      <c r="A4367" s="12" t="s">
        <v>803</v>
      </c>
      <c r="B4367" s="12" t="s">
        <v>129</v>
      </c>
      <c r="C4367" s="12" t="s">
        <v>1621</v>
      </c>
      <c r="D4367" s="12" t="s">
        <v>1622</v>
      </c>
      <c r="E4367" s="18" t="s">
        <v>2</v>
      </c>
      <c r="F4367" s="18" t="s">
        <v>0</v>
      </c>
      <c r="G4367" s="81" t="s">
        <v>0</v>
      </c>
      <c r="H4367" s="18" t="s">
        <v>3</v>
      </c>
      <c r="I4367" s="3">
        <v>2476032</v>
      </c>
      <c r="J4367" s="3">
        <f t="shared" ref="J4367" si="3683">SUM(J4368:J4369)</f>
        <v>2458769</v>
      </c>
      <c r="K4367" s="3">
        <f t="shared" ref="K4367" si="3684">SUM(K4368:K4369)</f>
        <v>1324456</v>
      </c>
      <c r="L4367" s="3">
        <f t="shared" si="3680"/>
        <v>651500</v>
      </c>
      <c r="M4367" s="3">
        <f t="shared" ref="M4367:O4367" si="3685">SUM(M4368:M4369)</f>
        <v>210500</v>
      </c>
      <c r="N4367" s="3">
        <f t="shared" si="3685"/>
        <v>215500</v>
      </c>
      <c r="O4367" s="3">
        <f t="shared" si="3685"/>
        <v>225500</v>
      </c>
      <c r="P4367" s="3">
        <f t="shared" si="3682"/>
        <v>1975956</v>
      </c>
      <c r="Q4367" s="3">
        <f t="shared" si="3629"/>
        <v>80.363629116846681</v>
      </c>
    </row>
    <row r="4368" spans="1:17">
      <c r="A4368" s="33" t="s">
        <v>803</v>
      </c>
      <c r="B4368" s="33" t="s">
        <v>129</v>
      </c>
      <c r="C4368" s="33" t="s">
        <v>1621</v>
      </c>
      <c r="D4368" s="33" t="s">
        <v>1622</v>
      </c>
      <c r="E4368" s="34">
        <v>6111</v>
      </c>
      <c r="F4368" s="33"/>
      <c r="G4368" s="84" t="s">
        <v>3108</v>
      </c>
      <c r="H4368" s="35" t="s">
        <v>4</v>
      </c>
      <c r="I4368" s="2">
        <v>2185032</v>
      </c>
      <c r="J4368" s="2">
        <v>2165032</v>
      </c>
      <c r="K4368" s="2">
        <v>1138837</v>
      </c>
      <c r="L4368" s="2">
        <f t="shared" si="3680"/>
        <v>600000</v>
      </c>
      <c r="M4368" s="2">
        <v>200000</v>
      </c>
      <c r="N4368" s="2">
        <v>200000</v>
      </c>
      <c r="O4368" s="2">
        <v>200000</v>
      </c>
      <c r="P4368" s="2">
        <f t="shared" si="3682"/>
        <v>1738837</v>
      </c>
      <c r="Q4368" s="2">
        <f t="shared" si="3629"/>
        <v>80.314609668586883</v>
      </c>
    </row>
    <row r="4369" spans="1:17">
      <c r="A4369" s="17" t="s">
        <v>803</v>
      </c>
      <c r="B4369" s="17" t="s">
        <v>129</v>
      </c>
      <c r="C4369" s="17" t="s">
        <v>1621</v>
      </c>
      <c r="D4369" s="17" t="s">
        <v>1622</v>
      </c>
      <c r="E4369" s="17" t="s">
        <v>91</v>
      </c>
      <c r="F4369" s="12" t="s">
        <v>0</v>
      </c>
      <c r="G4369" s="84" t="s">
        <v>0</v>
      </c>
      <c r="H4369" s="18" t="s">
        <v>5</v>
      </c>
      <c r="I4369" s="3">
        <v>291000</v>
      </c>
      <c r="J4369" s="3">
        <f t="shared" ref="J4369:K4369" si="3686">SUM(J4370:J4374)</f>
        <v>293737</v>
      </c>
      <c r="K4369" s="3">
        <f t="shared" si="3686"/>
        <v>185619</v>
      </c>
      <c r="L4369" s="3">
        <f t="shared" si="3680"/>
        <v>51500</v>
      </c>
      <c r="M4369" s="3">
        <f t="shared" ref="M4369:O4369" si="3687">SUM(M4370:M4374)</f>
        <v>10500</v>
      </c>
      <c r="N4369" s="3">
        <f t="shared" si="3687"/>
        <v>15500</v>
      </c>
      <c r="O4369" s="3">
        <f t="shared" si="3687"/>
        <v>25500</v>
      </c>
      <c r="P4369" s="3">
        <f t="shared" si="3682"/>
        <v>237119</v>
      </c>
      <c r="Q4369" s="3">
        <f t="shared" ref="Q4369:Q4432" si="3688">IF(J4369=0,"-",P4369/J4369*100)</f>
        <v>80.724934209854396</v>
      </c>
    </row>
    <row r="4370" spans="1:17">
      <c r="A4370" s="33" t="s">
        <v>803</v>
      </c>
      <c r="B4370" s="33" t="s">
        <v>129</v>
      </c>
      <c r="C4370" s="33" t="s">
        <v>1621</v>
      </c>
      <c r="D4370" s="33" t="s">
        <v>1622</v>
      </c>
      <c r="E4370" s="34">
        <v>6112</v>
      </c>
      <c r="F4370" s="33" t="s">
        <v>1624</v>
      </c>
      <c r="G4370" s="84" t="s">
        <v>3108</v>
      </c>
      <c r="H4370" s="35" t="s">
        <v>9</v>
      </c>
      <c r="I4370" s="2">
        <v>63100</v>
      </c>
      <c r="J4370" s="2">
        <v>62100</v>
      </c>
      <c r="K4370" s="2">
        <v>31068</v>
      </c>
      <c r="L4370" s="2">
        <f t="shared" si="3680"/>
        <v>16500</v>
      </c>
      <c r="M4370" s="2">
        <v>5500</v>
      </c>
      <c r="N4370" s="2">
        <v>5500</v>
      </c>
      <c r="O4370" s="2">
        <v>5500</v>
      </c>
      <c r="P4370" s="2">
        <f t="shared" si="3682"/>
        <v>47568</v>
      </c>
      <c r="Q4370" s="2">
        <f t="shared" si="3688"/>
        <v>76.59903381642512</v>
      </c>
    </row>
    <row r="4371" spans="1:17">
      <c r="A4371" s="33" t="s">
        <v>803</v>
      </c>
      <c r="B4371" s="33" t="s">
        <v>129</v>
      </c>
      <c r="C4371" s="33" t="s">
        <v>1621</v>
      </c>
      <c r="D4371" s="33" t="s">
        <v>1622</v>
      </c>
      <c r="E4371" s="34">
        <v>6112</v>
      </c>
      <c r="F4371" s="33" t="s">
        <v>1625</v>
      </c>
      <c r="G4371" s="84" t="s">
        <v>3108</v>
      </c>
      <c r="H4371" s="35" t="s">
        <v>10</v>
      </c>
      <c r="I4371" s="2">
        <v>175700</v>
      </c>
      <c r="J4371" s="2">
        <v>169700</v>
      </c>
      <c r="K4371" s="2">
        <v>110032</v>
      </c>
      <c r="L4371" s="2">
        <f t="shared" si="3680"/>
        <v>35000</v>
      </c>
      <c r="M4371" s="2">
        <v>5000</v>
      </c>
      <c r="N4371" s="2">
        <v>10000</v>
      </c>
      <c r="O4371" s="2">
        <v>20000</v>
      </c>
      <c r="P4371" s="2">
        <f t="shared" si="3682"/>
        <v>145032</v>
      </c>
      <c r="Q4371" s="2">
        <f t="shared" si="3688"/>
        <v>85.463759575721866</v>
      </c>
    </row>
    <row r="4372" spans="1:17">
      <c r="A4372" s="12" t="s">
        <v>803</v>
      </c>
      <c r="B4372" s="12" t="s">
        <v>129</v>
      </c>
      <c r="C4372" s="12" t="s">
        <v>1621</v>
      </c>
      <c r="D4372" s="12" t="s">
        <v>1622</v>
      </c>
      <c r="E4372" s="11">
        <v>6112</v>
      </c>
      <c r="F4372" s="12" t="s">
        <v>1626</v>
      </c>
      <c r="G4372" s="84" t="s">
        <v>3108</v>
      </c>
      <c r="H4372" s="13" t="s">
        <v>7</v>
      </c>
      <c r="I4372" s="2">
        <v>31200</v>
      </c>
      <c r="J4372" s="2">
        <v>40937</v>
      </c>
      <c r="K4372" s="2">
        <v>40937</v>
      </c>
      <c r="L4372" s="2">
        <f t="shared" si="3680"/>
        <v>0</v>
      </c>
      <c r="M4372" s="2"/>
      <c r="N4372" s="2">
        <v>0</v>
      </c>
      <c r="O4372" s="2">
        <v>0</v>
      </c>
      <c r="P4372" s="2">
        <f t="shared" si="3682"/>
        <v>40937</v>
      </c>
      <c r="Q4372" s="2">
        <f t="shared" si="3688"/>
        <v>100</v>
      </c>
    </row>
    <row r="4373" spans="1:17">
      <c r="A4373" s="12" t="s">
        <v>803</v>
      </c>
      <c r="B4373" s="12" t="s">
        <v>129</v>
      </c>
      <c r="C4373" s="12" t="s">
        <v>1621</v>
      </c>
      <c r="D4373" s="12" t="s">
        <v>1622</v>
      </c>
      <c r="E4373" s="11">
        <v>6112</v>
      </c>
      <c r="F4373" s="12" t="s">
        <v>1627</v>
      </c>
      <c r="G4373" s="84" t="s">
        <v>3108</v>
      </c>
      <c r="H4373" s="13" t="s">
        <v>8</v>
      </c>
      <c r="I4373" s="2">
        <v>6000</v>
      </c>
      <c r="J4373" s="2">
        <v>6000</v>
      </c>
      <c r="K4373" s="2">
        <v>0</v>
      </c>
      <c r="L4373" s="2">
        <f t="shared" si="3680"/>
        <v>0</v>
      </c>
      <c r="M4373" s="2">
        <v>0</v>
      </c>
      <c r="N4373" s="2">
        <v>0</v>
      </c>
      <c r="O4373" s="2">
        <v>0</v>
      </c>
      <c r="P4373" s="2">
        <f t="shared" si="3682"/>
        <v>0</v>
      </c>
      <c r="Q4373" s="2">
        <f t="shared" si="3688"/>
        <v>0</v>
      </c>
    </row>
    <row r="4374" spans="1:17">
      <c r="A4374" s="12" t="s">
        <v>803</v>
      </c>
      <c r="B4374" s="12" t="s">
        <v>129</v>
      </c>
      <c r="C4374" s="12" t="s">
        <v>1621</v>
      </c>
      <c r="D4374" s="12" t="s">
        <v>1622</v>
      </c>
      <c r="E4374" s="11">
        <v>6112</v>
      </c>
      <c r="F4374" s="12" t="s">
        <v>1628</v>
      </c>
      <c r="G4374" s="84" t="s">
        <v>3108</v>
      </c>
      <c r="H4374" s="13" t="s">
        <v>6</v>
      </c>
      <c r="I4374" s="2">
        <v>15000</v>
      </c>
      <c r="J4374" s="2">
        <v>15000</v>
      </c>
      <c r="K4374" s="2">
        <v>3582</v>
      </c>
      <c r="L4374" s="2">
        <f t="shared" si="3680"/>
        <v>0</v>
      </c>
      <c r="M4374" s="2">
        <v>0</v>
      </c>
      <c r="N4374" s="2">
        <v>0</v>
      </c>
      <c r="O4374" s="2">
        <v>0</v>
      </c>
      <c r="P4374" s="2">
        <f t="shared" si="3682"/>
        <v>3582</v>
      </c>
      <c r="Q4374" s="2">
        <f t="shared" si="3688"/>
        <v>23.880000000000003</v>
      </c>
    </row>
    <row r="4375" spans="1:17">
      <c r="A4375" s="12" t="s">
        <v>803</v>
      </c>
      <c r="B4375" s="12" t="s">
        <v>129</v>
      </c>
      <c r="C4375" s="12" t="s">
        <v>1621</v>
      </c>
      <c r="D4375" s="12" t="s">
        <v>1622</v>
      </c>
      <c r="E4375" s="18" t="s">
        <v>13</v>
      </c>
      <c r="F4375" s="18" t="s">
        <v>0</v>
      </c>
      <c r="G4375" s="81" t="s">
        <v>0</v>
      </c>
      <c r="H4375" s="18" t="s">
        <v>14</v>
      </c>
      <c r="I4375" s="3">
        <v>229428</v>
      </c>
      <c r="J4375" s="3">
        <f t="shared" ref="J4375:K4375" si="3689">SUM(J4376)</f>
        <v>227428</v>
      </c>
      <c r="K4375" s="3">
        <f t="shared" si="3689"/>
        <v>119265</v>
      </c>
      <c r="L4375" s="3">
        <f t="shared" si="3680"/>
        <v>60000</v>
      </c>
      <c r="M4375" s="3">
        <f t="shared" ref="M4375:O4375" si="3690">SUM(M4376)</f>
        <v>20000</v>
      </c>
      <c r="N4375" s="3">
        <f t="shared" si="3690"/>
        <v>20000</v>
      </c>
      <c r="O4375" s="3">
        <f t="shared" si="3690"/>
        <v>20000</v>
      </c>
      <c r="P4375" s="3">
        <f t="shared" si="3682"/>
        <v>179265</v>
      </c>
      <c r="Q4375" s="3">
        <f t="shared" si="3688"/>
        <v>78.822748298362555</v>
      </c>
    </row>
    <row r="4376" spans="1:17">
      <c r="A4376" s="33" t="s">
        <v>803</v>
      </c>
      <c r="B4376" s="33" t="s">
        <v>129</v>
      </c>
      <c r="C4376" s="33" t="s">
        <v>1621</v>
      </c>
      <c r="D4376" s="33" t="s">
        <v>1622</v>
      </c>
      <c r="E4376" s="34">
        <v>6121</v>
      </c>
      <c r="F4376" s="33"/>
      <c r="G4376" s="84" t="s">
        <v>3108</v>
      </c>
      <c r="H4376" s="35" t="s">
        <v>15</v>
      </c>
      <c r="I4376" s="2">
        <v>229428</v>
      </c>
      <c r="J4376" s="2">
        <v>227428</v>
      </c>
      <c r="K4376" s="2">
        <v>119265</v>
      </c>
      <c r="L4376" s="2">
        <f t="shared" si="3680"/>
        <v>60000</v>
      </c>
      <c r="M4376" s="2">
        <v>20000</v>
      </c>
      <c r="N4376" s="2">
        <v>20000</v>
      </c>
      <c r="O4376" s="2">
        <v>20000</v>
      </c>
      <c r="P4376" s="2">
        <f t="shared" si="3682"/>
        <v>179265</v>
      </c>
      <c r="Q4376" s="2">
        <f t="shared" si="3688"/>
        <v>78.822748298362555</v>
      </c>
    </row>
    <row r="4377" spans="1:17">
      <c r="A4377" s="12" t="s">
        <v>803</v>
      </c>
      <c r="B4377" s="12" t="s">
        <v>129</v>
      </c>
      <c r="C4377" s="12" t="s">
        <v>1621</v>
      </c>
      <c r="D4377" s="12" t="s">
        <v>1622</v>
      </c>
      <c r="E4377" s="18" t="s">
        <v>16</v>
      </c>
      <c r="F4377" s="18" t="s">
        <v>0</v>
      </c>
      <c r="G4377" s="81" t="s">
        <v>0</v>
      </c>
      <c r="H4377" s="18" t="s">
        <v>17</v>
      </c>
      <c r="I4377" s="3">
        <v>194727</v>
      </c>
      <c r="J4377" s="3">
        <f t="shared" ref="J4377:K4377" si="3691">SUM(J4378:J4386)</f>
        <v>161200</v>
      </c>
      <c r="K4377" s="3">
        <f t="shared" si="3691"/>
        <v>102532</v>
      </c>
      <c r="L4377" s="3">
        <f t="shared" si="3680"/>
        <v>31900</v>
      </c>
      <c r="M4377" s="3">
        <f t="shared" ref="M4377:O4377" si="3692">SUM(M4378:M4386)</f>
        <v>10300</v>
      </c>
      <c r="N4377" s="3">
        <f t="shared" si="3692"/>
        <v>10300</v>
      </c>
      <c r="O4377" s="3">
        <f t="shared" si="3692"/>
        <v>11300</v>
      </c>
      <c r="P4377" s="3">
        <f t="shared" si="3682"/>
        <v>134432</v>
      </c>
      <c r="Q4377" s="3">
        <f t="shared" si="3688"/>
        <v>83.394540942928046</v>
      </c>
    </row>
    <row r="4378" spans="1:17">
      <c r="A4378" s="12" t="s">
        <v>803</v>
      </c>
      <c r="B4378" s="12" t="s">
        <v>129</v>
      </c>
      <c r="C4378" s="12" t="s">
        <v>1621</v>
      </c>
      <c r="D4378" s="12" t="s">
        <v>1622</v>
      </c>
      <c r="E4378" s="11">
        <v>6131</v>
      </c>
      <c r="F4378" s="12"/>
      <c r="G4378" s="84" t="s">
        <v>3108</v>
      </c>
      <c r="H4378" s="13" t="s">
        <v>18</v>
      </c>
      <c r="I4378" s="2">
        <v>1500</v>
      </c>
      <c r="J4378" s="2">
        <v>1500</v>
      </c>
      <c r="K4378" s="2">
        <v>900</v>
      </c>
      <c r="L4378" s="2">
        <f t="shared" si="3680"/>
        <v>300</v>
      </c>
      <c r="M4378" s="2">
        <v>100</v>
      </c>
      <c r="N4378" s="2">
        <v>100</v>
      </c>
      <c r="O4378" s="2">
        <v>100</v>
      </c>
      <c r="P4378" s="2">
        <f t="shared" si="3682"/>
        <v>1200</v>
      </c>
      <c r="Q4378" s="2">
        <f t="shared" si="3688"/>
        <v>80</v>
      </c>
    </row>
    <row r="4379" spans="1:17">
      <c r="A4379" s="12" t="s">
        <v>803</v>
      </c>
      <c r="B4379" s="12" t="s">
        <v>129</v>
      </c>
      <c r="C4379" s="12" t="s">
        <v>1621</v>
      </c>
      <c r="D4379" s="12" t="s">
        <v>1622</v>
      </c>
      <c r="E4379" s="11">
        <v>6132</v>
      </c>
      <c r="F4379" s="12"/>
      <c r="G4379" s="84" t="s">
        <v>3108</v>
      </c>
      <c r="H4379" s="13" t="s">
        <v>19</v>
      </c>
      <c r="I4379" s="2">
        <v>85000</v>
      </c>
      <c r="J4379" s="2">
        <v>85000</v>
      </c>
      <c r="K4379" s="2">
        <v>60000</v>
      </c>
      <c r="L4379" s="2">
        <f t="shared" si="3680"/>
        <v>15000</v>
      </c>
      <c r="M4379" s="2">
        <v>5000</v>
      </c>
      <c r="N4379" s="2">
        <v>5000</v>
      </c>
      <c r="O4379" s="2">
        <v>5000</v>
      </c>
      <c r="P4379" s="2">
        <f t="shared" si="3682"/>
        <v>75000</v>
      </c>
      <c r="Q4379" s="2">
        <f t="shared" si="3688"/>
        <v>88.235294117647058</v>
      </c>
    </row>
    <row r="4380" spans="1:17">
      <c r="A4380" s="12" t="s">
        <v>803</v>
      </c>
      <c r="B4380" s="12" t="s">
        <v>129</v>
      </c>
      <c r="C4380" s="12" t="s">
        <v>1621</v>
      </c>
      <c r="D4380" s="12" t="s">
        <v>1622</v>
      </c>
      <c r="E4380" s="11">
        <v>6133</v>
      </c>
      <c r="F4380" s="12"/>
      <c r="G4380" s="84" t="s">
        <v>3108</v>
      </c>
      <c r="H4380" s="13" t="s">
        <v>20</v>
      </c>
      <c r="I4380" s="2">
        <v>13000</v>
      </c>
      <c r="J4380" s="2">
        <v>13000</v>
      </c>
      <c r="K4380" s="2">
        <v>6500</v>
      </c>
      <c r="L4380" s="2">
        <f t="shared" si="3680"/>
        <v>3500</v>
      </c>
      <c r="M4380" s="2">
        <v>1000</v>
      </c>
      <c r="N4380" s="2">
        <v>1000</v>
      </c>
      <c r="O4380" s="2">
        <v>1500</v>
      </c>
      <c r="P4380" s="2">
        <f t="shared" si="3682"/>
        <v>10000</v>
      </c>
      <c r="Q4380" s="2">
        <f t="shared" si="3688"/>
        <v>76.923076923076934</v>
      </c>
    </row>
    <row r="4381" spans="1:17">
      <c r="A4381" s="12" t="s">
        <v>803</v>
      </c>
      <c r="B4381" s="12" t="s">
        <v>129</v>
      </c>
      <c r="C4381" s="12" t="s">
        <v>1621</v>
      </c>
      <c r="D4381" s="12" t="s">
        <v>1622</v>
      </c>
      <c r="E4381" s="11">
        <v>6134</v>
      </c>
      <c r="F4381" s="12"/>
      <c r="G4381" s="84" t="s">
        <v>3108</v>
      </c>
      <c r="H4381" s="13" t="s">
        <v>21</v>
      </c>
      <c r="I4381" s="2">
        <v>41000</v>
      </c>
      <c r="J4381" s="2">
        <v>16000</v>
      </c>
      <c r="K4381" s="2">
        <v>9000</v>
      </c>
      <c r="L4381" s="2">
        <f t="shared" si="3680"/>
        <v>2000</v>
      </c>
      <c r="M4381" s="2">
        <v>500</v>
      </c>
      <c r="N4381" s="2">
        <v>500</v>
      </c>
      <c r="O4381" s="2">
        <v>1000</v>
      </c>
      <c r="P4381" s="2">
        <f t="shared" si="3682"/>
        <v>11000</v>
      </c>
      <c r="Q4381" s="2">
        <f t="shared" si="3688"/>
        <v>68.75</v>
      </c>
    </row>
    <row r="4382" spans="1:17">
      <c r="A4382" s="12" t="s">
        <v>803</v>
      </c>
      <c r="B4382" s="12" t="s">
        <v>129</v>
      </c>
      <c r="C4382" s="12" t="s">
        <v>1621</v>
      </c>
      <c r="D4382" s="12" t="s">
        <v>1622</v>
      </c>
      <c r="E4382" s="11">
        <v>6135</v>
      </c>
      <c r="F4382" s="12"/>
      <c r="G4382" s="84" t="s">
        <v>3108</v>
      </c>
      <c r="H4382" s="13" t="s">
        <v>22</v>
      </c>
      <c r="I4382" s="2">
        <v>1200</v>
      </c>
      <c r="J4382" s="2">
        <v>1200</v>
      </c>
      <c r="K4382" s="2">
        <v>900</v>
      </c>
      <c r="L4382" s="2">
        <f t="shared" si="3680"/>
        <v>300</v>
      </c>
      <c r="M4382" s="2">
        <v>100</v>
      </c>
      <c r="N4382" s="2">
        <v>100</v>
      </c>
      <c r="O4382" s="2">
        <v>100</v>
      </c>
      <c r="P4382" s="2">
        <f t="shared" si="3682"/>
        <v>1200</v>
      </c>
      <c r="Q4382" s="2">
        <f t="shared" si="3688"/>
        <v>100</v>
      </c>
    </row>
    <row r="4383" spans="1:17">
      <c r="A4383" s="12" t="s">
        <v>803</v>
      </c>
      <c r="B4383" s="12" t="s">
        <v>129</v>
      </c>
      <c r="C4383" s="12" t="s">
        <v>1621</v>
      </c>
      <c r="D4383" s="12" t="s">
        <v>1622</v>
      </c>
      <c r="E4383" s="11">
        <v>6136</v>
      </c>
      <c r="F4383" s="12"/>
      <c r="G4383" s="84" t="s">
        <v>3108</v>
      </c>
      <c r="H4383" s="13" t="s">
        <v>23</v>
      </c>
      <c r="I4383" s="2">
        <v>1000</v>
      </c>
      <c r="J4383" s="2">
        <v>1000</v>
      </c>
      <c r="K4383" s="2">
        <v>0</v>
      </c>
      <c r="L4383" s="2">
        <f t="shared" si="3680"/>
        <v>0</v>
      </c>
      <c r="M4383" s="2">
        <v>0</v>
      </c>
      <c r="N4383" s="2">
        <v>0</v>
      </c>
      <c r="O4383" s="2">
        <v>0</v>
      </c>
      <c r="P4383" s="2">
        <f t="shared" si="3682"/>
        <v>0</v>
      </c>
      <c r="Q4383" s="2">
        <f t="shared" si="3688"/>
        <v>0</v>
      </c>
    </row>
    <row r="4384" spans="1:17">
      <c r="A4384" s="12" t="s">
        <v>803</v>
      </c>
      <c r="B4384" s="12" t="s">
        <v>129</v>
      </c>
      <c r="C4384" s="12" t="s">
        <v>1621</v>
      </c>
      <c r="D4384" s="12" t="s">
        <v>1622</v>
      </c>
      <c r="E4384" s="11">
        <v>6137</v>
      </c>
      <c r="F4384" s="12"/>
      <c r="G4384" s="84" t="s">
        <v>3108</v>
      </c>
      <c r="H4384" s="13" t="s">
        <v>24</v>
      </c>
      <c r="I4384" s="2">
        <v>8000</v>
      </c>
      <c r="J4384" s="2">
        <v>8000</v>
      </c>
      <c r="K4384" s="2">
        <v>5000</v>
      </c>
      <c r="L4384" s="2">
        <f t="shared" si="3680"/>
        <v>3000</v>
      </c>
      <c r="M4384" s="2">
        <v>1000</v>
      </c>
      <c r="N4384" s="2">
        <v>1000</v>
      </c>
      <c r="O4384" s="2">
        <v>1000</v>
      </c>
      <c r="P4384" s="2">
        <f t="shared" si="3682"/>
        <v>8000</v>
      </c>
      <c r="Q4384" s="2">
        <f t="shared" si="3688"/>
        <v>100</v>
      </c>
    </row>
    <row r="4385" spans="1:17">
      <c r="A4385" s="12" t="s">
        <v>803</v>
      </c>
      <c r="B4385" s="12" t="s">
        <v>129</v>
      </c>
      <c r="C4385" s="12" t="s">
        <v>1621</v>
      </c>
      <c r="D4385" s="12" t="s">
        <v>1622</v>
      </c>
      <c r="E4385" s="11">
        <v>6138</v>
      </c>
      <c r="F4385" s="12"/>
      <c r="G4385" s="84" t="s">
        <v>3108</v>
      </c>
      <c r="H4385" s="13" t="s">
        <v>25</v>
      </c>
      <c r="I4385" s="2">
        <v>0</v>
      </c>
      <c r="J4385" s="2">
        <v>0</v>
      </c>
      <c r="K4385" s="2">
        <v>0</v>
      </c>
      <c r="L4385" s="2">
        <f t="shared" si="3680"/>
        <v>0</v>
      </c>
      <c r="M4385" s="2">
        <v>0</v>
      </c>
      <c r="N4385" s="2">
        <v>0</v>
      </c>
      <c r="O4385" s="2">
        <v>0</v>
      </c>
      <c r="P4385" s="2">
        <f t="shared" si="3682"/>
        <v>0</v>
      </c>
      <c r="Q4385" s="2" t="str">
        <f t="shared" si="3688"/>
        <v>-</v>
      </c>
    </row>
    <row r="4386" spans="1:17">
      <c r="A4386" s="17" t="s">
        <v>803</v>
      </c>
      <c r="B4386" s="17" t="s">
        <v>129</v>
      </c>
      <c r="C4386" s="17" t="s">
        <v>1621</v>
      </c>
      <c r="D4386" s="17" t="s">
        <v>1622</v>
      </c>
      <c r="E4386" s="17" t="s">
        <v>99</v>
      </c>
      <c r="F4386" s="12" t="s">
        <v>0</v>
      </c>
      <c r="G4386" s="84" t="s">
        <v>0</v>
      </c>
      <c r="H4386" s="18" t="s">
        <v>26</v>
      </c>
      <c r="I4386" s="3">
        <v>44027</v>
      </c>
      <c r="J4386" s="3">
        <f t="shared" ref="J4386:K4386" si="3693">SUM(J4387:J4389)</f>
        <v>35500</v>
      </c>
      <c r="K4386" s="3">
        <f t="shared" si="3693"/>
        <v>20232</v>
      </c>
      <c r="L4386" s="3">
        <f t="shared" si="3680"/>
        <v>7800</v>
      </c>
      <c r="M4386" s="3">
        <f t="shared" ref="M4386:O4386" si="3694">SUM(M4387:M4389)</f>
        <v>2600</v>
      </c>
      <c r="N4386" s="3">
        <f t="shared" si="3694"/>
        <v>2600</v>
      </c>
      <c r="O4386" s="3">
        <f t="shared" si="3694"/>
        <v>2600</v>
      </c>
      <c r="P4386" s="3">
        <f t="shared" si="3682"/>
        <v>28032</v>
      </c>
      <c r="Q4386" s="3">
        <f t="shared" si="3688"/>
        <v>78.963380281690149</v>
      </c>
    </row>
    <row r="4387" spans="1:17">
      <c r="A4387" s="12" t="s">
        <v>803</v>
      </c>
      <c r="B4387" s="12" t="s">
        <v>129</v>
      </c>
      <c r="C4387" s="12" t="s">
        <v>1621</v>
      </c>
      <c r="D4387" s="12" t="s">
        <v>1622</v>
      </c>
      <c r="E4387" s="11">
        <v>6139</v>
      </c>
      <c r="F4387" s="12"/>
      <c r="G4387" s="84" t="s">
        <v>3108</v>
      </c>
      <c r="H4387" s="13" t="s">
        <v>26</v>
      </c>
      <c r="I4387" s="2">
        <v>25027</v>
      </c>
      <c r="J4387" s="2">
        <v>16500</v>
      </c>
      <c r="K4387" s="2">
        <v>10000</v>
      </c>
      <c r="L4387" s="2">
        <f t="shared" si="3680"/>
        <v>3000</v>
      </c>
      <c r="M4387" s="2">
        <v>1000</v>
      </c>
      <c r="N4387" s="2">
        <v>1000</v>
      </c>
      <c r="O4387" s="2">
        <v>1000</v>
      </c>
      <c r="P4387" s="2">
        <f t="shared" si="3682"/>
        <v>13000</v>
      </c>
      <c r="Q4387" s="2">
        <f t="shared" si="3688"/>
        <v>78.787878787878782</v>
      </c>
    </row>
    <row r="4388" spans="1:17">
      <c r="A4388" s="33" t="s">
        <v>803</v>
      </c>
      <c r="B4388" s="33" t="s">
        <v>129</v>
      </c>
      <c r="C4388" s="33" t="s">
        <v>1621</v>
      </c>
      <c r="D4388" s="33" t="s">
        <v>1622</v>
      </c>
      <c r="E4388" s="34">
        <v>6139</v>
      </c>
      <c r="F4388" s="33" t="s">
        <v>1629</v>
      </c>
      <c r="G4388" s="84" t="s">
        <v>3108</v>
      </c>
      <c r="H4388" s="35" t="s">
        <v>108</v>
      </c>
      <c r="I4388" s="2">
        <v>7000</v>
      </c>
      <c r="J4388" s="2">
        <v>7000</v>
      </c>
      <c r="K4388" s="2">
        <v>3632</v>
      </c>
      <c r="L4388" s="2">
        <f t="shared" si="3680"/>
        <v>1800</v>
      </c>
      <c r="M4388" s="2">
        <v>600</v>
      </c>
      <c r="N4388" s="2">
        <v>600</v>
      </c>
      <c r="O4388" s="2">
        <v>600</v>
      </c>
      <c r="P4388" s="2">
        <f t="shared" si="3682"/>
        <v>5432</v>
      </c>
      <c r="Q4388" s="2">
        <f t="shared" si="3688"/>
        <v>77.600000000000009</v>
      </c>
    </row>
    <row r="4389" spans="1:17" ht="22.5">
      <c r="A4389" s="12" t="s">
        <v>803</v>
      </c>
      <c r="B4389" s="12" t="s">
        <v>129</v>
      </c>
      <c r="C4389" s="12" t="s">
        <v>1621</v>
      </c>
      <c r="D4389" s="12" t="s">
        <v>1622</v>
      </c>
      <c r="E4389" s="11">
        <v>6139</v>
      </c>
      <c r="F4389" s="12" t="s">
        <v>1630</v>
      </c>
      <c r="G4389" s="84" t="s">
        <v>3108</v>
      </c>
      <c r="H4389" s="13" t="s">
        <v>114</v>
      </c>
      <c r="I4389" s="2">
        <v>12000</v>
      </c>
      <c r="J4389" s="2">
        <v>12000</v>
      </c>
      <c r="K4389" s="2">
        <v>6600</v>
      </c>
      <c r="L4389" s="2">
        <f t="shared" si="3680"/>
        <v>3000</v>
      </c>
      <c r="M4389" s="2">
        <v>1000</v>
      </c>
      <c r="N4389" s="2">
        <v>1000</v>
      </c>
      <c r="O4389" s="2">
        <v>1000</v>
      </c>
      <c r="P4389" s="2">
        <f t="shared" si="3682"/>
        <v>9600</v>
      </c>
      <c r="Q4389" s="2">
        <f t="shared" si="3688"/>
        <v>80</v>
      </c>
    </row>
    <row r="4390" spans="1:17" ht="22.5">
      <c r="A4390" s="17" t="s">
        <v>0</v>
      </c>
      <c r="B4390" s="17" t="s">
        <v>0</v>
      </c>
      <c r="C4390" s="17" t="s">
        <v>0</v>
      </c>
      <c r="D4390" s="18" t="s">
        <v>0</v>
      </c>
      <c r="E4390" s="18" t="s">
        <v>0</v>
      </c>
      <c r="F4390" s="18" t="s">
        <v>0</v>
      </c>
      <c r="G4390" s="81" t="s">
        <v>0</v>
      </c>
      <c r="H4390" s="24" t="s">
        <v>36</v>
      </c>
      <c r="I4390" s="29">
        <v>100</v>
      </c>
      <c r="J4390" s="29">
        <f t="shared" ref="J4390:K4392" si="3695">SUM(J4391)</f>
        <v>100</v>
      </c>
      <c r="K4390" s="29">
        <f t="shared" si="3695"/>
        <v>0</v>
      </c>
      <c r="L4390" s="29">
        <f t="shared" si="3680"/>
        <v>0</v>
      </c>
      <c r="M4390" s="29">
        <f t="shared" ref="M4390:O4392" si="3696">SUM(M4391)</f>
        <v>0</v>
      </c>
      <c r="N4390" s="29">
        <f t="shared" si="3696"/>
        <v>0</v>
      </c>
      <c r="O4390" s="29">
        <f t="shared" si="3696"/>
        <v>0</v>
      </c>
      <c r="P4390" s="29">
        <f t="shared" si="3682"/>
        <v>0</v>
      </c>
      <c r="Q4390" s="29">
        <f t="shared" si="3688"/>
        <v>0</v>
      </c>
    </row>
    <row r="4391" spans="1:17">
      <c r="A4391" s="12" t="s">
        <v>803</v>
      </c>
      <c r="B4391" s="12" t="s">
        <v>129</v>
      </c>
      <c r="C4391" s="12" t="s">
        <v>1621</v>
      </c>
      <c r="D4391" s="12" t="s">
        <v>1622</v>
      </c>
      <c r="E4391" s="18" t="s">
        <v>28</v>
      </c>
      <c r="F4391" s="18" t="s">
        <v>0</v>
      </c>
      <c r="G4391" s="81" t="s">
        <v>0</v>
      </c>
      <c r="H4391" s="18" t="s">
        <v>29</v>
      </c>
      <c r="I4391" s="3">
        <v>100</v>
      </c>
      <c r="J4391" s="3">
        <f t="shared" si="3695"/>
        <v>100</v>
      </c>
      <c r="K4391" s="3">
        <f t="shared" si="3695"/>
        <v>0</v>
      </c>
      <c r="L4391" s="3">
        <f t="shared" si="3680"/>
        <v>0</v>
      </c>
      <c r="M4391" s="3">
        <f t="shared" si="3696"/>
        <v>0</v>
      </c>
      <c r="N4391" s="3">
        <f t="shared" si="3696"/>
        <v>0</v>
      </c>
      <c r="O4391" s="3">
        <f t="shared" si="3696"/>
        <v>0</v>
      </c>
      <c r="P4391" s="3">
        <f t="shared" si="3682"/>
        <v>0</v>
      </c>
      <c r="Q4391" s="3">
        <f t="shared" si="3688"/>
        <v>0</v>
      </c>
    </row>
    <row r="4392" spans="1:17">
      <c r="A4392" s="17" t="s">
        <v>803</v>
      </c>
      <c r="B4392" s="17" t="s">
        <v>129</v>
      </c>
      <c r="C4392" s="17" t="s">
        <v>1621</v>
      </c>
      <c r="D4392" s="17" t="s">
        <v>1622</v>
      </c>
      <c r="E4392" s="17" t="s">
        <v>120</v>
      </c>
      <c r="F4392" s="12" t="s">
        <v>0</v>
      </c>
      <c r="G4392" s="84" t="s">
        <v>0</v>
      </c>
      <c r="H4392" s="18" t="s">
        <v>35</v>
      </c>
      <c r="I4392" s="3">
        <v>100</v>
      </c>
      <c r="J4392" s="3">
        <f t="shared" si="3695"/>
        <v>100</v>
      </c>
      <c r="K4392" s="3">
        <f t="shared" si="3695"/>
        <v>0</v>
      </c>
      <c r="L4392" s="3">
        <f t="shared" si="3680"/>
        <v>0</v>
      </c>
      <c r="M4392" s="3">
        <f t="shared" si="3696"/>
        <v>0</v>
      </c>
      <c r="N4392" s="3">
        <f t="shared" si="3696"/>
        <v>0</v>
      </c>
      <c r="O4392" s="3">
        <f t="shared" si="3696"/>
        <v>0</v>
      </c>
      <c r="P4392" s="3">
        <f t="shared" si="3682"/>
        <v>0</v>
      </c>
      <c r="Q4392" s="3">
        <f t="shared" si="3688"/>
        <v>0</v>
      </c>
    </row>
    <row r="4393" spans="1:17">
      <c r="A4393" s="12" t="s">
        <v>803</v>
      </c>
      <c r="B4393" s="12" t="s">
        <v>129</v>
      </c>
      <c r="C4393" s="12" t="s">
        <v>1621</v>
      </c>
      <c r="D4393" s="12" t="s">
        <v>1622</v>
      </c>
      <c r="E4393" s="11">
        <v>6148</v>
      </c>
      <c r="F4393" s="12"/>
      <c r="G4393" s="84" t="s">
        <v>3108</v>
      </c>
      <c r="H4393" s="13" t="s">
        <v>35</v>
      </c>
      <c r="I4393" s="2">
        <v>100</v>
      </c>
      <c r="J4393" s="2">
        <v>100</v>
      </c>
      <c r="K4393" s="2">
        <v>0</v>
      </c>
      <c r="L4393" s="2">
        <f t="shared" si="3680"/>
        <v>0</v>
      </c>
      <c r="M4393" s="2"/>
      <c r="N4393" s="2"/>
      <c r="O4393" s="2"/>
      <c r="P4393" s="2">
        <f t="shared" si="3682"/>
        <v>0</v>
      </c>
      <c r="Q4393" s="2">
        <f t="shared" si="3688"/>
        <v>0</v>
      </c>
    </row>
    <row r="4394" spans="1:17" ht="22.5">
      <c r="A4394" s="17" t="s">
        <v>0</v>
      </c>
      <c r="B4394" s="17" t="s">
        <v>0</v>
      </c>
      <c r="C4394" s="17" t="s">
        <v>0</v>
      </c>
      <c r="D4394" s="18" t="s">
        <v>0</v>
      </c>
      <c r="E4394" s="18" t="s">
        <v>0</v>
      </c>
      <c r="F4394" s="18" t="s">
        <v>0</v>
      </c>
      <c r="G4394" s="81" t="s">
        <v>0</v>
      </c>
      <c r="H4394" s="24" t="s">
        <v>58</v>
      </c>
      <c r="I4394" s="29">
        <v>56500</v>
      </c>
      <c r="J4394" s="29">
        <f t="shared" ref="J4394:K4394" si="3697">SUM(J4395)</f>
        <v>30000</v>
      </c>
      <c r="K4394" s="29">
        <f t="shared" si="3697"/>
        <v>30000</v>
      </c>
      <c r="L4394" s="29">
        <f t="shared" si="3680"/>
        <v>0</v>
      </c>
      <c r="M4394" s="29">
        <f t="shared" ref="M4394:O4394" si="3698">SUM(M4395)</f>
        <v>0</v>
      </c>
      <c r="N4394" s="29">
        <f t="shared" si="3698"/>
        <v>0</v>
      </c>
      <c r="O4394" s="29">
        <f t="shared" si="3698"/>
        <v>0</v>
      </c>
      <c r="P4394" s="29">
        <f t="shared" si="3682"/>
        <v>30000</v>
      </c>
      <c r="Q4394" s="29">
        <f t="shared" si="3688"/>
        <v>100</v>
      </c>
    </row>
    <row r="4395" spans="1:17">
      <c r="A4395" s="12" t="s">
        <v>803</v>
      </c>
      <c r="B4395" s="12" t="s">
        <v>129</v>
      </c>
      <c r="C4395" s="12" t="s">
        <v>1621</v>
      </c>
      <c r="D4395" s="12" t="s">
        <v>1622</v>
      </c>
      <c r="E4395" s="18" t="s">
        <v>50</v>
      </c>
      <c r="F4395" s="18" t="s">
        <v>0</v>
      </c>
      <c r="G4395" s="81" t="s">
        <v>0</v>
      </c>
      <c r="H4395" s="18" t="s">
        <v>51</v>
      </c>
      <c r="I4395" s="3">
        <v>56500</v>
      </c>
      <c r="J4395" s="3">
        <f t="shared" ref="J4395" si="3699">SUM(J4396:J4397)</f>
        <v>30000</v>
      </c>
      <c r="K4395" s="3">
        <f t="shared" ref="K4395" si="3700">SUM(K4396:K4397)</f>
        <v>30000</v>
      </c>
      <c r="L4395" s="3">
        <f t="shared" si="3680"/>
        <v>0</v>
      </c>
      <c r="M4395" s="3">
        <f t="shared" ref="M4395:O4395" si="3701">SUM(M4396:M4397)</f>
        <v>0</v>
      </c>
      <c r="N4395" s="3">
        <f t="shared" si="3701"/>
        <v>0</v>
      </c>
      <c r="O4395" s="3">
        <f t="shared" si="3701"/>
        <v>0</v>
      </c>
      <c r="P4395" s="3">
        <f t="shared" si="3682"/>
        <v>30000</v>
      </c>
      <c r="Q4395" s="3">
        <f t="shared" si="3688"/>
        <v>100</v>
      </c>
    </row>
    <row r="4396" spans="1:17">
      <c r="A4396" s="12" t="s">
        <v>803</v>
      </c>
      <c r="B4396" s="12" t="s">
        <v>129</v>
      </c>
      <c r="C4396" s="12" t="s">
        <v>1621</v>
      </c>
      <c r="D4396" s="12" t="s">
        <v>1622</v>
      </c>
      <c r="E4396" s="11">
        <v>8213</v>
      </c>
      <c r="F4396" s="12"/>
      <c r="G4396" s="84" t="s">
        <v>3108</v>
      </c>
      <c r="H4396" s="13" t="s">
        <v>54</v>
      </c>
      <c r="I4396" s="2">
        <v>43500</v>
      </c>
      <c r="J4396" s="2">
        <v>20000</v>
      </c>
      <c r="K4396" s="2">
        <v>20000</v>
      </c>
      <c r="L4396" s="2">
        <f t="shared" si="3680"/>
        <v>0</v>
      </c>
      <c r="M4396" s="2"/>
      <c r="N4396" s="2"/>
      <c r="O4396" s="2"/>
      <c r="P4396" s="2">
        <f t="shared" si="3682"/>
        <v>20000</v>
      </c>
      <c r="Q4396" s="2">
        <f t="shared" si="3688"/>
        <v>100</v>
      </c>
    </row>
    <row r="4397" spans="1:17">
      <c r="A4397" s="12" t="s">
        <v>803</v>
      </c>
      <c r="B4397" s="12" t="s">
        <v>129</v>
      </c>
      <c r="C4397" s="12" t="s">
        <v>1621</v>
      </c>
      <c r="D4397" s="12" t="s">
        <v>1622</v>
      </c>
      <c r="E4397" s="11">
        <v>8216</v>
      </c>
      <c r="F4397" s="12"/>
      <c r="G4397" s="84" t="s">
        <v>3108</v>
      </c>
      <c r="H4397" s="13" t="s">
        <v>57</v>
      </c>
      <c r="I4397" s="2">
        <v>13000</v>
      </c>
      <c r="J4397" s="2">
        <v>10000</v>
      </c>
      <c r="K4397" s="2">
        <v>10000</v>
      </c>
      <c r="L4397" s="2">
        <f t="shared" si="3680"/>
        <v>0</v>
      </c>
      <c r="M4397" s="2"/>
      <c r="N4397" s="2"/>
      <c r="O4397" s="2"/>
      <c r="P4397" s="2">
        <f t="shared" si="3682"/>
        <v>10000</v>
      </c>
      <c r="Q4397" s="2">
        <f t="shared" si="3688"/>
        <v>100</v>
      </c>
    </row>
    <row r="4398" spans="1:17">
      <c r="A4398" s="13" t="s">
        <v>0</v>
      </c>
      <c r="B4398" s="13" t="s">
        <v>0</v>
      </c>
      <c r="C4398" s="13" t="s">
        <v>0</v>
      </c>
      <c r="D4398" s="13" t="s">
        <v>0</v>
      </c>
      <c r="E4398" s="13" t="s">
        <v>0</v>
      </c>
      <c r="F4398" s="13" t="s">
        <v>0</v>
      </c>
      <c r="G4398" s="84" t="s">
        <v>0</v>
      </c>
      <c r="H4398" s="24" t="s">
        <v>1631</v>
      </c>
      <c r="I4398" s="29">
        <v>2956787</v>
      </c>
      <c r="J4398" s="29">
        <f t="shared" ref="J4398:K4398" si="3702">SUM(J4366,J4390,J4394)</f>
        <v>2877497</v>
      </c>
      <c r="K4398" s="29">
        <f t="shared" si="3702"/>
        <v>1576253</v>
      </c>
      <c r="L4398" s="29">
        <f t="shared" si="3680"/>
        <v>743400</v>
      </c>
      <c r="M4398" s="29">
        <f t="shared" ref="M4398:O4398" si="3703">SUM(M4366,M4390,M4394)</f>
        <v>240800</v>
      </c>
      <c r="N4398" s="29">
        <f t="shared" si="3703"/>
        <v>245800</v>
      </c>
      <c r="O4398" s="29">
        <f t="shared" si="3703"/>
        <v>256800</v>
      </c>
      <c r="P4398" s="29">
        <f t="shared" si="3682"/>
        <v>2319653</v>
      </c>
      <c r="Q4398" s="29">
        <f t="shared" si="3688"/>
        <v>80.613567972442709</v>
      </c>
    </row>
    <row r="4399" spans="1:17" ht="15.75" thickBot="1">
      <c r="A4399" s="13" t="s">
        <v>0</v>
      </c>
      <c r="B4399" s="13" t="s">
        <v>0</v>
      </c>
      <c r="C4399" s="13" t="s">
        <v>0</v>
      </c>
      <c r="D4399" s="13" t="s">
        <v>0</v>
      </c>
      <c r="E4399" s="13" t="s">
        <v>0</v>
      </c>
      <c r="F4399" s="13" t="s">
        <v>0</v>
      </c>
      <c r="G4399" s="84" t="s">
        <v>0</v>
      </c>
      <c r="H4399" s="18" t="s">
        <v>125</v>
      </c>
      <c r="I4399" s="3">
        <v>65</v>
      </c>
      <c r="J4399" s="3">
        <v>65</v>
      </c>
      <c r="K4399" s="3">
        <v>0</v>
      </c>
      <c r="L4399" s="3">
        <f t="shared" si="3680"/>
        <v>0</v>
      </c>
      <c r="M4399" s="3"/>
      <c r="N4399" s="3"/>
      <c r="O4399" s="3"/>
      <c r="P4399" s="3">
        <f t="shared" si="3682"/>
        <v>0</v>
      </c>
      <c r="Q4399" s="3">
        <f t="shared" si="3688"/>
        <v>0</v>
      </c>
    </row>
    <row r="4400" spans="1:17" ht="45.75" thickBot="1">
      <c r="A4400" s="109" t="s">
        <v>0</v>
      </c>
      <c r="B4400" s="109" t="s">
        <v>0</v>
      </c>
      <c r="C4400" s="109" t="s">
        <v>0</v>
      </c>
      <c r="D4400" s="109" t="s">
        <v>0</v>
      </c>
      <c r="E4400" s="109" t="s">
        <v>0</v>
      </c>
      <c r="F4400" s="109" t="s">
        <v>0</v>
      </c>
      <c r="G4400" s="121" t="s">
        <v>0</v>
      </c>
      <c r="H4400" s="1" t="s">
        <v>126</v>
      </c>
      <c r="I4400" s="1" t="s">
        <v>3016</v>
      </c>
      <c r="J4400" s="1" t="s">
        <v>3199</v>
      </c>
      <c r="K4400" s="1" t="s">
        <v>3198</v>
      </c>
      <c r="L4400" s="1" t="s">
        <v>3191</v>
      </c>
      <c r="M4400" s="1" t="s">
        <v>3193</v>
      </c>
      <c r="N4400" s="1" t="s">
        <v>3194</v>
      </c>
      <c r="O4400" s="1" t="s">
        <v>3195</v>
      </c>
      <c r="P4400" s="1" t="s">
        <v>3192</v>
      </c>
      <c r="Q4400" s="1" t="s">
        <v>3185</v>
      </c>
    </row>
    <row r="4401" spans="1:17">
      <c r="A4401" s="110"/>
      <c r="B4401" s="110"/>
      <c r="C4401" s="110"/>
      <c r="D4401" s="110"/>
      <c r="E4401" s="110"/>
      <c r="F4401" s="110"/>
      <c r="G4401" s="122"/>
      <c r="H4401" s="26" t="s">
        <v>0</v>
      </c>
      <c r="I4401" s="28">
        <v>1</v>
      </c>
      <c r="J4401" s="28">
        <v>2</v>
      </c>
      <c r="K4401" s="28">
        <v>3</v>
      </c>
      <c r="L4401" s="28" t="s">
        <v>3186</v>
      </c>
      <c r="M4401" s="28">
        <v>5</v>
      </c>
      <c r="N4401" s="28">
        <v>6</v>
      </c>
      <c r="O4401" s="28">
        <v>7</v>
      </c>
      <c r="P4401" s="28" t="s">
        <v>3187</v>
      </c>
      <c r="Q4401" s="28">
        <v>9</v>
      </c>
    </row>
    <row r="4402" spans="1:17">
      <c r="A4402" s="110"/>
      <c r="B4402" s="110"/>
      <c r="C4402" s="110"/>
      <c r="D4402" s="110"/>
      <c r="E4402" s="110"/>
      <c r="F4402" s="110"/>
      <c r="G4402" s="122"/>
      <c r="H4402" s="8" t="s">
        <v>877</v>
      </c>
      <c r="I4402" s="9">
        <v>2956787</v>
      </c>
      <c r="J4402" s="9">
        <f t="shared" ref="J4402" si="3704">SUM(J4398)</f>
        <v>2877497</v>
      </c>
      <c r="K4402" s="9">
        <f t="shared" ref="K4402" si="3705">SUM(K4398)</f>
        <v>1576253</v>
      </c>
      <c r="L4402" s="9">
        <f t="shared" ref="L4402:L4403" si="3706">M4402+N4402+O4402</f>
        <v>743400</v>
      </c>
      <c r="M4402" s="9">
        <f t="shared" ref="M4402:O4402" si="3707">SUM(M4398)</f>
        <v>240800</v>
      </c>
      <c r="N4402" s="9">
        <f t="shared" si="3707"/>
        <v>245800</v>
      </c>
      <c r="O4402" s="9">
        <f t="shared" si="3707"/>
        <v>256800</v>
      </c>
      <c r="P4402" s="9">
        <f t="shared" ref="P4402:P4403" si="3708">SUM(K4402+L4402)</f>
        <v>2319653</v>
      </c>
      <c r="Q4402" s="9">
        <f t="shared" si="3688"/>
        <v>80.613567972442709</v>
      </c>
    </row>
    <row r="4403" spans="1:17">
      <c r="A4403" s="110"/>
      <c r="B4403" s="110"/>
      <c r="C4403" s="110"/>
      <c r="D4403" s="110"/>
      <c r="E4403" s="110"/>
      <c r="F4403" s="110"/>
      <c r="G4403" s="122"/>
      <c r="H4403" s="10" t="s">
        <v>68</v>
      </c>
      <c r="I4403" s="9">
        <v>2956787</v>
      </c>
      <c r="J4403" s="9">
        <f t="shared" ref="J4403" si="3709">SUM(J4402)</f>
        <v>2877497</v>
      </c>
      <c r="K4403" s="9">
        <f t="shared" ref="K4403" si="3710">SUM(K4402)</f>
        <v>1576253</v>
      </c>
      <c r="L4403" s="9">
        <f t="shared" si="3706"/>
        <v>743400</v>
      </c>
      <c r="M4403" s="9">
        <f t="shared" ref="M4403:O4403" si="3711">SUM(M4402)</f>
        <v>240800</v>
      </c>
      <c r="N4403" s="9">
        <f t="shared" si="3711"/>
        <v>245800</v>
      </c>
      <c r="O4403" s="9">
        <f t="shared" si="3711"/>
        <v>256800</v>
      </c>
      <c r="P4403" s="9">
        <f t="shared" si="3708"/>
        <v>2319653</v>
      </c>
      <c r="Q4403" s="9">
        <f t="shared" si="3688"/>
        <v>80.613567972442709</v>
      </c>
    </row>
    <row r="4404" spans="1:17">
      <c r="A4404" s="111"/>
      <c r="B4404" s="111"/>
      <c r="C4404" s="111"/>
      <c r="D4404" s="111"/>
      <c r="E4404" s="111"/>
      <c r="F4404" s="111"/>
      <c r="G4404" s="123"/>
      <c r="Q4404" t="str">
        <f t="shared" si="3688"/>
        <v>-</v>
      </c>
    </row>
    <row r="4405" spans="1:17" ht="15.75" thickBot="1">
      <c r="A4405" s="13" t="s">
        <v>0</v>
      </c>
      <c r="B4405" s="13" t="s">
        <v>0</v>
      </c>
      <c r="C4405" s="13" t="s">
        <v>0</v>
      </c>
      <c r="D4405" s="13" t="s">
        <v>0</v>
      </c>
      <c r="E4405" s="13" t="s">
        <v>0</v>
      </c>
      <c r="F4405" s="13" t="s">
        <v>0</v>
      </c>
      <c r="G4405" s="84" t="s">
        <v>0</v>
      </c>
      <c r="H4405" s="27" t="s">
        <v>0</v>
      </c>
      <c r="I4405" s="27"/>
      <c r="J4405" s="27"/>
      <c r="K4405" s="27"/>
      <c r="L4405" s="27"/>
      <c r="M4405" s="27"/>
      <c r="N4405" s="27"/>
      <c r="O4405" s="27"/>
      <c r="P4405" s="27"/>
      <c r="Q4405" s="27" t="str">
        <f t="shared" si="3688"/>
        <v>-</v>
      </c>
    </row>
    <row r="4406" spans="1:17" ht="45.75" thickBot="1">
      <c r="A4406" s="1" t="s">
        <v>82</v>
      </c>
      <c r="B4406" s="1" t="s">
        <v>83</v>
      </c>
      <c r="C4406" s="1" t="s">
        <v>84</v>
      </c>
      <c r="D4406" s="19" t="s">
        <v>0</v>
      </c>
      <c r="E4406" s="1" t="s">
        <v>85</v>
      </c>
      <c r="F4406" s="1" t="s">
        <v>86</v>
      </c>
      <c r="G4406" s="82" t="s">
        <v>87</v>
      </c>
      <c r="H4406" s="1" t="s">
        <v>1</v>
      </c>
      <c r="I4406" s="1" t="s">
        <v>3016</v>
      </c>
      <c r="J4406" s="1" t="s">
        <v>3199</v>
      </c>
      <c r="K4406" s="1" t="s">
        <v>3198</v>
      </c>
      <c r="L4406" s="1" t="s">
        <v>3191</v>
      </c>
      <c r="M4406" s="1" t="s">
        <v>3193</v>
      </c>
      <c r="N4406" s="1" t="s">
        <v>3194</v>
      </c>
      <c r="O4406" s="1" t="s">
        <v>3195</v>
      </c>
      <c r="P4406" s="1" t="s">
        <v>3192</v>
      </c>
      <c r="Q4406" s="1" t="s">
        <v>3185</v>
      </c>
    </row>
    <row r="4407" spans="1:17">
      <c r="A4407" s="20" t="s">
        <v>0</v>
      </c>
      <c r="B4407" s="20" t="s">
        <v>0</v>
      </c>
      <c r="C4407" s="20" t="s">
        <v>0</v>
      </c>
      <c r="D4407" s="21" t="s">
        <v>0</v>
      </c>
      <c r="E4407" s="21" t="s">
        <v>0</v>
      </c>
      <c r="F4407" s="22" t="s">
        <v>0</v>
      </c>
      <c r="G4407" s="83" t="s">
        <v>0</v>
      </c>
      <c r="H4407" s="23" t="s">
        <v>0</v>
      </c>
      <c r="I4407" s="28">
        <v>1</v>
      </c>
      <c r="J4407" s="28">
        <v>2</v>
      </c>
      <c r="K4407" s="28">
        <v>3</v>
      </c>
      <c r="L4407" s="28" t="s">
        <v>3186</v>
      </c>
      <c r="M4407" s="28">
        <v>5</v>
      </c>
      <c r="N4407" s="28">
        <v>6</v>
      </c>
      <c r="O4407" s="28">
        <v>7</v>
      </c>
      <c r="P4407" s="28" t="s">
        <v>3187</v>
      </c>
      <c r="Q4407" s="28">
        <v>9</v>
      </c>
    </row>
    <row r="4408" spans="1:17">
      <c r="A4408" s="17" t="s">
        <v>803</v>
      </c>
      <c r="B4408" s="17" t="s">
        <v>129</v>
      </c>
      <c r="C4408" s="12" t="s">
        <v>1632</v>
      </c>
      <c r="D4408" s="12" t="s">
        <v>1633</v>
      </c>
      <c r="E4408" s="18" t="s">
        <v>0</v>
      </c>
      <c r="F4408" s="18" t="s">
        <v>0</v>
      </c>
      <c r="G4408" s="81" t="s">
        <v>0</v>
      </c>
      <c r="H4408" s="18" t="s">
        <v>1634</v>
      </c>
      <c r="I4408" s="11"/>
      <c r="J4408" s="11"/>
      <c r="K4408" s="11"/>
      <c r="L4408" s="11"/>
      <c r="M4408" s="11"/>
      <c r="N4408" s="11"/>
      <c r="O4408" s="11"/>
      <c r="P4408" s="11"/>
      <c r="Q4408" s="11" t="str">
        <f t="shared" si="3688"/>
        <v>-</v>
      </c>
    </row>
    <row r="4409" spans="1:17" ht="22.5">
      <c r="A4409" s="17" t="s">
        <v>0</v>
      </c>
      <c r="B4409" s="17" t="s">
        <v>0</v>
      </c>
      <c r="C4409" s="17" t="s">
        <v>0</v>
      </c>
      <c r="D4409" s="18" t="s">
        <v>0</v>
      </c>
      <c r="E4409" s="18" t="s">
        <v>0</v>
      </c>
      <c r="F4409" s="18" t="s">
        <v>0</v>
      </c>
      <c r="G4409" s="81" t="s">
        <v>0</v>
      </c>
      <c r="H4409" s="24" t="s">
        <v>27</v>
      </c>
      <c r="I4409" s="29">
        <v>2468070</v>
      </c>
      <c r="J4409" s="29">
        <f t="shared" ref="J4409" si="3712">SUM(J4410,J4418,J4420)</f>
        <v>2469564</v>
      </c>
      <c r="K4409" s="29">
        <f t="shared" ref="K4409" si="3713">SUM(K4410,K4418,K4420)</f>
        <v>1260392</v>
      </c>
      <c r="L4409" s="29">
        <f t="shared" ref="L4409:L4440" si="3714">M4409+N4409+O4409</f>
        <v>606810</v>
      </c>
      <c r="M4409" s="29">
        <f t="shared" ref="M4409:O4409" si="3715">SUM(M4410,M4418,M4420)</f>
        <v>191740</v>
      </c>
      <c r="N4409" s="29">
        <f t="shared" si="3715"/>
        <v>205565</v>
      </c>
      <c r="O4409" s="29">
        <f t="shared" si="3715"/>
        <v>209505</v>
      </c>
      <c r="P4409" s="29">
        <f t="shared" ref="P4409:P4440" si="3716">SUM(K4409+L4409)</f>
        <v>1867202</v>
      </c>
      <c r="Q4409" s="29">
        <f t="shared" si="3688"/>
        <v>75.608568961970619</v>
      </c>
    </row>
    <row r="4410" spans="1:17">
      <c r="A4410" s="12" t="s">
        <v>803</v>
      </c>
      <c r="B4410" s="12" t="s">
        <v>129</v>
      </c>
      <c r="C4410" s="12" t="s">
        <v>1632</v>
      </c>
      <c r="D4410" s="12" t="s">
        <v>1633</v>
      </c>
      <c r="E4410" s="18" t="s">
        <v>2</v>
      </c>
      <c r="F4410" s="18" t="s">
        <v>0</v>
      </c>
      <c r="G4410" s="81" t="s">
        <v>0</v>
      </c>
      <c r="H4410" s="18" t="s">
        <v>3</v>
      </c>
      <c r="I4410" s="3">
        <v>2147419</v>
      </c>
      <c r="J4410" s="3">
        <f t="shared" ref="J4410" si="3717">SUM(J4411:J4412)</f>
        <v>2150413</v>
      </c>
      <c r="K4410" s="3">
        <f t="shared" ref="K4410" si="3718">SUM(K4411:K4412)</f>
        <v>1094235</v>
      </c>
      <c r="L4410" s="3">
        <f t="shared" si="3714"/>
        <v>524500</v>
      </c>
      <c r="M4410" s="3">
        <f t="shared" ref="M4410:O4410" si="3719">SUM(M4411:M4412)</f>
        <v>164800</v>
      </c>
      <c r="N4410" s="3">
        <f t="shared" si="3719"/>
        <v>178200</v>
      </c>
      <c r="O4410" s="3">
        <f t="shared" si="3719"/>
        <v>181500</v>
      </c>
      <c r="P4410" s="3">
        <f t="shared" si="3716"/>
        <v>1618735</v>
      </c>
      <c r="Q4410" s="3">
        <f t="shared" si="3688"/>
        <v>75.275540093926139</v>
      </c>
    </row>
    <row r="4411" spans="1:17">
      <c r="A4411" s="33" t="s">
        <v>803</v>
      </c>
      <c r="B4411" s="33" t="s">
        <v>129</v>
      </c>
      <c r="C4411" s="33" t="s">
        <v>1632</v>
      </c>
      <c r="D4411" s="33" t="s">
        <v>1633</v>
      </c>
      <c r="E4411" s="34">
        <v>6111</v>
      </c>
      <c r="F4411" s="33"/>
      <c r="G4411" s="84" t="s">
        <v>3108</v>
      </c>
      <c r="H4411" s="35" t="s">
        <v>4</v>
      </c>
      <c r="I4411" s="2">
        <v>1911919</v>
      </c>
      <c r="J4411" s="2">
        <v>1911919</v>
      </c>
      <c r="K4411" s="2">
        <v>950525</v>
      </c>
      <c r="L4411" s="2">
        <f t="shared" si="3714"/>
        <v>483000</v>
      </c>
      <c r="M4411" s="2">
        <v>160000</v>
      </c>
      <c r="N4411" s="2">
        <v>160000</v>
      </c>
      <c r="O4411" s="2">
        <v>163000</v>
      </c>
      <c r="P4411" s="2">
        <f t="shared" si="3716"/>
        <v>1433525</v>
      </c>
      <c r="Q4411" s="2">
        <f t="shared" si="3688"/>
        <v>74.978333287131932</v>
      </c>
    </row>
    <row r="4412" spans="1:17">
      <c r="A4412" s="17" t="s">
        <v>803</v>
      </c>
      <c r="B4412" s="17" t="s">
        <v>129</v>
      </c>
      <c r="C4412" s="17" t="s">
        <v>1632</v>
      </c>
      <c r="D4412" s="17" t="s">
        <v>1633</v>
      </c>
      <c r="E4412" s="17" t="s">
        <v>91</v>
      </c>
      <c r="F4412" s="12" t="s">
        <v>0</v>
      </c>
      <c r="G4412" s="84" t="s">
        <v>0</v>
      </c>
      <c r="H4412" s="18" t="s">
        <v>5</v>
      </c>
      <c r="I4412" s="3">
        <v>235500</v>
      </c>
      <c r="J4412" s="3">
        <f t="shared" ref="J4412:K4412" si="3720">SUM(J4413:J4417)</f>
        <v>238494</v>
      </c>
      <c r="K4412" s="3">
        <f t="shared" si="3720"/>
        <v>143710</v>
      </c>
      <c r="L4412" s="3">
        <f t="shared" si="3714"/>
        <v>41500</v>
      </c>
      <c r="M4412" s="3">
        <f t="shared" ref="M4412:O4412" si="3721">SUM(M4413:M4417)</f>
        <v>4800</v>
      </c>
      <c r="N4412" s="3">
        <f t="shared" si="3721"/>
        <v>18200</v>
      </c>
      <c r="O4412" s="3">
        <f t="shared" si="3721"/>
        <v>18500</v>
      </c>
      <c r="P4412" s="3">
        <f t="shared" si="3716"/>
        <v>185210</v>
      </c>
      <c r="Q4412" s="3">
        <f t="shared" si="3688"/>
        <v>77.658138150225994</v>
      </c>
    </row>
    <row r="4413" spans="1:17">
      <c r="A4413" s="12" t="s">
        <v>803</v>
      </c>
      <c r="B4413" s="12" t="s">
        <v>129</v>
      </c>
      <c r="C4413" s="12" t="s">
        <v>1632</v>
      </c>
      <c r="D4413" s="12" t="s">
        <v>1633</v>
      </c>
      <c r="E4413" s="11">
        <v>6112</v>
      </c>
      <c r="F4413" s="12" t="s">
        <v>1635</v>
      </c>
      <c r="G4413" s="84" t="s">
        <v>3108</v>
      </c>
      <c r="H4413" s="13" t="s">
        <v>6</v>
      </c>
      <c r="I4413" s="2">
        <v>15000</v>
      </c>
      <c r="J4413" s="2">
        <v>15000</v>
      </c>
      <c r="K4413" s="2">
        <v>4732</v>
      </c>
      <c r="L4413" s="2">
        <f t="shared" si="3714"/>
        <v>0</v>
      </c>
      <c r="M4413" s="2"/>
      <c r="N4413" s="2"/>
      <c r="O4413" s="2"/>
      <c r="P4413" s="2">
        <f t="shared" si="3716"/>
        <v>4732</v>
      </c>
      <c r="Q4413" s="2">
        <f t="shared" si="3688"/>
        <v>31.546666666666667</v>
      </c>
    </row>
    <row r="4414" spans="1:17">
      <c r="A4414" s="33" t="s">
        <v>803</v>
      </c>
      <c r="B4414" s="33" t="s">
        <v>129</v>
      </c>
      <c r="C4414" s="33" t="s">
        <v>1632</v>
      </c>
      <c r="D4414" s="33" t="s">
        <v>1633</v>
      </c>
      <c r="E4414" s="34">
        <v>6112</v>
      </c>
      <c r="F4414" s="33" t="s">
        <v>1636</v>
      </c>
      <c r="G4414" s="84" t="s">
        <v>3108</v>
      </c>
      <c r="H4414" s="35" t="s">
        <v>9</v>
      </c>
      <c r="I4414" s="2">
        <v>33600</v>
      </c>
      <c r="J4414" s="2">
        <v>33600</v>
      </c>
      <c r="K4414" s="2">
        <v>16552</v>
      </c>
      <c r="L4414" s="2">
        <f t="shared" si="3714"/>
        <v>6200</v>
      </c>
      <c r="M4414" s="2">
        <v>800</v>
      </c>
      <c r="N4414" s="2">
        <v>2700</v>
      </c>
      <c r="O4414" s="2">
        <v>2700</v>
      </c>
      <c r="P4414" s="2">
        <f t="shared" si="3716"/>
        <v>22752</v>
      </c>
      <c r="Q4414" s="2">
        <f t="shared" si="3688"/>
        <v>67.714285714285722</v>
      </c>
    </row>
    <row r="4415" spans="1:17">
      <c r="A4415" s="33" t="s">
        <v>803</v>
      </c>
      <c r="B4415" s="33" t="s">
        <v>129</v>
      </c>
      <c r="C4415" s="33" t="s">
        <v>1632</v>
      </c>
      <c r="D4415" s="33" t="s">
        <v>1633</v>
      </c>
      <c r="E4415" s="34">
        <v>6112</v>
      </c>
      <c r="F4415" s="33" t="s">
        <v>1637</v>
      </c>
      <c r="G4415" s="84" t="s">
        <v>3108</v>
      </c>
      <c r="H4415" s="35" t="s">
        <v>10</v>
      </c>
      <c r="I4415" s="2">
        <v>156900</v>
      </c>
      <c r="J4415" s="2">
        <v>156900</v>
      </c>
      <c r="K4415" s="2">
        <v>89432</v>
      </c>
      <c r="L4415" s="2">
        <f t="shared" si="3714"/>
        <v>35300</v>
      </c>
      <c r="M4415" s="2">
        <v>4000</v>
      </c>
      <c r="N4415" s="2">
        <v>15500</v>
      </c>
      <c r="O4415" s="2">
        <v>15800</v>
      </c>
      <c r="P4415" s="2">
        <f t="shared" si="3716"/>
        <v>124732</v>
      </c>
      <c r="Q4415" s="2">
        <f t="shared" si="3688"/>
        <v>79.497769279796046</v>
      </c>
    </row>
    <row r="4416" spans="1:17">
      <c r="A4416" s="12" t="s">
        <v>803</v>
      </c>
      <c r="B4416" s="12" t="s">
        <v>129</v>
      </c>
      <c r="C4416" s="12" t="s">
        <v>1632</v>
      </c>
      <c r="D4416" s="12" t="s">
        <v>1633</v>
      </c>
      <c r="E4416" s="11">
        <v>6112</v>
      </c>
      <c r="F4416" s="12" t="s">
        <v>1638</v>
      </c>
      <c r="G4416" s="84" t="s">
        <v>3108</v>
      </c>
      <c r="H4416" s="13" t="s">
        <v>7</v>
      </c>
      <c r="I4416" s="2">
        <v>30000</v>
      </c>
      <c r="J4416" s="2">
        <v>32994</v>
      </c>
      <c r="K4416" s="2">
        <v>32994</v>
      </c>
      <c r="L4416" s="2">
        <f t="shared" si="3714"/>
        <v>0</v>
      </c>
      <c r="M4416" s="2"/>
      <c r="N4416" s="2"/>
      <c r="O4416" s="2"/>
      <c r="P4416" s="2">
        <f t="shared" si="3716"/>
        <v>32994</v>
      </c>
      <c r="Q4416" s="2">
        <f t="shared" si="3688"/>
        <v>100</v>
      </c>
    </row>
    <row r="4417" spans="1:17">
      <c r="A4417" s="12" t="s">
        <v>803</v>
      </c>
      <c r="B4417" s="12" t="s">
        <v>129</v>
      </c>
      <c r="C4417" s="12" t="s">
        <v>1632</v>
      </c>
      <c r="D4417" s="12" t="s">
        <v>1633</v>
      </c>
      <c r="E4417" s="11">
        <v>6112</v>
      </c>
      <c r="F4417" s="12" t="s">
        <v>1639</v>
      </c>
      <c r="G4417" s="84" t="s">
        <v>3108</v>
      </c>
      <c r="H4417" s="13" t="s">
        <v>8</v>
      </c>
      <c r="I4417" s="2">
        <v>0</v>
      </c>
      <c r="J4417" s="2">
        <v>0</v>
      </c>
      <c r="K4417" s="2">
        <v>0</v>
      </c>
      <c r="L4417" s="2">
        <f t="shared" si="3714"/>
        <v>0</v>
      </c>
      <c r="M4417" s="2"/>
      <c r="N4417" s="2"/>
      <c r="O4417" s="2"/>
      <c r="P4417" s="2">
        <f t="shared" si="3716"/>
        <v>0</v>
      </c>
      <c r="Q4417" s="2" t="str">
        <f t="shared" si="3688"/>
        <v>-</v>
      </c>
    </row>
    <row r="4418" spans="1:17">
      <c r="A4418" s="12" t="s">
        <v>803</v>
      </c>
      <c r="B4418" s="12" t="s">
        <v>129</v>
      </c>
      <c r="C4418" s="12" t="s">
        <v>1632</v>
      </c>
      <c r="D4418" s="12" t="s">
        <v>1633</v>
      </c>
      <c r="E4418" s="18" t="s">
        <v>13</v>
      </c>
      <c r="F4418" s="18" t="s">
        <v>0</v>
      </c>
      <c r="G4418" s="81" t="s">
        <v>0</v>
      </c>
      <c r="H4418" s="18" t="s">
        <v>14</v>
      </c>
      <c r="I4418" s="3">
        <v>200751</v>
      </c>
      <c r="J4418" s="3">
        <f t="shared" ref="J4418:K4418" si="3722">SUM(J4419)</f>
        <v>200751</v>
      </c>
      <c r="K4418" s="3">
        <f t="shared" si="3722"/>
        <v>100226</v>
      </c>
      <c r="L4418" s="3">
        <f t="shared" si="3714"/>
        <v>50715</v>
      </c>
      <c r="M4418" s="3">
        <f t="shared" ref="M4418:O4418" si="3723">SUM(M4419)</f>
        <v>16800</v>
      </c>
      <c r="N4418" s="3">
        <f t="shared" si="3723"/>
        <v>16800</v>
      </c>
      <c r="O4418" s="3">
        <f t="shared" si="3723"/>
        <v>17115</v>
      </c>
      <c r="P4418" s="3">
        <f t="shared" si="3716"/>
        <v>150941</v>
      </c>
      <c r="Q4418" s="3">
        <f t="shared" si="3688"/>
        <v>75.18816842755453</v>
      </c>
    </row>
    <row r="4419" spans="1:17">
      <c r="A4419" s="33" t="s">
        <v>803</v>
      </c>
      <c r="B4419" s="33" t="s">
        <v>129</v>
      </c>
      <c r="C4419" s="33" t="s">
        <v>1632</v>
      </c>
      <c r="D4419" s="33" t="s">
        <v>1633</v>
      </c>
      <c r="E4419" s="34">
        <v>6121</v>
      </c>
      <c r="F4419" s="33"/>
      <c r="G4419" s="84" t="s">
        <v>3108</v>
      </c>
      <c r="H4419" s="35" t="s">
        <v>15</v>
      </c>
      <c r="I4419" s="2">
        <v>200751</v>
      </c>
      <c r="J4419" s="2">
        <v>200751</v>
      </c>
      <c r="K4419" s="2">
        <v>100226</v>
      </c>
      <c r="L4419" s="2">
        <f t="shared" si="3714"/>
        <v>50715</v>
      </c>
      <c r="M4419" s="2">
        <v>16800</v>
      </c>
      <c r="N4419" s="2">
        <v>16800</v>
      </c>
      <c r="O4419" s="2">
        <v>17115</v>
      </c>
      <c r="P4419" s="2">
        <f t="shared" si="3716"/>
        <v>150941</v>
      </c>
      <c r="Q4419" s="2">
        <f t="shared" si="3688"/>
        <v>75.18816842755453</v>
      </c>
    </row>
    <row r="4420" spans="1:17">
      <c r="A4420" s="12" t="s">
        <v>803</v>
      </c>
      <c r="B4420" s="12" t="s">
        <v>129</v>
      </c>
      <c r="C4420" s="12" t="s">
        <v>1632</v>
      </c>
      <c r="D4420" s="12" t="s">
        <v>1633</v>
      </c>
      <c r="E4420" s="18" t="s">
        <v>16</v>
      </c>
      <c r="F4420" s="18" t="s">
        <v>0</v>
      </c>
      <c r="G4420" s="81" t="s">
        <v>0</v>
      </c>
      <c r="H4420" s="18" t="s">
        <v>17</v>
      </c>
      <c r="I4420" s="3">
        <v>119900</v>
      </c>
      <c r="J4420" s="3">
        <f t="shared" ref="J4420:K4420" si="3724">SUM(J4421:J4427)</f>
        <v>118400</v>
      </c>
      <c r="K4420" s="3">
        <f t="shared" si="3724"/>
        <v>65931</v>
      </c>
      <c r="L4420" s="3">
        <f t="shared" si="3714"/>
        <v>31595</v>
      </c>
      <c r="M4420" s="3">
        <f t="shared" ref="M4420:O4420" si="3725">SUM(M4421:M4427)</f>
        <v>10140</v>
      </c>
      <c r="N4420" s="3">
        <f t="shared" si="3725"/>
        <v>10565</v>
      </c>
      <c r="O4420" s="3">
        <f t="shared" si="3725"/>
        <v>10890</v>
      </c>
      <c r="P4420" s="3">
        <f t="shared" si="3716"/>
        <v>97526</v>
      </c>
      <c r="Q4420" s="3">
        <f t="shared" si="3688"/>
        <v>82.369932432432435</v>
      </c>
    </row>
    <row r="4421" spans="1:17">
      <c r="A4421" s="12" t="s">
        <v>803</v>
      </c>
      <c r="B4421" s="12" t="s">
        <v>129</v>
      </c>
      <c r="C4421" s="12" t="s">
        <v>1632</v>
      </c>
      <c r="D4421" s="12" t="s">
        <v>1633</v>
      </c>
      <c r="E4421" s="11">
        <v>6131</v>
      </c>
      <c r="F4421" s="12"/>
      <c r="G4421" s="84" t="s">
        <v>3108</v>
      </c>
      <c r="H4421" s="13" t="s">
        <v>18</v>
      </c>
      <c r="I4421" s="2">
        <v>1000</v>
      </c>
      <c r="J4421" s="2">
        <v>1000</v>
      </c>
      <c r="K4421" s="2">
        <v>565</v>
      </c>
      <c r="L4421" s="2">
        <f t="shared" si="3714"/>
        <v>249</v>
      </c>
      <c r="M4421" s="2">
        <v>83</v>
      </c>
      <c r="N4421" s="2">
        <v>83</v>
      </c>
      <c r="O4421" s="2">
        <v>83</v>
      </c>
      <c r="P4421" s="2">
        <f t="shared" si="3716"/>
        <v>814</v>
      </c>
      <c r="Q4421" s="2">
        <f t="shared" si="3688"/>
        <v>81.399999999999991</v>
      </c>
    </row>
    <row r="4422" spans="1:17">
      <c r="A4422" s="12" t="s">
        <v>803</v>
      </c>
      <c r="B4422" s="12" t="s">
        <v>129</v>
      </c>
      <c r="C4422" s="12" t="s">
        <v>1632</v>
      </c>
      <c r="D4422" s="12" t="s">
        <v>1633</v>
      </c>
      <c r="E4422" s="11">
        <v>6132</v>
      </c>
      <c r="F4422" s="12"/>
      <c r="G4422" s="84" t="s">
        <v>3108</v>
      </c>
      <c r="H4422" s="13" t="s">
        <v>19</v>
      </c>
      <c r="I4422" s="2">
        <v>49000</v>
      </c>
      <c r="J4422" s="2">
        <v>49000</v>
      </c>
      <c r="K4422" s="2">
        <v>31000</v>
      </c>
      <c r="L4422" s="2">
        <f t="shared" si="3714"/>
        <v>12000</v>
      </c>
      <c r="M4422" s="2">
        <v>3000</v>
      </c>
      <c r="N4422" s="2">
        <v>4000</v>
      </c>
      <c r="O4422" s="2">
        <v>5000</v>
      </c>
      <c r="P4422" s="2">
        <f t="shared" si="3716"/>
        <v>43000</v>
      </c>
      <c r="Q4422" s="2">
        <f t="shared" si="3688"/>
        <v>87.755102040816325</v>
      </c>
    </row>
    <row r="4423" spans="1:17">
      <c r="A4423" s="12" t="s">
        <v>803</v>
      </c>
      <c r="B4423" s="12" t="s">
        <v>129</v>
      </c>
      <c r="C4423" s="12" t="s">
        <v>1632</v>
      </c>
      <c r="D4423" s="12" t="s">
        <v>1633</v>
      </c>
      <c r="E4423" s="11">
        <v>6133</v>
      </c>
      <c r="F4423" s="12"/>
      <c r="G4423" s="84" t="s">
        <v>3108</v>
      </c>
      <c r="H4423" s="13" t="s">
        <v>20</v>
      </c>
      <c r="I4423" s="2">
        <v>15500</v>
      </c>
      <c r="J4423" s="2">
        <v>15500</v>
      </c>
      <c r="K4423" s="2">
        <v>7500</v>
      </c>
      <c r="L4423" s="2">
        <f t="shared" si="3714"/>
        <v>4700</v>
      </c>
      <c r="M4423" s="2">
        <v>1700</v>
      </c>
      <c r="N4423" s="2">
        <v>1700</v>
      </c>
      <c r="O4423" s="2">
        <v>1300</v>
      </c>
      <c r="P4423" s="2">
        <f t="shared" si="3716"/>
        <v>12200</v>
      </c>
      <c r="Q4423" s="2">
        <f t="shared" si="3688"/>
        <v>78.709677419354847</v>
      </c>
    </row>
    <row r="4424" spans="1:17">
      <c r="A4424" s="12" t="s">
        <v>803</v>
      </c>
      <c r="B4424" s="12" t="s">
        <v>129</v>
      </c>
      <c r="C4424" s="12" t="s">
        <v>1632</v>
      </c>
      <c r="D4424" s="12" t="s">
        <v>1633</v>
      </c>
      <c r="E4424" s="11">
        <v>6134</v>
      </c>
      <c r="F4424" s="12"/>
      <c r="G4424" s="84" t="s">
        <v>3108</v>
      </c>
      <c r="H4424" s="13" t="s">
        <v>21</v>
      </c>
      <c r="I4424" s="2">
        <v>14100</v>
      </c>
      <c r="J4424" s="2">
        <v>13600</v>
      </c>
      <c r="K4424" s="2">
        <v>5959</v>
      </c>
      <c r="L4424" s="2">
        <f t="shared" si="3714"/>
        <v>3525</v>
      </c>
      <c r="M4424" s="2">
        <v>1175</v>
      </c>
      <c r="N4424" s="2">
        <v>1175</v>
      </c>
      <c r="O4424" s="2">
        <v>1175</v>
      </c>
      <c r="P4424" s="2">
        <f t="shared" si="3716"/>
        <v>9484</v>
      </c>
      <c r="Q4424" s="2">
        <f t="shared" si="3688"/>
        <v>69.735294117647058</v>
      </c>
    </row>
    <row r="4425" spans="1:17">
      <c r="A4425" s="12" t="s">
        <v>803</v>
      </c>
      <c r="B4425" s="12" t="s">
        <v>129</v>
      </c>
      <c r="C4425" s="12" t="s">
        <v>1632</v>
      </c>
      <c r="D4425" s="12" t="s">
        <v>1633</v>
      </c>
      <c r="E4425" s="11">
        <v>6135</v>
      </c>
      <c r="F4425" s="12"/>
      <c r="G4425" s="84" t="s">
        <v>3108</v>
      </c>
      <c r="H4425" s="13" t="s">
        <v>22</v>
      </c>
      <c r="I4425" s="2">
        <v>1500</v>
      </c>
      <c r="J4425" s="2">
        <v>1500</v>
      </c>
      <c r="K4425" s="2">
        <v>750</v>
      </c>
      <c r="L4425" s="2">
        <f t="shared" si="3714"/>
        <v>750</v>
      </c>
      <c r="M4425" s="2">
        <v>500</v>
      </c>
      <c r="N4425" s="2">
        <v>125</v>
      </c>
      <c r="O4425" s="2">
        <v>125</v>
      </c>
      <c r="P4425" s="2">
        <f t="shared" si="3716"/>
        <v>1500</v>
      </c>
      <c r="Q4425" s="2">
        <f t="shared" si="3688"/>
        <v>100</v>
      </c>
    </row>
    <row r="4426" spans="1:17">
      <c r="A4426" s="12" t="s">
        <v>803</v>
      </c>
      <c r="B4426" s="12" t="s">
        <v>129</v>
      </c>
      <c r="C4426" s="12" t="s">
        <v>1632</v>
      </c>
      <c r="D4426" s="12" t="s">
        <v>1633</v>
      </c>
      <c r="E4426" s="11">
        <v>6137</v>
      </c>
      <c r="F4426" s="12"/>
      <c r="G4426" s="84" t="s">
        <v>3108</v>
      </c>
      <c r="H4426" s="13" t="s">
        <v>24</v>
      </c>
      <c r="I4426" s="2">
        <v>8700</v>
      </c>
      <c r="J4426" s="2">
        <v>8200</v>
      </c>
      <c r="K4426" s="2">
        <v>4409</v>
      </c>
      <c r="L4426" s="2">
        <f t="shared" si="3714"/>
        <v>2925</v>
      </c>
      <c r="M4426" s="2">
        <v>1200</v>
      </c>
      <c r="N4426" s="2">
        <v>1000</v>
      </c>
      <c r="O4426" s="2">
        <v>725</v>
      </c>
      <c r="P4426" s="2">
        <f t="shared" si="3716"/>
        <v>7334</v>
      </c>
      <c r="Q4426" s="2">
        <f t="shared" si="3688"/>
        <v>89.439024390243901</v>
      </c>
    </row>
    <row r="4427" spans="1:17">
      <c r="A4427" s="17" t="s">
        <v>803</v>
      </c>
      <c r="B4427" s="17" t="s">
        <v>129</v>
      </c>
      <c r="C4427" s="17" t="s">
        <v>1632</v>
      </c>
      <c r="D4427" s="17" t="s">
        <v>1633</v>
      </c>
      <c r="E4427" s="17" t="s">
        <v>99</v>
      </c>
      <c r="F4427" s="12" t="s">
        <v>0</v>
      </c>
      <c r="G4427" s="84" t="s">
        <v>0</v>
      </c>
      <c r="H4427" s="18" t="s">
        <v>26</v>
      </c>
      <c r="I4427" s="3">
        <v>30100</v>
      </c>
      <c r="J4427" s="3">
        <f t="shared" ref="J4427:K4427" si="3726">SUM(J4428:J4430)</f>
        <v>29600</v>
      </c>
      <c r="K4427" s="3">
        <f t="shared" si="3726"/>
        <v>15748</v>
      </c>
      <c r="L4427" s="3">
        <f t="shared" si="3714"/>
        <v>7446</v>
      </c>
      <c r="M4427" s="3">
        <f t="shared" ref="M4427:O4427" si="3727">SUM(M4428:M4430)</f>
        <v>2482</v>
      </c>
      <c r="N4427" s="3">
        <f t="shared" si="3727"/>
        <v>2482</v>
      </c>
      <c r="O4427" s="3">
        <f t="shared" si="3727"/>
        <v>2482</v>
      </c>
      <c r="P4427" s="3">
        <f t="shared" si="3716"/>
        <v>23194</v>
      </c>
      <c r="Q4427" s="3">
        <f t="shared" si="3688"/>
        <v>78.358108108108098</v>
      </c>
    </row>
    <row r="4428" spans="1:17">
      <c r="A4428" s="12" t="s">
        <v>803</v>
      </c>
      <c r="B4428" s="12" t="s">
        <v>129</v>
      </c>
      <c r="C4428" s="12" t="s">
        <v>1632</v>
      </c>
      <c r="D4428" s="12" t="s">
        <v>1633</v>
      </c>
      <c r="E4428" s="11">
        <v>6139</v>
      </c>
      <c r="F4428" s="12"/>
      <c r="G4428" s="84" t="s">
        <v>3108</v>
      </c>
      <c r="H4428" s="13" t="s">
        <v>26</v>
      </c>
      <c r="I4428" s="2">
        <v>16300</v>
      </c>
      <c r="J4428" s="2">
        <v>15800</v>
      </c>
      <c r="K4428" s="2">
        <v>8916</v>
      </c>
      <c r="L4428" s="2">
        <f t="shared" si="3714"/>
        <v>4050</v>
      </c>
      <c r="M4428" s="2">
        <v>1350</v>
      </c>
      <c r="N4428" s="2">
        <v>1350</v>
      </c>
      <c r="O4428" s="2">
        <v>1350</v>
      </c>
      <c r="P4428" s="2">
        <f t="shared" si="3716"/>
        <v>12966</v>
      </c>
      <c r="Q4428" s="2">
        <f t="shared" si="3688"/>
        <v>82.063291139240505</v>
      </c>
    </row>
    <row r="4429" spans="1:17">
      <c r="A4429" s="33" t="s">
        <v>803</v>
      </c>
      <c r="B4429" s="33" t="s">
        <v>129</v>
      </c>
      <c r="C4429" s="33" t="s">
        <v>1632</v>
      </c>
      <c r="D4429" s="33" t="s">
        <v>1633</v>
      </c>
      <c r="E4429" s="34">
        <v>6139</v>
      </c>
      <c r="F4429" s="33" t="s">
        <v>1640</v>
      </c>
      <c r="G4429" s="84" t="s">
        <v>3108</v>
      </c>
      <c r="H4429" s="35" t="s">
        <v>108</v>
      </c>
      <c r="I4429" s="2">
        <v>5800</v>
      </c>
      <c r="J4429" s="2">
        <v>5800</v>
      </c>
      <c r="K4429" s="2">
        <v>3042</v>
      </c>
      <c r="L4429" s="2">
        <f t="shared" si="3714"/>
        <v>1476</v>
      </c>
      <c r="M4429" s="2">
        <v>492</v>
      </c>
      <c r="N4429" s="2">
        <v>492</v>
      </c>
      <c r="O4429" s="2">
        <v>492</v>
      </c>
      <c r="P4429" s="2">
        <f t="shared" si="3716"/>
        <v>4518</v>
      </c>
      <c r="Q4429" s="2">
        <f t="shared" si="3688"/>
        <v>77.896551724137936</v>
      </c>
    </row>
    <row r="4430" spans="1:17" ht="22.5">
      <c r="A4430" s="12" t="s">
        <v>803</v>
      </c>
      <c r="B4430" s="12" t="s">
        <v>129</v>
      </c>
      <c r="C4430" s="12" t="s">
        <v>1632</v>
      </c>
      <c r="D4430" s="12" t="s">
        <v>1633</v>
      </c>
      <c r="E4430" s="11">
        <v>6139</v>
      </c>
      <c r="F4430" s="12" t="s">
        <v>1641</v>
      </c>
      <c r="G4430" s="84" t="s">
        <v>3108</v>
      </c>
      <c r="H4430" s="13" t="s">
        <v>114</v>
      </c>
      <c r="I4430" s="2">
        <v>8000</v>
      </c>
      <c r="J4430" s="2">
        <v>8000</v>
      </c>
      <c r="K4430" s="2">
        <v>3790</v>
      </c>
      <c r="L4430" s="2">
        <f t="shared" si="3714"/>
        <v>1920</v>
      </c>
      <c r="M4430" s="2">
        <v>640</v>
      </c>
      <c r="N4430" s="2">
        <v>640</v>
      </c>
      <c r="O4430" s="2">
        <v>640</v>
      </c>
      <c r="P4430" s="2">
        <f t="shared" si="3716"/>
        <v>5710</v>
      </c>
      <c r="Q4430" s="2">
        <f t="shared" si="3688"/>
        <v>71.375</v>
      </c>
    </row>
    <row r="4431" spans="1:17" ht="22.5">
      <c r="A4431" s="17" t="s">
        <v>0</v>
      </c>
      <c r="B4431" s="17" t="s">
        <v>0</v>
      </c>
      <c r="C4431" s="17" t="s">
        <v>0</v>
      </c>
      <c r="D4431" s="18" t="s">
        <v>0</v>
      </c>
      <c r="E4431" s="18" t="s">
        <v>0</v>
      </c>
      <c r="F4431" s="18" t="s">
        <v>0</v>
      </c>
      <c r="G4431" s="81" t="s">
        <v>0</v>
      </c>
      <c r="H4431" s="24" t="s">
        <v>36</v>
      </c>
      <c r="I4431" s="29">
        <v>0</v>
      </c>
      <c r="J4431" s="29">
        <f t="shared" ref="J4431:K4433" si="3728">SUM(J4432)</f>
        <v>0</v>
      </c>
      <c r="K4431" s="29">
        <f t="shared" si="3728"/>
        <v>0</v>
      </c>
      <c r="L4431" s="29">
        <f t="shared" si="3714"/>
        <v>0</v>
      </c>
      <c r="M4431" s="29">
        <f t="shared" ref="M4431:O4433" si="3729">SUM(M4432)</f>
        <v>0</v>
      </c>
      <c r="N4431" s="29">
        <f t="shared" si="3729"/>
        <v>0</v>
      </c>
      <c r="O4431" s="29">
        <f t="shared" si="3729"/>
        <v>0</v>
      </c>
      <c r="P4431" s="29">
        <f t="shared" si="3716"/>
        <v>0</v>
      </c>
      <c r="Q4431" s="29" t="str">
        <f t="shared" si="3688"/>
        <v>-</v>
      </c>
    </row>
    <row r="4432" spans="1:17">
      <c r="A4432" s="12" t="s">
        <v>803</v>
      </c>
      <c r="B4432" s="12" t="s">
        <v>129</v>
      </c>
      <c r="C4432" s="12" t="s">
        <v>1632</v>
      </c>
      <c r="D4432" s="12" t="s">
        <v>1633</v>
      </c>
      <c r="E4432" s="18" t="s">
        <v>28</v>
      </c>
      <c r="F4432" s="18" t="s">
        <v>0</v>
      </c>
      <c r="G4432" s="81" t="s">
        <v>0</v>
      </c>
      <c r="H4432" s="18" t="s">
        <v>29</v>
      </c>
      <c r="I4432" s="3">
        <v>0</v>
      </c>
      <c r="J4432" s="3">
        <f t="shared" si="3728"/>
        <v>0</v>
      </c>
      <c r="K4432" s="3">
        <f t="shared" si="3728"/>
        <v>0</v>
      </c>
      <c r="L4432" s="3">
        <f t="shared" si="3714"/>
        <v>0</v>
      </c>
      <c r="M4432" s="3">
        <f t="shared" si="3729"/>
        <v>0</v>
      </c>
      <c r="N4432" s="3">
        <f t="shared" si="3729"/>
        <v>0</v>
      </c>
      <c r="O4432" s="3">
        <f t="shared" si="3729"/>
        <v>0</v>
      </c>
      <c r="P4432" s="3">
        <f t="shared" si="3716"/>
        <v>0</v>
      </c>
      <c r="Q4432" s="3" t="str">
        <f t="shared" si="3688"/>
        <v>-</v>
      </c>
    </row>
    <row r="4433" spans="1:17">
      <c r="A4433" s="17" t="s">
        <v>803</v>
      </c>
      <c r="B4433" s="17" t="s">
        <v>129</v>
      </c>
      <c r="C4433" s="17" t="s">
        <v>1632</v>
      </c>
      <c r="D4433" s="17" t="s">
        <v>1633</v>
      </c>
      <c r="E4433" s="17" t="s">
        <v>120</v>
      </c>
      <c r="F4433" s="12" t="s">
        <v>0</v>
      </c>
      <c r="G4433" s="84" t="s">
        <v>0</v>
      </c>
      <c r="H4433" s="18" t="s">
        <v>35</v>
      </c>
      <c r="I4433" s="3">
        <v>0</v>
      </c>
      <c r="J4433" s="3">
        <f t="shared" si="3728"/>
        <v>0</v>
      </c>
      <c r="K4433" s="3">
        <f t="shared" si="3728"/>
        <v>0</v>
      </c>
      <c r="L4433" s="3">
        <f t="shared" si="3714"/>
        <v>0</v>
      </c>
      <c r="M4433" s="3">
        <f t="shared" si="3729"/>
        <v>0</v>
      </c>
      <c r="N4433" s="3">
        <f t="shared" si="3729"/>
        <v>0</v>
      </c>
      <c r="O4433" s="3">
        <f t="shared" si="3729"/>
        <v>0</v>
      </c>
      <c r="P4433" s="3">
        <f t="shared" si="3716"/>
        <v>0</v>
      </c>
      <c r="Q4433" s="3" t="str">
        <f t="shared" ref="Q4433:Q4496" si="3730">IF(J4433=0,"-",P4433/J4433*100)</f>
        <v>-</v>
      </c>
    </row>
    <row r="4434" spans="1:17">
      <c r="A4434" s="12" t="s">
        <v>803</v>
      </c>
      <c r="B4434" s="12" t="s">
        <v>129</v>
      </c>
      <c r="C4434" s="12" t="s">
        <v>1632</v>
      </c>
      <c r="D4434" s="12" t="s">
        <v>1633</v>
      </c>
      <c r="E4434" s="11">
        <v>6148</v>
      </c>
      <c r="F4434" s="12"/>
      <c r="G4434" s="84" t="s">
        <v>3108</v>
      </c>
      <c r="H4434" s="13" t="s">
        <v>35</v>
      </c>
      <c r="I4434" s="2">
        <v>0</v>
      </c>
      <c r="J4434" s="2">
        <v>0</v>
      </c>
      <c r="K4434" s="2">
        <v>0</v>
      </c>
      <c r="L4434" s="2">
        <f t="shared" si="3714"/>
        <v>0</v>
      </c>
      <c r="M4434" s="2"/>
      <c r="N4434" s="2"/>
      <c r="O4434" s="2"/>
      <c r="P4434" s="2">
        <f t="shared" si="3716"/>
        <v>0</v>
      </c>
      <c r="Q4434" s="2" t="str">
        <f t="shared" si="3730"/>
        <v>-</v>
      </c>
    </row>
    <row r="4435" spans="1:17" ht="22.5">
      <c r="A4435" s="17" t="s">
        <v>0</v>
      </c>
      <c r="B4435" s="17" t="s">
        <v>0</v>
      </c>
      <c r="C4435" s="17" t="s">
        <v>0</v>
      </c>
      <c r="D4435" s="18" t="s">
        <v>0</v>
      </c>
      <c r="E4435" s="18" t="s">
        <v>0</v>
      </c>
      <c r="F4435" s="18" t="s">
        <v>0</v>
      </c>
      <c r="G4435" s="81" t="s">
        <v>0</v>
      </c>
      <c r="H4435" s="24" t="s">
        <v>58</v>
      </c>
      <c r="I4435" s="29">
        <v>34500</v>
      </c>
      <c r="J4435" s="29">
        <f t="shared" ref="J4435:K4435" si="3731">SUM(J4436)</f>
        <v>30000</v>
      </c>
      <c r="K4435" s="29">
        <f t="shared" si="3731"/>
        <v>0</v>
      </c>
      <c r="L4435" s="29">
        <f t="shared" si="3714"/>
        <v>30000</v>
      </c>
      <c r="M4435" s="29">
        <f t="shared" ref="M4435:O4435" si="3732">SUM(M4436)</f>
        <v>20000</v>
      </c>
      <c r="N4435" s="29">
        <f t="shared" si="3732"/>
        <v>5000</v>
      </c>
      <c r="O4435" s="29">
        <f t="shared" si="3732"/>
        <v>5000</v>
      </c>
      <c r="P4435" s="29">
        <f t="shared" si="3716"/>
        <v>30000</v>
      </c>
      <c r="Q4435" s="29">
        <f t="shared" si="3730"/>
        <v>100</v>
      </c>
    </row>
    <row r="4436" spans="1:17">
      <c r="A4436" s="12" t="s">
        <v>803</v>
      </c>
      <c r="B4436" s="12" t="s">
        <v>129</v>
      </c>
      <c r="C4436" s="12" t="s">
        <v>1632</v>
      </c>
      <c r="D4436" s="12" t="s">
        <v>1633</v>
      </c>
      <c r="E4436" s="18" t="s">
        <v>50</v>
      </c>
      <c r="F4436" s="18" t="s">
        <v>0</v>
      </c>
      <c r="G4436" s="81" t="s">
        <v>0</v>
      </c>
      <c r="H4436" s="18" t="s">
        <v>51</v>
      </c>
      <c r="I4436" s="3">
        <v>34500</v>
      </c>
      <c r="J4436" s="3">
        <f t="shared" ref="J4436" si="3733">SUM(J4437:J4438)</f>
        <v>30000</v>
      </c>
      <c r="K4436" s="3">
        <f t="shared" ref="K4436" si="3734">SUM(K4437:K4438)</f>
        <v>0</v>
      </c>
      <c r="L4436" s="3">
        <f t="shared" si="3714"/>
        <v>30000</v>
      </c>
      <c r="M4436" s="3">
        <f t="shared" ref="M4436:O4436" si="3735">SUM(M4437:M4438)</f>
        <v>20000</v>
      </c>
      <c r="N4436" s="3">
        <f t="shared" si="3735"/>
        <v>5000</v>
      </c>
      <c r="O4436" s="3">
        <f t="shared" si="3735"/>
        <v>5000</v>
      </c>
      <c r="P4436" s="3">
        <f t="shared" si="3716"/>
        <v>30000</v>
      </c>
      <c r="Q4436" s="3">
        <f t="shared" si="3730"/>
        <v>100</v>
      </c>
    </row>
    <row r="4437" spans="1:17">
      <c r="A4437" s="12" t="s">
        <v>803</v>
      </c>
      <c r="B4437" s="12" t="s">
        <v>129</v>
      </c>
      <c r="C4437" s="12" t="s">
        <v>1632</v>
      </c>
      <c r="D4437" s="12" t="s">
        <v>1633</v>
      </c>
      <c r="E4437" s="11">
        <v>8213</v>
      </c>
      <c r="F4437" s="12"/>
      <c r="G4437" s="84" t="s">
        <v>3108</v>
      </c>
      <c r="H4437" s="13" t="s">
        <v>54</v>
      </c>
      <c r="I4437" s="2">
        <v>24500</v>
      </c>
      <c r="J4437" s="2">
        <v>20000</v>
      </c>
      <c r="K4437" s="2">
        <v>0</v>
      </c>
      <c r="L4437" s="2">
        <f t="shared" si="3714"/>
        <v>20000</v>
      </c>
      <c r="M4437" s="2">
        <v>10000</v>
      </c>
      <c r="N4437" s="2">
        <v>5000</v>
      </c>
      <c r="O4437" s="2">
        <v>5000</v>
      </c>
      <c r="P4437" s="2">
        <f t="shared" si="3716"/>
        <v>20000</v>
      </c>
      <c r="Q4437" s="2">
        <f t="shared" si="3730"/>
        <v>100</v>
      </c>
    </row>
    <row r="4438" spans="1:17">
      <c r="A4438" s="12" t="s">
        <v>803</v>
      </c>
      <c r="B4438" s="12" t="s">
        <v>129</v>
      </c>
      <c r="C4438" s="12" t="s">
        <v>1632</v>
      </c>
      <c r="D4438" s="12" t="s">
        <v>1633</v>
      </c>
      <c r="E4438" s="11">
        <v>8216</v>
      </c>
      <c r="F4438" s="12"/>
      <c r="G4438" s="84" t="s">
        <v>3108</v>
      </c>
      <c r="H4438" s="13" t="s">
        <v>57</v>
      </c>
      <c r="I4438" s="2">
        <v>10000</v>
      </c>
      <c r="J4438" s="2">
        <v>10000</v>
      </c>
      <c r="K4438" s="2">
        <v>0</v>
      </c>
      <c r="L4438" s="2">
        <f t="shared" si="3714"/>
        <v>10000</v>
      </c>
      <c r="M4438" s="2">
        <v>10000</v>
      </c>
      <c r="N4438" s="2"/>
      <c r="O4438" s="2"/>
      <c r="P4438" s="2">
        <f t="shared" si="3716"/>
        <v>10000</v>
      </c>
      <c r="Q4438" s="2">
        <f t="shared" si="3730"/>
        <v>100</v>
      </c>
    </row>
    <row r="4439" spans="1:17">
      <c r="A4439" s="13" t="s">
        <v>0</v>
      </c>
      <c r="B4439" s="13" t="s">
        <v>0</v>
      </c>
      <c r="C4439" s="13" t="s">
        <v>0</v>
      </c>
      <c r="D4439" s="13" t="s">
        <v>0</v>
      </c>
      <c r="E4439" s="13" t="s">
        <v>0</v>
      </c>
      <c r="F4439" s="13" t="s">
        <v>0</v>
      </c>
      <c r="G4439" s="84" t="s">
        <v>0</v>
      </c>
      <c r="H4439" s="24" t="s">
        <v>1642</v>
      </c>
      <c r="I4439" s="29">
        <v>2502570</v>
      </c>
      <c r="J4439" s="29">
        <f t="shared" ref="J4439:K4439" si="3736">SUM(J4409,J4431,J4435)</f>
        <v>2499564</v>
      </c>
      <c r="K4439" s="29">
        <f t="shared" si="3736"/>
        <v>1260392</v>
      </c>
      <c r="L4439" s="29">
        <f t="shared" si="3714"/>
        <v>636810</v>
      </c>
      <c r="M4439" s="29">
        <f t="shared" ref="M4439:O4439" si="3737">SUM(M4409,M4431,M4435)</f>
        <v>211740</v>
      </c>
      <c r="N4439" s="29">
        <f t="shared" si="3737"/>
        <v>210565</v>
      </c>
      <c r="O4439" s="29">
        <f t="shared" si="3737"/>
        <v>214505</v>
      </c>
      <c r="P4439" s="29">
        <f t="shared" si="3716"/>
        <v>1897202</v>
      </c>
      <c r="Q4439" s="29">
        <f t="shared" si="3730"/>
        <v>75.901317189717886</v>
      </c>
    </row>
    <row r="4440" spans="1:17" ht="15.75" thickBot="1">
      <c r="A4440" s="13" t="s">
        <v>0</v>
      </c>
      <c r="B4440" s="13" t="s">
        <v>0</v>
      </c>
      <c r="C4440" s="13" t="s">
        <v>0</v>
      </c>
      <c r="D4440" s="13" t="s">
        <v>0</v>
      </c>
      <c r="E4440" s="13" t="s">
        <v>0</v>
      </c>
      <c r="F4440" s="13" t="s">
        <v>0</v>
      </c>
      <c r="G4440" s="84" t="s">
        <v>0</v>
      </c>
      <c r="H4440" s="18" t="s">
        <v>125</v>
      </c>
      <c r="I4440" s="3">
        <v>58</v>
      </c>
      <c r="J4440" s="3">
        <v>58</v>
      </c>
      <c r="K4440" s="3">
        <v>0</v>
      </c>
      <c r="L4440" s="3">
        <f t="shared" si="3714"/>
        <v>0</v>
      </c>
      <c r="M4440" s="3"/>
      <c r="N4440" s="3"/>
      <c r="O4440" s="3"/>
      <c r="P4440" s="3">
        <f t="shared" si="3716"/>
        <v>0</v>
      </c>
      <c r="Q4440" s="3">
        <f t="shared" si="3730"/>
        <v>0</v>
      </c>
    </row>
    <row r="4441" spans="1:17" ht="45.75" thickBot="1">
      <c r="A4441" s="109" t="s">
        <v>0</v>
      </c>
      <c r="B4441" s="109" t="s">
        <v>0</v>
      </c>
      <c r="C4441" s="109" t="s">
        <v>0</v>
      </c>
      <c r="D4441" s="109" t="s">
        <v>0</v>
      </c>
      <c r="E4441" s="109" t="s">
        <v>0</v>
      </c>
      <c r="F4441" s="109" t="s">
        <v>0</v>
      </c>
      <c r="G4441" s="121" t="s">
        <v>0</v>
      </c>
      <c r="H4441" s="1" t="s">
        <v>126</v>
      </c>
      <c r="I4441" s="1" t="s">
        <v>3016</v>
      </c>
      <c r="J4441" s="1" t="s">
        <v>3199</v>
      </c>
      <c r="K4441" s="1" t="s">
        <v>3198</v>
      </c>
      <c r="L4441" s="1" t="s">
        <v>3191</v>
      </c>
      <c r="M4441" s="1" t="s">
        <v>3193</v>
      </c>
      <c r="N4441" s="1" t="s">
        <v>3194</v>
      </c>
      <c r="O4441" s="1" t="s">
        <v>3195</v>
      </c>
      <c r="P4441" s="1" t="s">
        <v>3192</v>
      </c>
      <c r="Q4441" s="1" t="s">
        <v>3185</v>
      </c>
    </row>
    <row r="4442" spans="1:17">
      <c r="A4442" s="110"/>
      <c r="B4442" s="110"/>
      <c r="C4442" s="110"/>
      <c r="D4442" s="110"/>
      <c r="E4442" s="110"/>
      <c r="F4442" s="110"/>
      <c r="G4442" s="122"/>
      <c r="H4442" s="26" t="s">
        <v>0</v>
      </c>
      <c r="I4442" s="28">
        <v>1</v>
      </c>
      <c r="J4442" s="28">
        <v>2</v>
      </c>
      <c r="K4442" s="28">
        <v>3</v>
      </c>
      <c r="L4442" s="28" t="s">
        <v>3186</v>
      </c>
      <c r="M4442" s="28">
        <v>5</v>
      </c>
      <c r="N4442" s="28">
        <v>6</v>
      </c>
      <c r="O4442" s="28">
        <v>7</v>
      </c>
      <c r="P4442" s="28" t="s">
        <v>3187</v>
      </c>
      <c r="Q4442" s="28">
        <v>9</v>
      </c>
    </row>
    <row r="4443" spans="1:17">
      <c r="A4443" s="110"/>
      <c r="B4443" s="110"/>
      <c r="C4443" s="110"/>
      <c r="D4443" s="110"/>
      <c r="E4443" s="110"/>
      <c r="F4443" s="110"/>
      <c r="G4443" s="122"/>
      <c r="H4443" s="8" t="s">
        <v>877</v>
      </c>
      <c r="I4443" s="9">
        <v>2502570</v>
      </c>
      <c r="J4443" s="9">
        <f t="shared" ref="J4443" si="3738">SUM(J4439)</f>
        <v>2499564</v>
      </c>
      <c r="K4443" s="9">
        <f t="shared" ref="K4443" si="3739">SUM(K4439)</f>
        <v>1260392</v>
      </c>
      <c r="L4443" s="9">
        <f t="shared" ref="L4443:L4444" si="3740">M4443+N4443+O4443</f>
        <v>636810</v>
      </c>
      <c r="M4443" s="9">
        <f t="shared" ref="M4443:O4443" si="3741">SUM(M4439)</f>
        <v>211740</v>
      </c>
      <c r="N4443" s="9">
        <f t="shared" si="3741"/>
        <v>210565</v>
      </c>
      <c r="O4443" s="9">
        <f t="shared" si="3741"/>
        <v>214505</v>
      </c>
      <c r="P4443" s="9">
        <f t="shared" ref="P4443:P4444" si="3742">SUM(K4443+L4443)</f>
        <v>1897202</v>
      </c>
      <c r="Q4443" s="9">
        <f t="shared" si="3730"/>
        <v>75.901317189717886</v>
      </c>
    </row>
    <row r="4444" spans="1:17">
      <c r="A4444" s="110"/>
      <c r="B4444" s="110"/>
      <c r="C4444" s="110"/>
      <c r="D4444" s="110"/>
      <c r="E4444" s="110"/>
      <c r="F4444" s="110"/>
      <c r="G4444" s="122"/>
      <c r="H4444" s="10" t="s">
        <v>68</v>
      </c>
      <c r="I4444" s="9">
        <v>2502570</v>
      </c>
      <c r="J4444" s="9">
        <f t="shared" ref="J4444" si="3743">SUM(J4443)</f>
        <v>2499564</v>
      </c>
      <c r="K4444" s="9">
        <f t="shared" ref="K4444" si="3744">SUM(K4443)</f>
        <v>1260392</v>
      </c>
      <c r="L4444" s="9">
        <f t="shared" si="3740"/>
        <v>636810</v>
      </c>
      <c r="M4444" s="9">
        <f t="shared" ref="M4444:O4444" si="3745">SUM(M4443)</f>
        <v>211740</v>
      </c>
      <c r="N4444" s="9">
        <f t="shared" si="3745"/>
        <v>210565</v>
      </c>
      <c r="O4444" s="9">
        <f t="shared" si="3745"/>
        <v>214505</v>
      </c>
      <c r="P4444" s="9">
        <f t="shared" si="3742"/>
        <v>1897202</v>
      </c>
      <c r="Q4444" s="9">
        <f t="shared" si="3730"/>
        <v>75.901317189717886</v>
      </c>
    </row>
    <row r="4445" spans="1:17">
      <c r="A4445" s="111"/>
      <c r="B4445" s="111"/>
      <c r="C4445" s="111"/>
      <c r="D4445" s="111"/>
      <c r="E4445" s="111"/>
      <c r="F4445" s="111"/>
      <c r="G4445" s="123"/>
      <c r="Q4445" t="str">
        <f t="shared" si="3730"/>
        <v>-</v>
      </c>
    </row>
    <row r="4446" spans="1:17" ht="15.75" thickBot="1">
      <c r="A4446" s="13" t="s">
        <v>0</v>
      </c>
      <c r="B4446" s="13" t="s">
        <v>0</v>
      </c>
      <c r="C4446" s="13" t="s">
        <v>0</v>
      </c>
      <c r="D4446" s="13" t="s">
        <v>0</v>
      </c>
      <c r="E4446" s="13" t="s">
        <v>0</v>
      </c>
      <c r="F4446" s="13" t="s">
        <v>0</v>
      </c>
      <c r="G4446" s="84" t="s">
        <v>0</v>
      </c>
      <c r="H4446" s="27" t="s">
        <v>0</v>
      </c>
      <c r="I4446" s="27"/>
      <c r="J4446" s="27"/>
      <c r="K4446" s="27"/>
      <c r="L4446" s="27"/>
      <c r="M4446" s="27"/>
      <c r="N4446" s="27"/>
      <c r="O4446" s="27"/>
      <c r="P4446" s="27"/>
      <c r="Q4446" s="27" t="str">
        <f t="shared" si="3730"/>
        <v>-</v>
      </c>
    </row>
    <row r="4447" spans="1:17" ht="45.75" thickBot="1">
      <c r="A4447" s="1" t="s">
        <v>82</v>
      </c>
      <c r="B4447" s="1" t="s">
        <v>83</v>
      </c>
      <c r="C4447" s="1" t="s">
        <v>84</v>
      </c>
      <c r="D4447" s="19" t="s">
        <v>0</v>
      </c>
      <c r="E4447" s="1" t="s">
        <v>85</v>
      </c>
      <c r="F4447" s="1" t="s">
        <v>86</v>
      </c>
      <c r="G4447" s="82" t="s">
        <v>87</v>
      </c>
      <c r="H4447" s="1" t="s">
        <v>1</v>
      </c>
      <c r="I4447" s="1" t="s">
        <v>3016</v>
      </c>
      <c r="J4447" s="1" t="s">
        <v>3199</v>
      </c>
      <c r="K4447" s="1" t="s">
        <v>3198</v>
      </c>
      <c r="L4447" s="1" t="s">
        <v>3191</v>
      </c>
      <c r="M4447" s="1" t="s">
        <v>3193</v>
      </c>
      <c r="N4447" s="1" t="s">
        <v>3194</v>
      </c>
      <c r="O4447" s="1" t="s">
        <v>3195</v>
      </c>
      <c r="P4447" s="1" t="s">
        <v>3192</v>
      </c>
      <c r="Q4447" s="1" t="s">
        <v>3185</v>
      </c>
    </row>
    <row r="4448" spans="1:17">
      <c r="A4448" s="20" t="s">
        <v>0</v>
      </c>
      <c r="B4448" s="20" t="s">
        <v>0</v>
      </c>
      <c r="C4448" s="20" t="s">
        <v>0</v>
      </c>
      <c r="D4448" s="21" t="s">
        <v>0</v>
      </c>
      <c r="E4448" s="21" t="s">
        <v>0</v>
      </c>
      <c r="F4448" s="22" t="s">
        <v>0</v>
      </c>
      <c r="G4448" s="83" t="s">
        <v>0</v>
      </c>
      <c r="H4448" s="23" t="s">
        <v>0</v>
      </c>
      <c r="I4448" s="28">
        <v>1</v>
      </c>
      <c r="J4448" s="28">
        <v>2</v>
      </c>
      <c r="K4448" s="28">
        <v>3</v>
      </c>
      <c r="L4448" s="28" t="s">
        <v>3186</v>
      </c>
      <c r="M4448" s="28">
        <v>5</v>
      </c>
      <c r="N4448" s="28">
        <v>6</v>
      </c>
      <c r="O4448" s="28">
        <v>7</v>
      </c>
      <c r="P4448" s="28" t="s">
        <v>3187</v>
      </c>
      <c r="Q4448" s="28">
        <v>9</v>
      </c>
    </row>
    <row r="4449" spans="1:17">
      <c r="A4449" s="17" t="s">
        <v>803</v>
      </c>
      <c r="B4449" s="17" t="s">
        <v>129</v>
      </c>
      <c r="C4449" s="12" t="s">
        <v>1643</v>
      </c>
      <c r="D4449" s="12" t="s">
        <v>1644</v>
      </c>
      <c r="E4449" s="18" t="s">
        <v>0</v>
      </c>
      <c r="F4449" s="18" t="s">
        <v>0</v>
      </c>
      <c r="G4449" s="81" t="s">
        <v>0</v>
      </c>
      <c r="H4449" s="18" t="s">
        <v>1645</v>
      </c>
      <c r="I4449" s="11"/>
      <c r="J4449" s="11"/>
      <c r="K4449" s="11"/>
      <c r="L4449" s="11"/>
      <c r="M4449" s="11"/>
      <c r="N4449" s="11"/>
      <c r="O4449" s="11"/>
      <c r="P4449" s="11"/>
      <c r="Q4449" s="11" t="str">
        <f t="shared" si="3730"/>
        <v>-</v>
      </c>
    </row>
    <row r="4450" spans="1:17" ht="22.5">
      <c r="A4450" s="17" t="s">
        <v>0</v>
      </c>
      <c r="B4450" s="17" t="s">
        <v>0</v>
      </c>
      <c r="C4450" s="17" t="s">
        <v>0</v>
      </c>
      <c r="D4450" s="18" t="s">
        <v>0</v>
      </c>
      <c r="E4450" s="18" t="s">
        <v>0</v>
      </c>
      <c r="F4450" s="18" t="s">
        <v>0</v>
      </c>
      <c r="G4450" s="81" t="s">
        <v>0</v>
      </c>
      <c r="H4450" s="24" t="s">
        <v>27</v>
      </c>
      <c r="I4450" s="29">
        <v>1743263</v>
      </c>
      <c r="J4450" s="29">
        <f t="shared" ref="J4450" si="3746">SUM(J4451,J4459,J4461)</f>
        <v>1684036</v>
      </c>
      <c r="K4450" s="29">
        <f t="shared" ref="K4450" si="3747">SUM(K4451,K4459,K4461)</f>
        <v>886409</v>
      </c>
      <c r="L4450" s="29">
        <f t="shared" ref="L4450:L4481" si="3748">M4450+N4450+O4450</f>
        <v>450150</v>
      </c>
      <c r="M4450" s="29">
        <f t="shared" ref="M4450:O4450" si="3749">SUM(M4451,M4459,M4461)</f>
        <v>160550</v>
      </c>
      <c r="N4450" s="29">
        <f t="shared" si="3749"/>
        <v>144950</v>
      </c>
      <c r="O4450" s="29">
        <f t="shared" si="3749"/>
        <v>144650</v>
      </c>
      <c r="P4450" s="29">
        <f t="shared" ref="P4450:P4481" si="3750">SUM(K4450+L4450)</f>
        <v>1336559</v>
      </c>
      <c r="Q4450" s="29">
        <f t="shared" si="3730"/>
        <v>79.366414969751247</v>
      </c>
    </row>
    <row r="4451" spans="1:17">
      <c r="A4451" s="12" t="s">
        <v>803</v>
      </c>
      <c r="B4451" s="12" t="s">
        <v>129</v>
      </c>
      <c r="C4451" s="12" t="s">
        <v>1643</v>
      </c>
      <c r="D4451" s="12" t="s">
        <v>1644</v>
      </c>
      <c r="E4451" s="18" t="s">
        <v>2</v>
      </c>
      <c r="F4451" s="18" t="s">
        <v>0</v>
      </c>
      <c r="G4451" s="81" t="s">
        <v>0</v>
      </c>
      <c r="H4451" s="18" t="s">
        <v>3</v>
      </c>
      <c r="I4451" s="3">
        <v>1430728</v>
      </c>
      <c r="J4451" s="3">
        <f t="shared" ref="J4451" si="3751">SUM(J4452:J4453)</f>
        <v>1424001</v>
      </c>
      <c r="K4451" s="3">
        <f t="shared" ref="K4451" si="3752">SUM(K4452:K4453)</f>
        <v>759861</v>
      </c>
      <c r="L4451" s="3">
        <f t="shared" si="3748"/>
        <v>370500</v>
      </c>
      <c r="M4451" s="3">
        <f t="shared" ref="M4451:O4451" si="3753">SUM(M4452:M4453)</f>
        <v>123500</v>
      </c>
      <c r="N4451" s="3">
        <f t="shared" si="3753"/>
        <v>123500</v>
      </c>
      <c r="O4451" s="3">
        <f t="shared" si="3753"/>
        <v>123500</v>
      </c>
      <c r="P4451" s="3">
        <f t="shared" si="3750"/>
        <v>1130361</v>
      </c>
      <c r="Q4451" s="3">
        <f t="shared" si="3730"/>
        <v>79.379227964025304</v>
      </c>
    </row>
    <row r="4452" spans="1:17">
      <c r="A4452" s="33" t="s">
        <v>803</v>
      </c>
      <c r="B4452" s="33" t="s">
        <v>129</v>
      </c>
      <c r="C4452" s="33" t="s">
        <v>1643</v>
      </c>
      <c r="D4452" s="33" t="s">
        <v>1644</v>
      </c>
      <c r="E4452" s="34">
        <v>6111</v>
      </c>
      <c r="F4452" s="33"/>
      <c r="G4452" s="84" t="s">
        <v>3108</v>
      </c>
      <c r="H4452" s="35" t="s">
        <v>4</v>
      </c>
      <c r="I4452" s="2">
        <v>1254628</v>
      </c>
      <c r="J4452" s="2">
        <v>1238628</v>
      </c>
      <c r="K4452" s="2">
        <v>645427</v>
      </c>
      <c r="L4452" s="2">
        <f t="shared" si="3748"/>
        <v>330000</v>
      </c>
      <c r="M4452" s="2">
        <v>110000</v>
      </c>
      <c r="N4452" s="2">
        <v>110000</v>
      </c>
      <c r="O4452" s="2">
        <v>110000</v>
      </c>
      <c r="P4452" s="2">
        <f t="shared" si="3750"/>
        <v>975427</v>
      </c>
      <c r="Q4452" s="2">
        <f t="shared" si="3730"/>
        <v>78.750601471951214</v>
      </c>
    </row>
    <row r="4453" spans="1:17">
      <c r="A4453" s="17" t="s">
        <v>803</v>
      </c>
      <c r="B4453" s="17" t="s">
        <v>129</v>
      </c>
      <c r="C4453" s="17" t="s">
        <v>1643</v>
      </c>
      <c r="D4453" s="17" t="s">
        <v>1644</v>
      </c>
      <c r="E4453" s="17" t="s">
        <v>91</v>
      </c>
      <c r="F4453" s="12" t="s">
        <v>0</v>
      </c>
      <c r="G4453" s="84" t="s">
        <v>0</v>
      </c>
      <c r="H4453" s="18" t="s">
        <v>5</v>
      </c>
      <c r="I4453" s="3">
        <v>176100</v>
      </c>
      <c r="J4453" s="3">
        <f t="shared" ref="J4453:K4453" si="3754">SUM(J4454:J4458)</f>
        <v>185373</v>
      </c>
      <c r="K4453" s="3">
        <f t="shared" si="3754"/>
        <v>114434</v>
      </c>
      <c r="L4453" s="3">
        <f t="shared" si="3748"/>
        <v>40500</v>
      </c>
      <c r="M4453" s="3">
        <f t="shared" ref="M4453:O4453" si="3755">SUM(M4454:M4458)</f>
        <v>13500</v>
      </c>
      <c r="N4453" s="3">
        <f t="shared" si="3755"/>
        <v>13500</v>
      </c>
      <c r="O4453" s="3">
        <f t="shared" si="3755"/>
        <v>13500</v>
      </c>
      <c r="P4453" s="3">
        <f t="shared" si="3750"/>
        <v>154934</v>
      </c>
      <c r="Q4453" s="3">
        <f t="shared" si="3730"/>
        <v>83.579593576195023</v>
      </c>
    </row>
    <row r="4454" spans="1:17">
      <c r="A4454" s="33" t="s">
        <v>803</v>
      </c>
      <c r="B4454" s="33" t="s">
        <v>129</v>
      </c>
      <c r="C4454" s="33" t="s">
        <v>1643</v>
      </c>
      <c r="D4454" s="33" t="s">
        <v>1644</v>
      </c>
      <c r="E4454" s="34">
        <v>6112</v>
      </c>
      <c r="F4454" s="33" t="s">
        <v>1646</v>
      </c>
      <c r="G4454" s="84" t="s">
        <v>3108</v>
      </c>
      <c r="H4454" s="35" t="s">
        <v>9</v>
      </c>
      <c r="I4454" s="2">
        <v>27400</v>
      </c>
      <c r="J4454" s="2">
        <v>26900</v>
      </c>
      <c r="K4454" s="2">
        <v>17249</v>
      </c>
      <c r="L4454" s="2">
        <f t="shared" si="3748"/>
        <v>6000</v>
      </c>
      <c r="M4454" s="2">
        <v>2000</v>
      </c>
      <c r="N4454" s="2">
        <v>2000</v>
      </c>
      <c r="O4454" s="2">
        <v>2000</v>
      </c>
      <c r="P4454" s="2">
        <f t="shared" si="3750"/>
        <v>23249</v>
      </c>
      <c r="Q4454" s="2">
        <f t="shared" si="3730"/>
        <v>86.427509293680288</v>
      </c>
    </row>
    <row r="4455" spans="1:17">
      <c r="A4455" s="33" t="s">
        <v>803</v>
      </c>
      <c r="B4455" s="33" t="s">
        <v>129</v>
      </c>
      <c r="C4455" s="33" t="s">
        <v>1643</v>
      </c>
      <c r="D4455" s="33" t="s">
        <v>1644</v>
      </c>
      <c r="E4455" s="34">
        <v>6112</v>
      </c>
      <c r="F4455" s="33" t="s">
        <v>1647</v>
      </c>
      <c r="G4455" s="84" t="s">
        <v>3108</v>
      </c>
      <c r="H4455" s="35" t="s">
        <v>10</v>
      </c>
      <c r="I4455" s="2">
        <v>110000</v>
      </c>
      <c r="J4455" s="2">
        <v>108500</v>
      </c>
      <c r="K4455" s="2">
        <v>62912</v>
      </c>
      <c r="L4455" s="2">
        <f t="shared" si="3748"/>
        <v>34500</v>
      </c>
      <c r="M4455" s="2">
        <v>11500</v>
      </c>
      <c r="N4455" s="2">
        <v>11500</v>
      </c>
      <c r="O4455" s="2">
        <v>11500</v>
      </c>
      <c r="P4455" s="2">
        <f t="shared" si="3750"/>
        <v>97412</v>
      </c>
      <c r="Q4455" s="2">
        <f t="shared" si="3730"/>
        <v>89.780645161290323</v>
      </c>
    </row>
    <row r="4456" spans="1:17">
      <c r="A4456" s="12" t="s">
        <v>803</v>
      </c>
      <c r="B4456" s="12" t="s">
        <v>129</v>
      </c>
      <c r="C4456" s="12" t="s">
        <v>1643</v>
      </c>
      <c r="D4456" s="12" t="s">
        <v>1644</v>
      </c>
      <c r="E4456" s="11">
        <v>6112</v>
      </c>
      <c r="F4456" s="12" t="s">
        <v>1648</v>
      </c>
      <c r="G4456" s="84" t="s">
        <v>3108</v>
      </c>
      <c r="H4456" s="13" t="s">
        <v>7</v>
      </c>
      <c r="I4456" s="2">
        <v>15000</v>
      </c>
      <c r="J4456" s="2">
        <v>26273</v>
      </c>
      <c r="K4456" s="2">
        <v>26273</v>
      </c>
      <c r="L4456" s="2">
        <f t="shared" si="3748"/>
        <v>0</v>
      </c>
      <c r="M4456" s="2"/>
      <c r="N4456" s="2"/>
      <c r="O4456" s="2"/>
      <c r="P4456" s="2">
        <f t="shared" si="3750"/>
        <v>26273</v>
      </c>
      <c r="Q4456" s="2">
        <f t="shared" si="3730"/>
        <v>100</v>
      </c>
    </row>
    <row r="4457" spans="1:17">
      <c r="A4457" s="12" t="s">
        <v>803</v>
      </c>
      <c r="B4457" s="12" t="s">
        <v>129</v>
      </c>
      <c r="C4457" s="12" t="s">
        <v>1643</v>
      </c>
      <c r="D4457" s="12" t="s">
        <v>1644</v>
      </c>
      <c r="E4457" s="11">
        <v>6112</v>
      </c>
      <c r="F4457" s="12" t="s">
        <v>1649</v>
      </c>
      <c r="G4457" s="84" t="s">
        <v>3108</v>
      </c>
      <c r="H4457" s="13" t="s">
        <v>8</v>
      </c>
      <c r="I4457" s="2">
        <v>8000</v>
      </c>
      <c r="J4457" s="2">
        <v>8000</v>
      </c>
      <c r="K4457" s="2">
        <v>0</v>
      </c>
      <c r="L4457" s="2">
        <f t="shared" si="3748"/>
        <v>0</v>
      </c>
      <c r="M4457" s="2"/>
      <c r="N4457" s="2"/>
      <c r="O4457" s="2"/>
      <c r="P4457" s="2">
        <f t="shared" si="3750"/>
        <v>0</v>
      </c>
      <c r="Q4457" s="2">
        <f t="shared" si="3730"/>
        <v>0</v>
      </c>
    </row>
    <row r="4458" spans="1:17">
      <c r="A4458" s="12" t="s">
        <v>803</v>
      </c>
      <c r="B4458" s="12" t="s">
        <v>129</v>
      </c>
      <c r="C4458" s="12" t="s">
        <v>1643</v>
      </c>
      <c r="D4458" s="12" t="s">
        <v>1644</v>
      </c>
      <c r="E4458" s="11">
        <v>6112</v>
      </c>
      <c r="F4458" s="12" t="s">
        <v>1650</v>
      </c>
      <c r="G4458" s="84" t="s">
        <v>3108</v>
      </c>
      <c r="H4458" s="13" t="s">
        <v>6</v>
      </c>
      <c r="I4458" s="2">
        <v>15700</v>
      </c>
      <c r="J4458" s="2">
        <v>15700</v>
      </c>
      <c r="K4458" s="2">
        <v>8000</v>
      </c>
      <c r="L4458" s="2">
        <f t="shared" si="3748"/>
        <v>0</v>
      </c>
      <c r="M4458" s="2"/>
      <c r="N4458" s="2"/>
      <c r="O4458" s="2"/>
      <c r="P4458" s="2">
        <f t="shared" si="3750"/>
        <v>8000</v>
      </c>
      <c r="Q4458" s="2">
        <f t="shared" si="3730"/>
        <v>50.955414012738856</v>
      </c>
    </row>
    <row r="4459" spans="1:17">
      <c r="A4459" s="12" t="s">
        <v>803</v>
      </c>
      <c r="B4459" s="12" t="s">
        <v>129</v>
      </c>
      <c r="C4459" s="12" t="s">
        <v>1643</v>
      </c>
      <c r="D4459" s="12" t="s">
        <v>1644</v>
      </c>
      <c r="E4459" s="18" t="s">
        <v>13</v>
      </c>
      <c r="F4459" s="18" t="s">
        <v>0</v>
      </c>
      <c r="G4459" s="81" t="s">
        <v>0</v>
      </c>
      <c r="H4459" s="18" t="s">
        <v>14</v>
      </c>
      <c r="I4459" s="3">
        <v>131735</v>
      </c>
      <c r="J4459" s="3">
        <f t="shared" ref="J4459:K4459" si="3756">SUM(J4460)</f>
        <v>130735</v>
      </c>
      <c r="K4459" s="3">
        <f t="shared" si="3756"/>
        <v>67070</v>
      </c>
      <c r="L4459" s="3">
        <f t="shared" si="3748"/>
        <v>36000</v>
      </c>
      <c r="M4459" s="3">
        <f t="shared" ref="M4459:O4459" si="3757">SUM(M4460)</f>
        <v>12000</v>
      </c>
      <c r="N4459" s="3">
        <f t="shared" si="3757"/>
        <v>12000</v>
      </c>
      <c r="O4459" s="3">
        <f t="shared" si="3757"/>
        <v>12000</v>
      </c>
      <c r="P4459" s="3">
        <f t="shared" si="3750"/>
        <v>103070</v>
      </c>
      <c r="Q4459" s="3">
        <f t="shared" si="3730"/>
        <v>78.838872528397147</v>
      </c>
    </row>
    <row r="4460" spans="1:17">
      <c r="A4460" s="33" t="s">
        <v>803</v>
      </c>
      <c r="B4460" s="33" t="s">
        <v>129</v>
      </c>
      <c r="C4460" s="33" t="s">
        <v>1643</v>
      </c>
      <c r="D4460" s="33" t="s">
        <v>1644</v>
      </c>
      <c r="E4460" s="34">
        <v>6121</v>
      </c>
      <c r="F4460" s="33"/>
      <c r="G4460" s="84" t="s">
        <v>3108</v>
      </c>
      <c r="H4460" s="35" t="s">
        <v>15</v>
      </c>
      <c r="I4460" s="2">
        <v>131735</v>
      </c>
      <c r="J4460" s="2">
        <v>130735</v>
      </c>
      <c r="K4460" s="2">
        <v>67070</v>
      </c>
      <c r="L4460" s="2">
        <f t="shared" si="3748"/>
        <v>36000</v>
      </c>
      <c r="M4460" s="2">
        <v>12000</v>
      </c>
      <c r="N4460" s="2">
        <v>12000</v>
      </c>
      <c r="O4460" s="2">
        <v>12000</v>
      </c>
      <c r="P4460" s="2">
        <f t="shared" si="3750"/>
        <v>103070</v>
      </c>
      <c r="Q4460" s="2">
        <f t="shared" si="3730"/>
        <v>78.838872528397147</v>
      </c>
    </row>
    <row r="4461" spans="1:17">
      <c r="A4461" s="12" t="s">
        <v>803</v>
      </c>
      <c r="B4461" s="12" t="s">
        <v>129</v>
      </c>
      <c r="C4461" s="12" t="s">
        <v>1643</v>
      </c>
      <c r="D4461" s="12" t="s">
        <v>1644</v>
      </c>
      <c r="E4461" s="18" t="s">
        <v>16</v>
      </c>
      <c r="F4461" s="18" t="s">
        <v>0</v>
      </c>
      <c r="G4461" s="81" t="s">
        <v>0</v>
      </c>
      <c r="H4461" s="18" t="s">
        <v>17</v>
      </c>
      <c r="I4461" s="3">
        <v>180800</v>
      </c>
      <c r="J4461" s="3">
        <f t="shared" ref="J4461:K4461" si="3758">SUM(J4462:J4468)</f>
        <v>129300</v>
      </c>
      <c r="K4461" s="3">
        <f t="shared" si="3758"/>
        <v>59478</v>
      </c>
      <c r="L4461" s="3">
        <f t="shared" si="3748"/>
        <v>43650</v>
      </c>
      <c r="M4461" s="3">
        <f t="shared" ref="M4461:O4461" si="3759">SUM(M4462:M4468)</f>
        <v>25050</v>
      </c>
      <c r="N4461" s="3">
        <f t="shared" si="3759"/>
        <v>9450</v>
      </c>
      <c r="O4461" s="3">
        <f t="shared" si="3759"/>
        <v>9150</v>
      </c>
      <c r="P4461" s="3">
        <f t="shared" si="3750"/>
        <v>103128</v>
      </c>
      <c r="Q4461" s="3">
        <f t="shared" si="3730"/>
        <v>79.758700696055683</v>
      </c>
    </row>
    <row r="4462" spans="1:17">
      <c r="A4462" s="12" t="s">
        <v>803</v>
      </c>
      <c r="B4462" s="12" t="s">
        <v>129</v>
      </c>
      <c r="C4462" s="12" t="s">
        <v>1643</v>
      </c>
      <c r="D4462" s="12" t="s">
        <v>1644</v>
      </c>
      <c r="E4462" s="11">
        <v>6131</v>
      </c>
      <c r="F4462" s="12"/>
      <c r="G4462" s="84" t="s">
        <v>3108</v>
      </c>
      <c r="H4462" s="13" t="s">
        <v>18</v>
      </c>
      <c r="I4462" s="2">
        <v>2000</v>
      </c>
      <c r="J4462" s="2">
        <v>1000</v>
      </c>
      <c r="K4462" s="2">
        <v>0</v>
      </c>
      <c r="L4462" s="2">
        <f t="shared" si="3748"/>
        <v>1000</v>
      </c>
      <c r="M4462" s="2">
        <v>1000</v>
      </c>
      <c r="N4462" s="2"/>
      <c r="O4462" s="2"/>
      <c r="P4462" s="2">
        <f t="shared" si="3750"/>
        <v>1000</v>
      </c>
      <c r="Q4462" s="2">
        <f t="shared" si="3730"/>
        <v>100</v>
      </c>
    </row>
    <row r="4463" spans="1:17">
      <c r="A4463" s="12" t="s">
        <v>803</v>
      </c>
      <c r="B4463" s="12" t="s">
        <v>129</v>
      </c>
      <c r="C4463" s="12" t="s">
        <v>1643</v>
      </c>
      <c r="D4463" s="12" t="s">
        <v>1644</v>
      </c>
      <c r="E4463" s="11">
        <v>6132</v>
      </c>
      <c r="F4463" s="12"/>
      <c r="G4463" s="84" t="s">
        <v>3108</v>
      </c>
      <c r="H4463" s="13" t="s">
        <v>19</v>
      </c>
      <c r="I4463" s="2">
        <v>49000</v>
      </c>
      <c r="J4463" s="2">
        <v>49000</v>
      </c>
      <c r="K4463" s="2">
        <v>24500</v>
      </c>
      <c r="L4463" s="2">
        <f t="shared" si="3748"/>
        <v>15000</v>
      </c>
      <c r="M4463" s="2">
        <v>8000</v>
      </c>
      <c r="N4463" s="2">
        <v>3500</v>
      </c>
      <c r="O4463" s="2">
        <v>3500</v>
      </c>
      <c r="P4463" s="2">
        <f t="shared" si="3750"/>
        <v>39500</v>
      </c>
      <c r="Q4463" s="2">
        <f t="shared" si="3730"/>
        <v>80.612244897959187</v>
      </c>
    </row>
    <row r="4464" spans="1:17">
      <c r="A4464" s="12" t="s">
        <v>803</v>
      </c>
      <c r="B4464" s="12" t="s">
        <v>129</v>
      </c>
      <c r="C4464" s="12" t="s">
        <v>1643</v>
      </c>
      <c r="D4464" s="12" t="s">
        <v>1644</v>
      </c>
      <c r="E4464" s="11">
        <v>6133</v>
      </c>
      <c r="F4464" s="12"/>
      <c r="G4464" s="84" t="s">
        <v>3108</v>
      </c>
      <c r="H4464" s="13" t="s">
        <v>20</v>
      </c>
      <c r="I4464" s="2">
        <v>12500</v>
      </c>
      <c r="J4464" s="2">
        <v>12500</v>
      </c>
      <c r="K4464" s="2">
        <v>6275</v>
      </c>
      <c r="L4464" s="2">
        <f t="shared" si="3748"/>
        <v>3000</v>
      </c>
      <c r="M4464" s="2">
        <v>1000</v>
      </c>
      <c r="N4464" s="2">
        <v>1000</v>
      </c>
      <c r="O4464" s="2">
        <v>1000</v>
      </c>
      <c r="P4464" s="2">
        <f t="shared" si="3750"/>
        <v>9275</v>
      </c>
      <c r="Q4464" s="2">
        <f t="shared" si="3730"/>
        <v>74.2</v>
      </c>
    </row>
    <row r="4465" spans="1:17">
      <c r="A4465" s="12" t="s">
        <v>803</v>
      </c>
      <c r="B4465" s="12" t="s">
        <v>129</v>
      </c>
      <c r="C4465" s="12" t="s">
        <v>1643</v>
      </c>
      <c r="D4465" s="12" t="s">
        <v>1644</v>
      </c>
      <c r="E4465" s="11">
        <v>6134</v>
      </c>
      <c r="F4465" s="12"/>
      <c r="G4465" s="84" t="s">
        <v>3108</v>
      </c>
      <c r="H4465" s="13" t="s">
        <v>21</v>
      </c>
      <c r="I4465" s="2">
        <v>61900</v>
      </c>
      <c r="J4465" s="2">
        <v>14900</v>
      </c>
      <c r="K4465" s="2">
        <v>7475</v>
      </c>
      <c r="L4465" s="2">
        <f t="shared" si="3748"/>
        <v>3900</v>
      </c>
      <c r="M4465" s="2">
        <v>1300</v>
      </c>
      <c r="N4465" s="2">
        <v>1300</v>
      </c>
      <c r="O4465" s="2">
        <v>1300</v>
      </c>
      <c r="P4465" s="2">
        <f t="shared" si="3750"/>
        <v>11375</v>
      </c>
      <c r="Q4465" s="2">
        <f t="shared" si="3730"/>
        <v>76.34228187919463</v>
      </c>
    </row>
    <row r="4466" spans="1:17">
      <c r="A4466" s="12" t="s">
        <v>803</v>
      </c>
      <c r="B4466" s="12" t="s">
        <v>129</v>
      </c>
      <c r="C4466" s="12" t="s">
        <v>1643</v>
      </c>
      <c r="D4466" s="12" t="s">
        <v>1644</v>
      </c>
      <c r="E4466" s="11">
        <v>6135</v>
      </c>
      <c r="F4466" s="12"/>
      <c r="G4466" s="84" t="s">
        <v>3108</v>
      </c>
      <c r="H4466" s="13" t="s">
        <v>22</v>
      </c>
      <c r="I4466" s="2">
        <v>2200</v>
      </c>
      <c r="J4466" s="2">
        <v>1200</v>
      </c>
      <c r="K4466" s="2">
        <v>600</v>
      </c>
      <c r="L4466" s="2">
        <f t="shared" si="3748"/>
        <v>600</v>
      </c>
      <c r="M4466" s="2">
        <v>600</v>
      </c>
      <c r="N4466" s="2"/>
      <c r="O4466" s="2"/>
      <c r="P4466" s="2">
        <f t="shared" si="3750"/>
        <v>1200</v>
      </c>
      <c r="Q4466" s="2">
        <f t="shared" si="3730"/>
        <v>100</v>
      </c>
    </row>
    <row r="4467" spans="1:17">
      <c r="A4467" s="12" t="s">
        <v>803</v>
      </c>
      <c r="B4467" s="12" t="s">
        <v>129</v>
      </c>
      <c r="C4467" s="12" t="s">
        <v>1643</v>
      </c>
      <c r="D4467" s="12" t="s">
        <v>1644</v>
      </c>
      <c r="E4467" s="11">
        <v>6137</v>
      </c>
      <c r="F4467" s="12"/>
      <c r="G4467" s="84" t="s">
        <v>3108</v>
      </c>
      <c r="H4467" s="13" t="s">
        <v>24</v>
      </c>
      <c r="I4467" s="2">
        <v>9500</v>
      </c>
      <c r="J4467" s="2">
        <v>9000</v>
      </c>
      <c r="K4467" s="2">
        <v>4500</v>
      </c>
      <c r="L4467" s="2">
        <f t="shared" si="3748"/>
        <v>2250</v>
      </c>
      <c r="M4467" s="2">
        <v>750</v>
      </c>
      <c r="N4467" s="2">
        <v>750</v>
      </c>
      <c r="O4467" s="2">
        <v>750</v>
      </c>
      <c r="P4467" s="2">
        <f t="shared" si="3750"/>
        <v>6750</v>
      </c>
      <c r="Q4467" s="2">
        <f t="shared" si="3730"/>
        <v>75</v>
      </c>
    </row>
    <row r="4468" spans="1:17">
      <c r="A4468" s="17" t="s">
        <v>803</v>
      </c>
      <c r="B4468" s="17" t="s">
        <v>129</v>
      </c>
      <c r="C4468" s="17" t="s">
        <v>1643</v>
      </c>
      <c r="D4468" s="17" t="s">
        <v>1644</v>
      </c>
      <c r="E4468" s="17" t="s">
        <v>99</v>
      </c>
      <c r="F4468" s="12" t="s">
        <v>0</v>
      </c>
      <c r="G4468" s="84" t="s">
        <v>0</v>
      </c>
      <c r="H4468" s="18" t="s">
        <v>26</v>
      </c>
      <c r="I4468" s="3">
        <v>43700</v>
      </c>
      <c r="J4468" s="3">
        <f t="shared" ref="J4468:K4468" si="3760">SUM(J4469:J4471)</f>
        <v>41700</v>
      </c>
      <c r="K4468" s="3">
        <f t="shared" si="3760"/>
        <v>16128</v>
      </c>
      <c r="L4468" s="3">
        <f t="shared" si="3748"/>
        <v>17900</v>
      </c>
      <c r="M4468" s="3">
        <f t="shared" ref="M4468:O4468" si="3761">SUM(M4469:M4471)</f>
        <v>12400</v>
      </c>
      <c r="N4468" s="3">
        <f t="shared" si="3761"/>
        <v>2900</v>
      </c>
      <c r="O4468" s="3">
        <f t="shared" si="3761"/>
        <v>2600</v>
      </c>
      <c r="P4468" s="3">
        <f t="shared" si="3750"/>
        <v>34028</v>
      </c>
      <c r="Q4468" s="3">
        <f t="shared" si="3730"/>
        <v>81.601918465227811</v>
      </c>
    </row>
    <row r="4469" spans="1:17">
      <c r="A4469" s="12" t="s">
        <v>803</v>
      </c>
      <c r="B4469" s="12" t="s">
        <v>129</v>
      </c>
      <c r="C4469" s="12" t="s">
        <v>1643</v>
      </c>
      <c r="D4469" s="12" t="s">
        <v>1644</v>
      </c>
      <c r="E4469" s="11">
        <v>6139</v>
      </c>
      <c r="F4469" s="12"/>
      <c r="G4469" s="84" t="s">
        <v>3108</v>
      </c>
      <c r="H4469" s="13" t="s">
        <v>26</v>
      </c>
      <c r="I4469" s="2">
        <v>30400</v>
      </c>
      <c r="J4469" s="2">
        <v>28400</v>
      </c>
      <c r="K4469" s="2">
        <v>14100</v>
      </c>
      <c r="L4469" s="2">
        <f t="shared" si="3748"/>
        <v>7200</v>
      </c>
      <c r="M4469" s="2">
        <v>2500</v>
      </c>
      <c r="N4469" s="2">
        <v>2500</v>
      </c>
      <c r="O4469" s="2">
        <v>2200</v>
      </c>
      <c r="P4469" s="2">
        <f t="shared" si="3750"/>
        <v>21300</v>
      </c>
      <c r="Q4469" s="2">
        <f t="shared" si="3730"/>
        <v>75</v>
      </c>
    </row>
    <row r="4470" spans="1:17">
      <c r="A4470" s="33" t="s">
        <v>803</v>
      </c>
      <c r="B4470" s="33" t="s">
        <v>129</v>
      </c>
      <c r="C4470" s="33" t="s">
        <v>1643</v>
      </c>
      <c r="D4470" s="33" t="s">
        <v>1644</v>
      </c>
      <c r="E4470" s="34">
        <v>6139</v>
      </c>
      <c r="F4470" s="33" t="s">
        <v>1651</v>
      </c>
      <c r="G4470" s="84" t="s">
        <v>3108</v>
      </c>
      <c r="H4470" s="35" t="s">
        <v>108</v>
      </c>
      <c r="I4470" s="2">
        <v>3800</v>
      </c>
      <c r="J4470" s="2">
        <v>3800</v>
      </c>
      <c r="K4470" s="2">
        <v>2028</v>
      </c>
      <c r="L4470" s="2">
        <f t="shared" si="3748"/>
        <v>1200</v>
      </c>
      <c r="M4470" s="2">
        <v>400</v>
      </c>
      <c r="N4470" s="2">
        <v>400</v>
      </c>
      <c r="O4470" s="2">
        <v>400</v>
      </c>
      <c r="P4470" s="2">
        <f t="shared" si="3750"/>
        <v>3228</v>
      </c>
      <c r="Q4470" s="2">
        <f t="shared" si="3730"/>
        <v>84.94736842105263</v>
      </c>
    </row>
    <row r="4471" spans="1:17" ht="22.5">
      <c r="A4471" s="12" t="s">
        <v>803</v>
      </c>
      <c r="B4471" s="12" t="s">
        <v>129</v>
      </c>
      <c r="C4471" s="12" t="s">
        <v>1643</v>
      </c>
      <c r="D4471" s="12" t="s">
        <v>1644</v>
      </c>
      <c r="E4471" s="11">
        <v>6139</v>
      </c>
      <c r="F4471" s="12" t="s">
        <v>1652</v>
      </c>
      <c r="G4471" s="84" t="s">
        <v>3108</v>
      </c>
      <c r="H4471" s="13" t="s">
        <v>114</v>
      </c>
      <c r="I4471" s="2">
        <v>9500</v>
      </c>
      <c r="J4471" s="2">
        <v>9500</v>
      </c>
      <c r="K4471" s="2">
        <v>0</v>
      </c>
      <c r="L4471" s="2">
        <f t="shared" si="3748"/>
        <v>9500</v>
      </c>
      <c r="M4471" s="2">
        <v>9500</v>
      </c>
      <c r="N4471" s="2"/>
      <c r="O4471" s="2"/>
      <c r="P4471" s="2">
        <f t="shared" si="3750"/>
        <v>9500</v>
      </c>
      <c r="Q4471" s="2">
        <f t="shared" si="3730"/>
        <v>100</v>
      </c>
    </row>
    <row r="4472" spans="1:17" ht="22.5">
      <c r="A4472" s="17" t="s">
        <v>0</v>
      </c>
      <c r="B4472" s="17" t="s">
        <v>0</v>
      </c>
      <c r="C4472" s="17" t="s">
        <v>0</v>
      </c>
      <c r="D4472" s="18" t="s">
        <v>0</v>
      </c>
      <c r="E4472" s="18" t="s">
        <v>0</v>
      </c>
      <c r="F4472" s="18" t="s">
        <v>0</v>
      </c>
      <c r="G4472" s="81" t="s">
        <v>0</v>
      </c>
      <c r="H4472" s="24" t="s">
        <v>36</v>
      </c>
      <c r="I4472" s="29">
        <v>100</v>
      </c>
      <c r="J4472" s="29">
        <f t="shared" ref="J4472:K4474" si="3762">SUM(J4473)</f>
        <v>100</v>
      </c>
      <c r="K4472" s="29">
        <f t="shared" si="3762"/>
        <v>0</v>
      </c>
      <c r="L4472" s="29">
        <f t="shared" si="3748"/>
        <v>0</v>
      </c>
      <c r="M4472" s="29">
        <f t="shared" ref="M4472:O4474" si="3763">SUM(M4473)</f>
        <v>0</v>
      </c>
      <c r="N4472" s="29">
        <f t="shared" si="3763"/>
        <v>0</v>
      </c>
      <c r="O4472" s="29">
        <f t="shared" si="3763"/>
        <v>0</v>
      </c>
      <c r="P4472" s="29">
        <f t="shared" si="3750"/>
        <v>0</v>
      </c>
      <c r="Q4472" s="29">
        <f t="shared" si="3730"/>
        <v>0</v>
      </c>
    </row>
    <row r="4473" spans="1:17">
      <c r="A4473" s="12" t="s">
        <v>803</v>
      </c>
      <c r="B4473" s="12" t="s">
        <v>129</v>
      </c>
      <c r="C4473" s="12" t="s">
        <v>1643</v>
      </c>
      <c r="D4473" s="12" t="s">
        <v>1644</v>
      </c>
      <c r="E4473" s="18" t="s">
        <v>28</v>
      </c>
      <c r="F4473" s="18" t="s">
        <v>0</v>
      </c>
      <c r="G4473" s="81" t="s">
        <v>0</v>
      </c>
      <c r="H4473" s="18" t="s">
        <v>29</v>
      </c>
      <c r="I4473" s="3">
        <v>100</v>
      </c>
      <c r="J4473" s="3">
        <f t="shared" si="3762"/>
        <v>100</v>
      </c>
      <c r="K4473" s="3">
        <f t="shared" si="3762"/>
        <v>0</v>
      </c>
      <c r="L4473" s="3">
        <f t="shared" si="3748"/>
        <v>0</v>
      </c>
      <c r="M4473" s="3">
        <f t="shared" si="3763"/>
        <v>0</v>
      </c>
      <c r="N4473" s="3">
        <f t="shared" si="3763"/>
        <v>0</v>
      </c>
      <c r="O4473" s="3">
        <f t="shared" si="3763"/>
        <v>0</v>
      </c>
      <c r="P4473" s="3">
        <f t="shared" si="3750"/>
        <v>0</v>
      </c>
      <c r="Q4473" s="3">
        <f t="shared" si="3730"/>
        <v>0</v>
      </c>
    </row>
    <row r="4474" spans="1:17">
      <c r="A4474" s="17" t="s">
        <v>803</v>
      </c>
      <c r="B4474" s="17" t="s">
        <v>129</v>
      </c>
      <c r="C4474" s="17" t="s">
        <v>1643</v>
      </c>
      <c r="D4474" s="17" t="s">
        <v>1644</v>
      </c>
      <c r="E4474" s="17" t="s">
        <v>120</v>
      </c>
      <c r="F4474" s="12" t="s">
        <v>0</v>
      </c>
      <c r="G4474" s="84" t="s">
        <v>0</v>
      </c>
      <c r="H4474" s="18" t="s">
        <v>35</v>
      </c>
      <c r="I4474" s="3">
        <v>100</v>
      </c>
      <c r="J4474" s="3">
        <f t="shared" si="3762"/>
        <v>100</v>
      </c>
      <c r="K4474" s="3">
        <f t="shared" si="3762"/>
        <v>0</v>
      </c>
      <c r="L4474" s="3">
        <f t="shared" si="3748"/>
        <v>0</v>
      </c>
      <c r="M4474" s="3">
        <f t="shared" si="3763"/>
        <v>0</v>
      </c>
      <c r="N4474" s="3">
        <f t="shared" si="3763"/>
        <v>0</v>
      </c>
      <c r="O4474" s="3">
        <f t="shared" si="3763"/>
        <v>0</v>
      </c>
      <c r="P4474" s="3">
        <f t="shared" si="3750"/>
        <v>0</v>
      </c>
      <c r="Q4474" s="3">
        <f t="shared" si="3730"/>
        <v>0</v>
      </c>
    </row>
    <row r="4475" spans="1:17">
      <c r="A4475" s="12" t="s">
        <v>803</v>
      </c>
      <c r="B4475" s="12" t="s">
        <v>129</v>
      </c>
      <c r="C4475" s="12" t="s">
        <v>1643</v>
      </c>
      <c r="D4475" s="12" t="s">
        <v>1644</v>
      </c>
      <c r="E4475" s="11">
        <v>6148</v>
      </c>
      <c r="F4475" s="12"/>
      <c r="G4475" s="84" t="s">
        <v>3108</v>
      </c>
      <c r="H4475" s="13" t="s">
        <v>35</v>
      </c>
      <c r="I4475" s="2">
        <v>100</v>
      </c>
      <c r="J4475" s="2">
        <v>100</v>
      </c>
      <c r="K4475" s="2">
        <v>0</v>
      </c>
      <c r="L4475" s="2">
        <f t="shared" si="3748"/>
        <v>0</v>
      </c>
      <c r="M4475" s="2"/>
      <c r="N4475" s="2"/>
      <c r="O4475" s="2"/>
      <c r="P4475" s="2">
        <f t="shared" si="3750"/>
        <v>0</v>
      </c>
      <c r="Q4475" s="2">
        <f t="shared" si="3730"/>
        <v>0</v>
      </c>
    </row>
    <row r="4476" spans="1:17" ht="22.5">
      <c r="A4476" s="17" t="s">
        <v>0</v>
      </c>
      <c r="B4476" s="17" t="s">
        <v>0</v>
      </c>
      <c r="C4476" s="17" t="s">
        <v>0</v>
      </c>
      <c r="D4476" s="18" t="s">
        <v>0</v>
      </c>
      <c r="E4476" s="18" t="s">
        <v>0</v>
      </c>
      <c r="F4476" s="18" t="s">
        <v>0</v>
      </c>
      <c r="G4476" s="81" t="s">
        <v>0</v>
      </c>
      <c r="H4476" s="24" t="s">
        <v>58</v>
      </c>
      <c r="I4476" s="29">
        <v>40000</v>
      </c>
      <c r="J4476" s="29">
        <f t="shared" ref="J4476:K4476" si="3764">SUM(J4477)</f>
        <v>30000</v>
      </c>
      <c r="K4476" s="29">
        <f t="shared" si="3764"/>
        <v>15000</v>
      </c>
      <c r="L4476" s="29">
        <f t="shared" si="3748"/>
        <v>15000</v>
      </c>
      <c r="M4476" s="29">
        <f t="shared" ref="M4476:O4476" si="3765">SUM(M4477)</f>
        <v>10000</v>
      </c>
      <c r="N4476" s="29">
        <f t="shared" si="3765"/>
        <v>5000</v>
      </c>
      <c r="O4476" s="29">
        <f t="shared" si="3765"/>
        <v>0</v>
      </c>
      <c r="P4476" s="29">
        <f t="shared" si="3750"/>
        <v>30000</v>
      </c>
      <c r="Q4476" s="29">
        <f t="shared" si="3730"/>
        <v>100</v>
      </c>
    </row>
    <row r="4477" spans="1:17">
      <c r="A4477" s="12" t="s">
        <v>803</v>
      </c>
      <c r="B4477" s="12" t="s">
        <v>129</v>
      </c>
      <c r="C4477" s="12" t="s">
        <v>1643</v>
      </c>
      <c r="D4477" s="12" t="s">
        <v>1644</v>
      </c>
      <c r="E4477" s="18" t="s">
        <v>50</v>
      </c>
      <c r="F4477" s="18" t="s">
        <v>0</v>
      </c>
      <c r="G4477" s="81" t="s">
        <v>0</v>
      </c>
      <c r="H4477" s="18" t="s">
        <v>51</v>
      </c>
      <c r="I4477" s="3">
        <v>40000</v>
      </c>
      <c r="J4477" s="3">
        <f t="shared" ref="J4477" si="3766">SUM(J4478:J4479)</f>
        <v>30000</v>
      </c>
      <c r="K4477" s="3">
        <f t="shared" ref="K4477" si="3767">SUM(K4478:K4479)</f>
        <v>15000</v>
      </c>
      <c r="L4477" s="3">
        <f t="shared" si="3748"/>
        <v>15000</v>
      </c>
      <c r="M4477" s="3">
        <f t="shared" ref="M4477:O4477" si="3768">SUM(M4478:M4479)</f>
        <v>10000</v>
      </c>
      <c r="N4477" s="3">
        <f t="shared" si="3768"/>
        <v>5000</v>
      </c>
      <c r="O4477" s="3">
        <f t="shared" si="3768"/>
        <v>0</v>
      </c>
      <c r="P4477" s="3">
        <f t="shared" si="3750"/>
        <v>30000</v>
      </c>
      <c r="Q4477" s="3">
        <f t="shared" si="3730"/>
        <v>100</v>
      </c>
    </row>
    <row r="4478" spans="1:17">
      <c r="A4478" s="12" t="s">
        <v>803</v>
      </c>
      <c r="B4478" s="12" t="s">
        <v>129</v>
      </c>
      <c r="C4478" s="12" t="s">
        <v>1643</v>
      </c>
      <c r="D4478" s="12" t="s">
        <v>1644</v>
      </c>
      <c r="E4478" s="11">
        <v>8213</v>
      </c>
      <c r="F4478" s="12"/>
      <c r="G4478" s="84" t="s">
        <v>3108</v>
      </c>
      <c r="H4478" s="13" t="s">
        <v>54</v>
      </c>
      <c r="I4478" s="2">
        <v>30000</v>
      </c>
      <c r="J4478" s="2">
        <v>20000</v>
      </c>
      <c r="K4478" s="2">
        <v>10000</v>
      </c>
      <c r="L4478" s="2">
        <f t="shared" si="3748"/>
        <v>10000</v>
      </c>
      <c r="M4478" s="2">
        <v>5000</v>
      </c>
      <c r="N4478" s="2">
        <v>5000</v>
      </c>
      <c r="O4478" s="2"/>
      <c r="P4478" s="2">
        <f t="shared" si="3750"/>
        <v>20000</v>
      </c>
      <c r="Q4478" s="2">
        <f t="shared" si="3730"/>
        <v>100</v>
      </c>
    </row>
    <row r="4479" spans="1:17">
      <c r="A4479" s="12" t="s">
        <v>803</v>
      </c>
      <c r="B4479" s="12" t="s">
        <v>129</v>
      </c>
      <c r="C4479" s="12" t="s">
        <v>1643</v>
      </c>
      <c r="D4479" s="12" t="s">
        <v>1644</v>
      </c>
      <c r="E4479" s="11">
        <v>8216</v>
      </c>
      <c r="F4479" s="12"/>
      <c r="G4479" s="84" t="s">
        <v>3108</v>
      </c>
      <c r="H4479" s="13" t="s">
        <v>57</v>
      </c>
      <c r="I4479" s="2">
        <v>10000</v>
      </c>
      <c r="J4479" s="2">
        <v>10000</v>
      </c>
      <c r="K4479" s="2">
        <v>5000</v>
      </c>
      <c r="L4479" s="2">
        <f t="shared" si="3748"/>
        <v>5000</v>
      </c>
      <c r="M4479" s="2">
        <v>5000</v>
      </c>
      <c r="N4479" s="2"/>
      <c r="O4479" s="2"/>
      <c r="P4479" s="2">
        <f t="shared" si="3750"/>
        <v>10000</v>
      </c>
      <c r="Q4479" s="2">
        <f t="shared" si="3730"/>
        <v>100</v>
      </c>
    </row>
    <row r="4480" spans="1:17">
      <c r="A4480" s="13" t="s">
        <v>0</v>
      </c>
      <c r="B4480" s="13" t="s">
        <v>0</v>
      </c>
      <c r="C4480" s="13" t="s">
        <v>0</v>
      </c>
      <c r="D4480" s="13" t="s">
        <v>0</v>
      </c>
      <c r="E4480" s="13" t="s">
        <v>0</v>
      </c>
      <c r="F4480" s="13" t="s">
        <v>0</v>
      </c>
      <c r="G4480" s="84" t="s">
        <v>0</v>
      </c>
      <c r="H4480" s="24" t="s">
        <v>1653</v>
      </c>
      <c r="I4480" s="29">
        <v>1783363</v>
      </c>
      <c r="J4480" s="29">
        <f t="shared" ref="J4480:K4480" si="3769">SUM(J4450,J4472,J4476)</f>
        <v>1714136</v>
      </c>
      <c r="K4480" s="29">
        <f t="shared" si="3769"/>
        <v>901409</v>
      </c>
      <c r="L4480" s="29">
        <f t="shared" si="3748"/>
        <v>465150</v>
      </c>
      <c r="M4480" s="29">
        <f t="shared" ref="M4480:O4480" si="3770">SUM(M4450,M4472,M4476)</f>
        <v>170550</v>
      </c>
      <c r="N4480" s="29">
        <f t="shared" si="3770"/>
        <v>149950</v>
      </c>
      <c r="O4480" s="29">
        <f t="shared" si="3770"/>
        <v>144650</v>
      </c>
      <c r="P4480" s="29">
        <f t="shared" si="3750"/>
        <v>1366559</v>
      </c>
      <c r="Q4480" s="29">
        <f t="shared" si="3730"/>
        <v>79.722904133627665</v>
      </c>
    </row>
    <row r="4481" spans="1:17" ht="15.75" thickBot="1">
      <c r="A4481" s="13" t="s">
        <v>0</v>
      </c>
      <c r="B4481" s="13" t="s">
        <v>0</v>
      </c>
      <c r="C4481" s="13" t="s">
        <v>0</v>
      </c>
      <c r="D4481" s="13" t="s">
        <v>0</v>
      </c>
      <c r="E4481" s="13" t="s">
        <v>0</v>
      </c>
      <c r="F4481" s="13" t="s">
        <v>0</v>
      </c>
      <c r="G4481" s="84" t="s">
        <v>0</v>
      </c>
      <c r="H4481" s="18" t="s">
        <v>125</v>
      </c>
      <c r="I4481" s="3">
        <v>40</v>
      </c>
      <c r="J4481" s="3">
        <v>40</v>
      </c>
      <c r="K4481" s="3">
        <v>0</v>
      </c>
      <c r="L4481" s="3">
        <f t="shared" si="3748"/>
        <v>0</v>
      </c>
      <c r="M4481" s="3"/>
      <c r="N4481" s="3"/>
      <c r="O4481" s="3"/>
      <c r="P4481" s="3">
        <f t="shared" si="3750"/>
        <v>0</v>
      </c>
      <c r="Q4481" s="3">
        <f t="shared" si="3730"/>
        <v>0</v>
      </c>
    </row>
    <row r="4482" spans="1:17" ht="45.75" thickBot="1">
      <c r="A4482" s="109" t="s">
        <v>0</v>
      </c>
      <c r="B4482" s="109" t="s">
        <v>0</v>
      </c>
      <c r="C4482" s="109" t="s">
        <v>0</v>
      </c>
      <c r="D4482" s="109" t="s">
        <v>0</v>
      </c>
      <c r="E4482" s="109" t="s">
        <v>0</v>
      </c>
      <c r="F4482" s="109" t="s">
        <v>0</v>
      </c>
      <c r="G4482" s="121" t="s">
        <v>0</v>
      </c>
      <c r="H4482" s="1" t="s">
        <v>126</v>
      </c>
      <c r="I4482" s="1" t="s">
        <v>3016</v>
      </c>
      <c r="J4482" s="1" t="s">
        <v>3199</v>
      </c>
      <c r="K4482" s="1" t="s">
        <v>3198</v>
      </c>
      <c r="L4482" s="1" t="s">
        <v>3191</v>
      </c>
      <c r="M4482" s="1" t="s">
        <v>3193</v>
      </c>
      <c r="N4482" s="1" t="s">
        <v>3194</v>
      </c>
      <c r="O4482" s="1" t="s">
        <v>3195</v>
      </c>
      <c r="P4482" s="1" t="s">
        <v>3192</v>
      </c>
      <c r="Q4482" s="1" t="s">
        <v>3185</v>
      </c>
    </row>
    <row r="4483" spans="1:17">
      <c r="A4483" s="110"/>
      <c r="B4483" s="110"/>
      <c r="C4483" s="110"/>
      <c r="D4483" s="110"/>
      <c r="E4483" s="110"/>
      <c r="F4483" s="110"/>
      <c r="G4483" s="122"/>
      <c r="H4483" s="26" t="s">
        <v>0</v>
      </c>
      <c r="I4483" s="28">
        <v>1</v>
      </c>
      <c r="J4483" s="28">
        <v>2</v>
      </c>
      <c r="K4483" s="28">
        <v>3</v>
      </c>
      <c r="L4483" s="28" t="s">
        <v>3186</v>
      </c>
      <c r="M4483" s="28">
        <v>5</v>
      </c>
      <c r="N4483" s="28">
        <v>6</v>
      </c>
      <c r="O4483" s="28">
        <v>7</v>
      </c>
      <c r="P4483" s="28" t="s">
        <v>3187</v>
      </c>
      <c r="Q4483" s="28">
        <v>9</v>
      </c>
    </row>
    <row r="4484" spans="1:17">
      <c r="A4484" s="110"/>
      <c r="B4484" s="110"/>
      <c r="C4484" s="110"/>
      <c r="D4484" s="110"/>
      <c r="E4484" s="110"/>
      <c r="F4484" s="110"/>
      <c r="G4484" s="122"/>
      <c r="H4484" s="8" t="s">
        <v>877</v>
      </c>
      <c r="I4484" s="9">
        <v>1783363</v>
      </c>
      <c r="J4484" s="9">
        <f t="shared" ref="J4484" si="3771">SUM(J4480)</f>
        <v>1714136</v>
      </c>
      <c r="K4484" s="9">
        <f t="shared" ref="K4484" si="3772">SUM(K4480)</f>
        <v>901409</v>
      </c>
      <c r="L4484" s="9">
        <f t="shared" ref="L4484:L4485" si="3773">M4484+N4484+O4484</f>
        <v>465150</v>
      </c>
      <c r="M4484" s="9">
        <f t="shared" ref="M4484:O4484" si="3774">SUM(M4480)</f>
        <v>170550</v>
      </c>
      <c r="N4484" s="9">
        <f t="shared" si="3774"/>
        <v>149950</v>
      </c>
      <c r="O4484" s="9">
        <f t="shared" si="3774"/>
        <v>144650</v>
      </c>
      <c r="P4484" s="9">
        <f t="shared" ref="P4484:P4485" si="3775">SUM(K4484+L4484)</f>
        <v>1366559</v>
      </c>
      <c r="Q4484" s="9">
        <f t="shared" si="3730"/>
        <v>79.722904133627665</v>
      </c>
    </row>
    <row r="4485" spans="1:17">
      <c r="A4485" s="110"/>
      <c r="B4485" s="110"/>
      <c r="C4485" s="110"/>
      <c r="D4485" s="110"/>
      <c r="E4485" s="110"/>
      <c r="F4485" s="110"/>
      <c r="G4485" s="122"/>
      <c r="H4485" s="10" t="s">
        <v>68</v>
      </c>
      <c r="I4485" s="9">
        <v>1783363</v>
      </c>
      <c r="J4485" s="9">
        <f t="shared" ref="J4485" si="3776">SUM(J4484)</f>
        <v>1714136</v>
      </c>
      <c r="K4485" s="9">
        <f t="shared" ref="K4485" si="3777">SUM(K4484)</f>
        <v>901409</v>
      </c>
      <c r="L4485" s="9">
        <f t="shared" si="3773"/>
        <v>465150</v>
      </c>
      <c r="M4485" s="9">
        <f t="shared" ref="M4485:O4485" si="3778">SUM(M4484)</f>
        <v>170550</v>
      </c>
      <c r="N4485" s="9">
        <f t="shared" si="3778"/>
        <v>149950</v>
      </c>
      <c r="O4485" s="9">
        <f t="shared" si="3778"/>
        <v>144650</v>
      </c>
      <c r="P4485" s="9">
        <f t="shared" si="3775"/>
        <v>1366559</v>
      </c>
      <c r="Q4485" s="9">
        <f t="shared" si="3730"/>
        <v>79.722904133627665</v>
      </c>
    </row>
    <row r="4486" spans="1:17">
      <c r="A4486" s="111"/>
      <c r="B4486" s="111"/>
      <c r="C4486" s="111"/>
      <c r="D4486" s="111"/>
      <c r="E4486" s="111"/>
      <c r="F4486" s="111"/>
      <c r="G4486" s="123"/>
      <c r="Q4486" t="str">
        <f t="shared" si="3730"/>
        <v>-</v>
      </c>
    </row>
    <row r="4487" spans="1:17" ht="15.75" thickBot="1">
      <c r="A4487" s="13" t="s">
        <v>0</v>
      </c>
      <c r="B4487" s="13" t="s">
        <v>0</v>
      </c>
      <c r="C4487" s="13" t="s">
        <v>0</v>
      </c>
      <c r="D4487" s="13" t="s">
        <v>0</v>
      </c>
      <c r="E4487" s="13" t="s">
        <v>0</v>
      </c>
      <c r="F4487" s="13" t="s">
        <v>0</v>
      </c>
      <c r="G4487" s="84" t="s">
        <v>0</v>
      </c>
      <c r="H4487" s="27" t="s">
        <v>0</v>
      </c>
      <c r="I4487" s="27"/>
      <c r="J4487" s="27"/>
      <c r="K4487" s="27"/>
      <c r="L4487" s="27"/>
      <c r="M4487" s="27"/>
      <c r="N4487" s="27"/>
      <c r="O4487" s="27"/>
      <c r="P4487" s="27"/>
      <c r="Q4487" s="27" t="str">
        <f t="shared" si="3730"/>
        <v>-</v>
      </c>
    </row>
    <row r="4488" spans="1:17" ht="45.75" thickBot="1">
      <c r="A4488" s="1" t="s">
        <v>82</v>
      </c>
      <c r="B4488" s="1" t="s">
        <v>83</v>
      </c>
      <c r="C4488" s="1" t="s">
        <v>84</v>
      </c>
      <c r="D4488" s="19" t="s">
        <v>0</v>
      </c>
      <c r="E4488" s="1" t="s">
        <v>85</v>
      </c>
      <c r="F4488" s="1" t="s">
        <v>86</v>
      </c>
      <c r="G4488" s="82" t="s">
        <v>87</v>
      </c>
      <c r="H4488" s="1" t="s">
        <v>1</v>
      </c>
      <c r="I4488" s="1" t="s">
        <v>3016</v>
      </c>
      <c r="J4488" s="1" t="s">
        <v>3199</v>
      </c>
      <c r="K4488" s="1" t="s">
        <v>3198</v>
      </c>
      <c r="L4488" s="1" t="s">
        <v>3191</v>
      </c>
      <c r="M4488" s="1" t="s">
        <v>3193</v>
      </c>
      <c r="N4488" s="1" t="s">
        <v>3194</v>
      </c>
      <c r="O4488" s="1" t="s">
        <v>3195</v>
      </c>
      <c r="P4488" s="1" t="s">
        <v>3192</v>
      </c>
      <c r="Q4488" s="1" t="s">
        <v>3185</v>
      </c>
    </row>
    <row r="4489" spans="1:17">
      <c r="A4489" s="20" t="s">
        <v>0</v>
      </c>
      <c r="B4489" s="20" t="s">
        <v>0</v>
      </c>
      <c r="C4489" s="20" t="s">
        <v>0</v>
      </c>
      <c r="D4489" s="21" t="s">
        <v>0</v>
      </c>
      <c r="E4489" s="21" t="s">
        <v>0</v>
      </c>
      <c r="F4489" s="22" t="s">
        <v>0</v>
      </c>
      <c r="G4489" s="83" t="s">
        <v>0</v>
      </c>
      <c r="H4489" s="23" t="s">
        <v>0</v>
      </c>
      <c r="I4489" s="28">
        <v>1</v>
      </c>
      <c r="J4489" s="28">
        <v>2</v>
      </c>
      <c r="K4489" s="28">
        <v>3</v>
      </c>
      <c r="L4489" s="28" t="s">
        <v>3186</v>
      </c>
      <c r="M4489" s="28">
        <v>5</v>
      </c>
      <c r="N4489" s="28">
        <v>6</v>
      </c>
      <c r="O4489" s="28">
        <v>7</v>
      </c>
      <c r="P4489" s="28" t="s">
        <v>3187</v>
      </c>
      <c r="Q4489" s="28">
        <v>9</v>
      </c>
    </row>
    <row r="4490" spans="1:17">
      <c r="A4490" s="17" t="s">
        <v>803</v>
      </c>
      <c r="B4490" s="17" t="s">
        <v>129</v>
      </c>
      <c r="C4490" s="12" t="s">
        <v>1654</v>
      </c>
      <c r="D4490" s="12" t="s">
        <v>1655</v>
      </c>
      <c r="E4490" s="18" t="s">
        <v>0</v>
      </c>
      <c r="F4490" s="18" t="s">
        <v>0</v>
      </c>
      <c r="G4490" s="81" t="s">
        <v>0</v>
      </c>
      <c r="H4490" s="18" t="s">
        <v>1656</v>
      </c>
      <c r="I4490" s="11"/>
      <c r="J4490" s="11"/>
      <c r="K4490" s="11"/>
      <c r="L4490" s="11"/>
      <c r="M4490" s="11"/>
      <c r="N4490" s="11"/>
      <c r="O4490" s="11"/>
      <c r="P4490" s="11"/>
      <c r="Q4490" s="11" t="str">
        <f t="shared" si="3730"/>
        <v>-</v>
      </c>
    </row>
    <row r="4491" spans="1:17" ht="22.5">
      <c r="A4491" s="17" t="s">
        <v>0</v>
      </c>
      <c r="B4491" s="17" t="s">
        <v>0</v>
      </c>
      <c r="C4491" s="17" t="s">
        <v>0</v>
      </c>
      <c r="D4491" s="18" t="s">
        <v>0</v>
      </c>
      <c r="E4491" s="18" t="s">
        <v>0</v>
      </c>
      <c r="F4491" s="18" t="s">
        <v>0</v>
      </c>
      <c r="G4491" s="81" t="s">
        <v>0</v>
      </c>
      <c r="H4491" s="24" t="s">
        <v>27</v>
      </c>
      <c r="I4491" s="29">
        <v>1136270</v>
      </c>
      <c r="J4491" s="29">
        <f t="shared" ref="J4491" si="3779">SUM(J4492,J4500,J4502)</f>
        <v>1023767</v>
      </c>
      <c r="K4491" s="29">
        <f t="shared" ref="K4491" si="3780">SUM(K4492,K4500,K4502)</f>
        <v>650200</v>
      </c>
      <c r="L4491" s="29">
        <f t="shared" ref="L4491:L4523" si="3781">M4491+N4491+O4491</f>
        <v>318400</v>
      </c>
      <c r="M4491" s="29">
        <f t="shared" ref="M4491:O4491" si="3782">SUM(M4492,M4500,M4502)</f>
        <v>113100</v>
      </c>
      <c r="N4491" s="29">
        <f t="shared" si="3782"/>
        <v>107300</v>
      </c>
      <c r="O4491" s="29">
        <f t="shared" si="3782"/>
        <v>98000</v>
      </c>
      <c r="P4491" s="29">
        <f t="shared" ref="P4491:P4523" si="3783">SUM(K4491+L4491)</f>
        <v>968600</v>
      </c>
      <c r="Q4491" s="29">
        <f t="shared" si="3730"/>
        <v>94.61137153278041</v>
      </c>
    </row>
    <row r="4492" spans="1:17">
      <c r="A4492" s="12" t="s">
        <v>803</v>
      </c>
      <c r="B4492" s="12" t="s">
        <v>129</v>
      </c>
      <c r="C4492" s="12" t="s">
        <v>1654</v>
      </c>
      <c r="D4492" s="12" t="s">
        <v>1655</v>
      </c>
      <c r="E4492" s="18" t="s">
        <v>2</v>
      </c>
      <c r="F4492" s="18" t="s">
        <v>0</v>
      </c>
      <c r="G4492" s="81" t="s">
        <v>0</v>
      </c>
      <c r="H4492" s="18" t="s">
        <v>3</v>
      </c>
      <c r="I4492" s="3">
        <v>819101</v>
      </c>
      <c r="J4492" s="3">
        <f t="shared" ref="J4492" si="3784">SUM(J4493:J4494)</f>
        <v>790598</v>
      </c>
      <c r="K4492" s="3">
        <f t="shared" ref="K4492" si="3785">SUM(K4493:K4494)</f>
        <v>526727</v>
      </c>
      <c r="L4492" s="3">
        <f t="shared" si="3781"/>
        <v>256300</v>
      </c>
      <c r="M4492" s="3">
        <f t="shared" ref="M4492:O4492" si="3786">SUM(M4493:M4494)</f>
        <v>85100</v>
      </c>
      <c r="N4492" s="3">
        <f t="shared" si="3786"/>
        <v>85600</v>
      </c>
      <c r="O4492" s="3">
        <f t="shared" si="3786"/>
        <v>85600</v>
      </c>
      <c r="P4492" s="3">
        <f t="shared" si="3783"/>
        <v>783027</v>
      </c>
      <c r="Q4492" s="3">
        <f t="shared" si="3730"/>
        <v>99.04237045881726</v>
      </c>
    </row>
    <row r="4493" spans="1:17">
      <c r="A4493" s="33" t="s">
        <v>803</v>
      </c>
      <c r="B4493" s="33" t="s">
        <v>129</v>
      </c>
      <c r="C4493" s="33" t="s">
        <v>1654</v>
      </c>
      <c r="D4493" s="33" t="s">
        <v>1655</v>
      </c>
      <c r="E4493" s="34">
        <v>6111</v>
      </c>
      <c r="F4493" s="33"/>
      <c r="G4493" s="84" t="s">
        <v>3108</v>
      </c>
      <c r="H4493" s="35" t="s">
        <v>4</v>
      </c>
      <c r="I4493" s="2">
        <v>693301</v>
      </c>
      <c r="J4493" s="2">
        <v>668301</v>
      </c>
      <c r="K4493" s="2">
        <v>440649</v>
      </c>
      <c r="L4493" s="2">
        <f t="shared" si="3781"/>
        <v>225000</v>
      </c>
      <c r="M4493" s="2">
        <v>75000</v>
      </c>
      <c r="N4493" s="2">
        <v>75000</v>
      </c>
      <c r="O4493" s="2">
        <v>75000</v>
      </c>
      <c r="P4493" s="2">
        <f t="shared" si="3783"/>
        <v>665649</v>
      </c>
      <c r="Q4493" s="2">
        <f t="shared" si="3730"/>
        <v>99.603172821827286</v>
      </c>
    </row>
    <row r="4494" spans="1:17">
      <c r="A4494" s="17" t="s">
        <v>803</v>
      </c>
      <c r="B4494" s="17" t="s">
        <v>129</v>
      </c>
      <c r="C4494" s="17" t="s">
        <v>1654</v>
      </c>
      <c r="D4494" s="17" t="s">
        <v>1655</v>
      </c>
      <c r="E4494" s="17" t="s">
        <v>91</v>
      </c>
      <c r="F4494" s="12" t="s">
        <v>0</v>
      </c>
      <c r="G4494" s="84" t="s">
        <v>0</v>
      </c>
      <c r="H4494" s="18" t="s">
        <v>5</v>
      </c>
      <c r="I4494" s="3">
        <v>125800</v>
      </c>
      <c r="J4494" s="3">
        <f t="shared" ref="J4494:K4494" si="3787">SUM(J4495:J4499)</f>
        <v>122297</v>
      </c>
      <c r="K4494" s="3">
        <f t="shared" si="3787"/>
        <v>86078</v>
      </c>
      <c r="L4494" s="3">
        <f t="shared" si="3781"/>
        <v>31300</v>
      </c>
      <c r="M4494" s="3">
        <f t="shared" ref="M4494:O4494" si="3788">SUM(M4495:M4499)</f>
        <v>10100</v>
      </c>
      <c r="N4494" s="3">
        <f t="shared" si="3788"/>
        <v>10600</v>
      </c>
      <c r="O4494" s="3">
        <f t="shared" si="3788"/>
        <v>10600</v>
      </c>
      <c r="P4494" s="3">
        <f t="shared" si="3783"/>
        <v>117378</v>
      </c>
      <c r="Q4494" s="3">
        <f t="shared" si="3730"/>
        <v>95.977824476479384</v>
      </c>
    </row>
    <row r="4495" spans="1:17">
      <c r="A4495" s="33" t="s">
        <v>803</v>
      </c>
      <c r="B4495" s="33" t="s">
        <v>129</v>
      </c>
      <c r="C4495" s="33" t="s">
        <v>1654</v>
      </c>
      <c r="D4495" s="33" t="s">
        <v>1655</v>
      </c>
      <c r="E4495" s="34">
        <v>6112</v>
      </c>
      <c r="F4495" s="33" t="s">
        <v>1657</v>
      </c>
      <c r="G4495" s="84" t="s">
        <v>3108</v>
      </c>
      <c r="H4495" s="35" t="s">
        <v>9</v>
      </c>
      <c r="I4495" s="2">
        <v>23200</v>
      </c>
      <c r="J4495" s="2">
        <v>22200</v>
      </c>
      <c r="K4495" s="2">
        <v>11127</v>
      </c>
      <c r="L4495" s="2">
        <f t="shared" si="3781"/>
        <v>6300</v>
      </c>
      <c r="M4495" s="2">
        <v>2100</v>
      </c>
      <c r="N4495" s="2">
        <v>2100</v>
      </c>
      <c r="O4495" s="2">
        <v>2100</v>
      </c>
      <c r="P4495" s="2">
        <f t="shared" si="3783"/>
        <v>17427</v>
      </c>
      <c r="Q4495" s="2">
        <f t="shared" si="3730"/>
        <v>78.5</v>
      </c>
    </row>
    <row r="4496" spans="1:17">
      <c r="A4496" s="33" t="s">
        <v>803</v>
      </c>
      <c r="B4496" s="33" t="s">
        <v>129</v>
      </c>
      <c r="C4496" s="33" t="s">
        <v>1654</v>
      </c>
      <c r="D4496" s="33" t="s">
        <v>1655</v>
      </c>
      <c r="E4496" s="34">
        <v>6112</v>
      </c>
      <c r="F4496" s="33" t="s">
        <v>1658</v>
      </c>
      <c r="G4496" s="84" t="s">
        <v>3108</v>
      </c>
      <c r="H4496" s="35" t="s">
        <v>10</v>
      </c>
      <c r="I4496" s="2">
        <v>69600</v>
      </c>
      <c r="J4496" s="2">
        <v>68600</v>
      </c>
      <c r="K4496" s="2">
        <v>43454</v>
      </c>
      <c r="L4496" s="2">
        <f t="shared" si="3781"/>
        <v>25000</v>
      </c>
      <c r="M4496" s="2">
        <v>8000</v>
      </c>
      <c r="N4496" s="2">
        <v>8500</v>
      </c>
      <c r="O4496" s="2">
        <v>8500</v>
      </c>
      <c r="P4496" s="2">
        <f t="shared" si="3783"/>
        <v>68454</v>
      </c>
      <c r="Q4496" s="2">
        <f t="shared" si="3730"/>
        <v>99.787172011661809</v>
      </c>
    </row>
    <row r="4497" spans="1:17">
      <c r="A4497" s="12" t="s">
        <v>803</v>
      </c>
      <c r="B4497" s="12" t="s">
        <v>129</v>
      </c>
      <c r="C4497" s="12" t="s">
        <v>1654</v>
      </c>
      <c r="D4497" s="12" t="s">
        <v>1655</v>
      </c>
      <c r="E4497" s="11">
        <v>6112</v>
      </c>
      <c r="F4497" s="12" t="s">
        <v>1659</v>
      </c>
      <c r="G4497" s="84" t="s">
        <v>3108</v>
      </c>
      <c r="H4497" s="13" t="s">
        <v>7</v>
      </c>
      <c r="I4497" s="2">
        <v>18000</v>
      </c>
      <c r="J4497" s="2">
        <v>16497</v>
      </c>
      <c r="K4497" s="2">
        <v>16497</v>
      </c>
      <c r="L4497" s="2">
        <f t="shared" si="3781"/>
        <v>0</v>
      </c>
      <c r="M4497" s="2"/>
      <c r="N4497" s="2"/>
      <c r="O4497" s="2"/>
      <c r="P4497" s="2">
        <f t="shared" si="3783"/>
        <v>16497</v>
      </c>
      <c r="Q4497" s="2">
        <f t="shared" ref="Q4497:Q4560" si="3789">IF(J4497=0,"-",P4497/J4497*100)</f>
        <v>100</v>
      </c>
    </row>
    <row r="4498" spans="1:17">
      <c r="A4498" s="12" t="s">
        <v>803</v>
      </c>
      <c r="B4498" s="12" t="s">
        <v>129</v>
      </c>
      <c r="C4498" s="12" t="s">
        <v>1654</v>
      </c>
      <c r="D4498" s="12" t="s">
        <v>1655</v>
      </c>
      <c r="E4498" s="11">
        <v>6112</v>
      </c>
      <c r="F4498" s="12" t="s">
        <v>1660</v>
      </c>
      <c r="G4498" s="84" t="s">
        <v>3108</v>
      </c>
      <c r="H4498" s="13" t="s">
        <v>6</v>
      </c>
      <c r="I4498" s="2">
        <v>0</v>
      </c>
      <c r="J4498" s="2">
        <v>15000</v>
      </c>
      <c r="K4498" s="2">
        <v>15000</v>
      </c>
      <c r="L4498" s="2">
        <f t="shared" si="3781"/>
        <v>0</v>
      </c>
      <c r="M4498" s="2"/>
      <c r="N4498" s="2"/>
      <c r="O4498" s="2"/>
      <c r="P4498" s="2">
        <f t="shared" si="3783"/>
        <v>15000</v>
      </c>
      <c r="Q4498" s="2">
        <f t="shared" si="3789"/>
        <v>100</v>
      </c>
    </row>
    <row r="4499" spans="1:17">
      <c r="A4499" s="12" t="s">
        <v>803</v>
      </c>
      <c r="B4499" s="12" t="s">
        <v>129</v>
      </c>
      <c r="C4499" s="12" t="s">
        <v>1654</v>
      </c>
      <c r="D4499" s="12" t="s">
        <v>1655</v>
      </c>
      <c r="E4499" s="11">
        <v>6112</v>
      </c>
      <c r="F4499" s="12" t="s">
        <v>1661</v>
      </c>
      <c r="G4499" s="84" t="s">
        <v>3108</v>
      </c>
      <c r="H4499" s="13" t="s">
        <v>8</v>
      </c>
      <c r="I4499" s="2">
        <v>15000</v>
      </c>
      <c r="J4499" s="2">
        <v>0</v>
      </c>
      <c r="K4499" s="2">
        <v>0</v>
      </c>
      <c r="L4499" s="2">
        <f t="shared" si="3781"/>
        <v>0</v>
      </c>
      <c r="M4499" s="2"/>
      <c r="N4499" s="2"/>
      <c r="O4499" s="2"/>
      <c r="P4499" s="2">
        <f t="shared" si="3783"/>
        <v>0</v>
      </c>
      <c r="Q4499" s="2" t="str">
        <f t="shared" si="3789"/>
        <v>-</v>
      </c>
    </row>
    <row r="4500" spans="1:17">
      <c r="A4500" s="12" t="s">
        <v>803</v>
      </c>
      <c r="B4500" s="12" t="s">
        <v>129</v>
      </c>
      <c r="C4500" s="12" t="s">
        <v>1654</v>
      </c>
      <c r="D4500" s="12" t="s">
        <v>1655</v>
      </c>
      <c r="E4500" s="18" t="s">
        <v>13</v>
      </c>
      <c r="F4500" s="18" t="s">
        <v>0</v>
      </c>
      <c r="G4500" s="81" t="s">
        <v>0</v>
      </c>
      <c r="H4500" s="18" t="s">
        <v>14</v>
      </c>
      <c r="I4500" s="3">
        <v>72796</v>
      </c>
      <c r="J4500" s="3">
        <f t="shared" ref="J4500:K4500" si="3790">SUM(J4501)</f>
        <v>72796</v>
      </c>
      <c r="K4500" s="3">
        <f t="shared" si="3790"/>
        <v>46689</v>
      </c>
      <c r="L4500" s="3">
        <f t="shared" si="3781"/>
        <v>18200</v>
      </c>
      <c r="M4500" s="3">
        <f t="shared" ref="M4500:O4500" si="3791">SUM(M4501)</f>
        <v>9100</v>
      </c>
      <c r="N4500" s="3">
        <f t="shared" si="3791"/>
        <v>9100</v>
      </c>
      <c r="O4500" s="3">
        <f t="shared" si="3791"/>
        <v>0</v>
      </c>
      <c r="P4500" s="3">
        <f t="shared" si="3783"/>
        <v>64889</v>
      </c>
      <c r="Q4500" s="3">
        <f t="shared" si="3789"/>
        <v>89.138139458211981</v>
      </c>
    </row>
    <row r="4501" spans="1:17">
      <c r="A4501" s="33" t="s">
        <v>803</v>
      </c>
      <c r="B4501" s="33" t="s">
        <v>129</v>
      </c>
      <c r="C4501" s="33" t="s">
        <v>1654</v>
      </c>
      <c r="D4501" s="33" t="s">
        <v>1655</v>
      </c>
      <c r="E4501" s="34">
        <v>6121</v>
      </c>
      <c r="F4501" s="33"/>
      <c r="G4501" s="84" t="s">
        <v>3108</v>
      </c>
      <c r="H4501" s="35" t="s">
        <v>15</v>
      </c>
      <c r="I4501" s="2">
        <v>72796</v>
      </c>
      <c r="J4501" s="2">
        <v>72796</v>
      </c>
      <c r="K4501" s="2">
        <v>46689</v>
      </c>
      <c r="L4501" s="2">
        <f t="shared" si="3781"/>
        <v>18200</v>
      </c>
      <c r="M4501" s="2">
        <v>9100</v>
      </c>
      <c r="N4501" s="2">
        <v>9100</v>
      </c>
      <c r="O4501" s="2"/>
      <c r="P4501" s="2">
        <f t="shared" si="3783"/>
        <v>64889</v>
      </c>
      <c r="Q4501" s="2">
        <f t="shared" si="3789"/>
        <v>89.138139458211981</v>
      </c>
    </row>
    <row r="4502" spans="1:17">
      <c r="A4502" s="12" t="s">
        <v>803</v>
      </c>
      <c r="B4502" s="12" t="s">
        <v>129</v>
      </c>
      <c r="C4502" s="12" t="s">
        <v>1654</v>
      </c>
      <c r="D4502" s="12" t="s">
        <v>1655</v>
      </c>
      <c r="E4502" s="18" t="s">
        <v>16</v>
      </c>
      <c r="F4502" s="18" t="s">
        <v>0</v>
      </c>
      <c r="G4502" s="81" t="s">
        <v>0</v>
      </c>
      <c r="H4502" s="18" t="s">
        <v>17</v>
      </c>
      <c r="I4502" s="3">
        <v>244373</v>
      </c>
      <c r="J4502" s="3">
        <f t="shared" ref="J4502:K4502" si="3792">SUM(J4503:J4509)</f>
        <v>160373</v>
      </c>
      <c r="K4502" s="3">
        <f t="shared" si="3792"/>
        <v>76784</v>
      </c>
      <c r="L4502" s="3">
        <f t="shared" si="3781"/>
        <v>43900</v>
      </c>
      <c r="M4502" s="3">
        <f t="shared" ref="M4502:O4502" si="3793">SUM(M4503:M4509)</f>
        <v>18900</v>
      </c>
      <c r="N4502" s="3">
        <f t="shared" si="3793"/>
        <v>12600</v>
      </c>
      <c r="O4502" s="3">
        <f t="shared" si="3793"/>
        <v>12400</v>
      </c>
      <c r="P4502" s="3">
        <f t="shared" si="3783"/>
        <v>120684</v>
      </c>
      <c r="Q4502" s="3">
        <f t="shared" si="3789"/>
        <v>75.252068615041196</v>
      </c>
    </row>
    <row r="4503" spans="1:17">
      <c r="A4503" s="12" t="s">
        <v>803</v>
      </c>
      <c r="B4503" s="12" t="s">
        <v>129</v>
      </c>
      <c r="C4503" s="12" t="s">
        <v>1654</v>
      </c>
      <c r="D4503" s="12" t="s">
        <v>1655</v>
      </c>
      <c r="E4503" s="11">
        <v>6131</v>
      </c>
      <c r="F4503" s="12"/>
      <c r="G4503" s="84" t="s">
        <v>3108</v>
      </c>
      <c r="H4503" s="13" t="s">
        <v>18</v>
      </c>
      <c r="I4503" s="2">
        <v>1000</v>
      </c>
      <c r="J4503" s="2">
        <v>1000</v>
      </c>
      <c r="K4503" s="2">
        <v>0</v>
      </c>
      <c r="L4503" s="2">
        <f t="shared" si="3781"/>
        <v>0</v>
      </c>
      <c r="M4503" s="2"/>
      <c r="N4503" s="2"/>
      <c r="O4503" s="2"/>
      <c r="P4503" s="2">
        <f t="shared" si="3783"/>
        <v>0</v>
      </c>
      <c r="Q4503" s="2">
        <f t="shared" si="3789"/>
        <v>0</v>
      </c>
    </row>
    <row r="4504" spans="1:17">
      <c r="A4504" s="12" t="s">
        <v>803</v>
      </c>
      <c r="B4504" s="12" t="s">
        <v>129</v>
      </c>
      <c r="C4504" s="12" t="s">
        <v>1654</v>
      </c>
      <c r="D4504" s="12" t="s">
        <v>1655</v>
      </c>
      <c r="E4504" s="11">
        <v>6132</v>
      </c>
      <c r="F4504" s="12"/>
      <c r="G4504" s="84" t="s">
        <v>3108</v>
      </c>
      <c r="H4504" s="13" t="s">
        <v>19</v>
      </c>
      <c r="I4504" s="2">
        <v>79573</v>
      </c>
      <c r="J4504" s="2">
        <v>79573</v>
      </c>
      <c r="K4504" s="2">
        <v>39600</v>
      </c>
      <c r="L4504" s="2">
        <f t="shared" si="3781"/>
        <v>19800</v>
      </c>
      <c r="M4504" s="2">
        <v>6600</v>
      </c>
      <c r="N4504" s="2">
        <v>6600</v>
      </c>
      <c r="O4504" s="2">
        <v>6600</v>
      </c>
      <c r="P4504" s="2">
        <f t="shared" si="3783"/>
        <v>59400</v>
      </c>
      <c r="Q4504" s="2">
        <f t="shared" si="3789"/>
        <v>74.648436027295702</v>
      </c>
    </row>
    <row r="4505" spans="1:17">
      <c r="A4505" s="12" t="s">
        <v>803</v>
      </c>
      <c r="B4505" s="12" t="s">
        <v>129</v>
      </c>
      <c r="C4505" s="12" t="s">
        <v>1654</v>
      </c>
      <c r="D4505" s="12" t="s">
        <v>1655</v>
      </c>
      <c r="E4505" s="11">
        <v>6133</v>
      </c>
      <c r="F4505" s="12"/>
      <c r="G4505" s="84" t="s">
        <v>3108</v>
      </c>
      <c r="H4505" s="13" t="s">
        <v>20</v>
      </c>
      <c r="I4505" s="2">
        <v>12000</v>
      </c>
      <c r="J4505" s="2">
        <v>12000</v>
      </c>
      <c r="K4505" s="2">
        <v>6050</v>
      </c>
      <c r="L4505" s="2">
        <f t="shared" si="3781"/>
        <v>3500</v>
      </c>
      <c r="M4505" s="2">
        <v>1500</v>
      </c>
      <c r="N4505" s="2">
        <v>1000</v>
      </c>
      <c r="O4505" s="2">
        <v>1000</v>
      </c>
      <c r="P4505" s="2">
        <f t="shared" si="3783"/>
        <v>9550</v>
      </c>
      <c r="Q4505" s="2">
        <f t="shared" si="3789"/>
        <v>79.583333333333329</v>
      </c>
    </row>
    <row r="4506" spans="1:17">
      <c r="A4506" s="12" t="s">
        <v>803</v>
      </c>
      <c r="B4506" s="12" t="s">
        <v>129</v>
      </c>
      <c r="C4506" s="12" t="s">
        <v>1654</v>
      </c>
      <c r="D4506" s="12" t="s">
        <v>1655</v>
      </c>
      <c r="E4506" s="11">
        <v>6134</v>
      </c>
      <c r="F4506" s="12"/>
      <c r="G4506" s="84" t="s">
        <v>3108</v>
      </c>
      <c r="H4506" s="13" t="s">
        <v>21</v>
      </c>
      <c r="I4506" s="2">
        <v>97000</v>
      </c>
      <c r="J4506" s="2">
        <v>17000</v>
      </c>
      <c r="K4506" s="2">
        <v>8500</v>
      </c>
      <c r="L4506" s="2">
        <f t="shared" si="3781"/>
        <v>4200</v>
      </c>
      <c r="M4506" s="2">
        <v>1500</v>
      </c>
      <c r="N4506" s="2">
        <v>1200</v>
      </c>
      <c r="O4506" s="2">
        <v>1500</v>
      </c>
      <c r="P4506" s="2">
        <f t="shared" si="3783"/>
        <v>12700</v>
      </c>
      <c r="Q4506" s="2">
        <f t="shared" si="3789"/>
        <v>74.705882352941174</v>
      </c>
    </row>
    <row r="4507" spans="1:17">
      <c r="A4507" s="12" t="s">
        <v>803</v>
      </c>
      <c r="B4507" s="12" t="s">
        <v>129</v>
      </c>
      <c r="C4507" s="12" t="s">
        <v>1654</v>
      </c>
      <c r="D4507" s="12" t="s">
        <v>1655</v>
      </c>
      <c r="E4507" s="11">
        <v>6135</v>
      </c>
      <c r="F4507" s="12"/>
      <c r="G4507" s="84" t="s">
        <v>3108</v>
      </c>
      <c r="H4507" s="13" t="s">
        <v>22</v>
      </c>
      <c r="I4507" s="2">
        <v>1000</v>
      </c>
      <c r="J4507" s="2">
        <v>1000</v>
      </c>
      <c r="K4507" s="2">
        <v>500</v>
      </c>
      <c r="L4507" s="2">
        <f t="shared" si="3781"/>
        <v>500</v>
      </c>
      <c r="M4507" s="2">
        <v>500</v>
      </c>
      <c r="N4507" s="2"/>
      <c r="O4507" s="2"/>
      <c r="P4507" s="2">
        <f t="shared" si="3783"/>
        <v>1000</v>
      </c>
      <c r="Q4507" s="2">
        <f t="shared" si="3789"/>
        <v>100</v>
      </c>
    </row>
    <row r="4508" spans="1:17">
      <c r="A4508" s="12" t="s">
        <v>803</v>
      </c>
      <c r="B4508" s="12" t="s">
        <v>129</v>
      </c>
      <c r="C4508" s="12" t="s">
        <v>1654</v>
      </c>
      <c r="D4508" s="12" t="s">
        <v>1655</v>
      </c>
      <c r="E4508" s="11">
        <v>6137</v>
      </c>
      <c r="F4508" s="12"/>
      <c r="G4508" s="84" t="s">
        <v>3108</v>
      </c>
      <c r="H4508" s="13" t="s">
        <v>24</v>
      </c>
      <c r="I4508" s="2">
        <v>14000</v>
      </c>
      <c r="J4508" s="2">
        <v>12000</v>
      </c>
      <c r="K4508" s="2">
        <v>6000</v>
      </c>
      <c r="L4508" s="2">
        <f t="shared" si="3781"/>
        <v>3000</v>
      </c>
      <c r="M4508" s="2">
        <v>1000</v>
      </c>
      <c r="N4508" s="2">
        <v>1000</v>
      </c>
      <c r="O4508" s="2">
        <v>1000</v>
      </c>
      <c r="P4508" s="2">
        <f t="shared" si="3783"/>
        <v>9000</v>
      </c>
      <c r="Q4508" s="2">
        <f t="shared" si="3789"/>
        <v>75</v>
      </c>
    </row>
    <row r="4509" spans="1:17">
      <c r="A4509" s="17" t="s">
        <v>803</v>
      </c>
      <c r="B4509" s="17" t="s">
        <v>129</v>
      </c>
      <c r="C4509" s="17" t="s">
        <v>1654</v>
      </c>
      <c r="D4509" s="17" t="s">
        <v>1655</v>
      </c>
      <c r="E4509" s="17" t="s">
        <v>99</v>
      </c>
      <c r="F4509" s="12" t="s">
        <v>0</v>
      </c>
      <c r="G4509" s="84" t="s">
        <v>0</v>
      </c>
      <c r="H4509" s="18" t="s">
        <v>26</v>
      </c>
      <c r="I4509" s="3">
        <v>39800</v>
      </c>
      <c r="J4509" s="3">
        <f t="shared" ref="J4509:K4509" si="3794">SUM(J4510:J4512)</f>
        <v>37800</v>
      </c>
      <c r="K4509" s="3">
        <f t="shared" si="3794"/>
        <v>16134</v>
      </c>
      <c r="L4509" s="3">
        <f t="shared" si="3781"/>
        <v>12900</v>
      </c>
      <c r="M4509" s="3">
        <f t="shared" ref="M4509:O4509" si="3795">SUM(M4510:M4512)</f>
        <v>7800</v>
      </c>
      <c r="N4509" s="3">
        <f t="shared" si="3795"/>
        <v>2800</v>
      </c>
      <c r="O4509" s="3">
        <f t="shared" si="3795"/>
        <v>2300</v>
      </c>
      <c r="P4509" s="3">
        <f t="shared" si="3783"/>
        <v>29034</v>
      </c>
      <c r="Q4509" s="3">
        <f t="shared" si="3789"/>
        <v>76.80952380952381</v>
      </c>
    </row>
    <row r="4510" spans="1:17">
      <c r="A4510" s="12" t="s">
        <v>803</v>
      </c>
      <c r="B4510" s="12" t="s">
        <v>129</v>
      </c>
      <c r="C4510" s="12" t="s">
        <v>1654</v>
      </c>
      <c r="D4510" s="12" t="s">
        <v>1655</v>
      </c>
      <c r="E4510" s="11">
        <v>6139</v>
      </c>
      <c r="F4510" s="12"/>
      <c r="G4510" s="84" t="s">
        <v>3108</v>
      </c>
      <c r="H4510" s="13" t="s">
        <v>26</v>
      </c>
      <c r="I4510" s="2">
        <v>29800</v>
      </c>
      <c r="J4510" s="2">
        <v>27800</v>
      </c>
      <c r="K4510" s="2">
        <v>13900</v>
      </c>
      <c r="L4510" s="2">
        <f t="shared" si="3781"/>
        <v>7000</v>
      </c>
      <c r="M4510" s="2">
        <v>2500</v>
      </c>
      <c r="N4510" s="2">
        <v>2500</v>
      </c>
      <c r="O4510" s="2">
        <v>2000</v>
      </c>
      <c r="P4510" s="2">
        <f t="shared" si="3783"/>
        <v>20900</v>
      </c>
      <c r="Q4510" s="2">
        <f t="shared" si="3789"/>
        <v>75.17985611510791</v>
      </c>
    </row>
    <row r="4511" spans="1:17">
      <c r="A4511" s="33" t="s">
        <v>803</v>
      </c>
      <c r="B4511" s="33" t="s">
        <v>129</v>
      </c>
      <c r="C4511" s="33" t="s">
        <v>1654</v>
      </c>
      <c r="D4511" s="33" t="s">
        <v>1655</v>
      </c>
      <c r="E4511" s="34">
        <v>6139</v>
      </c>
      <c r="F4511" s="33" t="s">
        <v>1662</v>
      </c>
      <c r="G4511" s="84" t="s">
        <v>3108</v>
      </c>
      <c r="H4511" s="35" t="s">
        <v>108</v>
      </c>
      <c r="I4511" s="2">
        <v>5000</v>
      </c>
      <c r="J4511" s="2">
        <v>5000</v>
      </c>
      <c r="K4511" s="2">
        <v>2234</v>
      </c>
      <c r="L4511" s="2">
        <f t="shared" si="3781"/>
        <v>900</v>
      </c>
      <c r="M4511" s="2">
        <v>300</v>
      </c>
      <c r="N4511" s="2">
        <v>300</v>
      </c>
      <c r="O4511" s="2">
        <v>300</v>
      </c>
      <c r="P4511" s="2">
        <f t="shared" si="3783"/>
        <v>3134</v>
      </c>
      <c r="Q4511" s="2">
        <f t="shared" si="3789"/>
        <v>62.68</v>
      </c>
    </row>
    <row r="4512" spans="1:17" ht="22.5">
      <c r="A4512" s="12" t="s">
        <v>803</v>
      </c>
      <c r="B4512" s="12" t="s">
        <v>129</v>
      </c>
      <c r="C4512" s="12" t="s">
        <v>1654</v>
      </c>
      <c r="D4512" s="12" t="s">
        <v>1655</v>
      </c>
      <c r="E4512" s="11">
        <v>6139</v>
      </c>
      <c r="F4512" s="12" t="s">
        <v>1663</v>
      </c>
      <c r="G4512" s="84" t="s">
        <v>3108</v>
      </c>
      <c r="H4512" s="13" t="s">
        <v>114</v>
      </c>
      <c r="I4512" s="2">
        <v>5000</v>
      </c>
      <c r="J4512" s="2">
        <v>5000</v>
      </c>
      <c r="K4512" s="2">
        <v>0</v>
      </c>
      <c r="L4512" s="2">
        <f t="shared" si="3781"/>
        <v>5000</v>
      </c>
      <c r="M4512" s="2">
        <v>5000</v>
      </c>
      <c r="N4512" s="2"/>
      <c r="O4512" s="2"/>
      <c r="P4512" s="2">
        <f t="shared" si="3783"/>
        <v>5000</v>
      </c>
      <c r="Q4512" s="2">
        <f t="shared" si="3789"/>
        <v>100</v>
      </c>
    </row>
    <row r="4513" spans="1:17" ht="22.5">
      <c r="A4513" s="17" t="s">
        <v>0</v>
      </c>
      <c r="B4513" s="17" t="s">
        <v>0</v>
      </c>
      <c r="C4513" s="17" t="s">
        <v>0</v>
      </c>
      <c r="D4513" s="18" t="s">
        <v>0</v>
      </c>
      <c r="E4513" s="18" t="s">
        <v>0</v>
      </c>
      <c r="F4513" s="18"/>
      <c r="G4513" s="81" t="s">
        <v>0</v>
      </c>
      <c r="H4513" s="24" t="s">
        <v>36</v>
      </c>
      <c r="I4513" s="29">
        <v>100</v>
      </c>
      <c r="J4513" s="29">
        <f t="shared" ref="J4513:K4515" si="3796">SUM(J4514)</f>
        <v>100</v>
      </c>
      <c r="K4513" s="29">
        <f t="shared" si="3796"/>
        <v>0</v>
      </c>
      <c r="L4513" s="29">
        <f t="shared" si="3781"/>
        <v>0</v>
      </c>
      <c r="M4513" s="29">
        <f t="shared" ref="M4513:O4515" si="3797">SUM(M4514)</f>
        <v>0</v>
      </c>
      <c r="N4513" s="29">
        <f t="shared" si="3797"/>
        <v>0</v>
      </c>
      <c r="O4513" s="29">
        <f t="shared" si="3797"/>
        <v>0</v>
      </c>
      <c r="P4513" s="29">
        <f t="shared" si="3783"/>
        <v>0</v>
      </c>
      <c r="Q4513" s="29">
        <f t="shared" si="3789"/>
        <v>0</v>
      </c>
    </row>
    <row r="4514" spans="1:17">
      <c r="A4514" s="12" t="s">
        <v>803</v>
      </c>
      <c r="B4514" s="12" t="s">
        <v>129</v>
      </c>
      <c r="C4514" s="12" t="s">
        <v>1654</v>
      </c>
      <c r="D4514" s="12" t="s">
        <v>1655</v>
      </c>
      <c r="E4514" s="18" t="s">
        <v>28</v>
      </c>
      <c r="F4514" s="18" t="s">
        <v>0</v>
      </c>
      <c r="G4514" s="81" t="s">
        <v>0</v>
      </c>
      <c r="H4514" s="18" t="s">
        <v>29</v>
      </c>
      <c r="I4514" s="3">
        <v>100</v>
      </c>
      <c r="J4514" s="3">
        <f t="shared" si="3796"/>
        <v>100</v>
      </c>
      <c r="K4514" s="3">
        <f t="shared" si="3796"/>
        <v>0</v>
      </c>
      <c r="L4514" s="3">
        <f t="shared" si="3781"/>
        <v>0</v>
      </c>
      <c r="M4514" s="3">
        <f t="shared" si="3797"/>
        <v>0</v>
      </c>
      <c r="N4514" s="3">
        <f t="shared" si="3797"/>
        <v>0</v>
      </c>
      <c r="O4514" s="3">
        <f t="shared" si="3797"/>
        <v>0</v>
      </c>
      <c r="P4514" s="3">
        <f t="shared" si="3783"/>
        <v>0</v>
      </c>
      <c r="Q4514" s="3">
        <f t="shared" si="3789"/>
        <v>0</v>
      </c>
    </row>
    <row r="4515" spans="1:17">
      <c r="A4515" s="17" t="s">
        <v>803</v>
      </c>
      <c r="B4515" s="17" t="s">
        <v>129</v>
      </c>
      <c r="C4515" s="17" t="s">
        <v>1654</v>
      </c>
      <c r="D4515" s="17" t="s">
        <v>1655</v>
      </c>
      <c r="E4515" s="17" t="s">
        <v>120</v>
      </c>
      <c r="F4515" s="12" t="s">
        <v>0</v>
      </c>
      <c r="G4515" s="84" t="s">
        <v>0</v>
      </c>
      <c r="H4515" s="18" t="s">
        <v>35</v>
      </c>
      <c r="I4515" s="3">
        <v>100</v>
      </c>
      <c r="J4515" s="3">
        <f t="shared" si="3796"/>
        <v>100</v>
      </c>
      <c r="K4515" s="3">
        <f t="shared" si="3796"/>
        <v>0</v>
      </c>
      <c r="L4515" s="3">
        <f t="shared" si="3781"/>
        <v>0</v>
      </c>
      <c r="M4515" s="3">
        <f t="shared" si="3797"/>
        <v>0</v>
      </c>
      <c r="N4515" s="3">
        <f t="shared" si="3797"/>
        <v>0</v>
      </c>
      <c r="O4515" s="3">
        <f t="shared" si="3797"/>
        <v>0</v>
      </c>
      <c r="P4515" s="3">
        <f t="shared" si="3783"/>
        <v>0</v>
      </c>
      <c r="Q4515" s="3">
        <f t="shared" si="3789"/>
        <v>0</v>
      </c>
    </row>
    <row r="4516" spans="1:17">
      <c r="A4516" s="12" t="s">
        <v>803</v>
      </c>
      <c r="B4516" s="12" t="s">
        <v>129</v>
      </c>
      <c r="C4516" s="12" t="s">
        <v>1654</v>
      </c>
      <c r="D4516" s="12" t="s">
        <v>1655</v>
      </c>
      <c r="E4516" s="11">
        <v>6148</v>
      </c>
      <c r="F4516" s="12"/>
      <c r="G4516" s="84" t="s">
        <v>3108</v>
      </c>
      <c r="H4516" s="13" t="s">
        <v>35</v>
      </c>
      <c r="I4516" s="2">
        <v>100</v>
      </c>
      <c r="J4516" s="2">
        <v>100</v>
      </c>
      <c r="K4516" s="2">
        <v>0</v>
      </c>
      <c r="L4516" s="2">
        <f t="shared" si="3781"/>
        <v>0</v>
      </c>
      <c r="M4516" s="2"/>
      <c r="N4516" s="2"/>
      <c r="O4516" s="2"/>
      <c r="P4516" s="2">
        <f t="shared" si="3783"/>
        <v>0</v>
      </c>
      <c r="Q4516" s="2">
        <f t="shared" si="3789"/>
        <v>0</v>
      </c>
    </row>
    <row r="4517" spans="1:17" ht="22.5">
      <c r="A4517" s="17" t="s">
        <v>0</v>
      </c>
      <c r="B4517" s="17" t="s">
        <v>0</v>
      </c>
      <c r="C4517" s="17" t="s">
        <v>0</v>
      </c>
      <c r="D4517" s="18" t="s">
        <v>0</v>
      </c>
      <c r="E4517" s="18" t="s">
        <v>0</v>
      </c>
      <c r="F4517" s="18" t="s">
        <v>0</v>
      </c>
      <c r="G4517" s="81" t="s">
        <v>0</v>
      </c>
      <c r="H4517" s="24" t="s">
        <v>58</v>
      </c>
      <c r="I4517" s="29">
        <v>35100</v>
      </c>
      <c r="J4517" s="29">
        <f t="shared" ref="J4517:K4517" si="3798">SUM(J4518)</f>
        <v>30100</v>
      </c>
      <c r="K4517" s="29">
        <f t="shared" si="3798"/>
        <v>15000</v>
      </c>
      <c r="L4517" s="29">
        <f t="shared" si="3781"/>
        <v>15000</v>
      </c>
      <c r="M4517" s="29">
        <f t="shared" ref="M4517:O4517" si="3799">SUM(M4518)</f>
        <v>10000</v>
      </c>
      <c r="N4517" s="29">
        <f t="shared" si="3799"/>
        <v>5000</v>
      </c>
      <c r="O4517" s="29">
        <f t="shared" si="3799"/>
        <v>0</v>
      </c>
      <c r="P4517" s="29">
        <f t="shared" si="3783"/>
        <v>30000</v>
      </c>
      <c r="Q4517" s="29">
        <f t="shared" si="3789"/>
        <v>99.667774086378742</v>
      </c>
    </row>
    <row r="4518" spans="1:17">
      <c r="A4518" s="12" t="s">
        <v>803</v>
      </c>
      <c r="B4518" s="12" t="s">
        <v>129</v>
      </c>
      <c r="C4518" s="12" t="s">
        <v>1654</v>
      </c>
      <c r="D4518" s="12" t="s">
        <v>1655</v>
      </c>
      <c r="E4518" s="18" t="s">
        <v>50</v>
      </c>
      <c r="F4518" s="18" t="s">
        <v>0</v>
      </c>
      <c r="G4518" s="81" t="s">
        <v>0</v>
      </c>
      <c r="H4518" s="18" t="s">
        <v>51</v>
      </c>
      <c r="I4518" s="3">
        <v>35100</v>
      </c>
      <c r="J4518" s="3">
        <f t="shared" ref="J4518" si="3800">SUM(J4519:J4521)</f>
        <v>30100</v>
      </c>
      <c r="K4518" s="3">
        <f t="shared" ref="K4518" si="3801">SUM(K4519:K4521)</f>
        <v>15000</v>
      </c>
      <c r="L4518" s="3">
        <f t="shared" si="3781"/>
        <v>15000</v>
      </c>
      <c r="M4518" s="3">
        <f t="shared" ref="M4518:O4518" si="3802">SUM(M4519:M4521)</f>
        <v>10000</v>
      </c>
      <c r="N4518" s="3">
        <f t="shared" si="3802"/>
        <v>5000</v>
      </c>
      <c r="O4518" s="3">
        <f t="shared" si="3802"/>
        <v>0</v>
      </c>
      <c r="P4518" s="3">
        <f t="shared" si="3783"/>
        <v>30000</v>
      </c>
      <c r="Q4518" s="3">
        <f t="shared" si="3789"/>
        <v>99.667774086378742</v>
      </c>
    </row>
    <row r="4519" spans="1:17">
      <c r="A4519" s="12" t="s">
        <v>803</v>
      </c>
      <c r="B4519" s="12" t="s">
        <v>129</v>
      </c>
      <c r="C4519" s="12" t="s">
        <v>1654</v>
      </c>
      <c r="D4519" s="12" t="s">
        <v>1655</v>
      </c>
      <c r="E4519" s="11">
        <v>8213</v>
      </c>
      <c r="F4519" s="12"/>
      <c r="G4519" s="84" t="s">
        <v>3108</v>
      </c>
      <c r="H4519" s="13" t="s">
        <v>54</v>
      </c>
      <c r="I4519" s="2">
        <v>25000</v>
      </c>
      <c r="J4519" s="2">
        <v>20000</v>
      </c>
      <c r="K4519" s="2">
        <v>10000</v>
      </c>
      <c r="L4519" s="2">
        <f t="shared" si="3781"/>
        <v>10000</v>
      </c>
      <c r="M4519" s="2">
        <v>5000</v>
      </c>
      <c r="N4519" s="2">
        <v>5000</v>
      </c>
      <c r="O4519" s="2"/>
      <c r="P4519" s="2">
        <f t="shared" si="3783"/>
        <v>20000</v>
      </c>
      <c r="Q4519" s="2">
        <f t="shared" si="3789"/>
        <v>100</v>
      </c>
    </row>
    <row r="4520" spans="1:17">
      <c r="A4520" s="12" t="s">
        <v>803</v>
      </c>
      <c r="B4520" s="12" t="s">
        <v>129</v>
      </c>
      <c r="C4520" s="12" t="s">
        <v>1654</v>
      </c>
      <c r="D4520" s="12" t="s">
        <v>1655</v>
      </c>
      <c r="E4520" s="11">
        <v>8215</v>
      </c>
      <c r="F4520" s="12"/>
      <c r="G4520" s="84" t="s">
        <v>3108</v>
      </c>
      <c r="H4520" s="13" t="s">
        <v>56</v>
      </c>
      <c r="I4520" s="2">
        <v>100</v>
      </c>
      <c r="J4520" s="2">
        <v>100</v>
      </c>
      <c r="K4520" s="2">
        <v>0</v>
      </c>
      <c r="L4520" s="2">
        <f t="shared" si="3781"/>
        <v>0</v>
      </c>
      <c r="M4520" s="2"/>
      <c r="N4520" s="2"/>
      <c r="O4520" s="2"/>
      <c r="P4520" s="2">
        <f t="shared" si="3783"/>
        <v>0</v>
      </c>
      <c r="Q4520" s="2">
        <f t="shared" si="3789"/>
        <v>0</v>
      </c>
    </row>
    <row r="4521" spans="1:17">
      <c r="A4521" s="12" t="s">
        <v>803</v>
      </c>
      <c r="B4521" s="12" t="s">
        <v>129</v>
      </c>
      <c r="C4521" s="12" t="s">
        <v>1654</v>
      </c>
      <c r="D4521" s="12" t="s">
        <v>1655</v>
      </c>
      <c r="E4521" s="11">
        <v>8216</v>
      </c>
      <c r="F4521" s="12"/>
      <c r="G4521" s="84" t="s">
        <v>3108</v>
      </c>
      <c r="H4521" s="13" t="s">
        <v>57</v>
      </c>
      <c r="I4521" s="2">
        <v>10000</v>
      </c>
      <c r="J4521" s="2">
        <v>10000</v>
      </c>
      <c r="K4521" s="2">
        <v>5000</v>
      </c>
      <c r="L4521" s="2">
        <f t="shared" si="3781"/>
        <v>5000</v>
      </c>
      <c r="M4521" s="2">
        <v>5000</v>
      </c>
      <c r="N4521" s="2"/>
      <c r="O4521" s="2"/>
      <c r="P4521" s="2">
        <f t="shared" si="3783"/>
        <v>10000</v>
      </c>
      <c r="Q4521" s="2">
        <f t="shared" si="3789"/>
        <v>100</v>
      </c>
    </row>
    <row r="4522" spans="1:17">
      <c r="A4522" s="13" t="s">
        <v>0</v>
      </c>
      <c r="B4522" s="13" t="s">
        <v>0</v>
      </c>
      <c r="C4522" s="13" t="s">
        <v>0</v>
      </c>
      <c r="D4522" s="13" t="s">
        <v>0</v>
      </c>
      <c r="E4522" s="13" t="s">
        <v>0</v>
      </c>
      <c r="F4522" s="13" t="s">
        <v>0</v>
      </c>
      <c r="G4522" s="84" t="s">
        <v>0</v>
      </c>
      <c r="H4522" s="24" t="s">
        <v>1664</v>
      </c>
      <c r="I4522" s="29">
        <v>1171470</v>
      </c>
      <c r="J4522" s="29">
        <f t="shared" ref="J4522:K4522" si="3803">SUM(J4491,J4513,J4517)</f>
        <v>1053967</v>
      </c>
      <c r="K4522" s="29">
        <f t="shared" si="3803"/>
        <v>665200</v>
      </c>
      <c r="L4522" s="29">
        <f t="shared" si="3781"/>
        <v>333400</v>
      </c>
      <c r="M4522" s="29">
        <f t="shared" ref="M4522:O4522" si="3804">SUM(M4491,M4513,M4517)</f>
        <v>123100</v>
      </c>
      <c r="N4522" s="29">
        <f t="shared" si="3804"/>
        <v>112300</v>
      </c>
      <c r="O4522" s="29">
        <f t="shared" si="3804"/>
        <v>98000</v>
      </c>
      <c r="P4522" s="29">
        <f t="shared" si="3783"/>
        <v>998600</v>
      </c>
      <c r="Q4522" s="29">
        <f t="shared" si="3789"/>
        <v>94.746799472848778</v>
      </c>
    </row>
    <row r="4523" spans="1:17" ht="15.75" thickBot="1">
      <c r="A4523" s="13" t="s">
        <v>0</v>
      </c>
      <c r="B4523" s="13" t="s">
        <v>0</v>
      </c>
      <c r="C4523" s="13" t="s">
        <v>0</v>
      </c>
      <c r="D4523" s="13" t="s">
        <v>0</v>
      </c>
      <c r="E4523" s="13" t="s">
        <v>0</v>
      </c>
      <c r="F4523" s="13" t="s">
        <v>0</v>
      </c>
      <c r="G4523" s="84" t="s">
        <v>0</v>
      </c>
      <c r="H4523" s="18" t="s">
        <v>125</v>
      </c>
      <c r="I4523" s="3">
        <v>28</v>
      </c>
      <c r="J4523" s="3">
        <v>28</v>
      </c>
      <c r="K4523" s="3">
        <v>0</v>
      </c>
      <c r="L4523" s="3">
        <f t="shared" si="3781"/>
        <v>0</v>
      </c>
      <c r="M4523" s="3"/>
      <c r="N4523" s="3"/>
      <c r="O4523" s="3"/>
      <c r="P4523" s="3">
        <f t="shared" si="3783"/>
        <v>0</v>
      </c>
      <c r="Q4523" s="3">
        <f t="shared" si="3789"/>
        <v>0</v>
      </c>
    </row>
    <row r="4524" spans="1:17" ht="45.75" thickBot="1">
      <c r="A4524" s="109" t="s">
        <v>0</v>
      </c>
      <c r="B4524" s="109" t="s">
        <v>0</v>
      </c>
      <c r="C4524" s="109" t="s">
        <v>0</v>
      </c>
      <c r="D4524" s="109" t="s">
        <v>0</v>
      </c>
      <c r="E4524" s="109" t="s">
        <v>0</v>
      </c>
      <c r="F4524" s="109" t="s">
        <v>0</v>
      </c>
      <c r="G4524" s="121" t="s">
        <v>0</v>
      </c>
      <c r="H4524" s="1" t="s">
        <v>126</v>
      </c>
      <c r="I4524" s="1" t="s">
        <v>3016</v>
      </c>
      <c r="J4524" s="1" t="s">
        <v>3199</v>
      </c>
      <c r="K4524" s="1" t="s">
        <v>3198</v>
      </c>
      <c r="L4524" s="1" t="s">
        <v>3191</v>
      </c>
      <c r="M4524" s="1" t="s">
        <v>3193</v>
      </c>
      <c r="N4524" s="1" t="s">
        <v>3194</v>
      </c>
      <c r="O4524" s="1" t="s">
        <v>3195</v>
      </c>
      <c r="P4524" s="1" t="s">
        <v>3192</v>
      </c>
      <c r="Q4524" s="1" t="s">
        <v>3185</v>
      </c>
    </row>
    <row r="4525" spans="1:17">
      <c r="A4525" s="110"/>
      <c r="B4525" s="110"/>
      <c r="C4525" s="110"/>
      <c r="D4525" s="110"/>
      <c r="E4525" s="110"/>
      <c r="F4525" s="110"/>
      <c r="G4525" s="122"/>
      <c r="H4525" s="26" t="s">
        <v>0</v>
      </c>
      <c r="I4525" s="28">
        <v>1</v>
      </c>
      <c r="J4525" s="28">
        <v>2</v>
      </c>
      <c r="K4525" s="28">
        <v>3</v>
      </c>
      <c r="L4525" s="28" t="s">
        <v>3186</v>
      </c>
      <c r="M4525" s="28">
        <v>5</v>
      </c>
      <c r="N4525" s="28">
        <v>6</v>
      </c>
      <c r="O4525" s="28">
        <v>7</v>
      </c>
      <c r="P4525" s="28" t="s">
        <v>3187</v>
      </c>
      <c r="Q4525" s="28">
        <v>9</v>
      </c>
    </row>
    <row r="4526" spans="1:17">
      <c r="A4526" s="110"/>
      <c r="B4526" s="110"/>
      <c r="C4526" s="110"/>
      <c r="D4526" s="110"/>
      <c r="E4526" s="110"/>
      <c r="F4526" s="110"/>
      <c r="G4526" s="122"/>
      <c r="H4526" s="8" t="s">
        <v>877</v>
      </c>
      <c r="I4526" s="9">
        <v>1171470</v>
      </c>
      <c r="J4526" s="9">
        <f t="shared" ref="J4526" si="3805">SUM(J4522)</f>
        <v>1053967</v>
      </c>
      <c r="K4526" s="9">
        <f t="shared" ref="K4526" si="3806">SUM(K4522)</f>
        <v>665200</v>
      </c>
      <c r="L4526" s="9">
        <f t="shared" ref="L4526:L4527" si="3807">M4526+N4526+O4526</f>
        <v>333400</v>
      </c>
      <c r="M4526" s="9">
        <f t="shared" ref="M4526:O4526" si="3808">SUM(M4522)</f>
        <v>123100</v>
      </c>
      <c r="N4526" s="9">
        <f t="shared" si="3808"/>
        <v>112300</v>
      </c>
      <c r="O4526" s="9">
        <f t="shared" si="3808"/>
        <v>98000</v>
      </c>
      <c r="P4526" s="9">
        <f t="shared" ref="P4526:P4527" si="3809">SUM(K4526+L4526)</f>
        <v>998600</v>
      </c>
      <c r="Q4526" s="9">
        <f t="shared" si="3789"/>
        <v>94.746799472848778</v>
      </c>
    </row>
    <row r="4527" spans="1:17">
      <c r="A4527" s="110"/>
      <c r="B4527" s="110"/>
      <c r="C4527" s="110"/>
      <c r="D4527" s="110"/>
      <c r="E4527" s="110"/>
      <c r="F4527" s="110"/>
      <c r="G4527" s="122"/>
      <c r="H4527" s="10" t="s">
        <v>68</v>
      </c>
      <c r="I4527" s="9">
        <v>1171470</v>
      </c>
      <c r="J4527" s="9">
        <f t="shared" ref="J4527" si="3810">SUM(J4526)</f>
        <v>1053967</v>
      </c>
      <c r="K4527" s="9">
        <f t="shared" ref="K4527" si="3811">SUM(K4526)</f>
        <v>665200</v>
      </c>
      <c r="L4527" s="9">
        <f t="shared" si="3807"/>
        <v>333400</v>
      </c>
      <c r="M4527" s="9">
        <f t="shared" ref="M4527:O4527" si="3812">SUM(M4526)</f>
        <v>123100</v>
      </c>
      <c r="N4527" s="9">
        <f t="shared" si="3812"/>
        <v>112300</v>
      </c>
      <c r="O4527" s="9">
        <f t="shared" si="3812"/>
        <v>98000</v>
      </c>
      <c r="P4527" s="9">
        <f t="shared" si="3809"/>
        <v>998600</v>
      </c>
      <c r="Q4527" s="9">
        <f t="shared" si="3789"/>
        <v>94.746799472848778</v>
      </c>
    </row>
    <row r="4528" spans="1:17">
      <c r="A4528" s="111"/>
      <c r="B4528" s="111"/>
      <c r="C4528" s="111"/>
      <c r="D4528" s="111"/>
      <c r="E4528" s="111"/>
      <c r="F4528" s="111"/>
      <c r="G4528" s="123"/>
      <c r="Q4528" t="str">
        <f t="shared" si="3789"/>
        <v>-</v>
      </c>
    </row>
    <row r="4529" spans="1:17">
      <c r="A4529" s="13" t="s">
        <v>0</v>
      </c>
      <c r="B4529" s="13" t="s">
        <v>0</v>
      </c>
      <c r="C4529" s="13" t="s">
        <v>0</v>
      </c>
      <c r="D4529" s="13" t="s">
        <v>0</v>
      </c>
      <c r="E4529" s="13" t="s">
        <v>0</v>
      </c>
      <c r="F4529" s="13" t="s">
        <v>0</v>
      </c>
      <c r="G4529" s="84" t="s">
        <v>0</v>
      </c>
      <c r="H4529" s="27" t="s">
        <v>0</v>
      </c>
      <c r="I4529" s="27"/>
      <c r="J4529" s="27"/>
      <c r="K4529" s="27"/>
      <c r="L4529" s="27"/>
      <c r="M4529" s="27"/>
      <c r="N4529" s="27"/>
      <c r="O4529" s="27"/>
      <c r="P4529" s="27"/>
      <c r="Q4529" s="27" t="str">
        <f t="shared" si="3789"/>
        <v>-</v>
      </c>
    </row>
    <row r="4530" spans="1:17">
      <c r="A4530" s="13" t="s">
        <v>0</v>
      </c>
      <c r="B4530" s="13" t="s">
        <v>0</v>
      </c>
      <c r="C4530" s="13" t="s">
        <v>0</v>
      </c>
      <c r="D4530" s="13" t="s">
        <v>0</v>
      </c>
      <c r="E4530" s="13" t="s">
        <v>0</v>
      </c>
      <c r="F4530" s="13" t="s">
        <v>0</v>
      </c>
      <c r="G4530" s="84" t="s">
        <v>0</v>
      </c>
      <c r="H4530" s="24" t="s">
        <v>886</v>
      </c>
      <c r="I4530" s="29">
        <v>176793469</v>
      </c>
      <c r="J4530" s="29">
        <f t="shared" ref="J4530" si="3813">SUM(J1637,J1678,J1719,J1760,J1801,J1842,J1883,J1925,J1967,J2008,J2049,J2091,J2133,J2175,J2217,J2258,J2300,J2344,J2386,J2428,J2467,J2508,J2549,J2590,J2631,J2674,J2715,J2756,J2797,J2838,J2879,J2920,J2961,J3002,J3043,J3085,J3127,J3169,J3212,J3254,J3292,J3333,J3374,J3415,J3457,J3498,J3539,J3580,J3621,J3658,J3699,J3740,J3781,J3822,J3863,J3904,J3945,J3986,J4027,J4069,J4110,J4152,J4194,J4235,J4276,J4313,J4355,J4398,J4439,J4480,J4522)</f>
        <v>172210158</v>
      </c>
      <c r="K4530" s="29">
        <f t="shared" ref="K4530" si="3814">SUM(K1637,K1678,K1719,K1760,K1801,K1842,K1883,K1925,K1967,K2008,K2049,K2091,K2133,K2175,K2217,K2258,K2300,K2344,K2386,K2428,K2467,K2508,K2549,K2590,K2631,K2674,K2715,K2756,K2797,K2838,K2879,K2920,K2961,K3002,K3043,K3085,K3127,K3169,K3212,K3254,K3292,K3333,K3374,K3415,K3457,K3498,K3539,K3580,K3621,K3658,K3699,K3740,K3781,K3822,K3863,K3904,K3945,K3986,K4027,K4069,K4110,K4152,K4194,K4235,K4276,K4313,K4355,K4398,K4439,K4480,K4522)</f>
        <v>91386726</v>
      </c>
      <c r="L4530" s="29">
        <f t="shared" ref="L4530:L4531" si="3815">M4530+N4530+O4530</f>
        <v>44166780</v>
      </c>
      <c r="M4530" s="29">
        <f t="shared" ref="M4530:O4530" si="3816">SUM(M1637,M1678,M1719,M1760,M1801,M1842,M1883,M1925,M1967,M2008,M2049,M2091,M2133,M2175,M2217,M2258,M2300,M2344,M2386,M2428,M2467,M2508,M2549,M2590,M2631,M2674,M2715,M2756,M2797,M2838,M2879,M2920,M2961,M3002,M3043,M3085,M3127,M3169,M3212,M3254,M3292,M3333,M3374,M3415,M3457,M3498,M3539,M3580,M3621,M3658,M3699,M3740,M3781,M3822,M3863,M3904,M3945,M3986,M4027,M4069,M4110,M4152,M4194,M4235,M4276,M4313,M4355,M4398,M4439,M4480,M4522)</f>
        <v>15033173</v>
      </c>
      <c r="N4530" s="29">
        <f t="shared" si="3816"/>
        <v>14491254</v>
      </c>
      <c r="O4530" s="29">
        <f t="shared" si="3816"/>
        <v>14642353</v>
      </c>
      <c r="P4530" s="29">
        <f t="shared" ref="P4530:P4531" si="3817">SUM(K4530+L4530)</f>
        <v>135553506</v>
      </c>
      <c r="Q4530" s="29">
        <f t="shared" si="3789"/>
        <v>78.71400129602111</v>
      </c>
    </row>
    <row r="4531" spans="1:17">
      <c r="A4531" s="13" t="s">
        <v>0</v>
      </c>
      <c r="B4531" s="13" t="s">
        <v>0</v>
      </c>
      <c r="C4531" s="13" t="s">
        <v>0</v>
      </c>
      <c r="D4531" s="13" t="s">
        <v>0</v>
      </c>
      <c r="E4531" s="13" t="s">
        <v>0</v>
      </c>
      <c r="F4531" s="13" t="s">
        <v>0</v>
      </c>
      <c r="G4531" s="84" t="s">
        <v>0</v>
      </c>
      <c r="H4531" s="18" t="s">
        <v>125</v>
      </c>
      <c r="I4531" s="3">
        <v>4030</v>
      </c>
      <c r="J4531" s="3">
        <f>J1638+J1679+J1720+J1761+J1802+J1843+J1884+J1926+J1968+J2009+J2050+J2092+J2134+J2176+J2218+J2259+J2301+J2345+J2387+J2429+J2468+J2509+J2550+J2591+J2632+J2675+J2716+J2757+J2798+J2839+J2880+J2921+J2962+J3003+J3044+J3086+J3128+J3170+J3213+J3255+J3293+J3334+J3375+J3416+J3458+J3499+J3540+J3581+J3622+J3659+J3700+J3741+J3782+J3823+J3864+J3905+J3946+J3987+J4028+J4070+J4111+J4153+J4195+J4236+J4277+J4314+J4356+J4399+J4440+J4481+J4523</f>
        <v>4030</v>
      </c>
      <c r="K4531" s="3">
        <f>K1638+K1679+K1720+K1761+K1802+K1843+K1884+K1926+K1968+K2009+K2050+K2092+K2134+K2176+K2218+K2259+K2301+K2345+K2387+K2429+K2468+K2509+K2550+K2591+K2632+K2675+K2716+K2757+K2798+K2839+K2880+K2921+K2962+K3003+K3044+K3086+K3128+K3170+K3213+K3255+K3293+K3334+K3375+K3416+K3458+K3499+K3540+K3581+K3622+K3659+K3700+K3741+K3782+K3823+K3864+K3905+K3946+K3987+K4028+K4070+K4111+K4153+K4195+K4236+K4277+K4314+K4356+K4399+K4440+K4481+K4523</f>
        <v>0</v>
      </c>
      <c r="L4531" s="3">
        <f t="shared" si="3815"/>
        <v>0</v>
      </c>
      <c r="M4531" s="3">
        <f>M1638+M1679+M1720+M1761+M1802+M1843+M1884+M1926+M1968+M2009+M2050+M2092+M2134+M2176+M2218+M2259+M2301+M2345+M2387+M2429+M2468+M2509+M2550+M2591+M2632+M2675+M2716+M2757+M2798+M2839+M2880+M2921+M2962+M3003+M3044+M3086+M3128+M3170+M3213+M3255+M3293+M3334+M3375+M3416+M3458+M3499+M3540+M3581+M3622+M3659+M3700+M3741+M3782+M3823+M3864+M3905+M3946+M3987+M4028+M4070+M4111+M4153+M4195+M4236+M4277+M4314+M4356+M4399+M4440+M4481+M4523</f>
        <v>0</v>
      </c>
      <c r="N4531" s="3">
        <f t="shared" ref="N4531:O4531" si="3818">N1638+N1679+N1720+N1761+N1802+N1843+N1884+N1926+N1968+N2009+N2050+N2092+N2134+N2176+N2218+N2259+N2301+N2345+N2387+N2429+N2468+N2509+N2550+N2591+N2632+N2675+N2716+N2757+N2798+N2839+N2880+N2921+N2962+N3003+N3044+N3086+N3128+N3170+N3213+N3255+N3293+N3334+N3375+N3416+N3458+N3499+N3540+N3581+N3622+N3659+N3700+N3741+N3782+N3823+N3864+N3905+N3946+N3987+N4028+N4070+N4111+N4153+N4195+N4236+N4277+N4314+N4356+N4399+N4440+N4481+N4523</f>
        <v>0</v>
      </c>
      <c r="O4531" s="3">
        <f t="shared" si="3818"/>
        <v>0</v>
      </c>
      <c r="P4531" s="3">
        <f t="shared" si="3817"/>
        <v>0</v>
      </c>
      <c r="Q4531" s="3">
        <f t="shared" si="3789"/>
        <v>0</v>
      </c>
    </row>
    <row r="4532" spans="1:17" ht="15.75" thickBot="1">
      <c r="A4532" s="13" t="s">
        <v>0</v>
      </c>
      <c r="B4532" s="13" t="s">
        <v>0</v>
      </c>
      <c r="C4532" s="13" t="s">
        <v>0</v>
      </c>
      <c r="D4532" s="13" t="s">
        <v>0</v>
      </c>
      <c r="E4532" s="13" t="s">
        <v>0</v>
      </c>
      <c r="F4532" s="13" t="s">
        <v>0</v>
      </c>
      <c r="G4532" s="84" t="s">
        <v>0</v>
      </c>
      <c r="H4532" s="7" t="s">
        <v>0</v>
      </c>
      <c r="I4532" s="30"/>
      <c r="J4532" s="30"/>
      <c r="K4532" s="30"/>
      <c r="L4532" s="30"/>
      <c r="M4532" s="30"/>
      <c r="N4532" s="30"/>
      <c r="O4532" s="30"/>
      <c r="P4532" s="30"/>
      <c r="Q4532" s="30" t="str">
        <f t="shared" si="3789"/>
        <v>-</v>
      </c>
    </row>
    <row r="4533" spans="1:17" ht="45.75" thickBot="1">
      <c r="A4533" s="1" t="s">
        <v>82</v>
      </c>
      <c r="B4533" s="1" t="s">
        <v>83</v>
      </c>
      <c r="C4533" s="1" t="s">
        <v>84</v>
      </c>
      <c r="D4533" s="19" t="s">
        <v>0</v>
      </c>
      <c r="E4533" s="1" t="s">
        <v>85</v>
      </c>
      <c r="F4533" s="1" t="s">
        <v>86</v>
      </c>
      <c r="G4533" s="82" t="s">
        <v>87</v>
      </c>
      <c r="H4533" s="1" t="s">
        <v>1</v>
      </c>
      <c r="I4533" s="1" t="s">
        <v>3016</v>
      </c>
      <c r="J4533" s="1" t="s">
        <v>3199</v>
      </c>
      <c r="K4533" s="1" t="s">
        <v>3198</v>
      </c>
      <c r="L4533" s="1" t="s">
        <v>3191</v>
      </c>
      <c r="M4533" s="1" t="s">
        <v>3193</v>
      </c>
      <c r="N4533" s="1" t="s">
        <v>3194</v>
      </c>
      <c r="O4533" s="1" t="s">
        <v>3195</v>
      </c>
      <c r="P4533" s="1" t="s">
        <v>3192</v>
      </c>
      <c r="Q4533" s="1" t="s">
        <v>3185</v>
      </c>
    </row>
    <row r="4534" spans="1:17">
      <c r="A4534" s="20" t="s">
        <v>0</v>
      </c>
      <c r="B4534" s="20" t="s">
        <v>0</v>
      </c>
      <c r="C4534" s="20" t="s">
        <v>0</v>
      </c>
      <c r="D4534" s="21" t="s">
        <v>0</v>
      </c>
      <c r="E4534" s="21" t="s">
        <v>0</v>
      </c>
      <c r="F4534" s="22" t="s">
        <v>0</v>
      </c>
      <c r="G4534" s="83" t="s">
        <v>0</v>
      </c>
      <c r="H4534" s="23" t="s">
        <v>0</v>
      </c>
      <c r="I4534" s="28">
        <v>1</v>
      </c>
      <c r="J4534" s="28">
        <v>2</v>
      </c>
      <c r="K4534" s="28">
        <v>3</v>
      </c>
      <c r="L4534" s="28" t="s">
        <v>3186</v>
      </c>
      <c r="M4534" s="28">
        <v>5</v>
      </c>
      <c r="N4534" s="28">
        <v>6</v>
      </c>
      <c r="O4534" s="28">
        <v>7</v>
      </c>
      <c r="P4534" s="28" t="s">
        <v>3187</v>
      </c>
      <c r="Q4534" s="28">
        <v>9</v>
      </c>
    </row>
    <row r="4535" spans="1:17">
      <c r="A4535" s="17" t="s">
        <v>803</v>
      </c>
      <c r="B4535" s="17" t="s">
        <v>140</v>
      </c>
      <c r="C4535" s="12" t="s">
        <v>882</v>
      </c>
      <c r="D4535" s="12" t="s">
        <v>1665</v>
      </c>
      <c r="E4535" s="18" t="s">
        <v>0</v>
      </c>
      <c r="F4535" s="18" t="s">
        <v>0</v>
      </c>
      <c r="G4535" s="81" t="s">
        <v>0</v>
      </c>
      <c r="H4535" s="18" t="s">
        <v>1666</v>
      </c>
      <c r="I4535" s="11"/>
      <c r="J4535" s="11"/>
      <c r="K4535" s="11"/>
      <c r="L4535" s="11"/>
      <c r="M4535" s="11"/>
      <c r="N4535" s="11"/>
      <c r="O4535" s="11"/>
      <c r="P4535" s="11"/>
      <c r="Q4535" s="11" t="str">
        <f t="shared" si="3789"/>
        <v>-</v>
      </c>
    </row>
    <row r="4536" spans="1:17" ht="22.5">
      <c r="A4536" s="17" t="s">
        <v>0</v>
      </c>
      <c r="B4536" s="17" t="s">
        <v>0</v>
      </c>
      <c r="C4536" s="17" t="s">
        <v>0</v>
      </c>
      <c r="D4536" s="18" t="s">
        <v>0</v>
      </c>
      <c r="E4536" s="18" t="s">
        <v>0</v>
      </c>
      <c r="F4536" s="18" t="s">
        <v>0</v>
      </c>
      <c r="G4536" s="81" t="s">
        <v>0</v>
      </c>
      <c r="H4536" s="24" t="s">
        <v>27</v>
      </c>
      <c r="I4536" s="36">
        <v>81831278</v>
      </c>
      <c r="J4536" s="36">
        <f t="shared" ref="J4536" si="3819">SUM(J4537,J4545,J4547)</f>
        <v>79621297</v>
      </c>
      <c r="K4536" s="36">
        <f t="shared" ref="K4536" si="3820">SUM(K4537,K4545,K4547)</f>
        <v>43655848</v>
      </c>
      <c r="L4536" s="36">
        <f t="shared" ref="L4536:L4565" si="3821">M4536+N4536+O4536</f>
        <v>18910156</v>
      </c>
      <c r="M4536" s="36">
        <f t="shared" ref="M4536:O4536" si="3822">SUM(M4537,M4545,M4547)</f>
        <v>6207080</v>
      </c>
      <c r="N4536" s="36">
        <f t="shared" si="3822"/>
        <v>6254809</v>
      </c>
      <c r="O4536" s="36">
        <f t="shared" si="3822"/>
        <v>6448267</v>
      </c>
      <c r="P4536" s="36">
        <f t="shared" ref="P4536:P4565" si="3823">SUM(K4536+L4536)</f>
        <v>62566004</v>
      </c>
      <c r="Q4536" s="36">
        <f t="shared" si="3789"/>
        <v>78.579483577113791</v>
      </c>
    </row>
    <row r="4537" spans="1:17">
      <c r="A4537" s="12" t="s">
        <v>803</v>
      </c>
      <c r="B4537" s="12" t="s">
        <v>140</v>
      </c>
      <c r="C4537" s="12" t="s">
        <v>882</v>
      </c>
      <c r="D4537" s="12" t="s">
        <v>1665</v>
      </c>
      <c r="E4537" s="18" t="s">
        <v>2</v>
      </c>
      <c r="F4537" s="18" t="s">
        <v>0</v>
      </c>
      <c r="G4537" s="81" t="s">
        <v>0</v>
      </c>
      <c r="H4537" s="18" t="s">
        <v>3</v>
      </c>
      <c r="I4537" s="37">
        <v>67721952</v>
      </c>
      <c r="J4537" s="37">
        <f t="shared" ref="J4537" si="3824">SUM(J4538:J4539)</f>
        <v>67720311</v>
      </c>
      <c r="K4537" s="37">
        <f t="shared" ref="K4537" si="3825">SUM(K4538:K4539)</f>
        <v>36573927</v>
      </c>
      <c r="L4537" s="37">
        <f t="shared" si="3821"/>
        <v>16407683</v>
      </c>
      <c r="M4537" s="37">
        <f t="shared" ref="M4537:O4537" si="3826">SUM(M4538:M4539)</f>
        <v>5329417</v>
      </c>
      <c r="N4537" s="37">
        <f t="shared" si="3826"/>
        <v>5461421</v>
      </c>
      <c r="O4537" s="37">
        <f t="shared" si="3826"/>
        <v>5616845</v>
      </c>
      <c r="P4537" s="37">
        <f t="shared" si="3823"/>
        <v>52981610</v>
      </c>
      <c r="Q4537" s="37">
        <f t="shared" si="3789"/>
        <v>78.235922454638455</v>
      </c>
    </row>
    <row r="4538" spans="1:17">
      <c r="A4538" s="33" t="s">
        <v>803</v>
      </c>
      <c r="B4538" s="33" t="s">
        <v>140</v>
      </c>
      <c r="C4538" s="33" t="s">
        <v>882</v>
      </c>
      <c r="D4538" s="33" t="s">
        <v>1665</v>
      </c>
      <c r="E4538" s="34">
        <v>6111</v>
      </c>
      <c r="F4538" s="33" t="s">
        <v>0</v>
      </c>
      <c r="G4538" s="84" t="s">
        <v>3109</v>
      </c>
      <c r="H4538" s="35" t="s">
        <v>4</v>
      </c>
      <c r="I4538" s="38">
        <v>59439482</v>
      </c>
      <c r="J4538" s="38">
        <f t="shared" ref="J4538" si="3827">SUM(J4581,J4623,J4666,J4707,J4748,J4787,J4829,J4873,J4915,J4954,J4996,J5041,J5082,J5124,J5167,J5208,J5249,J5291,J5332,J5376,J5414,J5456,J5498,J5540,J5583,J5625,J5667,J5709,J5752,J5794,J5836,J5878,J5921,J5963,J6004)</f>
        <v>59282469</v>
      </c>
      <c r="K4538" s="38">
        <f t="shared" ref="K4538" si="3828">SUM(K4581,K4623,K4666,K4707,K4748,K4787,K4829,K4873,K4915,K4954,K4996,K5041,K5082,K5124,K5167,K5208,K5249,K5291,K5332,K5376,K5414,K5456,K5498,K5540,K5583,K5625,K5667,K5709,K5752,K5794,K5836,K5878,K5921,K5963,K6004)</f>
        <v>31226103</v>
      </c>
      <c r="L4538" s="38">
        <f t="shared" si="3821"/>
        <v>14837505</v>
      </c>
      <c r="M4538" s="38">
        <f t="shared" ref="M4538:O4538" si="3829">SUM(M4581,M4623,M4666,M4707,M4748,M4787,M4829,M4873,M4915,M4954,M4996,M5041,M5082,M5124,M5167,M5208,M5249,M5291,M5332,M5376,M5414,M5456,M5498,M5540,M5583,M5625,M5667,M5709,M5752,M5794,M5836,M5878,M5921,M5963,M6004)</f>
        <v>4883539</v>
      </c>
      <c r="N4538" s="38">
        <f t="shared" si="3829"/>
        <v>4954539</v>
      </c>
      <c r="O4538" s="38">
        <f t="shared" si="3829"/>
        <v>4999427</v>
      </c>
      <c r="P4538" s="38">
        <f t="shared" si="3823"/>
        <v>46063608</v>
      </c>
      <c r="Q4538" s="38">
        <f t="shared" si="3789"/>
        <v>77.701905431772758</v>
      </c>
    </row>
    <row r="4539" spans="1:17">
      <c r="A4539" s="17" t="s">
        <v>803</v>
      </c>
      <c r="B4539" s="17" t="s">
        <v>140</v>
      </c>
      <c r="C4539" s="17" t="s">
        <v>882</v>
      </c>
      <c r="D4539" s="17" t="s">
        <v>1665</v>
      </c>
      <c r="E4539" s="17" t="s">
        <v>91</v>
      </c>
      <c r="F4539" s="12" t="s">
        <v>0</v>
      </c>
      <c r="G4539" s="84" t="s">
        <v>0</v>
      </c>
      <c r="H4539" s="18" t="s">
        <v>5</v>
      </c>
      <c r="I4539" s="37">
        <v>8282470</v>
      </c>
      <c r="J4539" s="37">
        <f t="shared" ref="J4539" si="3830">SUM(J4540:J4544)</f>
        <v>8437842</v>
      </c>
      <c r="K4539" s="37">
        <f t="shared" ref="K4539" si="3831">SUM(K4540:K4544)</f>
        <v>5347824</v>
      </c>
      <c r="L4539" s="37">
        <f t="shared" si="3821"/>
        <v>1570178</v>
      </c>
      <c r="M4539" s="37">
        <f t="shared" ref="M4539:O4539" si="3832">SUM(M4540:M4544)</f>
        <v>445878</v>
      </c>
      <c r="N4539" s="37">
        <f t="shared" si="3832"/>
        <v>506882</v>
      </c>
      <c r="O4539" s="37">
        <f t="shared" si="3832"/>
        <v>617418</v>
      </c>
      <c r="P4539" s="37">
        <f t="shared" si="3823"/>
        <v>6918002</v>
      </c>
      <c r="Q4539" s="37">
        <f t="shared" si="3789"/>
        <v>81.987811575518947</v>
      </c>
    </row>
    <row r="4540" spans="1:17">
      <c r="A4540" s="33" t="s">
        <v>803</v>
      </c>
      <c r="B4540" s="33" t="s">
        <v>140</v>
      </c>
      <c r="C4540" s="33" t="s">
        <v>882</v>
      </c>
      <c r="D4540" s="33" t="s">
        <v>1665</v>
      </c>
      <c r="E4540" s="34">
        <v>6112</v>
      </c>
      <c r="F4540" s="33" t="s">
        <v>0</v>
      </c>
      <c r="G4540" s="84" t="s">
        <v>3109</v>
      </c>
      <c r="H4540" s="35" t="s">
        <v>9</v>
      </c>
      <c r="I4540" s="38">
        <v>1289004</v>
      </c>
      <c r="J4540" s="38">
        <f t="shared" ref="J4540" si="3833">SUM(J4583,J4625,J4668,J4709,J4750,J4789,J4831,J4875,J4917,J4956,J4998,J5043,J5084,J5126,J5169,J5210,J5251,J5293,J5334,J5378,J5416,J5458,J5500,J5542,J5585,J5627,J5669,J5711,J5754,J5796,J5838,J5880,J5923,J5965,J6006)</f>
        <v>1283904</v>
      </c>
      <c r="K4540" s="38">
        <f t="shared" ref="K4540" si="3834">SUM(K4583,K4625,K4668,K4709,K4750,K4789,K4831,K4875,K4917,K4956,K4998,K5043,K5084,K5126,K5169,K5210,K5251,K5293,K5334,K5378,K5416,K5458,K5500,K5542,K5585,K5627,K5669,K5711,K5754,K5796,K5838,K5880,K5923,K5965,K6006)</f>
        <v>687042</v>
      </c>
      <c r="L4540" s="38">
        <f t="shared" si="3821"/>
        <v>258760</v>
      </c>
      <c r="M4540" s="38">
        <f t="shared" ref="M4540:O4540" si="3835">SUM(M4583,M4625,M4668,M4709,M4750,M4789,M4831,M4875,M4917,M4956,M4998,M5043,M5084,M5126,M5169,M5210,M5251,M5293,M5334,M5378,M5416,M5458,M5500,M5542,M5585,M5627,M5669,M5711,M5754,M5796,M5838,M5880,M5923,M5965,M6006)</f>
        <v>58639</v>
      </c>
      <c r="N4540" s="38">
        <f t="shared" si="3835"/>
        <v>92745</v>
      </c>
      <c r="O4540" s="38">
        <f t="shared" si="3835"/>
        <v>107376</v>
      </c>
      <c r="P4540" s="38">
        <f t="shared" si="3823"/>
        <v>945802</v>
      </c>
      <c r="Q4540" s="38">
        <f t="shared" si="3789"/>
        <v>73.666099646079459</v>
      </c>
    </row>
    <row r="4541" spans="1:17">
      <c r="A4541" s="12" t="s">
        <v>803</v>
      </c>
      <c r="B4541" s="12" t="s">
        <v>140</v>
      </c>
      <c r="C4541" s="12" t="s">
        <v>882</v>
      </c>
      <c r="D4541" s="12" t="s">
        <v>1665</v>
      </c>
      <c r="E4541" s="11">
        <v>6112</v>
      </c>
      <c r="F4541" s="12" t="s">
        <v>0</v>
      </c>
      <c r="G4541" s="84" t="s">
        <v>3109</v>
      </c>
      <c r="H4541" s="13" t="s">
        <v>6</v>
      </c>
      <c r="I4541" s="38">
        <v>622460</v>
      </c>
      <c r="J4541" s="38">
        <f t="shared" ref="J4541" si="3836">SUM(J4587,J4629,J4672,J4713,J4754,J4793,J4835,J4879,J4921,J4960,J5002,J5047,J5088,J5130,J5173,J5214,J5255,J5297,J5338,J5382,J5420,J5462,J5504,J5546,J5589,J5631,J5673,J5715,J5758,J5800,J5842,J5884,J5927,J5969,J6010)</f>
        <v>634112</v>
      </c>
      <c r="K4541" s="38">
        <f t="shared" ref="K4541" si="3837">SUM(K4587,K4629,K4672,K4713,K4754,K4793,K4835,K4879,K4921,K4960,K5002,K5047,K5088,K5130,K5173,K5214,K5255,K5297,K5338,K5382,K5420,K5462,K5504,K5546,K5589,K5631,K5673,K5715,K5758,K5800,K5842,K5884,K5927,K5969,K6010)</f>
        <v>407282</v>
      </c>
      <c r="L4541" s="38">
        <f t="shared" si="3821"/>
        <v>56382</v>
      </c>
      <c r="M4541" s="38">
        <f t="shared" ref="M4541:O4541" si="3838">SUM(M4587,M4629,M4672,M4713,M4754,M4793,M4835,M4879,M4921,M4960,M5002,M5047,M5088,M5130,M5173,M5214,M5255,M5297,M5338,M5382,M5420,M5462,M5504,M5546,M5589,M5631,M5673,M5715,M5758,M5800,M5842,M5884,M5927,M5969,M6010)</f>
        <v>40012</v>
      </c>
      <c r="N4541" s="38">
        <f t="shared" si="3838"/>
        <v>10870</v>
      </c>
      <c r="O4541" s="38">
        <f t="shared" si="3838"/>
        <v>5500</v>
      </c>
      <c r="P4541" s="38">
        <f t="shared" si="3823"/>
        <v>463664</v>
      </c>
      <c r="Q4541" s="38">
        <f t="shared" si="3789"/>
        <v>73.120205894226885</v>
      </c>
    </row>
    <row r="4542" spans="1:17">
      <c r="A4542" s="12" t="s">
        <v>803</v>
      </c>
      <c r="B4542" s="12" t="s">
        <v>140</v>
      </c>
      <c r="C4542" s="12" t="s">
        <v>882</v>
      </c>
      <c r="D4542" s="12" t="s">
        <v>1665</v>
      </c>
      <c r="E4542" s="11">
        <v>6112</v>
      </c>
      <c r="F4542" s="12" t="s">
        <v>0</v>
      </c>
      <c r="G4542" s="84" t="s">
        <v>3109</v>
      </c>
      <c r="H4542" s="13" t="s">
        <v>7</v>
      </c>
      <c r="I4542" s="38">
        <v>1057978</v>
      </c>
      <c r="J4542" s="38">
        <f t="shared" ref="J4542" si="3839">SUM(J4585,J4627,J4670,J4711,J4752,J4791,J4833,J4877,J4919,J4958,J5000,J5045,J5086,J5128,J5171,J5212,J5253,J5295,J5336,J5380,J5418,J5460,J5502,J5544,J5587,J5629,J5671,J5713,J5756,J5798,J5840,J5882,J5925,J5967,J6008)</f>
        <v>1219578</v>
      </c>
      <c r="K4542" s="38">
        <f t="shared" ref="K4542" si="3840">SUM(K4585,K4627,K4670,K4711,K4752,K4791,K4833,K4877,K4919,K4958,K5000,K5045,K5086,K5128,K5171,K5212,K5253,K5295,K5336,K5380,K5418,K5460,K5502,K5544,K5587,K5629,K5671,K5713,K5756,K5798,K5840,K5882,K5925,K5967,K6008)</f>
        <v>1220800</v>
      </c>
      <c r="L4542" s="38">
        <f t="shared" si="3821"/>
        <v>0</v>
      </c>
      <c r="M4542" s="38">
        <f t="shared" ref="M4542:O4542" si="3841">SUM(M4585,M4627,M4670,M4711,M4752,M4791,M4833,M4877,M4919,M4958,M5000,M5045,M5086,M5128,M5171,M5212,M5253,M5295,M5336,M5380,M5418,M5460,M5502,M5544,M5587,M5629,M5671,M5713,M5756,M5798,M5840,M5882,M5925,M5967,M6008)</f>
        <v>0</v>
      </c>
      <c r="N4542" s="38">
        <f t="shared" si="3841"/>
        <v>0</v>
      </c>
      <c r="O4542" s="38">
        <f t="shared" si="3841"/>
        <v>0</v>
      </c>
      <c r="P4542" s="38">
        <f t="shared" si="3823"/>
        <v>1220800</v>
      </c>
      <c r="Q4542" s="38">
        <f t="shared" si="3789"/>
        <v>100.10019859328389</v>
      </c>
    </row>
    <row r="4543" spans="1:17">
      <c r="A4543" s="33" t="s">
        <v>803</v>
      </c>
      <c r="B4543" s="33" t="s">
        <v>140</v>
      </c>
      <c r="C4543" s="33" t="s">
        <v>882</v>
      </c>
      <c r="D4543" s="33" t="s">
        <v>1665</v>
      </c>
      <c r="E4543" s="34">
        <v>6112</v>
      </c>
      <c r="F4543" s="33" t="s">
        <v>0</v>
      </c>
      <c r="G4543" s="84" t="s">
        <v>3109</v>
      </c>
      <c r="H4543" s="35" t="s">
        <v>10</v>
      </c>
      <c r="I4543" s="38">
        <v>4968322</v>
      </c>
      <c r="J4543" s="38">
        <f t="shared" ref="J4543" si="3842">SUM(J4584,J4626,J4669,J4710,J4751,J4790,J4832,J4876,J4918,J4957,J4999,J5044,J5085,J5127,J5170,J5211,J5252,J5294,J5335,J5379,J5417,J5459,J5501,J5543,J5586,J5628,J5670,J5712,J5755,J5797,J5839,J5881,J5924,J5966,J6007)</f>
        <v>4953801</v>
      </c>
      <c r="K4543" s="38">
        <f t="shared" ref="K4543" si="3843">SUM(K4584,K4626,K4669,K4710,K4751,K4790,K4832,K4876,K4918,K4957,K4999,K5044,K5085,K5127,K5170,K5211,K5252,K5294,K5335,K5379,K5417,K5459,K5501,K5543,K5586,K5628,K5670,K5712,K5755,K5797,K5839,K5881,K5924,K5966,K6007)</f>
        <v>2894569</v>
      </c>
      <c r="L4543" s="38">
        <f t="shared" si="3821"/>
        <v>1138471</v>
      </c>
      <c r="M4543" s="38">
        <f t="shared" ref="M4543:O4543" si="3844">SUM(M4584,M4626,M4669,M4710,M4751,M4790,M4832,M4876,M4918,M4957,M4999,M5044,M5085,M5127,M5170,M5211,M5252,M5294,M5335,M5379,M5417,M5459,M5501,M5543,M5586,M5628,M5670,M5712,M5755,M5797,M5839,M5881,M5924,M5966,M6007)</f>
        <v>275732</v>
      </c>
      <c r="N4543" s="38">
        <f t="shared" si="3844"/>
        <v>368197</v>
      </c>
      <c r="O4543" s="38">
        <f t="shared" si="3844"/>
        <v>494542</v>
      </c>
      <c r="P4543" s="38">
        <f t="shared" si="3823"/>
        <v>4033040</v>
      </c>
      <c r="Q4543" s="38">
        <f t="shared" si="3789"/>
        <v>81.413040208922411</v>
      </c>
    </row>
    <row r="4544" spans="1:17">
      <c r="A4544" s="12" t="s">
        <v>803</v>
      </c>
      <c r="B4544" s="12" t="s">
        <v>140</v>
      </c>
      <c r="C4544" s="12" t="s">
        <v>882</v>
      </c>
      <c r="D4544" s="12" t="s">
        <v>1665</v>
      </c>
      <c r="E4544" s="11">
        <v>6112</v>
      </c>
      <c r="F4544" s="12" t="s">
        <v>0</v>
      </c>
      <c r="G4544" s="84" t="s">
        <v>3109</v>
      </c>
      <c r="H4544" s="13" t="s">
        <v>8</v>
      </c>
      <c r="I4544" s="38">
        <v>344706</v>
      </c>
      <c r="J4544" s="38">
        <f t="shared" ref="J4544" si="3845">SUM(J4586,J4628,J4671,J4712,J4753,J4792,J4834,J4878,J4920,J4959,J5001,J5046,J5087,J5129,J5172,J5213,J5254,J5296,J5337,J5381,J5419,J5461,J5503,J5545,J5588,J5630,J5672,J5714,J5757,J5799,J5841,J5883,J5926,J5968,J6009)</f>
        <v>346447</v>
      </c>
      <c r="K4544" s="38">
        <f t="shared" ref="K4544" si="3846">SUM(K4586,K4628,K4671,K4712,K4753,K4792,K4834,K4878,K4920,K4959,K5001,K5046,K5087,K5129,K5172,K5213,K5254,K5296,K5337,K5381,K5419,K5461,K5503,K5545,K5588,K5630,K5672,K5714,K5757,K5799,K5841,K5883,K5926,K5968,K6009)</f>
        <v>138131</v>
      </c>
      <c r="L4544" s="38">
        <f t="shared" si="3821"/>
        <v>116565</v>
      </c>
      <c r="M4544" s="38">
        <f t="shared" ref="M4544:O4544" si="3847">SUM(M4586,M4628,M4671,M4712,M4753,M4792,M4834,M4878,M4920,M4959,M5001,M5046,M5087,M5129,M5172,M5213,M5254,M5296,M5337,M5381,M5419,M5461,M5503,M5545,M5588,M5630,M5672,M5714,M5757,M5799,M5841,M5883,M5926,M5968,M6009)</f>
        <v>71495</v>
      </c>
      <c r="N4544" s="38">
        <f t="shared" si="3847"/>
        <v>35070</v>
      </c>
      <c r="O4544" s="38">
        <f t="shared" si="3847"/>
        <v>10000</v>
      </c>
      <c r="P4544" s="38">
        <f t="shared" si="3823"/>
        <v>254696</v>
      </c>
      <c r="Q4544" s="38">
        <f t="shared" si="3789"/>
        <v>73.516584066249663</v>
      </c>
    </row>
    <row r="4545" spans="1:17">
      <c r="A4545" s="12" t="s">
        <v>803</v>
      </c>
      <c r="B4545" s="12" t="s">
        <v>140</v>
      </c>
      <c r="C4545" s="12" t="s">
        <v>882</v>
      </c>
      <c r="D4545" s="12" t="s">
        <v>1665</v>
      </c>
      <c r="E4545" s="18" t="s">
        <v>13</v>
      </c>
      <c r="F4545" s="18" t="s">
        <v>0</v>
      </c>
      <c r="G4545" s="81" t="s">
        <v>0</v>
      </c>
      <c r="H4545" s="18" t="s">
        <v>14</v>
      </c>
      <c r="I4545" s="37">
        <v>6241131</v>
      </c>
      <c r="J4545" s="37">
        <f t="shared" ref="J4545:K4545" si="3848">SUM(J4546)</f>
        <v>6223631</v>
      </c>
      <c r="K4545" s="37">
        <f t="shared" si="3848"/>
        <v>3269193</v>
      </c>
      <c r="L4545" s="37">
        <f t="shared" si="3821"/>
        <v>1584648</v>
      </c>
      <c r="M4545" s="37">
        <f t="shared" ref="M4545:O4545" si="3849">SUM(M4546)</f>
        <v>521129</v>
      </c>
      <c r="N4545" s="37">
        <f t="shared" si="3849"/>
        <v>526240</v>
      </c>
      <c r="O4545" s="37">
        <f t="shared" si="3849"/>
        <v>537279</v>
      </c>
      <c r="P4545" s="37">
        <f t="shared" si="3823"/>
        <v>4853841</v>
      </c>
      <c r="Q4545" s="37">
        <f t="shared" si="3789"/>
        <v>77.99050104352267</v>
      </c>
    </row>
    <row r="4546" spans="1:17">
      <c r="A4546" s="33" t="s">
        <v>803</v>
      </c>
      <c r="B4546" s="33" t="s">
        <v>140</v>
      </c>
      <c r="C4546" s="33" t="s">
        <v>882</v>
      </c>
      <c r="D4546" s="33" t="s">
        <v>1665</v>
      </c>
      <c r="E4546" s="34">
        <v>6121</v>
      </c>
      <c r="F4546" s="33" t="s">
        <v>0</v>
      </c>
      <c r="G4546" s="84" t="s">
        <v>3109</v>
      </c>
      <c r="H4546" s="35" t="s">
        <v>15</v>
      </c>
      <c r="I4546" s="38">
        <v>6241131</v>
      </c>
      <c r="J4546" s="38">
        <f t="shared" ref="J4546" si="3850">SUM(J4589,J4631,J4674,J4715,J4756,J4795,J4837,J4881,J4923,J4962,J5004,J5049,J5090,J5132,J5175,J5216,J5257,J5299,J5340,J5384,J5422,J5464,J5506,J5548,J5591,J5633,J5675,J5717,J5760,J5802,J5844,J5886,J5929,J5971,J6012)</f>
        <v>6223631</v>
      </c>
      <c r="K4546" s="38">
        <f t="shared" ref="K4546" si="3851">SUM(K4589,K4631,K4674,K4715,K4756,K4795,K4837,K4881,K4923,K4962,K5004,K5049,K5090,K5132,K5175,K5216,K5257,K5299,K5340,K5384,K5422,K5464,K5506,K5548,K5591,K5633,K5675,K5717,K5760,K5802,K5844,K5886,K5929,K5971,K6012)</f>
        <v>3269193</v>
      </c>
      <c r="L4546" s="38">
        <f t="shared" si="3821"/>
        <v>1584648</v>
      </c>
      <c r="M4546" s="38">
        <f t="shared" ref="M4546:O4546" si="3852">SUM(M4589,M4631,M4674,M4715,M4756,M4795,M4837,M4881,M4923,M4962,M5004,M5049,M5090,M5132,M5175,M5216,M5257,M5299,M5340,M5384,M5422,M5464,M5506,M5548,M5591,M5633,M5675,M5717,M5760,M5802,M5844,M5886,M5929,M5971,M6012)</f>
        <v>521129</v>
      </c>
      <c r="N4546" s="38">
        <f t="shared" si="3852"/>
        <v>526240</v>
      </c>
      <c r="O4546" s="38">
        <f t="shared" si="3852"/>
        <v>537279</v>
      </c>
      <c r="P4546" s="38">
        <f t="shared" si="3823"/>
        <v>4853841</v>
      </c>
      <c r="Q4546" s="38">
        <f t="shared" si="3789"/>
        <v>77.99050104352267</v>
      </c>
    </row>
    <row r="4547" spans="1:17">
      <c r="A4547" s="12" t="s">
        <v>803</v>
      </c>
      <c r="B4547" s="12" t="s">
        <v>140</v>
      </c>
      <c r="C4547" s="12" t="s">
        <v>882</v>
      </c>
      <c r="D4547" s="12" t="s">
        <v>1665</v>
      </c>
      <c r="E4547" s="18" t="s">
        <v>16</v>
      </c>
      <c r="F4547" s="18" t="s">
        <v>0</v>
      </c>
      <c r="G4547" s="81" t="s">
        <v>0</v>
      </c>
      <c r="H4547" s="18" t="s">
        <v>17</v>
      </c>
      <c r="I4547" s="37">
        <v>7868195</v>
      </c>
      <c r="J4547" s="37">
        <f t="shared" ref="J4547" si="3853">SUM(J4548:J4556)</f>
        <v>5677355</v>
      </c>
      <c r="K4547" s="37">
        <f t="shared" ref="K4547" si="3854">SUM(K4548:K4556)</f>
        <v>3812728</v>
      </c>
      <c r="L4547" s="37">
        <f t="shared" si="3821"/>
        <v>917825</v>
      </c>
      <c r="M4547" s="37">
        <f t="shared" ref="M4547:O4547" si="3855">SUM(M4548:M4556)</f>
        <v>356534</v>
      </c>
      <c r="N4547" s="37">
        <f t="shared" si="3855"/>
        <v>267148</v>
      </c>
      <c r="O4547" s="37">
        <f t="shared" si="3855"/>
        <v>294143</v>
      </c>
      <c r="P4547" s="37">
        <f t="shared" si="3823"/>
        <v>4730553</v>
      </c>
      <c r="Q4547" s="37">
        <f t="shared" si="3789"/>
        <v>83.323184828146196</v>
      </c>
    </row>
    <row r="4548" spans="1:17">
      <c r="A4548" s="12" t="s">
        <v>803</v>
      </c>
      <c r="B4548" s="12" t="s">
        <v>140</v>
      </c>
      <c r="C4548" s="12" t="s">
        <v>882</v>
      </c>
      <c r="D4548" s="12" t="s">
        <v>1665</v>
      </c>
      <c r="E4548" s="11">
        <v>6131</v>
      </c>
      <c r="F4548" s="12" t="s">
        <v>0</v>
      </c>
      <c r="G4548" s="84" t="s">
        <v>3109</v>
      </c>
      <c r="H4548" s="13" t="s">
        <v>18</v>
      </c>
      <c r="I4548" s="38">
        <v>225500</v>
      </c>
      <c r="J4548" s="38">
        <f t="shared" ref="J4548" si="3856">SUM(J4591,J4633,J4676,J4717,J4758,J4797,J4839,J4883,J4925,J4964,J5006,J5051,J5092,J5134,J5177,J5218,J5259,J5301,J5342,J5386,J5424,J5466,J5508,J5550,J5593,J5635,J5677,J5719,J5762,J5804,J5846,J5888,J5931,J5973)</f>
        <v>98824</v>
      </c>
      <c r="K4548" s="38">
        <f t="shared" ref="K4548" si="3857">SUM(K4591,K4633,K4676,K4717,K4758,K4797,K4839,K4883,K4925,K4964,K5006,K5051,K5092,K5134,K5177,K5218,K5259,K5301,K5342,K5386,K5424,K5466,K5508,K5550,K5593,K5635,K5677,K5719,K5762,K5804,K5846,K5888,K5931,K5973)</f>
        <v>91949</v>
      </c>
      <c r="L4548" s="38">
        <f t="shared" si="3821"/>
        <v>4075</v>
      </c>
      <c r="M4548" s="38">
        <f t="shared" ref="M4548:O4548" si="3858">SUM(M4591,M4633,M4676,M4717,M4758,M4797,M4839,M4883,M4925,M4964,M5006,M5051,M5092,M5134,M5177,M5218,M5259,M5301,M5342,M5386,M5424,M5466,M5508,M5550,M5593,M5635,M5677,M5719,M5762,M5804,M5846,M5888,M5931,M5973)</f>
        <v>2334</v>
      </c>
      <c r="N4548" s="38">
        <f t="shared" si="3858"/>
        <v>1633</v>
      </c>
      <c r="O4548" s="38">
        <f t="shared" si="3858"/>
        <v>108</v>
      </c>
      <c r="P4548" s="38">
        <f t="shared" si="3823"/>
        <v>96024</v>
      </c>
      <c r="Q4548" s="38">
        <f t="shared" si="3789"/>
        <v>97.166680158665912</v>
      </c>
    </row>
    <row r="4549" spans="1:17">
      <c r="A4549" s="12" t="s">
        <v>803</v>
      </c>
      <c r="B4549" s="12" t="s">
        <v>140</v>
      </c>
      <c r="C4549" s="12" t="s">
        <v>882</v>
      </c>
      <c r="D4549" s="12" t="s">
        <v>1665</v>
      </c>
      <c r="E4549" s="11">
        <v>6132</v>
      </c>
      <c r="F4549" s="12" t="s">
        <v>0</v>
      </c>
      <c r="G4549" s="84" t="s">
        <v>3109</v>
      </c>
      <c r="H4549" s="13" t="s">
        <v>19</v>
      </c>
      <c r="I4549" s="38">
        <v>2716258</v>
      </c>
      <c r="J4549" s="38">
        <f t="shared" ref="J4549" si="3859">SUM(J4592,J4634,J4677,J4718,J4759,J4798,J4840,J4884,J4926,J4965,J5007,J5052,J5093,J5135,J5178,J5219,J5260,J5302,J5343,J5387,J5425,J5467,J5509,J5551,J5594,J5636,J5678,J5720,J5763,J5805,J5847,J5889,J5932,J5974,J6014)</f>
        <v>2679378</v>
      </c>
      <c r="K4549" s="38">
        <f t="shared" ref="K4549:K4551" si="3860">SUM(K4592,K4634,K4677,K4718,K4759,K4798,K4840,K4884,K4926,K4965,K5007,K5052,K5093,K5135,K5178,K5219,K5260,K5302,K5343,K5387,K5425,K5467,K5509,K5551,K5594,K5636,K5678,K5720,K5763,K5805,K5847,K5889,K5932,K5974,K6014)</f>
        <v>1990521</v>
      </c>
      <c r="L4549" s="38">
        <f t="shared" si="3821"/>
        <v>307652</v>
      </c>
      <c r="M4549" s="38">
        <f t="shared" ref="M4549:O4551" si="3861">SUM(M4592,M4634,M4677,M4718,M4759,M4798,M4840,M4884,M4926,M4965,M5007,M5052,M5093,M5135,M5178,M5219,M5260,M5302,M5343,M5387,M5425,M5467,M5509,M5551,M5594,M5636,M5678,M5720,M5763,M5805,M5847,M5889,M5932,M5974,M6014)</f>
        <v>100164</v>
      </c>
      <c r="N4549" s="38">
        <f t="shared" si="3861"/>
        <v>86344</v>
      </c>
      <c r="O4549" s="38">
        <f t="shared" si="3861"/>
        <v>121144</v>
      </c>
      <c r="P4549" s="38">
        <f t="shared" si="3823"/>
        <v>2298173</v>
      </c>
      <c r="Q4549" s="38">
        <f t="shared" si="3789"/>
        <v>85.772630812076528</v>
      </c>
    </row>
    <row r="4550" spans="1:17">
      <c r="A4550" s="12" t="s">
        <v>803</v>
      </c>
      <c r="B4550" s="12" t="s">
        <v>140</v>
      </c>
      <c r="C4550" s="12" t="s">
        <v>882</v>
      </c>
      <c r="D4550" s="12" t="s">
        <v>1665</v>
      </c>
      <c r="E4550" s="11">
        <v>6133</v>
      </c>
      <c r="F4550" s="12" t="s">
        <v>0</v>
      </c>
      <c r="G4550" s="84" t="s">
        <v>3109</v>
      </c>
      <c r="H4550" s="13" t="s">
        <v>20</v>
      </c>
      <c r="I4550" s="38">
        <v>524195</v>
      </c>
      <c r="J4550" s="38">
        <f t="shared" ref="J4550" si="3862">SUM(J4593,J4635,J4678,J4719,J4760,J4799,J4841,J4885,J4927,J4966,J5008,J5053,J5094,J5136,J5179,J5220,J5261,J5303,J5344,J5388,J5426,J5468,J5510,J5552,J5595,J5637,J5679,J5721,J5764,J5806,J5848,J5890,J5933,J5975,J6015)</f>
        <v>479695</v>
      </c>
      <c r="K4550" s="38">
        <f t="shared" si="3860"/>
        <v>275494</v>
      </c>
      <c r="L4550" s="38">
        <f t="shared" si="3821"/>
        <v>108645</v>
      </c>
      <c r="M4550" s="38">
        <f t="shared" si="3861"/>
        <v>36775</v>
      </c>
      <c r="N4550" s="38">
        <f t="shared" si="3861"/>
        <v>35925</v>
      </c>
      <c r="O4550" s="38">
        <f t="shared" si="3861"/>
        <v>35945</v>
      </c>
      <c r="P4550" s="38">
        <f t="shared" si="3823"/>
        <v>384139</v>
      </c>
      <c r="Q4550" s="38">
        <f t="shared" si="3789"/>
        <v>80.079842399858251</v>
      </c>
    </row>
    <row r="4551" spans="1:17">
      <c r="A4551" s="12" t="s">
        <v>803</v>
      </c>
      <c r="B4551" s="12" t="s">
        <v>140</v>
      </c>
      <c r="C4551" s="12" t="s">
        <v>882</v>
      </c>
      <c r="D4551" s="12" t="s">
        <v>1665</v>
      </c>
      <c r="E4551" s="11">
        <v>6134</v>
      </c>
      <c r="F4551" s="12" t="s">
        <v>0</v>
      </c>
      <c r="G4551" s="84" t="s">
        <v>3109</v>
      </c>
      <c r="H4551" s="13" t="s">
        <v>21</v>
      </c>
      <c r="I4551" s="38">
        <v>961155</v>
      </c>
      <c r="J4551" s="38">
        <f t="shared" ref="J4551" si="3863">SUM(J4594,J4636,J4679,J4720,J4761,J4800,J4842,J4886,J4928,J4967,J5009,J5054,J5095,J5137,J5180,J5221,J5262,J5304,J5345,J5389,J5427,J5469,J5511,J5553,J5596,J5638,J5680,J5722,J5765,J5807,J5849,J5891,J5934,J5976,J6016)</f>
        <v>564965</v>
      </c>
      <c r="K4551" s="38">
        <f t="shared" si="3860"/>
        <v>345589</v>
      </c>
      <c r="L4551" s="38">
        <f t="shared" si="3821"/>
        <v>111080</v>
      </c>
      <c r="M4551" s="38">
        <f t="shared" si="3861"/>
        <v>42293</v>
      </c>
      <c r="N4551" s="38">
        <f t="shared" si="3861"/>
        <v>32543</v>
      </c>
      <c r="O4551" s="38">
        <f t="shared" si="3861"/>
        <v>36244</v>
      </c>
      <c r="P4551" s="38">
        <f t="shared" si="3823"/>
        <v>456669</v>
      </c>
      <c r="Q4551" s="38">
        <f t="shared" si="3789"/>
        <v>80.831378934978275</v>
      </c>
    </row>
    <row r="4552" spans="1:17">
      <c r="A4552" s="12" t="s">
        <v>803</v>
      </c>
      <c r="B4552" s="12" t="s">
        <v>140</v>
      </c>
      <c r="C4552" s="12" t="s">
        <v>882</v>
      </c>
      <c r="D4552" s="12" t="s">
        <v>1665</v>
      </c>
      <c r="E4552" s="11">
        <v>6135</v>
      </c>
      <c r="F4552" s="12" t="s">
        <v>0</v>
      </c>
      <c r="G4552" s="84" t="s">
        <v>3109</v>
      </c>
      <c r="H4552" s="13" t="s">
        <v>22</v>
      </c>
      <c r="I4552" s="38">
        <v>67268</v>
      </c>
      <c r="J4552" s="38">
        <f t="shared" ref="J4552" si="3864">SUM(J4595,J4637,J4680,J4762,J4801,J4887,J4929,J5010,J5096,J5138,J5181,J5222,J5263,J5346,J5390,J5428,J5470,J5512,J5554,J5597,J5639,J5681,J5723,J5766,J5808,J5850,J5892,J5935,J5977)</f>
        <v>19704</v>
      </c>
      <c r="K4552" s="38">
        <f t="shared" ref="K4552" si="3865">SUM(K4595,K4637,K4680,K4762,K4801,K4887,K4929,K5010,K5096,K5138,K5181,K5222,K5263,K5346,K5390,K5428,K5470,K5512,K5554,K5597,K5639,K5681,K5723,K5766,K5808,K5850,K5892,K5935,K5977)</f>
        <v>12338</v>
      </c>
      <c r="L4552" s="38">
        <f t="shared" si="3821"/>
        <v>4213</v>
      </c>
      <c r="M4552" s="38">
        <f t="shared" ref="M4552:O4552" si="3866">SUM(M4595,M4637,M4680,M4762,M4801,M4887,M4929,M5010,M5096,M5138,M5181,M5222,M5263,M5346,M5390,M5428,M5470,M5512,M5554,M5597,M5639,M5681,M5723,M5766,M5808,M5850,M5892,M5935,M5977)</f>
        <v>2925</v>
      </c>
      <c r="N4552" s="38">
        <f t="shared" si="3866"/>
        <v>494</v>
      </c>
      <c r="O4552" s="38">
        <f t="shared" si="3866"/>
        <v>794</v>
      </c>
      <c r="P4552" s="38">
        <f t="shared" si="3823"/>
        <v>16551</v>
      </c>
      <c r="Q4552" s="38">
        <f t="shared" si="3789"/>
        <v>83.998172959805117</v>
      </c>
    </row>
    <row r="4553" spans="1:17">
      <c r="A4553" s="12" t="s">
        <v>803</v>
      </c>
      <c r="B4553" s="12" t="s">
        <v>140</v>
      </c>
      <c r="C4553" s="12" t="s">
        <v>882</v>
      </c>
      <c r="D4553" s="12" t="s">
        <v>1665</v>
      </c>
      <c r="E4553" s="11">
        <v>6136</v>
      </c>
      <c r="F4553" s="12" t="s">
        <v>0</v>
      </c>
      <c r="G4553" s="84" t="s">
        <v>3109</v>
      </c>
      <c r="H4553" s="13" t="s">
        <v>23</v>
      </c>
      <c r="I4553" s="38">
        <v>143200</v>
      </c>
      <c r="J4553" s="38">
        <f t="shared" ref="J4553" si="3867">SUM(J4638,J4721,J4763,J4843,J4888,J4930,J4968,J5011,J5139,J5555,J5724,J5851,J5893)</f>
        <v>123600</v>
      </c>
      <c r="K4553" s="38">
        <f t="shared" ref="K4553" si="3868">SUM(K4638,K4721,K4763,K4843,K4888,K4930,K4968,K5011,K5139,K5555,K5724,K5851,K5893)</f>
        <v>71001</v>
      </c>
      <c r="L4553" s="38">
        <f t="shared" si="3821"/>
        <v>20605</v>
      </c>
      <c r="M4553" s="38">
        <f t="shared" ref="M4553:O4553" si="3869">SUM(M4638,M4721,M4763,M4843,M4888,M4930,M4968,M5011,M5139,M5555,M5724,M5851,M5893)</f>
        <v>7370</v>
      </c>
      <c r="N4553" s="38">
        <f t="shared" si="3869"/>
        <v>5866</v>
      </c>
      <c r="O4553" s="38">
        <f t="shared" si="3869"/>
        <v>7369</v>
      </c>
      <c r="P4553" s="38">
        <f t="shared" si="3823"/>
        <v>91606</v>
      </c>
      <c r="Q4553" s="38">
        <f t="shared" si="3789"/>
        <v>74.114886731391579</v>
      </c>
    </row>
    <row r="4554" spans="1:17">
      <c r="A4554" s="12" t="s">
        <v>803</v>
      </c>
      <c r="B4554" s="12" t="s">
        <v>140</v>
      </c>
      <c r="C4554" s="12" t="s">
        <v>882</v>
      </c>
      <c r="D4554" s="12" t="s">
        <v>1665</v>
      </c>
      <c r="E4554" s="11">
        <v>6137</v>
      </c>
      <c r="F4554" s="12" t="s">
        <v>0</v>
      </c>
      <c r="G4554" s="84" t="s">
        <v>3109</v>
      </c>
      <c r="H4554" s="13" t="s">
        <v>24</v>
      </c>
      <c r="I4554" s="38">
        <v>536863</v>
      </c>
      <c r="J4554" s="38">
        <f t="shared" ref="J4554" si="3870">SUM(J4596,J4639,J4681,J4722,J4764,J4802,J4844,J4889,J4931,J4969,J5012,J5055,J5097,J5140,J5182,J5223,J5264,J5305,J5347,J5391,J5429,J5471,J5513,J5556,J5598,J5640,J5682,J5725,J5767,J5809,J5852,J5894,J5936,J5978,J6017)</f>
        <v>317008</v>
      </c>
      <c r="K4554" s="38">
        <f t="shared" ref="K4554" si="3871">SUM(K4596,K4639,K4681,K4722,K4764,K4802,K4844,K4889,K4931,K4969,K5012,K5055,K5097,K5140,K5182,K5223,K5264,K5305,K5347,K5391,K5429,K5471,K5513,K5556,K5598,K5640,K5682,K5725,K5767,K5809,K5852,K5894,K5936,K5978,K6017)</f>
        <v>210712</v>
      </c>
      <c r="L4554" s="38">
        <f t="shared" si="3821"/>
        <v>60518</v>
      </c>
      <c r="M4554" s="38">
        <f t="shared" ref="M4554:O4554" si="3872">SUM(M4596,M4639,M4681,M4722,M4764,M4802,M4844,M4889,M4931,M4969,M5012,M5055,M5097,M5140,M5182,M5223,M5264,M5305,M5347,M5391,M5429,M5471,M5513,M5556,M5598,M5640,M5682,M5725,M5767,M5809,M5852,M5894,M5936,M5978,M6017)</f>
        <v>27635</v>
      </c>
      <c r="N4554" s="38">
        <f t="shared" si="3872"/>
        <v>18641</v>
      </c>
      <c r="O4554" s="38">
        <f t="shared" si="3872"/>
        <v>14242</v>
      </c>
      <c r="P4554" s="38">
        <f t="shared" si="3823"/>
        <v>271230</v>
      </c>
      <c r="Q4554" s="38">
        <f>IF(J4554=0,"-",P4554/J4554*100)</f>
        <v>85.559354968959781</v>
      </c>
    </row>
    <row r="4555" spans="1:17">
      <c r="A4555" s="33" t="s">
        <v>803</v>
      </c>
      <c r="B4555" s="33" t="s">
        <v>140</v>
      </c>
      <c r="C4555" s="33" t="s">
        <v>882</v>
      </c>
      <c r="D4555" s="33" t="s">
        <v>1665</v>
      </c>
      <c r="E4555" s="34">
        <v>6138</v>
      </c>
      <c r="F4555" s="33" t="s">
        <v>0</v>
      </c>
      <c r="G4555" s="108" t="s">
        <v>3109</v>
      </c>
      <c r="H4555" s="35" t="s">
        <v>25</v>
      </c>
      <c r="I4555" s="106">
        <v>90355</v>
      </c>
      <c r="J4555" s="106">
        <f t="shared" ref="J4555" si="3873">SUM(J4597,J4640,J4765,J4803,J4845,J4932,J4970,J5013,J5056,J5098,J5141,J5265,J5306,J5348,J5392,J5430,J5472,J5514,J5557,J5599,J5641,J5683,J5726,J5768,J5810,J5895,J5937)</f>
        <v>25323</v>
      </c>
      <c r="K4555" s="106">
        <f t="shared" ref="K4555" si="3874">SUM(K4597,K4640,K4765,K4803,K4845,K4932,K4970,K5013,K5056,K5098,K5141,K5265,K5306,K5348,K5392,K5430,K5472,K5514,K5557,K5599,K5641,K5683,K5726,K5768,K5810,K5895,K5937)</f>
        <v>16476</v>
      </c>
      <c r="L4555" s="106">
        <f t="shared" si="3821"/>
        <v>8511</v>
      </c>
      <c r="M4555" s="106">
        <f t="shared" ref="M4555:O4555" si="3875">SUM(M4597,M4640,M4765,M4803,M4845,M4932,M4970,M5013,M5056,M5098,M5141,M5265,M5306,M5348,M5392,M5430,M5472,M5514,M5557,M5599,M5641,M5683,M5726,M5768,M5810,M5895,M5937)</f>
        <v>5336</v>
      </c>
      <c r="N4555" s="106">
        <f t="shared" si="3875"/>
        <v>1475</v>
      </c>
      <c r="O4555" s="106">
        <f t="shared" si="3875"/>
        <v>1700</v>
      </c>
      <c r="P4555" s="106">
        <f>SUM(K4555+L4555)</f>
        <v>24987</v>
      </c>
      <c r="Q4555" s="106">
        <f>IF(J4555=0,"-",P4555/J4555*100)</f>
        <v>98.673142992536427</v>
      </c>
    </row>
    <row r="4556" spans="1:17">
      <c r="A4556" s="12" t="s">
        <v>803</v>
      </c>
      <c r="B4556" s="12" t="s">
        <v>140</v>
      </c>
      <c r="C4556" s="12" t="s">
        <v>882</v>
      </c>
      <c r="D4556" s="12" t="s">
        <v>1665</v>
      </c>
      <c r="E4556" s="11">
        <v>6139</v>
      </c>
      <c r="F4556" s="12" t="s">
        <v>0</v>
      </c>
      <c r="G4556" s="84" t="s">
        <v>3109</v>
      </c>
      <c r="H4556" s="13" t="s">
        <v>26</v>
      </c>
      <c r="I4556" s="38">
        <v>2603401</v>
      </c>
      <c r="J4556" s="38">
        <f t="shared" ref="J4556" si="3876">SUM(J4598,J4641,J4682,J4723,J4766,J4804,J4846,J4890,J4933,J4971,J5014,J5057,J5099,J5142,J5183,J5224,J5266,J5307,J5349,J5393,J5431,J5473,J5515,J5558,J5600,J5642,J5684,J5727,J5769,J5811,J5853,J5896,J5938,J5979,J6018)</f>
        <v>1368858</v>
      </c>
      <c r="K4556" s="38">
        <f t="shared" ref="K4556" si="3877">SUM(K4598,K4641,K4682,K4723,K4766,K4804,K4846,K4890,K4933,K4971,K5014,K5057,K5099,K5142,K5183,K5224,K5266,K5307,K5349,K5393,K5431,K5473,K5515,K5558,K5600,K5642,K5684,K5727,K5769,K5811,K5853,K5896,K5938,K5979,K6018)</f>
        <v>798648</v>
      </c>
      <c r="L4556" s="38">
        <f t="shared" si="3821"/>
        <v>292526</v>
      </c>
      <c r="M4556" s="38">
        <f t="shared" ref="M4556:O4556" si="3878">SUM(M4598,M4641,M4682,M4723,M4766,M4804,M4846,M4890,M4933,M4971,M5014,M5057,M5099,M5142,M5183,M5224,M5266,M5307,M5349,M5393,M5431,M5473,M5515,M5558,M5600,M5642,M5684,M5727,M5769,M5811,M5853,M5896,M5938,M5979,M6018)</f>
        <v>131702</v>
      </c>
      <c r="N4556" s="38">
        <f t="shared" si="3878"/>
        <v>84227</v>
      </c>
      <c r="O4556" s="38">
        <f t="shared" si="3878"/>
        <v>76597</v>
      </c>
      <c r="P4556" s="38">
        <f t="shared" si="3823"/>
        <v>1091174</v>
      </c>
      <c r="Q4556" s="38">
        <f t="shared" si="3789"/>
        <v>79.714185109047108</v>
      </c>
    </row>
    <row r="4557" spans="1:17" ht="22.5">
      <c r="A4557" s="17" t="s">
        <v>0</v>
      </c>
      <c r="B4557" s="17" t="s">
        <v>0</v>
      </c>
      <c r="C4557" s="17" t="s">
        <v>0</v>
      </c>
      <c r="D4557" s="18" t="s">
        <v>0</v>
      </c>
      <c r="E4557" s="18" t="s">
        <v>0</v>
      </c>
      <c r="F4557" s="18" t="s">
        <v>0</v>
      </c>
      <c r="G4557" s="81" t="s">
        <v>0</v>
      </c>
      <c r="H4557" s="24" t="s">
        <v>36</v>
      </c>
      <c r="I4557" s="36">
        <v>53466</v>
      </c>
      <c r="J4557" s="36">
        <f t="shared" ref="J4557:K4557" si="3879">SUM(J4558)</f>
        <v>115587</v>
      </c>
      <c r="K4557" s="36">
        <f t="shared" si="3879"/>
        <v>79487</v>
      </c>
      <c r="L4557" s="36">
        <f t="shared" si="3821"/>
        <v>3412</v>
      </c>
      <c r="M4557" s="36">
        <f t="shared" ref="M4557:O4557" si="3880">SUM(M4558)</f>
        <v>1104</v>
      </c>
      <c r="N4557" s="36">
        <f t="shared" si="3880"/>
        <v>1104</v>
      </c>
      <c r="O4557" s="36">
        <f t="shared" si="3880"/>
        <v>1204</v>
      </c>
      <c r="P4557" s="36">
        <f t="shared" si="3823"/>
        <v>82899</v>
      </c>
      <c r="Q4557" s="36">
        <f t="shared" si="3789"/>
        <v>71.720003114537107</v>
      </c>
    </row>
    <row r="4558" spans="1:17">
      <c r="A4558" s="17" t="s">
        <v>803</v>
      </c>
      <c r="B4558" s="17" t="s">
        <v>140</v>
      </c>
      <c r="C4558" s="17" t="s">
        <v>882</v>
      </c>
      <c r="D4558" s="17" t="s">
        <v>1665</v>
      </c>
      <c r="E4558" s="17">
        <v>614000</v>
      </c>
      <c r="F4558" s="12" t="s">
        <v>0</v>
      </c>
      <c r="G4558" s="84" t="s">
        <v>0</v>
      </c>
      <c r="H4558" s="18" t="s">
        <v>29</v>
      </c>
      <c r="I4558" s="37">
        <v>53466</v>
      </c>
      <c r="J4558" s="37">
        <f t="shared" ref="J4558" si="3881">SUM(J4559:J4560)</f>
        <v>115587</v>
      </c>
      <c r="K4558" s="37">
        <f t="shared" ref="K4558" si="3882">SUM(K4559:K4560)</f>
        <v>79487</v>
      </c>
      <c r="L4558" s="37">
        <f t="shared" si="3821"/>
        <v>3412</v>
      </c>
      <c r="M4558" s="37">
        <f t="shared" ref="M4558:O4558" si="3883">SUM(M4559:M4560)</f>
        <v>1104</v>
      </c>
      <c r="N4558" s="37">
        <f t="shared" si="3883"/>
        <v>1104</v>
      </c>
      <c r="O4558" s="37">
        <f t="shared" si="3883"/>
        <v>1204</v>
      </c>
      <c r="P4558" s="37">
        <f t="shared" si="3823"/>
        <v>82899</v>
      </c>
      <c r="Q4558" s="37">
        <f t="shared" si="3789"/>
        <v>71.720003114537107</v>
      </c>
    </row>
    <row r="4559" spans="1:17">
      <c r="A4559" s="12" t="s">
        <v>803</v>
      </c>
      <c r="B4559" s="12" t="s">
        <v>140</v>
      </c>
      <c r="C4559" s="12" t="s">
        <v>882</v>
      </c>
      <c r="D4559" s="12" t="s">
        <v>1665</v>
      </c>
      <c r="E4559" s="11">
        <v>6142</v>
      </c>
      <c r="F4559" s="12" t="s">
        <v>0</v>
      </c>
      <c r="G4559" s="84" t="s">
        <v>3109</v>
      </c>
      <c r="H4559" s="13" t="s">
        <v>31</v>
      </c>
      <c r="I4559" s="38">
        <v>23100</v>
      </c>
      <c r="J4559" s="38">
        <f t="shared" ref="J4559" si="3884">SUM(J4852,J5020,J5355)</f>
        <v>13500</v>
      </c>
      <c r="K4559" s="38">
        <f t="shared" ref="K4559" si="3885">SUM(K4852,K5020,K5355)</f>
        <v>6666</v>
      </c>
      <c r="L4559" s="38">
        <f t="shared" si="3821"/>
        <v>3312</v>
      </c>
      <c r="M4559" s="38">
        <f t="shared" ref="M4559:O4559" si="3886">SUM(M4852,M5020,M5355)</f>
        <v>1104</v>
      </c>
      <c r="N4559" s="38">
        <f t="shared" si="3886"/>
        <v>1104</v>
      </c>
      <c r="O4559" s="38">
        <f t="shared" si="3886"/>
        <v>1104</v>
      </c>
      <c r="P4559" s="38">
        <f t="shared" si="3823"/>
        <v>9978</v>
      </c>
      <c r="Q4559" s="38">
        <f t="shared" si="3789"/>
        <v>73.911111111111111</v>
      </c>
    </row>
    <row r="4560" spans="1:17">
      <c r="A4560" s="12" t="s">
        <v>803</v>
      </c>
      <c r="B4560" s="12" t="s">
        <v>140</v>
      </c>
      <c r="C4560" s="12" t="s">
        <v>882</v>
      </c>
      <c r="D4560" s="12" t="s">
        <v>1665</v>
      </c>
      <c r="E4560" s="11">
        <v>6148</v>
      </c>
      <c r="F4560" s="12" t="s">
        <v>0</v>
      </c>
      <c r="G4560" s="84" t="s">
        <v>3109</v>
      </c>
      <c r="H4560" s="13" t="s">
        <v>35</v>
      </c>
      <c r="I4560" s="38">
        <v>30366</v>
      </c>
      <c r="J4560" s="38">
        <f>SUM(J4604,J4647,J4688,J4729,J4810,J4854,J4896,J5022,J5105,J5148,J5189,J5230,J5272,J5313,J5357,J5437,J5521,J5564,J5606,J5648,J5690,J5733,J5775,J5817,J5859,J5902,J5944,J5985,J6024,J4977,J5063,J5479)</f>
        <v>102087</v>
      </c>
      <c r="K4560" s="38">
        <f>SUM(K4604,K4647,K4688,K4729,K4810,K4854,K4896,K5022,K5105,K5148,K5189,K5230,K5272,K5313,K5357,K5437,K5521,K5564,K5606,K5648,K5690,K5733,K5775,K5817,K5859,K5902,K5944,K5985,K6024,K4977,K5063,K5479)</f>
        <v>72821</v>
      </c>
      <c r="L4560" s="38">
        <f t="shared" si="3821"/>
        <v>100</v>
      </c>
      <c r="M4560" s="38">
        <f>SUM(M4604,M4647,M4688,M4729,M4810,M4854,M4896,M5022,M5105,M5148,M5189,M5230,M5272,M5313,M5357,M5437,M5521,M5564,M5606,M5648,M5690,M5733,M5775,M5817,M5859,M5902,M5944,M5985,M6024,M4977,M5063,M5479)</f>
        <v>0</v>
      </c>
      <c r="N4560" s="38">
        <f t="shared" ref="N4560:O4560" si="3887">SUM(N4604,N4647,N4688,N4729,N4810,N4854,N4896,N5022,N5105,N5148,N5189,N5230,N5272,N5313,N5357,N5437,N5521,N5564,N5606,N5648,N5690,N5733,N5775,N5817,N5859,N5902,N5944,N5985,N6024,N4977,N5063,N5479)</f>
        <v>0</v>
      </c>
      <c r="O4560" s="38">
        <f t="shared" si="3887"/>
        <v>100</v>
      </c>
      <c r="P4560" s="38">
        <f t="shared" si="3823"/>
        <v>72921</v>
      </c>
      <c r="Q4560" s="38">
        <f t="shared" si="3789"/>
        <v>71.430250668547416</v>
      </c>
    </row>
    <row r="4561" spans="1:17" ht="22.5">
      <c r="A4561" s="17" t="s">
        <v>0</v>
      </c>
      <c r="B4561" s="17" t="s">
        <v>0</v>
      </c>
      <c r="C4561" s="17" t="s">
        <v>0</v>
      </c>
      <c r="D4561" s="18" t="s">
        <v>0</v>
      </c>
      <c r="E4561" s="18" t="s">
        <v>0</v>
      </c>
      <c r="F4561" s="18" t="s">
        <v>0</v>
      </c>
      <c r="G4561" s="81" t="s">
        <v>0</v>
      </c>
      <c r="H4561" s="24" t="s">
        <v>58</v>
      </c>
      <c r="I4561" s="36">
        <v>1977079</v>
      </c>
      <c r="J4561" s="36">
        <f t="shared" ref="J4561:K4561" si="3888">SUM(J4562)</f>
        <v>1167600</v>
      </c>
      <c r="K4561" s="36">
        <f t="shared" si="3888"/>
        <v>636689</v>
      </c>
      <c r="L4561" s="36">
        <f t="shared" si="3821"/>
        <v>349361</v>
      </c>
      <c r="M4561" s="36">
        <f t="shared" ref="M4561:O4561" si="3889">SUM(M4562)</f>
        <v>236360</v>
      </c>
      <c r="N4561" s="36">
        <f t="shared" si="3889"/>
        <v>97500</v>
      </c>
      <c r="O4561" s="36">
        <f t="shared" si="3889"/>
        <v>15501</v>
      </c>
      <c r="P4561" s="36">
        <f t="shared" si="3823"/>
        <v>986050</v>
      </c>
      <c r="Q4561" s="36">
        <f t="shared" ref="Q4561:Q4624" si="3890">IF(J4561=0,"-",P4561/J4561*100)</f>
        <v>84.45101062007538</v>
      </c>
    </row>
    <row r="4562" spans="1:17">
      <c r="A4562" s="12" t="s">
        <v>803</v>
      </c>
      <c r="B4562" s="12" t="s">
        <v>140</v>
      </c>
      <c r="C4562" s="12" t="s">
        <v>882</v>
      </c>
      <c r="D4562" s="12" t="s">
        <v>1665</v>
      </c>
      <c r="E4562" s="18" t="s">
        <v>50</v>
      </c>
      <c r="F4562" s="18" t="s">
        <v>0</v>
      </c>
      <c r="G4562" s="81" t="s">
        <v>0</v>
      </c>
      <c r="H4562" s="18" t="s">
        <v>51</v>
      </c>
      <c r="I4562" s="37">
        <v>1977079</v>
      </c>
      <c r="J4562" s="37">
        <f t="shared" ref="J4562" si="3891">SUM(J4563:J4564)</f>
        <v>1167600</v>
      </c>
      <c r="K4562" s="37">
        <f t="shared" ref="K4562" si="3892">SUM(K4563:K4564)</f>
        <v>636689</v>
      </c>
      <c r="L4562" s="37">
        <f t="shared" si="3821"/>
        <v>349361</v>
      </c>
      <c r="M4562" s="37">
        <f t="shared" ref="M4562:O4562" si="3893">SUM(M4563:M4564)</f>
        <v>236360</v>
      </c>
      <c r="N4562" s="37">
        <f t="shared" si="3893"/>
        <v>97500</v>
      </c>
      <c r="O4562" s="37">
        <f t="shared" si="3893"/>
        <v>15501</v>
      </c>
      <c r="P4562" s="37">
        <f t="shared" si="3823"/>
        <v>986050</v>
      </c>
      <c r="Q4562" s="37">
        <f t="shared" si="3890"/>
        <v>84.45101062007538</v>
      </c>
    </row>
    <row r="4563" spans="1:17">
      <c r="A4563" s="12" t="s">
        <v>803</v>
      </c>
      <c r="B4563" s="12" t="s">
        <v>140</v>
      </c>
      <c r="C4563" s="12" t="s">
        <v>882</v>
      </c>
      <c r="D4563" s="12" t="s">
        <v>1665</v>
      </c>
      <c r="E4563" s="11">
        <v>8213</v>
      </c>
      <c r="F4563" s="12" t="s">
        <v>0</v>
      </c>
      <c r="G4563" s="84" t="s">
        <v>3109</v>
      </c>
      <c r="H4563" s="13" t="s">
        <v>54</v>
      </c>
      <c r="I4563" s="38">
        <v>1370774</v>
      </c>
      <c r="J4563" s="38">
        <f t="shared" ref="J4563" si="3894">SUM(J4608,J4651,J4692,J4733,J4772,J4814,J4858,J4900,J4939,J4981,J5027,J5067,J5109,J5152,J5193,J5234,J5276,J5317,J5361,J5399,J5441,J5483,J5525,J5568,J5610,J5652,J5694,J5737,J5779,J5821,J5863,J5906,J5948,J5989,J6028)</f>
        <v>743600</v>
      </c>
      <c r="K4563" s="38">
        <f t="shared" ref="K4563" si="3895">SUM(K4608,K4651,K4692,K4733,K4772,K4814,K4858,K4900,K4939,K4981,K5027,K5067,K5109,K5152,K5193,K5234,K5276,K5317,K5361,K5399,K5441,K5483,K5525,K5568,K5610,K5652,K5694,K5737,K5779,K5821,K5863,K5906,K5948,K5989,K6028)</f>
        <v>374069</v>
      </c>
      <c r="L4563" s="38">
        <f t="shared" si="3821"/>
        <v>231480</v>
      </c>
      <c r="M4563" s="38">
        <f t="shared" ref="M4563:O4563" si="3896">SUM(M4608,M4651,M4692,M4733,M4772,M4814,M4858,M4900,M4939,M4981,M5027,M5067,M5109,M5152,M5193,M5234,M5276,M5317,M5361,M5399,M5441,M5483,M5525,M5568,M5610,M5652,M5694,M5737,M5779,M5821,M5863,M5906,M5948,M5989,M6028)</f>
        <v>139646</v>
      </c>
      <c r="N4563" s="38">
        <f t="shared" si="3896"/>
        <v>79167</v>
      </c>
      <c r="O4563" s="38">
        <f t="shared" si="3896"/>
        <v>12667</v>
      </c>
      <c r="P4563" s="38">
        <f t="shared" si="3823"/>
        <v>605549</v>
      </c>
      <c r="Q4563" s="38">
        <f t="shared" si="3890"/>
        <v>81.434776761699837</v>
      </c>
    </row>
    <row r="4564" spans="1:17">
      <c r="A4564" s="12" t="s">
        <v>803</v>
      </c>
      <c r="B4564" s="12" t="s">
        <v>140</v>
      </c>
      <c r="C4564" s="12" t="s">
        <v>882</v>
      </c>
      <c r="D4564" s="12" t="s">
        <v>1665</v>
      </c>
      <c r="E4564" s="11">
        <v>8216</v>
      </c>
      <c r="F4564" s="12" t="s">
        <v>0</v>
      </c>
      <c r="G4564" s="84" t="s">
        <v>3109</v>
      </c>
      <c r="H4564" s="13" t="s">
        <v>57</v>
      </c>
      <c r="I4564" s="38">
        <v>606305</v>
      </c>
      <c r="J4564" s="38">
        <f t="shared" ref="J4564" si="3897">SUM(J4609,J4652,J4693,J4734,J4773,J4815,J4859,J4901,J4940,J4982,J5028,J5068,J5110,J5153,J5194,J5277,J5318,J5362,J5400,J5442,J5484,J5526,J5569,J5611,J5653,J5695,J5738,J5780,J5822,J5864,J5907,J5949,J5990,J6029,J5235)</f>
        <v>424000</v>
      </c>
      <c r="K4564" s="38">
        <f t="shared" ref="K4564" si="3898">SUM(K4609,K4652,K4693,K4734,K4773,K4815,K4859,K4901,K4940,K4982,K5028,K5068,K5110,K5153,K5194,K5277,K5318,K5362,K5400,K5442,K5484,K5526,K5569,K5611,K5653,K5695,K5738,K5780,K5822,K5864,K5907,K5949,K5990,K6029,K5235)</f>
        <v>262620</v>
      </c>
      <c r="L4564" s="38">
        <f t="shared" si="3821"/>
        <v>117881</v>
      </c>
      <c r="M4564" s="38">
        <f t="shared" ref="M4564:O4564" si="3899">SUM(M4609,M4652,M4693,M4734,M4773,M4815,M4859,M4901,M4940,M4982,M5028,M5068,M5110,M5153,M5194,M5277,M5318,M5362,M5400,M5442,M5484,M5526,M5569,M5611,M5653,M5695,M5738,M5780,M5822,M5864,M5907,M5949,M5990,M6029,M5235)</f>
        <v>96714</v>
      </c>
      <c r="N4564" s="38">
        <f t="shared" si="3899"/>
        <v>18333</v>
      </c>
      <c r="O4564" s="38">
        <f t="shared" si="3899"/>
        <v>2834</v>
      </c>
      <c r="P4564" s="38">
        <f t="shared" si="3823"/>
        <v>380501</v>
      </c>
      <c r="Q4564" s="38">
        <f t="shared" si="3890"/>
        <v>89.740801886792454</v>
      </c>
    </row>
    <row r="4565" spans="1:17">
      <c r="A4565" s="13" t="s">
        <v>0</v>
      </c>
      <c r="B4565" s="13" t="s">
        <v>0</v>
      </c>
      <c r="C4565" s="13" t="s">
        <v>0</v>
      </c>
      <c r="D4565" s="13" t="s">
        <v>0</v>
      </c>
      <c r="E4565" s="13" t="s">
        <v>0</v>
      </c>
      <c r="F4565" s="13" t="s">
        <v>0</v>
      </c>
      <c r="G4565" s="84" t="s">
        <v>0</v>
      </c>
      <c r="H4565" s="24" t="s">
        <v>885</v>
      </c>
      <c r="I4565" s="36">
        <v>83861823</v>
      </c>
      <c r="J4565" s="36">
        <f t="shared" ref="J4565" si="3900">SUM(J4561,J4557,J4536)</f>
        <v>80904484</v>
      </c>
      <c r="K4565" s="36">
        <f t="shared" ref="K4565" si="3901">SUM(K4561,K4557,K4536)</f>
        <v>44372024</v>
      </c>
      <c r="L4565" s="36">
        <f t="shared" si="3821"/>
        <v>19262929</v>
      </c>
      <c r="M4565" s="36">
        <f t="shared" ref="M4565:O4565" si="3902">SUM(M4561,M4557,M4536)</f>
        <v>6444544</v>
      </c>
      <c r="N4565" s="36">
        <f t="shared" si="3902"/>
        <v>6353413</v>
      </c>
      <c r="O4565" s="36">
        <f t="shared" si="3902"/>
        <v>6464972</v>
      </c>
      <c r="P4565" s="36">
        <f t="shared" si="3823"/>
        <v>63634953</v>
      </c>
      <c r="Q4565" s="36">
        <f t="shared" si="3890"/>
        <v>78.654420439786747</v>
      </c>
    </row>
    <row r="4566" spans="1:17" ht="15.75" thickBot="1">
      <c r="A4566" s="13" t="s">
        <v>0</v>
      </c>
      <c r="B4566" s="13" t="s">
        <v>0</v>
      </c>
      <c r="C4566" s="13" t="s">
        <v>0</v>
      </c>
      <c r="D4566" s="13" t="s">
        <v>0</v>
      </c>
      <c r="E4566" s="13" t="s">
        <v>0</v>
      </c>
      <c r="F4566" s="13" t="s">
        <v>0</v>
      </c>
      <c r="G4566" s="84" t="s">
        <v>0</v>
      </c>
      <c r="H4566" s="18" t="s">
        <v>125</v>
      </c>
      <c r="I4566" s="37">
        <v>2029</v>
      </c>
      <c r="J4566" s="37">
        <f>SUM(J6039)</f>
        <v>2029</v>
      </c>
      <c r="K4566" s="37">
        <f>SUM(K6039)</f>
        <v>0</v>
      </c>
      <c r="L4566" s="37"/>
      <c r="M4566" s="37">
        <f>SUM(M6039)</f>
        <v>0</v>
      </c>
      <c r="N4566" s="37">
        <f t="shared" ref="N4566:O4566" si="3903">SUM(N6039)</f>
        <v>0</v>
      </c>
      <c r="O4566" s="37">
        <f t="shared" si="3903"/>
        <v>0</v>
      </c>
      <c r="P4566" s="37"/>
      <c r="Q4566" s="37">
        <f t="shared" si="3890"/>
        <v>0</v>
      </c>
    </row>
    <row r="4567" spans="1:17" ht="45.75" thickBot="1">
      <c r="A4567" s="109" t="s">
        <v>0</v>
      </c>
      <c r="B4567" s="109" t="s">
        <v>0</v>
      </c>
      <c r="C4567" s="109" t="s">
        <v>0</v>
      </c>
      <c r="D4567" s="109" t="s">
        <v>0</v>
      </c>
      <c r="E4567" s="109" t="s">
        <v>0</v>
      </c>
      <c r="F4567" s="109" t="s">
        <v>0</v>
      </c>
      <c r="G4567" s="121" t="s">
        <v>0</v>
      </c>
      <c r="H4567" s="1" t="s">
        <v>126</v>
      </c>
      <c r="I4567" s="1" t="s">
        <v>3016</v>
      </c>
      <c r="J4567" s="1" t="s">
        <v>3199</v>
      </c>
      <c r="K4567" s="1" t="s">
        <v>3198</v>
      </c>
      <c r="L4567" s="1" t="s">
        <v>3191</v>
      </c>
      <c r="M4567" s="1" t="s">
        <v>3193</v>
      </c>
      <c r="N4567" s="1" t="s">
        <v>3194</v>
      </c>
      <c r="O4567" s="1" t="s">
        <v>3195</v>
      </c>
      <c r="P4567" s="1" t="s">
        <v>3192</v>
      </c>
      <c r="Q4567" s="1" t="s">
        <v>3185</v>
      </c>
    </row>
    <row r="4568" spans="1:17">
      <c r="A4568" s="110"/>
      <c r="B4568" s="110"/>
      <c r="C4568" s="110"/>
      <c r="D4568" s="110"/>
      <c r="E4568" s="110"/>
      <c r="F4568" s="110"/>
      <c r="G4568" s="122"/>
      <c r="H4568" s="26" t="s">
        <v>0</v>
      </c>
      <c r="I4568" s="28">
        <v>1</v>
      </c>
      <c r="J4568" s="28">
        <v>2</v>
      </c>
      <c r="K4568" s="28">
        <v>3</v>
      </c>
      <c r="L4568" s="28" t="s">
        <v>3186</v>
      </c>
      <c r="M4568" s="28">
        <v>5</v>
      </c>
      <c r="N4568" s="28">
        <v>6</v>
      </c>
      <c r="O4568" s="28">
        <v>7</v>
      </c>
      <c r="P4568" s="28" t="s">
        <v>3187</v>
      </c>
      <c r="Q4568" s="28">
        <v>9</v>
      </c>
    </row>
    <row r="4569" spans="1:17">
      <c r="A4569" s="110"/>
      <c r="B4569" s="110"/>
      <c r="C4569" s="110"/>
      <c r="D4569" s="110"/>
      <c r="E4569" s="110"/>
      <c r="F4569" s="110"/>
      <c r="G4569" s="122"/>
      <c r="H4569" s="8" t="s">
        <v>878</v>
      </c>
      <c r="I4569" s="39">
        <v>83861823</v>
      </c>
      <c r="J4569" s="39">
        <f t="shared" ref="J4569" si="3904">SUM(J4565)</f>
        <v>80904484</v>
      </c>
      <c r="K4569" s="39">
        <f t="shared" ref="K4569" si="3905">SUM(K4565)</f>
        <v>44372024</v>
      </c>
      <c r="L4569" s="39">
        <f t="shared" ref="L4569:L4570" si="3906">M4569+N4569+O4569</f>
        <v>19262929</v>
      </c>
      <c r="M4569" s="39">
        <f t="shared" ref="M4569:O4569" si="3907">SUM(M4565)</f>
        <v>6444544</v>
      </c>
      <c r="N4569" s="39">
        <f t="shared" si="3907"/>
        <v>6353413</v>
      </c>
      <c r="O4569" s="39">
        <f t="shared" si="3907"/>
        <v>6464972</v>
      </c>
      <c r="P4569" s="39">
        <f t="shared" ref="P4569:P4570" si="3908">SUM(K4569+L4569)</f>
        <v>63634953</v>
      </c>
      <c r="Q4569" s="39">
        <f t="shared" si="3890"/>
        <v>78.654420439786747</v>
      </c>
    </row>
    <row r="4570" spans="1:17">
      <c r="A4570" s="110"/>
      <c r="B4570" s="110"/>
      <c r="C4570" s="110"/>
      <c r="D4570" s="110"/>
      <c r="E4570" s="110"/>
      <c r="F4570" s="110"/>
      <c r="G4570" s="122"/>
      <c r="H4570" s="10" t="s">
        <v>68</v>
      </c>
      <c r="I4570" s="39">
        <v>83861823</v>
      </c>
      <c r="J4570" s="39">
        <f t="shared" ref="J4570" si="3909">SUM(J4569)</f>
        <v>80904484</v>
      </c>
      <c r="K4570" s="39">
        <f t="shared" ref="K4570" si="3910">SUM(K4569)</f>
        <v>44372024</v>
      </c>
      <c r="L4570" s="39">
        <f t="shared" si="3906"/>
        <v>19262929</v>
      </c>
      <c r="M4570" s="39">
        <f t="shared" ref="M4570:O4570" si="3911">SUM(M4569)</f>
        <v>6444544</v>
      </c>
      <c r="N4570" s="39">
        <f t="shared" si="3911"/>
        <v>6353413</v>
      </c>
      <c r="O4570" s="39">
        <f t="shared" si="3911"/>
        <v>6464972</v>
      </c>
      <c r="P4570" s="39">
        <f t="shared" si="3908"/>
        <v>63634953</v>
      </c>
      <c r="Q4570" s="39">
        <f t="shared" si="3890"/>
        <v>78.654420439786747</v>
      </c>
    </row>
    <row r="4571" spans="1:17">
      <c r="A4571" s="111"/>
      <c r="B4571" s="111"/>
      <c r="C4571" s="111"/>
      <c r="D4571" s="111"/>
      <c r="E4571" s="111"/>
      <c r="F4571" s="111"/>
      <c r="G4571" s="123"/>
      <c r="Q4571" t="str">
        <f t="shared" si="3890"/>
        <v>-</v>
      </c>
    </row>
    <row r="4572" spans="1:17">
      <c r="A4572" s="13" t="s">
        <v>0</v>
      </c>
      <c r="B4572" s="13" t="s">
        <v>0</v>
      </c>
      <c r="C4572" s="13" t="s">
        <v>0</v>
      </c>
      <c r="D4572" s="13" t="s">
        <v>0</v>
      </c>
      <c r="E4572" s="13" t="s">
        <v>0</v>
      </c>
      <c r="F4572" s="13" t="s">
        <v>0</v>
      </c>
      <c r="G4572" s="84" t="s">
        <v>0</v>
      </c>
      <c r="H4572" s="27" t="s">
        <v>0</v>
      </c>
      <c r="I4572" s="27"/>
      <c r="J4572" s="27"/>
      <c r="K4572" s="27"/>
      <c r="L4572" s="27"/>
      <c r="M4572" s="27"/>
      <c r="N4572" s="27"/>
      <c r="O4572" s="27"/>
      <c r="P4572" s="27"/>
      <c r="Q4572" s="27" t="str">
        <f t="shared" si="3890"/>
        <v>-</v>
      </c>
    </row>
    <row r="4573" spans="1:17">
      <c r="A4573" s="13" t="s">
        <v>0</v>
      </c>
      <c r="B4573" s="13" t="s">
        <v>0</v>
      </c>
      <c r="C4573" s="13" t="s">
        <v>0</v>
      </c>
      <c r="D4573" s="13" t="s">
        <v>0</v>
      </c>
      <c r="E4573" s="13" t="s">
        <v>0</v>
      </c>
      <c r="F4573" s="13" t="s">
        <v>0</v>
      </c>
      <c r="G4573" s="84" t="s">
        <v>0</v>
      </c>
      <c r="H4573" s="24" t="s">
        <v>1667</v>
      </c>
      <c r="I4573" s="36">
        <v>83861823</v>
      </c>
      <c r="J4573" s="36">
        <f t="shared" ref="J4573" si="3912">SUM(J4565)</f>
        <v>80904484</v>
      </c>
      <c r="K4573" s="36">
        <f t="shared" ref="K4573:K4574" si="3913">SUM(K4565)</f>
        <v>44372024</v>
      </c>
      <c r="L4573" s="36">
        <f>M4573+N4573+O4573</f>
        <v>19262929</v>
      </c>
      <c r="M4573" s="36">
        <f t="shared" ref="M4573:O4574" si="3914">SUM(M4565)</f>
        <v>6444544</v>
      </c>
      <c r="N4573" s="36">
        <f t="shared" si="3914"/>
        <v>6353413</v>
      </c>
      <c r="O4573" s="36">
        <f t="shared" si="3914"/>
        <v>6464972</v>
      </c>
      <c r="P4573" s="36">
        <f>SUM(K4573+L4573)</f>
        <v>63634953</v>
      </c>
      <c r="Q4573" s="36">
        <f t="shared" si="3890"/>
        <v>78.654420439786747</v>
      </c>
    </row>
    <row r="4574" spans="1:17">
      <c r="A4574" s="13" t="s">
        <v>0</v>
      </c>
      <c r="B4574" s="13" t="s">
        <v>0</v>
      </c>
      <c r="C4574" s="13" t="s">
        <v>0</v>
      </c>
      <c r="D4574" s="13" t="s">
        <v>0</v>
      </c>
      <c r="E4574" s="13" t="s">
        <v>0</v>
      </c>
      <c r="F4574" s="13" t="s">
        <v>0</v>
      </c>
      <c r="G4574" s="84" t="s">
        <v>0</v>
      </c>
      <c r="H4574" s="18" t="s">
        <v>125</v>
      </c>
      <c r="I4574" s="37">
        <v>2029</v>
      </c>
      <c r="J4574" s="37">
        <f t="shared" ref="J4574" si="3915">SUM(J4566)</f>
        <v>2029</v>
      </c>
      <c r="K4574" s="37">
        <f t="shared" si="3913"/>
        <v>0</v>
      </c>
      <c r="L4574" s="37"/>
      <c r="M4574" s="37">
        <f t="shared" si="3914"/>
        <v>0</v>
      </c>
      <c r="N4574" s="37">
        <f t="shared" si="3914"/>
        <v>0</v>
      </c>
      <c r="O4574" s="37">
        <f t="shared" si="3914"/>
        <v>0</v>
      </c>
      <c r="P4574" s="37"/>
      <c r="Q4574" s="37">
        <f t="shared" si="3890"/>
        <v>0</v>
      </c>
    </row>
    <row r="4575" spans="1:17" ht="15.75" thickBot="1">
      <c r="A4575" s="17" t="s">
        <v>803</v>
      </c>
      <c r="B4575" s="17" t="s">
        <v>140</v>
      </c>
      <c r="C4575" s="12" t="s">
        <v>0</v>
      </c>
      <c r="D4575" s="12" t="s">
        <v>0</v>
      </c>
      <c r="E4575" s="18" t="s">
        <v>0</v>
      </c>
      <c r="F4575" s="18" t="s">
        <v>0</v>
      </c>
      <c r="G4575" s="81" t="s">
        <v>0</v>
      </c>
      <c r="H4575" s="18" t="s">
        <v>0</v>
      </c>
      <c r="I4575" s="11"/>
      <c r="J4575" s="11"/>
      <c r="K4575" s="11"/>
      <c r="L4575" s="11"/>
      <c r="M4575" s="11"/>
      <c r="N4575" s="11"/>
      <c r="O4575" s="11"/>
      <c r="P4575" s="11"/>
      <c r="Q4575" s="11" t="str">
        <f t="shared" si="3890"/>
        <v>-</v>
      </c>
    </row>
    <row r="4576" spans="1:17" ht="45.75" thickBot="1">
      <c r="A4576" s="1" t="s">
        <v>82</v>
      </c>
      <c r="B4576" s="1" t="s">
        <v>83</v>
      </c>
      <c r="C4576" s="1" t="s">
        <v>84</v>
      </c>
      <c r="D4576" s="19" t="s">
        <v>0</v>
      </c>
      <c r="E4576" s="1" t="s">
        <v>85</v>
      </c>
      <c r="F4576" s="1" t="s">
        <v>86</v>
      </c>
      <c r="G4576" s="82" t="s">
        <v>87</v>
      </c>
      <c r="H4576" s="1" t="s">
        <v>1</v>
      </c>
      <c r="I4576" s="1" t="s">
        <v>3016</v>
      </c>
      <c r="J4576" s="1" t="s">
        <v>3199</v>
      </c>
      <c r="K4576" s="1" t="s">
        <v>3198</v>
      </c>
      <c r="L4576" s="1" t="s">
        <v>3191</v>
      </c>
      <c r="M4576" s="1" t="s">
        <v>3193</v>
      </c>
      <c r="N4576" s="1" t="s">
        <v>3194</v>
      </c>
      <c r="O4576" s="1" t="s">
        <v>3195</v>
      </c>
      <c r="P4576" s="1" t="s">
        <v>3192</v>
      </c>
      <c r="Q4576" s="1" t="s">
        <v>3185</v>
      </c>
    </row>
    <row r="4577" spans="1:17">
      <c r="A4577" s="20" t="s">
        <v>0</v>
      </c>
      <c r="B4577" s="20" t="s">
        <v>0</v>
      </c>
      <c r="C4577" s="20" t="s">
        <v>0</v>
      </c>
      <c r="D4577" s="21" t="s">
        <v>0</v>
      </c>
      <c r="E4577" s="21" t="s">
        <v>0</v>
      </c>
      <c r="F4577" s="22" t="s">
        <v>0</v>
      </c>
      <c r="G4577" s="83" t="s">
        <v>0</v>
      </c>
      <c r="H4577" s="23" t="s">
        <v>0</v>
      </c>
      <c r="I4577" s="28">
        <v>1</v>
      </c>
      <c r="J4577" s="28">
        <v>2</v>
      </c>
      <c r="K4577" s="28">
        <v>3</v>
      </c>
      <c r="L4577" s="28" t="s">
        <v>3186</v>
      </c>
      <c r="M4577" s="28">
        <v>5</v>
      </c>
      <c r="N4577" s="28">
        <v>6</v>
      </c>
      <c r="O4577" s="28">
        <v>7</v>
      </c>
      <c r="P4577" s="28" t="s">
        <v>3187</v>
      </c>
      <c r="Q4577" s="28">
        <v>9</v>
      </c>
    </row>
    <row r="4578" spans="1:17">
      <c r="A4578" s="17" t="s">
        <v>803</v>
      </c>
      <c r="B4578" s="17" t="s">
        <v>140</v>
      </c>
      <c r="C4578" s="12" t="s">
        <v>88</v>
      </c>
      <c r="D4578" s="12" t="s">
        <v>1668</v>
      </c>
      <c r="E4578" s="18" t="s">
        <v>0</v>
      </c>
      <c r="F4578" s="18" t="s">
        <v>0</v>
      </c>
      <c r="G4578" s="81" t="s">
        <v>0</v>
      </c>
      <c r="H4578" s="18" t="s">
        <v>1669</v>
      </c>
      <c r="I4578" s="11"/>
      <c r="J4578" s="11"/>
      <c r="K4578" s="11"/>
      <c r="L4578" s="11"/>
      <c r="M4578" s="11"/>
      <c r="N4578" s="11"/>
      <c r="O4578" s="11"/>
      <c r="P4578" s="11"/>
      <c r="Q4578" s="11" t="str">
        <f t="shared" si="3890"/>
        <v>-</v>
      </c>
    </row>
    <row r="4579" spans="1:17" ht="22.5">
      <c r="A4579" s="17" t="s">
        <v>0</v>
      </c>
      <c r="B4579" s="17" t="s">
        <v>0</v>
      </c>
      <c r="C4579" s="17" t="s">
        <v>0</v>
      </c>
      <c r="D4579" s="18" t="s">
        <v>0</v>
      </c>
      <c r="E4579" s="18" t="s">
        <v>0</v>
      </c>
      <c r="F4579" s="18" t="s">
        <v>0</v>
      </c>
      <c r="G4579" s="81" t="s">
        <v>0</v>
      </c>
      <c r="H4579" s="24" t="s">
        <v>27</v>
      </c>
      <c r="I4579" s="29">
        <v>2316415</v>
      </c>
      <c r="J4579" s="29">
        <f t="shared" ref="J4579" si="3916">SUM(J4580,J4588,J4590)</f>
        <v>2315830</v>
      </c>
      <c r="K4579" s="29">
        <f t="shared" ref="K4579" si="3917">SUM(K4580,K4588,K4590)</f>
        <v>1258467</v>
      </c>
      <c r="L4579" s="29">
        <f t="shared" ref="L4579:L4611" si="3918">M4579+N4579+O4579</f>
        <v>617650</v>
      </c>
      <c r="M4579" s="29">
        <f t="shared" ref="M4579:O4579" si="3919">SUM(M4580,M4588,M4590)</f>
        <v>214850</v>
      </c>
      <c r="N4579" s="29">
        <f t="shared" si="3919"/>
        <v>201400</v>
      </c>
      <c r="O4579" s="29">
        <f t="shared" si="3919"/>
        <v>201400</v>
      </c>
      <c r="P4579" s="29">
        <f t="shared" ref="P4579:P4611" si="3920">SUM(K4579+L4579)</f>
        <v>1876117</v>
      </c>
      <c r="Q4579" s="29">
        <f t="shared" si="3890"/>
        <v>81.012725459122649</v>
      </c>
    </row>
    <row r="4580" spans="1:17">
      <c r="A4580" s="12" t="s">
        <v>803</v>
      </c>
      <c r="B4580" s="12" t="s">
        <v>140</v>
      </c>
      <c r="C4580" s="12" t="s">
        <v>88</v>
      </c>
      <c r="D4580" s="12" t="s">
        <v>1668</v>
      </c>
      <c r="E4580" s="18" t="s">
        <v>2</v>
      </c>
      <c r="F4580" s="18" t="s">
        <v>0</v>
      </c>
      <c r="G4580" s="81" t="s">
        <v>0</v>
      </c>
      <c r="H4580" s="18" t="s">
        <v>3</v>
      </c>
      <c r="I4580" s="3">
        <v>1960682</v>
      </c>
      <c r="J4580" s="3">
        <f t="shared" ref="J4580" si="3921">SUM(J4581:J4582)</f>
        <v>1973697</v>
      </c>
      <c r="K4580" s="3">
        <f t="shared" ref="K4580" si="3922">SUM(K4581:K4582)</f>
        <v>1065871</v>
      </c>
      <c r="L4580" s="3">
        <f t="shared" si="3918"/>
        <v>513600</v>
      </c>
      <c r="M4580" s="3">
        <f t="shared" ref="M4580:O4580" si="3923">SUM(M4581:M4582)</f>
        <v>171200</v>
      </c>
      <c r="N4580" s="3">
        <f t="shared" si="3923"/>
        <v>171200</v>
      </c>
      <c r="O4580" s="3">
        <f t="shared" si="3923"/>
        <v>171200</v>
      </c>
      <c r="P4580" s="3">
        <f t="shared" si="3920"/>
        <v>1579471</v>
      </c>
      <c r="Q4580" s="3">
        <f t="shared" si="3890"/>
        <v>80.026012098108268</v>
      </c>
    </row>
    <row r="4581" spans="1:17">
      <c r="A4581" s="33" t="s">
        <v>803</v>
      </c>
      <c r="B4581" s="33" t="s">
        <v>140</v>
      </c>
      <c r="C4581" s="33" t="s">
        <v>88</v>
      </c>
      <c r="D4581" s="33" t="s">
        <v>1668</v>
      </c>
      <c r="E4581" s="34">
        <v>6111</v>
      </c>
      <c r="F4581" s="33"/>
      <c r="G4581" s="84" t="s">
        <v>3109</v>
      </c>
      <c r="H4581" s="35" t="s">
        <v>4</v>
      </c>
      <c r="I4581" s="2">
        <v>1721982</v>
      </c>
      <c r="J4581" s="2">
        <v>1721982</v>
      </c>
      <c r="K4581" s="2">
        <v>916204</v>
      </c>
      <c r="L4581" s="2">
        <f t="shared" si="3918"/>
        <v>459000</v>
      </c>
      <c r="M4581" s="2">
        <v>153000</v>
      </c>
      <c r="N4581" s="2">
        <v>153000</v>
      </c>
      <c r="O4581" s="2">
        <v>153000</v>
      </c>
      <c r="P4581" s="2">
        <f t="shared" si="3920"/>
        <v>1375204</v>
      </c>
      <c r="Q4581" s="2">
        <f t="shared" si="3890"/>
        <v>79.861694256966686</v>
      </c>
    </row>
    <row r="4582" spans="1:17">
      <c r="A4582" s="17" t="s">
        <v>803</v>
      </c>
      <c r="B4582" s="17" t="s">
        <v>140</v>
      </c>
      <c r="C4582" s="17" t="s">
        <v>88</v>
      </c>
      <c r="D4582" s="17" t="s">
        <v>1668</v>
      </c>
      <c r="E4582" s="17" t="s">
        <v>91</v>
      </c>
      <c r="F4582" s="12" t="s">
        <v>0</v>
      </c>
      <c r="G4582" s="84" t="s">
        <v>0</v>
      </c>
      <c r="H4582" s="18" t="s">
        <v>5</v>
      </c>
      <c r="I4582" s="3">
        <v>238700</v>
      </c>
      <c r="J4582" s="3">
        <f t="shared" ref="J4582:K4582" si="3924">SUM(J4583:J4587)</f>
        <v>251715</v>
      </c>
      <c r="K4582" s="3">
        <f t="shared" si="3924"/>
        <v>149667</v>
      </c>
      <c r="L4582" s="3">
        <f t="shared" si="3918"/>
        <v>54600</v>
      </c>
      <c r="M4582" s="3">
        <f t="shared" ref="M4582:O4582" si="3925">SUM(M4583:M4587)</f>
        <v>18200</v>
      </c>
      <c r="N4582" s="3">
        <f t="shared" si="3925"/>
        <v>18200</v>
      </c>
      <c r="O4582" s="3">
        <f t="shared" si="3925"/>
        <v>18200</v>
      </c>
      <c r="P4582" s="3">
        <f t="shared" si="3920"/>
        <v>204267</v>
      </c>
      <c r="Q4582" s="3">
        <f t="shared" si="3890"/>
        <v>81.150110243728022</v>
      </c>
    </row>
    <row r="4583" spans="1:17">
      <c r="A4583" s="33" t="s">
        <v>803</v>
      </c>
      <c r="B4583" s="33" t="s">
        <v>140</v>
      </c>
      <c r="C4583" s="33" t="s">
        <v>88</v>
      </c>
      <c r="D4583" s="33" t="s">
        <v>1668</v>
      </c>
      <c r="E4583" s="34">
        <v>6112</v>
      </c>
      <c r="F4583" s="33" t="s">
        <v>1670</v>
      </c>
      <c r="G4583" s="84" t="s">
        <v>3109</v>
      </c>
      <c r="H4583" s="35" t="s">
        <v>9</v>
      </c>
      <c r="I4583" s="2">
        <v>35500</v>
      </c>
      <c r="J4583" s="2">
        <v>35500</v>
      </c>
      <c r="K4583" s="2">
        <v>20724</v>
      </c>
      <c r="L4583" s="2">
        <f t="shared" si="3918"/>
        <v>9600</v>
      </c>
      <c r="M4583" s="2">
        <v>3200</v>
      </c>
      <c r="N4583" s="2">
        <v>3200</v>
      </c>
      <c r="O4583" s="2">
        <v>3200</v>
      </c>
      <c r="P4583" s="2">
        <f t="shared" si="3920"/>
        <v>30324</v>
      </c>
      <c r="Q4583" s="2">
        <f t="shared" si="3890"/>
        <v>85.419718309859149</v>
      </c>
    </row>
    <row r="4584" spans="1:17">
      <c r="A4584" s="33" t="s">
        <v>803</v>
      </c>
      <c r="B4584" s="33" t="s">
        <v>140</v>
      </c>
      <c r="C4584" s="33" t="s">
        <v>88</v>
      </c>
      <c r="D4584" s="33" t="s">
        <v>1668</v>
      </c>
      <c r="E4584" s="34">
        <v>6112</v>
      </c>
      <c r="F4584" s="33" t="s">
        <v>1671</v>
      </c>
      <c r="G4584" s="84" t="s">
        <v>3109</v>
      </c>
      <c r="H4584" s="35" t="s">
        <v>10</v>
      </c>
      <c r="I4584" s="2">
        <v>156000</v>
      </c>
      <c r="J4584" s="2">
        <v>156000</v>
      </c>
      <c r="K4584" s="2">
        <v>83406</v>
      </c>
      <c r="L4584" s="2">
        <f t="shared" si="3918"/>
        <v>45000</v>
      </c>
      <c r="M4584" s="2">
        <v>15000</v>
      </c>
      <c r="N4584" s="2">
        <v>15000</v>
      </c>
      <c r="O4584" s="2">
        <v>15000</v>
      </c>
      <c r="P4584" s="2">
        <f t="shared" si="3920"/>
        <v>128406</v>
      </c>
      <c r="Q4584" s="2">
        <f t="shared" si="3890"/>
        <v>82.311538461538461</v>
      </c>
    </row>
    <row r="4585" spans="1:17">
      <c r="A4585" s="12" t="s">
        <v>803</v>
      </c>
      <c r="B4585" s="12" t="s">
        <v>140</v>
      </c>
      <c r="C4585" s="12" t="s">
        <v>88</v>
      </c>
      <c r="D4585" s="12" t="s">
        <v>1668</v>
      </c>
      <c r="E4585" s="11">
        <v>6112</v>
      </c>
      <c r="F4585" s="12" t="s">
        <v>1672</v>
      </c>
      <c r="G4585" s="84" t="s">
        <v>3109</v>
      </c>
      <c r="H4585" s="13" t="s">
        <v>7</v>
      </c>
      <c r="I4585" s="2">
        <v>26700</v>
      </c>
      <c r="J4585" s="2">
        <v>39715</v>
      </c>
      <c r="K4585" s="2">
        <v>40937</v>
      </c>
      <c r="L4585" s="2">
        <f t="shared" si="3918"/>
        <v>0</v>
      </c>
      <c r="M4585" s="2"/>
      <c r="N4585" s="2"/>
      <c r="O4585" s="2"/>
      <c r="P4585" s="2">
        <f t="shared" si="3920"/>
        <v>40937</v>
      </c>
      <c r="Q4585" s="2">
        <f t="shared" si="3890"/>
        <v>103.07692307692307</v>
      </c>
    </row>
    <row r="4586" spans="1:17">
      <c r="A4586" s="12" t="s">
        <v>803</v>
      </c>
      <c r="B4586" s="12" t="s">
        <v>140</v>
      </c>
      <c r="C4586" s="12" t="s">
        <v>88</v>
      </c>
      <c r="D4586" s="12" t="s">
        <v>1668</v>
      </c>
      <c r="E4586" s="11">
        <v>6112</v>
      </c>
      <c r="F4586" s="12" t="s">
        <v>1673</v>
      </c>
      <c r="G4586" s="84" t="s">
        <v>3109</v>
      </c>
      <c r="H4586" s="13" t="s">
        <v>8</v>
      </c>
      <c r="I4586" s="2">
        <v>0</v>
      </c>
      <c r="J4586" s="2">
        <v>0</v>
      </c>
      <c r="K4586" s="2">
        <v>0</v>
      </c>
      <c r="L4586" s="2">
        <f t="shared" si="3918"/>
        <v>0</v>
      </c>
      <c r="M4586" s="2"/>
      <c r="N4586" s="2"/>
      <c r="O4586" s="2"/>
      <c r="P4586" s="2">
        <f t="shared" si="3920"/>
        <v>0</v>
      </c>
      <c r="Q4586" s="2" t="str">
        <f t="shared" si="3890"/>
        <v>-</v>
      </c>
    </row>
    <row r="4587" spans="1:17">
      <c r="A4587" s="12" t="s">
        <v>803</v>
      </c>
      <c r="B4587" s="12" t="s">
        <v>140</v>
      </c>
      <c r="C4587" s="12" t="s">
        <v>88</v>
      </c>
      <c r="D4587" s="12" t="s">
        <v>1668</v>
      </c>
      <c r="E4587" s="11">
        <v>6112</v>
      </c>
      <c r="F4587" s="12" t="s">
        <v>1674</v>
      </c>
      <c r="G4587" s="84" t="s">
        <v>3109</v>
      </c>
      <c r="H4587" s="13" t="s">
        <v>6</v>
      </c>
      <c r="I4587" s="2">
        <v>20500</v>
      </c>
      <c r="J4587" s="2">
        <v>20500</v>
      </c>
      <c r="K4587" s="2">
        <v>4600</v>
      </c>
      <c r="L4587" s="2">
        <f t="shared" si="3918"/>
        <v>0</v>
      </c>
      <c r="M4587" s="2"/>
      <c r="N4587" s="2"/>
      <c r="O4587" s="2"/>
      <c r="P4587" s="2">
        <f t="shared" si="3920"/>
        <v>4600</v>
      </c>
      <c r="Q4587" s="2">
        <f t="shared" si="3890"/>
        <v>22.439024390243905</v>
      </c>
    </row>
    <row r="4588" spans="1:17">
      <c r="A4588" s="12" t="s">
        <v>803</v>
      </c>
      <c r="B4588" s="12" t="s">
        <v>140</v>
      </c>
      <c r="C4588" s="12" t="s">
        <v>88</v>
      </c>
      <c r="D4588" s="12" t="s">
        <v>1668</v>
      </c>
      <c r="E4588" s="18" t="s">
        <v>13</v>
      </c>
      <c r="F4588" s="18" t="s">
        <v>0</v>
      </c>
      <c r="G4588" s="81" t="s">
        <v>0</v>
      </c>
      <c r="H4588" s="18" t="s">
        <v>14</v>
      </c>
      <c r="I4588" s="3">
        <v>180808</v>
      </c>
      <c r="J4588" s="3">
        <f t="shared" ref="J4588:K4588" si="3926">SUM(J4589)</f>
        <v>180808</v>
      </c>
      <c r="K4588" s="3">
        <f t="shared" si="3926"/>
        <v>96137</v>
      </c>
      <c r="L4588" s="3">
        <f t="shared" si="3918"/>
        <v>57000</v>
      </c>
      <c r="M4588" s="3">
        <f t="shared" ref="M4588:O4588" si="3927">SUM(M4589)</f>
        <v>19000</v>
      </c>
      <c r="N4588" s="3">
        <f t="shared" si="3927"/>
        <v>19000</v>
      </c>
      <c r="O4588" s="3">
        <f t="shared" si="3927"/>
        <v>19000</v>
      </c>
      <c r="P4588" s="3">
        <f t="shared" si="3920"/>
        <v>153137</v>
      </c>
      <c r="Q4588" s="3">
        <f t="shared" si="3890"/>
        <v>84.695920534489616</v>
      </c>
    </row>
    <row r="4589" spans="1:17">
      <c r="A4589" s="33" t="s">
        <v>803</v>
      </c>
      <c r="B4589" s="33" t="s">
        <v>140</v>
      </c>
      <c r="C4589" s="33" t="s">
        <v>88</v>
      </c>
      <c r="D4589" s="33" t="s">
        <v>1668</v>
      </c>
      <c r="E4589" s="34">
        <v>6121</v>
      </c>
      <c r="F4589" s="33"/>
      <c r="G4589" s="84" t="s">
        <v>3109</v>
      </c>
      <c r="H4589" s="35" t="s">
        <v>15</v>
      </c>
      <c r="I4589" s="2">
        <v>180808</v>
      </c>
      <c r="J4589" s="2">
        <v>180808</v>
      </c>
      <c r="K4589" s="2">
        <v>96137</v>
      </c>
      <c r="L4589" s="2">
        <f t="shared" si="3918"/>
        <v>57000</v>
      </c>
      <c r="M4589" s="2">
        <v>19000</v>
      </c>
      <c r="N4589" s="2">
        <v>19000</v>
      </c>
      <c r="O4589" s="2">
        <v>19000</v>
      </c>
      <c r="P4589" s="2">
        <f t="shared" si="3920"/>
        <v>153137</v>
      </c>
      <c r="Q4589" s="2">
        <f t="shared" si="3890"/>
        <v>84.695920534489616</v>
      </c>
    </row>
    <row r="4590" spans="1:17">
      <c r="A4590" s="12" t="s">
        <v>803</v>
      </c>
      <c r="B4590" s="12" t="s">
        <v>140</v>
      </c>
      <c r="C4590" s="12" t="s">
        <v>88</v>
      </c>
      <c r="D4590" s="12" t="s">
        <v>1668</v>
      </c>
      <c r="E4590" s="18" t="s">
        <v>16</v>
      </c>
      <c r="F4590" s="18" t="s">
        <v>0</v>
      </c>
      <c r="G4590" s="81" t="s">
        <v>0</v>
      </c>
      <c r="H4590" s="18" t="s">
        <v>17</v>
      </c>
      <c r="I4590" s="3">
        <v>174925</v>
      </c>
      <c r="J4590" s="3">
        <f t="shared" ref="J4590:K4590" si="3928">SUM(J4591:J4598)</f>
        <v>161325</v>
      </c>
      <c r="K4590" s="3">
        <f t="shared" si="3928"/>
        <v>96459</v>
      </c>
      <c r="L4590" s="3">
        <f t="shared" si="3918"/>
        <v>47050</v>
      </c>
      <c r="M4590" s="3">
        <f t="shared" ref="M4590:O4590" si="3929">SUM(M4591:M4598)</f>
        <v>24650</v>
      </c>
      <c r="N4590" s="3">
        <f t="shared" si="3929"/>
        <v>11200</v>
      </c>
      <c r="O4590" s="3">
        <f t="shared" si="3929"/>
        <v>11200</v>
      </c>
      <c r="P4590" s="3">
        <f t="shared" si="3920"/>
        <v>143509</v>
      </c>
      <c r="Q4590" s="3">
        <f t="shared" si="3890"/>
        <v>88.956454362312101</v>
      </c>
    </row>
    <row r="4591" spans="1:17">
      <c r="A4591" s="12" t="s">
        <v>803</v>
      </c>
      <c r="B4591" s="12" t="s">
        <v>140</v>
      </c>
      <c r="C4591" s="12" t="s">
        <v>88</v>
      </c>
      <c r="D4591" s="12" t="s">
        <v>1668</v>
      </c>
      <c r="E4591" s="11">
        <v>6131</v>
      </c>
      <c r="F4591" s="12"/>
      <c r="G4591" s="84" t="s">
        <v>3109</v>
      </c>
      <c r="H4591" s="13" t="s">
        <v>18</v>
      </c>
      <c r="I4591" s="2">
        <v>2500</v>
      </c>
      <c r="J4591" s="2">
        <v>13000</v>
      </c>
      <c r="K4591" s="2">
        <v>13000</v>
      </c>
      <c r="L4591" s="2">
        <f t="shared" si="3918"/>
        <v>0</v>
      </c>
      <c r="M4591" s="2"/>
      <c r="N4591" s="2"/>
      <c r="O4591" s="2"/>
      <c r="P4591" s="2">
        <f t="shared" si="3920"/>
        <v>13000</v>
      </c>
      <c r="Q4591" s="2">
        <f t="shared" si="3890"/>
        <v>100</v>
      </c>
    </row>
    <row r="4592" spans="1:17">
      <c r="A4592" s="12" t="s">
        <v>803</v>
      </c>
      <c r="B4592" s="12" t="s">
        <v>140</v>
      </c>
      <c r="C4592" s="12" t="s">
        <v>88</v>
      </c>
      <c r="D4592" s="12" t="s">
        <v>1668</v>
      </c>
      <c r="E4592" s="11">
        <v>6132</v>
      </c>
      <c r="F4592" s="12"/>
      <c r="G4592" s="84" t="s">
        <v>3109</v>
      </c>
      <c r="H4592" s="13" t="s">
        <v>19</v>
      </c>
      <c r="I4592" s="2">
        <v>62500</v>
      </c>
      <c r="J4592" s="2">
        <v>62500</v>
      </c>
      <c r="K4592" s="2">
        <v>37500</v>
      </c>
      <c r="L4592" s="2">
        <f t="shared" si="3918"/>
        <v>20000</v>
      </c>
      <c r="M4592" s="2">
        <v>10000</v>
      </c>
      <c r="N4592" s="2">
        <v>5000</v>
      </c>
      <c r="O4592" s="2">
        <v>5000</v>
      </c>
      <c r="P4592" s="2">
        <f t="shared" si="3920"/>
        <v>57500</v>
      </c>
      <c r="Q4592" s="2">
        <f t="shared" si="3890"/>
        <v>92</v>
      </c>
    </row>
    <row r="4593" spans="1:17">
      <c r="A4593" s="12" t="s">
        <v>803</v>
      </c>
      <c r="B4593" s="12" t="s">
        <v>140</v>
      </c>
      <c r="C4593" s="12" t="s">
        <v>88</v>
      </c>
      <c r="D4593" s="12" t="s">
        <v>1668</v>
      </c>
      <c r="E4593" s="11">
        <v>6133</v>
      </c>
      <c r="F4593" s="12"/>
      <c r="G4593" s="84" t="s">
        <v>3109</v>
      </c>
      <c r="H4593" s="13" t="s">
        <v>20</v>
      </c>
      <c r="I4593" s="2">
        <v>14000</v>
      </c>
      <c r="J4593" s="2">
        <v>14000</v>
      </c>
      <c r="K4593" s="2">
        <v>7200</v>
      </c>
      <c r="L4593" s="2">
        <f t="shared" si="3918"/>
        <v>3700</v>
      </c>
      <c r="M4593" s="2">
        <v>1500</v>
      </c>
      <c r="N4593" s="2">
        <v>1100</v>
      </c>
      <c r="O4593" s="2">
        <v>1100</v>
      </c>
      <c r="P4593" s="2">
        <f t="shared" si="3920"/>
        <v>10900</v>
      </c>
      <c r="Q4593" s="2">
        <f t="shared" si="3890"/>
        <v>77.857142857142861</v>
      </c>
    </row>
    <row r="4594" spans="1:17">
      <c r="A4594" s="12" t="s">
        <v>803</v>
      </c>
      <c r="B4594" s="12" t="s">
        <v>140</v>
      </c>
      <c r="C4594" s="12" t="s">
        <v>88</v>
      </c>
      <c r="D4594" s="12" t="s">
        <v>1668</v>
      </c>
      <c r="E4594" s="11">
        <v>6134</v>
      </c>
      <c r="F4594" s="12"/>
      <c r="G4594" s="84" t="s">
        <v>3109</v>
      </c>
      <c r="H4594" s="13" t="s">
        <v>21</v>
      </c>
      <c r="I4594" s="2">
        <v>21000</v>
      </c>
      <c r="J4594" s="2">
        <v>14000</v>
      </c>
      <c r="K4594" s="2">
        <v>9400</v>
      </c>
      <c r="L4594" s="2">
        <f t="shared" si="3918"/>
        <v>3000</v>
      </c>
      <c r="M4594" s="2">
        <v>1000</v>
      </c>
      <c r="N4594" s="2">
        <v>1000</v>
      </c>
      <c r="O4594" s="2">
        <v>1000</v>
      </c>
      <c r="P4594" s="2">
        <f t="shared" si="3920"/>
        <v>12400</v>
      </c>
      <c r="Q4594" s="2">
        <f t="shared" si="3890"/>
        <v>88.571428571428569</v>
      </c>
    </row>
    <row r="4595" spans="1:17">
      <c r="A4595" s="12" t="s">
        <v>803</v>
      </c>
      <c r="B4595" s="12" t="s">
        <v>140</v>
      </c>
      <c r="C4595" s="12" t="s">
        <v>88</v>
      </c>
      <c r="D4595" s="12" t="s">
        <v>1668</v>
      </c>
      <c r="E4595" s="11">
        <v>6135</v>
      </c>
      <c r="F4595" s="12"/>
      <c r="G4595" s="84" t="s">
        <v>3109</v>
      </c>
      <c r="H4595" s="13" t="s">
        <v>22</v>
      </c>
      <c r="I4595" s="2">
        <v>1950</v>
      </c>
      <c r="J4595" s="2">
        <v>750</v>
      </c>
      <c r="K4595" s="2">
        <v>400</v>
      </c>
      <c r="L4595" s="2">
        <f t="shared" si="3918"/>
        <v>350</v>
      </c>
      <c r="M4595" s="2">
        <v>350</v>
      </c>
      <c r="N4595" s="2"/>
      <c r="O4595" s="2"/>
      <c r="P4595" s="2">
        <f t="shared" si="3920"/>
        <v>750</v>
      </c>
      <c r="Q4595" s="2">
        <f t="shared" si="3890"/>
        <v>100</v>
      </c>
    </row>
    <row r="4596" spans="1:17">
      <c r="A4596" s="12" t="s">
        <v>803</v>
      </c>
      <c r="B4596" s="12" t="s">
        <v>140</v>
      </c>
      <c r="C4596" s="12" t="s">
        <v>88</v>
      </c>
      <c r="D4596" s="12" t="s">
        <v>1668</v>
      </c>
      <c r="E4596" s="11">
        <v>6137</v>
      </c>
      <c r="F4596" s="12"/>
      <c r="G4596" s="84" t="s">
        <v>3109</v>
      </c>
      <c r="H4596" s="13" t="s">
        <v>24</v>
      </c>
      <c r="I4596" s="2">
        <v>18425</v>
      </c>
      <c r="J4596" s="2">
        <v>10425</v>
      </c>
      <c r="K4596" s="2">
        <v>8000</v>
      </c>
      <c r="L4596" s="2">
        <f t="shared" si="3918"/>
        <v>2400</v>
      </c>
      <c r="M4596" s="2">
        <v>800</v>
      </c>
      <c r="N4596" s="2">
        <v>800</v>
      </c>
      <c r="O4596" s="2">
        <v>800</v>
      </c>
      <c r="P4596" s="2">
        <f t="shared" si="3920"/>
        <v>10400</v>
      </c>
      <c r="Q4596" s="2">
        <f t="shared" si="3890"/>
        <v>99.760191846522787</v>
      </c>
    </row>
    <row r="4597" spans="1:17">
      <c r="A4597" s="12" t="s">
        <v>803</v>
      </c>
      <c r="B4597" s="12" t="s">
        <v>140</v>
      </c>
      <c r="C4597" s="12" t="s">
        <v>88</v>
      </c>
      <c r="D4597" s="12" t="s">
        <v>1668</v>
      </c>
      <c r="E4597" s="11">
        <v>6138</v>
      </c>
      <c r="F4597" s="12"/>
      <c r="G4597" s="84" t="s">
        <v>3109</v>
      </c>
      <c r="H4597" s="13" t="s">
        <v>25</v>
      </c>
      <c r="I4597" s="2">
        <v>3200</v>
      </c>
      <c r="J4597" s="2">
        <v>0</v>
      </c>
      <c r="K4597" s="2">
        <v>0</v>
      </c>
      <c r="L4597" s="2">
        <f t="shared" si="3918"/>
        <v>0</v>
      </c>
      <c r="M4597" s="2"/>
      <c r="N4597" s="2"/>
      <c r="O4597" s="2"/>
      <c r="P4597" s="2">
        <f t="shared" si="3920"/>
        <v>0</v>
      </c>
      <c r="Q4597" s="2" t="str">
        <f t="shared" si="3890"/>
        <v>-</v>
      </c>
    </row>
    <row r="4598" spans="1:17">
      <c r="A4598" s="17" t="s">
        <v>803</v>
      </c>
      <c r="B4598" s="17" t="s">
        <v>140</v>
      </c>
      <c r="C4598" s="17" t="s">
        <v>88</v>
      </c>
      <c r="D4598" s="17" t="s">
        <v>1668</v>
      </c>
      <c r="E4598" s="17" t="s">
        <v>99</v>
      </c>
      <c r="F4598" s="12" t="s">
        <v>0</v>
      </c>
      <c r="G4598" s="84" t="s">
        <v>0</v>
      </c>
      <c r="H4598" s="18" t="s">
        <v>26</v>
      </c>
      <c r="I4598" s="3">
        <v>51350</v>
      </c>
      <c r="J4598" s="3">
        <f t="shared" ref="J4598:K4598" si="3930">SUM(J4599:J4601)</f>
        <v>46650</v>
      </c>
      <c r="K4598" s="3">
        <f t="shared" si="3930"/>
        <v>20959</v>
      </c>
      <c r="L4598" s="3">
        <f t="shared" si="3918"/>
        <v>17600</v>
      </c>
      <c r="M4598" s="3">
        <f t="shared" ref="M4598:O4598" si="3931">SUM(M4599:M4601)</f>
        <v>11000</v>
      </c>
      <c r="N4598" s="3">
        <f t="shared" si="3931"/>
        <v>3300</v>
      </c>
      <c r="O4598" s="3">
        <f t="shared" si="3931"/>
        <v>3300</v>
      </c>
      <c r="P4598" s="3">
        <f t="shared" si="3920"/>
        <v>38559</v>
      </c>
      <c r="Q4598" s="3">
        <f t="shared" si="3890"/>
        <v>82.655948553054657</v>
      </c>
    </row>
    <row r="4599" spans="1:17">
      <c r="A4599" s="12" t="s">
        <v>803</v>
      </c>
      <c r="B4599" s="12" t="s">
        <v>140</v>
      </c>
      <c r="C4599" s="12" t="s">
        <v>88</v>
      </c>
      <c r="D4599" s="12" t="s">
        <v>1668</v>
      </c>
      <c r="E4599" s="11">
        <v>6139</v>
      </c>
      <c r="F4599" s="12"/>
      <c r="G4599" s="84" t="s">
        <v>3109</v>
      </c>
      <c r="H4599" s="13" t="s">
        <v>26</v>
      </c>
      <c r="I4599" s="2">
        <v>38450</v>
      </c>
      <c r="J4599" s="2">
        <v>33750</v>
      </c>
      <c r="K4599" s="2">
        <v>18000</v>
      </c>
      <c r="L4599" s="2">
        <f t="shared" si="3918"/>
        <v>9000</v>
      </c>
      <c r="M4599" s="2">
        <v>3000</v>
      </c>
      <c r="N4599" s="2">
        <v>3000</v>
      </c>
      <c r="O4599" s="2">
        <v>3000</v>
      </c>
      <c r="P4599" s="2">
        <f t="shared" si="3920"/>
        <v>27000</v>
      </c>
      <c r="Q4599" s="2">
        <f t="shared" si="3890"/>
        <v>80</v>
      </c>
    </row>
    <row r="4600" spans="1:17">
      <c r="A4600" s="33" t="s">
        <v>803</v>
      </c>
      <c r="B4600" s="33" t="s">
        <v>140</v>
      </c>
      <c r="C4600" s="33" t="s">
        <v>88</v>
      </c>
      <c r="D4600" s="33" t="s">
        <v>1668</v>
      </c>
      <c r="E4600" s="34">
        <v>6139</v>
      </c>
      <c r="F4600" s="33" t="s">
        <v>1675</v>
      </c>
      <c r="G4600" s="84" t="s">
        <v>3109</v>
      </c>
      <c r="H4600" s="35" t="s">
        <v>108</v>
      </c>
      <c r="I4600" s="2">
        <v>5200</v>
      </c>
      <c r="J4600" s="2">
        <v>5200</v>
      </c>
      <c r="K4600" s="2">
        <v>2959</v>
      </c>
      <c r="L4600" s="2">
        <f t="shared" si="3918"/>
        <v>900</v>
      </c>
      <c r="M4600" s="2">
        <v>300</v>
      </c>
      <c r="N4600" s="2">
        <v>300</v>
      </c>
      <c r="O4600" s="2">
        <v>300</v>
      </c>
      <c r="P4600" s="2">
        <f t="shared" si="3920"/>
        <v>3859</v>
      </c>
      <c r="Q4600" s="2">
        <f t="shared" si="3890"/>
        <v>74.211538461538467</v>
      </c>
    </row>
    <row r="4601" spans="1:17" ht="22.5">
      <c r="A4601" s="12" t="s">
        <v>803</v>
      </c>
      <c r="B4601" s="12" t="s">
        <v>140</v>
      </c>
      <c r="C4601" s="12" t="s">
        <v>88</v>
      </c>
      <c r="D4601" s="12" t="s">
        <v>1668</v>
      </c>
      <c r="E4601" s="11">
        <v>6139</v>
      </c>
      <c r="F4601" s="12" t="s">
        <v>1676</v>
      </c>
      <c r="G4601" s="84" t="s">
        <v>3109</v>
      </c>
      <c r="H4601" s="13" t="s">
        <v>114</v>
      </c>
      <c r="I4601" s="2">
        <v>7700</v>
      </c>
      <c r="J4601" s="2">
        <v>7700</v>
      </c>
      <c r="K4601" s="2">
        <v>0</v>
      </c>
      <c r="L4601" s="2">
        <f t="shared" si="3918"/>
        <v>7700</v>
      </c>
      <c r="M4601" s="2">
        <v>7700</v>
      </c>
      <c r="N4601" s="2"/>
      <c r="O4601" s="2"/>
      <c r="P4601" s="2">
        <f t="shared" si="3920"/>
        <v>7700</v>
      </c>
      <c r="Q4601" s="2">
        <f t="shared" si="3890"/>
        <v>100</v>
      </c>
    </row>
    <row r="4602" spans="1:17" ht="22.5">
      <c r="A4602" s="17" t="s">
        <v>0</v>
      </c>
      <c r="B4602" s="17" t="s">
        <v>0</v>
      </c>
      <c r="C4602" s="17" t="s">
        <v>0</v>
      </c>
      <c r="D4602" s="18" t="s">
        <v>0</v>
      </c>
      <c r="E4602" s="18" t="s">
        <v>0</v>
      </c>
      <c r="F4602" s="18"/>
      <c r="G4602" s="81" t="s">
        <v>0</v>
      </c>
      <c r="H4602" s="24" t="s">
        <v>36</v>
      </c>
      <c r="I4602" s="29">
        <v>100</v>
      </c>
      <c r="J4602" s="29">
        <f t="shared" ref="J4602:K4604" si="3932">SUM(J4603)</f>
        <v>100</v>
      </c>
      <c r="K4602" s="29">
        <f t="shared" si="3932"/>
        <v>0</v>
      </c>
      <c r="L4602" s="29">
        <f t="shared" si="3918"/>
        <v>0</v>
      </c>
      <c r="M4602" s="29">
        <f t="shared" ref="M4602:O4604" si="3933">SUM(M4603)</f>
        <v>0</v>
      </c>
      <c r="N4602" s="29">
        <f t="shared" si="3933"/>
        <v>0</v>
      </c>
      <c r="O4602" s="29">
        <f t="shared" si="3933"/>
        <v>0</v>
      </c>
      <c r="P4602" s="29">
        <f t="shared" si="3920"/>
        <v>0</v>
      </c>
      <c r="Q4602" s="29">
        <f t="shared" si="3890"/>
        <v>0</v>
      </c>
    </row>
    <row r="4603" spans="1:17">
      <c r="A4603" s="12" t="s">
        <v>803</v>
      </c>
      <c r="B4603" s="12" t="s">
        <v>140</v>
      </c>
      <c r="C4603" s="12" t="s">
        <v>88</v>
      </c>
      <c r="D4603" s="12" t="s">
        <v>1668</v>
      </c>
      <c r="E4603" s="18" t="s">
        <v>28</v>
      </c>
      <c r="F4603" s="18" t="s">
        <v>0</v>
      </c>
      <c r="G4603" s="81" t="s">
        <v>0</v>
      </c>
      <c r="H4603" s="18" t="s">
        <v>29</v>
      </c>
      <c r="I4603" s="3">
        <v>100</v>
      </c>
      <c r="J4603" s="3">
        <f t="shared" si="3932"/>
        <v>100</v>
      </c>
      <c r="K4603" s="3">
        <f t="shared" si="3932"/>
        <v>0</v>
      </c>
      <c r="L4603" s="3">
        <f t="shared" si="3918"/>
        <v>0</v>
      </c>
      <c r="M4603" s="3">
        <f t="shared" si="3933"/>
        <v>0</v>
      </c>
      <c r="N4603" s="3">
        <f t="shared" si="3933"/>
        <v>0</v>
      </c>
      <c r="O4603" s="3">
        <f t="shared" si="3933"/>
        <v>0</v>
      </c>
      <c r="P4603" s="3">
        <f t="shared" si="3920"/>
        <v>0</v>
      </c>
      <c r="Q4603" s="3">
        <f t="shared" si="3890"/>
        <v>0</v>
      </c>
    </row>
    <row r="4604" spans="1:17">
      <c r="A4604" s="17" t="s">
        <v>803</v>
      </c>
      <c r="B4604" s="17" t="s">
        <v>140</v>
      </c>
      <c r="C4604" s="17" t="s">
        <v>88</v>
      </c>
      <c r="D4604" s="17" t="s">
        <v>1668</v>
      </c>
      <c r="E4604" s="17" t="s">
        <v>120</v>
      </c>
      <c r="F4604" s="12" t="s">
        <v>0</v>
      </c>
      <c r="G4604" s="84" t="s">
        <v>0</v>
      </c>
      <c r="H4604" s="18" t="s">
        <v>35</v>
      </c>
      <c r="I4604" s="3">
        <v>100</v>
      </c>
      <c r="J4604" s="3">
        <f t="shared" si="3932"/>
        <v>100</v>
      </c>
      <c r="K4604" s="3">
        <f t="shared" si="3932"/>
        <v>0</v>
      </c>
      <c r="L4604" s="3">
        <f t="shared" si="3918"/>
        <v>0</v>
      </c>
      <c r="M4604" s="3">
        <f t="shared" si="3933"/>
        <v>0</v>
      </c>
      <c r="N4604" s="3">
        <f t="shared" si="3933"/>
        <v>0</v>
      </c>
      <c r="O4604" s="3">
        <f t="shared" si="3933"/>
        <v>0</v>
      </c>
      <c r="P4604" s="3">
        <f t="shared" si="3920"/>
        <v>0</v>
      </c>
      <c r="Q4604" s="3">
        <f t="shared" si="3890"/>
        <v>0</v>
      </c>
    </row>
    <row r="4605" spans="1:17">
      <c r="A4605" s="12" t="s">
        <v>803</v>
      </c>
      <c r="B4605" s="12" t="s">
        <v>140</v>
      </c>
      <c r="C4605" s="12" t="s">
        <v>88</v>
      </c>
      <c r="D4605" s="12" t="s">
        <v>1668</v>
      </c>
      <c r="E4605" s="11">
        <v>6148</v>
      </c>
      <c r="F4605" s="12"/>
      <c r="G4605" s="84" t="s">
        <v>3109</v>
      </c>
      <c r="H4605" s="13" t="s">
        <v>35</v>
      </c>
      <c r="I4605" s="2">
        <v>100</v>
      </c>
      <c r="J4605" s="2">
        <v>100</v>
      </c>
      <c r="K4605" s="2">
        <v>0</v>
      </c>
      <c r="L4605" s="2">
        <f t="shared" si="3918"/>
        <v>0</v>
      </c>
      <c r="M4605" s="2"/>
      <c r="N4605" s="2"/>
      <c r="O4605" s="2"/>
      <c r="P4605" s="2">
        <f t="shared" si="3920"/>
        <v>0</v>
      </c>
      <c r="Q4605" s="2">
        <f t="shared" si="3890"/>
        <v>0</v>
      </c>
    </row>
    <row r="4606" spans="1:17" ht="22.5">
      <c r="A4606" s="17" t="s">
        <v>0</v>
      </c>
      <c r="B4606" s="17" t="s">
        <v>0</v>
      </c>
      <c r="C4606" s="17" t="s">
        <v>0</v>
      </c>
      <c r="D4606" s="18" t="s">
        <v>0</v>
      </c>
      <c r="E4606" s="18" t="s">
        <v>0</v>
      </c>
      <c r="F4606" s="18" t="s">
        <v>0</v>
      </c>
      <c r="G4606" s="81" t="s">
        <v>0</v>
      </c>
      <c r="H4606" s="24" t="s">
        <v>58</v>
      </c>
      <c r="I4606" s="29">
        <v>36000</v>
      </c>
      <c r="J4606" s="29">
        <f t="shared" ref="J4606:K4606" si="3934">SUM(J4607)</f>
        <v>30000</v>
      </c>
      <c r="K4606" s="29">
        <f t="shared" si="3934"/>
        <v>25000</v>
      </c>
      <c r="L4606" s="29">
        <f t="shared" si="3918"/>
        <v>5000</v>
      </c>
      <c r="M4606" s="29">
        <f t="shared" ref="M4606:O4606" si="3935">SUM(M4607)</f>
        <v>5000</v>
      </c>
      <c r="N4606" s="29">
        <f t="shared" si="3935"/>
        <v>0</v>
      </c>
      <c r="O4606" s="29">
        <f t="shared" si="3935"/>
        <v>0</v>
      </c>
      <c r="P4606" s="29">
        <f t="shared" si="3920"/>
        <v>30000</v>
      </c>
      <c r="Q4606" s="29">
        <f t="shared" si="3890"/>
        <v>100</v>
      </c>
    </row>
    <row r="4607" spans="1:17">
      <c r="A4607" s="12" t="s">
        <v>803</v>
      </c>
      <c r="B4607" s="12" t="s">
        <v>140</v>
      </c>
      <c r="C4607" s="12" t="s">
        <v>88</v>
      </c>
      <c r="D4607" s="12" t="s">
        <v>1668</v>
      </c>
      <c r="E4607" s="18" t="s">
        <v>50</v>
      </c>
      <c r="F4607" s="18" t="s">
        <v>0</v>
      </c>
      <c r="G4607" s="81" t="s">
        <v>0</v>
      </c>
      <c r="H4607" s="18" t="s">
        <v>51</v>
      </c>
      <c r="I4607" s="3">
        <v>36000</v>
      </c>
      <c r="J4607" s="3">
        <f t="shared" ref="J4607" si="3936">SUM(J4608:J4609)</f>
        <v>30000</v>
      </c>
      <c r="K4607" s="3">
        <f t="shared" ref="K4607" si="3937">SUM(K4608:K4609)</f>
        <v>25000</v>
      </c>
      <c r="L4607" s="3">
        <f t="shared" si="3918"/>
        <v>5000</v>
      </c>
      <c r="M4607" s="3">
        <f t="shared" ref="M4607:O4607" si="3938">SUM(M4608:M4609)</f>
        <v>5000</v>
      </c>
      <c r="N4607" s="3">
        <f t="shared" si="3938"/>
        <v>0</v>
      </c>
      <c r="O4607" s="3">
        <f t="shared" si="3938"/>
        <v>0</v>
      </c>
      <c r="P4607" s="3">
        <f t="shared" si="3920"/>
        <v>30000</v>
      </c>
      <c r="Q4607" s="3">
        <f t="shared" si="3890"/>
        <v>100</v>
      </c>
    </row>
    <row r="4608" spans="1:17">
      <c r="A4608" s="12" t="s">
        <v>803</v>
      </c>
      <c r="B4608" s="12" t="s">
        <v>140</v>
      </c>
      <c r="C4608" s="12" t="s">
        <v>88</v>
      </c>
      <c r="D4608" s="12" t="s">
        <v>1668</v>
      </c>
      <c r="E4608" s="11">
        <v>8213</v>
      </c>
      <c r="F4608" s="12"/>
      <c r="G4608" s="84" t="s">
        <v>3109</v>
      </c>
      <c r="H4608" s="13" t="s">
        <v>54</v>
      </c>
      <c r="I4608" s="2">
        <v>26000</v>
      </c>
      <c r="J4608" s="2">
        <v>10000</v>
      </c>
      <c r="K4608" s="2">
        <v>10000</v>
      </c>
      <c r="L4608" s="2">
        <f t="shared" si="3918"/>
        <v>0</v>
      </c>
      <c r="M4608" s="2"/>
      <c r="N4608" s="2"/>
      <c r="O4608" s="2"/>
      <c r="P4608" s="2">
        <f t="shared" si="3920"/>
        <v>10000</v>
      </c>
      <c r="Q4608" s="2">
        <f t="shared" si="3890"/>
        <v>100</v>
      </c>
    </row>
    <row r="4609" spans="1:17">
      <c r="A4609" s="12" t="s">
        <v>803</v>
      </c>
      <c r="B4609" s="12" t="s">
        <v>140</v>
      </c>
      <c r="C4609" s="12" t="s">
        <v>88</v>
      </c>
      <c r="D4609" s="12" t="s">
        <v>1668</v>
      </c>
      <c r="E4609" s="11">
        <v>8216</v>
      </c>
      <c r="F4609" s="12"/>
      <c r="G4609" s="84" t="s">
        <v>3109</v>
      </c>
      <c r="H4609" s="13" t="s">
        <v>57</v>
      </c>
      <c r="I4609" s="2">
        <v>10000</v>
      </c>
      <c r="J4609" s="2">
        <v>20000</v>
      </c>
      <c r="K4609" s="2">
        <v>15000</v>
      </c>
      <c r="L4609" s="2">
        <f t="shared" si="3918"/>
        <v>5000</v>
      </c>
      <c r="M4609" s="2">
        <v>5000</v>
      </c>
      <c r="N4609" s="2"/>
      <c r="O4609" s="2"/>
      <c r="P4609" s="2">
        <f t="shared" si="3920"/>
        <v>20000</v>
      </c>
      <c r="Q4609" s="2">
        <f t="shared" si="3890"/>
        <v>100</v>
      </c>
    </row>
    <row r="4610" spans="1:17">
      <c r="A4610" s="13" t="s">
        <v>0</v>
      </c>
      <c r="B4610" s="13" t="s">
        <v>0</v>
      </c>
      <c r="C4610" s="13" t="s">
        <v>0</v>
      </c>
      <c r="D4610" s="13" t="s">
        <v>0</v>
      </c>
      <c r="E4610" s="13" t="s">
        <v>0</v>
      </c>
      <c r="F4610" s="13" t="s">
        <v>0</v>
      </c>
      <c r="G4610" s="84" t="s">
        <v>0</v>
      </c>
      <c r="H4610" s="24" t="s">
        <v>1677</v>
      </c>
      <c r="I4610" s="29">
        <v>2352515</v>
      </c>
      <c r="J4610" s="29">
        <f t="shared" ref="J4610:K4610" si="3939">SUM(J4579,J4602,J4606)</f>
        <v>2345930</v>
      </c>
      <c r="K4610" s="29">
        <f t="shared" si="3939"/>
        <v>1283467</v>
      </c>
      <c r="L4610" s="29">
        <f t="shared" si="3918"/>
        <v>622650</v>
      </c>
      <c r="M4610" s="29">
        <f t="shared" ref="M4610:O4610" si="3940">SUM(M4579,M4602,M4606)</f>
        <v>219850</v>
      </c>
      <c r="N4610" s="29">
        <f t="shared" si="3940"/>
        <v>201400</v>
      </c>
      <c r="O4610" s="29">
        <f t="shared" si="3940"/>
        <v>201400</v>
      </c>
      <c r="P4610" s="29">
        <f t="shared" si="3920"/>
        <v>1906117</v>
      </c>
      <c r="Q4610" s="29">
        <f t="shared" si="3890"/>
        <v>81.252083395497735</v>
      </c>
    </row>
    <row r="4611" spans="1:17" ht="15.75" thickBot="1">
      <c r="A4611" s="13" t="s">
        <v>0</v>
      </c>
      <c r="B4611" s="13" t="s">
        <v>0</v>
      </c>
      <c r="C4611" s="13" t="s">
        <v>0</v>
      </c>
      <c r="D4611" s="13" t="s">
        <v>0</v>
      </c>
      <c r="E4611" s="13" t="s">
        <v>0</v>
      </c>
      <c r="F4611" s="13" t="s">
        <v>0</v>
      </c>
      <c r="G4611" s="84" t="s">
        <v>0</v>
      </c>
      <c r="H4611" s="18" t="s">
        <v>125</v>
      </c>
      <c r="I4611" s="3">
        <v>69</v>
      </c>
      <c r="J4611" s="3">
        <v>69</v>
      </c>
      <c r="K4611" s="3">
        <v>0</v>
      </c>
      <c r="L4611" s="3">
        <f t="shared" si="3918"/>
        <v>0</v>
      </c>
      <c r="M4611" s="3"/>
      <c r="N4611" s="3"/>
      <c r="O4611" s="3"/>
      <c r="P4611" s="3">
        <f t="shared" si="3920"/>
        <v>0</v>
      </c>
      <c r="Q4611" s="3">
        <f t="shared" si="3890"/>
        <v>0</v>
      </c>
    </row>
    <row r="4612" spans="1:17" ht="45.75" thickBot="1">
      <c r="A4612" s="109" t="s">
        <v>0</v>
      </c>
      <c r="B4612" s="109" t="s">
        <v>0</v>
      </c>
      <c r="C4612" s="109" t="s">
        <v>0</v>
      </c>
      <c r="D4612" s="109" t="s">
        <v>0</v>
      </c>
      <c r="E4612" s="109" t="s">
        <v>0</v>
      </c>
      <c r="F4612" s="109" t="s">
        <v>0</v>
      </c>
      <c r="G4612" s="121" t="s">
        <v>0</v>
      </c>
      <c r="H4612" s="1" t="s">
        <v>126</v>
      </c>
      <c r="I4612" s="1" t="s">
        <v>3016</v>
      </c>
      <c r="J4612" s="1" t="s">
        <v>3199</v>
      </c>
      <c r="K4612" s="1" t="s">
        <v>3198</v>
      </c>
      <c r="L4612" s="1" t="s">
        <v>3191</v>
      </c>
      <c r="M4612" s="1" t="s">
        <v>3193</v>
      </c>
      <c r="N4612" s="1" t="s">
        <v>3194</v>
      </c>
      <c r="O4612" s="1" t="s">
        <v>3195</v>
      </c>
      <c r="P4612" s="1" t="s">
        <v>3192</v>
      </c>
      <c r="Q4612" s="1" t="s">
        <v>3185</v>
      </c>
    </row>
    <row r="4613" spans="1:17">
      <c r="A4613" s="110"/>
      <c r="B4613" s="110"/>
      <c r="C4613" s="110"/>
      <c r="D4613" s="110"/>
      <c r="E4613" s="110"/>
      <c r="F4613" s="110"/>
      <c r="G4613" s="122"/>
      <c r="H4613" s="26" t="s">
        <v>0</v>
      </c>
      <c r="I4613" s="28">
        <v>1</v>
      </c>
      <c r="J4613" s="28">
        <v>2</v>
      </c>
      <c r="K4613" s="28">
        <v>3</v>
      </c>
      <c r="L4613" s="28" t="s">
        <v>3186</v>
      </c>
      <c r="M4613" s="28">
        <v>5</v>
      </c>
      <c r="N4613" s="28">
        <v>6</v>
      </c>
      <c r="O4613" s="28">
        <v>7</v>
      </c>
      <c r="P4613" s="28" t="s">
        <v>3187</v>
      </c>
      <c r="Q4613" s="28">
        <v>9</v>
      </c>
    </row>
    <row r="4614" spans="1:17">
      <c r="A4614" s="110"/>
      <c r="B4614" s="110"/>
      <c r="C4614" s="110"/>
      <c r="D4614" s="110"/>
      <c r="E4614" s="110"/>
      <c r="F4614" s="110"/>
      <c r="G4614" s="122"/>
      <c r="H4614" s="8" t="s">
        <v>878</v>
      </c>
      <c r="I4614" s="9">
        <v>2352515</v>
      </c>
      <c r="J4614" s="9">
        <f t="shared" ref="J4614" si="3941">SUM(J4610)</f>
        <v>2345930</v>
      </c>
      <c r="K4614" s="9">
        <f t="shared" ref="K4614" si="3942">SUM(K4610)</f>
        <v>1283467</v>
      </c>
      <c r="L4614" s="9">
        <f t="shared" ref="L4614:L4615" si="3943">M4614+N4614+O4614</f>
        <v>622650</v>
      </c>
      <c r="M4614" s="9">
        <f t="shared" ref="M4614:O4614" si="3944">SUM(M4610)</f>
        <v>219850</v>
      </c>
      <c r="N4614" s="9">
        <f t="shared" si="3944"/>
        <v>201400</v>
      </c>
      <c r="O4614" s="9">
        <f t="shared" si="3944"/>
        <v>201400</v>
      </c>
      <c r="P4614" s="9">
        <f t="shared" ref="P4614:P4615" si="3945">SUM(K4614+L4614)</f>
        <v>1906117</v>
      </c>
      <c r="Q4614" s="9">
        <f t="shared" si="3890"/>
        <v>81.252083395497735</v>
      </c>
    </row>
    <row r="4615" spans="1:17">
      <c r="A4615" s="110"/>
      <c r="B4615" s="110"/>
      <c r="C4615" s="110"/>
      <c r="D4615" s="110"/>
      <c r="E4615" s="110"/>
      <c r="F4615" s="110"/>
      <c r="G4615" s="122"/>
      <c r="H4615" s="10" t="s">
        <v>68</v>
      </c>
      <c r="I4615" s="9">
        <v>2352515</v>
      </c>
      <c r="J4615" s="9">
        <f t="shared" ref="J4615" si="3946">SUM(J4614)</f>
        <v>2345930</v>
      </c>
      <c r="K4615" s="9">
        <f t="shared" ref="K4615" si="3947">SUM(K4614)</f>
        <v>1283467</v>
      </c>
      <c r="L4615" s="9">
        <f t="shared" si="3943"/>
        <v>622650</v>
      </c>
      <c r="M4615" s="9">
        <f t="shared" ref="M4615:O4615" si="3948">SUM(M4614)</f>
        <v>219850</v>
      </c>
      <c r="N4615" s="9">
        <f t="shared" si="3948"/>
        <v>201400</v>
      </c>
      <c r="O4615" s="9">
        <f t="shared" si="3948"/>
        <v>201400</v>
      </c>
      <c r="P4615" s="9">
        <f t="shared" si="3945"/>
        <v>1906117</v>
      </c>
      <c r="Q4615" s="9">
        <f t="shared" si="3890"/>
        <v>81.252083395497735</v>
      </c>
    </row>
    <row r="4616" spans="1:17">
      <c r="A4616" s="111"/>
      <c r="B4616" s="111"/>
      <c r="C4616" s="111"/>
      <c r="D4616" s="111"/>
      <c r="E4616" s="111"/>
      <c r="F4616" s="111"/>
      <c r="G4616" s="123"/>
      <c r="Q4616" t="str">
        <f t="shared" si="3890"/>
        <v>-</v>
      </c>
    </row>
    <row r="4617" spans="1:17" ht="15.75" thickBot="1">
      <c r="A4617" s="13" t="s">
        <v>0</v>
      </c>
      <c r="B4617" s="13" t="s">
        <v>0</v>
      </c>
      <c r="C4617" s="13" t="s">
        <v>0</v>
      </c>
      <c r="D4617" s="13" t="s">
        <v>0</v>
      </c>
      <c r="E4617" s="13" t="s">
        <v>0</v>
      </c>
      <c r="F4617" s="13" t="s">
        <v>0</v>
      </c>
      <c r="G4617" s="84" t="s">
        <v>0</v>
      </c>
      <c r="H4617" s="27" t="s">
        <v>0</v>
      </c>
      <c r="I4617" s="27"/>
      <c r="J4617" s="27"/>
      <c r="K4617" s="27"/>
      <c r="L4617" s="27"/>
      <c r="M4617" s="27"/>
      <c r="N4617" s="27"/>
      <c r="O4617" s="27"/>
      <c r="P4617" s="27"/>
      <c r="Q4617" s="27" t="str">
        <f t="shared" si="3890"/>
        <v>-</v>
      </c>
    </row>
    <row r="4618" spans="1:17" ht="45.75" thickBot="1">
      <c r="A4618" s="1" t="s">
        <v>82</v>
      </c>
      <c r="B4618" s="1" t="s">
        <v>83</v>
      </c>
      <c r="C4618" s="1" t="s">
        <v>84</v>
      </c>
      <c r="D4618" s="19" t="s">
        <v>0</v>
      </c>
      <c r="E4618" s="1" t="s">
        <v>85</v>
      </c>
      <c r="F4618" s="1" t="s">
        <v>86</v>
      </c>
      <c r="G4618" s="82" t="s">
        <v>87</v>
      </c>
      <c r="H4618" s="1" t="s">
        <v>1</v>
      </c>
      <c r="I4618" s="1" t="s">
        <v>3016</v>
      </c>
      <c r="J4618" s="1" t="s">
        <v>3199</v>
      </c>
      <c r="K4618" s="1" t="s">
        <v>3198</v>
      </c>
      <c r="L4618" s="1" t="s">
        <v>3191</v>
      </c>
      <c r="M4618" s="1" t="s">
        <v>3193</v>
      </c>
      <c r="N4618" s="1" t="s">
        <v>3194</v>
      </c>
      <c r="O4618" s="1" t="s">
        <v>3195</v>
      </c>
      <c r="P4618" s="1" t="s">
        <v>3192</v>
      </c>
      <c r="Q4618" s="1" t="s">
        <v>3185</v>
      </c>
    </row>
    <row r="4619" spans="1:17">
      <c r="A4619" s="20" t="s">
        <v>0</v>
      </c>
      <c r="B4619" s="20" t="s">
        <v>0</v>
      </c>
      <c r="C4619" s="20" t="s">
        <v>0</v>
      </c>
      <c r="D4619" s="21" t="s">
        <v>0</v>
      </c>
      <c r="E4619" s="21" t="s">
        <v>0</v>
      </c>
      <c r="F4619" s="22" t="s">
        <v>0</v>
      </c>
      <c r="G4619" s="83" t="s">
        <v>0</v>
      </c>
      <c r="H4619" s="23" t="s">
        <v>0</v>
      </c>
      <c r="I4619" s="28">
        <v>1</v>
      </c>
      <c r="J4619" s="28">
        <v>2</v>
      </c>
      <c r="K4619" s="28">
        <v>3</v>
      </c>
      <c r="L4619" s="28" t="s">
        <v>3186</v>
      </c>
      <c r="M4619" s="28">
        <v>5</v>
      </c>
      <c r="N4619" s="28">
        <v>6</v>
      </c>
      <c r="O4619" s="28">
        <v>7</v>
      </c>
      <c r="P4619" s="28" t="s">
        <v>3187</v>
      </c>
      <c r="Q4619" s="28">
        <v>9</v>
      </c>
    </row>
    <row r="4620" spans="1:17">
      <c r="A4620" s="17" t="s">
        <v>803</v>
      </c>
      <c r="B4620" s="17" t="s">
        <v>140</v>
      </c>
      <c r="C4620" s="12" t="s">
        <v>897</v>
      </c>
      <c r="D4620" s="12" t="s">
        <v>1678</v>
      </c>
      <c r="E4620" s="18" t="s">
        <v>0</v>
      </c>
      <c r="F4620" s="18" t="s">
        <v>0</v>
      </c>
      <c r="G4620" s="81" t="s">
        <v>0</v>
      </c>
      <c r="H4620" s="18" t="s">
        <v>1679</v>
      </c>
      <c r="I4620" s="11"/>
      <c r="J4620" s="11"/>
      <c r="K4620" s="11"/>
      <c r="L4620" s="11"/>
      <c r="M4620" s="11"/>
      <c r="N4620" s="11"/>
      <c r="O4620" s="11"/>
      <c r="P4620" s="11"/>
      <c r="Q4620" s="11" t="str">
        <f t="shared" si="3890"/>
        <v>-</v>
      </c>
    </row>
    <row r="4621" spans="1:17" ht="22.5">
      <c r="A4621" s="17" t="s">
        <v>0</v>
      </c>
      <c r="B4621" s="17" t="s">
        <v>0</v>
      </c>
      <c r="C4621" s="17" t="s">
        <v>0</v>
      </c>
      <c r="D4621" s="18" t="s">
        <v>0</v>
      </c>
      <c r="E4621" s="18" t="s">
        <v>0</v>
      </c>
      <c r="F4621" s="18" t="s">
        <v>0</v>
      </c>
      <c r="G4621" s="81" t="s">
        <v>0</v>
      </c>
      <c r="H4621" s="24" t="s">
        <v>27</v>
      </c>
      <c r="I4621" s="29">
        <v>4545967</v>
      </c>
      <c r="J4621" s="29">
        <f t="shared" ref="J4621" si="3949">SUM(J4622,J4630,J4632)</f>
        <v>4113133</v>
      </c>
      <c r="K4621" s="29">
        <f t="shared" ref="K4621" si="3950">SUM(K4622,K4630,K4632)</f>
        <v>2184829</v>
      </c>
      <c r="L4621" s="29">
        <f t="shared" ref="L4621:L4654" si="3951">M4621+N4621+O4621</f>
        <v>939700</v>
      </c>
      <c r="M4621" s="29">
        <f t="shared" ref="M4621:O4621" si="3952">SUM(M4622,M4630,M4632)</f>
        <v>311150</v>
      </c>
      <c r="N4621" s="29">
        <f t="shared" si="3952"/>
        <v>304750</v>
      </c>
      <c r="O4621" s="29">
        <f t="shared" si="3952"/>
        <v>323800</v>
      </c>
      <c r="P4621" s="29">
        <f t="shared" ref="P4621:P4654" si="3953">SUM(K4621+L4621)</f>
        <v>3124529</v>
      </c>
      <c r="Q4621" s="29">
        <f t="shared" si="3890"/>
        <v>75.964696497779187</v>
      </c>
    </row>
    <row r="4622" spans="1:17">
      <c r="A4622" s="12" t="s">
        <v>803</v>
      </c>
      <c r="B4622" s="12" t="s">
        <v>140</v>
      </c>
      <c r="C4622" s="12" t="s">
        <v>897</v>
      </c>
      <c r="D4622" s="12" t="s">
        <v>1678</v>
      </c>
      <c r="E4622" s="18" t="s">
        <v>2</v>
      </c>
      <c r="F4622" s="18" t="s">
        <v>0</v>
      </c>
      <c r="G4622" s="81" t="s">
        <v>0</v>
      </c>
      <c r="H4622" s="18" t="s">
        <v>3</v>
      </c>
      <c r="I4622" s="3">
        <v>3513268</v>
      </c>
      <c r="J4622" s="3">
        <f t="shared" ref="J4622" si="3954">SUM(J4623:J4624)</f>
        <v>3524979</v>
      </c>
      <c r="K4622" s="3">
        <f t="shared" ref="K4622" si="3955">SUM(K4623:K4624)</f>
        <v>1856037</v>
      </c>
      <c r="L4622" s="3">
        <f t="shared" si="3951"/>
        <v>816800</v>
      </c>
      <c r="M4622" s="3">
        <f t="shared" ref="M4622:O4622" si="3956">SUM(M4623:M4624)</f>
        <v>270200</v>
      </c>
      <c r="N4622" s="3">
        <f t="shared" si="3956"/>
        <v>266800</v>
      </c>
      <c r="O4622" s="3">
        <f t="shared" si="3956"/>
        <v>279800</v>
      </c>
      <c r="P4622" s="3">
        <f t="shared" si="3953"/>
        <v>2672837</v>
      </c>
      <c r="Q4622" s="3">
        <f t="shared" si="3890"/>
        <v>75.825614847634554</v>
      </c>
    </row>
    <row r="4623" spans="1:17">
      <c r="A4623" s="33" t="s">
        <v>803</v>
      </c>
      <c r="B4623" s="33" t="s">
        <v>140</v>
      </c>
      <c r="C4623" s="33" t="s">
        <v>897</v>
      </c>
      <c r="D4623" s="33" t="s">
        <v>1678</v>
      </c>
      <c r="E4623" s="34">
        <v>6111</v>
      </c>
      <c r="F4623" s="33"/>
      <c r="G4623" s="84" t="s">
        <v>3109</v>
      </c>
      <c r="H4623" s="35" t="s">
        <v>4</v>
      </c>
      <c r="I4623" s="2">
        <v>3112368</v>
      </c>
      <c r="J4623" s="2">
        <v>3112368</v>
      </c>
      <c r="K4623" s="2">
        <v>1605231</v>
      </c>
      <c r="L4623" s="2">
        <f t="shared" si="3951"/>
        <v>750000</v>
      </c>
      <c r="M4623" s="2">
        <v>250000</v>
      </c>
      <c r="N4623" s="2">
        <v>250000</v>
      </c>
      <c r="O4623" s="2">
        <v>250000</v>
      </c>
      <c r="P4623" s="2">
        <f t="shared" si="3953"/>
        <v>2355231</v>
      </c>
      <c r="Q4623" s="2">
        <f t="shared" si="3890"/>
        <v>75.673281565676049</v>
      </c>
    </row>
    <row r="4624" spans="1:17">
      <c r="A4624" s="17" t="s">
        <v>803</v>
      </c>
      <c r="B4624" s="17" t="s">
        <v>140</v>
      </c>
      <c r="C4624" s="17" t="s">
        <v>897</v>
      </c>
      <c r="D4624" s="17" t="s">
        <v>1678</v>
      </c>
      <c r="E4624" s="17" t="s">
        <v>91</v>
      </c>
      <c r="F4624" s="12" t="s">
        <v>0</v>
      </c>
      <c r="G4624" s="84" t="s">
        <v>0</v>
      </c>
      <c r="H4624" s="18" t="s">
        <v>5</v>
      </c>
      <c r="I4624" s="3">
        <v>400900</v>
      </c>
      <c r="J4624" s="3">
        <f t="shared" ref="J4624:K4624" si="3957">SUM(J4625:J4629)</f>
        <v>412611</v>
      </c>
      <c r="K4624" s="3">
        <f t="shared" si="3957"/>
        <v>250806</v>
      </c>
      <c r="L4624" s="3">
        <f t="shared" si="3951"/>
        <v>66800</v>
      </c>
      <c r="M4624" s="3">
        <f t="shared" ref="M4624:O4624" si="3958">SUM(M4625:M4629)</f>
        <v>20200</v>
      </c>
      <c r="N4624" s="3">
        <f t="shared" si="3958"/>
        <v>16800</v>
      </c>
      <c r="O4624" s="3">
        <f t="shared" si="3958"/>
        <v>29800</v>
      </c>
      <c r="P4624" s="3">
        <f t="shared" si="3953"/>
        <v>317606</v>
      </c>
      <c r="Q4624" s="3">
        <f t="shared" si="3890"/>
        <v>76.974680752573249</v>
      </c>
    </row>
    <row r="4625" spans="1:17">
      <c r="A4625" s="33" t="s">
        <v>803</v>
      </c>
      <c r="B4625" s="33" t="s">
        <v>140</v>
      </c>
      <c r="C4625" s="33" t="s">
        <v>897</v>
      </c>
      <c r="D4625" s="33" t="s">
        <v>1678</v>
      </c>
      <c r="E4625" s="34">
        <v>6112</v>
      </c>
      <c r="F4625" s="33" t="s">
        <v>1680</v>
      </c>
      <c r="G4625" s="84" t="s">
        <v>3109</v>
      </c>
      <c r="H4625" s="35" t="s">
        <v>9</v>
      </c>
      <c r="I4625" s="2">
        <v>65000</v>
      </c>
      <c r="J4625" s="2">
        <v>65000</v>
      </c>
      <c r="K4625" s="2">
        <v>32490</v>
      </c>
      <c r="L4625" s="2">
        <f t="shared" si="3951"/>
        <v>13300</v>
      </c>
      <c r="M4625" s="2">
        <v>2700</v>
      </c>
      <c r="N4625" s="2">
        <v>5300</v>
      </c>
      <c r="O4625" s="2">
        <v>5300</v>
      </c>
      <c r="P4625" s="2">
        <f t="shared" si="3953"/>
        <v>45790</v>
      </c>
      <c r="Q4625" s="2">
        <f t="shared" ref="Q4625:Q4688" si="3959">IF(J4625=0,"-",P4625/J4625*100)</f>
        <v>70.446153846153848</v>
      </c>
    </row>
    <row r="4626" spans="1:17">
      <c r="A4626" s="33" t="s">
        <v>803</v>
      </c>
      <c r="B4626" s="33" t="s">
        <v>140</v>
      </c>
      <c r="C4626" s="33" t="s">
        <v>897</v>
      </c>
      <c r="D4626" s="33" t="s">
        <v>1678</v>
      </c>
      <c r="E4626" s="34">
        <v>6112</v>
      </c>
      <c r="F4626" s="33" t="s">
        <v>1681</v>
      </c>
      <c r="G4626" s="84" t="s">
        <v>3109</v>
      </c>
      <c r="H4626" s="35" t="s">
        <v>10</v>
      </c>
      <c r="I4626" s="2">
        <v>241900</v>
      </c>
      <c r="J4626" s="2">
        <v>241900</v>
      </c>
      <c r="K4626" s="2">
        <v>136605</v>
      </c>
      <c r="L4626" s="2">
        <f t="shared" si="3951"/>
        <v>44500</v>
      </c>
      <c r="M4626" s="2">
        <v>11500</v>
      </c>
      <c r="N4626" s="2">
        <v>11500</v>
      </c>
      <c r="O4626" s="2">
        <v>21500</v>
      </c>
      <c r="P4626" s="2">
        <f t="shared" si="3953"/>
        <v>181105</v>
      </c>
      <c r="Q4626" s="2">
        <f t="shared" si="3959"/>
        <v>74.867713931376599</v>
      </c>
    </row>
    <row r="4627" spans="1:17">
      <c r="A4627" s="12" t="s">
        <v>803</v>
      </c>
      <c r="B4627" s="12" t="s">
        <v>140</v>
      </c>
      <c r="C4627" s="12" t="s">
        <v>897</v>
      </c>
      <c r="D4627" s="12" t="s">
        <v>1678</v>
      </c>
      <c r="E4627" s="11">
        <v>6112</v>
      </c>
      <c r="F4627" s="12" t="s">
        <v>1682</v>
      </c>
      <c r="G4627" s="84" t="s">
        <v>3109</v>
      </c>
      <c r="H4627" s="13" t="s">
        <v>7</v>
      </c>
      <c r="I4627" s="2">
        <v>50000</v>
      </c>
      <c r="J4627" s="2">
        <v>61711</v>
      </c>
      <c r="K4627" s="2">
        <v>61711</v>
      </c>
      <c r="L4627" s="2">
        <f t="shared" si="3951"/>
        <v>0</v>
      </c>
      <c r="M4627" s="2">
        <v>0</v>
      </c>
      <c r="N4627" s="2">
        <v>0</v>
      </c>
      <c r="O4627" s="2">
        <v>0</v>
      </c>
      <c r="P4627" s="2">
        <f t="shared" si="3953"/>
        <v>61711</v>
      </c>
      <c r="Q4627" s="2">
        <f t="shared" si="3959"/>
        <v>100</v>
      </c>
    </row>
    <row r="4628" spans="1:17">
      <c r="A4628" s="12" t="s">
        <v>803</v>
      </c>
      <c r="B4628" s="12" t="s">
        <v>140</v>
      </c>
      <c r="C4628" s="12" t="s">
        <v>897</v>
      </c>
      <c r="D4628" s="12" t="s">
        <v>1678</v>
      </c>
      <c r="E4628" s="11">
        <v>6112</v>
      </c>
      <c r="F4628" s="12" t="s">
        <v>1683</v>
      </c>
      <c r="G4628" s="84" t="s">
        <v>3109</v>
      </c>
      <c r="H4628" s="13" t="s">
        <v>8</v>
      </c>
      <c r="I4628" s="2">
        <v>0</v>
      </c>
      <c r="J4628" s="2">
        <v>0</v>
      </c>
      <c r="K4628" s="2">
        <v>0</v>
      </c>
      <c r="L4628" s="2">
        <f t="shared" si="3951"/>
        <v>0</v>
      </c>
      <c r="M4628" s="2">
        <v>0</v>
      </c>
      <c r="N4628" s="2">
        <v>0</v>
      </c>
      <c r="O4628" s="2">
        <v>0</v>
      </c>
      <c r="P4628" s="2">
        <f t="shared" si="3953"/>
        <v>0</v>
      </c>
      <c r="Q4628" s="2" t="str">
        <f t="shared" si="3959"/>
        <v>-</v>
      </c>
    </row>
    <row r="4629" spans="1:17">
      <c r="A4629" s="12" t="s">
        <v>803</v>
      </c>
      <c r="B4629" s="12" t="s">
        <v>140</v>
      </c>
      <c r="C4629" s="12" t="s">
        <v>897</v>
      </c>
      <c r="D4629" s="12" t="s">
        <v>1678</v>
      </c>
      <c r="E4629" s="11">
        <v>6112</v>
      </c>
      <c r="F4629" s="12" t="s">
        <v>1684</v>
      </c>
      <c r="G4629" s="84" t="s">
        <v>3109</v>
      </c>
      <c r="H4629" s="13" t="s">
        <v>6</v>
      </c>
      <c r="I4629" s="2">
        <v>44000</v>
      </c>
      <c r="J4629" s="2">
        <v>44000</v>
      </c>
      <c r="K4629" s="2">
        <v>20000</v>
      </c>
      <c r="L4629" s="2">
        <f t="shared" si="3951"/>
        <v>9000</v>
      </c>
      <c r="M4629" s="2">
        <v>6000</v>
      </c>
      <c r="N4629" s="2">
        <v>0</v>
      </c>
      <c r="O4629" s="2">
        <v>3000</v>
      </c>
      <c r="P4629" s="2">
        <f t="shared" si="3953"/>
        <v>29000</v>
      </c>
      <c r="Q4629" s="2">
        <f t="shared" si="3959"/>
        <v>65.909090909090907</v>
      </c>
    </row>
    <row r="4630" spans="1:17">
      <c r="A4630" s="12" t="s">
        <v>803</v>
      </c>
      <c r="B4630" s="12" t="s">
        <v>140</v>
      </c>
      <c r="C4630" s="12" t="s">
        <v>897</v>
      </c>
      <c r="D4630" s="12" t="s">
        <v>1678</v>
      </c>
      <c r="E4630" s="18" t="s">
        <v>13</v>
      </c>
      <c r="F4630" s="18" t="s">
        <v>0</v>
      </c>
      <c r="G4630" s="81" t="s">
        <v>0</v>
      </c>
      <c r="H4630" s="18" t="s">
        <v>14</v>
      </c>
      <c r="I4630" s="3">
        <v>326798</v>
      </c>
      <c r="J4630" s="3">
        <f t="shared" ref="J4630:K4630" si="3960">SUM(J4631)</f>
        <v>326798</v>
      </c>
      <c r="K4630" s="3">
        <f t="shared" si="3960"/>
        <v>168550</v>
      </c>
      <c r="L4630" s="3">
        <f t="shared" si="3951"/>
        <v>78900</v>
      </c>
      <c r="M4630" s="3">
        <f t="shared" ref="M4630:O4630" si="3961">SUM(M4631)</f>
        <v>26300</v>
      </c>
      <c r="N4630" s="3">
        <f t="shared" si="3961"/>
        <v>26300</v>
      </c>
      <c r="O4630" s="3">
        <f t="shared" si="3961"/>
        <v>26300</v>
      </c>
      <c r="P4630" s="3">
        <f t="shared" si="3953"/>
        <v>247450</v>
      </c>
      <c r="Q4630" s="3">
        <f t="shared" si="3959"/>
        <v>75.719557647231625</v>
      </c>
    </row>
    <row r="4631" spans="1:17">
      <c r="A4631" s="33" t="s">
        <v>803</v>
      </c>
      <c r="B4631" s="33" t="s">
        <v>140</v>
      </c>
      <c r="C4631" s="33" t="s">
        <v>897</v>
      </c>
      <c r="D4631" s="33" t="s">
        <v>1678</v>
      </c>
      <c r="E4631" s="34">
        <v>6121</v>
      </c>
      <c r="F4631" s="33"/>
      <c r="G4631" s="84" t="s">
        <v>3109</v>
      </c>
      <c r="H4631" s="35" t="s">
        <v>15</v>
      </c>
      <c r="I4631" s="2">
        <v>326798</v>
      </c>
      <c r="J4631" s="2">
        <v>326798</v>
      </c>
      <c r="K4631" s="2">
        <v>168550</v>
      </c>
      <c r="L4631" s="2">
        <f t="shared" si="3951"/>
        <v>78900</v>
      </c>
      <c r="M4631" s="2">
        <v>26300</v>
      </c>
      <c r="N4631" s="2">
        <v>26300</v>
      </c>
      <c r="O4631" s="2">
        <v>26300</v>
      </c>
      <c r="P4631" s="2">
        <f t="shared" si="3953"/>
        <v>247450</v>
      </c>
      <c r="Q4631" s="2">
        <f t="shared" si="3959"/>
        <v>75.719557647231625</v>
      </c>
    </row>
    <row r="4632" spans="1:17">
      <c r="A4632" s="12" t="s">
        <v>803</v>
      </c>
      <c r="B4632" s="12" t="s">
        <v>140</v>
      </c>
      <c r="C4632" s="12" t="s">
        <v>897</v>
      </c>
      <c r="D4632" s="12" t="s">
        <v>1678</v>
      </c>
      <c r="E4632" s="18" t="s">
        <v>16</v>
      </c>
      <c r="F4632" s="18" t="s">
        <v>0</v>
      </c>
      <c r="G4632" s="81" t="s">
        <v>0</v>
      </c>
      <c r="H4632" s="18" t="s">
        <v>17</v>
      </c>
      <c r="I4632" s="3">
        <v>705901</v>
      </c>
      <c r="J4632" s="3">
        <f t="shared" ref="J4632:K4632" si="3962">SUM(J4633:J4641)</f>
        <v>261356</v>
      </c>
      <c r="K4632" s="3">
        <f t="shared" si="3962"/>
        <v>160242</v>
      </c>
      <c r="L4632" s="3">
        <f t="shared" si="3951"/>
        <v>44000</v>
      </c>
      <c r="M4632" s="3">
        <f t="shared" ref="M4632:O4632" si="3963">SUM(M4633:M4641)</f>
        <v>14650</v>
      </c>
      <c r="N4632" s="3">
        <f t="shared" si="3963"/>
        <v>11650</v>
      </c>
      <c r="O4632" s="3">
        <f t="shared" si="3963"/>
        <v>17700</v>
      </c>
      <c r="P4632" s="3">
        <f t="shared" si="3953"/>
        <v>204242</v>
      </c>
      <c r="Q4632" s="3">
        <f t="shared" si="3959"/>
        <v>78.147048470285739</v>
      </c>
    </row>
    <row r="4633" spans="1:17">
      <c r="A4633" s="12" t="s">
        <v>803</v>
      </c>
      <c r="B4633" s="12" t="s">
        <v>140</v>
      </c>
      <c r="C4633" s="12" t="s">
        <v>897</v>
      </c>
      <c r="D4633" s="12" t="s">
        <v>1678</v>
      </c>
      <c r="E4633" s="11">
        <v>6131</v>
      </c>
      <c r="F4633" s="12"/>
      <c r="G4633" s="84" t="s">
        <v>3109</v>
      </c>
      <c r="H4633" s="13" t="s">
        <v>18</v>
      </c>
      <c r="I4633" s="2">
        <v>70100</v>
      </c>
      <c r="J4633" s="2">
        <v>100</v>
      </c>
      <c r="K4633" s="2">
        <v>0</v>
      </c>
      <c r="L4633" s="2">
        <f t="shared" si="3951"/>
        <v>0</v>
      </c>
      <c r="M4633" s="2">
        <v>0</v>
      </c>
      <c r="N4633" s="2">
        <v>0</v>
      </c>
      <c r="O4633" s="2">
        <v>0</v>
      </c>
      <c r="P4633" s="2">
        <f t="shared" si="3953"/>
        <v>0</v>
      </c>
      <c r="Q4633" s="2">
        <f t="shared" si="3959"/>
        <v>0</v>
      </c>
    </row>
    <row r="4634" spans="1:17">
      <c r="A4634" s="12" t="s">
        <v>803</v>
      </c>
      <c r="B4634" s="12" t="s">
        <v>140</v>
      </c>
      <c r="C4634" s="12" t="s">
        <v>897</v>
      </c>
      <c r="D4634" s="12" t="s">
        <v>1678</v>
      </c>
      <c r="E4634" s="11">
        <v>6132</v>
      </c>
      <c r="F4634" s="12"/>
      <c r="G4634" s="84" t="s">
        <v>3109</v>
      </c>
      <c r="H4634" s="13" t="s">
        <v>19</v>
      </c>
      <c r="I4634" s="2">
        <v>182000</v>
      </c>
      <c r="J4634" s="2">
        <v>182000</v>
      </c>
      <c r="K4634" s="2">
        <v>114000</v>
      </c>
      <c r="L4634" s="2">
        <f t="shared" si="3951"/>
        <v>25000</v>
      </c>
      <c r="M4634" s="2">
        <v>10000</v>
      </c>
      <c r="N4634" s="2">
        <v>7000</v>
      </c>
      <c r="O4634" s="2">
        <v>8000</v>
      </c>
      <c r="P4634" s="2">
        <f t="shared" si="3953"/>
        <v>139000</v>
      </c>
      <c r="Q4634" s="2">
        <f t="shared" si="3959"/>
        <v>76.373626373626365</v>
      </c>
    </row>
    <row r="4635" spans="1:17">
      <c r="A4635" s="12" t="s">
        <v>803</v>
      </c>
      <c r="B4635" s="12" t="s">
        <v>140</v>
      </c>
      <c r="C4635" s="12" t="s">
        <v>897</v>
      </c>
      <c r="D4635" s="12" t="s">
        <v>1678</v>
      </c>
      <c r="E4635" s="11">
        <v>6133</v>
      </c>
      <c r="F4635" s="12"/>
      <c r="G4635" s="84" t="s">
        <v>3109</v>
      </c>
      <c r="H4635" s="13" t="s">
        <v>20</v>
      </c>
      <c r="I4635" s="2">
        <v>34000</v>
      </c>
      <c r="J4635" s="2">
        <v>4000</v>
      </c>
      <c r="K4635" s="2">
        <v>2360</v>
      </c>
      <c r="L4635" s="2">
        <f t="shared" si="3951"/>
        <v>1200</v>
      </c>
      <c r="M4635" s="2">
        <v>400</v>
      </c>
      <c r="N4635" s="2">
        <v>400</v>
      </c>
      <c r="O4635" s="2">
        <v>400</v>
      </c>
      <c r="P4635" s="2">
        <f t="shared" si="3953"/>
        <v>3560</v>
      </c>
      <c r="Q4635" s="2">
        <f t="shared" si="3959"/>
        <v>89</v>
      </c>
    </row>
    <row r="4636" spans="1:17">
      <c r="A4636" s="12" t="s">
        <v>803</v>
      </c>
      <c r="B4636" s="12" t="s">
        <v>140</v>
      </c>
      <c r="C4636" s="12" t="s">
        <v>897</v>
      </c>
      <c r="D4636" s="12" t="s">
        <v>1678</v>
      </c>
      <c r="E4636" s="11">
        <v>6134</v>
      </c>
      <c r="F4636" s="12"/>
      <c r="G4636" s="84" t="s">
        <v>3109</v>
      </c>
      <c r="H4636" s="13" t="s">
        <v>21</v>
      </c>
      <c r="I4636" s="2">
        <v>57000</v>
      </c>
      <c r="J4636" s="2">
        <v>13000</v>
      </c>
      <c r="K4636" s="2">
        <v>6100</v>
      </c>
      <c r="L4636" s="2">
        <f t="shared" si="3951"/>
        <v>3600</v>
      </c>
      <c r="M4636" s="2">
        <v>1200</v>
      </c>
      <c r="N4636" s="2">
        <v>1200</v>
      </c>
      <c r="O4636" s="2">
        <v>1200</v>
      </c>
      <c r="P4636" s="2">
        <f t="shared" si="3953"/>
        <v>9700</v>
      </c>
      <c r="Q4636" s="2">
        <f t="shared" si="3959"/>
        <v>74.615384615384613</v>
      </c>
    </row>
    <row r="4637" spans="1:17">
      <c r="A4637" s="12" t="s">
        <v>803</v>
      </c>
      <c r="B4637" s="12" t="s">
        <v>140</v>
      </c>
      <c r="C4637" s="12" t="s">
        <v>897</v>
      </c>
      <c r="D4637" s="12" t="s">
        <v>1678</v>
      </c>
      <c r="E4637" s="11">
        <v>6135</v>
      </c>
      <c r="F4637" s="12"/>
      <c r="G4637" s="84" t="s">
        <v>3109</v>
      </c>
      <c r="H4637" s="13" t="s">
        <v>22</v>
      </c>
      <c r="I4637" s="2">
        <v>1050</v>
      </c>
      <c r="J4637" s="2">
        <v>150</v>
      </c>
      <c r="K4637" s="2">
        <v>100</v>
      </c>
      <c r="L4637" s="2">
        <f t="shared" si="3951"/>
        <v>50</v>
      </c>
      <c r="M4637" s="2">
        <v>0</v>
      </c>
      <c r="N4637" s="2">
        <v>0</v>
      </c>
      <c r="O4637" s="2">
        <v>50</v>
      </c>
      <c r="P4637" s="2">
        <f t="shared" si="3953"/>
        <v>150</v>
      </c>
      <c r="Q4637" s="2">
        <f t="shared" si="3959"/>
        <v>100</v>
      </c>
    </row>
    <row r="4638" spans="1:17">
      <c r="A4638" s="12" t="s">
        <v>803</v>
      </c>
      <c r="B4638" s="12" t="s">
        <v>140</v>
      </c>
      <c r="C4638" s="12" t="s">
        <v>897</v>
      </c>
      <c r="D4638" s="12" t="s">
        <v>1678</v>
      </c>
      <c r="E4638" s="11">
        <v>6136</v>
      </c>
      <c r="F4638" s="12"/>
      <c r="G4638" s="84" t="s">
        <v>3109</v>
      </c>
      <c r="H4638" s="13" t="s">
        <v>23</v>
      </c>
      <c r="I4638" s="2">
        <v>6600</v>
      </c>
      <c r="J4638" s="2">
        <v>0</v>
      </c>
      <c r="K4638" s="2">
        <v>0</v>
      </c>
      <c r="L4638" s="2">
        <f t="shared" si="3951"/>
        <v>0</v>
      </c>
      <c r="M4638" s="2">
        <v>0</v>
      </c>
      <c r="N4638" s="2">
        <v>0</v>
      </c>
      <c r="O4638" s="2">
        <v>0</v>
      </c>
      <c r="P4638" s="2">
        <f t="shared" si="3953"/>
        <v>0</v>
      </c>
      <c r="Q4638" s="2" t="str">
        <f t="shared" si="3959"/>
        <v>-</v>
      </c>
    </row>
    <row r="4639" spans="1:17">
      <c r="A4639" s="12" t="s">
        <v>803</v>
      </c>
      <c r="B4639" s="12" t="s">
        <v>140</v>
      </c>
      <c r="C4639" s="12" t="s">
        <v>897</v>
      </c>
      <c r="D4639" s="12" t="s">
        <v>1678</v>
      </c>
      <c r="E4639" s="11">
        <v>6137</v>
      </c>
      <c r="F4639" s="12"/>
      <c r="G4639" s="84" t="s">
        <v>3109</v>
      </c>
      <c r="H4639" s="13" t="s">
        <v>24</v>
      </c>
      <c r="I4639" s="2">
        <v>57895</v>
      </c>
      <c r="J4639" s="2">
        <v>3750</v>
      </c>
      <c r="K4639" s="2">
        <v>2670</v>
      </c>
      <c r="L4639" s="2">
        <f t="shared" si="3951"/>
        <v>1050</v>
      </c>
      <c r="M4639" s="2">
        <v>350</v>
      </c>
      <c r="N4639" s="2">
        <v>350</v>
      </c>
      <c r="O4639" s="2">
        <v>350</v>
      </c>
      <c r="P4639" s="2">
        <f t="shared" si="3953"/>
        <v>3720</v>
      </c>
      <c r="Q4639" s="2">
        <f t="shared" si="3959"/>
        <v>99.2</v>
      </c>
    </row>
    <row r="4640" spans="1:17">
      <c r="A4640" s="12" t="s">
        <v>803</v>
      </c>
      <c r="B4640" s="12" t="s">
        <v>140</v>
      </c>
      <c r="C4640" s="12" t="s">
        <v>897</v>
      </c>
      <c r="D4640" s="12" t="s">
        <v>1678</v>
      </c>
      <c r="E4640" s="11">
        <v>6138</v>
      </c>
      <c r="F4640" s="12"/>
      <c r="G4640" s="84" t="s">
        <v>3109</v>
      </c>
      <c r="H4640" s="13" t="s">
        <v>25</v>
      </c>
      <c r="I4640" s="2">
        <v>6175</v>
      </c>
      <c r="J4640" s="2">
        <v>75</v>
      </c>
      <c r="K4640" s="2">
        <v>75</v>
      </c>
      <c r="L4640" s="2">
        <f t="shared" si="3951"/>
        <v>0</v>
      </c>
      <c r="M4640" s="2">
        <v>0</v>
      </c>
      <c r="N4640" s="2">
        <v>0</v>
      </c>
      <c r="O4640" s="2">
        <v>0</v>
      </c>
      <c r="P4640" s="2">
        <f t="shared" si="3953"/>
        <v>75</v>
      </c>
      <c r="Q4640" s="2">
        <f t="shared" si="3959"/>
        <v>100</v>
      </c>
    </row>
    <row r="4641" spans="1:17">
      <c r="A4641" s="17" t="s">
        <v>803</v>
      </c>
      <c r="B4641" s="17" t="s">
        <v>140</v>
      </c>
      <c r="C4641" s="17" t="s">
        <v>897</v>
      </c>
      <c r="D4641" s="17" t="s">
        <v>1678</v>
      </c>
      <c r="E4641" s="17" t="s">
        <v>99</v>
      </c>
      <c r="F4641" s="12" t="s">
        <v>0</v>
      </c>
      <c r="G4641" s="84" t="s">
        <v>0</v>
      </c>
      <c r="H4641" s="18" t="s">
        <v>26</v>
      </c>
      <c r="I4641" s="3">
        <v>291081</v>
      </c>
      <c r="J4641" s="3">
        <f t="shared" ref="J4641:K4641" si="3964">SUM(J4642:J4644)</f>
        <v>58281</v>
      </c>
      <c r="K4641" s="3">
        <f t="shared" si="3964"/>
        <v>34937</v>
      </c>
      <c r="L4641" s="3">
        <f t="shared" si="3951"/>
        <v>13100</v>
      </c>
      <c r="M4641" s="3">
        <f t="shared" ref="M4641:O4641" si="3965">SUM(M4642:M4644)</f>
        <v>2700</v>
      </c>
      <c r="N4641" s="3">
        <f t="shared" si="3965"/>
        <v>2700</v>
      </c>
      <c r="O4641" s="3">
        <f t="shared" si="3965"/>
        <v>7700</v>
      </c>
      <c r="P4641" s="3">
        <f t="shared" si="3953"/>
        <v>48037</v>
      </c>
      <c r="Q4641" s="3">
        <f t="shared" si="3959"/>
        <v>82.42308814193305</v>
      </c>
    </row>
    <row r="4642" spans="1:17">
      <c r="A4642" s="12" t="s">
        <v>803</v>
      </c>
      <c r="B4642" s="12" t="s">
        <v>140</v>
      </c>
      <c r="C4642" s="12" t="s">
        <v>897</v>
      </c>
      <c r="D4642" s="12" t="s">
        <v>1678</v>
      </c>
      <c r="E4642" s="11">
        <v>6139</v>
      </c>
      <c r="F4642" s="12"/>
      <c r="G4642" s="84" t="s">
        <v>3109</v>
      </c>
      <c r="H4642" s="13" t="s">
        <v>26</v>
      </c>
      <c r="I4642" s="2">
        <v>263700</v>
      </c>
      <c r="J4642" s="2">
        <v>30900</v>
      </c>
      <c r="K4642" s="2">
        <v>17820</v>
      </c>
      <c r="L4642" s="2">
        <f t="shared" si="3951"/>
        <v>6000</v>
      </c>
      <c r="M4642" s="2">
        <v>2000</v>
      </c>
      <c r="N4642" s="2">
        <v>2000</v>
      </c>
      <c r="O4642" s="2">
        <v>2000</v>
      </c>
      <c r="P4642" s="2">
        <f t="shared" si="3953"/>
        <v>23820</v>
      </c>
      <c r="Q4642" s="2">
        <f t="shared" si="3959"/>
        <v>77.087378640776691</v>
      </c>
    </row>
    <row r="4643" spans="1:17">
      <c r="A4643" s="33" t="s">
        <v>803</v>
      </c>
      <c r="B4643" s="33" t="s">
        <v>140</v>
      </c>
      <c r="C4643" s="33" t="s">
        <v>897</v>
      </c>
      <c r="D4643" s="33" t="s">
        <v>1678</v>
      </c>
      <c r="E4643" s="34">
        <v>6139</v>
      </c>
      <c r="F4643" s="33" t="s">
        <v>1685</v>
      </c>
      <c r="G4643" s="84" t="s">
        <v>3109</v>
      </c>
      <c r="H4643" s="35" t="s">
        <v>108</v>
      </c>
      <c r="I4643" s="2">
        <v>9381</v>
      </c>
      <c r="J4643" s="2">
        <v>9381</v>
      </c>
      <c r="K4643" s="2">
        <v>5117</v>
      </c>
      <c r="L4643" s="2">
        <f t="shared" si="3951"/>
        <v>2100</v>
      </c>
      <c r="M4643" s="2">
        <v>700</v>
      </c>
      <c r="N4643" s="2">
        <v>700</v>
      </c>
      <c r="O4643" s="2">
        <v>700</v>
      </c>
      <c r="P4643" s="2">
        <f t="shared" si="3953"/>
        <v>7217</v>
      </c>
      <c r="Q4643" s="2">
        <f t="shared" si="3959"/>
        <v>76.932096791386854</v>
      </c>
    </row>
    <row r="4644" spans="1:17" ht="22.5">
      <c r="A4644" s="12" t="s">
        <v>803</v>
      </c>
      <c r="B4644" s="12" t="s">
        <v>140</v>
      </c>
      <c r="C4644" s="12" t="s">
        <v>897</v>
      </c>
      <c r="D4644" s="12" t="s">
        <v>1678</v>
      </c>
      <c r="E4644" s="11">
        <v>6139</v>
      </c>
      <c r="F4644" s="12" t="s">
        <v>1686</v>
      </c>
      <c r="G4644" s="84" t="s">
        <v>3109</v>
      </c>
      <c r="H4644" s="13" t="s">
        <v>114</v>
      </c>
      <c r="I4644" s="2">
        <v>18000</v>
      </c>
      <c r="J4644" s="2">
        <v>18000</v>
      </c>
      <c r="K4644" s="2">
        <v>12000</v>
      </c>
      <c r="L4644" s="2">
        <f t="shared" si="3951"/>
        <v>5000</v>
      </c>
      <c r="M4644" s="2">
        <v>0</v>
      </c>
      <c r="N4644" s="2">
        <v>0</v>
      </c>
      <c r="O4644" s="2">
        <v>5000</v>
      </c>
      <c r="P4644" s="2">
        <f t="shared" si="3953"/>
        <v>17000</v>
      </c>
      <c r="Q4644" s="2">
        <f t="shared" si="3959"/>
        <v>94.444444444444443</v>
      </c>
    </row>
    <row r="4645" spans="1:17" ht="22.5">
      <c r="A4645" s="17" t="s">
        <v>0</v>
      </c>
      <c r="B4645" s="17" t="s">
        <v>0</v>
      </c>
      <c r="C4645" s="17" t="s">
        <v>0</v>
      </c>
      <c r="D4645" s="18" t="s">
        <v>0</v>
      </c>
      <c r="E4645" s="18" t="s">
        <v>0</v>
      </c>
      <c r="F4645" s="18" t="s">
        <v>0</v>
      </c>
      <c r="G4645" s="81" t="s">
        <v>0</v>
      </c>
      <c r="H4645" s="24" t="s">
        <v>36</v>
      </c>
      <c r="I4645" s="29">
        <v>100</v>
      </c>
      <c r="J4645" s="29">
        <f t="shared" ref="J4645:K4647" si="3966">SUM(J4646)</f>
        <v>1015</v>
      </c>
      <c r="K4645" s="29">
        <f t="shared" si="3966"/>
        <v>915</v>
      </c>
      <c r="L4645" s="29">
        <f t="shared" si="3951"/>
        <v>0</v>
      </c>
      <c r="M4645" s="29">
        <f t="shared" ref="M4645:O4647" si="3967">SUM(M4646)</f>
        <v>0</v>
      </c>
      <c r="N4645" s="29">
        <f t="shared" si="3967"/>
        <v>0</v>
      </c>
      <c r="O4645" s="29">
        <f t="shared" si="3967"/>
        <v>0</v>
      </c>
      <c r="P4645" s="29">
        <f t="shared" si="3953"/>
        <v>915</v>
      </c>
      <c r="Q4645" s="29">
        <f t="shared" si="3959"/>
        <v>90.14778325123153</v>
      </c>
    </row>
    <row r="4646" spans="1:17">
      <c r="A4646" s="12" t="s">
        <v>803</v>
      </c>
      <c r="B4646" s="12" t="s">
        <v>140</v>
      </c>
      <c r="C4646" s="12" t="s">
        <v>897</v>
      </c>
      <c r="D4646" s="12" t="s">
        <v>1678</v>
      </c>
      <c r="E4646" s="18" t="s">
        <v>28</v>
      </c>
      <c r="F4646" s="18" t="s">
        <v>0</v>
      </c>
      <c r="G4646" s="81" t="s">
        <v>0</v>
      </c>
      <c r="H4646" s="18" t="s">
        <v>29</v>
      </c>
      <c r="I4646" s="3">
        <v>100</v>
      </c>
      <c r="J4646" s="3">
        <f t="shared" si="3966"/>
        <v>1015</v>
      </c>
      <c r="K4646" s="3">
        <f t="shared" si="3966"/>
        <v>915</v>
      </c>
      <c r="L4646" s="3">
        <f t="shared" si="3951"/>
        <v>0</v>
      </c>
      <c r="M4646" s="3">
        <f t="shared" si="3967"/>
        <v>0</v>
      </c>
      <c r="N4646" s="3">
        <f t="shared" si="3967"/>
        <v>0</v>
      </c>
      <c r="O4646" s="3">
        <f t="shared" si="3967"/>
        <v>0</v>
      </c>
      <c r="P4646" s="3">
        <f t="shared" si="3953"/>
        <v>915</v>
      </c>
      <c r="Q4646" s="3">
        <f t="shared" si="3959"/>
        <v>90.14778325123153</v>
      </c>
    </row>
    <row r="4647" spans="1:17">
      <c r="A4647" s="17" t="s">
        <v>803</v>
      </c>
      <c r="B4647" s="17" t="s">
        <v>140</v>
      </c>
      <c r="C4647" s="17" t="s">
        <v>897</v>
      </c>
      <c r="D4647" s="17" t="s">
        <v>1678</v>
      </c>
      <c r="E4647" s="17" t="s">
        <v>120</v>
      </c>
      <c r="F4647" s="12" t="s">
        <v>0</v>
      </c>
      <c r="G4647" s="84" t="s">
        <v>0</v>
      </c>
      <c r="H4647" s="18" t="s">
        <v>35</v>
      </c>
      <c r="I4647" s="3">
        <v>100</v>
      </c>
      <c r="J4647" s="3">
        <f t="shared" si="3966"/>
        <v>1015</v>
      </c>
      <c r="K4647" s="3">
        <f t="shared" si="3966"/>
        <v>915</v>
      </c>
      <c r="L4647" s="3">
        <f t="shared" si="3951"/>
        <v>0</v>
      </c>
      <c r="M4647" s="3">
        <f t="shared" si="3967"/>
        <v>0</v>
      </c>
      <c r="N4647" s="3">
        <f t="shared" si="3967"/>
        <v>0</v>
      </c>
      <c r="O4647" s="3">
        <f t="shared" si="3967"/>
        <v>0</v>
      </c>
      <c r="P4647" s="3">
        <f t="shared" si="3953"/>
        <v>915</v>
      </c>
      <c r="Q4647" s="3">
        <f t="shared" si="3959"/>
        <v>90.14778325123153</v>
      </c>
    </row>
    <row r="4648" spans="1:17">
      <c r="A4648" s="12" t="s">
        <v>803</v>
      </c>
      <c r="B4648" s="12" t="s">
        <v>140</v>
      </c>
      <c r="C4648" s="12" t="s">
        <v>897</v>
      </c>
      <c r="D4648" s="12" t="s">
        <v>1678</v>
      </c>
      <c r="E4648" s="11">
        <v>6148</v>
      </c>
      <c r="F4648" s="12"/>
      <c r="G4648" s="84" t="s">
        <v>3109</v>
      </c>
      <c r="H4648" s="13" t="s">
        <v>35</v>
      </c>
      <c r="I4648" s="2">
        <v>100</v>
      </c>
      <c r="J4648" s="2">
        <v>1015</v>
      </c>
      <c r="K4648" s="2">
        <v>915</v>
      </c>
      <c r="L4648" s="2">
        <f t="shared" si="3951"/>
        <v>0</v>
      </c>
      <c r="M4648" s="2"/>
      <c r="N4648" s="2"/>
      <c r="O4648" s="2"/>
      <c r="P4648" s="2">
        <f t="shared" si="3953"/>
        <v>915</v>
      </c>
      <c r="Q4648" s="2">
        <f t="shared" si="3959"/>
        <v>90.14778325123153</v>
      </c>
    </row>
    <row r="4649" spans="1:17" ht="22.5">
      <c r="A4649" s="17" t="s">
        <v>0</v>
      </c>
      <c r="B4649" s="17" t="s">
        <v>0</v>
      </c>
      <c r="C4649" s="17" t="s">
        <v>0</v>
      </c>
      <c r="D4649" s="18" t="s">
        <v>0</v>
      </c>
      <c r="E4649" s="18" t="s">
        <v>0</v>
      </c>
      <c r="F4649" s="18" t="s">
        <v>0</v>
      </c>
      <c r="G4649" s="81" t="s">
        <v>0</v>
      </c>
      <c r="H4649" s="24" t="s">
        <v>58</v>
      </c>
      <c r="I4649" s="29">
        <v>218355</v>
      </c>
      <c r="J4649" s="29">
        <f t="shared" ref="J4649:K4649" si="3968">SUM(J4650)</f>
        <v>30000</v>
      </c>
      <c r="K4649" s="29">
        <f t="shared" si="3968"/>
        <v>0</v>
      </c>
      <c r="L4649" s="29">
        <f t="shared" si="3951"/>
        <v>30000</v>
      </c>
      <c r="M4649" s="29">
        <f t="shared" ref="M4649:O4649" si="3969">SUM(M4650)</f>
        <v>0</v>
      </c>
      <c r="N4649" s="29">
        <f t="shared" si="3969"/>
        <v>30000</v>
      </c>
      <c r="O4649" s="29">
        <f t="shared" si="3969"/>
        <v>0</v>
      </c>
      <c r="P4649" s="29">
        <f t="shared" si="3953"/>
        <v>30000</v>
      </c>
      <c r="Q4649" s="29">
        <f t="shared" si="3959"/>
        <v>100</v>
      </c>
    </row>
    <row r="4650" spans="1:17">
      <c r="A4650" s="12" t="s">
        <v>803</v>
      </c>
      <c r="B4650" s="12" t="s">
        <v>140</v>
      </c>
      <c r="C4650" s="12" t="s">
        <v>897</v>
      </c>
      <c r="D4650" s="12" t="s">
        <v>1678</v>
      </c>
      <c r="E4650" s="18" t="s">
        <v>50</v>
      </c>
      <c r="F4650" s="18" t="s">
        <v>0</v>
      </c>
      <c r="G4650" s="81" t="s">
        <v>0</v>
      </c>
      <c r="H4650" s="18" t="s">
        <v>51</v>
      </c>
      <c r="I4650" s="3">
        <v>218355</v>
      </c>
      <c r="J4650" s="3">
        <f t="shared" ref="J4650" si="3970">SUM(J4651:J4652)</f>
        <v>30000</v>
      </c>
      <c r="K4650" s="3">
        <f t="shared" ref="K4650" si="3971">SUM(K4651:K4652)</f>
        <v>0</v>
      </c>
      <c r="L4650" s="3">
        <f t="shared" si="3951"/>
        <v>30000</v>
      </c>
      <c r="M4650" s="3">
        <f t="shared" ref="M4650:O4650" si="3972">SUM(M4651:M4652)</f>
        <v>0</v>
      </c>
      <c r="N4650" s="3">
        <f t="shared" si="3972"/>
        <v>30000</v>
      </c>
      <c r="O4650" s="3">
        <f t="shared" si="3972"/>
        <v>0</v>
      </c>
      <c r="P4650" s="3">
        <f t="shared" si="3953"/>
        <v>30000</v>
      </c>
      <c r="Q4650" s="3">
        <f t="shared" si="3959"/>
        <v>100</v>
      </c>
    </row>
    <row r="4651" spans="1:17">
      <c r="A4651" s="12" t="s">
        <v>803</v>
      </c>
      <c r="B4651" s="12" t="s">
        <v>140</v>
      </c>
      <c r="C4651" s="12" t="s">
        <v>897</v>
      </c>
      <c r="D4651" s="12" t="s">
        <v>1678</v>
      </c>
      <c r="E4651" s="11">
        <v>8213</v>
      </c>
      <c r="F4651" s="12"/>
      <c r="G4651" s="84" t="s">
        <v>3109</v>
      </c>
      <c r="H4651" s="13" t="s">
        <v>54</v>
      </c>
      <c r="I4651" s="2">
        <v>180000</v>
      </c>
      <c r="J4651" s="2">
        <v>20000</v>
      </c>
      <c r="K4651" s="2">
        <v>0</v>
      </c>
      <c r="L4651" s="2">
        <f t="shared" si="3951"/>
        <v>20000</v>
      </c>
      <c r="M4651" s="2"/>
      <c r="N4651" s="2">
        <v>20000</v>
      </c>
      <c r="O4651" s="2"/>
      <c r="P4651" s="2">
        <f t="shared" si="3953"/>
        <v>20000</v>
      </c>
      <c r="Q4651" s="2">
        <f t="shared" si="3959"/>
        <v>100</v>
      </c>
    </row>
    <row r="4652" spans="1:17">
      <c r="A4652" s="12" t="s">
        <v>803</v>
      </c>
      <c r="B4652" s="12" t="s">
        <v>140</v>
      </c>
      <c r="C4652" s="12" t="s">
        <v>897</v>
      </c>
      <c r="D4652" s="12" t="s">
        <v>1678</v>
      </c>
      <c r="E4652" s="11">
        <v>8216</v>
      </c>
      <c r="F4652" s="12"/>
      <c r="G4652" s="84" t="s">
        <v>3109</v>
      </c>
      <c r="H4652" s="13" t="s">
        <v>57</v>
      </c>
      <c r="I4652" s="2">
        <v>38355</v>
      </c>
      <c r="J4652" s="2">
        <v>10000</v>
      </c>
      <c r="K4652" s="2">
        <v>0</v>
      </c>
      <c r="L4652" s="2">
        <f t="shared" si="3951"/>
        <v>10000</v>
      </c>
      <c r="M4652" s="2"/>
      <c r="N4652" s="2">
        <v>10000</v>
      </c>
      <c r="O4652" s="2"/>
      <c r="P4652" s="2">
        <f t="shared" si="3953"/>
        <v>10000</v>
      </c>
      <c r="Q4652" s="2">
        <f t="shared" si="3959"/>
        <v>100</v>
      </c>
    </row>
    <row r="4653" spans="1:17">
      <c r="A4653" s="13" t="s">
        <v>0</v>
      </c>
      <c r="B4653" s="13" t="s">
        <v>0</v>
      </c>
      <c r="C4653" s="13" t="s">
        <v>0</v>
      </c>
      <c r="D4653" s="13" t="s">
        <v>0</v>
      </c>
      <c r="E4653" s="13" t="s">
        <v>0</v>
      </c>
      <c r="F4653" s="13" t="s">
        <v>0</v>
      </c>
      <c r="G4653" s="84" t="s">
        <v>0</v>
      </c>
      <c r="H4653" s="24" t="s">
        <v>1687</v>
      </c>
      <c r="I4653" s="29">
        <v>4764422</v>
      </c>
      <c r="J4653" s="29">
        <f t="shared" ref="J4653:K4653" si="3973">SUM(J4621,J4645,J4649)</f>
        <v>4144148</v>
      </c>
      <c r="K4653" s="29">
        <f t="shared" si="3973"/>
        <v>2185744</v>
      </c>
      <c r="L4653" s="29">
        <f t="shared" si="3951"/>
        <v>969700</v>
      </c>
      <c r="M4653" s="29">
        <f t="shared" ref="M4653:O4653" si="3974">SUM(M4621,M4645,M4649)</f>
        <v>311150</v>
      </c>
      <c r="N4653" s="29">
        <f t="shared" si="3974"/>
        <v>334750</v>
      </c>
      <c r="O4653" s="29">
        <f t="shared" si="3974"/>
        <v>323800</v>
      </c>
      <c r="P4653" s="29">
        <f t="shared" si="3953"/>
        <v>3155444</v>
      </c>
      <c r="Q4653" s="29">
        <f t="shared" si="3959"/>
        <v>76.142164806855348</v>
      </c>
    </row>
    <row r="4654" spans="1:17" ht="15.75" thickBot="1">
      <c r="A4654" s="13" t="s">
        <v>0</v>
      </c>
      <c r="B4654" s="13" t="s">
        <v>0</v>
      </c>
      <c r="C4654" s="13" t="s">
        <v>0</v>
      </c>
      <c r="D4654" s="13" t="s">
        <v>0</v>
      </c>
      <c r="E4654" s="13" t="s">
        <v>0</v>
      </c>
      <c r="F4654" s="13" t="s">
        <v>0</v>
      </c>
      <c r="G4654" s="84" t="s">
        <v>0</v>
      </c>
      <c r="H4654" s="18" t="s">
        <v>125</v>
      </c>
      <c r="I4654" s="3">
        <v>92</v>
      </c>
      <c r="J4654" s="3">
        <v>92</v>
      </c>
      <c r="K4654" s="3">
        <v>0</v>
      </c>
      <c r="L4654" s="3">
        <f t="shared" si="3951"/>
        <v>0</v>
      </c>
      <c r="M4654" s="3"/>
      <c r="N4654" s="3"/>
      <c r="O4654" s="3"/>
      <c r="P4654" s="3">
        <f t="shared" si="3953"/>
        <v>0</v>
      </c>
      <c r="Q4654" s="3">
        <f t="shared" si="3959"/>
        <v>0</v>
      </c>
    </row>
    <row r="4655" spans="1:17" ht="45.75" thickBot="1">
      <c r="A4655" s="109" t="s">
        <v>0</v>
      </c>
      <c r="B4655" s="109" t="s">
        <v>0</v>
      </c>
      <c r="C4655" s="109" t="s">
        <v>0</v>
      </c>
      <c r="D4655" s="109" t="s">
        <v>0</v>
      </c>
      <c r="E4655" s="109" t="s">
        <v>0</v>
      </c>
      <c r="F4655" s="109" t="s">
        <v>0</v>
      </c>
      <c r="G4655" s="121" t="s">
        <v>0</v>
      </c>
      <c r="H4655" s="1" t="s">
        <v>126</v>
      </c>
      <c r="I4655" s="1" t="s">
        <v>3016</v>
      </c>
      <c r="J4655" s="1" t="s">
        <v>3199</v>
      </c>
      <c r="K4655" s="1" t="s">
        <v>3198</v>
      </c>
      <c r="L4655" s="1" t="s">
        <v>3191</v>
      </c>
      <c r="M4655" s="1" t="s">
        <v>3193</v>
      </c>
      <c r="N4655" s="1" t="s">
        <v>3194</v>
      </c>
      <c r="O4655" s="1" t="s">
        <v>3195</v>
      </c>
      <c r="P4655" s="1" t="s">
        <v>3192</v>
      </c>
      <c r="Q4655" s="1" t="s">
        <v>3185</v>
      </c>
    </row>
    <row r="4656" spans="1:17">
      <c r="A4656" s="110"/>
      <c r="B4656" s="110"/>
      <c r="C4656" s="110"/>
      <c r="D4656" s="110"/>
      <c r="E4656" s="110"/>
      <c r="F4656" s="110"/>
      <c r="G4656" s="122"/>
      <c r="H4656" s="26" t="s">
        <v>0</v>
      </c>
      <c r="I4656" s="28">
        <v>1</v>
      </c>
      <c r="J4656" s="28">
        <v>2</v>
      </c>
      <c r="K4656" s="28">
        <v>3</v>
      </c>
      <c r="L4656" s="28" t="s">
        <v>3186</v>
      </c>
      <c r="M4656" s="28">
        <v>5</v>
      </c>
      <c r="N4656" s="28">
        <v>6</v>
      </c>
      <c r="O4656" s="28">
        <v>7</v>
      </c>
      <c r="P4656" s="28" t="s">
        <v>3187</v>
      </c>
      <c r="Q4656" s="28">
        <v>9</v>
      </c>
    </row>
    <row r="4657" spans="1:17">
      <c r="A4657" s="110"/>
      <c r="B4657" s="110"/>
      <c r="C4657" s="110"/>
      <c r="D4657" s="110"/>
      <c r="E4657" s="110"/>
      <c r="F4657" s="110"/>
      <c r="G4657" s="122"/>
      <c r="H4657" s="8" t="s">
        <v>878</v>
      </c>
      <c r="I4657" s="9">
        <v>4764422</v>
      </c>
      <c r="J4657" s="9">
        <f t="shared" ref="J4657" si="3975">SUM(J4653)</f>
        <v>4144148</v>
      </c>
      <c r="K4657" s="9">
        <f t="shared" ref="K4657" si="3976">SUM(K4653)</f>
        <v>2185744</v>
      </c>
      <c r="L4657" s="9">
        <f t="shared" ref="L4657:L4658" si="3977">M4657+N4657+O4657</f>
        <v>969700</v>
      </c>
      <c r="M4657" s="9">
        <f t="shared" ref="M4657:O4657" si="3978">SUM(M4653)</f>
        <v>311150</v>
      </c>
      <c r="N4657" s="9">
        <f t="shared" si="3978"/>
        <v>334750</v>
      </c>
      <c r="O4657" s="9">
        <f t="shared" si="3978"/>
        <v>323800</v>
      </c>
      <c r="P4657" s="9">
        <f t="shared" ref="P4657:P4658" si="3979">SUM(K4657+L4657)</f>
        <v>3155444</v>
      </c>
      <c r="Q4657" s="9">
        <f t="shared" si="3959"/>
        <v>76.142164806855348</v>
      </c>
    </row>
    <row r="4658" spans="1:17">
      <c r="A4658" s="110"/>
      <c r="B4658" s="110"/>
      <c r="C4658" s="110"/>
      <c r="D4658" s="110"/>
      <c r="E4658" s="110"/>
      <c r="F4658" s="110"/>
      <c r="G4658" s="122"/>
      <c r="H4658" s="10" t="s">
        <v>68</v>
      </c>
      <c r="I4658" s="9">
        <v>4764422</v>
      </c>
      <c r="J4658" s="9">
        <f t="shared" ref="J4658" si="3980">SUM(J4657)</f>
        <v>4144148</v>
      </c>
      <c r="K4658" s="9">
        <f t="shared" ref="K4658" si="3981">SUM(K4657)</f>
        <v>2185744</v>
      </c>
      <c r="L4658" s="9">
        <f t="shared" si="3977"/>
        <v>969700</v>
      </c>
      <c r="M4658" s="9">
        <f t="shared" ref="M4658:O4658" si="3982">SUM(M4657)</f>
        <v>311150</v>
      </c>
      <c r="N4658" s="9">
        <f t="shared" si="3982"/>
        <v>334750</v>
      </c>
      <c r="O4658" s="9">
        <f t="shared" si="3982"/>
        <v>323800</v>
      </c>
      <c r="P4658" s="9">
        <f t="shared" si="3979"/>
        <v>3155444</v>
      </c>
      <c r="Q4658" s="9">
        <f t="shared" si="3959"/>
        <v>76.142164806855348</v>
      </c>
    </row>
    <row r="4659" spans="1:17">
      <c r="A4659" s="111"/>
      <c r="B4659" s="111"/>
      <c r="C4659" s="111"/>
      <c r="D4659" s="111"/>
      <c r="E4659" s="111"/>
      <c r="F4659" s="111"/>
      <c r="G4659" s="123"/>
      <c r="Q4659" t="str">
        <f t="shared" si="3959"/>
        <v>-</v>
      </c>
    </row>
    <row r="4660" spans="1:17" ht="15.75" thickBot="1">
      <c r="A4660" s="13" t="s">
        <v>0</v>
      </c>
      <c r="B4660" s="13" t="s">
        <v>0</v>
      </c>
      <c r="C4660" s="13" t="s">
        <v>0</v>
      </c>
      <c r="D4660" s="13" t="s">
        <v>0</v>
      </c>
      <c r="E4660" s="13" t="s">
        <v>0</v>
      </c>
      <c r="F4660" s="13" t="s">
        <v>0</v>
      </c>
      <c r="G4660" s="84" t="s">
        <v>0</v>
      </c>
      <c r="H4660" s="27" t="s">
        <v>0</v>
      </c>
      <c r="I4660" s="27"/>
      <c r="J4660" s="27"/>
      <c r="K4660" s="27"/>
      <c r="L4660" s="27"/>
      <c r="M4660" s="27"/>
      <c r="N4660" s="27"/>
      <c r="O4660" s="27"/>
      <c r="P4660" s="27"/>
      <c r="Q4660" s="27" t="str">
        <f t="shared" si="3959"/>
        <v>-</v>
      </c>
    </row>
    <row r="4661" spans="1:17" ht="45.75" thickBot="1">
      <c r="A4661" s="1" t="s">
        <v>82</v>
      </c>
      <c r="B4661" s="1" t="s">
        <v>83</v>
      </c>
      <c r="C4661" s="1" t="s">
        <v>84</v>
      </c>
      <c r="D4661" s="19" t="s">
        <v>0</v>
      </c>
      <c r="E4661" s="1" t="s">
        <v>85</v>
      </c>
      <c r="F4661" s="1" t="s">
        <v>86</v>
      </c>
      <c r="G4661" s="82" t="s">
        <v>87</v>
      </c>
      <c r="H4661" s="1" t="s">
        <v>1</v>
      </c>
      <c r="I4661" s="1" t="s">
        <v>3016</v>
      </c>
      <c r="J4661" s="1" t="s">
        <v>3199</v>
      </c>
      <c r="K4661" s="1" t="s">
        <v>3198</v>
      </c>
      <c r="L4661" s="1" t="s">
        <v>3191</v>
      </c>
      <c r="M4661" s="1" t="s">
        <v>3193</v>
      </c>
      <c r="N4661" s="1" t="s">
        <v>3194</v>
      </c>
      <c r="O4661" s="1" t="s">
        <v>3195</v>
      </c>
      <c r="P4661" s="1" t="s">
        <v>3192</v>
      </c>
      <c r="Q4661" s="1" t="s">
        <v>3185</v>
      </c>
    </row>
    <row r="4662" spans="1:17">
      <c r="A4662" s="20" t="s">
        <v>0</v>
      </c>
      <c r="B4662" s="20" t="s">
        <v>0</v>
      </c>
      <c r="C4662" s="20" t="s">
        <v>0</v>
      </c>
      <c r="D4662" s="21" t="s">
        <v>0</v>
      </c>
      <c r="E4662" s="21" t="s">
        <v>0</v>
      </c>
      <c r="F4662" s="22" t="s">
        <v>0</v>
      </c>
      <c r="G4662" s="83" t="s">
        <v>0</v>
      </c>
      <c r="H4662" s="23" t="s">
        <v>0</v>
      </c>
      <c r="I4662" s="28">
        <v>1</v>
      </c>
      <c r="J4662" s="28">
        <v>2</v>
      </c>
      <c r="K4662" s="28">
        <v>3</v>
      </c>
      <c r="L4662" s="28" t="s">
        <v>3186</v>
      </c>
      <c r="M4662" s="28">
        <v>5</v>
      </c>
      <c r="N4662" s="28">
        <v>6</v>
      </c>
      <c r="O4662" s="28">
        <v>7</v>
      </c>
      <c r="P4662" s="28" t="s">
        <v>3187</v>
      </c>
      <c r="Q4662" s="28">
        <v>9</v>
      </c>
    </row>
    <row r="4663" spans="1:17">
      <c r="A4663" s="17" t="s">
        <v>803</v>
      </c>
      <c r="B4663" s="17" t="s">
        <v>140</v>
      </c>
      <c r="C4663" s="12" t="s">
        <v>908</v>
      </c>
      <c r="D4663" s="12" t="s">
        <v>1688</v>
      </c>
      <c r="E4663" s="18" t="s">
        <v>0</v>
      </c>
      <c r="F4663" s="18" t="s">
        <v>0</v>
      </c>
      <c r="G4663" s="81" t="s">
        <v>0</v>
      </c>
      <c r="H4663" s="18" t="s">
        <v>1689</v>
      </c>
      <c r="I4663" s="11"/>
      <c r="J4663" s="11"/>
      <c r="K4663" s="11"/>
      <c r="L4663" s="11"/>
      <c r="M4663" s="11"/>
      <c r="N4663" s="11"/>
      <c r="O4663" s="11"/>
      <c r="P4663" s="11"/>
      <c r="Q4663" s="11" t="str">
        <f t="shared" si="3959"/>
        <v>-</v>
      </c>
    </row>
    <row r="4664" spans="1:17" ht="22.5">
      <c r="A4664" s="17" t="s">
        <v>0</v>
      </c>
      <c r="B4664" s="17" t="s">
        <v>0</v>
      </c>
      <c r="C4664" s="17" t="s">
        <v>0</v>
      </c>
      <c r="D4664" s="18" t="s">
        <v>0</v>
      </c>
      <c r="E4664" s="18" t="s">
        <v>0</v>
      </c>
      <c r="F4664" s="18"/>
      <c r="G4664" s="81" t="s">
        <v>0</v>
      </c>
      <c r="H4664" s="24" t="s">
        <v>27</v>
      </c>
      <c r="I4664" s="29">
        <v>2566253</v>
      </c>
      <c r="J4664" s="29">
        <f t="shared" ref="J4664" si="3983">SUM(J4665,J4673,J4675)</f>
        <v>2552824</v>
      </c>
      <c r="K4664" s="29">
        <f t="shared" ref="K4664" si="3984">SUM(K4665,K4673,K4675)</f>
        <v>1385925</v>
      </c>
      <c r="L4664" s="29">
        <f t="shared" ref="L4664:L4695" si="3985">M4664+N4664+O4664</f>
        <v>625475</v>
      </c>
      <c r="M4664" s="29">
        <f t="shared" ref="M4664:O4664" si="3986">SUM(M4665,M4673,M4675)</f>
        <v>220225</v>
      </c>
      <c r="N4664" s="29">
        <f t="shared" si="3986"/>
        <v>202625</v>
      </c>
      <c r="O4664" s="29">
        <f t="shared" si="3986"/>
        <v>202625</v>
      </c>
      <c r="P4664" s="29">
        <f t="shared" ref="P4664:P4695" si="3987">SUM(K4664+L4664)</f>
        <v>2011400</v>
      </c>
      <c r="Q4664" s="29">
        <f t="shared" si="3959"/>
        <v>78.791174009645786</v>
      </c>
    </row>
    <row r="4665" spans="1:17">
      <c r="A4665" s="12" t="s">
        <v>803</v>
      </c>
      <c r="B4665" s="12" t="s">
        <v>140</v>
      </c>
      <c r="C4665" s="12" t="s">
        <v>908</v>
      </c>
      <c r="D4665" s="12" t="s">
        <v>1688</v>
      </c>
      <c r="E4665" s="18" t="s">
        <v>2</v>
      </c>
      <c r="F4665" s="18" t="s">
        <v>0</v>
      </c>
      <c r="G4665" s="81" t="s">
        <v>0</v>
      </c>
      <c r="H4665" s="18" t="s">
        <v>3</v>
      </c>
      <c r="I4665" s="3">
        <v>2161765</v>
      </c>
      <c r="J4665" s="3">
        <f t="shared" ref="J4665" si="3988">SUM(J4666:J4667)</f>
        <v>2169036</v>
      </c>
      <c r="K4665" s="3">
        <f t="shared" ref="K4665" si="3989">SUM(K4666:K4667)</f>
        <v>1183454</v>
      </c>
      <c r="L4665" s="3">
        <f t="shared" si="3985"/>
        <v>523500</v>
      </c>
      <c r="M4665" s="3">
        <f t="shared" ref="M4665:O4665" si="3990">SUM(M4666:M4667)</f>
        <v>174500</v>
      </c>
      <c r="N4665" s="3">
        <f t="shared" si="3990"/>
        <v>174500</v>
      </c>
      <c r="O4665" s="3">
        <f t="shared" si="3990"/>
        <v>174500</v>
      </c>
      <c r="P4665" s="3">
        <f t="shared" si="3987"/>
        <v>1706954</v>
      </c>
      <c r="Q4665" s="3">
        <f t="shared" si="3959"/>
        <v>78.696434729529614</v>
      </c>
    </row>
    <row r="4666" spans="1:17">
      <c r="A4666" s="33" t="s">
        <v>803</v>
      </c>
      <c r="B4666" s="33" t="s">
        <v>140</v>
      </c>
      <c r="C4666" s="33" t="s">
        <v>908</v>
      </c>
      <c r="D4666" s="33" t="s">
        <v>1688</v>
      </c>
      <c r="E4666" s="34">
        <v>6111</v>
      </c>
      <c r="F4666" s="33"/>
      <c r="G4666" s="84" t="s">
        <v>3109</v>
      </c>
      <c r="H4666" s="35" t="s">
        <v>4</v>
      </c>
      <c r="I4666" s="2">
        <v>1906555</v>
      </c>
      <c r="J4666" s="2">
        <v>1906555</v>
      </c>
      <c r="K4666" s="2">
        <v>1016590</v>
      </c>
      <c r="L4666" s="2">
        <f t="shared" si="3985"/>
        <v>465000</v>
      </c>
      <c r="M4666" s="2">
        <v>155000</v>
      </c>
      <c r="N4666" s="2">
        <v>155000</v>
      </c>
      <c r="O4666" s="2">
        <v>155000</v>
      </c>
      <c r="P4666" s="2">
        <f t="shared" si="3987"/>
        <v>1481590</v>
      </c>
      <c r="Q4666" s="2">
        <f t="shared" si="3959"/>
        <v>77.710320447089117</v>
      </c>
    </row>
    <row r="4667" spans="1:17">
      <c r="A4667" s="17" t="s">
        <v>803</v>
      </c>
      <c r="B4667" s="17" t="s">
        <v>140</v>
      </c>
      <c r="C4667" s="17" t="s">
        <v>908</v>
      </c>
      <c r="D4667" s="17" t="s">
        <v>1688</v>
      </c>
      <c r="E4667" s="17" t="s">
        <v>91</v>
      </c>
      <c r="F4667" s="12" t="s">
        <v>0</v>
      </c>
      <c r="G4667" s="84" t="s">
        <v>0</v>
      </c>
      <c r="H4667" s="18" t="s">
        <v>5</v>
      </c>
      <c r="I4667" s="3">
        <v>255210</v>
      </c>
      <c r="J4667" s="3">
        <f t="shared" ref="J4667:K4667" si="3991">SUM(J4668:J4672)</f>
        <v>262481</v>
      </c>
      <c r="K4667" s="3">
        <f t="shared" si="3991"/>
        <v>166864</v>
      </c>
      <c r="L4667" s="3">
        <f t="shared" si="3985"/>
        <v>58500</v>
      </c>
      <c r="M4667" s="3">
        <f t="shared" ref="M4667:O4667" si="3992">SUM(M4668:M4672)</f>
        <v>19500</v>
      </c>
      <c r="N4667" s="3">
        <f t="shared" si="3992"/>
        <v>19500</v>
      </c>
      <c r="O4667" s="3">
        <f t="shared" si="3992"/>
        <v>19500</v>
      </c>
      <c r="P4667" s="3">
        <f t="shared" si="3987"/>
        <v>225364</v>
      </c>
      <c r="Q4667" s="3">
        <f t="shared" si="3959"/>
        <v>85.859166949226804</v>
      </c>
    </row>
    <row r="4668" spans="1:17">
      <c r="A4668" s="33" t="s">
        <v>803</v>
      </c>
      <c r="B4668" s="33" t="s">
        <v>140</v>
      </c>
      <c r="C4668" s="33" t="s">
        <v>908</v>
      </c>
      <c r="D4668" s="33" t="s">
        <v>1688</v>
      </c>
      <c r="E4668" s="34">
        <v>6112</v>
      </c>
      <c r="F4668" s="33" t="s">
        <v>1690</v>
      </c>
      <c r="G4668" s="84" t="s">
        <v>3109</v>
      </c>
      <c r="H4668" s="35" t="s">
        <v>9</v>
      </c>
      <c r="I4668" s="2">
        <v>41900</v>
      </c>
      <c r="J4668" s="2">
        <v>41900</v>
      </c>
      <c r="K4668" s="2">
        <v>23045</v>
      </c>
      <c r="L4668" s="2">
        <f t="shared" si="3985"/>
        <v>10500</v>
      </c>
      <c r="M4668" s="2">
        <v>3500</v>
      </c>
      <c r="N4668" s="2">
        <v>3500</v>
      </c>
      <c r="O4668" s="2">
        <v>3500</v>
      </c>
      <c r="P4668" s="2">
        <f t="shared" si="3987"/>
        <v>33545</v>
      </c>
      <c r="Q4668" s="2">
        <f t="shared" si="3959"/>
        <v>80.059665871121723</v>
      </c>
    </row>
    <row r="4669" spans="1:17">
      <c r="A4669" s="33" t="s">
        <v>803</v>
      </c>
      <c r="B4669" s="33" t="s">
        <v>140</v>
      </c>
      <c r="C4669" s="33" t="s">
        <v>908</v>
      </c>
      <c r="D4669" s="33" t="s">
        <v>1688</v>
      </c>
      <c r="E4669" s="34">
        <v>6112</v>
      </c>
      <c r="F4669" s="33" t="s">
        <v>1691</v>
      </c>
      <c r="G4669" s="84" t="s">
        <v>3109</v>
      </c>
      <c r="H4669" s="35" t="s">
        <v>10</v>
      </c>
      <c r="I4669" s="2">
        <v>158400</v>
      </c>
      <c r="J4669" s="2">
        <v>158400</v>
      </c>
      <c r="K4669" s="2">
        <v>88848</v>
      </c>
      <c r="L4669" s="2">
        <f t="shared" si="3985"/>
        <v>48000</v>
      </c>
      <c r="M4669" s="2">
        <v>16000</v>
      </c>
      <c r="N4669" s="2">
        <v>16000</v>
      </c>
      <c r="O4669" s="2">
        <v>16000</v>
      </c>
      <c r="P4669" s="2">
        <f t="shared" si="3987"/>
        <v>136848</v>
      </c>
      <c r="Q4669" s="2">
        <f t="shared" si="3959"/>
        <v>86.393939393939391</v>
      </c>
    </row>
    <row r="4670" spans="1:17">
      <c r="A4670" s="12" t="s">
        <v>803</v>
      </c>
      <c r="B4670" s="12" t="s">
        <v>140</v>
      </c>
      <c r="C4670" s="12" t="s">
        <v>908</v>
      </c>
      <c r="D4670" s="12" t="s">
        <v>1688</v>
      </c>
      <c r="E4670" s="11">
        <v>6112</v>
      </c>
      <c r="F4670" s="12" t="s">
        <v>1692</v>
      </c>
      <c r="G4670" s="84" t="s">
        <v>3109</v>
      </c>
      <c r="H4670" s="13" t="s">
        <v>7</v>
      </c>
      <c r="I4670" s="2">
        <v>30000</v>
      </c>
      <c r="J4670" s="2">
        <v>37271</v>
      </c>
      <c r="K4670" s="2">
        <v>37271</v>
      </c>
      <c r="L4670" s="2">
        <f t="shared" si="3985"/>
        <v>0</v>
      </c>
      <c r="M4670" s="2"/>
      <c r="N4670" s="2"/>
      <c r="O4670" s="2"/>
      <c r="P4670" s="2">
        <f t="shared" si="3987"/>
        <v>37271</v>
      </c>
      <c r="Q4670" s="2">
        <f t="shared" si="3959"/>
        <v>100</v>
      </c>
    </row>
    <row r="4671" spans="1:17">
      <c r="A4671" s="12" t="s">
        <v>803</v>
      </c>
      <c r="B4671" s="12" t="s">
        <v>140</v>
      </c>
      <c r="C4671" s="12" t="s">
        <v>908</v>
      </c>
      <c r="D4671" s="12" t="s">
        <v>1688</v>
      </c>
      <c r="E4671" s="11">
        <v>6112</v>
      </c>
      <c r="F4671" s="12" t="s">
        <v>1693</v>
      </c>
      <c r="G4671" s="84" t="s">
        <v>3109</v>
      </c>
      <c r="H4671" s="13" t="s">
        <v>8</v>
      </c>
      <c r="I4671" s="2">
        <v>9600</v>
      </c>
      <c r="J4671" s="2">
        <v>9600</v>
      </c>
      <c r="K4671" s="2">
        <v>3500</v>
      </c>
      <c r="L4671" s="2">
        <f t="shared" si="3985"/>
        <v>0</v>
      </c>
      <c r="M4671" s="2"/>
      <c r="N4671" s="2"/>
      <c r="O4671" s="2"/>
      <c r="P4671" s="2">
        <f t="shared" si="3987"/>
        <v>3500</v>
      </c>
      <c r="Q4671" s="2">
        <f t="shared" si="3959"/>
        <v>36.458333333333329</v>
      </c>
    </row>
    <row r="4672" spans="1:17">
      <c r="A4672" s="12" t="s">
        <v>803</v>
      </c>
      <c r="B4672" s="12" t="s">
        <v>140</v>
      </c>
      <c r="C4672" s="12" t="s">
        <v>908</v>
      </c>
      <c r="D4672" s="12" t="s">
        <v>1688</v>
      </c>
      <c r="E4672" s="11">
        <v>6112</v>
      </c>
      <c r="F4672" s="12" t="s">
        <v>1694</v>
      </c>
      <c r="G4672" s="84" t="s">
        <v>3109</v>
      </c>
      <c r="H4672" s="13" t="s">
        <v>6</v>
      </c>
      <c r="I4672" s="2">
        <v>15310</v>
      </c>
      <c r="J4672" s="2">
        <v>15310</v>
      </c>
      <c r="K4672" s="2">
        <v>14200</v>
      </c>
      <c r="L4672" s="2">
        <f t="shared" si="3985"/>
        <v>0</v>
      </c>
      <c r="M4672" s="2"/>
      <c r="N4672" s="2"/>
      <c r="O4672" s="2"/>
      <c r="P4672" s="2">
        <f t="shared" si="3987"/>
        <v>14200</v>
      </c>
      <c r="Q4672" s="2">
        <f t="shared" si="3959"/>
        <v>92.749836708033968</v>
      </c>
    </row>
    <row r="4673" spans="1:17">
      <c r="A4673" s="12" t="s">
        <v>803</v>
      </c>
      <c r="B4673" s="12" t="s">
        <v>140</v>
      </c>
      <c r="C4673" s="12" t="s">
        <v>908</v>
      </c>
      <c r="D4673" s="12" t="s">
        <v>1688</v>
      </c>
      <c r="E4673" s="18" t="s">
        <v>13</v>
      </c>
      <c r="F4673" s="18" t="s">
        <v>0</v>
      </c>
      <c r="G4673" s="81" t="s">
        <v>0</v>
      </c>
      <c r="H4673" s="18" t="s">
        <v>14</v>
      </c>
      <c r="I4673" s="3">
        <v>200188</v>
      </c>
      <c r="J4673" s="3">
        <f t="shared" ref="J4673:K4673" si="3993">SUM(J4674)</f>
        <v>200188</v>
      </c>
      <c r="K4673" s="3">
        <f t="shared" si="3993"/>
        <v>100053</v>
      </c>
      <c r="L4673" s="3">
        <f t="shared" si="3985"/>
        <v>48600</v>
      </c>
      <c r="M4673" s="3">
        <f t="shared" ref="M4673:O4673" si="3994">SUM(M4674)</f>
        <v>16200</v>
      </c>
      <c r="N4673" s="3">
        <f t="shared" si="3994"/>
        <v>16200</v>
      </c>
      <c r="O4673" s="3">
        <f t="shared" si="3994"/>
        <v>16200</v>
      </c>
      <c r="P4673" s="3">
        <f t="shared" si="3987"/>
        <v>148653</v>
      </c>
      <c r="Q4673" s="3">
        <f t="shared" si="3959"/>
        <v>74.256698703218973</v>
      </c>
    </row>
    <row r="4674" spans="1:17">
      <c r="A4674" s="33" t="s">
        <v>803</v>
      </c>
      <c r="B4674" s="33" t="s">
        <v>140</v>
      </c>
      <c r="C4674" s="33" t="s">
        <v>908</v>
      </c>
      <c r="D4674" s="33" t="s">
        <v>1688</v>
      </c>
      <c r="E4674" s="34">
        <v>6121</v>
      </c>
      <c r="F4674" s="33"/>
      <c r="G4674" s="84" t="s">
        <v>3109</v>
      </c>
      <c r="H4674" s="35" t="s">
        <v>15</v>
      </c>
      <c r="I4674" s="2">
        <v>200188</v>
      </c>
      <c r="J4674" s="2">
        <v>200188</v>
      </c>
      <c r="K4674" s="2">
        <v>100053</v>
      </c>
      <c r="L4674" s="2">
        <f t="shared" si="3985"/>
        <v>48600</v>
      </c>
      <c r="M4674" s="2">
        <v>16200</v>
      </c>
      <c r="N4674" s="2">
        <v>16200</v>
      </c>
      <c r="O4674" s="2">
        <v>16200</v>
      </c>
      <c r="P4674" s="2">
        <f t="shared" si="3987"/>
        <v>148653</v>
      </c>
      <c r="Q4674" s="2">
        <f t="shared" si="3959"/>
        <v>74.256698703218973</v>
      </c>
    </row>
    <row r="4675" spans="1:17">
      <c r="A4675" s="12" t="s">
        <v>803</v>
      </c>
      <c r="B4675" s="12" t="s">
        <v>140</v>
      </c>
      <c r="C4675" s="12" t="s">
        <v>908</v>
      </c>
      <c r="D4675" s="12" t="s">
        <v>1688</v>
      </c>
      <c r="E4675" s="18" t="s">
        <v>16</v>
      </c>
      <c r="F4675" s="18" t="s">
        <v>0</v>
      </c>
      <c r="G4675" s="81" t="s">
        <v>0</v>
      </c>
      <c r="H4675" s="18" t="s">
        <v>17</v>
      </c>
      <c r="I4675" s="3">
        <v>204300</v>
      </c>
      <c r="J4675" s="3">
        <f t="shared" ref="J4675:K4675" si="3995">SUM(J4676:J4682)</f>
        <v>183600</v>
      </c>
      <c r="K4675" s="3">
        <f t="shared" si="3995"/>
        <v>102418</v>
      </c>
      <c r="L4675" s="3">
        <f t="shared" si="3985"/>
        <v>53375</v>
      </c>
      <c r="M4675" s="3">
        <f t="shared" ref="M4675:O4675" si="3996">SUM(M4676:M4682)</f>
        <v>29525</v>
      </c>
      <c r="N4675" s="3">
        <f t="shared" si="3996"/>
        <v>11925</v>
      </c>
      <c r="O4675" s="3">
        <f t="shared" si="3996"/>
        <v>11925</v>
      </c>
      <c r="P4675" s="3">
        <f t="shared" si="3987"/>
        <v>155793</v>
      </c>
      <c r="Q4675" s="3">
        <f t="shared" si="3959"/>
        <v>84.854575163398692</v>
      </c>
    </row>
    <row r="4676" spans="1:17">
      <c r="A4676" s="12" t="s">
        <v>803</v>
      </c>
      <c r="B4676" s="12" t="s">
        <v>140</v>
      </c>
      <c r="C4676" s="12" t="s">
        <v>908</v>
      </c>
      <c r="D4676" s="12" t="s">
        <v>1688</v>
      </c>
      <c r="E4676" s="11">
        <v>6131</v>
      </c>
      <c r="F4676" s="12"/>
      <c r="G4676" s="84" t="s">
        <v>3109</v>
      </c>
      <c r="H4676" s="13" t="s">
        <v>18</v>
      </c>
      <c r="I4676" s="2">
        <v>9000</v>
      </c>
      <c r="J4676" s="2">
        <v>9000</v>
      </c>
      <c r="K4676" s="2">
        <v>8300</v>
      </c>
      <c r="L4676" s="2">
        <f t="shared" si="3985"/>
        <v>0</v>
      </c>
      <c r="M4676" s="2"/>
      <c r="N4676" s="2"/>
      <c r="O4676" s="2"/>
      <c r="P4676" s="2">
        <f t="shared" si="3987"/>
        <v>8300</v>
      </c>
      <c r="Q4676" s="2">
        <f t="shared" si="3959"/>
        <v>92.222222222222229</v>
      </c>
    </row>
    <row r="4677" spans="1:17">
      <c r="A4677" s="12" t="s">
        <v>803</v>
      </c>
      <c r="B4677" s="12" t="s">
        <v>140</v>
      </c>
      <c r="C4677" s="12" t="s">
        <v>908</v>
      </c>
      <c r="D4677" s="12" t="s">
        <v>1688</v>
      </c>
      <c r="E4677" s="11">
        <v>6132</v>
      </c>
      <c r="F4677" s="12"/>
      <c r="G4677" s="84" t="s">
        <v>3109</v>
      </c>
      <c r="H4677" s="13" t="s">
        <v>19</v>
      </c>
      <c r="I4677" s="2">
        <v>81000</v>
      </c>
      <c r="J4677" s="2">
        <v>81000</v>
      </c>
      <c r="K4677" s="2">
        <v>46000</v>
      </c>
      <c r="L4677" s="2">
        <f t="shared" si="3985"/>
        <v>22000</v>
      </c>
      <c r="M4677" s="2">
        <v>12000</v>
      </c>
      <c r="N4677" s="2">
        <v>5000</v>
      </c>
      <c r="O4677" s="2">
        <v>5000</v>
      </c>
      <c r="P4677" s="2">
        <f t="shared" si="3987"/>
        <v>68000</v>
      </c>
      <c r="Q4677" s="2">
        <f t="shared" si="3959"/>
        <v>83.950617283950606</v>
      </c>
    </row>
    <row r="4678" spans="1:17">
      <c r="A4678" s="12" t="s">
        <v>803</v>
      </c>
      <c r="B4678" s="12" t="s">
        <v>140</v>
      </c>
      <c r="C4678" s="12" t="s">
        <v>908</v>
      </c>
      <c r="D4678" s="12" t="s">
        <v>1688</v>
      </c>
      <c r="E4678" s="11">
        <v>6133</v>
      </c>
      <c r="F4678" s="12"/>
      <c r="G4678" s="84" t="s">
        <v>3109</v>
      </c>
      <c r="H4678" s="13" t="s">
        <v>20</v>
      </c>
      <c r="I4678" s="2">
        <v>15900</v>
      </c>
      <c r="J4678" s="2">
        <v>15900</v>
      </c>
      <c r="K4678" s="2">
        <v>7950</v>
      </c>
      <c r="L4678" s="2">
        <f t="shared" si="3985"/>
        <v>3975</v>
      </c>
      <c r="M4678" s="2">
        <v>1325</v>
      </c>
      <c r="N4678" s="2">
        <v>1325</v>
      </c>
      <c r="O4678" s="2">
        <v>1325</v>
      </c>
      <c r="P4678" s="2">
        <f t="shared" si="3987"/>
        <v>11925</v>
      </c>
      <c r="Q4678" s="2">
        <f t="shared" si="3959"/>
        <v>75</v>
      </c>
    </row>
    <row r="4679" spans="1:17">
      <c r="A4679" s="12" t="s">
        <v>803</v>
      </c>
      <c r="B4679" s="12" t="s">
        <v>140</v>
      </c>
      <c r="C4679" s="12" t="s">
        <v>908</v>
      </c>
      <c r="D4679" s="12" t="s">
        <v>1688</v>
      </c>
      <c r="E4679" s="11">
        <v>6134</v>
      </c>
      <c r="F4679" s="12"/>
      <c r="G4679" s="84" t="s">
        <v>3109</v>
      </c>
      <c r="H4679" s="13" t="s">
        <v>21</v>
      </c>
      <c r="I4679" s="2">
        <v>26000</v>
      </c>
      <c r="J4679" s="2">
        <v>16000</v>
      </c>
      <c r="K4679" s="2">
        <v>9000</v>
      </c>
      <c r="L4679" s="2">
        <f t="shared" si="3985"/>
        <v>4500</v>
      </c>
      <c r="M4679" s="2">
        <v>1500</v>
      </c>
      <c r="N4679" s="2">
        <v>1500</v>
      </c>
      <c r="O4679" s="2">
        <v>1500</v>
      </c>
      <c r="P4679" s="2">
        <f t="shared" si="3987"/>
        <v>13500</v>
      </c>
      <c r="Q4679" s="2">
        <f t="shared" si="3959"/>
        <v>84.375</v>
      </c>
    </row>
    <row r="4680" spans="1:17">
      <c r="A4680" s="12" t="s">
        <v>803</v>
      </c>
      <c r="B4680" s="12" t="s">
        <v>140</v>
      </c>
      <c r="C4680" s="12" t="s">
        <v>908</v>
      </c>
      <c r="D4680" s="12" t="s">
        <v>1688</v>
      </c>
      <c r="E4680" s="11">
        <v>6135</v>
      </c>
      <c r="F4680" s="12"/>
      <c r="G4680" s="84" t="s">
        <v>3109</v>
      </c>
      <c r="H4680" s="13" t="s">
        <v>22</v>
      </c>
      <c r="I4680" s="2">
        <v>2500</v>
      </c>
      <c r="J4680" s="2">
        <v>1000</v>
      </c>
      <c r="K4680" s="2">
        <v>500</v>
      </c>
      <c r="L4680" s="2">
        <f t="shared" si="3985"/>
        <v>500</v>
      </c>
      <c r="M4680" s="2">
        <v>500</v>
      </c>
      <c r="N4680" s="2"/>
      <c r="O4680" s="2"/>
      <c r="P4680" s="2">
        <f t="shared" si="3987"/>
        <v>1000</v>
      </c>
      <c r="Q4680" s="2">
        <f t="shared" si="3959"/>
        <v>100</v>
      </c>
    </row>
    <row r="4681" spans="1:17">
      <c r="A4681" s="12" t="s">
        <v>803</v>
      </c>
      <c r="B4681" s="12" t="s">
        <v>140</v>
      </c>
      <c r="C4681" s="12" t="s">
        <v>908</v>
      </c>
      <c r="D4681" s="12" t="s">
        <v>1688</v>
      </c>
      <c r="E4681" s="11">
        <v>6137</v>
      </c>
      <c r="F4681" s="12"/>
      <c r="G4681" s="84" t="s">
        <v>3109</v>
      </c>
      <c r="H4681" s="13" t="s">
        <v>24</v>
      </c>
      <c r="I4681" s="2">
        <v>13500</v>
      </c>
      <c r="J4681" s="2">
        <v>12800</v>
      </c>
      <c r="K4681" s="2">
        <v>10400</v>
      </c>
      <c r="L4681" s="2">
        <f t="shared" si="3985"/>
        <v>2400</v>
      </c>
      <c r="M4681" s="2">
        <v>800</v>
      </c>
      <c r="N4681" s="2">
        <v>800</v>
      </c>
      <c r="O4681" s="2">
        <v>800</v>
      </c>
      <c r="P4681" s="2">
        <f t="shared" si="3987"/>
        <v>12800</v>
      </c>
      <c r="Q4681" s="2">
        <f t="shared" si="3959"/>
        <v>100</v>
      </c>
    </row>
    <row r="4682" spans="1:17">
      <c r="A4682" s="17" t="s">
        <v>803</v>
      </c>
      <c r="B4682" s="17" t="s">
        <v>140</v>
      </c>
      <c r="C4682" s="17" t="s">
        <v>908</v>
      </c>
      <c r="D4682" s="17" t="s">
        <v>1688</v>
      </c>
      <c r="E4682" s="17" t="s">
        <v>99</v>
      </c>
      <c r="F4682" s="12" t="s">
        <v>0</v>
      </c>
      <c r="G4682" s="84" t="s">
        <v>0</v>
      </c>
      <c r="H4682" s="18" t="s">
        <v>26</v>
      </c>
      <c r="I4682" s="3">
        <v>56400</v>
      </c>
      <c r="J4682" s="3">
        <f t="shared" ref="J4682:K4682" si="3997">SUM(J4683:J4685)</f>
        <v>47900</v>
      </c>
      <c r="K4682" s="3">
        <f t="shared" si="3997"/>
        <v>20268</v>
      </c>
      <c r="L4682" s="3">
        <f t="shared" si="3985"/>
        <v>20000</v>
      </c>
      <c r="M4682" s="3">
        <f t="shared" ref="M4682:O4682" si="3998">SUM(M4683:M4685)</f>
        <v>13400</v>
      </c>
      <c r="N4682" s="3">
        <f t="shared" si="3998"/>
        <v>3300</v>
      </c>
      <c r="O4682" s="3">
        <f t="shared" si="3998"/>
        <v>3300</v>
      </c>
      <c r="P4682" s="3">
        <f t="shared" si="3987"/>
        <v>40268</v>
      </c>
      <c r="Q4682" s="3">
        <f t="shared" si="3959"/>
        <v>84.066805845511482</v>
      </c>
    </row>
    <row r="4683" spans="1:17">
      <c r="A4683" s="12" t="s">
        <v>803</v>
      </c>
      <c r="B4683" s="12" t="s">
        <v>140</v>
      </c>
      <c r="C4683" s="12" t="s">
        <v>908</v>
      </c>
      <c r="D4683" s="12" t="s">
        <v>1688</v>
      </c>
      <c r="E4683" s="11">
        <v>6139</v>
      </c>
      <c r="F4683" s="12"/>
      <c r="G4683" s="84" t="s">
        <v>3109</v>
      </c>
      <c r="H4683" s="13" t="s">
        <v>26</v>
      </c>
      <c r="I4683" s="2">
        <v>40600</v>
      </c>
      <c r="J4683" s="2">
        <v>32100</v>
      </c>
      <c r="K4683" s="2">
        <v>17300</v>
      </c>
      <c r="L4683" s="2">
        <f t="shared" si="3985"/>
        <v>9000</v>
      </c>
      <c r="M4683" s="2">
        <v>3000</v>
      </c>
      <c r="N4683" s="2">
        <v>3000</v>
      </c>
      <c r="O4683" s="2">
        <v>3000</v>
      </c>
      <c r="P4683" s="2">
        <f t="shared" si="3987"/>
        <v>26300</v>
      </c>
      <c r="Q4683" s="2">
        <f t="shared" si="3959"/>
        <v>81.931464174454831</v>
      </c>
    </row>
    <row r="4684" spans="1:17">
      <c r="A4684" s="33" t="s">
        <v>803</v>
      </c>
      <c r="B4684" s="33" t="s">
        <v>140</v>
      </c>
      <c r="C4684" s="33" t="s">
        <v>908</v>
      </c>
      <c r="D4684" s="33" t="s">
        <v>1688</v>
      </c>
      <c r="E4684" s="34">
        <v>6139</v>
      </c>
      <c r="F4684" s="33" t="s">
        <v>1695</v>
      </c>
      <c r="G4684" s="84" t="s">
        <v>3109</v>
      </c>
      <c r="H4684" s="35" t="s">
        <v>108</v>
      </c>
      <c r="I4684" s="2">
        <v>5700</v>
      </c>
      <c r="J4684" s="2">
        <v>5700</v>
      </c>
      <c r="K4684" s="2">
        <v>2968</v>
      </c>
      <c r="L4684" s="2">
        <f t="shared" si="3985"/>
        <v>900</v>
      </c>
      <c r="M4684" s="2">
        <v>300</v>
      </c>
      <c r="N4684" s="2">
        <v>300</v>
      </c>
      <c r="O4684" s="2">
        <v>300</v>
      </c>
      <c r="P4684" s="2">
        <f t="shared" si="3987"/>
        <v>3868</v>
      </c>
      <c r="Q4684" s="2">
        <f t="shared" si="3959"/>
        <v>67.859649122807014</v>
      </c>
    </row>
    <row r="4685" spans="1:17" ht="22.5">
      <c r="A4685" s="12" t="s">
        <v>803</v>
      </c>
      <c r="B4685" s="12" t="s">
        <v>140</v>
      </c>
      <c r="C4685" s="12" t="s">
        <v>908</v>
      </c>
      <c r="D4685" s="12" t="s">
        <v>1688</v>
      </c>
      <c r="E4685" s="11">
        <v>6139</v>
      </c>
      <c r="F4685" s="12" t="s">
        <v>1696</v>
      </c>
      <c r="G4685" s="84" t="s">
        <v>3109</v>
      </c>
      <c r="H4685" s="13" t="s">
        <v>114</v>
      </c>
      <c r="I4685" s="2">
        <v>10100</v>
      </c>
      <c r="J4685" s="2">
        <v>10100</v>
      </c>
      <c r="K4685" s="2">
        <v>0</v>
      </c>
      <c r="L4685" s="2">
        <f t="shared" si="3985"/>
        <v>10100</v>
      </c>
      <c r="M4685" s="2">
        <v>10100</v>
      </c>
      <c r="N4685" s="2"/>
      <c r="O4685" s="2"/>
      <c r="P4685" s="2">
        <f t="shared" si="3987"/>
        <v>10100</v>
      </c>
      <c r="Q4685" s="2">
        <f t="shared" si="3959"/>
        <v>100</v>
      </c>
    </row>
    <row r="4686" spans="1:17" ht="22.5">
      <c r="A4686" s="17" t="s">
        <v>0</v>
      </c>
      <c r="B4686" s="17" t="s">
        <v>0</v>
      </c>
      <c r="C4686" s="17" t="s">
        <v>0</v>
      </c>
      <c r="D4686" s="18" t="s">
        <v>0</v>
      </c>
      <c r="E4686" s="18" t="s">
        <v>0</v>
      </c>
      <c r="F4686" s="18" t="s">
        <v>0</v>
      </c>
      <c r="G4686" s="81" t="s">
        <v>0</v>
      </c>
      <c r="H4686" s="24" t="s">
        <v>36</v>
      </c>
      <c r="I4686" s="29">
        <v>100</v>
      </c>
      <c r="J4686" s="29">
        <f t="shared" ref="J4686:K4688" si="3999">SUM(J4687)</f>
        <v>100</v>
      </c>
      <c r="K4686" s="29">
        <f t="shared" si="3999"/>
        <v>0</v>
      </c>
      <c r="L4686" s="29">
        <f t="shared" si="3985"/>
        <v>0</v>
      </c>
      <c r="M4686" s="29">
        <f t="shared" ref="M4686:O4688" si="4000">SUM(M4687)</f>
        <v>0</v>
      </c>
      <c r="N4686" s="29">
        <f t="shared" si="4000"/>
        <v>0</v>
      </c>
      <c r="O4686" s="29">
        <f t="shared" si="4000"/>
        <v>0</v>
      </c>
      <c r="P4686" s="29">
        <f t="shared" si="3987"/>
        <v>0</v>
      </c>
      <c r="Q4686" s="29">
        <f t="shared" si="3959"/>
        <v>0</v>
      </c>
    </row>
    <row r="4687" spans="1:17">
      <c r="A4687" s="12" t="s">
        <v>803</v>
      </c>
      <c r="B4687" s="12" t="s">
        <v>140</v>
      </c>
      <c r="C4687" s="12" t="s">
        <v>908</v>
      </c>
      <c r="D4687" s="12" t="s">
        <v>1688</v>
      </c>
      <c r="E4687" s="18" t="s">
        <v>28</v>
      </c>
      <c r="F4687" s="18" t="s">
        <v>0</v>
      </c>
      <c r="G4687" s="81" t="s">
        <v>0</v>
      </c>
      <c r="H4687" s="18" t="s">
        <v>29</v>
      </c>
      <c r="I4687" s="3">
        <v>100</v>
      </c>
      <c r="J4687" s="3">
        <f t="shared" si="3999"/>
        <v>100</v>
      </c>
      <c r="K4687" s="3">
        <f t="shared" si="3999"/>
        <v>0</v>
      </c>
      <c r="L4687" s="3">
        <f t="shared" si="3985"/>
        <v>0</v>
      </c>
      <c r="M4687" s="3">
        <f t="shared" si="4000"/>
        <v>0</v>
      </c>
      <c r="N4687" s="3">
        <f t="shared" si="4000"/>
        <v>0</v>
      </c>
      <c r="O4687" s="3">
        <f t="shared" si="4000"/>
        <v>0</v>
      </c>
      <c r="P4687" s="3">
        <f t="shared" si="3987"/>
        <v>0</v>
      </c>
      <c r="Q4687" s="3">
        <f t="shared" si="3959"/>
        <v>0</v>
      </c>
    </row>
    <row r="4688" spans="1:17">
      <c r="A4688" s="17" t="s">
        <v>803</v>
      </c>
      <c r="B4688" s="17" t="s">
        <v>140</v>
      </c>
      <c r="C4688" s="17" t="s">
        <v>908</v>
      </c>
      <c r="D4688" s="17" t="s">
        <v>1688</v>
      </c>
      <c r="E4688" s="17" t="s">
        <v>120</v>
      </c>
      <c r="F4688" s="12" t="s">
        <v>0</v>
      </c>
      <c r="G4688" s="84" t="s">
        <v>0</v>
      </c>
      <c r="H4688" s="18" t="s">
        <v>35</v>
      </c>
      <c r="I4688" s="3">
        <v>100</v>
      </c>
      <c r="J4688" s="3">
        <f t="shared" si="3999"/>
        <v>100</v>
      </c>
      <c r="K4688" s="3">
        <f t="shared" si="3999"/>
        <v>0</v>
      </c>
      <c r="L4688" s="3">
        <f t="shared" si="3985"/>
        <v>0</v>
      </c>
      <c r="M4688" s="3">
        <f t="shared" si="4000"/>
        <v>0</v>
      </c>
      <c r="N4688" s="3">
        <f t="shared" si="4000"/>
        <v>0</v>
      </c>
      <c r="O4688" s="3">
        <f t="shared" si="4000"/>
        <v>0</v>
      </c>
      <c r="P4688" s="3">
        <f t="shared" si="3987"/>
        <v>0</v>
      </c>
      <c r="Q4688" s="3">
        <f t="shared" si="3959"/>
        <v>0</v>
      </c>
    </row>
    <row r="4689" spans="1:17">
      <c r="A4689" s="12" t="s">
        <v>803</v>
      </c>
      <c r="B4689" s="12" t="s">
        <v>140</v>
      </c>
      <c r="C4689" s="12" t="s">
        <v>908</v>
      </c>
      <c r="D4689" s="12" t="s">
        <v>1688</v>
      </c>
      <c r="E4689" s="11">
        <v>6148</v>
      </c>
      <c r="F4689" s="12"/>
      <c r="G4689" s="84" t="s">
        <v>3109</v>
      </c>
      <c r="H4689" s="13" t="s">
        <v>35</v>
      </c>
      <c r="I4689" s="2">
        <v>100</v>
      </c>
      <c r="J4689" s="2">
        <v>100</v>
      </c>
      <c r="K4689" s="2">
        <v>0</v>
      </c>
      <c r="L4689" s="2">
        <f t="shared" si="3985"/>
        <v>0</v>
      </c>
      <c r="M4689" s="2"/>
      <c r="N4689" s="2"/>
      <c r="O4689" s="2"/>
      <c r="P4689" s="2">
        <f t="shared" si="3987"/>
        <v>0</v>
      </c>
      <c r="Q4689" s="2">
        <f t="shared" ref="Q4689:Q4752" si="4001">IF(J4689=0,"-",P4689/J4689*100)</f>
        <v>0</v>
      </c>
    </row>
    <row r="4690" spans="1:17" ht="22.5">
      <c r="A4690" s="17" t="s">
        <v>0</v>
      </c>
      <c r="B4690" s="17" t="s">
        <v>0</v>
      </c>
      <c r="C4690" s="17" t="s">
        <v>0</v>
      </c>
      <c r="D4690" s="18" t="s">
        <v>0</v>
      </c>
      <c r="E4690" s="18" t="s">
        <v>0</v>
      </c>
      <c r="F4690" s="18" t="s">
        <v>0</v>
      </c>
      <c r="G4690" s="81" t="s">
        <v>0</v>
      </c>
      <c r="H4690" s="24" t="s">
        <v>58</v>
      </c>
      <c r="I4690" s="29">
        <v>49000</v>
      </c>
      <c r="J4690" s="29">
        <f t="shared" ref="J4690:K4690" si="4002">SUM(J4691)</f>
        <v>30000</v>
      </c>
      <c r="K4690" s="29">
        <f t="shared" si="4002"/>
        <v>25000</v>
      </c>
      <c r="L4690" s="29">
        <f t="shared" si="3985"/>
        <v>5000</v>
      </c>
      <c r="M4690" s="29">
        <f t="shared" ref="M4690:O4690" si="4003">SUM(M4691)</f>
        <v>5000</v>
      </c>
      <c r="N4690" s="29">
        <f t="shared" si="4003"/>
        <v>0</v>
      </c>
      <c r="O4690" s="29">
        <f t="shared" si="4003"/>
        <v>0</v>
      </c>
      <c r="P4690" s="29">
        <f t="shared" si="3987"/>
        <v>30000</v>
      </c>
      <c r="Q4690" s="29">
        <f t="shared" si="4001"/>
        <v>100</v>
      </c>
    </row>
    <row r="4691" spans="1:17">
      <c r="A4691" s="12" t="s">
        <v>803</v>
      </c>
      <c r="B4691" s="12" t="s">
        <v>140</v>
      </c>
      <c r="C4691" s="12" t="s">
        <v>908</v>
      </c>
      <c r="D4691" s="12" t="s">
        <v>1688</v>
      </c>
      <c r="E4691" s="18" t="s">
        <v>50</v>
      </c>
      <c r="F4691" s="18" t="s">
        <v>0</v>
      </c>
      <c r="G4691" s="81" t="s">
        <v>0</v>
      </c>
      <c r="H4691" s="18" t="s">
        <v>51</v>
      </c>
      <c r="I4691" s="3">
        <v>49000</v>
      </c>
      <c r="J4691" s="3">
        <f t="shared" ref="J4691" si="4004">SUM(J4692:J4693)</f>
        <v>30000</v>
      </c>
      <c r="K4691" s="3">
        <f t="shared" ref="K4691" si="4005">SUM(K4692:K4693)</f>
        <v>25000</v>
      </c>
      <c r="L4691" s="3">
        <f t="shared" si="3985"/>
        <v>5000</v>
      </c>
      <c r="M4691" s="3">
        <f t="shared" ref="M4691:O4691" si="4006">SUM(M4692:M4693)</f>
        <v>5000</v>
      </c>
      <c r="N4691" s="3">
        <f t="shared" si="4006"/>
        <v>0</v>
      </c>
      <c r="O4691" s="3">
        <f t="shared" si="4006"/>
        <v>0</v>
      </c>
      <c r="P4691" s="3">
        <f t="shared" si="3987"/>
        <v>30000</v>
      </c>
      <c r="Q4691" s="3">
        <f t="shared" si="4001"/>
        <v>100</v>
      </c>
    </row>
    <row r="4692" spans="1:17">
      <c r="A4692" s="12" t="s">
        <v>803</v>
      </c>
      <c r="B4692" s="12" t="s">
        <v>140</v>
      </c>
      <c r="C4692" s="12" t="s">
        <v>908</v>
      </c>
      <c r="D4692" s="12" t="s">
        <v>1688</v>
      </c>
      <c r="E4692" s="11">
        <v>8213</v>
      </c>
      <c r="F4692" s="12"/>
      <c r="G4692" s="84" t="s">
        <v>3109</v>
      </c>
      <c r="H4692" s="13" t="s">
        <v>54</v>
      </c>
      <c r="I4692" s="2">
        <v>38000</v>
      </c>
      <c r="J4692" s="2">
        <v>10000</v>
      </c>
      <c r="K4692" s="2">
        <v>10000</v>
      </c>
      <c r="L4692" s="2">
        <f t="shared" si="3985"/>
        <v>0</v>
      </c>
      <c r="M4692" s="2"/>
      <c r="N4692" s="2"/>
      <c r="O4692" s="2"/>
      <c r="P4692" s="2">
        <f t="shared" si="3987"/>
        <v>10000</v>
      </c>
      <c r="Q4692" s="2">
        <f t="shared" si="4001"/>
        <v>100</v>
      </c>
    </row>
    <row r="4693" spans="1:17">
      <c r="A4693" s="12" t="s">
        <v>803</v>
      </c>
      <c r="B4693" s="12" t="s">
        <v>140</v>
      </c>
      <c r="C4693" s="12" t="s">
        <v>908</v>
      </c>
      <c r="D4693" s="12" t="s">
        <v>1688</v>
      </c>
      <c r="E4693" s="11">
        <v>8216</v>
      </c>
      <c r="F4693" s="12"/>
      <c r="G4693" s="84" t="s">
        <v>3109</v>
      </c>
      <c r="H4693" s="13" t="s">
        <v>57</v>
      </c>
      <c r="I4693" s="2">
        <v>11000</v>
      </c>
      <c r="J4693" s="2">
        <v>20000</v>
      </c>
      <c r="K4693" s="2">
        <v>15000</v>
      </c>
      <c r="L4693" s="2">
        <f t="shared" si="3985"/>
        <v>5000</v>
      </c>
      <c r="M4693" s="2">
        <v>5000</v>
      </c>
      <c r="N4693" s="2"/>
      <c r="O4693" s="2"/>
      <c r="P4693" s="2">
        <f t="shared" si="3987"/>
        <v>20000</v>
      </c>
      <c r="Q4693" s="2">
        <f t="shared" si="4001"/>
        <v>100</v>
      </c>
    </row>
    <row r="4694" spans="1:17">
      <c r="A4694" s="13" t="s">
        <v>0</v>
      </c>
      <c r="B4694" s="13" t="s">
        <v>0</v>
      </c>
      <c r="C4694" s="13" t="s">
        <v>0</v>
      </c>
      <c r="D4694" s="13" t="s">
        <v>0</v>
      </c>
      <c r="E4694" s="13" t="s">
        <v>0</v>
      </c>
      <c r="F4694" s="13" t="s">
        <v>0</v>
      </c>
      <c r="G4694" s="84" t="s">
        <v>0</v>
      </c>
      <c r="H4694" s="24" t="s">
        <v>1697</v>
      </c>
      <c r="I4694" s="29">
        <v>2615353</v>
      </c>
      <c r="J4694" s="29">
        <f t="shared" ref="J4694:K4694" si="4007">SUM(J4664,J4686,J4690)</f>
        <v>2582924</v>
      </c>
      <c r="K4694" s="29">
        <f t="shared" si="4007"/>
        <v>1410925</v>
      </c>
      <c r="L4694" s="29">
        <f t="shared" si="3985"/>
        <v>630475</v>
      </c>
      <c r="M4694" s="29">
        <f t="shared" ref="M4694:O4694" si="4008">SUM(M4664,M4686,M4690)</f>
        <v>225225</v>
      </c>
      <c r="N4694" s="29">
        <f t="shared" si="4008"/>
        <v>202625</v>
      </c>
      <c r="O4694" s="29">
        <f t="shared" si="4008"/>
        <v>202625</v>
      </c>
      <c r="P4694" s="29">
        <f t="shared" si="3987"/>
        <v>2041400</v>
      </c>
      <c r="Q4694" s="29">
        <f t="shared" si="4001"/>
        <v>79.034458621314457</v>
      </c>
    </row>
    <row r="4695" spans="1:17" ht="15.75" thickBot="1">
      <c r="A4695" s="13" t="s">
        <v>0</v>
      </c>
      <c r="B4695" s="13" t="s">
        <v>0</v>
      </c>
      <c r="C4695" s="13" t="s">
        <v>0</v>
      </c>
      <c r="D4695" s="13" t="s">
        <v>0</v>
      </c>
      <c r="E4695" s="13" t="s">
        <v>0</v>
      </c>
      <c r="F4695" s="13" t="s">
        <v>0</v>
      </c>
      <c r="G4695" s="84" t="s">
        <v>0</v>
      </c>
      <c r="H4695" s="18" t="s">
        <v>125</v>
      </c>
      <c r="I4695" s="3">
        <v>67</v>
      </c>
      <c r="J4695" s="3">
        <v>67</v>
      </c>
      <c r="K4695" s="3">
        <v>0</v>
      </c>
      <c r="L4695" s="3">
        <f t="shared" si="3985"/>
        <v>0</v>
      </c>
      <c r="M4695" s="3"/>
      <c r="N4695" s="3"/>
      <c r="O4695" s="3"/>
      <c r="P4695" s="3">
        <f t="shared" si="3987"/>
        <v>0</v>
      </c>
      <c r="Q4695" s="3">
        <f t="shared" si="4001"/>
        <v>0</v>
      </c>
    </row>
    <row r="4696" spans="1:17" ht="45.75" thickBot="1">
      <c r="A4696" s="109" t="s">
        <v>0</v>
      </c>
      <c r="B4696" s="109" t="s">
        <v>0</v>
      </c>
      <c r="C4696" s="109" t="s">
        <v>0</v>
      </c>
      <c r="D4696" s="109" t="s">
        <v>0</v>
      </c>
      <c r="E4696" s="109" t="s">
        <v>0</v>
      </c>
      <c r="F4696" s="109" t="s">
        <v>0</v>
      </c>
      <c r="G4696" s="121" t="s">
        <v>0</v>
      </c>
      <c r="H4696" s="1" t="s">
        <v>126</v>
      </c>
      <c r="I4696" s="1" t="s">
        <v>3016</v>
      </c>
      <c r="J4696" s="1" t="s">
        <v>3199</v>
      </c>
      <c r="K4696" s="1" t="s">
        <v>3198</v>
      </c>
      <c r="L4696" s="1" t="s">
        <v>3191</v>
      </c>
      <c r="M4696" s="1" t="s">
        <v>3193</v>
      </c>
      <c r="N4696" s="1" t="s">
        <v>3194</v>
      </c>
      <c r="O4696" s="1" t="s">
        <v>3195</v>
      </c>
      <c r="P4696" s="1" t="s">
        <v>3192</v>
      </c>
      <c r="Q4696" s="1" t="s">
        <v>3185</v>
      </c>
    </row>
    <row r="4697" spans="1:17">
      <c r="A4697" s="110"/>
      <c r="B4697" s="110"/>
      <c r="C4697" s="110"/>
      <c r="D4697" s="110"/>
      <c r="E4697" s="110"/>
      <c r="F4697" s="110"/>
      <c r="G4697" s="122"/>
      <c r="H4697" s="26" t="s">
        <v>0</v>
      </c>
      <c r="I4697" s="28">
        <v>1</v>
      </c>
      <c r="J4697" s="28">
        <v>2</v>
      </c>
      <c r="K4697" s="28">
        <v>3</v>
      </c>
      <c r="L4697" s="28" t="s">
        <v>3186</v>
      </c>
      <c r="M4697" s="28">
        <v>5</v>
      </c>
      <c r="N4697" s="28">
        <v>6</v>
      </c>
      <c r="O4697" s="28">
        <v>7</v>
      </c>
      <c r="P4697" s="28" t="s">
        <v>3187</v>
      </c>
      <c r="Q4697" s="28">
        <v>9</v>
      </c>
    </row>
    <row r="4698" spans="1:17">
      <c r="A4698" s="110"/>
      <c r="B4698" s="110"/>
      <c r="C4698" s="110"/>
      <c r="D4698" s="110"/>
      <c r="E4698" s="110"/>
      <c r="F4698" s="110"/>
      <c r="G4698" s="122"/>
      <c r="H4698" s="8" t="s">
        <v>878</v>
      </c>
      <c r="I4698" s="9">
        <v>2615353</v>
      </c>
      <c r="J4698" s="9">
        <f t="shared" ref="J4698" si="4009">SUM(J4694)</f>
        <v>2582924</v>
      </c>
      <c r="K4698" s="9">
        <f t="shared" ref="K4698" si="4010">SUM(K4694)</f>
        <v>1410925</v>
      </c>
      <c r="L4698" s="9">
        <f t="shared" ref="L4698:L4699" si="4011">M4698+N4698+O4698</f>
        <v>630475</v>
      </c>
      <c r="M4698" s="9">
        <f t="shared" ref="M4698:O4698" si="4012">SUM(M4694)</f>
        <v>225225</v>
      </c>
      <c r="N4698" s="9">
        <f t="shared" si="4012"/>
        <v>202625</v>
      </c>
      <c r="O4698" s="9">
        <f t="shared" si="4012"/>
        <v>202625</v>
      </c>
      <c r="P4698" s="9">
        <f t="shared" ref="P4698:P4699" si="4013">SUM(K4698+L4698)</f>
        <v>2041400</v>
      </c>
      <c r="Q4698" s="9">
        <f t="shared" si="4001"/>
        <v>79.034458621314457</v>
      </c>
    </row>
    <row r="4699" spans="1:17">
      <c r="A4699" s="110"/>
      <c r="B4699" s="110"/>
      <c r="C4699" s="110"/>
      <c r="D4699" s="110"/>
      <c r="E4699" s="110"/>
      <c r="F4699" s="110"/>
      <c r="G4699" s="122"/>
      <c r="H4699" s="10" t="s">
        <v>68</v>
      </c>
      <c r="I4699" s="9">
        <v>2615353</v>
      </c>
      <c r="J4699" s="9">
        <f t="shared" ref="J4699" si="4014">SUM(J4698)</f>
        <v>2582924</v>
      </c>
      <c r="K4699" s="9">
        <f t="shared" ref="K4699" si="4015">SUM(K4698)</f>
        <v>1410925</v>
      </c>
      <c r="L4699" s="9">
        <f t="shared" si="4011"/>
        <v>630475</v>
      </c>
      <c r="M4699" s="9">
        <f t="shared" ref="M4699:O4699" si="4016">SUM(M4698)</f>
        <v>225225</v>
      </c>
      <c r="N4699" s="9">
        <f t="shared" si="4016"/>
        <v>202625</v>
      </c>
      <c r="O4699" s="9">
        <f t="shared" si="4016"/>
        <v>202625</v>
      </c>
      <c r="P4699" s="9">
        <f t="shared" si="4013"/>
        <v>2041400</v>
      </c>
      <c r="Q4699" s="9">
        <f t="shared" si="4001"/>
        <v>79.034458621314457</v>
      </c>
    </row>
    <row r="4700" spans="1:17">
      <c r="A4700" s="111"/>
      <c r="B4700" s="111"/>
      <c r="C4700" s="111"/>
      <c r="D4700" s="111"/>
      <c r="E4700" s="111"/>
      <c r="F4700" s="111"/>
      <c r="G4700" s="123"/>
      <c r="Q4700" t="str">
        <f t="shared" si="4001"/>
        <v>-</v>
      </c>
    </row>
    <row r="4701" spans="1:17" ht="15.75" thickBot="1">
      <c r="A4701" s="13" t="s">
        <v>0</v>
      </c>
      <c r="B4701" s="13" t="s">
        <v>0</v>
      </c>
      <c r="C4701" s="13" t="s">
        <v>0</v>
      </c>
      <c r="D4701" s="13" t="s">
        <v>0</v>
      </c>
      <c r="E4701" s="13" t="s">
        <v>0</v>
      </c>
      <c r="F4701" s="13" t="s">
        <v>0</v>
      </c>
      <c r="G4701" s="84" t="s">
        <v>0</v>
      </c>
      <c r="H4701" s="27" t="s">
        <v>0</v>
      </c>
      <c r="I4701" s="27"/>
      <c r="J4701" s="27"/>
      <c r="K4701" s="27"/>
      <c r="L4701" s="27"/>
      <c r="M4701" s="27"/>
      <c r="N4701" s="27"/>
      <c r="O4701" s="27"/>
      <c r="P4701" s="27"/>
      <c r="Q4701" s="27" t="str">
        <f t="shared" si="4001"/>
        <v>-</v>
      </c>
    </row>
    <row r="4702" spans="1:17" ht="45.75" thickBot="1">
      <c r="A4702" s="1" t="s">
        <v>82</v>
      </c>
      <c r="B4702" s="1" t="s">
        <v>83</v>
      </c>
      <c r="C4702" s="1" t="s">
        <v>84</v>
      </c>
      <c r="D4702" s="19" t="s">
        <v>0</v>
      </c>
      <c r="E4702" s="1" t="s">
        <v>85</v>
      </c>
      <c r="F4702" s="1" t="s">
        <v>86</v>
      </c>
      <c r="G4702" s="82" t="s">
        <v>87</v>
      </c>
      <c r="H4702" s="1" t="s">
        <v>1</v>
      </c>
      <c r="I4702" s="1" t="s">
        <v>3016</v>
      </c>
      <c r="J4702" s="1" t="s">
        <v>3199</v>
      </c>
      <c r="K4702" s="1" t="s">
        <v>3198</v>
      </c>
      <c r="L4702" s="1" t="s">
        <v>3191</v>
      </c>
      <c r="M4702" s="1" t="s">
        <v>3193</v>
      </c>
      <c r="N4702" s="1" t="s">
        <v>3194</v>
      </c>
      <c r="O4702" s="1" t="s">
        <v>3195</v>
      </c>
      <c r="P4702" s="1" t="s">
        <v>3192</v>
      </c>
      <c r="Q4702" s="1" t="s">
        <v>3185</v>
      </c>
    </row>
    <row r="4703" spans="1:17">
      <c r="A4703" s="20" t="s">
        <v>0</v>
      </c>
      <c r="B4703" s="20" t="s">
        <v>0</v>
      </c>
      <c r="C4703" s="20" t="s">
        <v>0</v>
      </c>
      <c r="D4703" s="21" t="s">
        <v>0</v>
      </c>
      <c r="E4703" s="21" t="s">
        <v>0</v>
      </c>
      <c r="F4703" s="22" t="s">
        <v>0</v>
      </c>
      <c r="G4703" s="83" t="s">
        <v>0</v>
      </c>
      <c r="H4703" s="23" t="s">
        <v>0</v>
      </c>
      <c r="I4703" s="28">
        <v>1</v>
      </c>
      <c r="J4703" s="28">
        <v>2</v>
      </c>
      <c r="K4703" s="28">
        <v>3</v>
      </c>
      <c r="L4703" s="28" t="s">
        <v>3186</v>
      </c>
      <c r="M4703" s="28">
        <v>5</v>
      </c>
      <c r="N4703" s="28">
        <v>6</v>
      </c>
      <c r="O4703" s="28">
        <v>7</v>
      </c>
      <c r="P4703" s="28" t="s">
        <v>3187</v>
      </c>
      <c r="Q4703" s="28">
        <v>9</v>
      </c>
    </row>
    <row r="4704" spans="1:17">
      <c r="A4704" s="17" t="s">
        <v>803</v>
      </c>
      <c r="B4704" s="17" t="s">
        <v>140</v>
      </c>
      <c r="C4704" s="12" t="s">
        <v>332</v>
      </c>
      <c r="D4704" s="12" t="s">
        <v>1698</v>
      </c>
      <c r="E4704" s="18" t="s">
        <v>0</v>
      </c>
      <c r="F4704" s="18" t="s">
        <v>0</v>
      </c>
      <c r="G4704" s="81" t="s">
        <v>0</v>
      </c>
      <c r="H4704" s="18" t="s">
        <v>1699</v>
      </c>
      <c r="I4704" s="11"/>
      <c r="J4704" s="11"/>
      <c r="K4704" s="11"/>
      <c r="L4704" s="11"/>
      <c r="M4704" s="11"/>
      <c r="N4704" s="11"/>
      <c r="O4704" s="11"/>
      <c r="P4704" s="11"/>
      <c r="Q4704" s="11" t="str">
        <f t="shared" si="4001"/>
        <v>-</v>
      </c>
    </row>
    <row r="4705" spans="1:17" ht="22.5">
      <c r="A4705" s="17" t="s">
        <v>0</v>
      </c>
      <c r="B4705" s="17" t="s">
        <v>0</v>
      </c>
      <c r="C4705" s="17" t="s">
        <v>0</v>
      </c>
      <c r="D4705" s="18" t="s">
        <v>0</v>
      </c>
      <c r="E4705" s="18" t="s">
        <v>0</v>
      </c>
      <c r="F4705" s="18" t="s">
        <v>0</v>
      </c>
      <c r="G4705" s="81" t="s">
        <v>0</v>
      </c>
      <c r="H4705" s="24" t="s">
        <v>27</v>
      </c>
      <c r="I4705" s="29">
        <v>1795733</v>
      </c>
      <c r="J4705" s="29">
        <f t="shared" ref="J4705" si="4017">SUM(J4706,J4714,J4716)</f>
        <v>1777755</v>
      </c>
      <c r="K4705" s="29">
        <f t="shared" ref="K4705" si="4018">SUM(K4706,K4714,K4716)</f>
        <v>963961</v>
      </c>
      <c r="L4705" s="29">
        <f t="shared" ref="L4705:L4736" si="4019">M4705+N4705+O4705</f>
        <v>437211</v>
      </c>
      <c r="M4705" s="29">
        <f t="shared" ref="M4705:O4705" si="4020">SUM(M4706,M4714,M4716)</f>
        <v>139170</v>
      </c>
      <c r="N4705" s="29">
        <f t="shared" si="4020"/>
        <v>141046</v>
      </c>
      <c r="O4705" s="29">
        <f t="shared" si="4020"/>
        <v>156995</v>
      </c>
      <c r="P4705" s="29">
        <f t="shared" ref="P4705:P4736" si="4021">SUM(K4705+L4705)</f>
        <v>1401172</v>
      </c>
      <c r="Q4705" s="29">
        <f t="shared" si="4001"/>
        <v>78.816934841977655</v>
      </c>
    </row>
    <row r="4706" spans="1:17">
      <c r="A4706" s="12" t="s">
        <v>803</v>
      </c>
      <c r="B4706" s="12" t="s">
        <v>140</v>
      </c>
      <c r="C4706" s="12" t="s">
        <v>332</v>
      </c>
      <c r="D4706" s="18" t="s">
        <v>1698</v>
      </c>
      <c r="E4706" s="18" t="s">
        <v>2</v>
      </c>
      <c r="F4706" s="18" t="s">
        <v>0</v>
      </c>
      <c r="G4706" s="81" t="s">
        <v>0</v>
      </c>
      <c r="H4706" s="18" t="s">
        <v>3</v>
      </c>
      <c r="I4706" s="3">
        <v>1473636</v>
      </c>
      <c r="J4706" s="3">
        <f t="shared" ref="J4706" si="4022">SUM(J4707:J4708)</f>
        <v>1471698</v>
      </c>
      <c r="K4706" s="3">
        <f t="shared" ref="K4706" si="4023">SUM(K4707:K4708)</f>
        <v>775487</v>
      </c>
      <c r="L4706" s="3">
        <f t="shared" si="4019"/>
        <v>372600</v>
      </c>
      <c r="M4706" s="3">
        <f t="shared" ref="M4706:O4706" si="4024">SUM(M4707:M4708)</f>
        <v>115600</v>
      </c>
      <c r="N4706" s="3">
        <f t="shared" si="4024"/>
        <v>121000</v>
      </c>
      <c r="O4706" s="3">
        <f t="shared" si="4024"/>
        <v>136000</v>
      </c>
      <c r="P4706" s="3">
        <f t="shared" si="4021"/>
        <v>1148087</v>
      </c>
      <c r="Q4706" s="3">
        <f t="shared" si="4001"/>
        <v>78.011045744439414</v>
      </c>
    </row>
    <row r="4707" spans="1:17">
      <c r="A4707" s="33" t="s">
        <v>803</v>
      </c>
      <c r="B4707" s="33" t="s">
        <v>140</v>
      </c>
      <c r="C4707" s="33" t="s">
        <v>332</v>
      </c>
      <c r="D4707" s="33" t="s">
        <v>1698</v>
      </c>
      <c r="E4707" s="34">
        <v>6111</v>
      </c>
      <c r="F4707" s="33"/>
      <c r="G4707" s="84" t="s">
        <v>3109</v>
      </c>
      <c r="H4707" s="35" t="s">
        <v>4</v>
      </c>
      <c r="I4707" s="2">
        <v>1267502</v>
      </c>
      <c r="J4707" s="2">
        <v>1267502</v>
      </c>
      <c r="K4707" s="2">
        <v>648302</v>
      </c>
      <c r="L4707" s="2">
        <f t="shared" si="4019"/>
        <v>340000</v>
      </c>
      <c r="M4707" s="2">
        <v>110000</v>
      </c>
      <c r="N4707" s="2">
        <v>110000</v>
      </c>
      <c r="O4707" s="2">
        <v>120000</v>
      </c>
      <c r="P4707" s="2">
        <f t="shared" si="4021"/>
        <v>988302</v>
      </c>
      <c r="Q4707" s="2">
        <f t="shared" si="4001"/>
        <v>77.972421345291764</v>
      </c>
    </row>
    <row r="4708" spans="1:17">
      <c r="A4708" s="17" t="s">
        <v>803</v>
      </c>
      <c r="B4708" s="17" t="s">
        <v>140</v>
      </c>
      <c r="C4708" s="17" t="s">
        <v>332</v>
      </c>
      <c r="D4708" s="17" t="s">
        <v>1698</v>
      </c>
      <c r="E4708" s="17" t="s">
        <v>91</v>
      </c>
      <c r="F4708" s="12" t="s">
        <v>0</v>
      </c>
      <c r="G4708" s="84" t="s">
        <v>0</v>
      </c>
      <c r="H4708" s="18" t="s">
        <v>5</v>
      </c>
      <c r="I4708" s="3">
        <v>206134</v>
      </c>
      <c r="J4708" s="3">
        <f t="shared" ref="J4708:K4708" si="4025">SUM(J4709:J4713)</f>
        <v>204196</v>
      </c>
      <c r="K4708" s="3">
        <f t="shared" si="4025"/>
        <v>127185</v>
      </c>
      <c r="L4708" s="3">
        <f t="shared" si="4019"/>
        <v>32600</v>
      </c>
      <c r="M4708" s="3">
        <f t="shared" ref="M4708:O4708" si="4026">SUM(M4709:M4713)</f>
        <v>5600</v>
      </c>
      <c r="N4708" s="3">
        <f t="shared" si="4026"/>
        <v>11000</v>
      </c>
      <c r="O4708" s="3">
        <f t="shared" si="4026"/>
        <v>16000</v>
      </c>
      <c r="P4708" s="3">
        <f t="shared" si="4021"/>
        <v>159785</v>
      </c>
      <c r="Q4708" s="3">
        <f t="shared" si="4001"/>
        <v>78.250798252659209</v>
      </c>
    </row>
    <row r="4709" spans="1:17">
      <c r="A4709" s="33" t="s">
        <v>803</v>
      </c>
      <c r="B4709" s="33" t="s">
        <v>140</v>
      </c>
      <c r="C4709" s="33" t="s">
        <v>332</v>
      </c>
      <c r="D4709" s="33" t="s">
        <v>1698</v>
      </c>
      <c r="E4709" s="34">
        <v>6112</v>
      </c>
      <c r="F4709" s="33" t="s">
        <v>1700</v>
      </c>
      <c r="G4709" s="84" t="s">
        <v>3109</v>
      </c>
      <c r="H4709" s="35" t="s">
        <v>9</v>
      </c>
      <c r="I4709" s="2">
        <v>30194</v>
      </c>
      <c r="J4709" s="2">
        <v>30194</v>
      </c>
      <c r="K4709" s="2">
        <v>15445</v>
      </c>
      <c r="L4709" s="2">
        <f t="shared" si="4019"/>
        <v>6100</v>
      </c>
      <c r="M4709" s="2">
        <v>600</v>
      </c>
      <c r="N4709" s="2">
        <v>2500</v>
      </c>
      <c r="O4709" s="2">
        <v>3000</v>
      </c>
      <c r="P4709" s="2">
        <f t="shared" si="4021"/>
        <v>21545</v>
      </c>
      <c r="Q4709" s="2">
        <f t="shared" si="4001"/>
        <v>71.355236139630378</v>
      </c>
    </row>
    <row r="4710" spans="1:17">
      <c r="A4710" s="33" t="s">
        <v>803</v>
      </c>
      <c r="B4710" s="33" t="s">
        <v>140</v>
      </c>
      <c r="C4710" s="33" t="s">
        <v>332</v>
      </c>
      <c r="D4710" s="33" t="s">
        <v>1698</v>
      </c>
      <c r="E4710" s="34">
        <v>6112</v>
      </c>
      <c r="F4710" s="33" t="s">
        <v>1701</v>
      </c>
      <c r="G4710" s="84" t="s">
        <v>3109</v>
      </c>
      <c r="H4710" s="35" t="s">
        <v>10</v>
      </c>
      <c r="I4710" s="2">
        <v>124740</v>
      </c>
      <c r="J4710" s="2">
        <v>124719</v>
      </c>
      <c r="K4710" s="2">
        <v>62457</v>
      </c>
      <c r="L4710" s="2">
        <f t="shared" si="4019"/>
        <v>26500</v>
      </c>
      <c r="M4710" s="2">
        <v>5000</v>
      </c>
      <c r="N4710" s="2">
        <v>8500</v>
      </c>
      <c r="O4710" s="2">
        <v>13000</v>
      </c>
      <c r="P4710" s="2">
        <f t="shared" si="4021"/>
        <v>88957</v>
      </c>
      <c r="Q4710" s="2">
        <f t="shared" si="4001"/>
        <v>71.325940714726713</v>
      </c>
    </row>
    <row r="4711" spans="1:17">
      <c r="A4711" s="12" t="s">
        <v>803</v>
      </c>
      <c r="B4711" s="12" t="s">
        <v>140</v>
      </c>
      <c r="C4711" s="12" t="s">
        <v>332</v>
      </c>
      <c r="D4711" s="12" t="s">
        <v>1698</v>
      </c>
      <c r="E4711" s="11">
        <v>6112</v>
      </c>
      <c r="F4711" s="12" t="s">
        <v>1702</v>
      </c>
      <c r="G4711" s="84" t="s">
        <v>3109</v>
      </c>
      <c r="H4711" s="13" t="s">
        <v>7</v>
      </c>
      <c r="I4711" s="2">
        <v>27600</v>
      </c>
      <c r="J4711" s="2">
        <v>25662</v>
      </c>
      <c r="K4711" s="2">
        <v>25662</v>
      </c>
      <c r="L4711" s="2">
        <f t="shared" si="4019"/>
        <v>0</v>
      </c>
      <c r="M4711" s="2"/>
      <c r="N4711" s="2">
        <v>0</v>
      </c>
      <c r="O4711" s="2">
        <v>0</v>
      </c>
      <c r="P4711" s="2">
        <f t="shared" si="4021"/>
        <v>25662</v>
      </c>
      <c r="Q4711" s="2">
        <f t="shared" si="4001"/>
        <v>100</v>
      </c>
    </row>
    <row r="4712" spans="1:17">
      <c r="A4712" s="12" t="s">
        <v>803</v>
      </c>
      <c r="B4712" s="12" t="s">
        <v>140</v>
      </c>
      <c r="C4712" s="12" t="s">
        <v>332</v>
      </c>
      <c r="D4712" s="12" t="s">
        <v>1698</v>
      </c>
      <c r="E4712" s="11">
        <v>6112</v>
      </c>
      <c r="F4712" s="12" t="s">
        <v>1703</v>
      </c>
      <c r="G4712" s="84" t="s">
        <v>3109</v>
      </c>
      <c r="H4712" s="13" t="s">
        <v>8</v>
      </c>
      <c r="I4712" s="2">
        <v>3600</v>
      </c>
      <c r="J4712" s="2">
        <v>3621</v>
      </c>
      <c r="K4712" s="2">
        <v>3621</v>
      </c>
      <c r="L4712" s="2">
        <f t="shared" si="4019"/>
        <v>0</v>
      </c>
      <c r="M4712" s="2">
        <v>0</v>
      </c>
      <c r="N4712" s="2">
        <v>0</v>
      </c>
      <c r="O4712" s="2">
        <v>0</v>
      </c>
      <c r="P4712" s="2">
        <f t="shared" si="4021"/>
        <v>3621</v>
      </c>
      <c r="Q4712" s="2">
        <f t="shared" si="4001"/>
        <v>100</v>
      </c>
    </row>
    <row r="4713" spans="1:17">
      <c r="A4713" s="12" t="s">
        <v>803</v>
      </c>
      <c r="B4713" s="12" t="s">
        <v>140</v>
      </c>
      <c r="C4713" s="12" t="s">
        <v>332</v>
      </c>
      <c r="D4713" s="12" t="s">
        <v>1698</v>
      </c>
      <c r="E4713" s="11">
        <v>6112</v>
      </c>
      <c r="F4713" s="12" t="s">
        <v>1704</v>
      </c>
      <c r="G4713" s="84" t="s">
        <v>3109</v>
      </c>
      <c r="H4713" s="13" t="s">
        <v>6</v>
      </c>
      <c r="I4713" s="2">
        <v>20000</v>
      </c>
      <c r="J4713" s="2">
        <v>20000</v>
      </c>
      <c r="K4713" s="2">
        <v>20000</v>
      </c>
      <c r="L4713" s="2">
        <f t="shared" si="4019"/>
        <v>0</v>
      </c>
      <c r="M4713" s="2">
        <v>0</v>
      </c>
      <c r="N4713" s="2">
        <v>0</v>
      </c>
      <c r="O4713" s="2">
        <v>0</v>
      </c>
      <c r="P4713" s="2">
        <f t="shared" si="4021"/>
        <v>20000</v>
      </c>
      <c r="Q4713" s="2">
        <f t="shared" si="4001"/>
        <v>100</v>
      </c>
    </row>
    <row r="4714" spans="1:17">
      <c r="A4714" s="12" t="s">
        <v>803</v>
      </c>
      <c r="B4714" s="12" t="s">
        <v>140</v>
      </c>
      <c r="C4714" s="12" t="s">
        <v>332</v>
      </c>
      <c r="D4714" s="12" t="s">
        <v>1698</v>
      </c>
      <c r="E4714" s="18" t="s">
        <v>13</v>
      </c>
      <c r="F4714" s="18" t="s">
        <v>0</v>
      </c>
      <c r="G4714" s="81" t="s">
        <v>0</v>
      </c>
      <c r="H4714" s="18" t="s">
        <v>14</v>
      </c>
      <c r="I4714" s="3">
        <v>133087</v>
      </c>
      <c r="J4714" s="3">
        <f t="shared" ref="J4714:K4714" si="4027">SUM(J4715)</f>
        <v>133087</v>
      </c>
      <c r="K4714" s="3">
        <f t="shared" si="4027"/>
        <v>68072</v>
      </c>
      <c r="L4714" s="3">
        <f t="shared" si="4019"/>
        <v>36550</v>
      </c>
      <c r="M4714" s="3">
        <f t="shared" ref="M4714:O4714" si="4028">SUM(M4715)</f>
        <v>12500</v>
      </c>
      <c r="N4714" s="3">
        <f t="shared" si="4028"/>
        <v>11550</v>
      </c>
      <c r="O4714" s="3">
        <f t="shared" si="4028"/>
        <v>12500</v>
      </c>
      <c r="P4714" s="3">
        <f t="shared" si="4021"/>
        <v>104622</v>
      </c>
      <c r="Q4714" s="3">
        <f t="shared" si="4001"/>
        <v>78.611735180746436</v>
      </c>
    </row>
    <row r="4715" spans="1:17">
      <c r="A4715" s="33" t="s">
        <v>803</v>
      </c>
      <c r="B4715" s="33" t="s">
        <v>140</v>
      </c>
      <c r="C4715" s="33" t="s">
        <v>332</v>
      </c>
      <c r="D4715" s="33" t="s">
        <v>1698</v>
      </c>
      <c r="E4715" s="34">
        <v>6121</v>
      </c>
      <c r="F4715" s="33"/>
      <c r="G4715" s="84" t="s">
        <v>3109</v>
      </c>
      <c r="H4715" s="35" t="s">
        <v>15</v>
      </c>
      <c r="I4715" s="2">
        <v>133087</v>
      </c>
      <c r="J4715" s="2">
        <v>133087</v>
      </c>
      <c r="K4715" s="2">
        <v>68072</v>
      </c>
      <c r="L4715" s="2">
        <f t="shared" si="4019"/>
        <v>36550</v>
      </c>
      <c r="M4715" s="2">
        <v>12500</v>
      </c>
      <c r="N4715" s="2">
        <v>11550</v>
      </c>
      <c r="O4715" s="2">
        <v>12500</v>
      </c>
      <c r="P4715" s="2">
        <f t="shared" si="4021"/>
        <v>104622</v>
      </c>
      <c r="Q4715" s="2">
        <f t="shared" si="4001"/>
        <v>78.611735180746436</v>
      </c>
    </row>
    <row r="4716" spans="1:17">
      <c r="A4716" s="12" t="s">
        <v>803</v>
      </c>
      <c r="B4716" s="12" t="s">
        <v>140</v>
      </c>
      <c r="C4716" s="12" t="s">
        <v>332</v>
      </c>
      <c r="D4716" s="12" t="s">
        <v>1698</v>
      </c>
      <c r="E4716" s="18" t="s">
        <v>16</v>
      </c>
      <c r="F4716" s="18" t="s">
        <v>0</v>
      </c>
      <c r="G4716" s="81" t="s">
        <v>0</v>
      </c>
      <c r="H4716" s="18" t="s">
        <v>17</v>
      </c>
      <c r="I4716" s="3">
        <v>189010</v>
      </c>
      <c r="J4716" s="3">
        <f t="shared" ref="J4716:K4716" si="4029">SUM(J4717:J4723)</f>
        <v>172970</v>
      </c>
      <c r="K4716" s="3">
        <f t="shared" si="4029"/>
        <v>120402</v>
      </c>
      <c r="L4716" s="3">
        <f t="shared" si="4019"/>
        <v>28061</v>
      </c>
      <c r="M4716" s="3">
        <f t="shared" ref="M4716:O4716" si="4030">SUM(M4717:M4723)</f>
        <v>11070</v>
      </c>
      <c r="N4716" s="3">
        <f t="shared" si="4030"/>
        <v>8496</v>
      </c>
      <c r="O4716" s="3">
        <f t="shared" si="4030"/>
        <v>8495</v>
      </c>
      <c r="P4716" s="3">
        <f t="shared" si="4021"/>
        <v>148463</v>
      </c>
      <c r="Q4716" s="3">
        <f t="shared" si="4001"/>
        <v>85.831647106434644</v>
      </c>
    </row>
    <row r="4717" spans="1:17">
      <c r="A4717" s="12" t="s">
        <v>803</v>
      </c>
      <c r="B4717" s="12" t="s">
        <v>140</v>
      </c>
      <c r="C4717" s="12" t="s">
        <v>332</v>
      </c>
      <c r="D4717" s="12" t="s">
        <v>1698</v>
      </c>
      <c r="E4717" s="11">
        <v>6131</v>
      </c>
      <c r="F4717" s="12"/>
      <c r="G4717" s="84" t="s">
        <v>3109</v>
      </c>
      <c r="H4717" s="13" t="s">
        <v>18</v>
      </c>
      <c r="I4717" s="2">
        <v>3500</v>
      </c>
      <c r="J4717" s="2">
        <v>3500</v>
      </c>
      <c r="K4717" s="2">
        <v>3500</v>
      </c>
      <c r="L4717" s="2">
        <f t="shared" si="4019"/>
        <v>0</v>
      </c>
      <c r="M4717" s="2">
        <v>0</v>
      </c>
      <c r="N4717" s="2">
        <v>0</v>
      </c>
      <c r="O4717" s="2">
        <v>0</v>
      </c>
      <c r="P4717" s="2">
        <f t="shared" si="4021"/>
        <v>3500</v>
      </c>
      <c r="Q4717" s="2">
        <f t="shared" si="4001"/>
        <v>100</v>
      </c>
    </row>
    <row r="4718" spans="1:17">
      <c r="A4718" s="12" t="s">
        <v>803</v>
      </c>
      <c r="B4718" s="12" t="s">
        <v>140</v>
      </c>
      <c r="C4718" s="12" t="s">
        <v>332</v>
      </c>
      <c r="D4718" s="12" t="s">
        <v>1698</v>
      </c>
      <c r="E4718" s="11">
        <v>6132</v>
      </c>
      <c r="F4718" s="12"/>
      <c r="G4718" s="84" t="s">
        <v>3109</v>
      </c>
      <c r="H4718" s="13" t="s">
        <v>19</v>
      </c>
      <c r="I4718" s="2">
        <v>103000</v>
      </c>
      <c r="J4718" s="2">
        <v>103000</v>
      </c>
      <c r="K4718" s="2">
        <v>72619</v>
      </c>
      <c r="L4718" s="2">
        <f t="shared" si="4019"/>
        <v>16500</v>
      </c>
      <c r="M4718" s="2">
        <v>5500</v>
      </c>
      <c r="N4718" s="2">
        <v>5500</v>
      </c>
      <c r="O4718" s="2">
        <v>5500</v>
      </c>
      <c r="P4718" s="2">
        <f t="shared" si="4021"/>
        <v>89119</v>
      </c>
      <c r="Q4718" s="2">
        <f t="shared" si="4001"/>
        <v>86.523300970873791</v>
      </c>
    </row>
    <row r="4719" spans="1:17">
      <c r="A4719" s="12" t="s">
        <v>803</v>
      </c>
      <c r="B4719" s="12" t="s">
        <v>140</v>
      </c>
      <c r="C4719" s="12" t="s">
        <v>332</v>
      </c>
      <c r="D4719" s="12" t="s">
        <v>1698</v>
      </c>
      <c r="E4719" s="11">
        <v>6133</v>
      </c>
      <c r="F4719" s="12"/>
      <c r="G4719" s="84" t="s">
        <v>3109</v>
      </c>
      <c r="H4719" s="13" t="s">
        <v>20</v>
      </c>
      <c r="I4719" s="2">
        <v>8500</v>
      </c>
      <c r="J4719" s="2">
        <v>8500</v>
      </c>
      <c r="K4719" s="2">
        <v>5066</v>
      </c>
      <c r="L4719" s="2">
        <f t="shared" si="4019"/>
        <v>2100</v>
      </c>
      <c r="M4719" s="2">
        <v>700</v>
      </c>
      <c r="N4719" s="2">
        <v>700</v>
      </c>
      <c r="O4719" s="2">
        <v>700</v>
      </c>
      <c r="P4719" s="2">
        <f t="shared" si="4021"/>
        <v>7166</v>
      </c>
      <c r="Q4719" s="2">
        <f t="shared" si="4001"/>
        <v>84.305882352941168</v>
      </c>
    </row>
    <row r="4720" spans="1:17">
      <c r="A4720" s="12" t="s">
        <v>803</v>
      </c>
      <c r="B4720" s="12" t="s">
        <v>140</v>
      </c>
      <c r="C4720" s="12" t="s">
        <v>332</v>
      </c>
      <c r="D4720" s="12" t="s">
        <v>1698</v>
      </c>
      <c r="E4720" s="11">
        <v>6134</v>
      </c>
      <c r="F4720" s="12"/>
      <c r="G4720" s="84" t="s">
        <v>3109</v>
      </c>
      <c r="H4720" s="13" t="s">
        <v>21</v>
      </c>
      <c r="I4720" s="2">
        <v>27040</v>
      </c>
      <c r="J4720" s="2">
        <v>12000</v>
      </c>
      <c r="K4720" s="2">
        <v>7016</v>
      </c>
      <c r="L4720" s="2">
        <f t="shared" si="4019"/>
        <v>2000</v>
      </c>
      <c r="M4720" s="2">
        <v>2000</v>
      </c>
      <c r="N4720" s="2">
        <v>0</v>
      </c>
      <c r="O4720" s="2">
        <v>0</v>
      </c>
      <c r="P4720" s="2">
        <f t="shared" si="4021"/>
        <v>9016</v>
      </c>
      <c r="Q4720" s="2">
        <f t="shared" si="4001"/>
        <v>75.133333333333326</v>
      </c>
    </row>
    <row r="4721" spans="1:17">
      <c r="A4721" s="12" t="s">
        <v>803</v>
      </c>
      <c r="B4721" s="12" t="s">
        <v>140</v>
      </c>
      <c r="C4721" s="12" t="s">
        <v>332</v>
      </c>
      <c r="D4721" s="12" t="s">
        <v>1698</v>
      </c>
      <c r="E4721" s="11">
        <v>6136</v>
      </c>
      <c r="F4721" s="12"/>
      <c r="G4721" s="84" t="s">
        <v>3109</v>
      </c>
      <c r="H4721" s="13" t="s">
        <v>23</v>
      </c>
      <c r="I4721" s="2">
        <v>17100</v>
      </c>
      <c r="J4721" s="2">
        <v>17100</v>
      </c>
      <c r="K4721" s="2">
        <v>9477</v>
      </c>
      <c r="L4721" s="2">
        <f t="shared" si="4019"/>
        <v>3791</v>
      </c>
      <c r="M4721" s="2">
        <v>0</v>
      </c>
      <c r="N4721" s="2">
        <v>1896</v>
      </c>
      <c r="O4721" s="2">
        <v>1895</v>
      </c>
      <c r="P4721" s="2">
        <f t="shared" si="4021"/>
        <v>13268</v>
      </c>
      <c r="Q4721" s="2">
        <f t="shared" si="4001"/>
        <v>77.590643274853804</v>
      </c>
    </row>
    <row r="4722" spans="1:17">
      <c r="A4722" s="12" t="s">
        <v>803</v>
      </c>
      <c r="B4722" s="12" t="s">
        <v>140</v>
      </c>
      <c r="C4722" s="12" t="s">
        <v>332</v>
      </c>
      <c r="D4722" s="12" t="s">
        <v>1698</v>
      </c>
      <c r="E4722" s="11">
        <v>6137</v>
      </c>
      <c r="F4722" s="12"/>
      <c r="G4722" s="84" t="s">
        <v>3109</v>
      </c>
      <c r="H4722" s="13" t="s">
        <v>24</v>
      </c>
      <c r="I4722" s="2">
        <v>6000</v>
      </c>
      <c r="J4722" s="2">
        <v>6000</v>
      </c>
      <c r="K4722" s="2">
        <v>4436</v>
      </c>
      <c r="L4722" s="2">
        <f t="shared" si="4019"/>
        <v>500</v>
      </c>
      <c r="M4722" s="2">
        <v>500</v>
      </c>
      <c r="N4722" s="2">
        <v>0</v>
      </c>
      <c r="O4722" s="2">
        <v>0</v>
      </c>
      <c r="P4722" s="2">
        <f t="shared" si="4021"/>
        <v>4936</v>
      </c>
      <c r="Q4722" s="2">
        <f t="shared" si="4001"/>
        <v>82.266666666666666</v>
      </c>
    </row>
    <row r="4723" spans="1:17">
      <c r="A4723" s="17" t="s">
        <v>803</v>
      </c>
      <c r="B4723" s="17" t="s">
        <v>140</v>
      </c>
      <c r="C4723" s="17" t="s">
        <v>332</v>
      </c>
      <c r="D4723" s="17" t="s">
        <v>1698</v>
      </c>
      <c r="E4723" s="17" t="s">
        <v>99</v>
      </c>
      <c r="F4723" s="12" t="s">
        <v>0</v>
      </c>
      <c r="G4723" s="84" t="s">
        <v>0</v>
      </c>
      <c r="H4723" s="18" t="s">
        <v>26</v>
      </c>
      <c r="I4723" s="3">
        <v>23870</v>
      </c>
      <c r="J4723" s="3">
        <f t="shared" ref="J4723:K4723" si="4031">SUM(J4724:J4726)</f>
        <v>22870</v>
      </c>
      <c r="K4723" s="3">
        <f t="shared" si="4031"/>
        <v>18288</v>
      </c>
      <c r="L4723" s="3">
        <f t="shared" si="4019"/>
        <v>3170</v>
      </c>
      <c r="M4723" s="3">
        <f t="shared" ref="M4723:O4723" si="4032">SUM(M4724:M4726)</f>
        <v>2370</v>
      </c>
      <c r="N4723" s="3">
        <f t="shared" si="4032"/>
        <v>400</v>
      </c>
      <c r="O4723" s="3">
        <f t="shared" si="4032"/>
        <v>400</v>
      </c>
      <c r="P4723" s="3">
        <f t="shared" si="4021"/>
        <v>21458</v>
      </c>
      <c r="Q4723" s="3">
        <f t="shared" si="4001"/>
        <v>93.825972890249233</v>
      </c>
    </row>
    <row r="4724" spans="1:17">
      <c r="A4724" s="12" t="s">
        <v>803</v>
      </c>
      <c r="B4724" s="12" t="s">
        <v>140</v>
      </c>
      <c r="C4724" s="12" t="s">
        <v>332</v>
      </c>
      <c r="D4724" s="12" t="s">
        <v>1698</v>
      </c>
      <c r="E4724" s="11">
        <v>6139</v>
      </c>
      <c r="F4724" s="12"/>
      <c r="G4724" s="84" t="s">
        <v>3109</v>
      </c>
      <c r="H4724" s="13" t="s">
        <v>26</v>
      </c>
      <c r="I4724" s="2">
        <v>15770</v>
      </c>
      <c r="J4724" s="2">
        <v>14770</v>
      </c>
      <c r="K4724" s="2">
        <v>13350</v>
      </c>
      <c r="L4724" s="2">
        <f t="shared" si="4019"/>
        <v>500</v>
      </c>
      <c r="M4724" s="2">
        <v>500</v>
      </c>
      <c r="N4724" s="2">
        <v>0</v>
      </c>
      <c r="O4724" s="2">
        <v>0</v>
      </c>
      <c r="P4724" s="2">
        <f t="shared" si="4021"/>
        <v>13850</v>
      </c>
      <c r="Q4724" s="2">
        <f t="shared" si="4001"/>
        <v>93.771157752200409</v>
      </c>
    </row>
    <row r="4725" spans="1:17">
      <c r="A4725" s="33" t="s">
        <v>803</v>
      </c>
      <c r="B4725" s="33" t="s">
        <v>140</v>
      </c>
      <c r="C4725" s="33" t="s">
        <v>332</v>
      </c>
      <c r="D4725" s="33" t="s">
        <v>1698</v>
      </c>
      <c r="E4725" s="34">
        <v>6139</v>
      </c>
      <c r="F4725" s="33" t="s">
        <v>1705</v>
      </c>
      <c r="G4725" s="84" t="s">
        <v>3109</v>
      </c>
      <c r="H4725" s="35" t="s">
        <v>108</v>
      </c>
      <c r="I4725" s="2">
        <v>3900</v>
      </c>
      <c r="J4725" s="2">
        <v>3900</v>
      </c>
      <c r="K4725" s="2">
        <v>2208</v>
      </c>
      <c r="L4725" s="2">
        <f t="shared" si="4019"/>
        <v>1200</v>
      </c>
      <c r="M4725" s="2">
        <v>400</v>
      </c>
      <c r="N4725" s="2">
        <v>400</v>
      </c>
      <c r="O4725" s="2">
        <v>400</v>
      </c>
      <c r="P4725" s="2">
        <f t="shared" si="4021"/>
        <v>3408</v>
      </c>
      <c r="Q4725" s="2">
        <f t="shared" si="4001"/>
        <v>87.384615384615387</v>
      </c>
    </row>
    <row r="4726" spans="1:17" ht="22.5">
      <c r="A4726" s="12" t="s">
        <v>803</v>
      </c>
      <c r="B4726" s="12" t="s">
        <v>140</v>
      </c>
      <c r="C4726" s="12" t="s">
        <v>332</v>
      </c>
      <c r="D4726" s="12" t="s">
        <v>1698</v>
      </c>
      <c r="E4726" s="11">
        <v>6139</v>
      </c>
      <c r="F4726" s="12" t="s">
        <v>1706</v>
      </c>
      <c r="G4726" s="84" t="s">
        <v>3109</v>
      </c>
      <c r="H4726" s="13" t="s">
        <v>114</v>
      </c>
      <c r="I4726" s="2">
        <v>4200</v>
      </c>
      <c r="J4726" s="2">
        <v>4200</v>
      </c>
      <c r="K4726" s="2">
        <v>2730</v>
      </c>
      <c r="L4726" s="2">
        <f t="shared" si="4019"/>
        <v>1470</v>
      </c>
      <c r="M4726" s="2">
        <v>1470</v>
      </c>
      <c r="N4726" s="2">
        <v>0</v>
      </c>
      <c r="O4726" s="2">
        <v>0</v>
      </c>
      <c r="P4726" s="2">
        <f t="shared" si="4021"/>
        <v>4200</v>
      </c>
      <c r="Q4726" s="2">
        <f t="shared" si="4001"/>
        <v>100</v>
      </c>
    </row>
    <row r="4727" spans="1:17" ht="22.5">
      <c r="A4727" s="17" t="s">
        <v>0</v>
      </c>
      <c r="B4727" s="17" t="s">
        <v>0</v>
      </c>
      <c r="C4727" s="17" t="s">
        <v>0</v>
      </c>
      <c r="D4727" s="18" t="s">
        <v>0</v>
      </c>
      <c r="E4727" s="18" t="s">
        <v>0</v>
      </c>
      <c r="F4727" s="18" t="s">
        <v>0</v>
      </c>
      <c r="G4727" s="81" t="s">
        <v>0</v>
      </c>
      <c r="H4727" s="24" t="s">
        <v>36</v>
      </c>
      <c r="I4727" s="29">
        <v>100</v>
      </c>
      <c r="J4727" s="29">
        <f t="shared" ref="J4727:K4729" si="4033">SUM(J4728)</f>
        <v>1040</v>
      </c>
      <c r="K4727" s="29">
        <f t="shared" si="4033"/>
        <v>940</v>
      </c>
      <c r="L4727" s="29">
        <f t="shared" si="4019"/>
        <v>0</v>
      </c>
      <c r="M4727" s="29">
        <f t="shared" ref="M4727:O4729" si="4034">SUM(M4728)</f>
        <v>0</v>
      </c>
      <c r="N4727" s="29">
        <f t="shared" si="4034"/>
        <v>0</v>
      </c>
      <c r="O4727" s="29">
        <f t="shared" si="4034"/>
        <v>0</v>
      </c>
      <c r="P4727" s="29">
        <f t="shared" si="4021"/>
        <v>940</v>
      </c>
      <c r="Q4727" s="29">
        <f t="shared" si="4001"/>
        <v>90.384615384615387</v>
      </c>
    </row>
    <row r="4728" spans="1:17">
      <c r="A4728" s="12" t="s">
        <v>803</v>
      </c>
      <c r="B4728" s="12" t="s">
        <v>140</v>
      </c>
      <c r="C4728" s="12" t="s">
        <v>332</v>
      </c>
      <c r="D4728" s="12" t="s">
        <v>1698</v>
      </c>
      <c r="E4728" s="18" t="s">
        <v>28</v>
      </c>
      <c r="F4728" s="18" t="s">
        <v>0</v>
      </c>
      <c r="G4728" s="81" t="s">
        <v>0</v>
      </c>
      <c r="H4728" s="18" t="s">
        <v>29</v>
      </c>
      <c r="I4728" s="3">
        <v>100</v>
      </c>
      <c r="J4728" s="3">
        <f t="shared" si="4033"/>
        <v>1040</v>
      </c>
      <c r="K4728" s="3">
        <f t="shared" si="4033"/>
        <v>940</v>
      </c>
      <c r="L4728" s="3">
        <f t="shared" si="4019"/>
        <v>0</v>
      </c>
      <c r="M4728" s="3">
        <f t="shared" si="4034"/>
        <v>0</v>
      </c>
      <c r="N4728" s="3">
        <f t="shared" si="4034"/>
        <v>0</v>
      </c>
      <c r="O4728" s="3">
        <f t="shared" si="4034"/>
        <v>0</v>
      </c>
      <c r="P4728" s="3">
        <f t="shared" si="4021"/>
        <v>940</v>
      </c>
      <c r="Q4728" s="3">
        <f t="shared" si="4001"/>
        <v>90.384615384615387</v>
      </c>
    </row>
    <row r="4729" spans="1:17">
      <c r="A4729" s="17" t="s">
        <v>803</v>
      </c>
      <c r="B4729" s="17" t="s">
        <v>140</v>
      </c>
      <c r="C4729" s="17" t="s">
        <v>332</v>
      </c>
      <c r="D4729" s="17" t="s">
        <v>1698</v>
      </c>
      <c r="E4729" s="17" t="s">
        <v>120</v>
      </c>
      <c r="F4729" s="12" t="s">
        <v>0</v>
      </c>
      <c r="G4729" s="84" t="s">
        <v>0</v>
      </c>
      <c r="H4729" s="18" t="s">
        <v>35</v>
      </c>
      <c r="I4729" s="3">
        <v>100</v>
      </c>
      <c r="J4729" s="3">
        <f t="shared" si="4033"/>
        <v>1040</v>
      </c>
      <c r="K4729" s="3">
        <f t="shared" si="4033"/>
        <v>940</v>
      </c>
      <c r="L4729" s="3">
        <f t="shared" si="4019"/>
        <v>0</v>
      </c>
      <c r="M4729" s="3">
        <f t="shared" si="4034"/>
        <v>0</v>
      </c>
      <c r="N4729" s="3">
        <f t="shared" si="4034"/>
        <v>0</v>
      </c>
      <c r="O4729" s="3">
        <f t="shared" si="4034"/>
        <v>0</v>
      </c>
      <c r="P4729" s="3">
        <f t="shared" si="4021"/>
        <v>940</v>
      </c>
      <c r="Q4729" s="3">
        <f t="shared" si="4001"/>
        <v>90.384615384615387</v>
      </c>
    </row>
    <row r="4730" spans="1:17">
      <c r="A4730" s="12" t="s">
        <v>803</v>
      </c>
      <c r="B4730" s="12" t="s">
        <v>140</v>
      </c>
      <c r="C4730" s="12" t="s">
        <v>332</v>
      </c>
      <c r="D4730" s="12" t="s">
        <v>1698</v>
      </c>
      <c r="E4730" s="11">
        <v>6148</v>
      </c>
      <c r="F4730" s="12"/>
      <c r="G4730" s="84" t="s">
        <v>3109</v>
      </c>
      <c r="H4730" s="13" t="s">
        <v>35</v>
      </c>
      <c r="I4730" s="2">
        <v>100</v>
      </c>
      <c r="J4730" s="2">
        <v>1040</v>
      </c>
      <c r="K4730" s="2">
        <v>940</v>
      </c>
      <c r="L4730" s="2">
        <f t="shared" si="4019"/>
        <v>0</v>
      </c>
      <c r="M4730" s="2">
        <v>0</v>
      </c>
      <c r="N4730" s="2">
        <v>0</v>
      </c>
      <c r="O4730" s="2">
        <v>0</v>
      </c>
      <c r="P4730" s="2">
        <f t="shared" si="4021"/>
        <v>940</v>
      </c>
      <c r="Q4730" s="2">
        <f t="shared" si="4001"/>
        <v>90.384615384615387</v>
      </c>
    </row>
    <row r="4731" spans="1:17" ht="22.5">
      <c r="A4731" s="17" t="s">
        <v>0</v>
      </c>
      <c r="B4731" s="17" t="s">
        <v>0</v>
      </c>
      <c r="C4731" s="17" t="s">
        <v>0</v>
      </c>
      <c r="D4731" s="18" t="s">
        <v>0</v>
      </c>
      <c r="E4731" s="18" t="s">
        <v>0</v>
      </c>
      <c r="F4731" s="18" t="s">
        <v>0</v>
      </c>
      <c r="G4731" s="81" t="s">
        <v>0</v>
      </c>
      <c r="H4731" s="24" t="s">
        <v>58</v>
      </c>
      <c r="I4731" s="29">
        <v>66891</v>
      </c>
      <c r="J4731" s="29">
        <f t="shared" ref="J4731:K4731" si="4035">SUM(J4732)</f>
        <v>30000</v>
      </c>
      <c r="K4731" s="29">
        <f t="shared" si="4035"/>
        <v>14040</v>
      </c>
      <c r="L4731" s="29">
        <f t="shared" si="4019"/>
        <v>15960</v>
      </c>
      <c r="M4731" s="29">
        <f t="shared" ref="M4731:O4731" si="4036">SUM(M4732)</f>
        <v>15960</v>
      </c>
      <c r="N4731" s="29">
        <f t="shared" si="4036"/>
        <v>0</v>
      </c>
      <c r="O4731" s="29">
        <f t="shared" si="4036"/>
        <v>0</v>
      </c>
      <c r="P4731" s="29">
        <f t="shared" si="4021"/>
        <v>30000</v>
      </c>
      <c r="Q4731" s="29">
        <f t="shared" si="4001"/>
        <v>100</v>
      </c>
    </row>
    <row r="4732" spans="1:17">
      <c r="A4732" s="12" t="s">
        <v>803</v>
      </c>
      <c r="B4732" s="12" t="s">
        <v>140</v>
      </c>
      <c r="C4732" s="12" t="s">
        <v>332</v>
      </c>
      <c r="D4732" s="12" t="s">
        <v>1698</v>
      </c>
      <c r="E4732" s="18" t="s">
        <v>50</v>
      </c>
      <c r="F4732" s="18" t="s">
        <v>0</v>
      </c>
      <c r="G4732" s="81" t="s">
        <v>0</v>
      </c>
      <c r="H4732" s="18" t="s">
        <v>51</v>
      </c>
      <c r="I4732" s="3">
        <v>66891</v>
      </c>
      <c r="J4732" s="3">
        <f t="shared" ref="J4732" si="4037">SUM(J4733:J4734)</f>
        <v>30000</v>
      </c>
      <c r="K4732" s="3">
        <f t="shared" ref="K4732" si="4038">SUM(K4733:K4734)</f>
        <v>14040</v>
      </c>
      <c r="L4732" s="3">
        <f t="shared" si="4019"/>
        <v>15960</v>
      </c>
      <c r="M4732" s="3">
        <f t="shared" ref="M4732:O4732" si="4039">SUM(M4733:M4734)</f>
        <v>15960</v>
      </c>
      <c r="N4732" s="3">
        <f t="shared" si="4039"/>
        <v>0</v>
      </c>
      <c r="O4732" s="3">
        <f t="shared" si="4039"/>
        <v>0</v>
      </c>
      <c r="P4732" s="3">
        <f t="shared" si="4021"/>
        <v>30000</v>
      </c>
      <c r="Q4732" s="3">
        <f t="shared" si="4001"/>
        <v>100</v>
      </c>
    </row>
    <row r="4733" spans="1:17">
      <c r="A4733" s="12" t="s">
        <v>803</v>
      </c>
      <c r="B4733" s="12" t="s">
        <v>140</v>
      </c>
      <c r="C4733" s="12" t="s">
        <v>332</v>
      </c>
      <c r="D4733" s="12" t="s">
        <v>1698</v>
      </c>
      <c r="E4733" s="11">
        <v>8213</v>
      </c>
      <c r="F4733" s="12"/>
      <c r="G4733" s="84" t="s">
        <v>3109</v>
      </c>
      <c r="H4733" s="13" t="s">
        <v>54</v>
      </c>
      <c r="I4733" s="2">
        <v>38040</v>
      </c>
      <c r="J4733" s="2">
        <v>20000</v>
      </c>
      <c r="K4733" s="2">
        <v>7020</v>
      </c>
      <c r="L4733" s="2">
        <f t="shared" si="4019"/>
        <v>12980</v>
      </c>
      <c r="M4733" s="2">
        <v>12980</v>
      </c>
      <c r="N4733" s="2"/>
      <c r="O4733" s="2"/>
      <c r="P4733" s="2">
        <f t="shared" si="4021"/>
        <v>20000</v>
      </c>
      <c r="Q4733" s="2">
        <f t="shared" si="4001"/>
        <v>100</v>
      </c>
    </row>
    <row r="4734" spans="1:17">
      <c r="A4734" s="12" t="s">
        <v>803</v>
      </c>
      <c r="B4734" s="12" t="s">
        <v>140</v>
      </c>
      <c r="C4734" s="12" t="s">
        <v>332</v>
      </c>
      <c r="D4734" s="12" t="s">
        <v>1698</v>
      </c>
      <c r="E4734" s="11">
        <v>8216</v>
      </c>
      <c r="F4734" s="12"/>
      <c r="G4734" s="84" t="s">
        <v>3109</v>
      </c>
      <c r="H4734" s="13" t="s">
        <v>57</v>
      </c>
      <c r="I4734" s="2">
        <v>28851</v>
      </c>
      <c r="J4734" s="2">
        <v>10000</v>
      </c>
      <c r="K4734" s="2">
        <v>7020</v>
      </c>
      <c r="L4734" s="2">
        <f t="shared" si="4019"/>
        <v>2980</v>
      </c>
      <c r="M4734" s="2">
        <v>2980</v>
      </c>
      <c r="N4734" s="2"/>
      <c r="O4734" s="2"/>
      <c r="P4734" s="2">
        <f t="shared" si="4021"/>
        <v>10000</v>
      </c>
      <c r="Q4734" s="2">
        <f t="shared" si="4001"/>
        <v>100</v>
      </c>
    </row>
    <row r="4735" spans="1:17">
      <c r="A4735" s="13" t="s">
        <v>0</v>
      </c>
      <c r="B4735" s="13" t="s">
        <v>0</v>
      </c>
      <c r="C4735" s="13" t="s">
        <v>0</v>
      </c>
      <c r="D4735" s="13" t="s">
        <v>0</v>
      </c>
      <c r="E4735" s="13" t="s">
        <v>0</v>
      </c>
      <c r="F4735" s="13" t="s">
        <v>0</v>
      </c>
      <c r="G4735" s="84" t="s">
        <v>0</v>
      </c>
      <c r="H4735" s="24" t="s">
        <v>1707</v>
      </c>
      <c r="I4735" s="29">
        <v>1862724</v>
      </c>
      <c r="J4735" s="29">
        <f t="shared" ref="J4735:K4735" si="4040">SUM(J4705,J4727,J4731)</f>
        <v>1808795</v>
      </c>
      <c r="K4735" s="29">
        <f t="shared" si="4040"/>
        <v>978941</v>
      </c>
      <c r="L4735" s="29">
        <f t="shared" si="4019"/>
        <v>453171</v>
      </c>
      <c r="M4735" s="29">
        <f t="shared" ref="M4735:O4735" si="4041">SUM(M4705,M4727,M4731)</f>
        <v>155130</v>
      </c>
      <c r="N4735" s="29">
        <f t="shared" si="4041"/>
        <v>141046</v>
      </c>
      <c r="O4735" s="29">
        <f t="shared" si="4041"/>
        <v>156995</v>
      </c>
      <c r="P4735" s="29">
        <f t="shared" si="4021"/>
        <v>1432112</v>
      </c>
      <c r="Q4735" s="29">
        <f t="shared" si="4001"/>
        <v>79.174920319881466</v>
      </c>
    </row>
    <row r="4736" spans="1:17" ht="15.75" thickBot="1">
      <c r="A4736" s="13" t="s">
        <v>0</v>
      </c>
      <c r="B4736" s="13" t="s">
        <v>0</v>
      </c>
      <c r="C4736" s="13" t="s">
        <v>0</v>
      </c>
      <c r="D4736" s="13" t="s">
        <v>0</v>
      </c>
      <c r="E4736" s="13" t="s">
        <v>0</v>
      </c>
      <c r="F4736" s="13" t="s">
        <v>0</v>
      </c>
      <c r="G4736" s="84" t="s">
        <v>0</v>
      </c>
      <c r="H4736" s="18" t="s">
        <v>125</v>
      </c>
      <c r="I4736" s="3">
        <v>46</v>
      </c>
      <c r="J4736" s="3">
        <v>46</v>
      </c>
      <c r="K4736" s="3">
        <v>0</v>
      </c>
      <c r="L4736" s="3">
        <f t="shared" si="4019"/>
        <v>0</v>
      </c>
      <c r="M4736" s="3"/>
      <c r="N4736" s="3"/>
      <c r="O4736" s="3"/>
      <c r="P4736" s="3">
        <f t="shared" si="4021"/>
        <v>0</v>
      </c>
      <c r="Q4736" s="3">
        <f t="shared" si="4001"/>
        <v>0</v>
      </c>
    </row>
    <row r="4737" spans="1:17" ht="45.75" thickBot="1">
      <c r="A4737" s="109" t="s">
        <v>0</v>
      </c>
      <c r="B4737" s="109" t="s">
        <v>0</v>
      </c>
      <c r="C4737" s="109" t="s">
        <v>0</v>
      </c>
      <c r="D4737" s="109" t="s">
        <v>0</v>
      </c>
      <c r="E4737" s="109" t="s">
        <v>0</v>
      </c>
      <c r="F4737" s="109" t="s">
        <v>0</v>
      </c>
      <c r="G4737" s="121" t="s">
        <v>0</v>
      </c>
      <c r="H4737" s="1" t="s">
        <v>126</v>
      </c>
      <c r="I4737" s="1" t="s">
        <v>3016</v>
      </c>
      <c r="J4737" s="1" t="s">
        <v>3199</v>
      </c>
      <c r="K4737" s="1" t="s">
        <v>3198</v>
      </c>
      <c r="L4737" s="1" t="s">
        <v>3191</v>
      </c>
      <c r="M4737" s="1" t="s">
        <v>3193</v>
      </c>
      <c r="N4737" s="1" t="s">
        <v>3194</v>
      </c>
      <c r="O4737" s="1" t="s">
        <v>3195</v>
      </c>
      <c r="P4737" s="1" t="s">
        <v>3192</v>
      </c>
      <c r="Q4737" s="1" t="s">
        <v>3185</v>
      </c>
    </row>
    <row r="4738" spans="1:17">
      <c r="A4738" s="110"/>
      <c r="B4738" s="110"/>
      <c r="C4738" s="110"/>
      <c r="D4738" s="110"/>
      <c r="E4738" s="110"/>
      <c r="F4738" s="110"/>
      <c r="G4738" s="122"/>
      <c r="H4738" s="26" t="s">
        <v>0</v>
      </c>
      <c r="I4738" s="28">
        <v>1</v>
      </c>
      <c r="J4738" s="28">
        <v>2</v>
      </c>
      <c r="K4738" s="28">
        <v>3</v>
      </c>
      <c r="L4738" s="28" t="s">
        <v>3186</v>
      </c>
      <c r="M4738" s="28">
        <v>5</v>
      </c>
      <c r="N4738" s="28">
        <v>6</v>
      </c>
      <c r="O4738" s="28">
        <v>7</v>
      </c>
      <c r="P4738" s="28" t="s">
        <v>3187</v>
      </c>
      <c r="Q4738" s="28">
        <v>9</v>
      </c>
    </row>
    <row r="4739" spans="1:17">
      <c r="A4739" s="110"/>
      <c r="B4739" s="110"/>
      <c r="C4739" s="110"/>
      <c r="D4739" s="110"/>
      <c r="E4739" s="110"/>
      <c r="F4739" s="110"/>
      <c r="G4739" s="122"/>
      <c r="H4739" s="8" t="s">
        <v>878</v>
      </c>
      <c r="I4739" s="9">
        <v>1862724</v>
      </c>
      <c r="J4739" s="9">
        <f t="shared" ref="J4739" si="4042">SUM(J4735)</f>
        <v>1808795</v>
      </c>
      <c r="K4739" s="9">
        <f t="shared" ref="K4739" si="4043">SUM(K4735)</f>
        <v>978941</v>
      </c>
      <c r="L4739" s="9">
        <f t="shared" ref="L4739:L4740" si="4044">M4739+N4739+O4739</f>
        <v>453171</v>
      </c>
      <c r="M4739" s="9">
        <f t="shared" ref="M4739:O4739" si="4045">SUM(M4735)</f>
        <v>155130</v>
      </c>
      <c r="N4739" s="9">
        <f t="shared" si="4045"/>
        <v>141046</v>
      </c>
      <c r="O4739" s="9">
        <f t="shared" si="4045"/>
        <v>156995</v>
      </c>
      <c r="P4739" s="9">
        <f t="shared" ref="P4739:P4740" si="4046">SUM(K4739+L4739)</f>
        <v>1432112</v>
      </c>
      <c r="Q4739" s="9">
        <f t="shared" si="4001"/>
        <v>79.174920319881466</v>
      </c>
    </row>
    <row r="4740" spans="1:17">
      <c r="A4740" s="110"/>
      <c r="B4740" s="110"/>
      <c r="C4740" s="110"/>
      <c r="D4740" s="110"/>
      <c r="E4740" s="110"/>
      <c r="F4740" s="110"/>
      <c r="G4740" s="122"/>
      <c r="H4740" s="10" t="s">
        <v>68</v>
      </c>
      <c r="I4740" s="9">
        <v>1862724</v>
      </c>
      <c r="J4740" s="9">
        <f t="shared" ref="J4740" si="4047">SUM(J4739)</f>
        <v>1808795</v>
      </c>
      <c r="K4740" s="9">
        <f t="shared" ref="K4740" si="4048">SUM(K4739)</f>
        <v>978941</v>
      </c>
      <c r="L4740" s="9">
        <f t="shared" si="4044"/>
        <v>453171</v>
      </c>
      <c r="M4740" s="9">
        <f t="shared" ref="M4740:O4740" si="4049">SUM(M4739)</f>
        <v>155130</v>
      </c>
      <c r="N4740" s="9">
        <f t="shared" si="4049"/>
        <v>141046</v>
      </c>
      <c r="O4740" s="9">
        <f t="shared" si="4049"/>
        <v>156995</v>
      </c>
      <c r="P4740" s="9">
        <f t="shared" si="4046"/>
        <v>1432112</v>
      </c>
      <c r="Q4740" s="9">
        <f t="shared" si="4001"/>
        <v>79.174920319881466</v>
      </c>
    </row>
    <row r="4741" spans="1:17">
      <c r="A4741" s="111"/>
      <c r="B4741" s="111"/>
      <c r="C4741" s="111"/>
      <c r="D4741" s="111"/>
      <c r="E4741" s="111"/>
      <c r="F4741" s="111"/>
      <c r="G4741" s="123"/>
      <c r="Q4741" t="str">
        <f t="shared" si="4001"/>
        <v>-</v>
      </c>
    </row>
    <row r="4742" spans="1:17" ht="15.75" thickBot="1">
      <c r="A4742" s="13" t="s">
        <v>0</v>
      </c>
      <c r="B4742" s="13" t="s">
        <v>0</v>
      </c>
      <c r="C4742" s="13" t="s">
        <v>0</v>
      </c>
      <c r="D4742" s="13" t="s">
        <v>0</v>
      </c>
      <c r="E4742" s="13" t="s">
        <v>0</v>
      </c>
      <c r="F4742" s="13" t="s">
        <v>0</v>
      </c>
      <c r="G4742" s="84" t="s">
        <v>0</v>
      </c>
      <c r="H4742" s="27" t="s">
        <v>0</v>
      </c>
      <c r="I4742" s="27"/>
      <c r="J4742" s="27"/>
      <c r="K4742" s="27"/>
      <c r="L4742" s="27"/>
      <c r="M4742" s="27"/>
      <c r="N4742" s="27"/>
      <c r="O4742" s="27"/>
      <c r="P4742" s="27"/>
      <c r="Q4742" s="27" t="str">
        <f t="shared" si="4001"/>
        <v>-</v>
      </c>
    </row>
    <row r="4743" spans="1:17" ht="45.75" thickBot="1">
      <c r="A4743" s="1" t="s">
        <v>82</v>
      </c>
      <c r="B4743" s="1" t="s">
        <v>83</v>
      </c>
      <c r="C4743" s="1" t="s">
        <v>84</v>
      </c>
      <c r="D4743" s="19" t="s">
        <v>0</v>
      </c>
      <c r="E4743" s="1" t="s">
        <v>85</v>
      </c>
      <c r="F4743" s="1" t="s">
        <v>86</v>
      </c>
      <c r="G4743" s="82" t="s">
        <v>87</v>
      </c>
      <c r="H4743" s="1" t="s">
        <v>1</v>
      </c>
      <c r="I4743" s="1" t="s">
        <v>3016</v>
      </c>
      <c r="J4743" s="1" t="s">
        <v>3199</v>
      </c>
      <c r="K4743" s="1" t="s">
        <v>3198</v>
      </c>
      <c r="L4743" s="1" t="s">
        <v>3191</v>
      </c>
      <c r="M4743" s="1" t="s">
        <v>3193</v>
      </c>
      <c r="N4743" s="1" t="s">
        <v>3194</v>
      </c>
      <c r="O4743" s="1" t="s">
        <v>3195</v>
      </c>
      <c r="P4743" s="1" t="s">
        <v>3192</v>
      </c>
      <c r="Q4743" s="1" t="s">
        <v>3185</v>
      </c>
    </row>
    <row r="4744" spans="1:17">
      <c r="A4744" s="20" t="s">
        <v>0</v>
      </c>
      <c r="B4744" s="20" t="s">
        <v>0</v>
      </c>
      <c r="C4744" s="20" t="s">
        <v>0</v>
      </c>
      <c r="D4744" s="21" t="s">
        <v>0</v>
      </c>
      <c r="E4744" s="21" t="s">
        <v>0</v>
      </c>
      <c r="F4744" s="22" t="s">
        <v>0</v>
      </c>
      <c r="G4744" s="83" t="s">
        <v>0</v>
      </c>
      <c r="H4744" s="23" t="s">
        <v>0</v>
      </c>
      <c r="I4744" s="28">
        <v>1</v>
      </c>
      <c r="J4744" s="28">
        <v>2</v>
      </c>
      <c r="K4744" s="28">
        <v>3</v>
      </c>
      <c r="L4744" s="28" t="s">
        <v>3186</v>
      </c>
      <c r="M4744" s="28">
        <v>5</v>
      </c>
      <c r="N4744" s="28">
        <v>6</v>
      </c>
      <c r="O4744" s="28">
        <v>7</v>
      </c>
      <c r="P4744" s="28" t="s">
        <v>3187</v>
      </c>
      <c r="Q4744" s="28">
        <v>9</v>
      </c>
    </row>
    <row r="4745" spans="1:17">
      <c r="A4745" s="17" t="s">
        <v>803</v>
      </c>
      <c r="B4745" s="17" t="s">
        <v>140</v>
      </c>
      <c r="C4745" s="12" t="s">
        <v>929</v>
      </c>
      <c r="D4745" s="12" t="s">
        <v>1708</v>
      </c>
      <c r="E4745" s="18" t="s">
        <v>0</v>
      </c>
      <c r="F4745" s="18" t="s">
        <v>0</v>
      </c>
      <c r="G4745" s="81" t="s">
        <v>0</v>
      </c>
      <c r="H4745" s="18" t="s">
        <v>1709</v>
      </c>
      <c r="I4745" s="11"/>
      <c r="J4745" s="11"/>
      <c r="K4745" s="11"/>
      <c r="L4745" s="11"/>
      <c r="M4745" s="11"/>
      <c r="N4745" s="11"/>
      <c r="O4745" s="11"/>
      <c r="P4745" s="11"/>
      <c r="Q4745" s="11" t="str">
        <f t="shared" si="4001"/>
        <v>-</v>
      </c>
    </row>
    <row r="4746" spans="1:17" ht="22.5">
      <c r="A4746" s="17" t="s">
        <v>0</v>
      </c>
      <c r="B4746" s="17" t="s">
        <v>0</v>
      </c>
      <c r="C4746" s="17" t="s">
        <v>0</v>
      </c>
      <c r="D4746" s="18" t="s">
        <v>0</v>
      </c>
      <c r="E4746" s="18" t="s">
        <v>0</v>
      </c>
      <c r="F4746" s="18" t="s">
        <v>0</v>
      </c>
      <c r="G4746" s="81" t="s">
        <v>0</v>
      </c>
      <c r="H4746" s="24" t="s">
        <v>27</v>
      </c>
      <c r="I4746" s="29">
        <v>2300349</v>
      </c>
      <c r="J4746" s="29">
        <f t="shared" ref="J4746" si="4050">SUM(J4747,J4755,J4757)</f>
        <v>2242143</v>
      </c>
      <c r="K4746" s="29">
        <f t="shared" ref="K4746" si="4051">SUM(K4747,K4755,K4757)</f>
        <v>1227928</v>
      </c>
      <c r="L4746" s="29">
        <f t="shared" ref="L4746:L4775" si="4052">M4746+N4746+O4746</f>
        <v>572045</v>
      </c>
      <c r="M4746" s="29">
        <f t="shared" ref="M4746:O4746" si="4053">SUM(M4747,M4755,M4757)</f>
        <v>190700</v>
      </c>
      <c r="N4746" s="29">
        <f t="shared" si="4053"/>
        <v>190700</v>
      </c>
      <c r="O4746" s="29">
        <f t="shared" si="4053"/>
        <v>190645</v>
      </c>
      <c r="P4746" s="29">
        <f t="shared" ref="P4746:P4775" si="4054">SUM(K4746+L4746)</f>
        <v>1799973</v>
      </c>
      <c r="Q4746" s="29">
        <f t="shared" si="4001"/>
        <v>80.279134738506869</v>
      </c>
    </row>
    <row r="4747" spans="1:17">
      <c r="A4747" s="12" t="s">
        <v>803</v>
      </c>
      <c r="B4747" s="12" t="s">
        <v>140</v>
      </c>
      <c r="C4747" s="12" t="s">
        <v>929</v>
      </c>
      <c r="D4747" s="12" t="s">
        <v>1708</v>
      </c>
      <c r="E4747" s="18" t="s">
        <v>2</v>
      </c>
      <c r="F4747" s="18" t="s">
        <v>0</v>
      </c>
      <c r="G4747" s="81" t="s">
        <v>0</v>
      </c>
      <c r="H4747" s="18" t="s">
        <v>3</v>
      </c>
      <c r="I4747" s="3">
        <v>1869745</v>
      </c>
      <c r="J4747" s="3">
        <f t="shared" ref="J4747" si="4055">SUM(J4748:J4749)</f>
        <v>1876539</v>
      </c>
      <c r="K4747" s="3">
        <f t="shared" ref="K4747" si="4056">SUM(K4748:K4749)</f>
        <v>978877</v>
      </c>
      <c r="L4747" s="3">
        <f t="shared" si="4052"/>
        <v>504000</v>
      </c>
      <c r="M4747" s="3">
        <f t="shared" ref="M4747:O4747" si="4057">SUM(M4748:M4749)</f>
        <v>168000</v>
      </c>
      <c r="N4747" s="3">
        <f t="shared" si="4057"/>
        <v>168000</v>
      </c>
      <c r="O4747" s="3">
        <f t="shared" si="4057"/>
        <v>168000</v>
      </c>
      <c r="P4747" s="3">
        <f t="shared" si="4054"/>
        <v>1482877</v>
      </c>
      <c r="Q4747" s="3">
        <f t="shared" si="4001"/>
        <v>79.021912147842386</v>
      </c>
    </row>
    <row r="4748" spans="1:17">
      <c r="A4748" s="33" t="s">
        <v>803</v>
      </c>
      <c r="B4748" s="33" t="s">
        <v>140</v>
      </c>
      <c r="C4748" s="33" t="s">
        <v>929</v>
      </c>
      <c r="D4748" s="33" t="s">
        <v>1708</v>
      </c>
      <c r="E4748" s="34">
        <v>6111</v>
      </c>
      <c r="F4748" s="33"/>
      <c r="G4748" s="84" t="s">
        <v>3109</v>
      </c>
      <c r="H4748" s="35" t="s">
        <v>4</v>
      </c>
      <c r="I4748" s="2">
        <v>1645345</v>
      </c>
      <c r="J4748" s="2">
        <v>1645345</v>
      </c>
      <c r="K4748" s="2">
        <v>837606</v>
      </c>
      <c r="L4748" s="2">
        <f t="shared" si="4052"/>
        <v>450000</v>
      </c>
      <c r="M4748" s="2">
        <v>150000</v>
      </c>
      <c r="N4748" s="2">
        <v>150000</v>
      </c>
      <c r="O4748" s="2">
        <v>150000</v>
      </c>
      <c r="P4748" s="2">
        <f t="shared" si="4054"/>
        <v>1287606</v>
      </c>
      <c r="Q4748" s="2">
        <f t="shared" si="4001"/>
        <v>78.257508303729622</v>
      </c>
    </row>
    <row r="4749" spans="1:17">
      <c r="A4749" s="17" t="s">
        <v>803</v>
      </c>
      <c r="B4749" s="17" t="s">
        <v>140</v>
      </c>
      <c r="C4749" s="17" t="s">
        <v>929</v>
      </c>
      <c r="D4749" s="17" t="s">
        <v>1708</v>
      </c>
      <c r="E4749" s="17" t="s">
        <v>91</v>
      </c>
      <c r="F4749" s="12" t="s">
        <v>0</v>
      </c>
      <c r="G4749" s="84" t="s">
        <v>0</v>
      </c>
      <c r="H4749" s="18" t="s">
        <v>5</v>
      </c>
      <c r="I4749" s="3">
        <v>224400</v>
      </c>
      <c r="J4749" s="3">
        <f t="shared" ref="J4749:K4749" si="4058">SUM(J4750:J4754)</f>
        <v>231194</v>
      </c>
      <c r="K4749" s="3">
        <f t="shared" si="4058"/>
        <v>141271</v>
      </c>
      <c r="L4749" s="3">
        <f t="shared" si="4052"/>
        <v>54000</v>
      </c>
      <c r="M4749" s="3">
        <f t="shared" ref="M4749:O4749" si="4059">SUM(M4750:M4754)</f>
        <v>18000</v>
      </c>
      <c r="N4749" s="3">
        <f t="shared" si="4059"/>
        <v>18000</v>
      </c>
      <c r="O4749" s="3">
        <f t="shared" si="4059"/>
        <v>18000</v>
      </c>
      <c r="P4749" s="3">
        <f t="shared" si="4054"/>
        <v>195271</v>
      </c>
      <c r="Q4749" s="3">
        <f t="shared" si="4001"/>
        <v>84.461967006064171</v>
      </c>
    </row>
    <row r="4750" spans="1:17">
      <c r="A4750" s="33" t="s">
        <v>803</v>
      </c>
      <c r="B4750" s="33" t="s">
        <v>140</v>
      </c>
      <c r="C4750" s="33" t="s">
        <v>929</v>
      </c>
      <c r="D4750" s="33" t="s">
        <v>1708</v>
      </c>
      <c r="E4750" s="34">
        <v>6112</v>
      </c>
      <c r="F4750" s="33" t="s">
        <v>1710</v>
      </c>
      <c r="G4750" s="84" t="s">
        <v>3109</v>
      </c>
      <c r="H4750" s="35" t="s">
        <v>9</v>
      </c>
      <c r="I4750" s="2">
        <v>37500</v>
      </c>
      <c r="J4750" s="2">
        <v>37500</v>
      </c>
      <c r="K4750" s="2">
        <v>19394</v>
      </c>
      <c r="L4750" s="2">
        <f t="shared" si="4052"/>
        <v>9000</v>
      </c>
      <c r="M4750" s="2">
        <v>3000</v>
      </c>
      <c r="N4750" s="2">
        <v>3000</v>
      </c>
      <c r="O4750" s="2">
        <v>3000</v>
      </c>
      <c r="P4750" s="2">
        <f t="shared" si="4054"/>
        <v>28394</v>
      </c>
      <c r="Q4750" s="2">
        <f t="shared" si="4001"/>
        <v>75.717333333333343</v>
      </c>
    </row>
    <row r="4751" spans="1:17">
      <c r="A4751" s="33" t="s">
        <v>803</v>
      </c>
      <c r="B4751" s="33" t="s">
        <v>140</v>
      </c>
      <c r="C4751" s="33" t="s">
        <v>929</v>
      </c>
      <c r="D4751" s="33" t="s">
        <v>1708</v>
      </c>
      <c r="E4751" s="34">
        <v>6112</v>
      </c>
      <c r="F4751" s="33" t="s">
        <v>1711</v>
      </c>
      <c r="G4751" s="84" t="s">
        <v>3109</v>
      </c>
      <c r="H4751" s="35" t="s">
        <v>10</v>
      </c>
      <c r="I4751" s="2">
        <v>138700</v>
      </c>
      <c r="J4751" s="2">
        <v>138700</v>
      </c>
      <c r="K4751" s="2">
        <v>81373</v>
      </c>
      <c r="L4751" s="2">
        <f t="shared" si="4052"/>
        <v>45000</v>
      </c>
      <c r="M4751" s="2">
        <v>15000</v>
      </c>
      <c r="N4751" s="2">
        <v>15000</v>
      </c>
      <c r="O4751" s="2">
        <v>15000</v>
      </c>
      <c r="P4751" s="2">
        <f t="shared" si="4054"/>
        <v>126373</v>
      </c>
      <c r="Q4751" s="2">
        <f t="shared" si="4001"/>
        <v>91.11247296322999</v>
      </c>
    </row>
    <row r="4752" spans="1:17">
      <c r="A4752" s="12" t="s">
        <v>803</v>
      </c>
      <c r="B4752" s="12" t="s">
        <v>140</v>
      </c>
      <c r="C4752" s="12" t="s">
        <v>929</v>
      </c>
      <c r="D4752" s="12" t="s">
        <v>1708</v>
      </c>
      <c r="E4752" s="11">
        <v>6112</v>
      </c>
      <c r="F4752" s="12" t="s">
        <v>1712</v>
      </c>
      <c r="G4752" s="84" t="s">
        <v>3109</v>
      </c>
      <c r="H4752" s="13" t="s">
        <v>7</v>
      </c>
      <c r="I4752" s="2">
        <v>26200</v>
      </c>
      <c r="J4752" s="2">
        <v>32994</v>
      </c>
      <c r="K4752" s="2">
        <v>32994</v>
      </c>
      <c r="L4752" s="2">
        <f t="shared" si="4052"/>
        <v>0</v>
      </c>
      <c r="M4752" s="2"/>
      <c r="N4752" s="2"/>
      <c r="O4752" s="2"/>
      <c r="P4752" s="2">
        <f t="shared" si="4054"/>
        <v>32994</v>
      </c>
      <c r="Q4752" s="2">
        <f t="shared" si="4001"/>
        <v>100</v>
      </c>
    </row>
    <row r="4753" spans="1:17">
      <c r="A4753" s="12" t="s">
        <v>803</v>
      </c>
      <c r="B4753" s="12" t="s">
        <v>140</v>
      </c>
      <c r="C4753" s="12" t="s">
        <v>929</v>
      </c>
      <c r="D4753" s="12" t="s">
        <v>1708</v>
      </c>
      <c r="E4753" s="11">
        <v>6112</v>
      </c>
      <c r="F4753" s="12" t="s">
        <v>1713</v>
      </c>
      <c r="G4753" s="84" t="s">
        <v>3109</v>
      </c>
      <c r="H4753" s="13" t="s">
        <v>8</v>
      </c>
      <c r="I4753" s="2">
        <v>4500</v>
      </c>
      <c r="J4753" s="2">
        <v>4500</v>
      </c>
      <c r="K4753" s="2">
        <v>0</v>
      </c>
      <c r="L4753" s="2">
        <f t="shared" si="4052"/>
        <v>0</v>
      </c>
      <c r="M4753" s="2"/>
      <c r="N4753" s="2"/>
      <c r="O4753" s="2"/>
      <c r="P4753" s="2">
        <f t="shared" si="4054"/>
        <v>0</v>
      </c>
      <c r="Q4753" s="2">
        <f t="shared" ref="Q4753:Q4816" si="4060">IF(J4753=0,"-",P4753/J4753*100)</f>
        <v>0</v>
      </c>
    </row>
    <row r="4754" spans="1:17">
      <c r="A4754" s="12" t="s">
        <v>803</v>
      </c>
      <c r="B4754" s="12" t="s">
        <v>140</v>
      </c>
      <c r="C4754" s="12" t="s">
        <v>929</v>
      </c>
      <c r="D4754" s="12" t="s">
        <v>1708</v>
      </c>
      <c r="E4754" s="11">
        <v>6112</v>
      </c>
      <c r="F4754" s="12" t="s">
        <v>1714</v>
      </c>
      <c r="G4754" s="84" t="s">
        <v>3109</v>
      </c>
      <c r="H4754" s="13" t="s">
        <v>6</v>
      </c>
      <c r="I4754" s="2">
        <v>17500</v>
      </c>
      <c r="J4754" s="2">
        <v>17500</v>
      </c>
      <c r="K4754" s="2">
        <v>7510</v>
      </c>
      <c r="L4754" s="2">
        <f t="shared" si="4052"/>
        <v>0</v>
      </c>
      <c r="M4754" s="2"/>
      <c r="N4754" s="2"/>
      <c r="O4754" s="2"/>
      <c r="P4754" s="2">
        <f t="shared" si="4054"/>
        <v>7510</v>
      </c>
      <c r="Q4754" s="2">
        <f t="shared" si="4060"/>
        <v>42.914285714285718</v>
      </c>
    </row>
    <row r="4755" spans="1:17">
      <c r="A4755" s="12" t="s">
        <v>803</v>
      </c>
      <c r="B4755" s="12" t="s">
        <v>140</v>
      </c>
      <c r="C4755" s="12" t="s">
        <v>929</v>
      </c>
      <c r="D4755" s="12" t="s">
        <v>1708</v>
      </c>
      <c r="E4755" s="18" t="s">
        <v>13</v>
      </c>
      <c r="F4755" s="18" t="s">
        <v>0</v>
      </c>
      <c r="G4755" s="81" t="s">
        <v>0</v>
      </c>
      <c r="H4755" s="18" t="s">
        <v>14</v>
      </c>
      <c r="I4755" s="3">
        <v>172761</v>
      </c>
      <c r="J4755" s="3">
        <f t="shared" ref="J4755:K4755" si="4061">SUM(J4756)</f>
        <v>172761</v>
      </c>
      <c r="K4755" s="3">
        <f t="shared" si="4061"/>
        <v>88103</v>
      </c>
      <c r="L4755" s="3">
        <f t="shared" si="4052"/>
        <v>45000</v>
      </c>
      <c r="M4755" s="3">
        <f t="shared" ref="M4755:O4755" si="4062">SUM(M4756)</f>
        <v>15000</v>
      </c>
      <c r="N4755" s="3">
        <f t="shared" si="4062"/>
        <v>15000</v>
      </c>
      <c r="O4755" s="3">
        <f t="shared" si="4062"/>
        <v>15000</v>
      </c>
      <c r="P4755" s="3">
        <f t="shared" si="4054"/>
        <v>133103</v>
      </c>
      <c r="Q4755" s="3">
        <f t="shared" si="4060"/>
        <v>77.044587609472046</v>
      </c>
    </row>
    <row r="4756" spans="1:17">
      <c r="A4756" s="33" t="s">
        <v>803</v>
      </c>
      <c r="B4756" s="33" t="s">
        <v>140</v>
      </c>
      <c r="C4756" s="33" t="s">
        <v>929</v>
      </c>
      <c r="D4756" s="33" t="s">
        <v>1708</v>
      </c>
      <c r="E4756" s="34">
        <v>6121</v>
      </c>
      <c r="F4756" s="33"/>
      <c r="G4756" s="84" t="s">
        <v>3109</v>
      </c>
      <c r="H4756" s="35" t="s">
        <v>15</v>
      </c>
      <c r="I4756" s="2">
        <v>172761</v>
      </c>
      <c r="J4756" s="2">
        <v>172761</v>
      </c>
      <c r="K4756" s="2">
        <v>88103</v>
      </c>
      <c r="L4756" s="2">
        <f t="shared" si="4052"/>
        <v>45000</v>
      </c>
      <c r="M4756" s="2">
        <v>15000</v>
      </c>
      <c r="N4756" s="2">
        <v>15000</v>
      </c>
      <c r="O4756" s="2">
        <v>15000</v>
      </c>
      <c r="P4756" s="2">
        <f t="shared" si="4054"/>
        <v>133103</v>
      </c>
      <c r="Q4756" s="2">
        <f t="shared" si="4060"/>
        <v>77.044587609472046</v>
      </c>
    </row>
    <row r="4757" spans="1:17">
      <c r="A4757" s="12" t="s">
        <v>803</v>
      </c>
      <c r="B4757" s="12" t="s">
        <v>140</v>
      </c>
      <c r="C4757" s="12" t="s">
        <v>929</v>
      </c>
      <c r="D4757" s="12" t="s">
        <v>1708</v>
      </c>
      <c r="E4757" s="18" t="s">
        <v>16</v>
      </c>
      <c r="F4757" s="18" t="s">
        <v>0</v>
      </c>
      <c r="G4757" s="81" t="s">
        <v>0</v>
      </c>
      <c r="H4757" s="18" t="s">
        <v>17</v>
      </c>
      <c r="I4757" s="3">
        <v>257843</v>
      </c>
      <c r="J4757" s="3">
        <f t="shared" ref="J4757:K4757" si="4063">SUM(J4758:J4766)</f>
        <v>192843</v>
      </c>
      <c r="K4757" s="3">
        <f t="shared" si="4063"/>
        <v>160948</v>
      </c>
      <c r="L4757" s="3">
        <f t="shared" si="4052"/>
        <v>23045</v>
      </c>
      <c r="M4757" s="3">
        <f t="shared" ref="M4757:O4757" si="4064">SUM(M4758:M4766)</f>
        <v>7700</v>
      </c>
      <c r="N4757" s="3">
        <f t="shared" si="4064"/>
        <v>7700</v>
      </c>
      <c r="O4757" s="3">
        <f t="shared" si="4064"/>
        <v>7645</v>
      </c>
      <c r="P4757" s="3">
        <f t="shared" si="4054"/>
        <v>183993</v>
      </c>
      <c r="Q4757" s="3">
        <f t="shared" si="4060"/>
        <v>95.410774567912753</v>
      </c>
    </row>
    <row r="4758" spans="1:17">
      <c r="A4758" s="12" t="s">
        <v>803</v>
      </c>
      <c r="B4758" s="12" t="s">
        <v>140</v>
      </c>
      <c r="C4758" s="12" t="s">
        <v>929</v>
      </c>
      <c r="D4758" s="12" t="s">
        <v>1708</v>
      </c>
      <c r="E4758" s="11">
        <v>6131</v>
      </c>
      <c r="F4758" s="12"/>
      <c r="G4758" s="84" t="s">
        <v>3109</v>
      </c>
      <c r="H4758" s="13" t="s">
        <v>18</v>
      </c>
      <c r="I4758" s="2">
        <v>5000</v>
      </c>
      <c r="J4758" s="2">
        <v>7000</v>
      </c>
      <c r="K4758" s="2">
        <v>7000</v>
      </c>
      <c r="L4758" s="2">
        <f t="shared" si="4052"/>
        <v>0</v>
      </c>
      <c r="M4758" s="2"/>
      <c r="N4758" s="2"/>
      <c r="O4758" s="2"/>
      <c r="P4758" s="2">
        <f t="shared" si="4054"/>
        <v>7000</v>
      </c>
      <c r="Q4758" s="2">
        <f t="shared" si="4060"/>
        <v>100</v>
      </c>
    </row>
    <row r="4759" spans="1:17">
      <c r="A4759" s="12" t="s">
        <v>803</v>
      </c>
      <c r="B4759" s="12" t="s">
        <v>140</v>
      </c>
      <c r="C4759" s="12" t="s">
        <v>929</v>
      </c>
      <c r="D4759" s="12" t="s">
        <v>1708</v>
      </c>
      <c r="E4759" s="11">
        <v>6132</v>
      </c>
      <c r="F4759" s="12"/>
      <c r="G4759" s="84" t="s">
        <v>3109</v>
      </c>
      <c r="H4759" s="13" t="s">
        <v>19</v>
      </c>
      <c r="I4759" s="2">
        <v>105000</v>
      </c>
      <c r="J4759" s="2">
        <v>105000</v>
      </c>
      <c r="K4759" s="2">
        <v>84000</v>
      </c>
      <c r="L4759" s="2">
        <f t="shared" si="4052"/>
        <v>15000</v>
      </c>
      <c r="M4759" s="2">
        <v>5000</v>
      </c>
      <c r="N4759" s="2">
        <v>5000</v>
      </c>
      <c r="O4759" s="2">
        <v>5000</v>
      </c>
      <c r="P4759" s="2">
        <f t="shared" si="4054"/>
        <v>99000</v>
      </c>
      <c r="Q4759" s="2">
        <f t="shared" si="4060"/>
        <v>94.285714285714278</v>
      </c>
    </row>
    <row r="4760" spans="1:17">
      <c r="A4760" s="12" t="s">
        <v>803</v>
      </c>
      <c r="B4760" s="12" t="s">
        <v>140</v>
      </c>
      <c r="C4760" s="12" t="s">
        <v>929</v>
      </c>
      <c r="D4760" s="12" t="s">
        <v>1708</v>
      </c>
      <c r="E4760" s="11">
        <v>6133</v>
      </c>
      <c r="F4760" s="12"/>
      <c r="G4760" s="84" t="s">
        <v>3109</v>
      </c>
      <c r="H4760" s="13" t="s">
        <v>20</v>
      </c>
      <c r="I4760" s="2">
        <v>30500</v>
      </c>
      <c r="J4760" s="2">
        <v>30500</v>
      </c>
      <c r="K4760" s="2">
        <v>22500</v>
      </c>
      <c r="L4760" s="2">
        <f t="shared" si="4052"/>
        <v>6000</v>
      </c>
      <c r="M4760" s="2">
        <v>2000</v>
      </c>
      <c r="N4760" s="2">
        <v>2000</v>
      </c>
      <c r="O4760" s="2">
        <v>2000</v>
      </c>
      <c r="P4760" s="2">
        <f t="shared" si="4054"/>
        <v>28500</v>
      </c>
      <c r="Q4760" s="2">
        <f t="shared" si="4060"/>
        <v>93.442622950819683</v>
      </c>
    </row>
    <row r="4761" spans="1:17">
      <c r="A4761" s="12" t="s">
        <v>803</v>
      </c>
      <c r="B4761" s="12" t="s">
        <v>140</v>
      </c>
      <c r="C4761" s="12" t="s">
        <v>929</v>
      </c>
      <c r="D4761" s="12" t="s">
        <v>1708</v>
      </c>
      <c r="E4761" s="11">
        <v>6134</v>
      </c>
      <c r="F4761" s="12"/>
      <c r="G4761" s="84" t="s">
        <v>3109</v>
      </c>
      <c r="H4761" s="13" t="s">
        <v>21</v>
      </c>
      <c r="I4761" s="2">
        <v>27000</v>
      </c>
      <c r="J4761" s="2">
        <v>13000</v>
      </c>
      <c r="K4761" s="2">
        <v>13000</v>
      </c>
      <c r="L4761" s="2">
        <f t="shared" si="4052"/>
        <v>0</v>
      </c>
      <c r="M4761" s="2"/>
      <c r="N4761" s="2"/>
      <c r="O4761" s="2"/>
      <c r="P4761" s="2">
        <f t="shared" si="4054"/>
        <v>13000</v>
      </c>
      <c r="Q4761" s="2">
        <f t="shared" si="4060"/>
        <v>100</v>
      </c>
    </row>
    <row r="4762" spans="1:17">
      <c r="A4762" s="12" t="s">
        <v>803</v>
      </c>
      <c r="B4762" s="12" t="s">
        <v>140</v>
      </c>
      <c r="C4762" s="12" t="s">
        <v>929</v>
      </c>
      <c r="D4762" s="12" t="s">
        <v>1708</v>
      </c>
      <c r="E4762" s="11">
        <v>6135</v>
      </c>
      <c r="F4762" s="12"/>
      <c r="G4762" s="84" t="s">
        <v>3109</v>
      </c>
      <c r="H4762" s="13" t="s">
        <v>22</v>
      </c>
      <c r="I4762" s="2">
        <v>9500</v>
      </c>
      <c r="J4762" s="2">
        <v>1000</v>
      </c>
      <c r="K4762" s="2">
        <v>1000</v>
      </c>
      <c r="L4762" s="2">
        <f t="shared" si="4052"/>
        <v>0</v>
      </c>
      <c r="M4762" s="2"/>
      <c r="N4762" s="2"/>
      <c r="O4762" s="2"/>
      <c r="P4762" s="2">
        <f t="shared" si="4054"/>
        <v>1000</v>
      </c>
      <c r="Q4762" s="2">
        <f t="shared" si="4060"/>
        <v>100</v>
      </c>
    </row>
    <row r="4763" spans="1:17">
      <c r="A4763" s="12" t="s">
        <v>803</v>
      </c>
      <c r="B4763" s="12" t="s">
        <v>140</v>
      </c>
      <c r="C4763" s="12" t="s">
        <v>929</v>
      </c>
      <c r="D4763" s="12" t="s">
        <v>1708</v>
      </c>
      <c r="E4763" s="11">
        <v>6136</v>
      </c>
      <c r="F4763" s="12"/>
      <c r="G4763" s="84" t="s">
        <v>3109</v>
      </c>
      <c r="H4763" s="13" t="s">
        <v>23</v>
      </c>
      <c r="I4763" s="2">
        <v>5000</v>
      </c>
      <c r="J4763" s="2">
        <v>1000</v>
      </c>
      <c r="K4763" s="2">
        <v>1000</v>
      </c>
      <c r="L4763" s="2">
        <f t="shared" si="4052"/>
        <v>0</v>
      </c>
      <c r="M4763" s="2"/>
      <c r="N4763" s="2"/>
      <c r="O4763" s="2"/>
      <c r="P4763" s="2">
        <f t="shared" si="4054"/>
        <v>1000</v>
      </c>
      <c r="Q4763" s="2">
        <f t="shared" si="4060"/>
        <v>100</v>
      </c>
    </row>
    <row r="4764" spans="1:17">
      <c r="A4764" s="12" t="s">
        <v>803</v>
      </c>
      <c r="B4764" s="12" t="s">
        <v>140</v>
      </c>
      <c r="C4764" s="12" t="s">
        <v>929</v>
      </c>
      <c r="D4764" s="12" t="s">
        <v>1708</v>
      </c>
      <c r="E4764" s="11">
        <v>6137</v>
      </c>
      <c r="F4764" s="12"/>
      <c r="G4764" s="84" t="s">
        <v>3109</v>
      </c>
      <c r="H4764" s="13" t="s">
        <v>24</v>
      </c>
      <c r="I4764" s="2">
        <v>12500</v>
      </c>
      <c r="J4764" s="2">
        <v>6000</v>
      </c>
      <c r="K4764" s="2">
        <v>6000</v>
      </c>
      <c r="L4764" s="2">
        <f t="shared" si="4052"/>
        <v>0</v>
      </c>
      <c r="M4764" s="2"/>
      <c r="N4764" s="2"/>
      <c r="O4764" s="2"/>
      <c r="P4764" s="2">
        <f t="shared" si="4054"/>
        <v>6000</v>
      </c>
      <c r="Q4764" s="2">
        <f t="shared" si="4060"/>
        <v>100</v>
      </c>
    </row>
    <row r="4765" spans="1:17">
      <c r="A4765" s="12" t="s">
        <v>803</v>
      </c>
      <c r="B4765" s="12" t="s">
        <v>140</v>
      </c>
      <c r="C4765" s="12" t="s">
        <v>929</v>
      </c>
      <c r="D4765" s="12" t="s">
        <v>1708</v>
      </c>
      <c r="E4765" s="11">
        <v>6138</v>
      </c>
      <c r="F4765" s="12"/>
      <c r="G4765" s="84" t="s">
        <v>3109</v>
      </c>
      <c r="H4765" s="13" t="s">
        <v>25</v>
      </c>
      <c r="I4765" s="2">
        <v>5000</v>
      </c>
      <c r="J4765" s="2">
        <v>0</v>
      </c>
      <c r="K4765" s="2">
        <v>0</v>
      </c>
      <c r="L4765" s="2">
        <f t="shared" si="4052"/>
        <v>0</v>
      </c>
      <c r="M4765" s="2"/>
      <c r="N4765" s="2"/>
      <c r="O4765" s="2"/>
      <c r="P4765" s="2">
        <f t="shared" si="4054"/>
        <v>0</v>
      </c>
      <c r="Q4765" s="2" t="str">
        <f t="shared" si="4060"/>
        <v>-</v>
      </c>
    </row>
    <row r="4766" spans="1:17">
      <c r="A4766" s="17" t="s">
        <v>803</v>
      </c>
      <c r="B4766" s="17" t="s">
        <v>140</v>
      </c>
      <c r="C4766" s="17" t="s">
        <v>929</v>
      </c>
      <c r="D4766" s="17" t="s">
        <v>1708</v>
      </c>
      <c r="E4766" s="17" t="s">
        <v>99</v>
      </c>
      <c r="F4766" s="12" t="s">
        <v>0</v>
      </c>
      <c r="G4766" s="84" t="s">
        <v>0</v>
      </c>
      <c r="H4766" s="18" t="s">
        <v>26</v>
      </c>
      <c r="I4766" s="3">
        <v>58343</v>
      </c>
      <c r="J4766" s="3">
        <f t="shared" ref="J4766:K4766" si="4065">SUM(J4767:J4769)</f>
        <v>29343</v>
      </c>
      <c r="K4766" s="3">
        <f t="shared" si="4065"/>
        <v>26448</v>
      </c>
      <c r="L4766" s="3">
        <f t="shared" si="4052"/>
        <v>2045</v>
      </c>
      <c r="M4766" s="3">
        <f t="shared" ref="M4766:O4766" si="4066">SUM(M4767:M4769)</f>
        <v>700</v>
      </c>
      <c r="N4766" s="3">
        <f t="shared" si="4066"/>
        <v>700</v>
      </c>
      <c r="O4766" s="3">
        <f t="shared" si="4066"/>
        <v>645</v>
      </c>
      <c r="P4766" s="3">
        <f t="shared" si="4054"/>
        <v>28493</v>
      </c>
      <c r="Q4766" s="3">
        <f t="shared" si="4060"/>
        <v>97.103227345533867</v>
      </c>
    </row>
    <row r="4767" spans="1:17">
      <c r="A4767" s="12" t="s">
        <v>803</v>
      </c>
      <c r="B4767" s="12" t="s">
        <v>140</v>
      </c>
      <c r="C4767" s="12" t="s">
        <v>929</v>
      </c>
      <c r="D4767" s="12" t="s">
        <v>1708</v>
      </c>
      <c r="E4767" s="11">
        <v>6139</v>
      </c>
      <c r="F4767" s="12"/>
      <c r="G4767" s="84" t="s">
        <v>3109</v>
      </c>
      <c r="H4767" s="13" t="s">
        <v>26</v>
      </c>
      <c r="I4767" s="2">
        <v>49800</v>
      </c>
      <c r="J4767" s="2">
        <v>22800</v>
      </c>
      <c r="K4767" s="2">
        <v>22800</v>
      </c>
      <c r="L4767" s="2">
        <f t="shared" si="4052"/>
        <v>0</v>
      </c>
      <c r="M4767" s="2"/>
      <c r="N4767" s="2"/>
      <c r="O4767" s="2"/>
      <c r="P4767" s="2">
        <f t="shared" si="4054"/>
        <v>22800</v>
      </c>
      <c r="Q4767" s="2">
        <f t="shared" si="4060"/>
        <v>100</v>
      </c>
    </row>
    <row r="4768" spans="1:17">
      <c r="A4768" s="33" t="s">
        <v>803</v>
      </c>
      <c r="B4768" s="33" t="s">
        <v>140</v>
      </c>
      <c r="C4768" s="33" t="s">
        <v>929</v>
      </c>
      <c r="D4768" s="33" t="s">
        <v>1708</v>
      </c>
      <c r="E4768" s="34">
        <v>6139</v>
      </c>
      <c r="F4768" s="33" t="s">
        <v>1715</v>
      </c>
      <c r="G4768" s="84" t="s">
        <v>3109</v>
      </c>
      <c r="H4768" s="35" t="s">
        <v>108</v>
      </c>
      <c r="I4768" s="2">
        <v>5693</v>
      </c>
      <c r="J4768" s="2">
        <v>5693</v>
      </c>
      <c r="K4768" s="2">
        <v>3648</v>
      </c>
      <c r="L4768" s="2">
        <f t="shared" si="4052"/>
        <v>2045</v>
      </c>
      <c r="M4768" s="2">
        <v>700</v>
      </c>
      <c r="N4768" s="2">
        <v>700</v>
      </c>
      <c r="O4768" s="2">
        <v>645</v>
      </c>
      <c r="P4768" s="2">
        <f t="shared" si="4054"/>
        <v>5693</v>
      </c>
      <c r="Q4768" s="2">
        <f t="shared" si="4060"/>
        <v>100</v>
      </c>
    </row>
    <row r="4769" spans="1:17" ht="22.5">
      <c r="A4769" s="12" t="s">
        <v>803</v>
      </c>
      <c r="B4769" s="12" t="s">
        <v>140</v>
      </c>
      <c r="C4769" s="12" t="s">
        <v>929</v>
      </c>
      <c r="D4769" s="12" t="s">
        <v>1708</v>
      </c>
      <c r="E4769" s="11">
        <v>6139</v>
      </c>
      <c r="F4769" s="12" t="s">
        <v>1716</v>
      </c>
      <c r="G4769" s="84" t="s">
        <v>3109</v>
      </c>
      <c r="H4769" s="13" t="s">
        <v>114</v>
      </c>
      <c r="I4769" s="2">
        <v>2850</v>
      </c>
      <c r="J4769" s="2">
        <v>850</v>
      </c>
      <c r="K4769" s="2">
        <v>0</v>
      </c>
      <c r="L4769" s="2">
        <f t="shared" si="4052"/>
        <v>0</v>
      </c>
      <c r="M4769" s="2"/>
      <c r="N4769" s="2"/>
      <c r="O4769" s="2"/>
      <c r="P4769" s="2">
        <f t="shared" si="4054"/>
        <v>0</v>
      </c>
      <c r="Q4769" s="2">
        <f t="shared" si="4060"/>
        <v>0</v>
      </c>
    </row>
    <row r="4770" spans="1:17" ht="22.5">
      <c r="A4770" s="17" t="s">
        <v>0</v>
      </c>
      <c r="B4770" s="17" t="s">
        <v>0</v>
      </c>
      <c r="C4770" s="17" t="s">
        <v>0</v>
      </c>
      <c r="D4770" s="18" t="s">
        <v>0</v>
      </c>
      <c r="E4770" s="18" t="s">
        <v>0</v>
      </c>
      <c r="F4770" s="18" t="s">
        <v>0</v>
      </c>
      <c r="G4770" s="81" t="s">
        <v>0</v>
      </c>
      <c r="H4770" s="24" t="s">
        <v>58</v>
      </c>
      <c r="I4770" s="29">
        <v>44000</v>
      </c>
      <c r="J4770" s="29">
        <f t="shared" ref="J4770:K4770" si="4067">SUM(J4771)</f>
        <v>35000</v>
      </c>
      <c r="K4770" s="29">
        <f t="shared" si="4067"/>
        <v>35000</v>
      </c>
      <c r="L4770" s="29">
        <f t="shared" si="4052"/>
        <v>0</v>
      </c>
      <c r="M4770" s="29">
        <f t="shared" ref="M4770:O4770" si="4068">SUM(M4771)</f>
        <v>0</v>
      </c>
      <c r="N4770" s="29">
        <f t="shared" si="4068"/>
        <v>0</v>
      </c>
      <c r="O4770" s="29">
        <f t="shared" si="4068"/>
        <v>0</v>
      </c>
      <c r="P4770" s="29">
        <f t="shared" si="4054"/>
        <v>35000</v>
      </c>
      <c r="Q4770" s="29">
        <f t="shared" si="4060"/>
        <v>100</v>
      </c>
    </row>
    <row r="4771" spans="1:17">
      <c r="A4771" s="12" t="s">
        <v>803</v>
      </c>
      <c r="B4771" s="12" t="s">
        <v>140</v>
      </c>
      <c r="C4771" s="12" t="s">
        <v>929</v>
      </c>
      <c r="D4771" s="12" t="s">
        <v>1708</v>
      </c>
      <c r="E4771" s="18" t="s">
        <v>50</v>
      </c>
      <c r="F4771" s="18" t="s">
        <v>0</v>
      </c>
      <c r="G4771" s="81" t="s">
        <v>0</v>
      </c>
      <c r="H4771" s="18" t="s">
        <v>51</v>
      </c>
      <c r="I4771" s="3">
        <v>44000</v>
      </c>
      <c r="J4771" s="3">
        <f t="shared" ref="J4771" si="4069">SUM(J4772:J4773)</f>
        <v>35000</v>
      </c>
      <c r="K4771" s="3">
        <f t="shared" ref="K4771" si="4070">SUM(K4772:K4773)</f>
        <v>35000</v>
      </c>
      <c r="L4771" s="3">
        <f t="shared" si="4052"/>
        <v>0</v>
      </c>
      <c r="M4771" s="3">
        <f t="shared" ref="M4771:O4771" si="4071">SUM(M4772:M4773)</f>
        <v>0</v>
      </c>
      <c r="N4771" s="3">
        <f t="shared" si="4071"/>
        <v>0</v>
      </c>
      <c r="O4771" s="3">
        <f t="shared" si="4071"/>
        <v>0</v>
      </c>
      <c r="P4771" s="3">
        <f t="shared" si="4054"/>
        <v>35000</v>
      </c>
      <c r="Q4771" s="3">
        <f t="shared" si="4060"/>
        <v>100</v>
      </c>
    </row>
    <row r="4772" spans="1:17">
      <c r="A4772" s="12" t="s">
        <v>803</v>
      </c>
      <c r="B4772" s="12" t="s">
        <v>140</v>
      </c>
      <c r="C4772" s="12" t="s">
        <v>929</v>
      </c>
      <c r="D4772" s="12" t="s">
        <v>1708</v>
      </c>
      <c r="E4772" s="11">
        <v>8213</v>
      </c>
      <c r="F4772" s="12"/>
      <c r="G4772" s="84" t="s">
        <v>3109</v>
      </c>
      <c r="H4772" s="13" t="s">
        <v>54</v>
      </c>
      <c r="I4772" s="2">
        <v>34000</v>
      </c>
      <c r="J4772" s="2">
        <v>25000</v>
      </c>
      <c r="K4772" s="2">
        <v>25000</v>
      </c>
      <c r="L4772" s="2">
        <f t="shared" si="4052"/>
        <v>0</v>
      </c>
      <c r="M4772" s="2"/>
      <c r="N4772" s="2"/>
      <c r="O4772" s="2"/>
      <c r="P4772" s="2">
        <f t="shared" si="4054"/>
        <v>25000</v>
      </c>
      <c r="Q4772" s="2">
        <f t="shared" si="4060"/>
        <v>100</v>
      </c>
    </row>
    <row r="4773" spans="1:17">
      <c r="A4773" s="12" t="s">
        <v>803</v>
      </c>
      <c r="B4773" s="12" t="s">
        <v>140</v>
      </c>
      <c r="C4773" s="12" t="s">
        <v>929</v>
      </c>
      <c r="D4773" s="12" t="s">
        <v>1708</v>
      </c>
      <c r="E4773" s="11">
        <v>8216</v>
      </c>
      <c r="F4773" s="12"/>
      <c r="G4773" s="84" t="s">
        <v>3109</v>
      </c>
      <c r="H4773" s="13" t="s">
        <v>57</v>
      </c>
      <c r="I4773" s="2">
        <v>10000</v>
      </c>
      <c r="J4773" s="2">
        <v>10000</v>
      </c>
      <c r="K4773" s="2">
        <v>10000</v>
      </c>
      <c r="L4773" s="2">
        <f t="shared" si="4052"/>
        <v>0</v>
      </c>
      <c r="M4773" s="2"/>
      <c r="N4773" s="2"/>
      <c r="O4773" s="2"/>
      <c r="P4773" s="2">
        <f t="shared" si="4054"/>
        <v>10000</v>
      </c>
      <c r="Q4773" s="2">
        <f t="shared" si="4060"/>
        <v>100</v>
      </c>
    </row>
    <row r="4774" spans="1:17">
      <c r="A4774" s="13" t="s">
        <v>0</v>
      </c>
      <c r="B4774" s="13" t="s">
        <v>0</v>
      </c>
      <c r="C4774" s="13" t="s">
        <v>0</v>
      </c>
      <c r="D4774" s="13" t="s">
        <v>0</v>
      </c>
      <c r="E4774" s="13" t="s">
        <v>0</v>
      </c>
      <c r="F4774" s="13" t="s">
        <v>0</v>
      </c>
      <c r="G4774" s="84" t="s">
        <v>0</v>
      </c>
      <c r="H4774" s="24" t="s">
        <v>1717</v>
      </c>
      <c r="I4774" s="29">
        <v>2344349</v>
      </c>
      <c r="J4774" s="29">
        <f t="shared" ref="J4774:K4774" si="4072">SUM(J4746,J4770)</f>
        <v>2277143</v>
      </c>
      <c r="K4774" s="29">
        <f t="shared" si="4072"/>
        <v>1262928</v>
      </c>
      <c r="L4774" s="29">
        <f t="shared" si="4052"/>
        <v>572045</v>
      </c>
      <c r="M4774" s="29">
        <f t="shared" ref="M4774:O4774" si="4073">SUM(M4746,M4770)</f>
        <v>190700</v>
      </c>
      <c r="N4774" s="29">
        <f t="shared" si="4073"/>
        <v>190700</v>
      </c>
      <c r="O4774" s="29">
        <f t="shared" si="4073"/>
        <v>190645</v>
      </c>
      <c r="P4774" s="29">
        <f t="shared" si="4054"/>
        <v>1834973</v>
      </c>
      <c r="Q4774" s="29">
        <f t="shared" si="4060"/>
        <v>80.582247140386002</v>
      </c>
    </row>
    <row r="4775" spans="1:17" ht="15.75" thickBot="1">
      <c r="A4775" s="13" t="s">
        <v>0</v>
      </c>
      <c r="B4775" s="13" t="s">
        <v>0</v>
      </c>
      <c r="C4775" s="13" t="s">
        <v>0</v>
      </c>
      <c r="D4775" s="13" t="s">
        <v>0</v>
      </c>
      <c r="E4775" s="13" t="s">
        <v>0</v>
      </c>
      <c r="F4775" s="13" t="s">
        <v>0</v>
      </c>
      <c r="G4775" s="84" t="s">
        <v>0</v>
      </c>
      <c r="H4775" s="18" t="s">
        <v>125</v>
      </c>
      <c r="I4775" s="3">
        <v>58</v>
      </c>
      <c r="J4775" s="3">
        <v>58</v>
      </c>
      <c r="K4775" s="3">
        <v>0</v>
      </c>
      <c r="L4775" s="3">
        <f t="shared" si="4052"/>
        <v>0</v>
      </c>
      <c r="M4775" s="3"/>
      <c r="N4775" s="3"/>
      <c r="O4775" s="3"/>
      <c r="P4775" s="3">
        <f t="shared" si="4054"/>
        <v>0</v>
      </c>
      <c r="Q4775" s="3">
        <f t="shared" si="4060"/>
        <v>0</v>
      </c>
    </row>
    <row r="4776" spans="1:17" ht="45.75" thickBot="1">
      <c r="A4776" s="109" t="s">
        <v>0</v>
      </c>
      <c r="B4776" s="109" t="s">
        <v>0</v>
      </c>
      <c r="C4776" s="109" t="s">
        <v>0</v>
      </c>
      <c r="D4776" s="109" t="s">
        <v>0</v>
      </c>
      <c r="E4776" s="109" t="s">
        <v>0</v>
      </c>
      <c r="F4776" s="109" t="s">
        <v>0</v>
      </c>
      <c r="G4776" s="121" t="s">
        <v>0</v>
      </c>
      <c r="H4776" s="1" t="s">
        <v>126</v>
      </c>
      <c r="I4776" s="1" t="s">
        <v>3016</v>
      </c>
      <c r="J4776" s="1" t="s">
        <v>3199</v>
      </c>
      <c r="K4776" s="1" t="s">
        <v>3198</v>
      </c>
      <c r="L4776" s="1" t="s">
        <v>3191</v>
      </c>
      <c r="M4776" s="1" t="s">
        <v>3193</v>
      </c>
      <c r="N4776" s="1" t="s">
        <v>3194</v>
      </c>
      <c r="O4776" s="1" t="s">
        <v>3195</v>
      </c>
      <c r="P4776" s="1" t="s">
        <v>3192</v>
      </c>
      <c r="Q4776" s="1" t="s">
        <v>3185</v>
      </c>
    </row>
    <row r="4777" spans="1:17">
      <c r="A4777" s="110"/>
      <c r="B4777" s="110"/>
      <c r="C4777" s="110"/>
      <c r="D4777" s="110"/>
      <c r="E4777" s="110"/>
      <c r="F4777" s="110"/>
      <c r="G4777" s="122"/>
      <c r="H4777" s="26" t="s">
        <v>0</v>
      </c>
      <c r="I4777" s="28">
        <v>1</v>
      </c>
      <c r="J4777" s="28">
        <v>2</v>
      </c>
      <c r="K4777" s="28">
        <v>3</v>
      </c>
      <c r="L4777" s="28" t="s">
        <v>3186</v>
      </c>
      <c r="M4777" s="28">
        <v>5</v>
      </c>
      <c r="N4777" s="28">
        <v>6</v>
      </c>
      <c r="O4777" s="28">
        <v>7</v>
      </c>
      <c r="P4777" s="28" t="s">
        <v>3187</v>
      </c>
      <c r="Q4777" s="28">
        <v>9</v>
      </c>
    </row>
    <row r="4778" spans="1:17">
      <c r="A4778" s="110"/>
      <c r="B4778" s="110"/>
      <c r="C4778" s="110"/>
      <c r="D4778" s="110"/>
      <c r="E4778" s="110"/>
      <c r="F4778" s="110"/>
      <c r="G4778" s="122"/>
      <c r="H4778" s="8" t="s">
        <v>878</v>
      </c>
      <c r="I4778" s="9">
        <v>2344349</v>
      </c>
      <c r="J4778" s="9">
        <f t="shared" ref="J4778" si="4074">SUM(J4774)</f>
        <v>2277143</v>
      </c>
      <c r="K4778" s="9">
        <f t="shared" ref="K4778" si="4075">SUM(K4774)</f>
        <v>1262928</v>
      </c>
      <c r="L4778" s="9">
        <f t="shared" ref="L4778:L4779" si="4076">M4778+N4778+O4778</f>
        <v>572045</v>
      </c>
      <c r="M4778" s="9">
        <f t="shared" ref="M4778:O4778" si="4077">SUM(M4774)</f>
        <v>190700</v>
      </c>
      <c r="N4778" s="9">
        <f t="shared" si="4077"/>
        <v>190700</v>
      </c>
      <c r="O4778" s="9">
        <f t="shared" si="4077"/>
        <v>190645</v>
      </c>
      <c r="P4778" s="9">
        <f t="shared" ref="P4778:P4779" si="4078">SUM(K4778+L4778)</f>
        <v>1834973</v>
      </c>
      <c r="Q4778" s="9">
        <f t="shared" si="4060"/>
        <v>80.582247140386002</v>
      </c>
    </row>
    <row r="4779" spans="1:17">
      <c r="A4779" s="110"/>
      <c r="B4779" s="110"/>
      <c r="C4779" s="110"/>
      <c r="D4779" s="110"/>
      <c r="E4779" s="110"/>
      <c r="F4779" s="110"/>
      <c r="G4779" s="122"/>
      <c r="H4779" s="10" t="s">
        <v>68</v>
      </c>
      <c r="I4779" s="9">
        <v>2344349</v>
      </c>
      <c r="J4779" s="9">
        <f t="shared" ref="J4779" si="4079">SUM(J4778)</f>
        <v>2277143</v>
      </c>
      <c r="K4779" s="9">
        <f t="shared" ref="K4779" si="4080">SUM(K4778)</f>
        <v>1262928</v>
      </c>
      <c r="L4779" s="9">
        <f t="shared" si="4076"/>
        <v>572045</v>
      </c>
      <c r="M4779" s="9">
        <f t="shared" ref="M4779:O4779" si="4081">SUM(M4778)</f>
        <v>190700</v>
      </c>
      <c r="N4779" s="9">
        <f t="shared" si="4081"/>
        <v>190700</v>
      </c>
      <c r="O4779" s="9">
        <f t="shared" si="4081"/>
        <v>190645</v>
      </c>
      <c r="P4779" s="9">
        <f t="shared" si="4078"/>
        <v>1834973</v>
      </c>
      <c r="Q4779" s="9">
        <f t="shared" si="4060"/>
        <v>80.582247140386002</v>
      </c>
    </row>
    <row r="4780" spans="1:17">
      <c r="A4780" s="111"/>
      <c r="B4780" s="111"/>
      <c r="C4780" s="111"/>
      <c r="D4780" s="111"/>
      <c r="E4780" s="111"/>
      <c r="F4780" s="111"/>
      <c r="G4780" s="123"/>
      <c r="Q4780" t="str">
        <f t="shared" si="4060"/>
        <v>-</v>
      </c>
    </row>
    <row r="4781" spans="1:17" ht="15.75" thickBot="1">
      <c r="A4781" s="13" t="s">
        <v>0</v>
      </c>
      <c r="B4781" s="13" t="s">
        <v>0</v>
      </c>
      <c r="C4781" s="13" t="s">
        <v>0</v>
      </c>
      <c r="D4781" s="13" t="s">
        <v>0</v>
      </c>
      <c r="E4781" s="13" t="s">
        <v>0</v>
      </c>
      <c r="F4781" s="13" t="s">
        <v>0</v>
      </c>
      <c r="G4781" s="84" t="s">
        <v>0</v>
      </c>
      <c r="H4781" s="27" t="s">
        <v>0</v>
      </c>
      <c r="I4781" s="27"/>
      <c r="J4781" s="27"/>
      <c r="K4781" s="27"/>
      <c r="L4781" s="27"/>
      <c r="M4781" s="27"/>
      <c r="N4781" s="27"/>
      <c r="O4781" s="27"/>
      <c r="P4781" s="27"/>
      <c r="Q4781" s="27" t="str">
        <f t="shared" si="4060"/>
        <v>-</v>
      </c>
    </row>
    <row r="4782" spans="1:17" ht="45.75" thickBot="1">
      <c r="A4782" s="1" t="s">
        <v>82</v>
      </c>
      <c r="B4782" s="1" t="s">
        <v>83</v>
      </c>
      <c r="C4782" s="1" t="s">
        <v>84</v>
      </c>
      <c r="D4782" s="19" t="s">
        <v>0</v>
      </c>
      <c r="E4782" s="1" t="s">
        <v>85</v>
      </c>
      <c r="F4782" s="1" t="s">
        <v>86</v>
      </c>
      <c r="G4782" s="82" t="s">
        <v>87</v>
      </c>
      <c r="H4782" s="1" t="s">
        <v>1</v>
      </c>
      <c r="I4782" s="1" t="s">
        <v>3016</v>
      </c>
      <c r="J4782" s="1" t="s">
        <v>3199</v>
      </c>
      <c r="K4782" s="1" t="s">
        <v>3198</v>
      </c>
      <c r="L4782" s="1" t="s">
        <v>3191</v>
      </c>
      <c r="M4782" s="1" t="s">
        <v>3193</v>
      </c>
      <c r="N4782" s="1" t="s">
        <v>3194</v>
      </c>
      <c r="O4782" s="1" t="s">
        <v>3195</v>
      </c>
      <c r="P4782" s="1" t="s">
        <v>3192</v>
      </c>
      <c r="Q4782" s="1" t="s">
        <v>3185</v>
      </c>
    </row>
    <row r="4783" spans="1:17">
      <c r="A4783" s="20" t="s">
        <v>0</v>
      </c>
      <c r="B4783" s="20" t="s">
        <v>0</v>
      </c>
      <c r="C4783" s="20" t="s">
        <v>0</v>
      </c>
      <c r="D4783" s="21" t="s">
        <v>0</v>
      </c>
      <c r="E4783" s="21" t="s">
        <v>0</v>
      </c>
      <c r="F4783" s="22" t="s">
        <v>0</v>
      </c>
      <c r="G4783" s="83" t="s">
        <v>0</v>
      </c>
      <c r="H4783" s="23" t="s">
        <v>0</v>
      </c>
      <c r="I4783" s="28">
        <v>1</v>
      </c>
      <c r="J4783" s="28">
        <v>2</v>
      </c>
      <c r="K4783" s="28">
        <v>3</v>
      </c>
      <c r="L4783" s="28" t="s">
        <v>3186</v>
      </c>
      <c r="M4783" s="28">
        <v>5</v>
      </c>
      <c r="N4783" s="28">
        <v>6</v>
      </c>
      <c r="O4783" s="28">
        <v>7</v>
      </c>
      <c r="P4783" s="28" t="s">
        <v>3187</v>
      </c>
      <c r="Q4783" s="28">
        <v>9</v>
      </c>
    </row>
    <row r="4784" spans="1:17">
      <c r="A4784" s="17" t="s">
        <v>803</v>
      </c>
      <c r="B4784" s="17" t="s">
        <v>140</v>
      </c>
      <c r="C4784" s="12" t="s">
        <v>940</v>
      </c>
      <c r="D4784" s="12" t="s">
        <v>1718</v>
      </c>
      <c r="E4784" s="18" t="s">
        <v>0</v>
      </c>
      <c r="F4784" s="18" t="s">
        <v>0</v>
      </c>
      <c r="G4784" s="81" t="s">
        <v>0</v>
      </c>
      <c r="H4784" s="18" t="s">
        <v>1719</v>
      </c>
      <c r="I4784" s="11"/>
      <c r="J4784" s="11"/>
      <c r="K4784" s="11"/>
      <c r="L4784" s="11"/>
      <c r="M4784" s="11"/>
      <c r="N4784" s="11"/>
      <c r="O4784" s="11"/>
      <c r="P4784" s="11"/>
      <c r="Q4784" s="11" t="str">
        <f t="shared" si="4060"/>
        <v>-</v>
      </c>
    </row>
    <row r="4785" spans="1:17" ht="22.5">
      <c r="A4785" s="17" t="s">
        <v>0</v>
      </c>
      <c r="B4785" s="17" t="s">
        <v>0</v>
      </c>
      <c r="C4785" s="17" t="s">
        <v>0</v>
      </c>
      <c r="D4785" s="18" t="s">
        <v>0</v>
      </c>
      <c r="E4785" s="18" t="s">
        <v>0</v>
      </c>
      <c r="F4785" s="18" t="s">
        <v>0</v>
      </c>
      <c r="G4785" s="81" t="s">
        <v>0</v>
      </c>
      <c r="H4785" s="24" t="s">
        <v>27</v>
      </c>
      <c r="I4785" s="29">
        <v>1597820</v>
      </c>
      <c r="J4785" s="29">
        <f t="shared" ref="J4785" si="4082">SUM(J4786,J4794,J4796)</f>
        <v>1563205</v>
      </c>
      <c r="K4785" s="29">
        <f t="shared" ref="K4785" si="4083">SUM(K4786,K4794,K4796)</f>
        <v>838074</v>
      </c>
      <c r="L4785" s="29">
        <f t="shared" ref="L4785:L4817" si="4084">M4785+N4785+O4785</f>
        <v>373830</v>
      </c>
      <c r="M4785" s="29">
        <f t="shared" ref="M4785:O4785" si="4085">SUM(M4786,M4794,M4796)</f>
        <v>134710</v>
      </c>
      <c r="N4785" s="29">
        <f t="shared" si="4085"/>
        <v>115410</v>
      </c>
      <c r="O4785" s="29">
        <f t="shared" si="4085"/>
        <v>123710</v>
      </c>
      <c r="P4785" s="29">
        <f t="shared" ref="P4785:P4817" si="4086">SUM(K4785+L4785)</f>
        <v>1211904</v>
      </c>
      <c r="Q4785" s="29">
        <f t="shared" si="4060"/>
        <v>77.526875873605832</v>
      </c>
    </row>
    <row r="4786" spans="1:17">
      <c r="A4786" s="12" t="s">
        <v>803</v>
      </c>
      <c r="B4786" s="12" t="s">
        <v>140</v>
      </c>
      <c r="C4786" s="12" t="s">
        <v>940</v>
      </c>
      <c r="D4786" s="12" t="s">
        <v>1718</v>
      </c>
      <c r="E4786" s="18" t="s">
        <v>2</v>
      </c>
      <c r="F4786" s="18" t="s">
        <v>0</v>
      </c>
      <c r="G4786" s="81" t="s">
        <v>0</v>
      </c>
      <c r="H4786" s="18" t="s">
        <v>3</v>
      </c>
      <c r="I4786" s="3">
        <v>1289664</v>
      </c>
      <c r="J4786" s="3">
        <f t="shared" ref="J4786" si="4087">SUM(J4787:J4788)</f>
        <v>1290049</v>
      </c>
      <c r="K4786" s="3">
        <f t="shared" ref="K4786" si="4088">SUM(K4787:K4788)</f>
        <v>665994</v>
      </c>
      <c r="L4786" s="3">
        <f t="shared" si="4084"/>
        <v>333600</v>
      </c>
      <c r="M4786" s="3">
        <f t="shared" ref="M4786:O4786" si="4089">SUM(M4787:M4788)</f>
        <v>122800</v>
      </c>
      <c r="N4786" s="3">
        <f t="shared" si="4089"/>
        <v>103500</v>
      </c>
      <c r="O4786" s="3">
        <f t="shared" si="4089"/>
        <v>107300</v>
      </c>
      <c r="P4786" s="3">
        <f t="shared" si="4086"/>
        <v>999594</v>
      </c>
      <c r="Q4786" s="3">
        <f t="shared" si="4060"/>
        <v>77.484963749438975</v>
      </c>
    </row>
    <row r="4787" spans="1:17">
      <c r="A4787" s="33" t="s">
        <v>803</v>
      </c>
      <c r="B4787" s="33" t="s">
        <v>140</v>
      </c>
      <c r="C4787" s="33" t="s">
        <v>940</v>
      </c>
      <c r="D4787" s="33" t="s">
        <v>1718</v>
      </c>
      <c r="E4787" s="34">
        <v>6111</v>
      </c>
      <c r="F4787" s="33"/>
      <c r="G4787" s="84" t="s">
        <v>3109</v>
      </c>
      <c r="H4787" s="35" t="s">
        <v>4</v>
      </c>
      <c r="I4787" s="2">
        <v>1111964</v>
      </c>
      <c r="J4787" s="2">
        <v>1111964</v>
      </c>
      <c r="K4787" s="2">
        <v>565133</v>
      </c>
      <c r="L4787" s="2">
        <f t="shared" si="4084"/>
        <v>286000</v>
      </c>
      <c r="M4787" s="2">
        <v>95000</v>
      </c>
      <c r="N4787" s="2">
        <v>95000</v>
      </c>
      <c r="O4787" s="2">
        <v>96000</v>
      </c>
      <c r="P4787" s="2">
        <f t="shared" si="4086"/>
        <v>851133</v>
      </c>
      <c r="Q4787" s="2">
        <f t="shared" si="4060"/>
        <v>76.543215427837595</v>
      </c>
    </row>
    <row r="4788" spans="1:17">
      <c r="A4788" s="17" t="s">
        <v>803</v>
      </c>
      <c r="B4788" s="17" t="s">
        <v>140</v>
      </c>
      <c r="C4788" s="17" t="s">
        <v>940</v>
      </c>
      <c r="D4788" s="17" t="s">
        <v>1718</v>
      </c>
      <c r="E4788" s="17" t="s">
        <v>91</v>
      </c>
      <c r="F4788" s="12" t="s">
        <v>0</v>
      </c>
      <c r="G4788" s="84" t="s">
        <v>0</v>
      </c>
      <c r="H4788" s="18" t="s">
        <v>5</v>
      </c>
      <c r="I4788" s="3">
        <v>177700</v>
      </c>
      <c r="J4788" s="3">
        <f t="shared" ref="J4788:K4788" si="4090">SUM(J4789:J4793)</f>
        <v>178085</v>
      </c>
      <c r="K4788" s="3">
        <f t="shared" si="4090"/>
        <v>100861</v>
      </c>
      <c r="L4788" s="3">
        <f t="shared" si="4084"/>
        <v>47600</v>
      </c>
      <c r="M4788" s="3">
        <f t="shared" ref="M4788:O4788" si="4091">SUM(M4789:M4793)</f>
        <v>27800</v>
      </c>
      <c r="N4788" s="3">
        <f t="shared" si="4091"/>
        <v>8500</v>
      </c>
      <c r="O4788" s="3">
        <f t="shared" si="4091"/>
        <v>11300</v>
      </c>
      <c r="P4788" s="3">
        <f t="shared" si="4086"/>
        <v>148461</v>
      </c>
      <c r="Q4788" s="3">
        <f t="shared" si="4060"/>
        <v>83.365246932644524</v>
      </c>
    </row>
    <row r="4789" spans="1:17">
      <c r="A4789" s="33" t="s">
        <v>803</v>
      </c>
      <c r="B4789" s="33" t="s">
        <v>140</v>
      </c>
      <c r="C4789" s="33" t="s">
        <v>940</v>
      </c>
      <c r="D4789" s="33" t="s">
        <v>1718</v>
      </c>
      <c r="E4789" s="34">
        <v>6112</v>
      </c>
      <c r="F4789" s="33" t="s">
        <v>1720</v>
      </c>
      <c r="G4789" s="84" t="s">
        <v>3109</v>
      </c>
      <c r="H4789" s="35" t="s">
        <v>9</v>
      </c>
      <c r="I4789" s="2">
        <v>18000</v>
      </c>
      <c r="J4789" s="2">
        <v>18000</v>
      </c>
      <c r="K4789" s="2">
        <v>8862</v>
      </c>
      <c r="L4789" s="2">
        <f t="shared" si="4084"/>
        <v>3300</v>
      </c>
      <c r="M4789" s="2">
        <v>300</v>
      </c>
      <c r="N4789" s="2">
        <v>1500</v>
      </c>
      <c r="O4789" s="2">
        <v>1500</v>
      </c>
      <c r="P4789" s="2">
        <f t="shared" si="4086"/>
        <v>12162</v>
      </c>
      <c r="Q4789" s="2">
        <f t="shared" si="4060"/>
        <v>67.566666666666663</v>
      </c>
    </row>
    <row r="4790" spans="1:17">
      <c r="A4790" s="33" t="s">
        <v>803</v>
      </c>
      <c r="B4790" s="33" t="s">
        <v>140</v>
      </c>
      <c r="C4790" s="33" t="s">
        <v>940</v>
      </c>
      <c r="D4790" s="33" t="s">
        <v>1718</v>
      </c>
      <c r="E4790" s="34">
        <v>6112</v>
      </c>
      <c r="F4790" s="33" t="s">
        <v>1721</v>
      </c>
      <c r="G4790" s="84" t="s">
        <v>3109</v>
      </c>
      <c r="H4790" s="35" t="s">
        <v>10</v>
      </c>
      <c r="I4790" s="2">
        <v>92900</v>
      </c>
      <c r="J4790" s="2">
        <v>92900</v>
      </c>
      <c r="K4790" s="2">
        <v>53414</v>
      </c>
      <c r="L4790" s="2">
        <f t="shared" si="4084"/>
        <v>19300</v>
      </c>
      <c r="M4790" s="2">
        <v>2500</v>
      </c>
      <c r="N4790" s="2">
        <v>7000</v>
      </c>
      <c r="O4790" s="2">
        <v>9800</v>
      </c>
      <c r="P4790" s="2">
        <f t="shared" si="4086"/>
        <v>72714</v>
      </c>
      <c r="Q4790" s="2">
        <f t="shared" si="4060"/>
        <v>78.271259418729827</v>
      </c>
    </row>
    <row r="4791" spans="1:17">
      <c r="A4791" s="12" t="s">
        <v>803</v>
      </c>
      <c r="B4791" s="12" t="s">
        <v>140</v>
      </c>
      <c r="C4791" s="12" t="s">
        <v>940</v>
      </c>
      <c r="D4791" s="12" t="s">
        <v>1718</v>
      </c>
      <c r="E4791" s="11">
        <v>6112</v>
      </c>
      <c r="F4791" s="12" t="s">
        <v>1722</v>
      </c>
      <c r="G4791" s="84" t="s">
        <v>3109</v>
      </c>
      <c r="H4791" s="13" t="s">
        <v>7</v>
      </c>
      <c r="I4791" s="2">
        <v>22000</v>
      </c>
      <c r="J4791" s="2">
        <v>21385</v>
      </c>
      <c r="K4791" s="2">
        <v>21385</v>
      </c>
      <c r="L4791" s="2">
        <f t="shared" si="4084"/>
        <v>0</v>
      </c>
      <c r="M4791" s="2">
        <v>0</v>
      </c>
      <c r="N4791" s="2">
        <v>0</v>
      </c>
      <c r="O4791" s="2">
        <v>0</v>
      </c>
      <c r="P4791" s="2">
        <f t="shared" si="4086"/>
        <v>21385</v>
      </c>
      <c r="Q4791" s="2">
        <f t="shared" si="4060"/>
        <v>100</v>
      </c>
    </row>
    <row r="4792" spans="1:17">
      <c r="A4792" s="12" t="s">
        <v>803</v>
      </c>
      <c r="B4792" s="12" t="s">
        <v>140</v>
      </c>
      <c r="C4792" s="12" t="s">
        <v>940</v>
      </c>
      <c r="D4792" s="12" t="s">
        <v>1718</v>
      </c>
      <c r="E4792" s="11">
        <v>6112</v>
      </c>
      <c r="F4792" s="12" t="s">
        <v>1723</v>
      </c>
      <c r="G4792" s="84" t="s">
        <v>3109</v>
      </c>
      <c r="H4792" s="13" t="s">
        <v>8</v>
      </c>
      <c r="I4792" s="2">
        <v>19800</v>
      </c>
      <c r="J4792" s="2">
        <v>20800</v>
      </c>
      <c r="K4792" s="2">
        <v>1000</v>
      </c>
      <c r="L4792" s="2">
        <f t="shared" si="4084"/>
        <v>19800</v>
      </c>
      <c r="M4792" s="2">
        <v>19800</v>
      </c>
      <c r="N4792" s="2">
        <v>0</v>
      </c>
      <c r="O4792" s="2">
        <v>0</v>
      </c>
      <c r="P4792" s="2">
        <f t="shared" si="4086"/>
        <v>20800</v>
      </c>
      <c r="Q4792" s="2">
        <f t="shared" si="4060"/>
        <v>100</v>
      </c>
    </row>
    <row r="4793" spans="1:17">
      <c r="A4793" s="12" t="s">
        <v>803</v>
      </c>
      <c r="B4793" s="12" t="s">
        <v>140</v>
      </c>
      <c r="C4793" s="12" t="s">
        <v>940</v>
      </c>
      <c r="D4793" s="12" t="s">
        <v>1718</v>
      </c>
      <c r="E4793" s="11">
        <v>6112</v>
      </c>
      <c r="F4793" s="12" t="s">
        <v>1724</v>
      </c>
      <c r="G4793" s="84" t="s">
        <v>3109</v>
      </c>
      <c r="H4793" s="13" t="s">
        <v>6</v>
      </c>
      <c r="I4793" s="2">
        <v>25000</v>
      </c>
      <c r="J4793" s="2">
        <v>25000</v>
      </c>
      <c r="K4793" s="2">
        <v>16200</v>
      </c>
      <c r="L4793" s="2">
        <f t="shared" si="4084"/>
        <v>5200</v>
      </c>
      <c r="M4793" s="2">
        <v>5200</v>
      </c>
      <c r="N4793" s="2">
        <v>0</v>
      </c>
      <c r="O4793" s="2">
        <v>0</v>
      </c>
      <c r="P4793" s="2">
        <f t="shared" si="4086"/>
        <v>21400</v>
      </c>
      <c r="Q4793" s="2">
        <f t="shared" si="4060"/>
        <v>85.6</v>
      </c>
    </row>
    <row r="4794" spans="1:17">
      <c r="A4794" s="12" t="s">
        <v>803</v>
      </c>
      <c r="B4794" s="12" t="s">
        <v>140</v>
      </c>
      <c r="C4794" s="12" t="s">
        <v>940</v>
      </c>
      <c r="D4794" s="12" t="s">
        <v>1718</v>
      </c>
      <c r="E4794" s="18" t="s">
        <v>13</v>
      </c>
      <c r="F4794" s="18" t="s">
        <v>0</v>
      </c>
      <c r="G4794" s="81" t="s">
        <v>0</v>
      </c>
      <c r="H4794" s="18" t="s">
        <v>14</v>
      </c>
      <c r="I4794" s="3">
        <v>116756</v>
      </c>
      <c r="J4794" s="3">
        <f t="shared" ref="J4794:K4794" si="4092">SUM(J4795)</f>
        <v>116756</v>
      </c>
      <c r="K4794" s="3">
        <f t="shared" si="4092"/>
        <v>59763</v>
      </c>
      <c r="L4794" s="3">
        <f t="shared" si="4084"/>
        <v>30000</v>
      </c>
      <c r="M4794" s="3">
        <f t="shared" ref="M4794:O4794" si="4093">SUM(M4795)</f>
        <v>10000</v>
      </c>
      <c r="N4794" s="3">
        <f t="shared" si="4093"/>
        <v>10000</v>
      </c>
      <c r="O4794" s="3">
        <f t="shared" si="4093"/>
        <v>10000</v>
      </c>
      <c r="P4794" s="3">
        <f t="shared" si="4086"/>
        <v>89763</v>
      </c>
      <c r="Q4794" s="3">
        <f t="shared" si="4060"/>
        <v>76.880845523998758</v>
      </c>
    </row>
    <row r="4795" spans="1:17">
      <c r="A4795" s="33" t="s">
        <v>803</v>
      </c>
      <c r="B4795" s="33" t="s">
        <v>140</v>
      </c>
      <c r="C4795" s="33" t="s">
        <v>940</v>
      </c>
      <c r="D4795" s="33" t="s">
        <v>1718</v>
      </c>
      <c r="E4795" s="34">
        <v>6121</v>
      </c>
      <c r="F4795" s="33"/>
      <c r="G4795" s="84" t="s">
        <v>3109</v>
      </c>
      <c r="H4795" s="35" t="s">
        <v>15</v>
      </c>
      <c r="I4795" s="2">
        <v>116756</v>
      </c>
      <c r="J4795" s="2">
        <v>116756</v>
      </c>
      <c r="K4795" s="2">
        <v>59763</v>
      </c>
      <c r="L4795" s="2">
        <f t="shared" si="4084"/>
        <v>30000</v>
      </c>
      <c r="M4795" s="2">
        <v>10000</v>
      </c>
      <c r="N4795" s="2">
        <v>10000</v>
      </c>
      <c r="O4795" s="2">
        <v>10000</v>
      </c>
      <c r="P4795" s="2">
        <f t="shared" si="4086"/>
        <v>89763</v>
      </c>
      <c r="Q4795" s="2">
        <f t="shared" si="4060"/>
        <v>76.880845523998758</v>
      </c>
    </row>
    <row r="4796" spans="1:17">
      <c r="A4796" s="12" t="s">
        <v>803</v>
      </c>
      <c r="B4796" s="12" t="s">
        <v>140</v>
      </c>
      <c r="C4796" s="12" t="s">
        <v>940</v>
      </c>
      <c r="D4796" s="12" t="s">
        <v>1718</v>
      </c>
      <c r="E4796" s="18" t="s">
        <v>16</v>
      </c>
      <c r="F4796" s="18" t="s">
        <v>0</v>
      </c>
      <c r="G4796" s="81" t="s">
        <v>0</v>
      </c>
      <c r="H4796" s="18" t="s">
        <v>17</v>
      </c>
      <c r="I4796" s="3">
        <v>191400</v>
      </c>
      <c r="J4796" s="3">
        <f t="shared" ref="J4796:K4796" si="4094">SUM(J4797:J4804)</f>
        <v>156400</v>
      </c>
      <c r="K4796" s="3">
        <f t="shared" si="4094"/>
        <v>112317</v>
      </c>
      <c r="L4796" s="3">
        <f t="shared" si="4084"/>
        <v>10230</v>
      </c>
      <c r="M4796" s="3">
        <f t="shared" ref="M4796:O4796" si="4095">SUM(M4797:M4804)</f>
        <v>1910</v>
      </c>
      <c r="N4796" s="3">
        <f t="shared" si="4095"/>
        <v>1910</v>
      </c>
      <c r="O4796" s="3">
        <f t="shared" si="4095"/>
        <v>6410</v>
      </c>
      <c r="P4796" s="3">
        <f t="shared" si="4086"/>
        <v>122547</v>
      </c>
      <c r="Q4796" s="3">
        <f t="shared" si="4060"/>
        <v>78.354859335038356</v>
      </c>
    </row>
    <row r="4797" spans="1:17">
      <c r="A4797" s="12" t="s">
        <v>803</v>
      </c>
      <c r="B4797" s="12" t="s">
        <v>140</v>
      </c>
      <c r="C4797" s="12" t="s">
        <v>940</v>
      </c>
      <c r="D4797" s="12" t="s">
        <v>1718</v>
      </c>
      <c r="E4797" s="11">
        <v>6131</v>
      </c>
      <c r="F4797" s="12"/>
      <c r="G4797" s="84" t="s">
        <v>3109</v>
      </c>
      <c r="H4797" s="13" t="s">
        <v>18</v>
      </c>
      <c r="I4797" s="2">
        <v>6000</v>
      </c>
      <c r="J4797" s="2">
        <v>5000</v>
      </c>
      <c r="K4797" s="2">
        <v>3500</v>
      </c>
      <c r="L4797" s="2">
        <f t="shared" si="4084"/>
        <v>0</v>
      </c>
      <c r="M4797" s="2">
        <v>0</v>
      </c>
      <c r="N4797" s="2">
        <v>0</v>
      </c>
      <c r="O4797" s="2">
        <v>0</v>
      </c>
      <c r="P4797" s="2">
        <f t="shared" si="4086"/>
        <v>3500</v>
      </c>
      <c r="Q4797" s="2">
        <f t="shared" si="4060"/>
        <v>70</v>
      </c>
    </row>
    <row r="4798" spans="1:17">
      <c r="A4798" s="12" t="s">
        <v>803</v>
      </c>
      <c r="B4798" s="12" t="s">
        <v>140</v>
      </c>
      <c r="C4798" s="12" t="s">
        <v>940</v>
      </c>
      <c r="D4798" s="12" t="s">
        <v>1718</v>
      </c>
      <c r="E4798" s="11">
        <v>6132</v>
      </c>
      <c r="F4798" s="12"/>
      <c r="G4798" s="84" t="s">
        <v>3109</v>
      </c>
      <c r="H4798" s="13" t="s">
        <v>19</v>
      </c>
      <c r="I4798" s="2">
        <v>102000</v>
      </c>
      <c r="J4798" s="2">
        <v>102000</v>
      </c>
      <c r="K4798" s="2">
        <v>82000</v>
      </c>
      <c r="L4798" s="2">
        <f t="shared" si="4084"/>
        <v>4000</v>
      </c>
      <c r="M4798" s="2">
        <v>0</v>
      </c>
      <c r="N4798" s="2">
        <v>0</v>
      </c>
      <c r="O4798" s="2">
        <v>4000</v>
      </c>
      <c r="P4798" s="2">
        <f t="shared" si="4086"/>
        <v>86000</v>
      </c>
      <c r="Q4798" s="2">
        <f t="shared" si="4060"/>
        <v>84.313725490196077</v>
      </c>
    </row>
    <row r="4799" spans="1:17">
      <c r="A4799" s="12" t="s">
        <v>803</v>
      </c>
      <c r="B4799" s="12" t="s">
        <v>140</v>
      </c>
      <c r="C4799" s="12" t="s">
        <v>940</v>
      </c>
      <c r="D4799" s="12" t="s">
        <v>1718</v>
      </c>
      <c r="E4799" s="11">
        <v>6133</v>
      </c>
      <c r="F4799" s="12"/>
      <c r="G4799" s="84" t="s">
        <v>3109</v>
      </c>
      <c r="H4799" s="13" t="s">
        <v>20</v>
      </c>
      <c r="I4799" s="2">
        <v>25100</v>
      </c>
      <c r="J4799" s="2">
        <v>25100</v>
      </c>
      <c r="K4799" s="2">
        <v>9600</v>
      </c>
      <c r="L4799" s="2">
        <f t="shared" si="4084"/>
        <v>1500</v>
      </c>
      <c r="M4799" s="2">
        <v>0</v>
      </c>
      <c r="N4799" s="2">
        <v>500</v>
      </c>
      <c r="O4799" s="2">
        <v>1000</v>
      </c>
      <c r="P4799" s="2">
        <f t="shared" si="4086"/>
        <v>11100</v>
      </c>
      <c r="Q4799" s="2">
        <f t="shared" si="4060"/>
        <v>44.223107569721115</v>
      </c>
    </row>
    <row r="4800" spans="1:17">
      <c r="A4800" s="12" t="s">
        <v>803</v>
      </c>
      <c r="B4800" s="12" t="s">
        <v>140</v>
      </c>
      <c r="C4800" s="12" t="s">
        <v>940</v>
      </c>
      <c r="D4800" s="12" t="s">
        <v>1718</v>
      </c>
      <c r="E4800" s="11">
        <v>6134</v>
      </c>
      <c r="F4800" s="12"/>
      <c r="G4800" s="84" t="s">
        <v>3109</v>
      </c>
      <c r="H4800" s="13" t="s">
        <v>21</v>
      </c>
      <c r="I4800" s="2">
        <v>16700</v>
      </c>
      <c r="J4800" s="2">
        <v>7000</v>
      </c>
      <c r="K4800" s="2">
        <v>5000</v>
      </c>
      <c r="L4800" s="2">
        <f t="shared" si="4084"/>
        <v>1000</v>
      </c>
      <c r="M4800" s="2">
        <v>0</v>
      </c>
      <c r="N4800" s="2">
        <v>500</v>
      </c>
      <c r="O4800" s="2">
        <v>500</v>
      </c>
      <c r="P4800" s="2">
        <f t="shared" si="4086"/>
        <v>6000</v>
      </c>
      <c r="Q4800" s="2">
        <f t="shared" si="4060"/>
        <v>85.714285714285708</v>
      </c>
    </row>
    <row r="4801" spans="1:17">
      <c r="A4801" s="12" t="s">
        <v>803</v>
      </c>
      <c r="B4801" s="12" t="s">
        <v>140</v>
      </c>
      <c r="C4801" s="12" t="s">
        <v>940</v>
      </c>
      <c r="D4801" s="12" t="s">
        <v>1718</v>
      </c>
      <c r="E4801" s="11">
        <v>6135</v>
      </c>
      <c r="F4801" s="12"/>
      <c r="G4801" s="84" t="s">
        <v>3109</v>
      </c>
      <c r="H4801" s="13" t="s">
        <v>22</v>
      </c>
      <c r="I4801" s="2">
        <v>1800</v>
      </c>
      <c r="J4801" s="2">
        <v>0</v>
      </c>
      <c r="K4801" s="2">
        <v>0</v>
      </c>
      <c r="L4801" s="2">
        <f t="shared" si="4084"/>
        <v>0</v>
      </c>
      <c r="M4801" s="2">
        <v>0</v>
      </c>
      <c r="N4801" s="2">
        <v>0</v>
      </c>
      <c r="O4801" s="2">
        <v>0</v>
      </c>
      <c r="P4801" s="2">
        <f t="shared" si="4086"/>
        <v>0</v>
      </c>
      <c r="Q4801" s="2" t="str">
        <f t="shared" si="4060"/>
        <v>-</v>
      </c>
    </row>
    <row r="4802" spans="1:17">
      <c r="A4802" s="12" t="s">
        <v>803</v>
      </c>
      <c r="B4802" s="12" t="s">
        <v>140</v>
      </c>
      <c r="C4802" s="12" t="s">
        <v>940</v>
      </c>
      <c r="D4802" s="12" t="s">
        <v>1718</v>
      </c>
      <c r="E4802" s="11">
        <v>6137</v>
      </c>
      <c r="F4802" s="12"/>
      <c r="G4802" s="84" t="s">
        <v>3109</v>
      </c>
      <c r="H4802" s="13" t="s">
        <v>24</v>
      </c>
      <c r="I4802" s="2">
        <v>13000</v>
      </c>
      <c r="J4802" s="2">
        <v>3000</v>
      </c>
      <c r="K4802" s="2">
        <v>1900</v>
      </c>
      <c r="L4802" s="2">
        <f t="shared" si="4084"/>
        <v>300</v>
      </c>
      <c r="M4802" s="2">
        <v>100</v>
      </c>
      <c r="N4802" s="2">
        <v>100</v>
      </c>
      <c r="O4802" s="2">
        <v>100</v>
      </c>
      <c r="P4802" s="2">
        <f t="shared" si="4086"/>
        <v>2200</v>
      </c>
      <c r="Q4802" s="2">
        <f t="shared" si="4060"/>
        <v>73.333333333333329</v>
      </c>
    </row>
    <row r="4803" spans="1:17">
      <c r="A4803" s="12" t="s">
        <v>803</v>
      </c>
      <c r="B4803" s="12" t="s">
        <v>140</v>
      </c>
      <c r="C4803" s="12" t="s">
        <v>940</v>
      </c>
      <c r="D4803" s="12" t="s">
        <v>1718</v>
      </c>
      <c r="E4803" s="11">
        <v>6138</v>
      </c>
      <c r="F4803" s="12"/>
      <c r="G4803" s="84" t="s">
        <v>3109</v>
      </c>
      <c r="H4803" s="13" t="s">
        <v>25</v>
      </c>
      <c r="I4803" s="2">
        <v>1500</v>
      </c>
      <c r="J4803" s="2">
        <v>0</v>
      </c>
      <c r="K4803" s="2">
        <v>0</v>
      </c>
      <c r="L4803" s="2">
        <f t="shared" si="4084"/>
        <v>0</v>
      </c>
      <c r="M4803" s="2">
        <v>0</v>
      </c>
      <c r="N4803" s="2">
        <v>0</v>
      </c>
      <c r="O4803" s="2">
        <v>0</v>
      </c>
      <c r="P4803" s="2">
        <f t="shared" si="4086"/>
        <v>0</v>
      </c>
      <c r="Q4803" s="2" t="str">
        <f t="shared" si="4060"/>
        <v>-</v>
      </c>
    </row>
    <row r="4804" spans="1:17">
      <c r="A4804" s="17" t="s">
        <v>803</v>
      </c>
      <c r="B4804" s="17" t="s">
        <v>140</v>
      </c>
      <c r="C4804" s="17" t="s">
        <v>940</v>
      </c>
      <c r="D4804" s="17" t="s">
        <v>1718</v>
      </c>
      <c r="E4804" s="17" t="s">
        <v>99</v>
      </c>
      <c r="F4804" s="12" t="s">
        <v>0</v>
      </c>
      <c r="G4804" s="84" t="s">
        <v>0</v>
      </c>
      <c r="H4804" s="18" t="s">
        <v>26</v>
      </c>
      <c r="I4804" s="3">
        <v>25300</v>
      </c>
      <c r="J4804" s="3">
        <f t="shared" ref="J4804:K4804" si="4096">SUM(J4805:J4807)</f>
        <v>14300</v>
      </c>
      <c r="K4804" s="3">
        <f t="shared" si="4096"/>
        <v>10317</v>
      </c>
      <c r="L4804" s="3">
        <f t="shared" si="4084"/>
        <v>3430</v>
      </c>
      <c r="M4804" s="3">
        <f t="shared" ref="M4804:O4804" si="4097">SUM(M4805:M4807)</f>
        <v>1810</v>
      </c>
      <c r="N4804" s="3">
        <f t="shared" si="4097"/>
        <v>810</v>
      </c>
      <c r="O4804" s="3">
        <f t="shared" si="4097"/>
        <v>810</v>
      </c>
      <c r="P4804" s="3">
        <f t="shared" si="4086"/>
        <v>13747</v>
      </c>
      <c r="Q4804" s="3">
        <f t="shared" si="4060"/>
        <v>96.132867132867133</v>
      </c>
    </row>
    <row r="4805" spans="1:17">
      <c r="A4805" s="12" t="s">
        <v>803</v>
      </c>
      <c r="B4805" s="12" t="s">
        <v>140</v>
      </c>
      <c r="C4805" s="12" t="s">
        <v>940</v>
      </c>
      <c r="D4805" s="12" t="s">
        <v>1718</v>
      </c>
      <c r="E4805" s="11">
        <v>6139</v>
      </c>
      <c r="F4805" s="12"/>
      <c r="G4805" s="84" t="s">
        <v>3109</v>
      </c>
      <c r="H4805" s="13" t="s">
        <v>26</v>
      </c>
      <c r="I4805" s="2">
        <v>22000</v>
      </c>
      <c r="J4805" s="2">
        <v>11000</v>
      </c>
      <c r="K4805" s="2">
        <v>8500</v>
      </c>
      <c r="L4805" s="2">
        <f t="shared" si="4084"/>
        <v>2500</v>
      </c>
      <c r="M4805" s="2">
        <v>1500</v>
      </c>
      <c r="N4805" s="2">
        <v>500</v>
      </c>
      <c r="O4805" s="2">
        <v>500</v>
      </c>
      <c r="P4805" s="2">
        <f t="shared" si="4086"/>
        <v>11000</v>
      </c>
      <c r="Q4805" s="2">
        <f t="shared" si="4060"/>
        <v>100</v>
      </c>
    </row>
    <row r="4806" spans="1:17">
      <c r="A4806" s="33" t="s">
        <v>803</v>
      </c>
      <c r="B4806" s="33" t="s">
        <v>140</v>
      </c>
      <c r="C4806" s="33" t="s">
        <v>940</v>
      </c>
      <c r="D4806" s="33" t="s">
        <v>1718</v>
      </c>
      <c r="E4806" s="34">
        <v>6139</v>
      </c>
      <c r="F4806" s="33" t="s">
        <v>1725</v>
      </c>
      <c r="G4806" s="84" t="s">
        <v>3109</v>
      </c>
      <c r="H4806" s="35" t="s">
        <v>108</v>
      </c>
      <c r="I4806" s="2">
        <v>3300</v>
      </c>
      <c r="J4806" s="2">
        <v>3300</v>
      </c>
      <c r="K4806" s="2">
        <v>1817</v>
      </c>
      <c r="L4806" s="2">
        <f t="shared" si="4084"/>
        <v>930</v>
      </c>
      <c r="M4806" s="2">
        <v>310</v>
      </c>
      <c r="N4806" s="2">
        <v>310</v>
      </c>
      <c r="O4806" s="2">
        <v>310</v>
      </c>
      <c r="P4806" s="2">
        <f t="shared" si="4086"/>
        <v>2747</v>
      </c>
      <c r="Q4806" s="2">
        <f t="shared" si="4060"/>
        <v>83.242424242424235</v>
      </c>
    </row>
    <row r="4807" spans="1:17" ht="22.5">
      <c r="A4807" s="12" t="s">
        <v>803</v>
      </c>
      <c r="B4807" s="12" t="s">
        <v>140</v>
      </c>
      <c r="C4807" s="12" t="s">
        <v>940</v>
      </c>
      <c r="D4807" s="12" t="s">
        <v>1718</v>
      </c>
      <c r="E4807" s="11">
        <v>6139</v>
      </c>
      <c r="F4807" s="12" t="s">
        <v>1726</v>
      </c>
      <c r="G4807" s="84" t="s">
        <v>3109</v>
      </c>
      <c r="H4807" s="13" t="s">
        <v>114</v>
      </c>
      <c r="I4807" s="2">
        <v>0</v>
      </c>
      <c r="J4807" s="2">
        <v>0</v>
      </c>
      <c r="K4807" s="2">
        <v>0</v>
      </c>
      <c r="L4807" s="2">
        <f t="shared" si="4084"/>
        <v>0</v>
      </c>
      <c r="M4807" s="2"/>
      <c r="N4807" s="2"/>
      <c r="O4807" s="2"/>
      <c r="P4807" s="2">
        <f t="shared" si="4086"/>
        <v>0</v>
      </c>
      <c r="Q4807" s="2" t="str">
        <f t="shared" si="4060"/>
        <v>-</v>
      </c>
    </row>
    <row r="4808" spans="1:17" ht="22.5">
      <c r="A4808" s="17" t="s">
        <v>0</v>
      </c>
      <c r="B4808" s="17" t="s">
        <v>0</v>
      </c>
      <c r="C4808" s="17" t="s">
        <v>0</v>
      </c>
      <c r="D4808" s="18" t="s">
        <v>0</v>
      </c>
      <c r="E4808" s="18" t="s">
        <v>0</v>
      </c>
      <c r="F4808" s="18" t="s">
        <v>0</v>
      </c>
      <c r="G4808" s="81" t="s">
        <v>0</v>
      </c>
      <c r="H4808" s="24" t="s">
        <v>36</v>
      </c>
      <c r="I4808" s="29">
        <v>100</v>
      </c>
      <c r="J4808" s="29">
        <f t="shared" ref="J4808:K4810" si="4098">SUM(J4809)</f>
        <v>750</v>
      </c>
      <c r="K4808" s="29">
        <f t="shared" si="4098"/>
        <v>650</v>
      </c>
      <c r="L4808" s="29">
        <f t="shared" si="4084"/>
        <v>0</v>
      </c>
      <c r="M4808" s="29">
        <f t="shared" ref="M4808:O4810" si="4099">SUM(M4809)</f>
        <v>0</v>
      </c>
      <c r="N4808" s="29">
        <f t="shared" si="4099"/>
        <v>0</v>
      </c>
      <c r="O4808" s="29">
        <f t="shared" si="4099"/>
        <v>0</v>
      </c>
      <c r="P4808" s="29">
        <f t="shared" si="4086"/>
        <v>650</v>
      </c>
      <c r="Q4808" s="29">
        <f t="shared" si="4060"/>
        <v>86.666666666666671</v>
      </c>
    </row>
    <row r="4809" spans="1:17">
      <c r="A4809" s="12" t="s">
        <v>803</v>
      </c>
      <c r="B4809" s="12" t="s">
        <v>140</v>
      </c>
      <c r="C4809" s="12" t="s">
        <v>940</v>
      </c>
      <c r="D4809" s="12" t="s">
        <v>1718</v>
      </c>
      <c r="E4809" s="18" t="s">
        <v>28</v>
      </c>
      <c r="F4809" s="18" t="s">
        <v>0</v>
      </c>
      <c r="G4809" s="81" t="s">
        <v>0</v>
      </c>
      <c r="H4809" s="18" t="s">
        <v>29</v>
      </c>
      <c r="I4809" s="3">
        <v>100</v>
      </c>
      <c r="J4809" s="3">
        <f t="shared" si="4098"/>
        <v>750</v>
      </c>
      <c r="K4809" s="3">
        <f t="shared" si="4098"/>
        <v>650</v>
      </c>
      <c r="L4809" s="3">
        <f t="shared" si="4084"/>
        <v>0</v>
      </c>
      <c r="M4809" s="3">
        <f t="shared" si="4099"/>
        <v>0</v>
      </c>
      <c r="N4809" s="3">
        <f t="shared" si="4099"/>
        <v>0</v>
      </c>
      <c r="O4809" s="3">
        <f t="shared" si="4099"/>
        <v>0</v>
      </c>
      <c r="P4809" s="3">
        <f t="shared" si="4086"/>
        <v>650</v>
      </c>
      <c r="Q4809" s="3">
        <f t="shared" si="4060"/>
        <v>86.666666666666671</v>
      </c>
    </row>
    <row r="4810" spans="1:17">
      <c r="A4810" s="17" t="s">
        <v>803</v>
      </c>
      <c r="B4810" s="17" t="s">
        <v>140</v>
      </c>
      <c r="C4810" s="17" t="s">
        <v>940</v>
      </c>
      <c r="D4810" s="17" t="s">
        <v>1718</v>
      </c>
      <c r="E4810" s="17" t="s">
        <v>120</v>
      </c>
      <c r="F4810" s="12" t="s">
        <v>0</v>
      </c>
      <c r="G4810" s="84" t="s">
        <v>0</v>
      </c>
      <c r="H4810" s="18" t="s">
        <v>35</v>
      </c>
      <c r="I4810" s="3">
        <v>100</v>
      </c>
      <c r="J4810" s="3">
        <f t="shared" si="4098"/>
        <v>750</v>
      </c>
      <c r="K4810" s="3">
        <f t="shared" si="4098"/>
        <v>650</v>
      </c>
      <c r="L4810" s="3">
        <f t="shared" si="4084"/>
        <v>0</v>
      </c>
      <c r="M4810" s="3">
        <f t="shared" si="4099"/>
        <v>0</v>
      </c>
      <c r="N4810" s="3">
        <f t="shared" si="4099"/>
        <v>0</v>
      </c>
      <c r="O4810" s="3">
        <f t="shared" si="4099"/>
        <v>0</v>
      </c>
      <c r="P4810" s="3">
        <f t="shared" si="4086"/>
        <v>650</v>
      </c>
      <c r="Q4810" s="3">
        <f t="shared" si="4060"/>
        <v>86.666666666666671</v>
      </c>
    </row>
    <row r="4811" spans="1:17">
      <c r="A4811" s="12" t="s">
        <v>803</v>
      </c>
      <c r="B4811" s="12" t="s">
        <v>140</v>
      </c>
      <c r="C4811" s="12" t="s">
        <v>940</v>
      </c>
      <c r="D4811" s="12" t="s">
        <v>1718</v>
      </c>
      <c r="E4811" s="11">
        <v>6148</v>
      </c>
      <c r="F4811" s="12"/>
      <c r="G4811" s="84" t="s">
        <v>3109</v>
      </c>
      <c r="H4811" s="13" t="s">
        <v>35</v>
      </c>
      <c r="I4811" s="2">
        <v>100</v>
      </c>
      <c r="J4811" s="2">
        <v>750</v>
      </c>
      <c r="K4811" s="2">
        <v>650</v>
      </c>
      <c r="L4811" s="2">
        <f t="shared" si="4084"/>
        <v>0</v>
      </c>
      <c r="M4811" s="2"/>
      <c r="N4811" s="2"/>
      <c r="O4811" s="2"/>
      <c r="P4811" s="2">
        <f t="shared" si="4086"/>
        <v>650</v>
      </c>
      <c r="Q4811" s="2">
        <f t="shared" si="4060"/>
        <v>86.666666666666671</v>
      </c>
    </row>
    <row r="4812" spans="1:17" ht="22.5">
      <c r="A4812" s="17" t="s">
        <v>0</v>
      </c>
      <c r="B4812" s="17" t="s">
        <v>0</v>
      </c>
      <c r="C4812" s="17" t="s">
        <v>0</v>
      </c>
      <c r="D4812" s="18" t="s">
        <v>0</v>
      </c>
      <c r="E4812" s="18" t="s">
        <v>0</v>
      </c>
      <c r="F4812" s="18" t="s">
        <v>0</v>
      </c>
      <c r="G4812" s="81" t="s">
        <v>0</v>
      </c>
      <c r="H4812" s="24" t="s">
        <v>58</v>
      </c>
      <c r="I4812" s="29">
        <v>36000</v>
      </c>
      <c r="J4812" s="29">
        <f t="shared" ref="J4812:K4812" si="4100">SUM(J4813)</f>
        <v>30000</v>
      </c>
      <c r="K4812" s="29">
        <f t="shared" si="4100"/>
        <v>22000</v>
      </c>
      <c r="L4812" s="29">
        <f t="shared" si="4084"/>
        <v>7000</v>
      </c>
      <c r="M4812" s="29">
        <f t="shared" ref="M4812:O4812" si="4101">SUM(M4813)</f>
        <v>0</v>
      </c>
      <c r="N4812" s="29">
        <f t="shared" si="4101"/>
        <v>7000</v>
      </c>
      <c r="O4812" s="29">
        <f t="shared" si="4101"/>
        <v>0</v>
      </c>
      <c r="P4812" s="29">
        <f t="shared" si="4086"/>
        <v>29000</v>
      </c>
      <c r="Q4812" s="29">
        <f t="shared" si="4060"/>
        <v>96.666666666666671</v>
      </c>
    </row>
    <row r="4813" spans="1:17">
      <c r="A4813" s="12" t="s">
        <v>803</v>
      </c>
      <c r="B4813" s="12" t="s">
        <v>140</v>
      </c>
      <c r="C4813" s="12" t="s">
        <v>940</v>
      </c>
      <c r="D4813" s="12" t="s">
        <v>1718</v>
      </c>
      <c r="E4813" s="18" t="s">
        <v>50</v>
      </c>
      <c r="F4813" s="18" t="s">
        <v>0</v>
      </c>
      <c r="G4813" s="81" t="s">
        <v>0</v>
      </c>
      <c r="H4813" s="18" t="s">
        <v>51</v>
      </c>
      <c r="I4813" s="3">
        <v>36000</v>
      </c>
      <c r="J4813" s="3">
        <f t="shared" ref="J4813" si="4102">SUM(J4814:J4815)</f>
        <v>30000</v>
      </c>
      <c r="K4813" s="3">
        <f t="shared" ref="K4813" si="4103">SUM(K4814:K4815)</f>
        <v>22000</v>
      </c>
      <c r="L4813" s="3">
        <f t="shared" si="4084"/>
        <v>7000</v>
      </c>
      <c r="M4813" s="3">
        <f t="shared" ref="M4813:O4813" si="4104">SUM(M4814:M4815)</f>
        <v>0</v>
      </c>
      <c r="N4813" s="3">
        <f t="shared" si="4104"/>
        <v>7000</v>
      </c>
      <c r="O4813" s="3">
        <f t="shared" si="4104"/>
        <v>0</v>
      </c>
      <c r="P4813" s="3">
        <f t="shared" si="4086"/>
        <v>29000</v>
      </c>
      <c r="Q4813" s="3">
        <f t="shared" si="4060"/>
        <v>96.666666666666671</v>
      </c>
    </row>
    <row r="4814" spans="1:17">
      <c r="A4814" s="12" t="s">
        <v>803</v>
      </c>
      <c r="B4814" s="12" t="s">
        <v>140</v>
      </c>
      <c r="C4814" s="12" t="s">
        <v>940</v>
      </c>
      <c r="D4814" s="12" t="s">
        <v>1718</v>
      </c>
      <c r="E4814" s="11">
        <v>8213</v>
      </c>
      <c r="F4814" s="12"/>
      <c r="G4814" s="84" t="s">
        <v>3109</v>
      </c>
      <c r="H4814" s="13" t="s">
        <v>54</v>
      </c>
      <c r="I4814" s="2">
        <v>26000</v>
      </c>
      <c r="J4814" s="2">
        <v>20000</v>
      </c>
      <c r="K4814" s="2">
        <v>12000</v>
      </c>
      <c r="L4814" s="2">
        <f t="shared" si="4084"/>
        <v>7000</v>
      </c>
      <c r="M4814" s="2">
        <v>0</v>
      </c>
      <c r="N4814" s="2">
        <v>7000</v>
      </c>
      <c r="O4814" s="2">
        <v>0</v>
      </c>
      <c r="P4814" s="2">
        <f t="shared" si="4086"/>
        <v>19000</v>
      </c>
      <c r="Q4814" s="2">
        <f t="shared" si="4060"/>
        <v>95</v>
      </c>
    </row>
    <row r="4815" spans="1:17">
      <c r="A4815" s="12" t="s">
        <v>803</v>
      </c>
      <c r="B4815" s="12" t="s">
        <v>140</v>
      </c>
      <c r="C4815" s="12" t="s">
        <v>940</v>
      </c>
      <c r="D4815" s="12" t="s">
        <v>1718</v>
      </c>
      <c r="E4815" s="11">
        <v>8216</v>
      </c>
      <c r="F4815" s="12"/>
      <c r="G4815" s="84" t="s">
        <v>3109</v>
      </c>
      <c r="H4815" s="13" t="s">
        <v>57</v>
      </c>
      <c r="I4815" s="2">
        <v>10000</v>
      </c>
      <c r="J4815" s="2">
        <v>10000</v>
      </c>
      <c r="K4815" s="2">
        <v>10000</v>
      </c>
      <c r="L4815" s="2">
        <f t="shared" si="4084"/>
        <v>0</v>
      </c>
      <c r="M4815" s="2"/>
      <c r="N4815" s="2"/>
      <c r="O4815" s="2">
        <v>0</v>
      </c>
      <c r="P4815" s="2">
        <f t="shared" si="4086"/>
        <v>10000</v>
      </c>
      <c r="Q4815" s="2">
        <f t="shared" si="4060"/>
        <v>100</v>
      </c>
    </row>
    <row r="4816" spans="1:17">
      <c r="A4816" s="13" t="s">
        <v>0</v>
      </c>
      <c r="B4816" s="13" t="s">
        <v>0</v>
      </c>
      <c r="C4816" s="13" t="s">
        <v>0</v>
      </c>
      <c r="D4816" s="13" t="s">
        <v>0</v>
      </c>
      <c r="E4816" s="13" t="s">
        <v>0</v>
      </c>
      <c r="F4816" s="13" t="s">
        <v>0</v>
      </c>
      <c r="G4816" s="84" t="s">
        <v>0</v>
      </c>
      <c r="H4816" s="24" t="s">
        <v>1727</v>
      </c>
      <c r="I4816" s="29">
        <v>1633920</v>
      </c>
      <c r="J4816" s="29">
        <f t="shared" ref="J4816:K4816" si="4105">SUM(J4785,J4808,J4812)</f>
        <v>1593955</v>
      </c>
      <c r="K4816" s="29">
        <f t="shared" si="4105"/>
        <v>860724</v>
      </c>
      <c r="L4816" s="29">
        <f t="shared" si="4084"/>
        <v>380830</v>
      </c>
      <c r="M4816" s="29">
        <f t="shared" ref="M4816:O4816" si="4106">SUM(M4785,M4808,M4812)</f>
        <v>134710</v>
      </c>
      <c r="N4816" s="29">
        <f t="shared" si="4106"/>
        <v>122410</v>
      </c>
      <c r="O4816" s="29">
        <f t="shared" si="4106"/>
        <v>123710</v>
      </c>
      <c r="P4816" s="29">
        <f t="shared" si="4086"/>
        <v>1241554</v>
      </c>
      <c r="Q4816" s="29">
        <f t="shared" si="4060"/>
        <v>77.89140847765465</v>
      </c>
    </row>
    <row r="4817" spans="1:17" ht="15.75" thickBot="1">
      <c r="A4817" s="13" t="s">
        <v>0</v>
      </c>
      <c r="B4817" s="13" t="s">
        <v>0</v>
      </c>
      <c r="C4817" s="13" t="s">
        <v>0</v>
      </c>
      <c r="D4817" s="13" t="s">
        <v>0</v>
      </c>
      <c r="E4817" s="13" t="s">
        <v>0</v>
      </c>
      <c r="F4817" s="13" t="s">
        <v>0</v>
      </c>
      <c r="G4817" s="84" t="s">
        <v>0</v>
      </c>
      <c r="H4817" s="18" t="s">
        <v>125</v>
      </c>
      <c r="I4817" s="3">
        <v>40</v>
      </c>
      <c r="J4817" s="3">
        <v>40</v>
      </c>
      <c r="K4817" s="3">
        <v>0</v>
      </c>
      <c r="L4817" s="3">
        <f t="shared" si="4084"/>
        <v>0</v>
      </c>
      <c r="M4817" s="3"/>
      <c r="N4817" s="3"/>
      <c r="O4817" s="3"/>
      <c r="P4817" s="3">
        <f t="shared" si="4086"/>
        <v>0</v>
      </c>
      <c r="Q4817" s="3">
        <f t="shared" ref="Q4817:Q4880" si="4107">IF(J4817=0,"-",P4817/J4817*100)</f>
        <v>0</v>
      </c>
    </row>
    <row r="4818" spans="1:17" ht="45.75" thickBot="1">
      <c r="A4818" s="109" t="s">
        <v>0</v>
      </c>
      <c r="B4818" s="109" t="s">
        <v>0</v>
      </c>
      <c r="C4818" s="109" t="s">
        <v>0</v>
      </c>
      <c r="D4818" s="109" t="s">
        <v>0</v>
      </c>
      <c r="E4818" s="109" t="s">
        <v>0</v>
      </c>
      <c r="F4818" s="109" t="s">
        <v>0</v>
      </c>
      <c r="G4818" s="121" t="s">
        <v>0</v>
      </c>
      <c r="H4818" s="1" t="s">
        <v>126</v>
      </c>
      <c r="I4818" s="1" t="s">
        <v>3016</v>
      </c>
      <c r="J4818" s="1" t="s">
        <v>3199</v>
      </c>
      <c r="K4818" s="1" t="s">
        <v>3198</v>
      </c>
      <c r="L4818" s="1" t="s">
        <v>3191</v>
      </c>
      <c r="M4818" s="1" t="s">
        <v>3193</v>
      </c>
      <c r="N4818" s="1" t="s">
        <v>3194</v>
      </c>
      <c r="O4818" s="1" t="s">
        <v>3195</v>
      </c>
      <c r="P4818" s="1" t="s">
        <v>3192</v>
      </c>
      <c r="Q4818" s="1" t="s">
        <v>3185</v>
      </c>
    </row>
    <row r="4819" spans="1:17">
      <c r="A4819" s="110"/>
      <c r="B4819" s="110"/>
      <c r="C4819" s="110"/>
      <c r="D4819" s="110"/>
      <c r="E4819" s="110"/>
      <c r="F4819" s="110"/>
      <c r="G4819" s="122"/>
      <c r="H4819" s="26" t="s">
        <v>0</v>
      </c>
      <c r="I4819" s="28">
        <v>1</v>
      </c>
      <c r="J4819" s="28">
        <v>2</v>
      </c>
      <c r="K4819" s="28">
        <v>3</v>
      </c>
      <c r="L4819" s="28" t="s">
        <v>3186</v>
      </c>
      <c r="M4819" s="28">
        <v>5</v>
      </c>
      <c r="N4819" s="28">
        <v>6</v>
      </c>
      <c r="O4819" s="28">
        <v>7</v>
      </c>
      <c r="P4819" s="28" t="s">
        <v>3187</v>
      </c>
      <c r="Q4819" s="28">
        <v>9</v>
      </c>
    </row>
    <row r="4820" spans="1:17">
      <c r="A4820" s="110"/>
      <c r="B4820" s="110"/>
      <c r="C4820" s="110"/>
      <c r="D4820" s="110"/>
      <c r="E4820" s="110"/>
      <c r="F4820" s="110"/>
      <c r="G4820" s="122"/>
      <c r="H4820" s="8" t="s">
        <v>878</v>
      </c>
      <c r="I4820" s="9">
        <v>1633920</v>
      </c>
      <c r="J4820" s="9">
        <f t="shared" ref="J4820" si="4108">SUM(J4816)</f>
        <v>1593955</v>
      </c>
      <c r="K4820" s="9">
        <f t="shared" ref="K4820" si="4109">SUM(K4816)</f>
        <v>860724</v>
      </c>
      <c r="L4820" s="9">
        <f t="shared" ref="L4820:L4821" si="4110">M4820+N4820+O4820</f>
        <v>380830</v>
      </c>
      <c r="M4820" s="9">
        <f t="shared" ref="M4820:O4820" si="4111">SUM(M4816)</f>
        <v>134710</v>
      </c>
      <c r="N4820" s="9">
        <f t="shared" si="4111"/>
        <v>122410</v>
      </c>
      <c r="O4820" s="9">
        <f t="shared" si="4111"/>
        <v>123710</v>
      </c>
      <c r="P4820" s="9">
        <f t="shared" ref="P4820:P4821" si="4112">SUM(K4820+L4820)</f>
        <v>1241554</v>
      </c>
      <c r="Q4820" s="9">
        <f t="shared" si="4107"/>
        <v>77.89140847765465</v>
      </c>
    </row>
    <row r="4821" spans="1:17">
      <c r="A4821" s="110"/>
      <c r="B4821" s="110"/>
      <c r="C4821" s="110"/>
      <c r="D4821" s="110"/>
      <c r="E4821" s="110"/>
      <c r="F4821" s="110"/>
      <c r="G4821" s="122"/>
      <c r="H4821" s="10" t="s">
        <v>68</v>
      </c>
      <c r="I4821" s="9">
        <v>1633920</v>
      </c>
      <c r="J4821" s="9">
        <f t="shared" ref="J4821" si="4113">SUM(J4820)</f>
        <v>1593955</v>
      </c>
      <c r="K4821" s="9">
        <f t="shared" ref="K4821" si="4114">SUM(K4820)</f>
        <v>860724</v>
      </c>
      <c r="L4821" s="9">
        <f t="shared" si="4110"/>
        <v>380830</v>
      </c>
      <c r="M4821" s="9">
        <f t="shared" ref="M4821:O4821" si="4115">SUM(M4820)</f>
        <v>134710</v>
      </c>
      <c r="N4821" s="9">
        <f t="shared" si="4115"/>
        <v>122410</v>
      </c>
      <c r="O4821" s="9">
        <f t="shared" si="4115"/>
        <v>123710</v>
      </c>
      <c r="P4821" s="9">
        <f t="shared" si="4112"/>
        <v>1241554</v>
      </c>
      <c r="Q4821" s="9">
        <f t="shared" si="4107"/>
        <v>77.89140847765465</v>
      </c>
    </row>
    <row r="4822" spans="1:17">
      <c r="A4822" s="111"/>
      <c r="B4822" s="111"/>
      <c r="C4822" s="111"/>
      <c r="D4822" s="111"/>
      <c r="E4822" s="111"/>
      <c r="F4822" s="111"/>
      <c r="G4822" s="123"/>
      <c r="Q4822" t="str">
        <f t="shared" si="4107"/>
        <v>-</v>
      </c>
    </row>
    <row r="4823" spans="1:17" ht="15.75" thickBot="1">
      <c r="A4823" s="13" t="s">
        <v>0</v>
      </c>
      <c r="B4823" s="13" t="s">
        <v>0</v>
      </c>
      <c r="C4823" s="13" t="s">
        <v>0</v>
      </c>
      <c r="D4823" s="13" t="s">
        <v>0</v>
      </c>
      <c r="E4823" s="13" t="s">
        <v>0</v>
      </c>
      <c r="F4823" s="13" t="s">
        <v>0</v>
      </c>
      <c r="G4823" s="84" t="s">
        <v>0</v>
      </c>
      <c r="H4823" s="27" t="s">
        <v>0</v>
      </c>
      <c r="I4823" s="27"/>
      <c r="J4823" s="27"/>
      <c r="K4823" s="27"/>
      <c r="L4823" s="27"/>
      <c r="M4823" s="27"/>
      <c r="N4823" s="27"/>
      <c r="O4823" s="27"/>
      <c r="P4823" s="27"/>
      <c r="Q4823" s="27" t="str">
        <f t="shared" si="4107"/>
        <v>-</v>
      </c>
    </row>
    <row r="4824" spans="1:17" ht="45.75" thickBot="1">
      <c r="A4824" s="1" t="s">
        <v>82</v>
      </c>
      <c r="B4824" s="1" t="s">
        <v>83</v>
      </c>
      <c r="C4824" s="1" t="s">
        <v>84</v>
      </c>
      <c r="D4824" s="19" t="s">
        <v>0</v>
      </c>
      <c r="E4824" s="1" t="s">
        <v>85</v>
      </c>
      <c r="F4824" s="1" t="s">
        <v>86</v>
      </c>
      <c r="G4824" s="82" t="s">
        <v>87</v>
      </c>
      <c r="H4824" s="1" t="s">
        <v>1</v>
      </c>
      <c r="I4824" s="1" t="s">
        <v>3016</v>
      </c>
      <c r="J4824" s="1" t="s">
        <v>3199</v>
      </c>
      <c r="K4824" s="1" t="s">
        <v>3198</v>
      </c>
      <c r="L4824" s="1" t="s">
        <v>3191</v>
      </c>
      <c r="M4824" s="1" t="s">
        <v>3193</v>
      </c>
      <c r="N4824" s="1" t="s">
        <v>3194</v>
      </c>
      <c r="O4824" s="1" t="s">
        <v>3195</v>
      </c>
      <c r="P4824" s="1" t="s">
        <v>3192</v>
      </c>
      <c r="Q4824" s="1" t="s">
        <v>3185</v>
      </c>
    </row>
    <row r="4825" spans="1:17">
      <c r="A4825" s="20" t="s">
        <v>0</v>
      </c>
      <c r="B4825" s="20" t="s">
        <v>0</v>
      </c>
      <c r="C4825" s="20" t="s">
        <v>0</v>
      </c>
      <c r="D4825" s="21" t="s">
        <v>0</v>
      </c>
      <c r="E4825" s="21" t="s">
        <v>0</v>
      </c>
      <c r="F4825" s="22" t="s">
        <v>0</v>
      </c>
      <c r="G4825" s="83" t="s">
        <v>0</v>
      </c>
      <c r="H4825" s="23" t="s">
        <v>0</v>
      </c>
      <c r="I4825" s="28">
        <v>1</v>
      </c>
      <c r="J4825" s="28">
        <v>2</v>
      </c>
      <c r="K4825" s="28">
        <v>3</v>
      </c>
      <c r="L4825" s="28" t="s">
        <v>3186</v>
      </c>
      <c r="M4825" s="28">
        <v>5</v>
      </c>
      <c r="N4825" s="28">
        <v>6</v>
      </c>
      <c r="O4825" s="28">
        <v>7</v>
      </c>
      <c r="P4825" s="28" t="s">
        <v>3187</v>
      </c>
      <c r="Q4825" s="28">
        <v>9</v>
      </c>
    </row>
    <row r="4826" spans="1:17">
      <c r="A4826" s="17" t="s">
        <v>803</v>
      </c>
      <c r="B4826" s="17" t="s">
        <v>140</v>
      </c>
      <c r="C4826" s="12" t="s">
        <v>950</v>
      </c>
      <c r="D4826" s="12" t="s">
        <v>1728</v>
      </c>
      <c r="E4826" s="18" t="s">
        <v>0</v>
      </c>
      <c r="F4826" s="18" t="s">
        <v>0</v>
      </c>
      <c r="G4826" s="81" t="s">
        <v>0</v>
      </c>
      <c r="H4826" s="18" t="s">
        <v>1729</v>
      </c>
      <c r="I4826" s="11"/>
      <c r="J4826" s="11"/>
      <c r="K4826" s="11"/>
      <c r="L4826" s="11"/>
      <c r="M4826" s="11"/>
      <c r="N4826" s="11"/>
      <c r="O4826" s="11"/>
      <c r="P4826" s="11"/>
      <c r="Q4826" s="11" t="str">
        <f t="shared" si="4107"/>
        <v>-</v>
      </c>
    </row>
    <row r="4827" spans="1:17" ht="22.5">
      <c r="A4827" s="17" t="s">
        <v>0</v>
      </c>
      <c r="B4827" s="17" t="s">
        <v>0</v>
      </c>
      <c r="C4827" s="17" t="s">
        <v>0</v>
      </c>
      <c r="D4827" s="18" t="s">
        <v>0</v>
      </c>
      <c r="E4827" s="18" t="s">
        <v>0</v>
      </c>
      <c r="F4827" s="18" t="s">
        <v>0</v>
      </c>
      <c r="G4827" s="81" t="s">
        <v>0</v>
      </c>
      <c r="H4827" s="24" t="s">
        <v>27</v>
      </c>
      <c r="I4827" s="29">
        <v>2999820</v>
      </c>
      <c r="J4827" s="29">
        <f t="shared" ref="J4827" si="4116">SUM(J4828,J4836,J4838)</f>
        <v>2537212</v>
      </c>
      <c r="K4827" s="29">
        <f t="shared" ref="K4827" si="4117">SUM(K4828,K4836,K4838)</f>
        <v>1353620</v>
      </c>
      <c r="L4827" s="29">
        <f t="shared" ref="L4827:L4861" si="4118">M4827+N4827+O4827</f>
        <v>610520</v>
      </c>
      <c r="M4827" s="29">
        <f t="shared" ref="M4827:O4827" si="4119">SUM(M4828,M4836,M4838)</f>
        <v>193320</v>
      </c>
      <c r="N4827" s="29">
        <f t="shared" si="4119"/>
        <v>203600</v>
      </c>
      <c r="O4827" s="29">
        <f t="shared" si="4119"/>
        <v>213600</v>
      </c>
      <c r="P4827" s="29">
        <f t="shared" ref="P4827:P4861" si="4120">SUM(K4827+L4827)</f>
        <v>1964140</v>
      </c>
      <c r="Q4827" s="29">
        <f t="shared" si="4107"/>
        <v>77.413318240651549</v>
      </c>
    </row>
    <row r="4828" spans="1:17">
      <c r="A4828" s="12" t="s">
        <v>803</v>
      </c>
      <c r="B4828" s="12" t="s">
        <v>140</v>
      </c>
      <c r="C4828" s="12" t="s">
        <v>950</v>
      </c>
      <c r="D4828" s="12" t="s">
        <v>1728</v>
      </c>
      <c r="E4828" s="18" t="s">
        <v>2</v>
      </c>
      <c r="F4828" s="18" t="s">
        <v>0</v>
      </c>
      <c r="G4828" s="81" t="s">
        <v>0</v>
      </c>
      <c r="H4828" s="18" t="s">
        <v>3</v>
      </c>
      <c r="I4828" s="3">
        <v>2371366</v>
      </c>
      <c r="J4828" s="3">
        <f t="shared" ref="J4828" si="4121">SUM(J4829:J4830)</f>
        <v>2252238</v>
      </c>
      <c r="K4828" s="3">
        <f t="shared" ref="K4828" si="4122">SUM(K4829:K4830)</f>
        <v>1183684</v>
      </c>
      <c r="L4828" s="3">
        <f t="shared" si="4118"/>
        <v>550100</v>
      </c>
      <c r="M4828" s="3">
        <f t="shared" ref="M4828:O4828" si="4123">SUM(M4829:M4830)</f>
        <v>172700</v>
      </c>
      <c r="N4828" s="3">
        <f t="shared" si="4123"/>
        <v>182700</v>
      </c>
      <c r="O4828" s="3">
        <f t="shared" si="4123"/>
        <v>194700</v>
      </c>
      <c r="P4828" s="3">
        <f t="shared" si="4120"/>
        <v>1733784</v>
      </c>
      <c r="Q4828" s="3">
        <f t="shared" si="4107"/>
        <v>76.980496732583319</v>
      </c>
    </row>
    <row r="4829" spans="1:17">
      <c r="A4829" s="33" t="s">
        <v>803</v>
      </c>
      <c r="B4829" s="33" t="s">
        <v>140</v>
      </c>
      <c r="C4829" s="33" t="s">
        <v>950</v>
      </c>
      <c r="D4829" s="33" t="s">
        <v>1728</v>
      </c>
      <c r="E4829" s="34">
        <v>6111</v>
      </c>
      <c r="F4829" s="33"/>
      <c r="G4829" s="84" t="s">
        <v>3109</v>
      </c>
      <c r="H4829" s="35" t="s">
        <v>4</v>
      </c>
      <c r="I4829" s="2">
        <v>2117666</v>
      </c>
      <c r="J4829" s="2">
        <v>1987666</v>
      </c>
      <c r="K4829" s="2">
        <v>1005827</v>
      </c>
      <c r="L4829" s="2">
        <f t="shared" si="4118"/>
        <v>495000</v>
      </c>
      <c r="M4829" s="2">
        <v>155000</v>
      </c>
      <c r="N4829" s="2">
        <v>165000</v>
      </c>
      <c r="O4829" s="2">
        <v>175000</v>
      </c>
      <c r="P4829" s="2">
        <f t="shared" si="4120"/>
        <v>1500827</v>
      </c>
      <c r="Q4829" s="2">
        <f t="shared" si="4107"/>
        <v>75.507001679356591</v>
      </c>
    </row>
    <row r="4830" spans="1:17">
      <c r="A4830" s="17" t="s">
        <v>803</v>
      </c>
      <c r="B4830" s="17" t="s">
        <v>140</v>
      </c>
      <c r="C4830" s="17" t="s">
        <v>950</v>
      </c>
      <c r="D4830" s="17" t="s">
        <v>1728</v>
      </c>
      <c r="E4830" s="17" t="s">
        <v>91</v>
      </c>
      <c r="F4830" s="12" t="s">
        <v>0</v>
      </c>
      <c r="G4830" s="84" t="s">
        <v>0</v>
      </c>
      <c r="H4830" s="18" t="s">
        <v>5</v>
      </c>
      <c r="I4830" s="3">
        <v>253700</v>
      </c>
      <c r="J4830" s="3">
        <f t="shared" ref="J4830:K4830" si="4124">SUM(J4831:J4835)</f>
        <v>264572</v>
      </c>
      <c r="K4830" s="3">
        <f t="shared" si="4124"/>
        <v>177857</v>
      </c>
      <c r="L4830" s="3">
        <f t="shared" si="4118"/>
        <v>55100</v>
      </c>
      <c r="M4830" s="3">
        <f t="shared" ref="M4830:O4830" si="4125">SUM(M4831:M4835)</f>
        <v>17700</v>
      </c>
      <c r="N4830" s="3">
        <f t="shared" si="4125"/>
        <v>17700</v>
      </c>
      <c r="O4830" s="3">
        <f t="shared" si="4125"/>
        <v>19700</v>
      </c>
      <c r="P4830" s="3">
        <f t="shared" si="4120"/>
        <v>232957</v>
      </c>
      <c r="Q4830" s="3">
        <f t="shared" si="4107"/>
        <v>88.050511769952976</v>
      </c>
    </row>
    <row r="4831" spans="1:17">
      <c r="A4831" s="33" t="s">
        <v>803</v>
      </c>
      <c r="B4831" s="33" t="s">
        <v>140</v>
      </c>
      <c r="C4831" s="33" t="s">
        <v>950</v>
      </c>
      <c r="D4831" s="33" t="s">
        <v>1728</v>
      </c>
      <c r="E4831" s="34">
        <v>6112</v>
      </c>
      <c r="F4831" s="33" t="s">
        <v>1730</v>
      </c>
      <c r="G4831" s="84" t="s">
        <v>3109</v>
      </c>
      <c r="H4831" s="35" t="s">
        <v>9</v>
      </c>
      <c r="I4831" s="2">
        <v>43300</v>
      </c>
      <c r="J4831" s="2">
        <v>39300</v>
      </c>
      <c r="K4831" s="2">
        <v>20974</v>
      </c>
      <c r="L4831" s="2">
        <f t="shared" si="4118"/>
        <v>10100</v>
      </c>
      <c r="M4831" s="2">
        <v>3700</v>
      </c>
      <c r="N4831" s="2">
        <v>2700</v>
      </c>
      <c r="O4831" s="2">
        <v>3700</v>
      </c>
      <c r="P4831" s="2">
        <f t="shared" si="4120"/>
        <v>31074</v>
      </c>
      <c r="Q4831" s="2">
        <f t="shared" si="4107"/>
        <v>79.068702290076331</v>
      </c>
    </row>
    <row r="4832" spans="1:17">
      <c r="A4832" s="33" t="s">
        <v>803</v>
      </c>
      <c r="B4832" s="33" t="s">
        <v>140</v>
      </c>
      <c r="C4832" s="33" t="s">
        <v>950</v>
      </c>
      <c r="D4832" s="33" t="s">
        <v>1728</v>
      </c>
      <c r="E4832" s="34">
        <v>6112</v>
      </c>
      <c r="F4832" s="33" t="s">
        <v>1731</v>
      </c>
      <c r="G4832" s="84" t="s">
        <v>3109</v>
      </c>
      <c r="H4832" s="35" t="s">
        <v>10</v>
      </c>
      <c r="I4832" s="2">
        <v>156400</v>
      </c>
      <c r="J4832" s="2">
        <v>146400</v>
      </c>
      <c r="K4832" s="2">
        <v>89320</v>
      </c>
      <c r="L4832" s="2">
        <f t="shared" si="4118"/>
        <v>45000</v>
      </c>
      <c r="M4832" s="2">
        <v>14000</v>
      </c>
      <c r="N4832" s="2">
        <v>15000</v>
      </c>
      <c r="O4832" s="2">
        <v>16000</v>
      </c>
      <c r="P4832" s="2">
        <f t="shared" si="4120"/>
        <v>134320</v>
      </c>
      <c r="Q4832" s="2">
        <f t="shared" si="4107"/>
        <v>91.748633879781423</v>
      </c>
    </row>
    <row r="4833" spans="1:17">
      <c r="A4833" s="12" t="s">
        <v>803</v>
      </c>
      <c r="B4833" s="12" t="s">
        <v>140</v>
      </c>
      <c r="C4833" s="12" t="s">
        <v>950</v>
      </c>
      <c r="D4833" s="12" t="s">
        <v>1728</v>
      </c>
      <c r="E4833" s="11">
        <v>6112</v>
      </c>
      <c r="F4833" s="12" t="s">
        <v>1732</v>
      </c>
      <c r="G4833" s="84" t="s">
        <v>3109</v>
      </c>
      <c r="H4833" s="13" t="s">
        <v>7</v>
      </c>
      <c r="I4833" s="2">
        <v>30000</v>
      </c>
      <c r="J4833" s="2">
        <v>43992</v>
      </c>
      <c r="K4833" s="2">
        <v>43992</v>
      </c>
      <c r="L4833" s="2">
        <f t="shared" si="4118"/>
        <v>0</v>
      </c>
      <c r="M4833" s="2"/>
      <c r="N4833" s="2"/>
      <c r="O4833" s="2"/>
      <c r="P4833" s="2">
        <f t="shared" si="4120"/>
        <v>43992</v>
      </c>
      <c r="Q4833" s="2">
        <f t="shared" si="4107"/>
        <v>100</v>
      </c>
    </row>
    <row r="4834" spans="1:17">
      <c r="A4834" s="12" t="s">
        <v>803</v>
      </c>
      <c r="B4834" s="12" t="s">
        <v>140</v>
      </c>
      <c r="C4834" s="12" t="s">
        <v>950</v>
      </c>
      <c r="D4834" s="12" t="s">
        <v>1728</v>
      </c>
      <c r="E4834" s="11">
        <v>6112</v>
      </c>
      <c r="F4834" s="12" t="s">
        <v>1733</v>
      </c>
      <c r="G4834" s="84" t="s">
        <v>3109</v>
      </c>
      <c r="H4834" s="13" t="s">
        <v>8</v>
      </c>
      <c r="I4834" s="2">
        <v>17000</v>
      </c>
      <c r="J4834" s="2">
        <v>17000</v>
      </c>
      <c r="K4834" s="2">
        <v>5691</v>
      </c>
      <c r="L4834" s="2">
        <f t="shared" si="4118"/>
        <v>0</v>
      </c>
      <c r="M4834" s="2"/>
      <c r="N4834" s="2"/>
      <c r="O4834" s="2"/>
      <c r="P4834" s="2">
        <f t="shared" si="4120"/>
        <v>5691</v>
      </c>
      <c r="Q4834" s="2">
        <f t="shared" si="4107"/>
        <v>33.476470588235294</v>
      </c>
    </row>
    <row r="4835" spans="1:17">
      <c r="A4835" s="12" t="s">
        <v>803</v>
      </c>
      <c r="B4835" s="12" t="s">
        <v>140</v>
      </c>
      <c r="C4835" s="12" t="s">
        <v>950</v>
      </c>
      <c r="D4835" s="12" t="s">
        <v>1728</v>
      </c>
      <c r="E4835" s="11">
        <v>6112</v>
      </c>
      <c r="F4835" s="12" t="s">
        <v>1734</v>
      </c>
      <c r="G4835" s="84" t="s">
        <v>3109</v>
      </c>
      <c r="H4835" s="13" t="s">
        <v>6</v>
      </c>
      <c r="I4835" s="2">
        <v>7000</v>
      </c>
      <c r="J4835" s="2">
        <v>17880</v>
      </c>
      <c r="K4835" s="2">
        <v>17880</v>
      </c>
      <c r="L4835" s="2">
        <f t="shared" si="4118"/>
        <v>0</v>
      </c>
      <c r="M4835" s="2"/>
      <c r="N4835" s="2"/>
      <c r="O4835" s="2"/>
      <c r="P4835" s="2">
        <f t="shared" si="4120"/>
        <v>17880</v>
      </c>
      <c r="Q4835" s="2">
        <f t="shared" si="4107"/>
        <v>100</v>
      </c>
    </row>
    <row r="4836" spans="1:17">
      <c r="A4836" s="12" t="s">
        <v>803</v>
      </c>
      <c r="B4836" s="12" t="s">
        <v>140</v>
      </c>
      <c r="C4836" s="12" t="s">
        <v>950</v>
      </c>
      <c r="D4836" s="12" t="s">
        <v>1728</v>
      </c>
      <c r="E4836" s="18" t="s">
        <v>13</v>
      </c>
      <c r="F4836" s="18" t="s">
        <v>0</v>
      </c>
      <c r="G4836" s="81" t="s">
        <v>0</v>
      </c>
      <c r="H4836" s="18" t="s">
        <v>14</v>
      </c>
      <c r="I4836" s="3">
        <v>222354</v>
      </c>
      <c r="J4836" s="3">
        <f t="shared" ref="J4836:K4836" si="4126">SUM(J4837)</f>
        <v>207354</v>
      </c>
      <c r="K4836" s="3">
        <f t="shared" si="4126"/>
        <v>105109</v>
      </c>
      <c r="L4836" s="3">
        <f t="shared" si="4118"/>
        <v>51500</v>
      </c>
      <c r="M4836" s="3">
        <f t="shared" ref="M4836:O4836" si="4127">SUM(M4837)</f>
        <v>16000</v>
      </c>
      <c r="N4836" s="3">
        <f t="shared" si="4127"/>
        <v>17500</v>
      </c>
      <c r="O4836" s="3">
        <f t="shared" si="4127"/>
        <v>18000</v>
      </c>
      <c r="P4836" s="3">
        <f t="shared" si="4120"/>
        <v>156609</v>
      </c>
      <c r="Q4836" s="3">
        <f t="shared" si="4107"/>
        <v>75.527359009230594</v>
      </c>
    </row>
    <row r="4837" spans="1:17">
      <c r="A4837" s="33" t="s">
        <v>803</v>
      </c>
      <c r="B4837" s="33" t="s">
        <v>140</v>
      </c>
      <c r="C4837" s="33" t="s">
        <v>950</v>
      </c>
      <c r="D4837" s="33" t="s">
        <v>1728</v>
      </c>
      <c r="E4837" s="34">
        <v>6121</v>
      </c>
      <c r="F4837" s="33"/>
      <c r="G4837" s="84" t="s">
        <v>3109</v>
      </c>
      <c r="H4837" s="35" t="s">
        <v>15</v>
      </c>
      <c r="I4837" s="2">
        <v>222354</v>
      </c>
      <c r="J4837" s="2">
        <v>207354</v>
      </c>
      <c r="K4837" s="2">
        <v>105109</v>
      </c>
      <c r="L4837" s="2">
        <f t="shared" si="4118"/>
        <v>51500</v>
      </c>
      <c r="M4837" s="2">
        <v>16000</v>
      </c>
      <c r="N4837" s="2">
        <v>17500</v>
      </c>
      <c r="O4837" s="2">
        <v>18000</v>
      </c>
      <c r="P4837" s="2">
        <f t="shared" si="4120"/>
        <v>156609</v>
      </c>
      <c r="Q4837" s="2">
        <f t="shared" si="4107"/>
        <v>75.527359009230594</v>
      </c>
    </row>
    <row r="4838" spans="1:17">
      <c r="A4838" s="12" t="s">
        <v>803</v>
      </c>
      <c r="B4838" s="12" t="s">
        <v>140</v>
      </c>
      <c r="C4838" s="12" t="s">
        <v>950</v>
      </c>
      <c r="D4838" s="12" t="s">
        <v>1728</v>
      </c>
      <c r="E4838" s="18" t="s">
        <v>16</v>
      </c>
      <c r="F4838" s="18" t="s">
        <v>0</v>
      </c>
      <c r="G4838" s="81" t="s">
        <v>0</v>
      </c>
      <c r="H4838" s="18" t="s">
        <v>17</v>
      </c>
      <c r="I4838" s="3">
        <v>406100</v>
      </c>
      <c r="J4838" s="3">
        <f t="shared" ref="J4838:K4838" si="4128">SUM(J4839:J4846)</f>
        <v>77620</v>
      </c>
      <c r="K4838" s="3">
        <f t="shared" si="4128"/>
        <v>64827</v>
      </c>
      <c r="L4838" s="3">
        <f t="shared" si="4118"/>
        <v>8920</v>
      </c>
      <c r="M4838" s="3">
        <f t="shared" ref="M4838:O4838" si="4129">SUM(M4839:M4846)</f>
        <v>4620</v>
      </c>
      <c r="N4838" s="3">
        <f t="shared" si="4129"/>
        <v>3400</v>
      </c>
      <c r="O4838" s="3">
        <f t="shared" si="4129"/>
        <v>900</v>
      </c>
      <c r="P4838" s="3">
        <f t="shared" si="4120"/>
        <v>73747</v>
      </c>
      <c r="Q4838" s="3">
        <f t="shared" si="4107"/>
        <v>95.010306622004634</v>
      </c>
    </row>
    <row r="4839" spans="1:17">
      <c r="A4839" s="12" t="s">
        <v>803</v>
      </c>
      <c r="B4839" s="12" t="s">
        <v>140</v>
      </c>
      <c r="C4839" s="12" t="s">
        <v>950</v>
      </c>
      <c r="D4839" s="12" t="s">
        <v>1728</v>
      </c>
      <c r="E4839" s="11">
        <v>6131</v>
      </c>
      <c r="F4839" s="12"/>
      <c r="G4839" s="84" t="s">
        <v>3109</v>
      </c>
      <c r="H4839" s="13" t="s">
        <v>18</v>
      </c>
      <c r="I4839" s="2">
        <v>15000</v>
      </c>
      <c r="J4839" s="2">
        <v>0</v>
      </c>
      <c r="K4839" s="2">
        <v>0</v>
      </c>
      <c r="L4839" s="2">
        <f t="shared" si="4118"/>
        <v>0</v>
      </c>
      <c r="M4839" s="2"/>
      <c r="N4839" s="2"/>
      <c r="O4839" s="2"/>
      <c r="P4839" s="2">
        <f t="shared" si="4120"/>
        <v>0</v>
      </c>
      <c r="Q4839" s="2" t="str">
        <f t="shared" si="4107"/>
        <v>-</v>
      </c>
    </row>
    <row r="4840" spans="1:17">
      <c r="A4840" s="12" t="s">
        <v>803</v>
      </c>
      <c r="B4840" s="12" t="s">
        <v>140</v>
      </c>
      <c r="C4840" s="12" t="s">
        <v>950</v>
      </c>
      <c r="D4840" s="12" t="s">
        <v>1728</v>
      </c>
      <c r="E4840" s="11">
        <v>6132</v>
      </c>
      <c r="F4840" s="12"/>
      <c r="G4840" s="84" t="s">
        <v>3109</v>
      </c>
      <c r="H4840" s="13" t="s">
        <v>19</v>
      </c>
      <c r="I4840" s="2">
        <v>50000</v>
      </c>
      <c r="J4840" s="2">
        <v>36120</v>
      </c>
      <c r="K4840" s="2">
        <v>35000</v>
      </c>
      <c r="L4840" s="2">
        <f t="shared" si="4118"/>
        <v>1120</v>
      </c>
      <c r="M4840" s="2">
        <v>1120</v>
      </c>
      <c r="N4840" s="2"/>
      <c r="O4840" s="2"/>
      <c r="P4840" s="2">
        <f t="shared" si="4120"/>
        <v>36120</v>
      </c>
      <c r="Q4840" s="2">
        <f t="shared" si="4107"/>
        <v>100</v>
      </c>
    </row>
    <row r="4841" spans="1:17">
      <c r="A4841" s="12" t="s">
        <v>803</v>
      </c>
      <c r="B4841" s="12" t="s">
        <v>140</v>
      </c>
      <c r="C4841" s="12" t="s">
        <v>950</v>
      </c>
      <c r="D4841" s="12" t="s">
        <v>1728</v>
      </c>
      <c r="E4841" s="11">
        <v>6133</v>
      </c>
      <c r="F4841" s="12"/>
      <c r="G4841" s="84" t="s">
        <v>3109</v>
      </c>
      <c r="H4841" s="13" t="s">
        <v>20</v>
      </c>
      <c r="I4841" s="2">
        <v>10500</v>
      </c>
      <c r="J4841" s="2">
        <v>5500</v>
      </c>
      <c r="K4841" s="2">
        <v>5000</v>
      </c>
      <c r="L4841" s="2">
        <f t="shared" si="4118"/>
        <v>500</v>
      </c>
      <c r="M4841" s="2">
        <v>500</v>
      </c>
      <c r="N4841" s="2"/>
      <c r="O4841" s="2"/>
      <c r="P4841" s="2">
        <f t="shared" si="4120"/>
        <v>5500</v>
      </c>
      <c r="Q4841" s="2">
        <f t="shared" si="4107"/>
        <v>100</v>
      </c>
    </row>
    <row r="4842" spans="1:17">
      <c r="A4842" s="12" t="s">
        <v>803</v>
      </c>
      <c r="B4842" s="12" t="s">
        <v>140</v>
      </c>
      <c r="C4842" s="12" t="s">
        <v>950</v>
      </c>
      <c r="D4842" s="12" t="s">
        <v>1728</v>
      </c>
      <c r="E4842" s="11">
        <v>6134</v>
      </c>
      <c r="F4842" s="12"/>
      <c r="G4842" s="84" t="s">
        <v>3109</v>
      </c>
      <c r="H4842" s="13" t="s">
        <v>21</v>
      </c>
      <c r="I4842" s="2">
        <v>19000</v>
      </c>
      <c r="J4842" s="2">
        <v>6000</v>
      </c>
      <c r="K4842" s="2">
        <v>5500</v>
      </c>
      <c r="L4842" s="2">
        <f t="shared" si="4118"/>
        <v>500</v>
      </c>
      <c r="M4842" s="2">
        <v>500</v>
      </c>
      <c r="N4842" s="2"/>
      <c r="O4842" s="2"/>
      <c r="P4842" s="2">
        <f t="shared" si="4120"/>
        <v>6000</v>
      </c>
      <c r="Q4842" s="2">
        <f t="shared" si="4107"/>
        <v>100</v>
      </c>
    </row>
    <row r="4843" spans="1:17">
      <c r="A4843" s="12" t="s">
        <v>803</v>
      </c>
      <c r="B4843" s="12" t="s">
        <v>140</v>
      </c>
      <c r="C4843" s="12" t="s">
        <v>950</v>
      </c>
      <c r="D4843" s="12" t="s">
        <v>1728</v>
      </c>
      <c r="E4843" s="11">
        <v>6136</v>
      </c>
      <c r="F4843" s="12"/>
      <c r="G4843" s="84" t="s">
        <v>3109</v>
      </c>
      <c r="H4843" s="13" t="s">
        <v>23</v>
      </c>
      <c r="I4843" s="2">
        <v>2000</v>
      </c>
      <c r="J4843" s="2">
        <v>0</v>
      </c>
      <c r="K4843" s="2">
        <v>0</v>
      </c>
      <c r="L4843" s="2">
        <f t="shared" si="4118"/>
        <v>0</v>
      </c>
      <c r="M4843" s="2"/>
      <c r="N4843" s="2"/>
      <c r="O4843" s="2"/>
      <c r="P4843" s="2">
        <f t="shared" si="4120"/>
        <v>0</v>
      </c>
      <c r="Q4843" s="2" t="str">
        <f t="shared" si="4107"/>
        <v>-</v>
      </c>
    </row>
    <row r="4844" spans="1:17">
      <c r="A4844" s="12" t="s">
        <v>803</v>
      </c>
      <c r="B4844" s="12" t="s">
        <v>140</v>
      </c>
      <c r="C4844" s="12" t="s">
        <v>950</v>
      </c>
      <c r="D4844" s="12" t="s">
        <v>1728</v>
      </c>
      <c r="E4844" s="11">
        <v>6137</v>
      </c>
      <c r="F4844" s="12"/>
      <c r="G4844" s="84" t="s">
        <v>3109</v>
      </c>
      <c r="H4844" s="13" t="s">
        <v>24</v>
      </c>
      <c r="I4844" s="2">
        <v>12000</v>
      </c>
      <c r="J4844" s="2">
        <v>4000</v>
      </c>
      <c r="K4844" s="2">
        <v>2500</v>
      </c>
      <c r="L4844" s="2">
        <f t="shared" si="4118"/>
        <v>500</v>
      </c>
      <c r="M4844" s="2"/>
      <c r="N4844" s="2">
        <v>500</v>
      </c>
      <c r="O4844" s="2"/>
      <c r="P4844" s="2">
        <f t="shared" si="4120"/>
        <v>3000</v>
      </c>
      <c r="Q4844" s="2">
        <f t="shared" si="4107"/>
        <v>75</v>
      </c>
    </row>
    <row r="4845" spans="1:17">
      <c r="A4845" s="12" t="s">
        <v>803</v>
      </c>
      <c r="B4845" s="12" t="s">
        <v>140</v>
      </c>
      <c r="C4845" s="12" t="s">
        <v>950</v>
      </c>
      <c r="D4845" s="12" t="s">
        <v>1728</v>
      </c>
      <c r="E4845" s="11">
        <v>6138</v>
      </c>
      <c r="F4845" s="12"/>
      <c r="G4845" s="84" t="s">
        <v>3109</v>
      </c>
      <c r="H4845" s="13" t="s">
        <v>25</v>
      </c>
      <c r="I4845" s="2">
        <v>1200</v>
      </c>
      <c r="J4845" s="2">
        <v>200</v>
      </c>
      <c r="K4845" s="2">
        <v>0</v>
      </c>
      <c r="L4845" s="2">
        <f t="shared" si="4118"/>
        <v>0</v>
      </c>
      <c r="M4845" s="2"/>
      <c r="N4845" s="2"/>
      <c r="O4845" s="2"/>
      <c r="P4845" s="2">
        <f t="shared" si="4120"/>
        <v>0</v>
      </c>
      <c r="Q4845" s="2">
        <f t="shared" si="4107"/>
        <v>0</v>
      </c>
    </row>
    <row r="4846" spans="1:17">
      <c r="A4846" s="17" t="s">
        <v>803</v>
      </c>
      <c r="B4846" s="17" t="s">
        <v>140</v>
      </c>
      <c r="C4846" s="17" t="s">
        <v>950</v>
      </c>
      <c r="D4846" s="17" t="s">
        <v>1728</v>
      </c>
      <c r="E4846" s="17" t="s">
        <v>99</v>
      </c>
      <c r="F4846" s="12" t="s">
        <v>0</v>
      </c>
      <c r="G4846" s="84" t="s">
        <v>0</v>
      </c>
      <c r="H4846" s="18" t="s">
        <v>26</v>
      </c>
      <c r="I4846" s="3">
        <v>296400</v>
      </c>
      <c r="J4846" s="3">
        <f t="shared" ref="J4846:K4846" si="4130">SUM(J4847:J4849)</f>
        <v>25800</v>
      </c>
      <c r="K4846" s="3">
        <f t="shared" si="4130"/>
        <v>16827</v>
      </c>
      <c r="L4846" s="3">
        <f t="shared" si="4118"/>
        <v>6300</v>
      </c>
      <c r="M4846" s="3">
        <f t="shared" ref="M4846:O4846" si="4131">SUM(M4847:M4849)</f>
        <v>2500</v>
      </c>
      <c r="N4846" s="3">
        <f t="shared" si="4131"/>
        <v>2900</v>
      </c>
      <c r="O4846" s="3">
        <f t="shared" si="4131"/>
        <v>900</v>
      </c>
      <c r="P4846" s="3">
        <f t="shared" si="4120"/>
        <v>23127</v>
      </c>
      <c r="Q4846" s="3">
        <f t="shared" si="4107"/>
        <v>89.639534883720927</v>
      </c>
    </row>
    <row r="4847" spans="1:17">
      <c r="A4847" s="12" t="s">
        <v>803</v>
      </c>
      <c r="B4847" s="12" t="s">
        <v>140</v>
      </c>
      <c r="C4847" s="12" t="s">
        <v>950</v>
      </c>
      <c r="D4847" s="12" t="s">
        <v>1728</v>
      </c>
      <c r="E4847" s="11">
        <v>6139</v>
      </c>
      <c r="F4847" s="12"/>
      <c r="G4847" s="84" t="s">
        <v>3109</v>
      </c>
      <c r="H4847" s="13" t="s">
        <v>26</v>
      </c>
      <c r="I4847" s="2">
        <v>286500</v>
      </c>
      <c r="J4847" s="2">
        <v>15900</v>
      </c>
      <c r="K4847" s="2">
        <v>11400</v>
      </c>
      <c r="L4847" s="2">
        <f t="shared" si="4118"/>
        <v>3500</v>
      </c>
      <c r="M4847" s="2">
        <v>1500</v>
      </c>
      <c r="N4847" s="2">
        <v>2000</v>
      </c>
      <c r="O4847" s="2"/>
      <c r="P4847" s="2">
        <f t="shared" si="4120"/>
        <v>14900</v>
      </c>
      <c r="Q4847" s="2">
        <f t="shared" si="4107"/>
        <v>93.710691823899367</v>
      </c>
    </row>
    <row r="4848" spans="1:17">
      <c r="A4848" s="33" t="s">
        <v>803</v>
      </c>
      <c r="B4848" s="33" t="s">
        <v>140</v>
      </c>
      <c r="C4848" s="33" t="s">
        <v>950</v>
      </c>
      <c r="D4848" s="33" t="s">
        <v>1728</v>
      </c>
      <c r="E4848" s="34">
        <v>6139</v>
      </c>
      <c r="F4848" s="33" t="s">
        <v>1735</v>
      </c>
      <c r="G4848" s="84" t="s">
        <v>3109</v>
      </c>
      <c r="H4848" s="35" t="s">
        <v>108</v>
      </c>
      <c r="I4848" s="2">
        <v>6400</v>
      </c>
      <c r="J4848" s="2">
        <v>6400</v>
      </c>
      <c r="K4848" s="2">
        <v>3327</v>
      </c>
      <c r="L4848" s="2">
        <f t="shared" si="4118"/>
        <v>1700</v>
      </c>
      <c r="M4848" s="2">
        <v>600</v>
      </c>
      <c r="N4848" s="2">
        <v>550</v>
      </c>
      <c r="O4848" s="2">
        <v>550</v>
      </c>
      <c r="P4848" s="2">
        <f t="shared" si="4120"/>
        <v>5027</v>
      </c>
      <c r="Q4848" s="2">
        <f t="shared" si="4107"/>
        <v>78.546875</v>
      </c>
    </row>
    <row r="4849" spans="1:17" ht="22.5">
      <c r="A4849" s="12" t="s">
        <v>803</v>
      </c>
      <c r="B4849" s="12" t="s">
        <v>140</v>
      </c>
      <c r="C4849" s="12" t="s">
        <v>950</v>
      </c>
      <c r="D4849" s="12" t="s">
        <v>1728</v>
      </c>
      <c r="E4849" s="11">
        <v>6139</v>
      </c>
      <c r="F4849" s="12" t="s">
        <v>1736</v>
      </c>
      <c r="G4849" s="84" t="s">
        <v>3109</v>
      </c>
      <c r="H4849" s="13" t="s">
        <v>114</v>
      </c>
      <c r="I4849" s="2">
        <v>3500</v>
      </c>
      <c r="J4849" s="2">
        <v>3500</v>
      </c>
      <c r="K4849" s="2">
        <v>2100</v>
      </c>
      <c r="L4849" s="2">
        <f t="shared" si="4118"/>
        <v>1100</v>
      </c>
      <c r="M4849" s="2">
        <v>400</v>
      </c>
      <c r="N4849" s="2">
        <v>350</v>
      </c>
      <c r="O4849" s="2">
        <v>350</v>
      </c>
      <c r="P4849" s="2">
        <f t="shared" si="4120"/>
        <v>3200</v>
      </c>
      <c r="Q4849" s="2">
        <f t="shared" si="4107"/>
        <v>91.428571428571431</v>
      </c>
    </row>
    <row r="4850" spans="1:17" ht="22.5">
      <c r="A4850" s="17" t="s">
        <v>0</v>
      </c>
      <c r="B4850" s="17" t="s">
        <v>0</v>
      </c>
      <c r="C4850" s="17" t="s">
        <v>0</v>
      </c>
      <c r="D4850" s="18" t="s">
        <v>0</v>
      </c>
      <c r="E4850" s="18" t="s">
        <v>0</v>
      </c>
      <c r="F4850" s="18" t="s">
        <v>0</v>
      </c>
      <c r="G4850" s="81" t="s">
        <v>0</v>
      </c>
      <c r="H4850" s="24" t="s">
        <v>36</v>
      </c>
      <c r="I4850" s="29">
        <v>9100</v>
      </c>
      <c r="J4850" s="29">
        <f t="shared" ref="J4850:K4850" si="4132">SUM(J4851)</f>
        <v>3130</v>
      </c>
      <c r="K4850" s="29">
        <f t="shared" si="4132"/>
        <v>3030</v>
      </c>
      <c r="L4850" s="29">
        <f t="shared" si="4118"/>
        <v>0</v>
      </c>
      <c r="M4850" s="29">
        <f t="shared" ref="M4850:O4850" si="4133">SUM(M4851)</f>
        <v>0</v>
      </c>
      <c r="N4850" s="29">
        <f t="shared" si="4133"/>
        <v>0</v>
      </c>
      <c r="O4850" s="29">
        <f t="shared" si="4133"/>
        <v>0</v>
      </c>
      <c r="P4850" s="29">
        <f t="shared" si="4120"/>
        <v>3030</v>
      </c>
      <c r="Q4850" s="29">
        <f t="shared" si="4107"/>
        <v>96.805111821086271</v>
      </c>
    </row>
    <row r="4851" spans="1:17">
      <c r="A4851" s="12" t="s">
        <v>803</v>
      </c>
      <c r="B4851" s="12" t="s">
        <v>140</v>
      </c>
      <c r="C4851" s="12" t="s">
        <v>950</v>
      </c>
      <c r="D4851" s="12" t="s">
        <v>1728</v>
      </c>
      <c r="E4851" s="18" t="s">
        <v>28</v>
      </c>
      <c r="F4851" s="18" t="s">
        <v>0</v>
      </c>
      <c r="G4851" s="81" t="s">
        <v>0</v>
      </c>
      <c r="H4851" s="18" t="s">
        <v>29</v>
      </c>
      <c r="I4851" s="3">
        <v>9100</v>
      </c>
      <c r="J4851" s="3">
        <f t="shared" ref="J4851" si="4134">SUM(J4852,J4854)</f>
        <v>3130</v>
      </c>
      <c r="K4851" s="3">
        <f t="shared" ref="K4851" si="4135">SUM(K4852,K4854)</f>
        <v>3030</v>
      </c>
      <c r="L4851" s="3">
        <f t="shared" si="4118"/>
        <v>0</v>
      </c>
      <c r="M4851" s="3">
        <f t="shared" ref="M4851:O4851" si="4136">SUM(M4852,M4854)</f>
        <v>0</v>
      </c>
      <c r="N4851" s="3">
        <f t="shared" si="4136"/>
        <v>0</v>
      </c>
      <c r="O4851" s="3">
        <f t="shared" si="4136"/>
        <v>0</v>
      </c>
      <c r="P4851" s="3">
        <f t="shared" si="4120"/>
        <v>3030</v>
      </c>
      <c r="Q4851" s="3">
        <f t="shared" si="4107"/>
        <v>96.805111821086271</v>
      </c>
    </row>
    <row r="4852" spans="1:17">
      <c r="A4852" s="17" t="s">
        <v>803</v>
      </c>
      <c r="B4852" s="17" t="s">
        <v>140</v>
      </c>
      <c r="C4852" s="17" t="s">
        <v>950</v>
      </c>
      <c r="D4852" s="17" t="s">
        <v>1728</v>
      </c>
      <c r="E4852" s="17" t="s">
        <v>149</v>
      </c>
      <c r="F4852" s="12" t="s">
        <v>0</v>
      </c>
      <c r="G4852" s="84" t="s">
        <v>0</v>
      </c>
      <c r="H4852" s="18" t="s">
        <v>31</v>
      </c>
      <c r="I4852" s="3">
        <v>9000</v>
      </c>
      <c r="J4852" s="3">
        <f t="shared" ref="J4852:K4852" si="4137">SUM(J4853)</f>
        <v>0</v>
      </c>
      <c r="K4852" s="3">
        <f t="shared" si="4137"/>
        <v>0</v>
      </c>
      <c r="L4852" s="3">
        <f t="shared" si="4118"/>
        <v>0</v>
      </c>
      <c r="M4852" s="3">
        <f t="shared" ref="M4852:O4852" si="4138">SUM(M4853)</f>
        <v>0</v>
      </c>
      <c r="N4852" s="3">
        <f t="shared" si="4138"/>
        <v>0</v>
      </c>
      <c r="O4852" s="3">
        <f t="shared" si="4138"/>
        <v>0</v>
      </c>
      <c r="P4852" s="3">
        <f t="shared" si="4120"/>
        <v>0</v>
      </c>
      <c r="Q4852" s="3" t="str">
        <f t="shared" si="4107"/>
        <v>-</v>
      </c>
    </row>
    <row r="4853" spans="1:17">
      <c r="A4853" s="12" t="s">
        <v>803</v>
      </c>
      <c r="B4853" s="12" t="s">
        <v>140</v>
      </c>
      <c r="C4853" s="12" t="s">
        <v>950</v>
      </c>
      <c r="D4853" s="12" t="s">
        <v>1728</v>
      </c>
      <c r="E4853" s="11">
        <v>6142</v>
      </c>
      <c r="F4853" s="12"/>
      <c r="G4853" s="84" t="s">
        <v>3109</v>
      </c>
      <c r="H4853" s="13" t="s">
        <v>31</v>
      </c>
      <c r="I4853" s="2">
        <v>9000</v>
      </c>
      <c r="J4853" s="2">
        <v>0</v>
      </c>
      <c r="K4853" s="2">
        <v>0</v>
      </c>
      <c r="L4853" s="2">
        <f t="shared" si="4118"/>
        <v>0</v>
      </c>
      <c r="M4853" s="2"/>
      <c r="N4853" s="2"/>
      <c r="O4853" s="2"/>
      <c r="P4853" s="2">
        <f t="shared" si="4120"/>
        <v>0</v>
      </c>
      <c r="Q4853" s="2" t="str">
        <f t="shared" si="4107"/>
        <v>-</v>
      </c>
    </row>
    <row r="4854" spans="1:17">
      <c r="A4854" s="17" t="s">
        <v>803</v>
      </c>
      <c r="B4854" s="17" t="s">
        <v>140</v>
      </c>
      <c r="C4854" s="17" t="s">
        <v>950</v>
      </c>
      <c r="D4854" s="17" t="s">
        <v>1728</v>
      </c>
      <c r="E4854" s="17" t="s">
        <v>120</v>
      </c>
      <c r="F4854" s="12" t="s">
        <v>0</v>
      </c>
      <c r="G4854" s="84" t="s">
        <v>0</v>
      </c>
      <c r="H4854" s="18" t="s">
        <v>35</v>
      </c>
      <c r="I4854" s="3">
        <v>100</v>
      </c>
      <c r="J4854" s="3">
        <f t="shared" ref="J4854:K4854" si="4139">SUM(J4855)</f>
        <v>3130</v>
      </c>
      <c r="K4854" s="3">
        <f t="shared" si="4139"/>
        <v>3030</v>
      </c>
      <c r="L4854" s="3">
        <f t="shared" si="4118"/>
        <v>0</v>
      </c>
      <c r="M4854" s="3">
        <f t="shared" ref="M4854:O4854" si="4140">SUM(M4855)</f>
        <v>0</v>
      </c>
      <c r="N4854" s="3">
        <f t="shared" si="4140"/>
        <v>0</v>
      </c>
      <c r="O4854" s="3">
        <f t="shared" si="4140"/>
        <v>0</v>
      </c>
      <c r="P4854" s="3">
        <f t="shared" si="4120"/>
        <v>3030</v>
      </c>
      <c r="Q4854" s="3">
        <f t="shared" si="4107"/>
        <v>96.805111821086271</v>
      </c>
    </row>
    <row r="4855" spans="1:17">
      <c r="A4855" s="12" t="s">
        <v>803</v>
      </c>
      <c r="B4855" s="12" t="s">
        <v>140</v>
      </c>
      <c r="C4855" s="12" t="s">
        <v>950</v>
      </c>
      <c r="D4855" s="12" t="s">
        <v>1728</v>
      </c>
      <c r="E4855" s="11">
        <v>6148</v>
      </c>
      <c r="F4855" s="12"/>
      <c r="G4855" s="84" t="s">
        <v>3109</v>
      </c>
      <c r="H4855" s="13" t="s">
        <v>35</v>
      </c>
      <c r="I4855" s="2">
        <v>100</v>
      </c>
      <c r="J4855" s="2">
        <v>3130</v>
      </c>
      <c r="K4855" s="2">
        <v>3030</v>
      </c>
      <c r="L4855" s="2">
        <f t="shared" si="4118"/>
        <v>0</v>
      </c>
      <c r="M4855" s="2"/>
      <c r="N4855" s="2"/>
      <c r="O4855" s="2"/>
      <c r="P4855" s="2">
        <f t="shared" si="4120"/>
        <v>3030</v>
      </c>
      <c r="Q4855" s="2">
        <f t="shared" si="4107"/>
        <v>96.805111821086271</v>
      </c>
    </row>
    <row r="4856" spans="1:17" ht="22.5">
      <c r="A4856" s="17" t="s">
        <v>0</v>
      </c>
      <c r="B4856" s="17" t="s">
        <v>0</v>
      </c>
      <c r="C4856" s="17" t="s">
        <v>0</v>
      </c>
      <c r="D4856" s="18" t="s">
        <v>0</v>
      </c>
      <c r="E4856" s="18" t="s">
        <v>0</v>
      </c>
      <c r="F4856" s="18" t="s">
        <v>0</v>
      </c>
      <c r="G4856" s="81" t="s">
        <v>0</v>
      </c>
      <c r="H4856" s="24" t="s">
        <v>58</v>
      </c>
      <c r="I4856" s="29">
        <v>80000</v>
      </c>
      <c r="J4856" s="29">
        <f t="shared" ref="J4856:K4856" si="4141">SUM(J4857)</f>
        <v>30000</v>
      </c>
      <c r="K4856" s="29">
        <f t="shared" si="4141"/>
        <v>0</v>
      </c>
      <c r="L4856" s="29">
        <f t="shared" si="4118"/>
        <v>0</v>
      </c>
      <c r="M4856" s="29">
        <f t="shared" ref="M4856:O4856" si="4142">SUM(M4857)</f>
        <v>0</v>
      </c>
      <c r="N4856" s="29">
        <f t="shared" si="4142"/>
        <v>0</v>
      </c>
      <c r="O4856" s="29">
        <f t="shared" si="4142"/>
        <v>0</v>
      </c>
      <c r="P4856" s="29">
        <f t="shared" si="4120"/>
        <v>0</v>
      </c>
      <c r="Q4856" s="29">
        <f t="shared" si="4107"/>
        <v>0</v>
      </c>
    </row>
    <row r="4857" spans="1:17">
      <c r="A4857" s="12" t="s">
        <v>803</v>
      </c>
      <c r="B4857" s="12" t="s">
        <v>140</v>
      </c>
      <c r="C4857" s="12" t="s">
        <v>950</v>
      </c>
      <c r="D4857" s="12" t="s">
        <v>1728</v>
      </c>
      <c r="E4857" s="18" t="s">
        <v>50</v>
      </c>
      <c r="F4857" s="18" t="s">
        <v>0</v>
      </c>
      <c r="G4857" s="81" t="s">
        <v>0</v>
      </c>
      <c r="H4857" s="18" t="s">
        <v>51</v>
      </c>
      <c r="I4857" s="3">
        <v>80000</v>
      </c>
      <c r="J4857" s="3">
        <f t="shared" ref="J4857" si="4143">SUM(J4858:J4859)</f>
        <v>30000</v>
      </c>
      <c r="K4857" s="3">
        <f t="shared" ref="K4857" si="4144">SUM(K4858:K4859)</f>
        <v>0</v>
      </c>
      <c r="L4857" s="3">
        <f t="shared" si="4118"/>
        <v>0</v>
      </c>
      <c r="M4857" s="3">
        <f t="shared" ref="M4857:O4857" si="4145">SUM(M4858:M4859)</f>
        <v>0</v>
      </c>
      <c r="N4857" s="3">
        <f t="shared" si="4145"/>
        <v>0</v>
      </c>
      <c r="O4857" s="3">
        <f t="shared" si="4145"/>
        <v>0</v>
      </c>
      <c r="P4857" s="3">
        <f t="shared" si="4120"/>
        <v>0</v>
      </c>
      <c r="Q4857" s="3">
        <f t="shared" si="4107"/>
        <v>0</v>
      </c>
    </row>
    <row r="4858" spans="1:17">
      <c r="A4858" s="12" t="s">
        <v>803</v>
      </c>
      <c r="B4858" s="12" t="s">
        <v>140</v>
      </c>
      <c r="C4858" s="12" t="s">
        <v>950</v>
      </c>
      <c r="D4858" s="12" t="s">
        <v>1728</v>
      </c>
      <c r="E4858" s="11">
        <v>8213</v>
      </c>
      <c r="F4858" s="12"/>
      <c r="G4858" s="84" t="s">
        <v>3109</v>
      </c>
      <c r="H4858" s="13" t="s">
        <v>54</v>
      </c>
      <c r="I4858" s="2">
        <v>44000</v>
      </c>
      <c r="J4858" s="2">
        <v>20000</v>
      </c>
      <c r="K4858" s="2">
        <v>0</v>
      </c>
      <c r="L4858" s="2">
        <f t="shared" si="4118"/>
        <v>0</v>
      </c>
      <c r="M4858" s="2"/>
      <c r="N4858" s="2"/>
      <c r="O4858" s="2"/>
      <c r="P4858" s="2">
        <f t="shared" si="4120"/>
        <v>0</v>
      </c>
      <c r="Q4858" s="2">
        <f t="shared" si="4107"/>
        <v>0</v>
      </c>
    </row>
    <row r="4859" spans="1:17">
      <c r="A4859" s="12" t="s">
        <v>803</v>
      </c>
      <c r="B4859" s="12" t="s">
        <v>140</v>
      </c>
      <c r="C4859" s="12" t="s">
        <v>950</v>
      </c>
      <c r="D4859" s="12" t="s">
        <v>1728</v>
      </c>
      <c r="E4859" s="11">
        <v>8216</v>
      </c>
      <c r="F4859" s="12"/>
      <c r="G4859" s="84" t="s">
        <v>3109</v>
      </c>
      <c r="H4859" s="13" t="s">
        <v>57</v>
      </c>
      <c r="I4859" s="2">
        <v>36000</v>
      </c>
      <c r="J4859" s="2">
        <v>10000</v>
      </c>
      <c r="K4859" s="2">
        <v>0</v>
      </c>
      <c r="L4859" s="2">
        <f t="shared" si="4118"/>
        <v>0</v>
      </c>
      <c r="M4859" s="2"/>
      <c r="N4859" s="2"/>
      <c r="O4859" s="2"/>
      <c r="P4859" s="2">
        <f t="shared" si="4120"/>
        <v>0</v>
      </c>
      <c r="Q4859" s="2">
        <f t="shared" si="4107"/>
        <v>0</v>
      </c>
    </row>
    <row r="4860" spans="1:17">
      <c r="A4860" s="13" t="s">
        <v>0</v>
      </c>
      <c r="B4860" s="13" t="s">
        <v>0</v>
      </c>
      <c r="C4860" s="13" t="s">
        <v>0</v>
      </c>
      <c r="D4860" s="13" t="s">
        <v>0</v>
      </c>
      <c r="E4860" s="13" t="s">
        <v>0</v>
      </c>
      <c r="F4860" s="13" t="s">
        <v>0</v>
      </c>
      <c r="G4860" s="84" t="s">
        <v>0</v>
      </c>
      <c r="H4860" s="24" t="s">
        <v>1737</v>
      </c>
      <c r="I4860" s="29">
        <v>3088920</v>
      </c>
      <c r="J4860" s="29">
        <f t="shared" ref="J4860:K4860" si="4146">SUM(J4827,J4850,J4856)</f>
        <v>2570342</v>
      </c>
      <c r="K4860" s="29">
        <f t="shared" si="4146"/>
        <v>1356650</v>
      </c>
      <c r="L4860" s="29">
        <f t="shared" si="4118"/>
        <v>610520</v>
      </c>
      <c r="M4860" s="29">
        <f t="shared" ref="M4860:O4860" si="4147">SUM(M4827,M4850,M4856)</f>
        <v>193320</v>
      </c>
      <c r="N4860" s="29">
        <f t="shared" si="4147"/>
        <v>203600</v>
      </c>
      <c r="O4860" s="29">
        <f t="shared" si="4147"/>
        <v>213600</v>
      </c>
      <c r="P4860" s="29">
        <f t="shared" si="4120"/>
        <v>1967170</v>
      </c>
      <c r="Q4860" s="29">
        <f t="shared" si="4107"/>
        <v>76.533395166868843</v>
      </c>
    </row>
    <row r="4861" spans="1:17" ht="15.75" thickBot="1">
      <c r="A4861" s="13" t="s">
        <v>0</v>
      </c>
      <c r="B4861" s="13" t="s">
        <v>0</v>
      </c>
      <c r="C4861" s="13" t="s">
        <v>0</v>
      </c>
      <c r="D4861" s="13" t="s">
        <v>0</v>
      </c>
      <c r="E4861" s="13" t="s">
        <v>0</v>
      </c>
      <c r="F4861" s="13" t="s">
        <v>0</v>
      </c>
      <c r="G4861" s="84" t="s">
        <v>0</v>
      </c>
      <c r="H4861" s="18" t="s">
        <v>125</v>
      </c>
      <c r="I4861" s="3">
        <v>65</v>
      </c>
      <c r="J4861" s="3">
        <v>65</v>
      </c>
      <c r="K4861" s="3">
        <v>0</v>
      </c>
      <c r="L4861" s="3">
        <f t="shared" si="4118"/>
        <v>0</v>
      </c>
      <c r="M4861" s="3"/>
      <c r="N4861" s="3"/>
      <c r="O4861" s="3"/>
      <c r="P4861" s="3">
        <f t="shared" si="4120"/>
        <v>0</v>
      </c>
      <c r="Q4861" s="3">
        <f t="shared" si="4107"/>
        <v>0</v>
      </c>
    </row>
    <row r="4862" spans="1:17" ht="45.75" thickBot="1">
      <c r="A4862" s="109" t="s">
        <v>0</v>
      </c>
      <c r="B4862" s="109" t="s">
        <v>0</v>
      </c>
      <c r="C4862" s="109" t="s">
        <v>0</v>
      </c>
      <c r="D4862" s="109" t="s">
        <v>0</v>
      </c>
      <c r="E4862" s="109" t="s">
        <v>0</v>
      </c>
      <c r="F4862" s="109" t="s">
        <v>0</v>
      </c>
      <c r="G4862" s="121" t="s">
        <v>0</v>
      </c>
      <c r="H4862" s="1" t="s">
        <v>126</v>
      </c>
      <c r="I4862" s="1" t="s">
        <v>3016</v>
      </c>
      <c r="J4862" s="1" t="s">
        <v>3199</v>
      </c>
      <c r="K4862" s="1" t="s">
        <v>3198</v>
      </c>
      <c r="L4862" s="1" t="s">
        <v>3191</v>
      </c>
      <c r="M4862" s="1" t="s">
        <v>3193</v>
      </c>
      <c r="N4862" s="1" t="s">
        <v>3194</v>
      </c>
      <c r="O4862" s="1" t="s">
        <v>3195</v>
      </c>
      <c r="P4862" s="1" t="s">
        <v>3192</v>
      </c>
      <c r="Q4862" s="1" t="s">
        <v>3185</v>
      </c>
    </row>
    <row r="4863" spans="1:17">
      <c r="A4863" s="110"/>
      <c r="B4863" s="110"/>
      <c r="C4863" s="110"/>
      <c r="D4863" s="110"/>
      <c r="E4863" s="110"/>
      <c r="F4863" s="110"/>
      <c r="G4863" s="122"/>
      <c r="H4863" s="26" t="s">
        <v>0</v>
      </c>
      <c r="I4863" s="28">
        <v>1</v>
      </c>
      <c r="J4863" s="28">
        <v>2</v>
      </c>
      <c r="K4863" s="28">
        <v>3</v>
      </c>
      <c r="L4863" s="28" t="s">
        <v>3186</v>
      </c>
      <c r="M4863" s="28">
        <v>5</v>
      </c>
      <c r="N4863" s="28">
        <v>6</v>
      </c>
      <c r="O4863" s="28">
        <v>7</v>
      </c>
      <c r="P4863" s="28" t="s">
        <v>3187</v>
      </c>
      <c r="Q4863" s="28">
        <v>9</v>
      </c>
    </row>
    <row r="4864" spans="1:17">
      <c r="A4864" s="110"/>
      <c r="B4864" s="110"/>
      <c r="C4864" s="110"/>
      <c r="D4864" s="110"/>
      <c r="E4864" s="110"/>
      <c r="F4864" s="110"/>
      <c r="G4864" s="122"/>
      <c r="H4864" s="8" t="s">
        <v>878</v>
      </c>
      <c r="I4864" s="9">
        <v>3088920</v>
      </c>
      <c r="J4864" s="9">
        <f t="shared" ref="J4864" si="4148">SUM(J4860)</f>
        <v>2570342</v>
      </c>
      <c r="K4864" s="9">
        <f t="shared" ref="K4864" si="4149">SUM(K4860)</f>
        <v>1356650</v>
      </c>
      <c r="L4864" s="9">
        <f t="shared" ref="L4864:L4865" si="4150">M4864+N4864+O4864</f>
        <v>610520</v>
      </c>
      <c r="M4864" s="9">
        <f t="shared" ref="M4864:O4864" si="4151">SUM(M4860)</f>
        <v>193320</v>
      </c>
      <c r="N4864" s="9">
        <f t="shared" si="4151"/>
        <v>203600</v>
      </c>
      <c r="O4864" s="9">
        <f t="shared" si="4151"/>
        <v>213600</v>
      </c>
      <c r="P4864" s="9">
        <f t="shared" ref="P4864:P4865" si="4152">SUM(K4864+L4864)</f>
        <v>1967170</v>
      </c>
      <c r="Q4864" s="9">
        <f t="shared" si="4107"/>
        <v>76.533395166868843</v>
      </c>
    </row>
    <row r="4865" spans="1:17">
      <c r="A4865" s="110"/>
      <c r="B4865" s="110"/>
      <c r="C4865" s="110"/>
      <c r="D4865" s="110"/>
      <c r="E4865" s="110"/>
      <c r="F4865" s="110"/>
      <c r="G4865" s="122"/>
      <c r="H4865" s="10" t="s">
        <v>68</v>
      </c>
      <c r="I4865" s="9">
        <v>3088920</v>
      </c>
      <c r="J4865" s="9">
        <f t="shared" ref="J4865" si="4153">SUM(J4864)</f>
        <v>2570342</v>
      </c>
      <c r="K4865" s="9">
        <f t="shared" ref="K4865" si="4154">SUM(K4864)</f>
        <v>1356650</v>
      </c>
      <c r="L4865" s="9">
        <f t="shared" si="4150"/>
        <v>610520</v>
      </c>
      <c r="M4865" s="9">
        <f t="shared" ref="M4865:O4865" si="4155">SUM(M4864)</f>
        <v>193320</v>
      </c>
      <c r="N4865" s="9">
        <f t="shared" si="4155"/>
        <v>203600</v>
      </c>
      <c r="O4865" s="9">
        <f t="shared" si="4155"/>
        <v>213600</v>
      </c>
      <c r="P4865" s="9">
        <f t="shared" si="4152"/>
        <v>1967170</v>
      </c>
      <c r="Q4865" s="9">
        <f t="shared" si="4107"/>
        <v>76.533395166868843</v>
      </c>
    </row>
    <row r="4866" spans="1:17">
      <c r="A4866" s="111"/>
      <c r="B4866" s="111"/>
      <c r="C4866" s="111"/>
      <c r="D4866" s="111"/>
      <c r="E4866" s="111"/>
      <c r="F4866" s="111"/>
      <c r="G4866" s="123"/>
      <c r="Q4866" t="str">
        <f t="shared" si="4107"/>
        <v>-</v>
      </c>
    </row>
    <row r="4867" spans="1:17" ht="15.75" thickBot="1">
      <c r="A4867" s="13" t="s">
        <v>0</v>
      </c>
      <c r="B4867" s="13" t="s">
        <v>0</v>
      </c>
      <c r="C4867" s="13" t="s">
        <v>0</v>
      </c>
      <c r="D4867" s="13" t="s">
        <v>0</v>
      </c>
      <c r="E4867" s="13" t="s">
        <v>0</v>
      </c>
      <c r="F4867" s="13" t="s">
        <v>0</v>
      </c>
      <c r="G4867" s="84" t="s">
        <v>0</v>
      </c>
      <c r="H4867" s="27" t="s">
        <v>0</v>
      </c>
      <c r="I4867" s="27"/>
      <c r="J4867" s="27"/>
      <c r="K4867" s="27"/>
      <c r="L4867" s="27"/>
      <c r="M4867" s="27"/>
      <c r="N4867" s="27"/>
      <c r="O4867" s="27"/>
      <c r="P4867" s="27"/>
      <c r="Q4867" s="27" t="str">
        <f t="shared" si="4107"/>
        <v>-</v>
      </c>
    </row>
    <row r="4868" spans="1:17" ht="45.75" thickBot="1">
      <c r="A4868" s="1" t="s">
        <v>82</v>
      </c>
      <c r="B4868" s="1" t="s">
        <v>83</v>
      </c>
      <c r="C4868" s="1" t="s">
        <v>84</v>
      </c>
      <c r="D4868" s="19" t="s">
        <v>0</v>
      </c>
      <c r="E4868" s="1" t="s">
        <v>85</v>
      </c>
      <c r="F4868" s="1" t="s">
        <v>86</v>
      </c>
      <c r="G4868" s="82" t="s">
        <v>87</v>
      </c>
      <c r="H4868" s="1" t="s">
        <v>1</v>
      </c>
      <c r="I4868" s="1" t="s">
        <v>3016</v>
      </c>
      <c r="J4868" s="1" t="s">
        <v>3199</v>
      </c>
      <c r="K4868" s="1" t="s">
        <v>3198</v>
      </c>
      <c r="L4868" s="1" t="s">
        <v>3191</v>
      </c>
      <c r="M4868" s="1" t="s">
        <v>3193</v>
      </c>
      <c r="N4868" s="1" t="s">
        <v>3194</v>
      </c>
      <c r="O4868" s="1" t="s">
        <v>3195</v>
      </c>
      <c r="P4868" s="1" t="s">
        <v>3192</v>
      </c>
      <c r="Q4868" s="1" t="s">
        <v>3185</v>
      </c>
    </row>
    <row r="4869" spans="1:17">
      <c r="A4869" s="20" t="s">
        <v>0</v>
      </c>
      <c r="B4869" s="20" t="s">
        <v>0</v>
      </c>
      <c r="C4869" s="20" t="s">
        <v>0</v>
      </c>
      <c r="D4869" s="21" t="s">
        <v>0</v>
      </c>
      <c r="E4869" s="21" t="s">
        <v>0</v>
      </c>
      <c r="F4869" s="22" t="s">
        <v>0</v>
      </c>
      <c r="G4869" s="83" t="s">
        <v>0</v>
      </c>
      <c r="H4869" s="23" t="s">
        <v>0</v>
      </c>
      <c r="I4869" s="28">
        <v>1</v>
      </c>
      <c r="J4869" s="28">
        <v>2</v>
      </c>
      <c r="K4869" s="28">
        <v>3</v>
      </c>
      <c r="L4869" s="28" t="s">
        <v>3186</v>
      </c>
      <c r="M4869" s="28">
        <v>5</v>
      </c>
      <c r="N4869" s="28">
        <v>6</v>
      </c>
      <c r="O4869" s="28">
        <v>7</v>
      </c>
      <c r="P4869" s="28" t="s">
        <v>3187</v>
      </c>
      <c r="Q4869" s="28">
        <v>9</v>
      </c>
    </row>
    <row r="4870" spans="1:17">
      <c r="A4870" s="17" t="s">
        <v>803</v>
      </c>
      <c r="B4870" s="17" t="s">
        <v>140</v>
      </c>
      <c r="C4870" s="12" t="s">
        <v>961</v>
      </c>
      <c r="D4870" s="12" t="s">
        <v>1738</v>
      </c>
      <c r="E4870" s="18" t="s">
        <v>0</v>
      </c>
      <c r="F4870" s="18" t="s">
        <v>0</v>
      </c>
      <c r="G4870" s="81" t="s">
        <v>0</v>
      </c>
      <c r="H4870" s="18" t="s">
        <v>1739</v>
      </c>
      <c r="I4870" s="11"/>
      <c r="J4870" s="11"/>
      <c r="K4870" s="11"/>
      <c r="L4870" s="11"/>
      <c r="M4870" s="11"/>
      <c r="N4870" s="11"/>
      <c r="O4870" s="11"/>
      <c r="P4870" s="11"/>
      <c r="Q4870" s="11" t="str">
        <f t="shared" si="4107"/>
        <v>-</v>
      </c>
    </row>
    <row r="4871" spans="1:17" ht="22.5">
      <c r="A4871" s="17" t="s">
        <v>0</v>
      </c>
      <c r="B4871" s="17" t="s">
        <v>0</v>
      </c>
      <c r="C4871" s="17" t="s">
        <v>0</v>
      </c>
      <c r="D4871" s="18" t="s">
        <v>0</v>
      </c>
      <c r="E4871" s="18" t="s">
        <v>0</v>
      </c>
      <c r="F4871" s="18" t="s">
        <v>0</v>
      </c>
      <c r="G4871" s="81" t="s">
        <v>0</v>
      </c>
      <c r="H4871" s="24" t="s">
        <v>27</v>
      </c>
      <c r="I4871" s="29">
        <v>1073337</v>
      </c>
      <c r="J4871" s="29">
        <f t="shared" ref="J4871" si="4156">SUM(J4872,J4880,J4882)</f>
        <v>1074667</v>
      </c>
      <c r="K4871" s="29">
        <f t="shared" ref="K4871" si="4157">SUM(K4872,K4880,K4882)</f>
        <v>585657</v>
      </c>
      <c r="L4871" s="29">
        <f t="shared" ref="L4871:L4903" si="4158">M4871+N4871+O4871</f>
        <v>266422</v>
      </c>
      <c r="M4871" s="29">
        <f t="shared" ref="M4871:O4871" si="4159">SUM(M4872,M4880,M4882)</f>
        <v>83582</v>
      </c>
      <c r="N4871" s="29">
        <f t="shared" si="4159"/>
        <v>88920</v>
      </c>
      <c r="O4871" s="29">
        <f t="shared" si="4159"/>
        <v>93920</v>
      </c>
      <c r="P4871" s="29">
        <f t="shared" ref="P4871:P4903" si="4160">SUM(K4871+L4871)</f>
        <v>852079</v>
      </c>
      <c r="Q4871" s="29">
        <f t="shared" si="4107"/>
        <v>79.287723545991454</v>
      </c>
    </row>
    <row r="4872" spans="1:17">
      <c r="A4872" s="12" t="s">
        <v>803</v>
      </c>
      <c r="B4872" s="12" t="s">
        <v>140</v>
      </c>
      <c r="C4872" s="12" t="s">
        <v>961</v>
      </c>
      <c r="D4872" s="12" t="s">
        <v>1738</v>
      </c>
      <c r="E4872" s="18" t="s">
        <v>2</v>
      </c>
      <c r="F4872" s="18" t="s">
        <v>0</v>
      </c>
      <c r="G4872" s="81" t="s">
        <v>0</v>
      </c>
      <c r="H4872" s="18" t="s">
        <v>3</v>
      </c>
      <c r="I4872" s="3">
        <v>910151</v>
      </c>
      <c r="J4872" s="3">
        <f t="shared" ref="J4872" si="4161">SUM(J4873:J4874)</f>
        <v>911481</v>
      </c>
      <c r="K4872" s="3">
        <f t="shared" ref="K4872" si="4162">SUM(K4873:K4874)</f>
        <v>491833</v>
      </c>
      <c r="L4872" s="3">
        <f t="shared" si="4158"/>
        <v>227312</v>
      </c>
      <c r="M4872" s="3">
        <f t="shared" ref="M4872:O4872" si="4163">SUM(M4873:M4874)</f>
        <v>72612</v>
      </c>
      <c r="N4872" s="3">
        <f t="shared" si="4163"/>
        <v>76000</v>
      </c>
      <c r="O4872" s="3">
        <f t="shared" si="4163"/>
        <v>78700</v>
      </c>
      <c r="P4872" s="3">
        <f t="shared" si="4160"/>
        <v>719145</v>
      </c>
      <c r="Q4872" s="3">
        <f t="shared" si="4107"/>
        <v>78.898517906571826</v>
      </c>
    </row>
    <row r="4873" spans="1:17">
      <c r="A4873" s="33" t="s">
        <v>803</v>
      </c>
      <c r="B4873" s="33" t="s">
        <v>140</v>
      </c>
      <c r="C4873" s="33" t="s">
        <v>961</v>
      </c>
      <c r="D4873" s="33" t="s">
        <v>1738</v>
      </c>
      <c r="E4873" s="34">
        <v>6111</v>
      </c>
      <c r="F4873" s="33"/>
      <c r="G4873" s="84" t="s">
        <v>3109</v>
      </c>
      <c r="H4873" s="35" t="s">
        <v>4</v>
      </c>
      <c r="I4873" s="2">
        <v>799851</v>
      </c>
      <c r="J4873" s="2">
        <v>799851</v>
      </c>
      <c r="K4873" s="2">
        <v>417614</v>
      </c>
      <c r="L4873" s="2">
        <f t="shared" si="4158"/>
        <v>210000</v>
      </c>
      <c r="M4873" s="2">
        <v>70000</v>
      </c>
      <c r="N4873" s="2">
        <v>70000</v>
      </c>
      <c r="O4873" s="2">
        <v>70000</v>
      </c>
      <c r="P4873" s="2">
        <f t="shared" si="4160"/>
        <v>627614</v>
      </c>
      <c r="Q4873" s="2">
        <f t="shared" si="4107"/>
        <v>78.466364360362121</v>
      </c>
    </row>
    <row r="4874" spans="1:17">
      <c r="A4874" s="17" t="s">
        <v>803</v>
      </c>
      <c r="B4874" s="17" t="s">
        <v>140</v>
      </c>
      <c r="C4874" s="17" t="s">
        <v>961</v>
      </c>
      <c r="D4874" s="17" t="s">
        <v>1738</v>
      </c>
      <c r="E4874" s="17" t="s">
        <v>91</v>
      </c>
      <c r="F4874" s="12" t="s">
        <v>0</v>
      </c>
      <c r="G4874" s="84" t="s">
        <v>0</v>
      </c>
      <c r="H4874" s="18" t="s">
        <v>5</v>
      </c>
      <c r="I4874" s="3">
        <v>110300</v>
      </c>
      <c r="J4874" s="3">
        <f t="shared" ref="J4874:K4874" si="4164">SUM(J4875:J4879)</f>
        <v>111630</v>
      </c>
      <c r="K4874" s="3">
        <f t="shared" si="4164"/>
        <v>74219</v>
      </c>
      <c r="L4874" s="3">
        <f t="shared" si="4158"/>
        <v>17312</v>
      </c>
      <c r="M4874" s="3">
        <f t="shared" ref="M4874:O4874" si="4165">SUM(M4875:M4879)</f>
        <v>2612</v>
      </c>
      <c r="N4874" s="3">
        <f t="shared" si="4165"/>
        <v>6000</v>
      </c>
      <c r="O4874" s="3">
        <f t="shared" si="4165"/>
        <v>8700</v>
      </c>
      <c r="P4874" s="3">
        <f t="shared" si="4160"/>
        <v>91531</v>
      </c>
      <c r="Q4874" s="3">
        <f t="shared" si="4107"/>
        <v>81.994983427394075</v>
      </c>
    </row>
    <row r="4875" spans="1:17">
      <c r="A4875" s="33" t="s">
        <v>803</v>
      </c>
      <c r="B4875" s="33" t="s">
        <v>140</v>
      </c>
      <c r="C4875" s="33" t="s">
        <v>961</v>
      </c>
      <c r="D4875" s="33" t="s">
        <v>1738</v>
      </c>
      <c r="E4875" s="34">
        <v>6112</v>
      </c>
      <c r="F4875" s="33" t="s">
        <v>1740</v>
      </c>
      <c r="G4875" s="84" t="s">
        <v>3109</v>
      </c>
      <c r="H4875" s="35" t="s">
        <v>9</v>
      </c>
      <c r="I4875" s="2">
        <v>17100</v>
      </c>
      <c r="J4875" s="2">
        <v>17100</v>
      </c>
      <c r="K4875" s="2">
        <v>7919</v>
      </c>
      <c r="L4875" s="2">
        <f t="shared" si="4158"/>
        <v>2200</v>
      </c>
      <c r="M4875" s="2">
        <v>0</v>
      </c>
      <c r="N4875" s="2">
        <v>1000</v>
      </c>
      <c r="O4875" s="2">
        <v>1200</v>
      </c>
      <c r="P4875" s="2">
        <f t="shared" si="4160"/>
        <v>10119</v>
      </c>
      <c r="Q4875" s="2">
        <f t="shared" si="4107"/>
        <v>59.175438596491226</v>
      </c>
    </row>
    <row r="4876" spans="1:17">
      <c r="A4876" s="33" t="s">
        <v>803</v>
      </c>
      <c r="B4876" s="33" t="s">
        <v>140</v>
      </c>
      <c r="C4876" s="33" t="s">
        <v>961</v>
      </c>
      <c r="D4876" s="33" t="s">
        <v>1738</v>
      </c>
      <c r="E4876" s="34">
        <v>6112</v>
      </c>
      <c r="F4876" s="33" t="s">
        <v>1741</v>
      </c>
      <c r="G4876" s="84" t="s">
        <v>3109</v>
      </c>
      <c r="H4876" s="35" t="s">
        <v>10</v>
      </c>
      <c r="I4876" s="2">
        <v>69200</v>
      </c>
      <c r="J4876" s="2">
        <v>69200</v>
      </c>
      <c r="K4876" s="2">
        <v>43082</v>
      </c>
      <c r="L4876" s="2">
        <f t="shared" si="4158"/>
        <v>13000</v>
      </c>
      <c r="M4876" s="2">
        <v>500</v>
      </c>
      <c r="N4876" s="2">
        <v>5000</v>
      </c>
      <c r="O4876" s="2">
        <v>7500</v>
      </c>
      <c r="P4876" s="2">
        <f t="shared" si="4160"/>
        <v>56082</v>
      </c>
      <c r="Q4876" s="2">
        <f t="shared" si="4107"/>
        <v>81.043352601156073</v>
      </c>
    </row>
    <row r="4877" spans="1:17">
      <c r="A4877" s="12" t="s">
        <v>803</v>
      </c>
      <c r="B4877" s="12" t="s">
        <v>140</v>
      </c>
      <c r="C4877" s="12" t="s">
        <v>961</v>
      </c>
      <c r="D4877" s="12" t="s">
        <v>1738</v>
      </c>
      <c r="E4877" s="11">
        <v>6112</v>
      </c>
      <c r="F4877" s="12" t="s">
        <v>1742</v>
      </c>
      <c r="G4877" s="84" t="s">
        <v>3109</v>
      </c>
      <c r="H4877" s="13" t="s">
        <v>7</v>
      </c>
      <c r="I4877" s="2">
        <v>17000</v>
      </c>
      <c r="J4877" s="2">
        <v>18330</v>
      </c>
      <c r="K4877" s="2">
        <v>18330</v>
      </c>
      <c r="L4877" s="2">
        <f t="shared" si="4158"/>
        <v>0</v>
      </c>
      <c r="M4877" s="2"/>
      <c r="N4877" s="2"/>
      <c r="O4877" s="2"/>
      <c r="P4877" s="2">
        <f t="shared" si="4160"/>
        <v>18330</v>
      </c>
      <c r="Q4877" s="2">
        <f t="shared" si="4107"/>
        <v>100</v>
      </c>
    </row>
    <row r="4878" spans="1:17">
      <c r="A4878" s="12" t="s">
        <v>803</v>
      </c>
      <c r="B4878" s="12" t="s">
        <v>140</v>
      </c>
      <c r="C4878" s="12" t="s">
        <v>961</v>
      </c>
      <c r="D4878" s="12" t="s">
        <v>1738</v>
      </c>
      <c r="E4878" s="11">
        <v>6112</v>
      </c>
      <c r="F4878" s="12" t="s">
        <v>1743</v>
      </c>
      <c r="G4878" s="84" t="s">
        <v>3109</v>
      </c>
      <c r="H4878" s="13" t="s">
        <v>8</v>
      </c>
      <c r="I4878" s="2">
        <v>0</v>
      </c>
      <c r="J4878" s="2">
        <v>0</v>
      </c>
      <c r="K4878" s="2">
        <v>0</v>
      </c>
      <c r="L4878" s="2">
        <f t="shared" si="4158"/>
        <v>0</v>
      </c>
      <c r="M4878" s="2"/>
      <c r="N4878" s="2"/>
      <c r="O4878" s="2"/>
      <c r="P4878" s="2">
        <f t="shared" si="4160"/>
        <v>0</v>
      </c>
      <c r="Q4878" s="2" t="str">
        <f t="shared" si="4107"/>
        <v>-</v>
      </c>
    </row>
    <row r="4879" spans="1:17">
      <c r="A4879" s="12" t="s">
        <v>803</v>
      </c>
      <c r="B4879" s="12" t="s">
        <v>140</v>
      </c>
      <c r="C4879" s="12" t="s">
        <v>961</v>
      </c>
      <c r="D4879" s="12" t="s">
        <v>1738</v>
      </c>
      <c r="E4879" s="11">
        <v>6112</v>
      </c>
      <c r="F4879" s="12" t="s">
        <v>1744</v>
      </c>
      <c r="G4879" s="84" t="s">
        <v>3109</v>
      </c>
      <c r="H4879" s="13" t="s">
        <v>6</v>
      </c>
      <c r="I4879" s="2">
        <v>7000</v>
      </c>
      <c r="J4879" s="2">
        <v>7000</v>
      </c>
      <c r="K4879" s="2">
        <v>4888</v>
      </c>
      <c r="L4879" s="2">
        <f t="shared" si="4158"/>
        <v>2112</v>
      </c>
      <c r="M4879" s="2">
        <v>2112</v>
      </c>
      <c r="N4879" s="2">
        <v>0</v>
      </c>
      <c r="O4879" s="2">
        <v>0</v>
      </c>
      <c r="P4879" s="2">
        <f t="shared" si="4160"/>
        <v>7000</v>
      </c>
      <c r="Q4879" s="2">
        <f t="shared" si="4107"/>
        <v>100</v>
      </c>
    </row>
    <row r="4880" spans="1:17">
      <c r="A4880" s="12" t="s">
        <v>803</v>
      </c>
      <c r="B4880" s="12" t="s">
        <v>140</v>
      </c>
      <c r="C4880" s="12" t="s">
        <v>961</v>
      </c>
      <c r="D4880" s="12" t="s">
        <v>1738</v>
      </c>
      <c r="E4880" s="18" t="s">
        <v>13</v>
      </c>
      <c r="F4880" s="18" t="s">
        <v>0</v>
      </c>
      <c r="G4880" s="81" t="s">
        <v>0</v>
      </c>
      <c r="H4880" s="18" t="s">
        <v>14</v>
      </c>
      <c r="I4880" s="3">
        <v>83984</v>
      </c>
      <c r="J4880" s="3">
        <f t="shared" ref="J4880:K4880" si="4166">SUM(J4881)</f>
        <v>83984</v>
      </c>
      <c r="K4880" s="3">
        <f t="shared" si="4166"/>
        <v>44061</v>
      </c>
      <c r="L4880" s="3">
        <f t="shared" si="4158"/>
        <v>22200</v>
      </c>
      <c r="M4880" s="3">
        <f t="shared" ref="M4880:O4880" si="4167">SUM(M4881)</f>
        <v>7400</v>
      </c>
      <c r="N4880" s="3">
        <f t="shared" si="4167"/>
        <v>7400</v>
      </c>
      <c r="O4880" s="3">
        <f t="shared" si="4167"/>
        <v>7400</v>
      </c>
      <c r="P4880" s="3">
        <f t="shared" si="4160"/>
        <v>66261</v>
      </c>
      <c r="Q4880" s="3">
        <f t="shared" si="4107"/>
        <v>78.897170889693285</v>
      </c>
    </row>
    <row r="4881" spans="1:17">
      <c r="A4881" s="33" t="s">
        <v>803</v>
      </c>
      <c r="B4881" s="33" t="s">
        <v>140</v>
      </c>
      <c r="C4881" s="33" t="s">
        <v>961</v>
      </c>
      <c r="D4881" s="33" t="s">
        <v>1738</v>
      </c>
      <c r="E4881" s="34">
        <v>6121</v>
      </c>
      <c r="F4881" s="33"/>
      <c r="G4881" s="84" t="s">
        <v>3109</v>
      </c>
      <c r="H4881" s="35" t="s">
        <v>15</v>
      </c>
      <c r="I4881" s="2">
        <v>83984</v>
      </c>
      <c r="J4881" s="2">
        <v>83984</v>
      </c>
      <c r="K4881" s="2">
        <v>44061</v>
      </c>
      <c r="L4881" s="2">
        <f t="shared" si="4158"/>
        <v>22200</v>
      </c>
      <c r="M4881" s="2">
        <v>7400</v>
      </c>
      <c r="N4881" s="2">
        <v>7400</v>
      </c>
      <c r="O4881" s="2">
        <v>7400</v>
      </c>
      <c r="P4881" s="2">
        <f t="shared" si="4160"/>
        <v>66261</v>
      </c>
      <c r="Q4881" s="2">
        <f t="shared" ref="Q4881:Q4942" si="4168">IF(J4881=0,"-",P4881/J4881*100)</f>
        <v>78.897170889693285</v>
      </c>
    </row>
    <row r="4882" spans="1:17">
      <c r="A4882" s="12" t="s">
        <v>803</v>
      </c>
      <c r="B4882" s="12" t="s">
        <v>140</v>
      </c>
      <c r="C4882" s="12" t="s">
        <v>961</v>
      </c>
      <c r="D4882" s="12" t="s">
        <v>1738</v>
      </c>
      <c r="E4882" s="18" t="s">
        <v>16</v>
      </c>
      <c r="F4882" s="18" t="s">
        <v>0</v>
      </c>
      <c r="G4882" s="81" t="s">
        <v>0</v>
      </c>
      <c r="H4882" s="18" t="s">
        <v>17</v>
      </c>
      <c r="I4882" s="3">
        <v>79202</v>
      </c>
      <c r="J4882" s="3">
        <f t="shared" ref="J4882:K4882" si="4169">SUM(J4883:J4890)</f>
        <v>79202</v>
      </c>
      <c r="K4882" s="3">
        <f t="shared" si="4169"/>
        <v>49763</v>
      </c>
      <c r="L4882" s="3">
        <f t="shared" si="4158"/>
        <v>16910</v>
      </c>
      <c r="M4882" s="3">
        <f t="shared" ref="M4882:O4882" si="4170">SUM(M4883:M4890)</f>
        <v>3570</v>
      </c>
      <c r="N4882" s="3">
        <f t="shared" si="4170"/>
        <v>5520</v>
      </c>
      <c r="O4882" s="3">
        <f t="shared" si="4170"/>
        <v>7820</v>
      </c>
      <c r="P4882" s="3">
        <f t="shared" si="4160"/>
        <v>66673</v>
      </c>
      <c r="Q4882" s="3">
        <f t="shared" si="4168"/>
        <v>84.180955026388233</v>
      </c>
    </row>
    <row r="4883" spans="1:17">
      <c r="A4883" s="12" t="s">
        <v>803</v>
      </c>
      <c r="B4883" s="12" t="s">
        <v>140</v>
      </c>
      <c r="C4883" s="12" t="s">
        <v>961</v>
      </c>
      <c r="D4883" s="12" t="s">
        <v>1738</v>
      </c>
      <c r="E4883" s="11">
        <v>6131</v>
      </c>
      <c r="F4883" s="12"/>
      <c r="G4883" s="84" t="s">
        <v>3109</v>
      </c>
      <c r="H4883" s="13" t="s">
        <v>18</v>
      </c>
      <c r="I4883" s="2">
        <v>600</v>
      </c>
      <c r="J4883" s="2">
        <v>600</v>
      </c>
      <c r="K4883" s="2">
        <v>200</v>
      </c>
      <c r="L4883" s="2">
        <f t="shared" si="4158"/>
        <v>400</v>
      </c>
      <c r="M4883" s="2">
        <v>400</v>
      </c>
      <c r="N4883" s="2">
        <v>0</v>
      </c>
      <c r="O4883" s="2">
        <v>0</v>
      </c>
      <c r="P4883" s="2">
        <f t="shared" si="4160"/>
        <v>600</v>
      </c>
      <c r="Q4883" s="2">
        <f t="shared" si="4168"/>
        <v>100</v>
      </c>
    </row>
    <row r="4884" spans="1:17">
      <c r="A4884" s="12" t="s">
        <v>803</v>
      </c>
      <c r="B4884" s="12" t="s">
        <v>140</v>
      </c>
      <c r="C4884" s="12" t="s">
        <v>961</v>
      </c>
      <c r="D4884" s="12" t="s">
        <v>1738</v>
      </c>
      <c r="E4884" s="11">
        <v>6132</v>
      </c>
      <c r="F4884" s="12"/>
      <c r="G4884" s="84" t="s">
        <v>3109</v>
      </c>
      <c r="H4884" s="13" t="s">
        <v>19</v>
      </c>
      <c r="I4884" s="2">
        <v>40000</v>
      </c>
      <c r="J4884" s="2">
        <v>40000</v>
      </c>
      <c r="K4884" s="2">
        <v>34000</v>
      </c>
      <c r="L4884" s="2">
        <f t="shared" si="4158"/>
        <v>6000</v>
      </c>
      <c r="M4884" s="2">
        <v>500</v>
      </c>
      <c r="N4884" s="2">
        <v>2000</v>
      </c>
      <c r="O4884" s="2">
        <v>3500</v>
      </c>
      <c r="P4884" s="2">
        <f t="shared" si="4160"/>
        <v>40000</v>
      </c>
      <c r="Q4884" s="2">
        <f t="shared" si="4168"/>
        <v>100</v>
      </c>
    </row>
    <row r="4885" spans="1:17">
      <c r="A4885" s="12" t="s">
        <v>803</v>
      </c>
      <c r="B4885" s="12" t="s">
        <v>140</v>
      </c>
      <c r="C4885" s="12" t="s">
        <v>961</v>
      </c>
      <c r="D4885" s="12" t="s">
        <v>1738</v>
      </c>
      <c r="E4885" s="11">
        <v>6133</v>
      </c>
      <c r="F4885" s="12"/>
      <c r="G4885" s="84" t="s">
        <v>3109</v>
      </c>
      <c r="H4885" s="13" t="s">
        <v>20</v>
      </c>
      <c r="I4885" s="2">
        <v>4500</v>
      </c>
      <c r="J4885" s="2">
        <v>4500</v>
      </c>
      <c r="K4885" s="2">
        <v>3000</v>
      </c>
      <c r="L4885" s="2">
        <f t="shared" si="4158"/>
        <v>1500</v>
      </c>
      <c r="M4885" s="2">
        <v>300</v>
      </c>
      <c r="N4885" s="2">
        <v>500</v>
      </c>
      <c r="O4885" s="2">
        <v>700</v>
      </c>
      <c r="P4885" s="2">
        <f t="shared" si="4160"/>
        <v>4500</v>
      </c>
      <c r="Q4885" s="2">
        <f t="shared" si="4168"/>
        <v>100</v>
      </c>
    </row>
    <row r="4886" spans="1:17">
      <c r="A4886" s="12" t="s">
        <v>803</v>
      </c>
      <c r="B4886" s="12" t="s">
        <v>140</v>
      </c>
      <c r="C4886" s="12" t="s">
        <v>961</v>
      </c>
      <c r="D4886" s="12" t="s">
        <v>1738</v>
      </c>
      <c r="E4886" s="11">
        <v>6134</v>
      </c>
      <c r="F4886" s="12"/>
      <c r="G4886" s="84" t="s">
        <v>3109</v>
      </c>
      <c r="H4886" s="13" t="s">
        <v>21</v>
      </c>
      <c r="I4886" s="2">
        <v>9000</v>
      </c>
      <c r="J4886" s="2">
        <v>9000</v>
      </c>
      <c r="K4886" s="2">
        <v>3700</v>
      </c>
      <c r="L4886" s="2">
        <f t="shared" si="4158"/>
        <v>3000</v>
      </c>
      <c r="M4886" s="2">
        <v>1000</v>
      </c>
      <c r="N4886" s="2">
        <v>1000</v>
      </c>
      <c r="O4886" s="2">
        <v>1000</v>
      </c>
      <c r="P4886" s="2">
        <f t="shared" si="4160"/>
        <v>6700</v>
      </c>
      <c r="Q4886" s="2">
        <f t="shared" si="4168"/>
        <v>74.444444444444443</v>
      </c>
    </row>
    <row r="4887" spans="1:17">
      <c r="A4887" s="12" t="s">
        <v>803</v>
      </c>
      <c r="B4887" s="12" t="s">
        <v>140</v>
      </c>
      <c r="C4887" s="12" t="s">
        <v>961</v>
      </c>
      <c r="D4887" s="12" t="s">
        <v>1738</v>
      </c>
      <c r="E4887" s="11">
        <v>6135</v>
      </c>
      <c r="F4887" s="12"/>
      <c r="G4887" s="84" t="s">
        <v>3109</v>
      </c>
      <c r="H4887" s="13" t="s">
        <v>22</v>
      </c>
      <c r="I4887" s="2">
        <v>300</v>
      </c>
      <c r="J4887" s="2">
        <v>300</v>
      </c>
      <c r="K4887" s="2">
        <v>0</v>
      </c>
      <c r="L4887" s="2">
        <f t="shared" si="4158"/>
        <v>0</v>
      </c>
      <c r="M4887" s="2">
        <v>0</v>
      </c>
      <c r="N4887" s="2">
        <v>0</v>
      </c>
      <c r="O4887" s="2">
        <v>0</v>
      </c>
      <c r="P4887" s="2">
        <f t="shared" si="4160"/>
        <v>0</v>
      </c>
      <c r="Q4887" s="2">
        <f t="shared" si="4168"/>
        <v>0</v>
      </c>
    </row>
    <row r="4888" spans="1:17">
      <c r="A4888" s="12" t="s">
        <v>803</v>
      </c>
      <c r="B4888" s="12" t="s">
        <v>140</v>
      </c>
      <c r="C4888" s="12" t="s">
        <v>961</v>
      </c>
      <c r="D4888" s="12" t="s">
        <v>1738</v>
      </c>
      <c r="E4888" s="11">
        <v>6136</v>
      </c>
      <c r="F4888" s="12"/>
      <c r="G4888" s="84" t="s">
        <v>3109</v>
      </c>
      <c r="H4888" s="13" t="s">
        <v>23</v>
      </c>
      <c r="I4888" s="2">
        <v>4400</v>
      </c>
      <c r="J4888" s="2">
        <v>4400</v>
      </c>
      <c r="K4888" s="2">
        <v>2280</v>
      </c>
      <c r="L4888" s="2">
        <f t="shared" si="4158"/>
        <v>1110</v>
      </c>
      <c r="M4888" s="2">
        <v>370</v>
      </c>
      <c r="N4888" s="2">
        <v>370</v>
      </c>
      <c r="O4888" s="2">
        <v>370</v>
      </c>
      <c r="P4888" s="2">
        <f t="shared" si="4160"/>
        <v>3390</v>
      </c>
      <c r="Q4888" s="2">
        <f t="shared" si="4168"/>
        <v>77.045454545454547</v>
      </c>
    </row>
    <row r="4889" spans="1:17">
      <c r="A4889" s="12" t="s">
        <v>803</v>
      </c>
      <c r="B4889" s="12" t="s">
        <v>140</v>
      </c>
      <c r="C4889" s="12" t="s">
        <v>961</v>
      </c>
      <c r="D4889" s="12" t="s">
        <v>1738</v>
      </c>
      <c r="E4889" s="11">
        <v>6137</v>
      </c>
      <c r="F4889" s="12"/>
      <c r="G4889" s="84" t="s">
        <v>3109</v>
      </c>
      <c r="H4889" s="13" t="s">
        <v>24</v>
      </c>
      <c r="I4889" s="2">
        <v>3800</v>
      </c>
      <c r="J4889" s="2">
        <v>3800</v>
      </c>
      <c r="K4889" s="2">
        <v>2150</v>
      </c>
      <c r="L4889" s="2">
        <f t="shared" si="4158"/>
        <v>1000</v>
      </c>
      <c r="M4889" s="2">
        <v>300</v>
      </c>
      <c r="N4889" s="2">
        <v>400</v>
      </c>
      <c r="O4889" s="2">
        <v>300</v>
      </c>
      <c r="P4889" s="2">
        <f t="shared" si="4160"/>
        <v>3150</v>
      </c>
      <c r="Q4889" s="2">
        <f t="shared" si="4168"/>
        <v>82.89473684210526</v>
      </c>
    </row>
    <row r="4890" spans="1:17">
      <c r="A4890" s="17" t="s">
        <v>803</v>
      </c>
      <c r="B4890" s="17" t="s">
        <v>140</v>
      </c>
      <c r="C4890" s="17" t="s">
        <v>961</v>
      </c>
      <c r="D4890" s="17" t="s">
        <v>1738</v>
      </c>
      <c r="E4890" s="17" t="s">
        <v>99</v>
      </c>
      <c r="F4890" s="12" t="s">
        <v>0</v>
      </c>
      <c r="G4890" s="84" t="s">
        <v>0</v>
      </c>
      <c r="H4890" s="18" t="s">
        <v>26</v>
      </c>
      <c r="I4890" s="3">
        <v>16602</v>
      </c>
      <c r="J4890" s="3">
        <f t="shared" ref="J4890:K4890" si="4171">SUM(J4891:J4893)</f>
        <v>16602</v>
      </c>
      <c r="K4890" s="3">
        <f t="shared" si="4171"/>
        <v>4433</v>
      </c>
      <c r="L4890" s="3">
        <f t="shared" si="4158"/>
        <v>3900</v>
      </c>
      <c r="M4890" s="3">
        <f t="shared" ref="M4890:O4890" si="4172">SUM(M4891:M4893)</f>
        <v>700</v>
      </c>
      <c r="N4890" s="3">
        <f t="shared" si="4172"/>
        <v>1250</v>
      </c>
      <c r="O4890" s="3">
        <f t="shared" si="4172"/>
        <v>1950</v>
      </c>
      <c r="P4890" s="3">
        <f t="shared" si="4160"/>
        <v>8333</v>
      </c>
      <c r="Q4890" s="3">
        <f t="shared" si="4168"/>
        <v>50.19274786170341</v>
      </c>
    </row>
    <row r="4891" spans="1:17">
      <c r="A4891" s="12" t="s">
        <v>803</v>
      </c>
      <c r="B4891" s="12" t="s">
        <v>140</v>
      </c>
      <c r="C4891" s="12" t="s">
        <v>961</v>
      </c>
      <c r="D4891" s="12" t="s">
        <v>1738</v>
      </c>
      <c r="E4891" s="11">
        <v>6139</v>
      </c>
      <c r="F4891" s="12"/>
      <c r="G4891" s="84" t="s">
        <v>3109</v>
      </c>
      <c r="H4891" s="13" t="s">
        <v>26</v>
      </c>
      <c r="I4891" s="2">
        <v>11200</v>
      </c>
      <c r="J4891" s="2">
        <v>11200</v>
      </c>
      <c r="K4891" s="2">
        <v>1300</v>
      </c>
      <c r="L4891" s="2">
        <f t="shared" si="4158"/>
        <v>2500</v>
      </c>
      <c r="M4891" s="2">
        <v>500</v>
      </c>
      <c r="N4891" s="2">
        <v>1000</v>
      </c>
      <c r="O4891" s="2">
        <v>1000</v>
      </c>
      <c r="P4891" s="2">
        <f t="shared" si="4160"/>
        <v>3800</v>
      </c>
      <c r="Q4891" s="2">
        <f t="shared" si="4168"/>
        <v>33.928571428571431</v>
      </c>
    </row>
    <row r="4892" spans="1:17">
      <c r="A4892" s="33" t="s">
        <v>803</v>
      </c>
      <c r="B4892" s="33" t="s">
        <v>140</v>
      </c>
      <c r="C4892" s="33" t="s">
        <v>961</v>
      </c>
      <c r="D4892" s="33" t="s">
        <v>1738</v>
      </c>
      <c r="E4892" s="34">
        <v>6139</v>
      </c>
      <c r="F4892" s="33" t="s">
        <v>1745</v>
      </c>
      <c r="G4892" s="84" t="s">
        <v>3109</v>
      </c>
      <c r="H4892" s="35" t="s">
        <v>108</v>
      </c>
      <c r="I4892" s="2">
        <v>2402</v>
      </c>
      <c r="J4892" s="2">
        <v>2402</v>
      </c>
      <c r="K4892" s="2">
        <v>1333</v>
      </c>
      <c r="L4892" s="2">
        <f t="shared" si="4158"/>
        <v>700</v>
      </c>
      <c r="M4892" s="2">
        <v>200</v>
      </c>
      <c r="N4892" s="2">
        <v>250</v>
      </c>
      <c r="O4892" s="2">
        <v>250</v>
      </c>
      <c r="P4892" s="2">
        <f t="shared" si="4160"/>
        <v>2033</v>
      </c>
      <c r="Q4892" s="2">
        <f t="shared" si="4168"/>
        <v>84.637801831806826</v>
      </c>
    </row>
    <row r="4893" spans="1:17" ht="22.5">
      <c r="A4893" s="12" t="s">
        <v>803</v>
      </c>
      <c r="B4893" s="12" t="s">
        <v>140</v>
      </c>
      <c r="C4893" s="12" t="s">
        <v>961</v>
      </c>
      <c r="D4893" s="12" t="s">
        <v>1738</v>
      </c>
      <c r="E4893" s="11">
        <v>6139</v>
      </c>
      <c r="F4893" s="12" t="s">
        <v>1746</v>
      </c>
      <c r="G4893" s="84" t="s">
        <v>3109</v>
      </c>
      <c r="H4893" s="13" t="s">
        <v>114</v>
      </c>
      <c r="I4893" s="2">
        <v>3000</v>
      </c>
      <c r="J4893" s="2">
        <v>3000</v>
      </c>
      <c r="K4893" s="2">
        <v>1800</v>
      </c>
      <c r="L4893" s="2">
        <f t="shared" si="4158"/>
        <v>700</v>
      </c>
      <c r="M4893" s="2">
        <v>0</v>
      </c>
      <c r="N4893" s="2">
        <v>0</v>
      </c>
      <c r="O4893" s="2">
        <v>700</v>
      </c>
      <c r="P4893" s="2">
        <f t="shared" si="4160"/>
        <v>2500</v>
      </c>
      <c r="Q4893" s="2">
        <f t="shared" si="4168"/>
        <v>83.333333333333343</v>
      </c>
    </row>
    <row r="4894" spans="1:17" ht="22.5">
      <c r="A4894" s="17" t="s">
        <v>0</v>
      </c>
      <c r="B4894" s="17" t="s">
        <v>0</v>
      </c>
      <c r="C4894" s="17" t="s">
        <v>0</v>
      </c>
      <c r="D4894" s="18" t="s">
        <v>0</v>
      </c>
      <c r="E4894" s="18" t="s">
        <v>0</v>
      </c>
      <c r="F4894" s="18" t="s">
        <v>0</v>
      </c>
      <c r="G4894" s="81" t="s">
        <v>0</v>
      </c>
      <c r="H4894" s="24" t="s">
        <v>36</v>
      </c>
      <c r="I4894" s="29">
        <v>100</v>
      </c>
      <c r="J4894" s="29">
        <f t="shared" ref="J4894:K4896" si="4173">SUM(J4895)</f>
        <v>100</v>
      </c>
      <c r="K4894" s="29">
        <f t="shared" si="4173"/>
        <v>0</v>
      </c>
      <c r="L4894" s="29">
        <f t="shared" si="4158"/>
        <v>0</v>
      </c>
      <c r="M4894" s="29">
        <f t="shared" ref="M4894:O4896" si="4174">SUM(M4895)</f>
        <v>0</v>
      </c>
      <c r="N4894" s="29">
        <f t="shared" si="4174"/>
        <v>0</v>
      </c>
      <c r="O4894" s="29">
        <f t="shared" si="4174"/>
        <v>0</v>
      </c>
      <c r="P4894" s="29">
        <f t="shared" si="4160"/>
        <v>0</v>
      </c>
      <c r="Q4894" s="29">
        <f t="shared" si="4168"/>
        <v>0</v>
      </c>
    </row>
    <row r="4895" spans="1:17">
      <c r="A4895" s="12" t="s">
        <v>803</v>
      </c>
      <c r="B4895" s="12" t="s">
        <v>140</v>
      </c>
      <c r="C4895" s="12" t="s">
        <v>961</v>
      </c>
      <c r="D4895" s="12" t="s">
        <v>1738</v>
      </c>
      <c r="E4895" s="18" t="s">
        <v>28</v>
      </c>
      <c r="F4895" s="18" t="s">
        <v>0</v>
      </c>
      <c r="G4895" s="81" t="s">
        <v>0</v>
      </c>
      <c r="H4895" s="18" t="s">
        <v>29</v>
      </c>
      <c r="I4895" s="3">
        <v>100</v>
      </c>
      <c r="J4895" s="3">
        <f t="shared" si="4173"/>
        <v>100</v>
      </c>
      <c r="K4895" s="3">
        <f t="shared" si="4173"/>
        <v>0</v>
      </c>
      <c r="L4895" s="3">
        <f t="shared" si="4158"/>
        <v>0</v>
      </c>
      <c r="M4895" s="3">
        <f t="shared" si="4174"/>
        <v>0</v>
      </c>
      <c r="N4895" s="3">
        <f t="shared" si="4174"/>
        <v>0</v>
      </c>
      <c r="O4895" s="3">
        <f t="shared" si="4174"/>
        <v>0</v>
      </c>
      <c r="P4895" s="3">
        <f t="shared" si="4160"/>
        <v>0</v>
      </c>
      <c r="Q4895" s="3">
        <f t="shared" si="4168"/>
        <v>0</v>
      </c>
    </row>
    <row r="4896" spans="1:17">
      <c r="A4896" s="17" t="s">
        <v>803</v>
      </c>
      <c r="B4896" s="17" t="s">
        <v>140</v>
      </c>
      <c r="C4896" s="17" t="s">
        <v>961</v>
      </c>
      <c r="D4896" s="17" t="s">
        <v>1738</v>
      </c>
      <c r="E4896" s="17" t="s">
        <v>120</v>
      </c>
      <c r="F4896" s="12" t="s">
        <v>0</v>
      </c>
      <c r="G4896" s="84" t="s">
        <v>0</v>
      </c>
      <c r="H4896" s="18" t="s">
        <v>35</v>
      </c>
      <c r="I4896" s="3">
        <v>100</v>
      </c>
      <c r="J4896" s="3">
        <f t="shared" si="4173"/>
        <v>100</v>
      </c>
      <c r="K4896" s="3">
        <f t="shared" si="4173"/>
        <v>0</v>
      </c>
      <c r="L4896" s="3">
        <f t="shared" si="4158"/>
        <v>0</v>
      </c>
      <c r="M4896" s="3">
        <f t="shared" si="4174"/>
        <v>0</v>
      </c>
      <c r="N4896" s="3">
        <f t="shared" si="4174"/>
        <v>0</v>
      </c>
      <c r="O4896" s="3">
        <f t="shared" si="4174"/>
        <v>0</v>
      </c>
      <c r="P4896" s="3">
        <f t="shared" si="4160"/>
        <v>0</v>
      </c>
      <c r="Q4896" s="3">
        <f t="shared" si="4168"/>
        <v>0</v>
      </c>
    </row>
    <row r="4897" spans="1:17">
      <c r="A4897" s="12" t="s">
        <v>803</v>
      </c>
      <c r="B4897" s="12" t="s">
        <v>140</v>
      </c>
      <c r="C4897" s="12" t="s">
        <v>961</v>
      </c>
      <c r="D4897" s="12" t="s">
        <v>1738</v>
      </c>
      <c r="E4897" s="11">
        <v>6148</v>
      </c>
      <c r="F4897" s="12"/>
      <c r="G4897" s="84" t="s">
        <v>3109</v>
      </c>
      <c r="H4897" s="13" t="s">
        <v>35</v>
      </c>
      <c r="I4897" s="2">
        <v>100</v>
      </c>
      <c r="J4897" s="2">
        <v>100</v>
      </c>
      <c r="K4897" s="2">
        <v>0</v>
      </c>
      <c r="L4897" s="2">
        <f t="shared" si="4158"/>
        <v>0</v>
      </c>
      <c r="M4897" s="2"/>
      <c r="N4897" s="2"/>
      <c r="O4897" s="2"/>
      <c r="P4897" s="2">
        <f t="shared" si="4160"/>
        <v>0</v>
      </c>
      <c r="Q4897" s="2">
        <f t="shared" si="4168"/>
        <v>0</v>
      </c>
    </row>
    <row r="4898" spans="1:17" ht="22.5">
      <c r="A4898" s="17" t="s">
        <v>0</v>
      </c>
      <c r="B4898" s="17" t="s">
        <v>0</v>
      </c>
      <c r="C4898" s="17" t="s">
        <v>0</v>
      </c>
      <c r="D4898" s="18" t="s">
        <v>0</v>
      </c>
      <c r="E4898" s="18" t="s">
        <v>0</v>
      </c>
      <c r="F4898" s="18" t="s">
        <v>0</v>
      </c>
      <c r="G4898" s="81" t="s">
        <v>0</v>
      </c>
      <c r="H4898" s="24" t="s">
        <v>58</v>
      </c>
      <c r="I4898" s="29">
        <v>31000</v>
      </c>
      <c r="J4898" s="29">
        <f t="shared" ref="J4898:K4898" si="4175">SUM(J4899)</f>
        <v>30000</v>
      </c>
      <c r="K4898" s="29">
        <f t="shared" si="4175"/>
        <v>30000</v>
      </c>
      <c r="L4898" s="29">
        <f t="shared" si="4158"/>
        <v>0</v>
      </c>
      <c r="M4898" s="29">
        <f t="shared" ref="M4898:O4898" si="4176">SUM(M4899)</f>
        <v>0</v>
      </c>
      <c r="N4898" s="29">
        <f t="shared" si="4176"/>
        <v>0</v>
      </c>
      <c r="O4898" s="29">
        <f t="shared" si="4176"/>
        <v>0</v>
      </c>
      <c r="P4898" s="29">
        <f t="shared" si="4160"/>
        <v>30000</v>
      </c>
      <c r="Q4898" s="29">
        <f t="shared" si="4168"/>
        <v>100</v>
      </c>
    </row>
    <row r="4899" spans="1:17">
      <c r="A4899" s="12" t="s">
        <v>803</v>
      </c>
      <c r="B4899" s="12" t="s">
        <v>140</v>
      </c>
      <c r="C4899" s="12" t="s">
        <v>961</v>
      </c>
      <c r="D4899" s="12" t="s">
        <v>1738</v>
      </c>
      <c r="E4899" s="18" t="s">
        <v>50</v>
      </c>
      <c r="F4899" s="18" t="s">
        <v>0</v>
      </c>
      <c r="G4899" s="81" t="s">
        <v>0</v>
      </c>
      <c r="H4899" s="18" t="s">
        <v>51</v>
      </c>
      <c r="I4899" s="3">
        <v>31000</v>
      </c>
      <c r="J4899" s="3">
        <f t="shared" ref="J4899" si="4177">SUM(J4900:J4901)</f>
        <v>30000</v>
      </c>
      <c r="K4899" s="3">
        <f t="shared" ref="K4899" si="4178">SUM(K4900:K4901)</f>
        <v>30000</v>
      </c>
      <c r="L4899" s="3">
        <f t="shared" si="4158"/>
        <v>0</v>
      </c>
      <c r="M4899" s="3">
        <f t="shared" ref="M4899:O4899" si="4179">SUM(M4900:M4901)</f>
        <v>0</v>
      </c>
      <c r="N4899" s="3">
        <f t="shared" si="4179"/>
        <v>0</v>
      </c>
      <c r="O4899" s="3">
        <f t="shared" si="4179"/>
        <v>0</v>
      </c>
      <c r="P4899" s="3">
        <f t="shared" si="4160"/>
        <v>30000</v>
      </c>
      <c r="Q4899" s="3">
        <f t="shared" si="4168"/>
        <v>100</v>
      </c>
    </row>
    <row r="4900" spans="1:17">
      <c r="A4900" s="12" t="s">
        <v>803</v>
      </c>
      <c r="B4900" s="12" t="s">
        <v>140</v>
      </c>
      <c r="C4900" s="12" t="s">
        <v>961</v>
      </c>
      <c r="D4900" s="12" t="s">
        <v>1738</v>
      </c>
      <c r="E4900" s="11">
        <v>8213</v>
      </c>
      <c r="F4900" s="12"/>
      <c r="G4900" s="84" t="s">
        <v>3109</v>
      </c>
      <c r="H4900" s="13" t="s">
        <v>54</v>
      </c>
      <c r="I4900" s="2">
        <v>21000</v>
      </c>
      <c r="J4900" s="2">
        <v>0</v>
      </c>
      <c r="K4900" s="2">
        <v>0</v>
      </c>
      <c r="L4900" s="2">
        <f t="shared" si="4158"/>
        <v>0</v>
      </c>
      <c r="M4900" s="2">
        <v>0</v>
      </c>
      <c r="N4900" s="2">
        <v>0</v>
      </c>
      <c r="O4900" s="2">
        <v>0</v>
      </c>
      <c r="P4900" s="2">
        <f t="shared" si="4160"/>
        <v>0</v>
      </c>
      <c r="Q4900" s="2" t="str">
        <f t="shared" si="4168"/>
        <v>-</v>
      </c>
    </row>
    <row r="4901" spans="1:17">
      <c r="A4901" s="12" t="s">
        <v>803</v>
      </c>
      <c r="B4901" s="12" t="s">
        <v>140</v>
      </c>
      <c r="C4901" s="12" t="s">
        <v>961</v>
      </c>
      <c r="D4901" s="12" t="s">
        <v>1738</v>
      </c>
      <c r="E4901" s="11">
        <v>8216</v>
      </c>
      <c r="F4901" s="12"/>
      <c r="G4901" s="84" t="s">
        <v>3109</v>
      </c>
      <c r="H4901" s="13" t="s">
        <v>57</v>
      </c>
      <c r="I4901" s="2">
        <v>10000</v>
      </c>
      <c r="J4901" s="2">
        <v>30000</v>
      </c>
      <c r="K4901" s="2">
        <v>30000</v>
      </c>
      <c r="L4901" s="2">
        <f t="shared" si="4158"/>
        <v>0</v>
      </c>
      <c r="M4901" s="2">
        <v>0</v>
      </c>
      <c r="N4901" s="2">
        <v>0</v>
      </c>
      <c r="O4901" s="2"/>
      <c r="P4901" s="2">
        <f t="shared" si="4160"/>
        <v>30000</v>
      </c>
      <c r="Q4901" s="2">
        <f t="shared" si="4168"/>
        <v>100</v>
      </c>
    </row>
    <row r="4902" spans="1:17">
      <c r="A4902" s="13" t="s">
        <v>0</v>
      </c>
      <c r="B4902" s="13" t="s">
        <v>0</v>
      </c>
      <c r="C4902" s="13" t="s">
        <v>0</v>
      </c>
      <c r="D4902" s="13" t="s">
        <v>0</v>
      </c>
      <c r="E4902" s="13" t="s">
        <v>0</v>
      </c>
      <c r="F4902" s="13" t="s">
        <v>0</v>
      </c>
      <c r="G4902" s="84" t="s">
        <v>0</v>
      </c>
      <c r="H4902" s="24" t="s">
        <v>1747</v>
      </c>
      <c r="I4902" s="29">
        <v>1104437</v>
      </c>
      <c r="J4902" s="29">
        <f t="shared" ref="J4902:K4902" si="4180">SUM(J4871,J4894,J4898)</f>
        <v>1104767</v>
      </c>
      <c r="K4902" s="29">
        <f t="shared" si="4180"/>
        <v>615657</v>
      </c>
      <c r="L4902" s="29">
        <f t="shared" si="4158"/>
        <v>266422</v>
      </c>
      <c r="M4902" s="29">
        <f t="shared" ref="M4902:O4902" si="4181">SUM(M4871,M4894,M4898)</f>
        <v>83582</v>
      </c>
      <c r="N4902" s="29">
        <f t="shared" si="4181"/>
        <v>88920</v>
      </c>
      <c r="O4902" s="29">
        <f t="shared" si="4181"/>
        <v>93920</v>
      </c>
      <c r="P4902" s="29">
        <f t="shared" si="4160"/>
        <v>882079</v>
      </c>
      <c r="Q4902" s="29">
        <f t="shared" si="4168"/>
        <v>79.842989517246622</v>
      </c>
    </row>
    <row r="4903" spans="1:17" ht="15.75" thickBot="1">
      <c r="A4903" s="13" t="s">
        <v>0</v>
      </c>
      <c r="B4903" s="13" t="s">
        <v>0</v>
      </c>
      <c r="C4903" s="13" t="s">
        <v>0</v>
      </c>
      <c r="D4903" s="13" t="s">
        <v>0</v>
      </c>
      <c r="E4903" s="13" t="s">
        <v>0</v>
      </c>
      <c r="F4903" s="13" t="s">
        <v>0</v>
      </c>
      <c r="G4903" s="84" t="s">
        <v>0</v>
      </c>
      <c r="H4903" s="18" t="s">
        <v>125</v>
      </c>
      <c r="I4903" s="3">
        <v>32</v>
      </c>
      <c r="J4903" s="3">
        <v>32</v>
      </c>
      <c r="K4903" s="3">
        <v>0</v>
      </c>
      <c r="L4903" s="3">
        <f t="shared" si="4158"/>
        <v>0</v>
      </c>
      <c r="M4903" s="3"/>
      <c r="N4903" s="3"/>
      <c r="O4903" s="3"/>
      <c r="P4903" s="3">
        <f t="shared" si="4160"/>
        <v>0</v>
      </c>
      <c r="Q4903" s="3">
        <f t="shared" si="4168"/>
        <v>0</v>
      </c>
    </row>
    <row r="4904" spans="1:17" ht="45.75" thickBot="1">
      <c r="A4904" s="109" t="s">
        <v>0</v>
      </c>
      <c r="B4904" s="109" t="s">
        <v>0</v>
      </c>
      <c r="C4904" s="109" t="s">
        <v>0</v>
      </c>
      <c r="D4904" s="109" t="s">
        <v>0</v>
      </c>
      <c r="E4904" s="109" t="s">
        <v>0</v>
      </c>
      <c r="F4904" s="109" t="s">
        <v>0</v>
      </c>
      <c r="G4904" s="121" t="s">
        <v>0</v>
      </c>
      <c r="H4904" s="1" t="s">
        <v>126</v>
      </c>
      <c r="I4904" s="1" t="s">
        <v>3016</v>
      </c>
      <c r="J4904" s="1" t="s">
        <v>3199</v>
      </c>
      <c r="K4904" s="1" t="s">
        <v>3198</v>
      </c>
      <c r="L4904" s="1" t="s">
        <v>3191</v>
      </c>
      <c r="M4904" s="1" t="s">
        <v>3193</v>
      </c>
      <c r="N4904" s="1" t="s">
        <v>3194</v>
      </c>
      <c r="O4904" s="1" t="s">
        <v>3195</v>
      </c>
      <c r="P4904" s="1" t="s">
        <v>3192</v>
      </c>
      <c r="Q4904" s="1" t="s">
        <v>3185</v>
      </c>
    </row>
    <row r="4905" spans="1:17">
      <c r="A4905" s="110"/>
      <c r="B4905" s="110"/>
      <c r="C4905" s="110"/>
      <c r="D4905" s="110"/>
      <c r="E4905" s="110"/>
      <c r="F4905" s="110"/>
      <c r="G4905" s="122"/>
      <c r="H4905" s="26" t="s">
        <v>0</v>
      </c>
      <c r="I4905" s="28">
        <v>1</v>
      </c>
      <c r="J4905" s="28">
        <v>2</v>
      </c>
      <c r="K4905" s="28">
        <v>3</v>
      </c>
      <c r="L4905" s="28" t="s">
        <v>3186</v>
      </c>
      <c r="M4905" s="28">
        <v>5</v>
      </c>
      <c r="N4905" s="28">
        <v>6</v>
      </c>
      <c r="O4905" s="28">
        <v>7</v>
      </c>
      <c r="P4905" s="28" t="s">
        <v>3187</v>
      </c>
      <c r="Q4905" s="28">
        <v>9</v>
      </c>
    </row>
    <row r="4906" spans="1:17">
      <c r="A4906" s="110"/>
      <c r="B4906" s="110"/>
      <c r="C4906" s="110"/>
      <c r="D4906" s="110"/>
      <c r="E4906" s="110"/>
      <c r="F4906" s="110"/>
      <c r="G4906" s="122"/>
      <c r="H4906" s="8" t="s">
        <v>878</v>
      </c>
      <c r="I4906" s="9">
        <v>1104437</v>
      </c>
      <c r="J4906" s="9">
        <f t="shared" ref="J4906" si="4182">SUM(J4902)</f>
        <v>1104767</v>
      </c>
      <c r="K4906" s="9">
        <f t="shared" ref="K4906" si="4183">SUM(K4902)</f>
        <v>615657</v>
      </c>
      <c r="L4906" s="9">
        <f t="shared" ref="L4906:L4907" si="4184">M4906+N4906+O4906</f>
        <v>266422</v>
      </c>
      <c r="M4906" s="9">
        <f t="shared" ref="M4906:O4906" si="4185">SUM(M4902)</f>
        <v>83582</v>
      </c>
      <c r="N4906" s="9">
        <f t="shared" si="4185"/>
        <v>88920</v>
      </c>
      <c r="O4906" s="9">
        <f t="shared" si="4185"/>
        <v>93920</v>
      </c>
      <c r="P4906" s="9">
        <f t="shared" ref="P4906:P4907" si="4186">SUM(K4906+L4906)</f>
        <v>882079</v>
      </c>
      <c r="Q4906" s="9">
        <f t="shared" si="4168"/>
        <v>79.842989517246622</v>
      </c>
    </row>
    <row r="4907" spans="1:17">
      <c r="A4907" s="110"/>
      <c r="B4907" s="110"/>
      <c r="C4907" s="110"/>
      <c r="D4907" s="110"/>
      <c r="E4907" s="110"/>
      <c r="F4907" s="110"/>
      <c r="G4907" s="122"/>
      <c r="H4907" s="10" t="s">
        <v>68</v>
      </c>
      <c r="I4907" s="9">
        <v>1104437</v>
      </c>
      <c r="J4907" s="9">
        <f t="shared" ref="J4907" si="4187">SUM(J4906)</f>
        <v>1104767</v>
      </c>
      <c r="K4907" s="9">
        <f t="shared" ref="K4907" si="4188">SUM(K4906)</f>
        <v>615657</v>
      </c>
      <c r="L4907" s="9">
        <f t="shared" si="4184"/>
        <v>266422</v>
      </c>
      <c r="M4907" s="9">
        <f t="shared" ref="M4907:O4907" si="4189">SUM(M4906)</f>
        <v>83582</v>
      </c>
      <c r="N4907" s="9">
        <f t="shared" si="4189"/>
        <v>88920</v>
      </c>
      <c r="O4907" s="9">
        <f t="shared" si="4189"/>
        <v>93920</v>
      </c>
      <c r="P4907" s="9">
        <f t="shared" si="4186"/>
        <v>882079</v>
      </c>
      <c r="Q4907" s="9">
        <f t="shared" si="4168"/>
        <v>79.842989517246622</v>
      </c>
    </row>
    <row r="4908" spans="1:17">
      <c r="A4908" s="111"/>
      <c r="B4908" s="111"/>
      <c r="C4908" s="111"/>
      <c r="D4908" s="111"/>
      <c r="E4908" s="111"/>
      <c r="F4908" s="111"/>
      <c r="G4908" s="123"/>
      <c r="Q4908" t="str">
        <f t="shared" si="4168"/>
        <v>-</v>
      </c>
    </row>
    <row r="4909" spans="1:17" ht="15.75" thickBot="1">
      <c r="A4909" s="13" t="s">
        <v>0</v>
      </c>
      <c r="B4909" s="13" t="s">
        <v>0</v>
      </c>
      <c r="C4909" s="13" t="s">
        <v>0</v>
      </c>
      <c r="D4909" s="13" t="s">
        <v>0</v>
      </c>
      <c r="E4909" s="13" t="s">
        <v>0</v>
      </c>
      <c r="F4909" s="13" t="s">
        <v>0</v>
      </c>
      <c r="G4909" s="84" t="s">
        <v>0</v>
      </c>
      <c r="H4909" s="27" t="s">
        <v>0</v>
      </c>
      <c r="I4909" s="27"/>
      <c r="J4909" s="27"/>
      <c r="K4909" s="27"/>
      <c r="L4909" s="27"/>
      <c r="M4909" s="27"/>
      <c r="N4909" s="27"/>
      <c r="O4909" s="27"/>
      <c r="P4909" s="27"/>
      <c r="Q4909" s="27" t="str">
        <f t="shared" si="4168"/>
        <v>-</v>
      </c>
    </row>
    <row r="4910" spans="1:17" ht="45.75" thickBot="1">
      <c r="A4910" s="1" t="s">
        <v>82</v>
      </c>
      <c r="B4910" s="1" t="s">
        <v>83</v>
      </c>
      <c r="C4910" s="1" t="s">
        <v>84</v>
      </c>
      <c r="D4910" s="19" t="s">
        <v>0</v>
      </c>
      <c r="E4910" s="1" t="s">
        <v>85</v>
      </c>
      <c r="F4910" s="1" t="s">
        <v>86</v>
      </c>
      <c r="G4910" s="82" t="s">
        <v>87</v>
      </c>
      <c r="H4910" s="1" t="s">
        <v>1</v>
      </c>
      <c r="I4910" s="1" t="s">
        <v>3016</v>
      </c>
      <c r="J4910" s="1" t="s">
        <v>3199</v>
      </c>
      <c r="K4910" s="1" t="s">
        <v>3198</v>
      </c>
      <c r="L4910" s="1" t="s">
        <v>3191</v>
      </c>
      <c r="M4910" s="1" t="s">
        <v>3193</v>
      </c>
      <c r="N4910" s="1" t="s">
        <v>3194</v>
      </c>
      <c r="O4910" s="1" t="s">
        <v>3195</v>
      </c>
      <c r="P4910" s="1" t="s">
        <v>3192</v>
      </c>
      <c r="Q4910" s="1" t="s">
        <v>3185</v>
      </c>
    </row>
    <row r="4911" spans="1:17">
      <c r="A4911" s="20" t="s">
        <v>0</v>
      </c>
      <c r="B4911" s="20" t="s">
        <v>0</v>
      </c>
      <c r="C4911" s="20" t="s">
        <v>0</v>
      </c>
      <c r="D4911" s="21" t="s">
        <v>0</v>
      </c>
      <c r="E4911" s="21" t="s">
        <v>0</v>
      </c>
      <c r="F4911" s="22" t="s">
        <v>0</v>
      </c>
      <c r="G4911" s="83" t="s">
        <v>0</v>
      </c>
      <c r="H4911" s="23" t="s">
        <v>0</v>
      </c>
      <c r="I4911" s="28">
        <v>1</v>
      </c>
      <c r="J4911" s="28">
        <v>2</v>
      </c>
      <c r="K4911" s="28">
        <v>3</v>
      </c>
      <c r="L4911" s="28" t="s">
        <v>3186</v>
      </c>
      <c r="M4911" s="28">
        <v>5</v>
      </c>
      <c r="N4911" s="28">
        <v>6</v>
      </c>
      <c r="O4911" s="28">
        <v>7</v>
      </c>
      <c r="P4911" s="28" t="s">
        <v>3187</v>
      </c>
      <c r="Q4911" s="28">
        <v>9</v>
      </c>
    </row>
    <row r="4912" spans="1:17">
      <c r="A4912" s="17" t="s">
        <v>803</v>
      </c>
      <c r="B4912" s="17" t="s">
        <v>140</v>
      </c>
      <c r="C4912" s="12" t="s">
        <v>972</v>
      </c>
      <c r="D4912" s="12" t="s">
        <v>1748</v>
      </c>
      <c r="E4912" s="18" t="s">
        <v>0</v>
      </c>
      <c r="F4912" s="18" t="s">
        <v>0</v>
      </c>
      <c r="G4912" s="81" t="s">
        <v>0</v>
      </c>
      <c r="H4912" s="18" t="s">
        <v>1749</v>
      </c>
      <c r="I4912" s="11"/>
      <c r="J4912" s="11"/>
      <c r="K4912" s="11"/>
      <c r="L4912" s="11"/>
      <c r="M4912" s="11"/>
      <c r="N4912" s="11"/>
      <c r="O4912" s="11"/>
      <c r="P4912" s="11"/>
      <c r="Q4912" s="11" t="str">
        <f t="shared" si="4168"/>
        <v>-</v>
      </c>
    </row>
    <row r="4913" spans="1:17" ht="22.5">
      <c r="A4913" s="17" t="s">
        <v>0</v>
      </c>
      <c r="B4913" s="17" t="s">
        <v>0</v>
      </c>
      <c r="C4913" s="17" t="s">
        <v>0</v>
      </c>
      <c r="D4913" s="18" t="s">
        <v>0</v>
      </c>
      <c r="E4913" s="18" t="s">
        <v>0</v>
      </c>
      <c r="F4913" s="18" t="s">
        <v>0</v>
      </c>
      <c r="G4913" s="81" t="s">
        <v>0</v>
      </c>
      <c r="H4913" s="24" t="s">
        <v>27</v>
      </c>
      <c r="I4913" s="29">
        <v>2716107</v>
      </c>
      <c r="J4913" s="29">
        <f t="shared" ref="J4913" si="4190">SUM(J4914,J4922,J4924)</f>
        <v>2634911</v>
      </c>
      <c r="K4913" s="29">
        <f t="shared" ref="K4913" si="4191">SUM(K4914,K4922,K4924)</f>
        <v>1415241</v>
      </c>
      <c r="L4913" s="29">
        <f t="shared" ref="L4913:L4942" si="4192">M4913+N4913+O4913</f>
        <v>655350</v>
      </c>
      <c r="M4913" s="29">
        <f t="shared" ref="M4913:O4913" si="4193">SUM(M4914,M4922,M4924)</f>
        <v>205560</v>
      </c>
      <c r="N4913" s="29">
        <f t="shared" si="4193"/>
        <v>221980</v>
      </c>
      <c r="O4913" s="29">
        <f t="shared" si="4193"/>
        <v>227810</v>
      </c>
      <c r="P4913" s="29">
        <f t="shared" ref="P4913:P4942" si="4194">SUM(K4913+L4913)</f>
        <v>2070591</v>
      </c>
      <c r="Q4913" s="29">
        <f t="shared" si="4168"/>
        <v>78.582957830454234</v>
      </c>
    </row>
    <row r="4914" spans="1:17">
      <c r="A4914" s="12" t="s">
        <v>803</v>
      </c>
      <c r="B4914" s="12" t="s">
        <v>140</v>
      </c>
      <c r="C4914" s="12" t="s">
        <v>972</v>
      </c>
      <c r="D4914" s="12" t="s">
        <v>1748</v>
      </c>
      <c r="E4914" s="18" t="s">
        <v>2</v>
      </c>
      <c r="F4914" s="18" t="s">
        <v>0</v>
      </c>
      <c r="G4914" s="81" t="s">
        <v>0</v>
      </c>
      <c r="H4914" s="18" t="s">
        <v>3</v>
      </c>
      <c r="I4914" s="3">
        <v>2277577</v>
      </c>
      <c r="J4914" s="3">
        <f t="shared" ref="J4914" si="4195">SUM(J4915:J4916)</f>
        <v>2283191</v>
      </c>
      <c r="K4914" s="3">
        <f t="shared" ref="K4914" si="4196">SUM(K4915:K4916)</f>
        <v>1219883</v>
      </c>
      <c r="L4914" s="3">
        <f t="shared" si="4192"/>
        <v>578470</v>
      </c>
      <c r="M4914" s="3">
        <f t="shared" ref="M4914:O4914" si="4197">SUM(M4915:M4916)</f>
        <v>183000</v>
      </c>
      <c r="N4914" s="3">
        <f t="shared" si="4197"/>
        <v>195670</v>
      </c>
      <c r="O4914" s="3">
        <f t="shared" si="4197"/>
        <v>199800</v>
      </c>
      <c r="P4914" s="3">
        <f t="shared" si="4194"/>
        <v>1798353</v>
      </c>
      <c r="Q4914" s="3">
        <f t="shared" si="4168"/>
        <v>78.764895271573863</v>
      </c>
    </row>
    <row r="4915" spans="1:17">
      <c r="A4915" s="33" t="s">
        <v>803</v>
      </c>
      <c r="B4915" s="33" t="s">
        <v>140</v>
      </c>
      <c r="C4915" s="33" t="s">
        <v>972</v>
      </c>
      <c r="D4915" s="33" t="s">
        <v>1748</v>
      </c>
      <c r="E4915" s="34">
        <v>6111</v>
      </c>
      <c r="F4915" s="33"/>
      <c r="G4915" s="84" t="s">
        <v>3109</v>
      </c>
      <c r="H4915" s="35" t="s">
        <v>4</v>
      </c>
      <c r="I4915" s="2">
        <v>1994477</v>
      </c>
      <c r="J4915" s="2">
        <v>1994477</v>
      </c>
      <c r="K4915" s="2">
        <v>1032807</v>
      </c>
      <c r="L4915" s="2">
        <f t="shared" si="4192"/>
        <v>534000</v>
      </c>
      <c r="M4915" s="2">
        <v>178000</v>
      </c>
      <c r="N4915" s="2">
        <v>178000</v>
      </c>
      <c r="O4915" s="2">
        <v>178000</v>
      </c>
      <c r="P4915" s="2">
        <f t="shared" si="4194"/>
        <v>1566807</v>
      </c>
      <c r="Q4915" s="2">
        <f t="shared" si="4168"/>
        <v>78.557285945137494</v>
      </c>
    </row>
    <row r="4916" spans="1:17">
      <c r="A4916" s="17" t="s">
        <v>803</v>
      </c>
      <c r="B4916" s="17" t="s">
        <v>140</v>
      </c>
      <c r="C4916" s="17" t="s">
        <v>972</v>
      </c>
      <c r="D4916" s="17" t="s">
        <v>1748</v>
      </c>
      <c r="E4916" s="17" t="s">
        <v>91</v>
      </c>
      <c r="F4916" s="12" t="s">
        <v>0</v>
      </c>
      <c r="G4916" s="84" t="s">
        <v>0</v>
      </c>
      <c r="H4916" s="18" t="s">
        <v>5</v>
      </c>
      <c r="I4916" s="3">
        <v>283100</v>
      </c>
      <c r="J4916" s="3">
        <f t="shared" ref="J4916:K4916" si="4198">SUM(J4917:J4921)</f>
        <v>288714</v>
      </c>
      <c r="K4916" s="3">
        <f t="shared" si="4198"/>
        <v>187076</v>
      </c>
      <c r="L4916" s="3">
        <f t="shared" si="4192"/>
        <v>44470</v>
      </c>
      <c r="M4916" s="3">
        <f t="shared" ref="M4916:O4916" si="4199">SUM(M4917:M4921)</f>
        <v>5000</v>
      </c>
      <c r="N4916" s="3">
        <f t="shared" si="4199"/>
        <v>17670</v>
      </c>
      <c r="O4916" s="3">
        <f t="shared" si="4199"/>
        <v>21800</v>
      </c>
      <c r="P4916" s="3">
        <f t="shared" si="4194"/>
        <v>231546</v>
      </c>
      <c r="Q4916" s="3">
        <f t="shared" si="4168"/>
        <v>80.19908975664498</v>
      </c>
    </row>
    <row r="4917" spans="1:17">
      <c r="A4917" s="33" t="s">
        <v>803</v>
      </c>
      <c r="B4917" s="33" t="s">
        <v>140</v>
      </c>
      <c r="C4917" s="33" t="s">
        <v>972</v>
      </c>
      <c r="D4917" s="33" t="s">
        <v>1748</v>
      </c>
      <c r="E4917" s="34">
        <v>6112</v>
      </c>
      <c r="F4917" s="33" t="s">
        <v>1750</v>
      </c>
      <c r="G4917" s="84" t="s">
        <v>3109</v>
      </c>
      <c r="H4917" s="35" t="s">
        <v>9</v>
      </c>
      <c r="I4917" s="2">
        <v>43700</v>
      </c>
      <c r="J4917" s="2">
        <v>43700</v>
      </c>
      <c r="K4917" s="2">
        <v>22482</v>
      </c>
      <c r="L4917" s="2">
        <f t="shared" si="4192"/>
        <v>7600</v>
      </c>
      <c r="M4917" s="2">
        <v>0</v>
      </c>
      <c r="N4917" s="2">
        <v>3800</v>
      </c>
      <c r="O4917" s="2">
        <v>3800</v>
      </c>
      <c r="P4917" s="2">
        <f t="shared" si="4194"/>
        <v>30082</v>
      </c>
      <c r="Q4917" s="2">
        <f t="shared" si="4168"/>
        <v>68.837528604118987</v>
      </c>
    </row>
    <row r="4918" spans="1:17">
      <c r="A4918" s="33" t="s">
        <v>803</v>
      </c>
      <c r="B4918" s="33" t="s">
        <v>140</v>
      </c>
      <c r="C4918" s="33" t="s">
        <v>972</v>
      </c>
      <c r="D4918" s="33" t="s">
        <v>1748</v>
      </c>
      <c r="E4918" s="34">
        <v>6112</v>
      </c>
      <c r="F4918" s="33" t="s">
        <v>1751</v>
      </c>
      <c r="G4918" s="84" t="s">
        <v>3109</v>
      </c>
      <c r="H4918" s="35" t="s">
        <v>10</v>
      </c>
      <c r="I4918" s="2">
        <v>170300</v>
      </c>
      <c r="J4918" s="2">
        <v>170300</v>
      </c>
      <c r="K4918" s="2">
        <v>96750</v>
      </c>
      <c r="L4918" s="2">
        <f t="shared" si="4192"/>
        <v>32000</v>
      </c>
      <c r="M4918" s="2">
        <v>5000</v>
      </c>
      <c r="N4918" s="2">
        <v>9000</v>
      </c>
      <c r="O4918" s="2">
        <v>18000</v>
      </c>
      <c r="P4918" s="2">
        <f t="shared" si="4194"/>
        <v>128750</v>
      </c>
      <c r="Q4918" s="2">
        <f t="shared" si="4168"/>
        <v>75.601879036993537</v>
      </c>
    </row>
    <row r="4919" spans="1:17">
      <c r="A4919" s="12" t="s">
        <v>803</v>
      </c>
      <c r="B4919" s="12" t="s">
        <v>140</v>
      </c>
      <c r="C4919" s="12" t="s">
        <v>972</v>
      </c>
      <c r="D4919" s="12" t="s">
        <v>1748</v>
      </c>
      <c r="E4919" s="11">
        <v>6112</v>
      </c>
      <c r="F4919" s="12" t="s">
        <v>1752</v>
      </c>
      <c r="G4919" s="84" t="s">
        <v>3109</v>
      </c>
      <c r="H4919" s="13" t="s">
        <v>7</v>
      </c>
      <c r="I4919" s="2">
        <v>39600</v>
      </c>
      <c r="J4919" s="2">
        <v>45214</v>
      </c>
      <c r="K4919" s="2">
        <v>45214</v>
      </c>
      <c r="L4919" s="2">
        <f t="shared" si="4192"/>
        <v>0</v>
      </c>
      <c r="M4919" s="2"/>
      <c r="N4919" s="2">
        <v>0</v>
      </c>
      <c r="O4919" s="2">
        <v>0</v>
      </c>
      <c r="P4919" s="2">
        <f t="shared" si="4194"/>
        <v>45214</v>
      </c>
      <c r="Q4919" s="2">
        <f t="shared" si="4168"/>
        <v>100</v>
      </c>
    </row>
    <row r="4920" spans="1:17">
      <c r="A4920" s="12" t="s">
        <v>803</v>
      </c>
      <c r="B4920" s="12" t="s">
        <v>140</v>
      </c>
      <c r="C4920" s="12" t="s">
        <v>972</v>
      </c>
      <c r="D4920" s="12" t="s">
        <v>1748</v>
      </c>
      <c r="E4920" s="11">
        <v>6112</v>
      </c>
      <c r="F4920" s="12" t="s">
        <v>1753</v>
      </c>
      <c r="G4920" s="84" t="s">
        <v>3109</v>
      </c>
      <c r="H4920" s="13" t="s">
        <v>8</v>
      </c>
      <c r="I4920" s="2">
        <v>6500</v>
      </c>
      <c r="J4920" s="2">
        <v>6500</v>
      </c>
      <c r="K4920" s="2">
        <v>6500</v>
      </c>
      <c r="L4920" s="2">
        <f t="shared" si="4192"/>
        <v>0</v>
      </c>
      <c r="M4920" s="2">
        <v>0</v>
      </c>
      <c r="N4920" s="2">
        <v>0</v>
      </c>
      <c r="O4920" s="2">
        <v>0</v>
      </c>
      <c r="P4920" s="2">
        <f t="shared" si="4194"/>
        <v>6500</v>
      </c>
      <c r="Q4920" s="2">
        <f t="shared" si="4168"/>
        <v>100</v>
      </c>
    </row>
    <row r="4921" spans="1:17">
      <c r="A4921" s="12" t="s">
        <v>803</v>
      </c>
      <c r="B4921" s="12" t="s">
        <v>140</v>
      </c>
      <c r="C4921" s="12" t="s">
        <v>972</v>
      </c>
      <c r="D4921" s="12" t="s">
        <v>1748</v>
      </c>
      <c r="E4921" s="11">
        <v>6112</v>
      </c>
      <c r="F4921" s="12" t="s">
        <v>1754</v>
      </c>
      <c r="G4921" s="84" t="s">
        <v>3109</v>
      </c>
      <c r="H4921" s="13" t="s">
        <v>6</v>
      </c>
      <c r="I4921" s="2">
        <v>23000</v>
      </c>
      <c r="J4921" s="2">
        <v>23000</v>
      </c>
      <c r="K4921" s="2">
        <v>16130</v>
      </c>
      <c r="L4921" s="2">
        <f t="shared" si="4192"/>
        <v>4870</v>
      </c>
      <c r="M4921" s="2">
        <v>0</v>
      </c>
      <c r="N4921" s="2">
        <v>4870</v>
      </c>
      <c r="O4921" s="2">
        <v>0</v>
      </c>
      <c r="P4921" s="2">
        <f t="shared" si="4194"/>
        <v>21000</v>
      </c>
      <c r="Q4921" s="2">
        <f t="shared" si="4168"/>
        <v>91.304347826086953</v>
      </c>
    </row>
    <row r="4922" spans="1:17">
      <c r="A4922" s="12" t="s">
        <v>803</v>
      </c>
      <c r="B4922" s="12" t="s">
        <v>140</v>
      </c>
      <c r="C4922" s="12" t="s">
        <v>972</v>
      </c>
      <c r="D4922" s="12" t="s">
        <v>1748</v>
      </c>
      <c r="E4922" s="18" t="s">
        <v>13</v>
      </c>
      <c r="F4922" s="18" t="s">
        <v>0</v>
      </c>
      <c r="G4922" s="81" t="s">
        <v>0</v>
      </c>
      <c r="H4922" s="18" t="s">
        <v>14</v>
      </c>
      <c r="I4922" s="3">
        <v>209420</v>
      </c>
      <c r="J4922" s="3">
        <f t="shared" ref="J4922:K4922" si="4200">SUM(J4923)</f>
        <v>209420</v>
      </c>
      <c r="K4922" s="3">
        <f t="shared" si="4200"/>
        <v>108445</v>
      </c>
      <c r="L4922" s="3">
        <f t="shared" si="4192"/>
        <v>56600</v>
      </c>
      <c r="M4922" s="3">
        <f t="shared" ref="M4922:O4922" si="4201">SUM(M4923)</f>
        <v>18800</v>
      </c>
      <c r="N4922" s="3">
        <f t="shared" si="4201"/>
        <v>18800</v>
      </c>
      <c r="O4922" s="3">
        <f t="shared" si="4201"/>
        <v>19000</v>
      </c>
      <c r="P4922" s="3">
        <f t="shared" si="4194"/>
        <v>165045</v>
      </c>
      <c r="Q4922" s="3">
        <f t="shared" si="4168"/>
        <v>78.81052430522395</v>
      </c>
    </row>
    <row r="4923" spans="1:17">
      <c r="A4923" s="33" t="s">
        <v>803</v>
      </c>
      <c r="B4923" s="33" t="s">
        <v>140</v>
      </c>
      <c r="C4923" s="33" t="s">
        <v>972</v>
      </c>
      <c r="D4923" s="33" t="s">
        <v>1748</v>
      </c>
      <c r="E4923" s="34">
        <v>6121</v>
      </c>
      <c r="F4923" s="33"/>
      <c r="G4923" s="84" t="s">
        <v>3109</v>
      </c>
      <c r="H4923" s="35" t="s">
        <v>15</v>
      </c>
      <c r="I4923" s="2">
        <v>209420</v>
      </c>
      <c r="J4923" s="2">
        <v>209420</v>
      </c>
      <c r="K4923" s="2">
        <v>108445</v>
      </c>
      <c r="L4923" s="2">
        <f t="shared" si="4192"/>
        <v>56600</v>
      </c>
      <c r="M4923" s="2">
        <v>18800</v>
      </c>
      <c r="N4923" s="2">
        <v>18800</v>
      </c>
      <c r="O4923" s="2">
        <v>19000</v>
      </c>
      <c r="P4923" s="2">
        <f t="shared" si="4194"/>
        <v>165045</v>
      </c>
      <c r="Q4923" s="2">
        <f t="shared" si="4168"/>
        <v>78.81052430522395</v>
      </c>
    </row>
    <row r="4924" spans="1:17">
      <c r="A4924" s="12" t="s">
        <v>803</v>
      </c>
      <c r="B4924" s="12" t="s">
        <v>140</v>
      </c>
      <c r="C4924" s="12" t="s">
        <v>972</v>
      </c>
      <c r="D4924" s="12" t="s">
        <v>1748</v>
      </c>
      <c r="E4924" s="18" t="s">
        <v>16</v>
      </c>
      <c r="F4924" s="18" t="s">
        <v>0</v>
      </c>
      <c r="G4924" s="81" t="s">
        <v>0</v>
      </c>
      <c r="H4924" s="18" t="s">
        <v>17</v>
      </c>
      <c r="I4924" s="3">
        <v>229110</v>
      </c>
      <c r="J4924" s="3">
        <f t="shared" ref="J4924:K4924" si="4202">SUM(J4925:J4933)</f>
        <v>142300</v>
      </c>
      <c r="K4924" s="3">
        <f t="shared" si="4202"/>
        <v>86913</v>
      </c>
      <c r="L4924" s="3">
        <f t="shared" si="4192"/>
        <v>20280</v>
      </c>
      <c r="M4924" s="3">
        <f t="shared" ref="M4924:O4924" si="4203">SUM(M4925:M4933)</f>
        <v>3760</v>
      </c>
      <c r="N4924" s="3">
        <f t="shared" si="4203"/>
        <v>7510</v>
      </c>
      <c r="O4924" s="3">
        <f t="shared" si="4203"/>
        <v>9010</v>
      </c>
      <c r="P4924" s="3">
        <f t="shared" si="4194"/>
        <v>107193</v>
      </c>
      <c r="Q4924" s="3">
        <f t="shared" si="4168"/>
        <v>75.32888264230499</v>
      </c>
    </row>
    <row r="4925" spans="1:17">
      <c r="A4925" s="12" t="s">
        <v>803</v>
      </c>
      <c r="B4925" s="12" t="s">
        <v>140</v>
      </c>
      <c r="C4925" s="12" t="s">
        <v>972</v>
      </c>
      <c r="D4925" s="12" t="s">
        <v>1748</v>
      </c>
      <c r="E4925" s="11">
        <v>6131</v>
      </c>
      <c r="F4925" s="12"/>
      <c r="G4925" s="84" t="s">
        <v>3109</v>
      </c>
      <c r="H4925" s="13" t="s">
        <v>18</v>
      </c>
      <c r="I4925" s="2">
        <v>5000</v>
      </c>
      <c r="J4925" s="2">
        <v>3000</v>
      </c>
      <c r="K4925" s="2">
        <v>1500</v>
      </c>
      <c r="L4925" s="2">
        <f t="shared" si="4192"/>
        <v>1500</v>
      </c>
      <c r="M4925" s="2">
        <v>0</v>
      </c>
      <c r="N4925" s="2">
        <v>1500</v>
      </c>
      <c r="O4925" s="2">
        <v>0</v>
      </c>
      <c r="P4925" s="2">
        <f t="shared" si="4194"/>
        <v>3000</v>
      </c>
      <c r="Q4925" s="2">
        <f t="shared" si="4168"/>
        <v>100</v>
      </c>
    </row>
    <row r="4926" spans="1:17">
      <c r="A4926" s="12" t="s">
        <v>803</v>
      </c>
      <c r="B4926" s="12" t="s">
        <v>140</v>
      </c>
      <c r="C4926" s="12" t="s">
        <v>972</v>
      </c>
      <c r="D4926" s="12" t="s">
        <v>1748</v>
      </c>
      <c r="E4926" s="11">
        <v>6132</v>
      </c>
      <c r="F4926" s="12"/>
      <c r="G4926" s="84" t="s">
        <v>3109</v>
      </c>
      <c r="H4926" s="13" t="s">
        <v>19</v>
      </c>
      <c r="I4926" s="2">
        <v>78000</v>
      </c>
      <c r="J4926" s="2">
        <v>78000</v>
      </c>
      <c r="K4926" s="2">
        <v>53000</v>
      </c>
      <c r="L4926" s="2">
        <f t="shared" si="4192"/>
        <v>2000</v>
      </c>
      <c r="M4926" s="2">
        <v>0</v>
      </c>
      <c r="N4926" s="2">
        <v>0</v>
      </c>
      <c r="O4926" s="2">
        <v>2000</v>
      </c>
      <c r="P4926" s="2">
        <f t="shared" si="4194"/>
        <v>55000</v>
      </c>
      <c r="Q4926" s="2">
        <f t="shared" si="4168"/>
        <v>70.512820512820511</v>
      </c>
    </row>
    <row r="4927" spans="1:17">
      <c r="A4927" s="12" t="s">
        <v>803</v>
      </c>
      <c r="B4927" s="12" t="s">
        <v>140</v>
      </c>
      <c r="C4927" s="12" t="s">
        <v>972</v>
      </c>
      <c r="D4927" s="12" t="s">
        <v>1748</v>
      </c>
      <c r="E4927" s="11">
        <v>6133</v>
      </c>
      <c r="F4927" s="12"/>
      <c r="G4927" s="84" t="s">
        <v>3109</v>
      </c>
      <c r="H4927" s="13" t="s">
        <v>20</v>
      </c>
      <c r="I4927" s="2">
        <v>24500</v>
      </c>
      <c r="J4927" s="2">
        <v>24500</v>
      </c>
      <c r="K4927" s="2">
        <v>11025</v>
      </c>
      <c r="L4927" s="2">
        <f t="shared" si="4192"/>
        <v>5700</v>
      </c>
      <c r="M4927" s="2">
        <v>1900</v>
      </c>
      <c r="N4927" s="2">
        <v>1900</v>
      </c>
      <c r="O4927" s="2">
        <v>1900</v>
      </c>
      <c r="P4927" s="2">
        <f t="shared" si="4194"/>
        <v>16725</v>
      </c>
      <c r="Q4927" s="2">
        <f t="shared" si="4168"/>
        <v>68.265306122448976</v>
      </c>
    </row>
    <row r="4928" spans="1:17">
      <c r="A4928" s="12" t="s">
        <v>803</v>
      </c>
      <c r="B4928" s="12" t="s">
        <v>140</v>
      </c>
      <c r="C4928" s="12" t="s">
        <v>972</v>
      </c>
      <c r="D4928" s="12" t="s">
        <v>1748</v>
      </c>
      <c r="E4928" s="11">
        <v>6134</v>
      </c>
      <c r="F4928" s="12"/>
      <c r="G4928" s="84" t="s">
        <v>3109</v>
      </c>
      <c r="H4928" s="13" t="s">
        <v>21</v>
      </c>
      <c r="I4928" s="2">
        <v>28000</v>
      </c>
      <c r="J4928" s="2">
        <v>10000</v>
      </c>
      <c r="K4928" s="2">
        <v>6500</v>
      </c>
      <c r="L4928" s="2">
        <f t="shared" si="4192"/>
        <v>2500</v>
      </c>
      <c r="M4928" s="2">
        <v>0</v>
      </c>
      <c r="N4928" s="2">
        <v>1000</v>
      </c>
      <c r="O4928" s="2">
        <v>1500</v>
      </c>
      <c r="P4928" s="2">
        <f t="shared" si="4194"/>
        <v>9000</v>
      </c>
      <c r="Q4928" s="2">
        <f t="shared" si="4168"/>
        <v>90</v>
      </c>
    </row>
    <row r="4929" spans="1:17">
      <c r="A4929" s="12" t="s">
        <v>803</v>
      </c>
      <c r="B4929" s="12" t="s">
        <v>140</v>
      </c>
      <c r="C4929" s="12" t="s">
        <v>972</v>
      </c>
      <c r="D4929" s="12" t="s">
        <v>1748</v>
      </c>
      <c r="E4929" s="11">
        <v>6135</v>
      </c>
      <c r="F4929" s="12"/>
      <c r="G4929" s="84" t="s">
        <v>3109</v>
      </c>
      <c r="H4929" s="13" t="s">
        <v>22</v>
      </c>
      <c r="I4929" s="2">
        <v>2000</v>
      </c>
      <c r="J4929" s="2">
        <v>100</v>
      </c>
      <c r="K4929" s="2">
        <v>100</v>
      </c>
      <c r="L4929" s="2">
        <f t="shared" si="4192"/>
        <v>0</v>
      </c>
      <c r="M4929" s="2">
        <v>0</v>
      </c>
      <c r="N4929" s="2">
        <v>0</v>
      </c>
      <c r="O4929" s="2">
        <v>0</v>
      </c>
      <c r="P4929" s="2">
        <f t="shared" si="4194"/>
        <v>100</v>
      </c>
      <c r="Q4929" s="2">
        <f t="shared" si="4168"/>
        <v>100</v>
      </c>
    </row>
    <row r="4930" spans="1:17">
      <c r="A4930" s="12" t="s">
        <v>803</v>
      </c>
      <c r="B4930" s="12" t="s">
        <v>140</v>
      </c>
      <c r="C4930" s="12" t="s">
        <v>972</v>
      </c>
      <c r="D4930" s="12" t="s">
        <v>1748</v>
      </c>
      <c r="E4930" s="11">
        <v>6136</v>
      </c>
      <c r="F4930" s="12"/>
      <c r="G4930" s="84" t="s">
        <v>3109</v>
      </c>
      <c r="H4930" s="13" t="s">
        <v>23</v>
      </c>
      <c r="I4930" s="2">
        <v>7000</v>
      </c>
      <c r="J4930" s="2">
        <v>1000</v>
      </c>
      <c r="K4930" s="2">
        <v>500</v>
      </c>
      <c r="L4930" s="2">
        <f t="shared" si="4192"/>
        <v>250</v>
      </c>
      <c r="M4930" s="2">
        <v>0</v>
      </c>
      <c r="N4930" s="2">
        <v>0</v>
      </c>
      <c r="O4930" s="2">
        <v>250</v>
      </c>
      <c r="P4930" s="2">
        <f t="shared" si="4194"/>
        <v>750</v>
      </c>
      <c r="Q4930" s="2">
        <f t="shared" si="4168"/>
        <v>75</v>
      </c>
    </row>
    <row r="4931" spans="1:17">
      <c r="A4931" s="12" t="s">
        <v>803</v>
      </c>
      <c r="B4931" s="12" t="s">
        <v>140</v>
      </c>
      <c r="C4931" s="12" t="s">
        <v>972</v>
      </c>
      <c r="D4931" s="12" t="s">
        <v>1748</v>
      </c>
      <c r="E4931" s="11">
        <v>6137</v>
      </c>
      <c r="F4931" s="12"/>
      <c r="G4931" s="84" t="s">
        <v>3109</v>
      </c>
      <c r="H4931" s="13" t="s">
        <v>24</v>
      </c>
      <c r="I4931" s="2">
        <v>24810</v>
      </c>
      <c r="J4931" s="2">
        <v>1000</v>
      </c>
      <c r="K4931" s="2">
        <v>500</v>
      </c>
      <c r="L4931" s="2">
        <f t="shared" si="4192"/>
        <v>250</v>
      </c>
      <c r="M4931" s="2">
        <v>0</v>
      </c>
      <c r="N4931" s="2">
        <v>0</v>
      </c>
      <c r="O4931" s="2">
        <v>250</v>
      </c>
      <c r="P4931" s="2">
        <f t="shared" si="4194"/>
        <v>750</v>
      </c>
      <c r="Q4931" s="2">
        <f t="shared" si="4168"/>
        <v>75</v>
      </c>
    </row>
    <row r="4932" spans="1:17">
      <c r="A4932" s="12" t="s">
        <v>803</v>
      </c>
      <c r="B4932" s="12" t="s">
        <v>140</v>
      </c>
      <c r="C4932" s="12" t="s">
        <v>972</v>
      </c>
      <c r="D4932" s="12" t="s">
        <v>1748</v>
      </c>
      <c r="E4932" s="11">
        <v>6138</v>
      </c>
      <c r="F4932" s="12"/>
      <c r="G4932" s="84" t="s">
        <v>3109</v>
      </c>
      <c r="H4932" s="13" t="s">
        <v>25</v>
      </c>
      <c r="I4932" s="2">
        <v>3100</v>
      </c>
      <c r="J4932" s="2">
        <v>0</v>
      </c>
      <c r="K4932" s="2">
        <v>0</v>
      </c>
      <c r="L4932" s="2">
        <f t="shared" si="4192"/>
        <v>0</v>
      </c>
      <c r="M4932" s="2">
        <v>0</v>
      </c>
      <c r="N4932" s="2">
        <v>0</v>
      </c>
      <c r="O4932" s="2">
        <v>0</v>
      </c>
      <c r="P4932" s="2">
        <f t="shared" si="4194"/>
        <v>0</v>
      </c>
      <c r="Q4932" s="2" t="str">
        <f t="shared" si="4168"/>
        <v>-</v>
      </c>
    </row>
    <row r="4933" spans="1:17">
      <c r="A4933" s="17" t="s">
        <v>803</v>
      </c>
      <c r="B4933" s="17" t="s">
        <v>140</v>
      </c>
      <c r="C4933" s="17" t="s">
        <v>972</v>
      </c>
      <c r="D4933" s="17" t="s">
        <v>1748</v>
      </c>
      <c r="E4933" s="17" t="s">
        <v>99</v>
      </c>
      <c r="F4933" s="12" t="s">
        <v>0</v>
      </c>
      <c r="G4933" s="84" t="s">
        <v>0</v>
      </c>
      <c r="H4933" s="18" t="s">
        <v>26</v>
      </c>
      <c r="I4933" s="3">
        <v>56700</v>
      </c>
      <c r="J4933" s="3">
        <f t="shared" ref="J4933:K4933" si="4204">SUM(J4934:J4936)</f>
        <v>24700</v>
      </c>
      <c r="K4933" s="3">
        <f t="shared" si="4204"/>
        <v>13788</v>
      </c>
      <c r="L4933" s="3">
        <f t="shared" si="4192"/>
        <v>8080</v>
      </c>
      <c r="M4933" s="3">
        <f t="shared" ref="M4933:O4933" si="4205">SUM(M4934:M4936)</f>
        <v>1860</v>
      </c>
      <c r="N4933" s="3">
        <f t="shared" si="4205"/>
        <v>3110</v>
      </c>
      <c r="O4933" s="3">
        <f t="shared" si="4205"/>
        <v>3110</v>
      </c>
      <c r="P4933" s="3">
        <f t="shared" si="4194"/>
        <v>21868</v>
      </c>
      <c r="Q4933" s="3">
        <f t="shared" si="4168"/>
        <v>88.534412955465598</v>
      </c>
    </row>
    <row r="4934" spans="1:17">
      <c r="A4934" s="12" t="s">
        <v>803</v>
      </c>
      <c r="B4934" s="12" t="s">
        <v>140</v>
      </c>
      <c r="C4934" s="12" t="s">
        <v>972</v>
      </c>
      <c r="D4934" s="12" t="s">
        <v>1748</v>
      </c>
      <c r="E4934" s="11">
        <v>6139</v>
      </c>
      <c r="F4934" s="12"/>
      <c r="G4934" s="84" t="s">
        <v>3109</v>
      </c>
      <c r="H4934" s="13" t="s">
        <v>26</v>
      </c>
      <c r="I4934" s="2">
        <v>43500</v>
      </c>
      <c r="J4934" s="2">
        <v>11500</v>
      </c>
      <c r="K4934" s="2">
        <v>6750</v>
      </c>
      <c r="L4934" s="2">
        <f t="shared" si="4192"/>
        <v>3250</v>
      </c>
      <c r="M4934" s="2">
        <v>250</v>
      </c>
      <c r="N4934" s="2">
        <v>1500</v>
      </c>
      <c r="O4934" s="2">
        <v>1500</v>
      </c>
      <c r="P4934" s="2">
        <f t="shared" si="4194"/>
        <v>10000</v>
      </c>
      <c r="Q4934" s="2">
        <f t="shared" si="4168"/>
        <v>86.956521739130437</v>
      </c>
    </row>
    <row r="4935" spans="1:17">
      <c r="A4935" s="33" t="s">
        <v>803</v>
      </c>
      <c r="B4935" s="33" t="s">
        <v>140</v>
      </c>
      <c r="C4935" s="33" t="s">
        <v>972</v>
      </c>
      <c r="D4935" s="33" t="s">
        <v>1748</v>
      </c>
      <c r="E4935" s="34">
        <v>6139</v>
      </c>
      <c r="F4935" s="33" t="s">
        <v>1755</v>
      </c>
      <c r="G4935" s="84" t="s">
        <v>3109</v>
      </c>
      <c r="H4935" s="35" t="s">
        <v>108</v>
      </c>
      <c r="I4935" s="2">
        <v>6000</v>
      </c>
      <c r="J4935" s="2">
        <v>6000</v>
      </c>
      <c r="K4935" s="2">
        <v>3288</v>
      </c>
      <c r="L4935" s="2">
        <f t="shared" si="4192"/>
        <v>1830</v>
      </c>
      <c r="M4935" s="2">
        <v>610</v>
      </c>
      <c r="N4935" s="2">
        <v>610</v>
      </c>
      <c r="O4935" s="2">
        <v>610</v>
      </c>
      <c r="P4935" s="2">
        <f t="shared" si="4194"/>
        <v>5118</v>
      </c>
      <c r="Q4935" s="2">
        <f t="shared" si="4168"/>
        <v>85.3</v>
      </c>
    </row>
    <row r="4936" spans="1:17" ht="22.5">
      <c r="A4936" s="12" t="s">
        <v>803</v>
      </c>
      <c r="B4936" s="12" t="s">
        <v>140</v>
      </c>
      <c r="C4936" s="12" t="s">
        <v>972</v>
      </c>
      <c r="D4936" s="12" t="s">
        <v>1748</v>
      </c>
      <c r="E4936" s="11">
        <v>6139</v>
      </c>
      <c r="F4936" s="12" t="s">
        <v>1756</v>
      </c>
      <c r="G4936" s="84" t="s">
        <v>3109</v>
      </c>
      <c r="H4936" s="13" t="s">
        <v>114</v>
      </c>
      <c r="I4936" s="2">
        <v>7200</v>
      </c>
      <c r="J4936" s="2">
        <v>7200</v>
      </c>
      <c r="K4936" s="2">
        <v>3750</v>
      </c>
      <c r="L4936" s="2">
        <f t="shared" si="4192"/>
        <v>3000</v>
      </c>
      <c r="M4936" s="2">
        <v>1000</v>
      </c>
      <c r="N4936" s="2">
        <v>1000</v>
      </c>
      <c r="O4936" s="2">
        <v>1000</v>
      </c>
      <c r="P4936" s="2">
        <f t="shared" si="4194"/>
        <v>6750</v>
      </c>
      <c r="Q4936" s="2">
        <f t="shared" si="4168"/>
        <v>93.75</v>
      </c>
    </row>
    <row r="4937" spans="1:17" ht="22.5">
      <c r="A4937" s="17" t="s">
        <v>0</v>
      </c>
      <c r="B4937" s="17" t="s">
        <v>0</v>
      </c>
      <c r="C4937" s="17" t="s">
        <v>0</v>
      </c>
      <c r="D4937" s="18" t="s">
        <v>0</v>
      </c>
      <c r="E4937" s="18" t="s">
        <v>0</v>
      </c>
      <c r="F4937" s="18" t="s">
        <v>0</v>
      </c>
      <c r="G4937" s="81" t="s">
        <v>0</v>
      </c>
      <c r="H4937" s="24" t="s">
        <v>58</v>
      </c>
      <c r="I4937" s="29">
        <v>58999</v>
      </c>
      <c r="J4937" s="29">
        <f t="shared" ref="J4937:K4937" si="4206">SUM(J4938)</f>
        <v>30000</v>
      </c>
      <c r="K4937" s="29">
        <f t="shared" si="4206"/>
        <v>24000</v>
      </c>
      <c r="L4937" s="29">
        <f t="shared" si="4192"/>
        <v>4000</v>
      </c>
      <c r="M4937" s="29">
        <f t="shared" ref="M4937:O4937" si="4207">SUM(M4938)</f>
        <v>0</v>
      </c>
      <c r="N4937" s="29">
        <f t="shared" si="4207"/>
        <v>2000</v>
      </c>
      <c r="O4937" s="29">
        <f t="shared" si="4207"/>
        <v>2000</v>
      </c>
      <c r="P4937" s="29">
        <f t="shared" si="4194"/>
        <v>28000</v>
      </c>
      <c r="Q4937" s="29">
        <f t="shared" si="4168"/>
        <v>93.333333333333329</v>
      </c>
    </row>
    <row r="4938" spans="1:17">
      <c r="A4938" s="12" t="s">
        <v>803</v>
      </c>
      <c r="B4938" s="12" t="s">
        <v>140</v>
      </c>
      <c r="C4938" s="12" t="s">
        <v>972</v>
      </c>
      <c r="D4938" s="12" t="s">
        <v>1748</v>
      </c>
      <c r="E4938" s="18" t="s">
        <v>50</v>
      </c>
      <c r="F4938" s="18" t="s">
        <v>0</v>
      </c>
      <c r="G4938" s="81" t="s">
        <v>0</v>
      </c>
      <c r="H4938" s="18" t="s">
        <v>51</v>
      </c>
      <c r="I4938" s="3">
        <v>58999</v>
      </c>
      <c r="J4938" s="3">
        <f t="shared" ref="J4938" si="4208">SUM(J4939:J4940)</f>
        <v>30000</v>
      </c>
      <c r="K4938" s="3">
        <f t="shared" ref="K4938" si="4209">SUM(K4939:K4940)</f>
        <v>24000</v>
      </c>
      <c r="L4938" s="3">
        <f t="shared" si="4192"/>
        <v>4000</v>
      </c>
      <c r="M4938" s="3">
        <f t="shared" ref="M4938:O4938" si="4210">SUM(M4939:M4940)</f>
        <v>0</v>
      </c>
      <c r="N4938" s="3">
        <f t="shared" si="4210"/>
        <v>2000</v>
      </c>
      <c r="O4938" s="3">
        <f t="shared" si="4210"/>
        <v>2000</v>
      </c>
      <c r="P4938" s="3">
        <f t="shared" si="4194"/>
        <v>28000</v>
      </c>
      <c r="Q4938" s="3">
        <f t="shared" si="4168"/>
        <v>93.333333333333329</v>
      </c>
    </row>
    <row r="4939" spans="1:17">
      <c r="A4939" s="12" t="s">
        <v>803</v>
      </c>
      <c r="B4939" s="12" t="s">
        <v>140</v>
      </c>
      <c r="C4939" s="12" t="s">
        <v>972</v>
      </c>
      <c r="D4939" s="12" t="s">
        <v>1748</v>
      </c>
      <c r="E4939" s="11">
        <v>8213</v>
      </c>
      <c r="F4939" s="12"/>
      <c r="G4939" s="84" t="s">
        <v>3109</v>
      </c>
      <c r="H4939" s="13" t="s">
        <v>54</v>
      </c>
      <c r="I4939" s="2">
        <v>39000</v>
      </c>
      <c r="J4939" s="2">
        <v>20000</v>
      </c>
      <c r="K4939" s="2">
        <v>14000</v>
      </c>
      <c r="L4939" s="2">
        <f t="shared" si="4192"/>
        <v>4000</v>
      </c>
      <c r="M4939" s="2">
        <v>0</v>
      </c>
      <c r="N4939" s="2">
        <v>2000</v>
      </c>
      <c r="O4939" s="2">
        <v>2000</v>
      </c>
      <c r="P4939" s="2">
        <f t="shared" si="4194"/>
        <v>18000</v>
      </c>
      <c r="Q4939" s="2">
        <f t="shared" si="4168"/>
        <v>90</v>
      </c>
    </row>
    <row r="4940" spans="1:17">
      <c r="A4940" s="12" t="s">
        <v>803</v>
      </c>
      <c r="B4940" s="12" t="s">
        <v>140</v>
      </c>
      <c r="C4940" s="12" t="s">
        <v>972</v>
      </c>
      <c r="D4940" s="12" t="s">
        <v>1748</v>
      </c>
      <c r="E4940" s="11">
        <v>8216</v>
      </c>
      <c r="F4940" s="12"/>
      <c r="G4940" s="84" t="s">
        <v>3109</v>
      </c>
      <c r="H4940" s="13" t="s">
        <v>57</v>
      </c>
      <c r="I4940" s="2">
        <v>19999</v>
      </c>
      <c r="J4940" s="2">
        <v>10000</v>
      </c>
      <c r="K4940" s="2">
        <v>10000</v>
      </c>
      <c r="L4940" s="2">
        <f t="shared" si="4192"/>
        <v>0</v>
      </c>
      <c r="M4940" s="2">
        <v>0</v>
      </c>
      <c r="N4940" s="2">
        <v>0</v>
      </c>
      <c r="O4940" s="2">
        <v>0</v>
      </c>
      <c r="P4940" s="2">
        <f t="shared" si="4194"/>
        <v>10000</v>
      </c>
      <c r="Q4940" s="2">
        <f t="shared" si="4168"/>
        <v>100</v>
      </c>
    </row>
    <row r="4941" spans="1:17">
      <c r="A4941" s="13" t="s">
        <v>0</v>
      </c>
      <c r="B4941" s="13" t="s">
        <v>0</v>
      </c>
      <c r="C4941" s="13" t="s">
        <v>0</v>
      </c>
      <c r="D4941" s="13" t="s">
        <v>0</v>
      </c>
      <c r="E4941" s="13" t="s">
        <v>0</v>
      </c>
      <c r="F4941" s="13" t="s">
        <v>0</v>
      </c>
      <c r="G4941" s="84" t="s">
        <v>0</v>
      </c>
      <c r="H4941" s="24" t="s">
        <v>1757</v>
      </c>
      <c r="I4941" s="29">
        <v>2775106</v>
      </c>
      <c r="J4941" s="29">
        <f t="shared" ref="J4941:K4941" si="4211">SUM(J4913,J4937)</f>
        <v>2664911</v>
      </c>
      <c r="K4941" s="29">
        <f t="shared" si="4211"/>
        <v>1439241</v>
      </c>
      <c r="L4941" s="29">
        <f t="shared" si="4192"/>
        <v>659350</v>
      </c>
      <c r="M4941" s="29">
        <f t="shared" ref="M4941:O4941" si="4212">SUM(M4913,M4937)</f>
        <v>205560</v>
      </c>
      <c r="N4941" s="29">
        <f t="shared" si="4212"/>
        <v>223980</v>
      </c>
      <c r="O4941" s="29">
        <f t="shared" si="4212"/>
        <v>229810</v>
      </c>
      <c r="P4941" s="29">
        <f t="shared" si="4194"/>
        <v>2098591</v>
      </c>
      <c r="Q4941" s="29">
        <f t="shared" si="4168"/>
        <v>78.749008878720531</v>
      </c>
    </row>
    <row r="4942" spans="1:17" ht="15.75" thickBot="1">
      <c r="A4942" s="13" t="s">
        <v>0</v>
      </c>
      <c r="B4942" s="13" t="s">
        <v>0</v>
      </c>
      <c r="C4942" s="13" t="s">
        <v>0</v>
      </c>
      <c r="D4942" s="13" t="s">
        <v>0</v>
      </c>
      <c r="E4942" s="13" t="s">
        <v>0</v>
      </c>
      <c r="F4942" s="13" t="s">
        <v>0</v>
      </c>
      <c r="G4942" s="84" t="s">
        <v>0</v>
      </c>
      <c r="H4942" s="18" t="s">
        <v>125</v>
      </c>
      <c r="I4942" s="3">
        <v>65</v>
      </c>
      <c r="J4942" s="3">
        <v>65</v>
      </c>
      <c r="K4942" s="3">
        <v>0</v>
      </c>
      <c r="L4942" s="3">
        <f t="shared" si="4192"/>
        <v>0</v>
      </c>
      <c r="M4942" s="3"/>
      <c r="N4942" s="3"/>
      <c r="O4942" s="3"/>
      <c r="P4942" s="3">
        <f t="shared" si="4194"/>
        <v>0</v>
      </c>
      <c r="Q4942" s="3">
        <f t="shared" si="4168"/>
        <v>0</v>
      </c>
    </row>
    <row r="4943" spans="1:17" ht="45.75" thickBot="1">
      <c r="A4943" s="109" t="s">
        <v>0</v>
      </c>
      <c r="B4943" s="109" t="s">
        <v>0</v>
      </c>
      <c r="C4943" s="109" t="s">
        <v>0</v>
      </c>
      <c r="D4943" s="109" t="s">
        <v>0</v>
      </c>
      <c r="E4943" s="109" t="s">
        <v>0</v>
      </c>
      <c r="F4943" s="109" t="s">
        <v>0</v>
      </c>
      <c r="G4943" s="121" t="s">
        <v>0</v>
      </c>
      <c r="H4943" s="1" t="s">
        <v>126</v>
      </c>
      <c r="I4943" s="1" t="s">
        <v>3016</v>
      </c>
      <c r="J4943" s="1" t="s">
        <v>3199</v>
      </c>
      <c r="K4943" s="1" t="s">
        <v>3198</v>
      </c>
      <c r="L4943" s="1" t="s">
        <v>3191</v>
      </c>
      <c r="M4943" s="1" t="s">
        <v>3193</v>
      </c>
      <c r="N4943" s="1" t="s">
        <v>3194</v>
      </c>
      <c r="O4943" s="1" t="s">
        <v>3195</v>
      </c>
      <c r="P4943" s="1" t="s">
        <v>3192</v>
      </c>
      <c r="Q4943" s="1" t="s">
        <v>3185</v>
      </c>
    </row>
    <row r="4944" spans="1:17">
      <c r="A4944" s="110"/>
      <c r="B4944" s="110"/>
      <c r="C4944" s="110"/>
      <c r="D4944" s="110"/>
      <c r="E4944" s="110"/>
      <c r="F4944" s="110"/>
      <c r="G4944" s="122"/>
      <c r="H4944" s="26" t="s">
        <v>0</v>
      </c>
      <c r="I4944" s="28">
        <v>1</v>
      </c>
      <c r="J4944" s="28">
        <v>2</v>
      </c>
      <c r="K4944" s="28">
        <v>3</v>
      </c>
      <c r="L4944" s="28" t="s">
        <v>3186</v>
      </c>
      <c r="M4944" s="28">
        <v>5</v>
      </c>
      <c r="N4944" s="28">
        <v>6</v>
      </c>
      <c r="O4944" s="28">
        <v>7</v>
      </c>
      <c r="P4944" s="28" t="s">
        <v>3187</v>
      </c>
      <c r="Q4944" s="28">
        <v>9</v>
      </c>
    </row>
    <row r="4945" spans="1:17">
      <c r="A4945" s="110"/>
      <c r="B4945" s="110"/>
      <c r="C4945" s="110"/>
      <c r="D4945" s="110"/>
      <c r="E4945" s="110"/>
      <c r="F4945" s="110"/>
      <c r="G4945" s="122"/>
      <c r="H4945" s="8" t="s">
        <v>878</v>
      </c>
      <c r="I4945" s="9">
        <v>2775106</v>
      </c>
      <c r="J4945" s="9">
        <f t="shared" ref="J4945" si="4213">SUM(J4941)</f>
        <v>2664911</v>
      </c>
      <c r="K4945" s="9">
        <f t="shared" ref="K4945" si="4214">SUM(K4941)</f>
        <v>1439241</v>
      </c>
      <c r="L4945" s="9">
        <f t="shared" ref="L4945:L4946" si="4215">M4945+N4945+O4945</f>
        <v>659350</v>
      </c>
      <c r="M4945" s="9">
        <f t="shared" ref="M4945:O4945" si="4216">SUM(M4941)</f>
        <v>205560</v>
      </c>
      <c r="N4945" s="9">
        <f t="shared" si="4216"/>
        <v>223980</v>
      </c>
      <c r="O4945" s="9">
        <f t="shared" si="4216"/>
        <v>229810</v>
      </c>
      <c r="P4945" s="9">
        <f t="shared" ref="P4945:P4946" si="4217">SUM(K4945+L4945)</f>
        <v>2098591</v>
      </c>
      <c r="Q4945" s="9">
        <f t="shared" ref="Q4945:Q5012" si="4218">IF(J4945=0,"-",P4945/J4945*100)</f>
        <v>78.749008878720531</v>
      </c>
    </row>
    <row r="4946" spans="1:17">
      <c r="A4946" s="110"/>
      <c r="B4946" s="110"/>
      <c r="C4946" s="110"/>
      <c r="D4946" s="110"/>
      <c r="E4946" s="110"/>
      <c r="F4946" s="110"/>
      <c r="G4946" s="122"/>
      <c r="H4946" s="10" t="s">
        <v>68</v>
      </c>
      <c r="I4946" s="9">
        <v>2775106</v>
      </c>
      <c r="J4946" s="9">
        <f t="shared" ref="J4946" si="4219">SUM(J4945)</f>
        <v>2664911</v>
      </c>
      <c r="K4946" s="9">
        <f t="shared" ref="K4946" si="4220">SUM(K4945)</f>
        <v>1439241</v>
      </c>
      <c r="L4946" s="9">
        <f t="shared" si="4215"/>
        <v>659350</v>
      </c>
      <c r="M4946" s="9">
        <f t="shared" ref="M4946:O4946" si="4221">SUM(M4945)</f>
        <v>205560</v>
      </c>
      <c r="N4946" s="9">
        <f t="shared" si="4221"/>
        <v>223980</v>
      </c>
      <c r="O4946" s="9">
        <f t="shared" si="4221"/>
        <v>229810</v>
      </c>
      <c r="P4946" s="9">
        <f t="shared" si="4217"/>
        <v>2098591</v>
      </c>
      <c r="Q4946" s="9">
        <f t="shared" si="4218"/>
        <v>78.749008878720531</v>
      </c>
    </row>
    <row r="4947" spans="1:17">
      <c r="A4947" s="111"/>
      <c r="B4947" s="111"/>
      <c r="C4947" s="111"/>
      <c r="D4947" s="111"/>
      <c r="E4947" s="111"/>
      <c r="F4947" s="111"/>
      <c r="G4947" s="123"/>
      <c r="Q4947" t="str">
        <f t="shared" si="4218"/>
        <v>-</v>
      </c>
    </row>
    <row r="4948" spans="1:17" ht="15.75" thickBot="1">
      <c r="A4948" s="13" t="s">
        <v>0</v>
      </c>
      <c r="B4948" s="13" t="s">
        <v>0</v>
      </c>
      <c r="C4948" s="13" t="s">
        <v>0</v>
      </c>
      <c r="D4948" s="13" t="s">
        <v>0</v>
      </c>
      <c r="E4948" s="13" t="s">
        <v>0</v>
      </c>
      <c r="F4948" s="13" t="s">
        <v>0</v>
      </c>
      <c r="G4948" s="84" t="s">
        <v>0</v>
      </c>
      <c r="H4948" s="27" t="s">
        <v>0</v>
      </c>
      <c r="I4948" s="27"/>
      <c r="J4948" s="27"/>
      <c r="K4948" s="27"/>
      <c r="L4948" s="27"/>
      <c r="M4948" s="27"/>
      <c r="N4948" s="27"/>
      <c r="O4948" s="27"/>
      <c r="P4948" s="27"/>
      <c r="Q4948" s="27" t="str">
        <f t="shared" si="4218"/>
        <v>-</v>
      </c>
    </row>
    <row r="4949" spans="1:17" ht="45.75" thickBot="1">
      <c r="A4949" s="1" t="s">
        <v>82</v>
      </c>
      <c r="B4949" s="1" t="s">
        <v>83</v>
      </c>
      <c r="C4949" s="1" t="s">
        <v>84</v>
      </c>
      <c r="D4949" s="19" t="s">
        <v>0</v>
      </c>
      <c r="E4949" s="1" t="s">
        <v>85</v>
      </c>
      <c r="F4949" s="1" t="s">
        <v>86</v>
      </c>
      <c r="G4949" s="82" t="s">
        <v>87</v>
      </c>
      <c r="H4949" s="1" t="s">
        <v>1</v>
      </c>
      <c r="I4949" s="1" t="s">
        <v>3016</v>
      </c>
      <c r="J4949" s="1" t="s">
        <v>3199</v>
      </c>
      <c r="K4949" s="1" t="s">
        <v>3198</v>
      </c>
      <c r="L4949" s="1" t="s">
        <v>3191</v>
      </c>
      <c r="M4949" s="1" t="s">
        <v>3193</v>
      </c>
      <c r="N4949" s="1" t="s">
        <v>3194</v>
      </c>
      <c r="O4949" s="1" t="s">
        <v>3195</v>
      </c>
      <c r="P4949" s="1" t="s">
        <v>3192</v>
      </c>
      <c r="Q4949" s="1" t="s">
        <v>3185</v>
      </c>
    </row>
    <row r="4950" spans="1:17">
      <c r="A4950" s="20" t="s">
        <v>0</v>
      </c>
      <c r="B4950" s="20" t="s">
        <v>0</v>
      </c>
      <c r="C4950" s="20" t="s">
        <v>0</v>
      </c>
      <c r="D4950" s="21" t="s">
        <v>0</v>
      </c>
      <c r="E4950" s="21" t="s">
        <v>0</v>
      </c>
      <c r="F4950" s="22" t="s">
        <v>0</v>
      </c>
      <c r="G4950" s="83" t="s">
        <v>0</v>
      </c>
      <c r="H4950" s="23" t="s">
        <v>0</v>
      </c>
      <c r="I4950" s="28">
        <v>1</v>
      </c>
      <c r="J4950" s="28">
        <v>2</v>
      </c>
      <c r="K4950" s="28">
        <v>3</v>
      </c>
      <c r="L4950" s="28" t="s">
        <v>3186</v>
      </c>
      <c r="M4950" s="28">
        <v>5</v>
      </c>
      <c r="N4950" s="28">
        <v>6</v>
      </c>
      <c r="O4950" s="28">
        <v>7</v>
      </c>
      <c r="P4950" s="28" t="s">
        <v>3187</v>
      </c>
      <c r="Q4950" s="28">
        <v>9</v>
      </c>
    </row>
    <row r="4951" spans="1:17">
      <c r="A4951" s="17" t="s">
        <v>803</v>
      </c>
      <c r="B4951" s="17" t="s">
        <v>140</v>
      </c>
      <c r="C4951" s="12" t="s">
        <v>983</v>
      </c>
      <c r="D4951" s="12" t="s">
        <v>1758</v>
      </c>
      <c r="E4951" s="18" t="s">
        <v>0</v>
      </c>
      <c r="F4951" s="18" t="s">
        <v>0</v>
      </c>
      <c r="G4951" s="81" t="s">
        <v>0</v>
      </c>
      <c r="H4951" s="18" t="s">
        <v>1759</v>
      </c>
      <c r="I4951" s="11"/>
      <c r="J4951" s="11"/>
      <c r="K4951" s="11"/>
      <c r="L4951" s="11"/>
      <c r="M4951" s="11"/>
      <c r="N4951" s="11"/>
      <c r="O4951" s="11"/>
      <c r="P4951" s="11"/>
      <c r="Q4951" s="11" t="str">
        <f t="shared" si="4218"/>
        <v>-</v>
      </c>
    </row>
    <row r="4952" spans="1:17" ht="22.5">
      <c r="A4952" s="17" t="s">
        <v>0</v>
      </c>
      <c r="B4952" s="17" t="s">
        <v>0</v>
      </c>
      <c r="C4952" s="17" t="s">
        <v>0</v>
      </c>
      <c r="D4952" s="18" t="s">
        <v>0</v>
      </c>
      <c r="E4952" s="18" t="s">
        <v>0</v>
      </c>
      <c r="F4952" s="18" t="s">
        <v>0</v>
      </c>
      <c r="G4952" s="81" t="s">
        <v>0</v>
      </c>
      <c r="H4952" s="24" t="s">
        <v>27</v>
      </c>
      <c r="I4952" s="29">
        <v>2045926</v>
      </c>
      <c r="J4952" s="29">
        <f t="shared" ref="J4952" si="4222">SUM(J4953,J4961,J4963)</f>
        <v>2039076</v>
      </c>
      <c r="K4952" s="29">
        <f t="shared" ref="K4952" si="4223">SUM(K4953,K4961,K4963)</f>
        <v>1301722</v>
      </c>
      <c r="L4952" s="29">
        <f t="shared" ref="L4952:L4984" si="4224">M4952+N4952+O4952</f>
        <v>547136</v>
      </c>
      <c r="M4952" s="29">
        <f t="shared" ref="M4952:O4952" si="4225">SUM(M4953,M4961,M4963)</f>
        <v>179327</v>
      </c>
      <c r="N4952" s="29">
        <f t="shared" si="4225"/>
        <v>178235</v>
      </c>
      <c r="O4952" s="29">
        <f t="shared" si="4225"/>
        <v>189574</v>
      </c>
      <c r="P4952" s="29">
        <f t="shared" ref="P4952:P4984" si="4226">SUM(K4952+L4952)</f>
        <v>1848858</v>
      </c>
      <c r="Q4952" s="29">
        <f t="shared" si="4218"/>
        <v>90.671362911436361</v>
      </c>
    </row>
    <row r="4953" spans="1:17">
      <c r="A4953" s="12" t="s">
        <v>803</v>
      </c>
      <c r="B4953" s="12" t="s">
        <v>140</v>
      </c>
      <c r="C4953" s="12" t="s">
        <v>983</v>
      </c>
      <c r="D4953" s="12" t="s">
        <v>1758</v>
      </c>
      <c r="E4953" s="18" t="s">
        <v>2</v>
      </c>
      <c r="F4953" s="18" t="s">
        <v>0</v>
      </c>
      <c r="G4953" s="81" t="s">
        <v>0</v>
      </c>
      <c r="H4953" s="18" t="s">
        <v>3</v>
      </c>
      <c r="I4953" s="3">
        <v>1744322</v>
      </c>
      <c r="J4953" s="3">
        <f t="shared" ref="J4953" si="4227">SUM(J4954:J4955)</f>
        <v>1742972</v>
      </c>
      <c r="K4953" s="3">
        <f t="shared" ref="K4953" si="4228">SUM(K4954:K4955)</f>
        <v>1113906</v>
      </c>
      <c r="L4953" s="3">
        <f t="shared" si="4224"/>
        <v>489195</v>
      </c>
      <c r="M4953" s="3">
        <f t="shared" ref="M4953:O4953" si="4229">SUM(M4954:M4955)</f>
        <v>158940</v>
      </c>
      <c r="N4953" s="3">
        <f t="shared" si="4229"/>
        <v>159205</v>
      </c>
      <c r="O4953" s="3">
        <f t="shared" si="4229"/>
        <v>171050</v>
      </c>
      <c r="P4953" s="3">
        <f t="shared" si="4226"/>
        <v>1603101</v>
      </c>
      <c r="Q4953" s="3">
        <f t="shared" si="4218"/>
        <v>91.97514360529027</v>
      </c>
    </row>
    <row r="4954" spans="1:17">
      <c r="A4954" s="33" t="s">
        <v>803</v>
      </c>
      <c r="B4954" s="33" t="s">
        <v>140</v>
      </c>
      <c r="C4954" s="33" t="s">
        <v>983</v>
      </c>
      <c r="D4954" s="33" t="s">
        <v>1758</v>
      </c>
      <c r="E4954" s="34">
        <v>6111</v>
      </c>
      <c r="F4954" s="33"/>
      <c r="G4954" s="84" t="s">
        <v>3109</v>
      </c>
      <c r="H4954" s="35" t="s">
        <v>4</v>
      </c>
      <c r="I4954" s="2">
        <v>1538583</v>
      </c>
      <c r="J4954" s="2">
        <v>1538583</v>
      </c>
      <c r="K4954" s="2">
        <v>983367</v>
      </c>
      <c r="L4954" s="2">
        <f t="shared" si="4224"/>
        <v>459300</v>
      </c>
      <c r="M4954" s="2">
        <v>153100</v>
      </c>
      <c r="N4954" s="2">
        <v>153100</v>
      </c>
      <c r="O4954" s="2">
        <v>153100</v>
      </c>
      <c r="P4954" s="2">
        <f t="shared" si="4226"/>
        <v>1442667</v>
      </c>
      <c r="Q4954" s="2">
        <f t="shared" si="4218"/>
        <v>93.765952178075537</v>
      </c>
    </row>
    <row r="4955" spans="1:17">
      <c r="A4955" s="17" t="s">
        <v>803</v>
      </c>
      <c r="B4955" s="17" t="s">
        <v>140</v>
      </c>
      <c r="C4955" s="17" t="s">
        <v>983</v>
      </c>
      <c r="D4955" s="17" t="s">
        <v>1758</v>
      </c>
      <c r="E4955" s="17" t="s">
        <v>91</v>
      </c>
      <c r="F4955" s="12" t="s">
        <v>0</v>
      </c>
      <c r="G4955" s="84" t="s">
        <v>0</v>
      </c>
      <c r="H4955" s="18" t="s">
        <v>5</v>
      </c>
      <c r="I4955" s="3">
        <v>205739</v>
      </c>
      <c r="J4955" s="3">
        <f t="shared" ref="J4955:K4955" si="4230">SUM(J4956:J4960)</f>
        <v>204389</v>
      </c>
      <c r="K4955" s="3">
        <f t="shared" si="4230"/>
        <v>130539</v>
      </c>
      <c r="L4955" s="3">
        <f t="shared" si="4224"/>
        <v>29895</v>
      </c>
      <c r="M4955" s="3">
        <f t="shared" ref="M4955:O4955" si="4231">SUM(M4956:M4960)</f>
        <v>5840</v>
      </c>
      <c r="N4955" s="3">
        <f t="shared" si="4231"/>
        <v>6105</v>
      </c>
      <c r="O4955" s="3">
        <f t="shared" si="4231"/>
        <v>17950</v>
      </c>
      <c r="P4955" s="3">
        <f t="shared" si="4226"/>
        <v>160434</v>
      </c>
      <c r="Q4955" s="3">
        <f t="shared" si="4218"/>
        <v>78.494439524631957</v>
      </c>
    </row>
    <row r="4956" spans="1:17">
      <c r="A4956" s="33" t="s">
        <v>803</v>
      </c>
      <c r="B4956" s="33" t="s">
        <v>140</v>
      </c>
      <c r="C4956" s="33" t="s">
        <v>983</v>
      </c>
      <c r="D4956" s="33" t="s">
        <v>1758</v>
      </c>
      <c r="E4956" s="34">
        <v>6112</v>
      </c>
      <c r="F4956" s="33" t="s">
        <v>1760</v>
      </c>
      <c r="G4956" s="84" t="s">
        <v>3109</v>
      </c>
      <c r="H4956" s="35" t="s">
        <v>9</v>
      </c>
      <c r="I4956" s="2">
        <v>31889</v>
      </c>
      <c r="J4956" s="2">
        <v>31889</v>
      </c>
      <c r="K4956" s="2">
        <v>15783</v>
      </c>
      <c r="L4956" s="2">
        <f t="shared" si="4224"/>
        <v>3100</v>
      </c>
      <c r="M4956" s="2"/>
      <c r="N4956" s="2"/>
      <c r="O4956" s="2">
        <v>3100</v>
      </c>
      <c r="P4956" s="2">
        <f t="shared" si="4226"/>
        <v>18883</v>
      </c>
      <c r="Q4956" s="2">
        <f t="shared" si="4218"/>
        <v>59.214776255135007</v>
      </c>
    </row>
    <row r="4957" spans="1:17">
      <c r="A4957" s="33" t="s">
        <v>803</v>
      </c>
      <c r="B4957" s="33" t="s">
        <v>140</v>
      </c>
      <c r="C4957" s="33" t="s">
        <v>983</v>
      </c>
      <c r="D4957" s="33" t="s">
        <v>1758</v>
      </c>
      <c r="E4957" s="34">
        <v>6112</v>
      </c>
      <c r="F4957" s="33" t="s">
        <v>1761</v>
      </c>
      <c r="G4957" s="84" t="s">
        <v>3109</v>
      </c>
      <c r="H4957" s="35" t="s">
        <v>10</v>
      </c>
      <c r="I4957" s="2">
        <v>128050</v>
      </c>
      <c r="J4957" s="2">
        <v>128050</v>
      </c>
      <c r="K4957" s="2">
        <v>83006</v>
      </c>
      <c r="L4957" s="2">
        <f t="shared" si="4224"/>
        <v>23595</v>
      </c>
      <c r="M4957" s="2">
        <v>2640</v>
      </c>
      <c r="N4957" s="2">
        <v>6105</v>
      </c>
      <c r="O4957" s="2">
        <v>14850</v>
      </c>
      <c r="P4957" s="2">
        <f t="shared" si="4226"/>
        <v>106601</v>
      </c>
      <c r="Q4957" s="2">
        <f t="shared" si="4218"/>
        <v>83.249511909410387</v>
      </c>
    </row>
    <row r="4958" spans="1:17">
      <c r="A4958" s="12" t="s">
        <v>803</v>
      </c>
      <c r="B4958" s="12" t="s">
        <v>140</v>
      </c>
      <c r="C4958" s="12" t="s">
        <v>983</v>
      </c>
      <c r="D4958" s="12" t="s">
        <v>1758</v>
      </c>
      <c r="E4958" s="11">
        <v>6112</v>
      </c>
      <c r="F4958" s="12" t="s">
        <v>1762</v>
      </c>
      <c r="G4958" s="84" t="s">
        <v>3109</v>
      </c>
      <c r="H4958" s="13" t="s">
        <v>7</v>
      </c>
      <c r="I4958" s="2">
        <v>31900</v>
      </c>
      <c r="J4958" s="2">
        <v>30550</v>
      </c>
      <c r="K4958" s="2">
        <v>30550</v>
      </c>
      <c r="L4958" s="2">
        <f t="shared" si="4224"/>
        <v>0</v>
      </c>
      <c r="M4958" s="2"/>
      <c r="N4958" s="2"/>
      <c r="O4958" s="2"/>
      <c r="P4958" s="2">
        <f t="shared" si="4226"/>
        <v>30550</v>
      </c>
      <c r="Q4958" s="2">
        <f t="shared" si="4218"/>
        <v>100</v>
      </c>
    </row>
    <row r="4959" spans="1:17">
      <c r="A4959" s="12" t="s">
        <v>803</v>
      </c>
      <c r="B4959" s="12" t="s">
        <v>140</v>
      </c>
      <c r="C4959" s="12" t="s">
        <v>983</v>
      </c>
      <c r="D4959" s="12" t="s">
        <v>1758</v>
      </c>
      <c r="E4959" s="11">
        <v>6112</v>
      </c>
      <c r="F4959" s="12" t="s">
        <v>1763</v>
      </c>
      <c r="G4959" s="84" t="s">
        <v>3109</v>
      </c>
      <c r="H4959" s="13" t="s">
        <v>8</v>
      </c>
      <c r="I4959" s="2">
        <v>700</v>
      </c>
      <c r="J4959" s="2">
        <v>700</v>
      </c>
      <c r="K4959" s="2">
        <v>0</v>
      </c>
      <c r="L4959" s="2">
        <f t="shared" si="4224"/>
        <v>700</v>
      </c>
      <c r="M4959" s="2">
        <v>700</v>
      </c>
      <c r="N4959" s="2"/>
      <c r="O4959" s="2"/>
      <c r="P4959" s="2">
        <f t="shared" si="4226"/>
        <v>700</v>
      </c>
      <c r="Q4959" s="2">
        <f t="shared" si="4218"/>
        <v>100</v>
      </c>
    </row>
    <row r="4960" spans="1:17">
      <c r="A4960" s="12" t="s">
        <v>803</v>
      </c>
      <c r="B4960" s="12" t="s">
        <v>140</v>
      </c>
      <c r="C4960" s="12" t="s">
        <v>983</v>
      </c>
      <c r="D4960" s="12" t="s">
        <v>1758</v>
      </c>
      <c r="E4960" s="11">
        <v>6112</v>
      </c>
      <c r="F4960" s="12" t="s">
        <v>1764</v>
      </c>
      <c r="G4960" s="84" t="s">
        <v>3109</v>
      </c>
      <c r="H4960" s="13" t="s">
        <v>6</v>
      </c>
      <c r="I4960" s="2">
        <v>13200</v>
      </c>
      <c r="J4960" s="2">
        <v>13200</v>
      </c>
      <c r="K4960" s="2">
        <v>1200</v>
      </c>
      <c r="L4960" s="2">
        <f t="shared" si="4224"/>
        <v>2500</v>
      </c>
      <c r="M4960" s="2">
        <v>2500</v>
      </c>
      <c r="N4960" s="2"/>
      <c r="O4960" s="2"/>
      <c r="P4960" s="2">
        <f t="shared" si="4226"/>
        <v>3700</v>
      </c>
      <c r="Q4960" s="2">
        <f t="shared" si="4218"/>
        <v>28.030303030303028</v>
      </c>
    </row>
    <row r="4961" spans="1:17">
      <c r="A4961" s="12" t="s">
        <v>803</v>
      </c>
      <c r="B4961" s="12" t="s">
        <v>140</v>
      </c>
      <c r="C4961" s="12" t="s">
        <v>983</v>
      </c>
      <c r="D4961" s="12" t="s">
        <v>1758</v>
      </c>
      <c r="E4961" s="18" t="s">
        <v>13</v>
      </c>
      <c r="F4961" s="18" t="s">
        <v>0</v>
      </c>
      <c r="G4961" s="81" t="s">
        <v>0</v>
      </c>
      <c r="H4961" s="18" t="s">
        <v>14</v>
      </c>
      <c r="I4961" s="3">
        <v>161551</v>
      </c>
      <c r="J4961" s="3">
        <f t="shared" ref="J4961:K4961" si="4232">SUM(J4962)</f>
        <v>161551</v>
      </c>
      <c r="K4961" s="3">
        <f t="shared" si="4232"/>
        <v>92467</v>
      </c>
      <c r="L4961" s="3">
        <f t="shared" si="4224"/>
        <v>48240</v>
      </c>
      <c r="M4961" s="3">
        <f t="shared" ref="M4961:O4961" si="4233">SUM(M4962)</f>
        <v>16080</v>
      </c>
      <c r="N4961" s="3">
        <f t="shared" si="4233"/>
        <v>16080</v>
      </c>
      <c r="O4961" s="3">
        <f t="shared" si="4233"/>
        <v>16080</v>
      </c>
      <c r="P4961" s="3">
        <f t="shared" si="4226"/>
        <v>140707</v>
      </c>
      <c r="Q4961" s="3">
        <f t="shared" si="4218"/>
        <v>87.097572902674699</v>
      </c>
    </row>
    <row r="4962" spans="1:17">
      <c r="A4962" s="33" t="s">
        <v>803</v>
      </c>
      <c r="B4962" s="33" t="s">
        <v>140</v>
      </c>
      <c r="C4962" s="33" t="s">
        <v>983</v>
      </c>
      <c r="D4962" s="33" t="s">
        <v>1758</v>
      </c>
      <c r="E4962" s="34">
        <v>6121</v>
      </c>
      <c r="F4962" s="33"/>
      <c r="G4962" s="84" t="s">
        <v>3109</v>
      </c>
      <c r="H4962" s="35" t="s">
        <v>15</v>
      </c>
      <c r="I4962" s="2">
        <v>161551</v>
      </c>
      <c r="J4962" s="2">
        <v>161551</v>
      </c>
      <c r="K4962" s="2">
        <v>92467</v>
      </c>
      <c r="L4962" s="2">
        <f t="shared" si="4224"/>
        <v>48240</v>
      </c>
      <c r="M4962" s="2">
        <v>16080</v>
      </c>
      <c r="N4962" s="2">
        <v>16080</v>
      </c>
      <c r="O4962" s="2">
        <v>16080</v>
      </c>
      <c r="P4962" s="2">
        <f t="shared" si="4226"/>
        <v>140707</v>
      </c>
      <c r="Q4962" s="2">
        <f t="shared" si="4218"/>
        <v>87.097572902674699</v>
      </c>
    </row>
    <row r="4963" spans="1:17">
      <c r="A4963" s="12" t="s">
        <v>803</v>
      </c>
      <c r="B4963" s="12" t="s">
        <v>140</v>
      </c>
      <c r="C4963" s="12" t="s">
        <v>983</v>
      </c>
      <c r="D4963" s="12" t="s">
        <v>1758</v>
      </c>
      <c r="E4963" s="18" t="s">
        <v>16</v>
      </c>
      <c r="F4963" s="18" t="s">
        <v>0</v>
      </c>
      <c r="G4963" s="81" t="s">
        <v>0</v>
      </c>
      <c r="H4963" s="18" t="s">
        <v>17</v>
      </c>
      <c r="I4963" s="3">
        <v>140053</v>
      </c>
      <c r="J4963" s="3">
        <f t="shared" ref="J4963:K4963" si="4234">SUM(J4964:J4971)</f>
        <v>134553</v>
      </c>
      <c r="K4963" s="3">
        <f t="shared" si="4234"/>
        <v>95349</v>
      </c>
      <c r="L4963" s="3">
        <f t="shared" si="4224"/>
        <v>9701</v>
      </c>
      <c r="M4963" s="3">
        <f t="shared" ref="M4963:O4963" si="4235">SUM(M4964:M4971)</f>
        <v>4307</v>
      </c>
      <c r="N4963" s="3">
        <f t="shared" si="4235"/>
        <v>2950</v>
      </c>
      <c r="O4963" s="3">
        <f t="shared" si="4235"/>
        <v>2444</v>
      </c>
      <c r="P4963" s="3">
        <f t="shared" si="4226"/>
        <v>105050</v>
      </c>
      <c r="Q4963" s="3">
        <f t="shared" si="4218"/>
        <v>78.073324266274255</v>
      </c>
    </row>
    <row r="4964" spans="1:17">
      <c r="A4964" s="12" t="s">
        <v>803</v>
      </c>
      <c r="B4964" s="12" t="s">
        <v>140</v>
      </c>
      <c r="C4964" s="12" t="s">
        <v>983</v>
      </c>
      <c r="D4964" s="12" t="s">
        <v>1758</v>
      </c>
      <c r="E4964" s="11">
        <v>6131</v>
      </c>
      <c r="F4964" s="12"/>
      <c r="G4964" s="84" t="s">
        <v>3109</v>
      </c>
      <c r="H4964" s="13" t="s">
        <v>18</v>
      </c>
      <c r="I4964" s="2">
        <v>10000</v>
      </c>
      <c r="J4964" s="2">
        <v>10000</v>
      </c>
      <c r="K4964" s="2">
        <v>10000</v>
      </c>
      <c r="L4964" s="2">
        <f t="shared" si="4224"/>
        <v>0</v>
      </c>
      <c r="M4964" s="2"/>
      <c r="N4964" s="2"/>
      <c r="O4964" s="2"/>
      <c r="P4964" s="2">
        <f t="shared" si="4226"/>
        <v>10000</v>
      </c>
      <c r="Q4964" s="2">
        <f t="shared" si="4218"/>
        <v>100</v>
      </c>
    </row>
    <row r="4965" spans="1:17">
      <c r="A4965" s="12" t="s">
        <v>803</v>
      </c>
      <c r="B4965" s="12" t="s">
        <v>140</v>
      </c>
      <c r="C4965" s="12" t="s">
        <v>983</v>
      </c>
      <c r="D4965" s="12" t="s">
        <v>1758</v>
      </c>
      <c r="E4965" s="11">
        <v>6132</v>
      </c>
      <c r="F4965" s="12"/>
      <c r="G4965" s="84" t="s">
        <v>3109</v>
      </c>
      <c r="H4965" s="13" t="s">
        <v>19</v>
      </c>
      <c r="I4965" s="2">
        <v>17000</v>
      </c>
      <c r="J4965" s="2">
        <v>17000</v>
      </c>
      <c r="K4965" s="2">
        <v>16800</v>
      </c>
      <c r="L4965" s="2">
        <f t="shared" si="4224"/>
        <v>200</v>
      </c>
      <c r="M4965" s="2">
        <v>200</v>
      </c>
      <c r="N4965" s="2"/>
      <c r="O4965" s="2"/>
      <c r="P4965" s="2">
        <f t="shared" si="4226"/>
        <v>17000</v>
      </c>
      <c r="Q4965" s="2">
        <f t="shared" si="4218"/>
        <v>100</v>
      </c>
    </row>
    <row r="4966" spans="1:17">
      <c r="A4966" s="12" t="s">
        <v>803</v>
      </c>
      <c r="B4966" s="12" t="s">
        <v>140</v>
      </c>
      <c r="C4966" s="12" t="s">
        <v>983</v>
      </c>
      <c r="D4966" s="12" t="s">
        <v>1758</v>
      </c>
      <c r="E4966" s="11">
        <v>6133</v>
      </c>
      <c r="F4966" s="12"/>
      <c r="G4966" s="84" t="s">
        <v>3109</v>
      </c>
      <c r="H4966" s="13" t="s">
        <v>20</v>
      </c>
      <c r="I4966" s="2">
        <v>7883</v>
      </c>
      <c r="J4966" s="2">
        <v>7883</v>
      </c>
      <c r="K4966" s="2">
        <v>4200</v>
      </c>
      <c r="L4966" s="2">
        <f t="shared" si="4224"/>
        <v>2100</v>
      </c>
      <c r="M4966" s="2">
        <v>700</v>
      </c>
      <c r="N4966" s="2">
        <v>700</v>
      </c>
      <c r="O4966" s="2">
        <v>700</v>
      </c>
      <c r="P4966" s="2">
        <f t="shared" si="4226"/>
        <v>6300</v>
      </c>
      <c r="Q4966" s="2">
        <f t="shared" si="4218"/>
        <v>79.918812634783706</v>
      </c>
    </row>
    <row r="4967" spans="1:17">
      <c r="A4967" s="12" t="s">
        <v>803</v>
      </c>
      <c r="B4967" s="12" t="s">
        <v>140</v>
      </c>
      <c r="C4967" s="12" t="s">
        <v>983</v>
      </c>
      <c r="D4967" s="12" t="s">
        <v>1758</v>
      </c>
      <c r="E4967" s="11">
        <v>6134</v>
      </c>
      <c r="F4967" s="12"/>
      <c r="G4967" s="84" t="s">
        <v>3109</v>
      </c>
      <c r="H4967" s="13" t="s">
        <v>21</v>
      </c>
      <c r="I4967" s="2">
        <v>12150</v>
      </c>
      <c r="J4967" s="2">
        <v>12150</v>
      </c>
      <c r="K4967" s="2">
        <v>12150</v>
      </c>
      <c r="L4967" s="2">
        <f t="shared" si="4224"/>
        <v>0</v>
      </c>
      <c r="M4967" s="2"/>
      <c r="N4967" s="2"/>
      <c r="O4967" s="2"/>
      <c r="P4967" s="2">
        <f t="shared" si="4226"/>
        <v>12150</v>
      </c>
      <c r="Q4967" s="2">
        <f t="shared" si="4218"/>
        <v>100</v>
      </c>
    </row>
    <row r="4968" spans="1:17">
      <c r="A4968" s="12" t="s">
        <v>803</v>
      </c>
      <c r="B4968" s="12" t="s">
        <v>140</v>
      </c>
      <c r="C4968" s="12" t="s">
        <v>983</v>
      </c>
      <c r="D4968" s="12" t="s">
        <v>1758</v>
      </c>
      <c r="E4968" s="11">
        <v>6136</v>
      </c>
      <c r="F4968" s="12"/>
      <c r="G4968" s="84" t="s">
        <v>3109</v>
      </c>
      <c r="H4968" s="13" t="s">
        <v>23</v>
      </c>
      <c r="I4968" s="2">
        <v>7000</v>
      </c>
      <c r="J4968" s="2">
        <v>7000</v>
      </c>
      <c r="K4968" s="2">
        <v>0</v>
      </c>
      <c r="L4968" s="2">
        <f t="shared" si="4224"/>
        <v>0</v>
      </c>
      <c r="M4968" s="2"/>
      <c r="N4968" s="2"/>
      <c r="O4968" s="2"/>
      <c r="P4968" s="2">
        <f t="shared" si="4226"/>
        <v>0</v>
      </c>
      <c r="Q4968" s="2">
        <f t="shared" si="4218"/>
        <v>0</v>
      </c>
    </row>
    <row r="4969" spans="1:17">
      <c r="A4969" s="12" t="s">
        <v>803</v>
      </c>
      <c r="B4969" s="12" t="s">
        <v>140</v>
      </c>
      <c r="C4969" s="12" t="s">
        <v>983</v>
      </c>
      <c r="D4969" s="12" t="s">
        <v>1758</v>
      </c>
      <c r="E4969" s="11">
        <v>6137</v>
      </c>
      <c r="F4969" s="12"/>
      <c r="G4969" s="84" t="s">
        <v>3109</v>
      </c>
      <c r="H4969" s="13" t="s">
        <v>24</v>
      </c>
      <c r="I4969" s="2">
        <v>13400</v>
      </c>
      <c r="J4969" s="2">
        <v>13400</v>
      </c>
      <c r="K4969" s="2">
        <v>13400</v>
      </c>
      <c r="L4969" s="2">
        <f t="shared" si="4224"/>
        <v>0</v>
      </c>
      <c r="M4969" s="2"/>
      <c r="N4969" s="2"/>
      <c r="O4969" s="2"/>
      <c r="P4969" s="2">
        <f t="shared" si="4226"/>
        <v>13400</v>
      </c>
      <c r="Q4969" s="2">
        <f t="shared" si="4218"/>
        <v>100</v>
      </c>
    </row>
    <row r="4970" spans="1:17">
      <c r="A4970" s="12" t="s">
        <v>803</v>
      </c>
      <c r="B4970" s="12" t="s">
        <v>140</v>
      </c>
      <c r="C4970" s="12" t="s">
        <v>983</v>
      </c>
      <c r="D4970" s="12" t="s">
        <v>1758</v>
      </c>
      <c r="E4970" s="11">
        <v>6138</v>
      </c>
      <c r="F4970" s="12"/>
      <c r="G4970" s="84" t="s">
        <v>3109</v>
      </c>
      <c r="H4970" s="13" t="s">
        <v>25</v>
      </c>
      <c r="I4970" s="2">
        <v>900</v>
      </c>
      <c r="J4970" s="2">
        <v>0</v>
      </c>
      <c r="K4970" s="2">
        <v>0</v>
      </c>
      <c r="L4970" s="2">
        <f t="shared" si="4224"/>
        <v>0</v>
      </c>
      <c r="M4970" s="2"/>
      <c r="N4970" s="2"/>
      <c r="O4970" s="2"/>
      <c r="P4970" s="2">
        <f t="shared" si="4226"/>
        <v>0</v>
      </c>
      <c r="Q4970" s="2" t="str">
        <f t="shared" si="4218"/>
        <v>-</v>
      </c>
    </row>
    <row r="4971" spans="1:17">
      <c r="A4971" s="17" t="s">
        <v>803</v>
      </c>
      <c r="B4971" s="17" t="s">
        <v>140</v>
      </c>
      <c r="C4971" s="17" t="s">
        <v>983</v>
      </c>
      <c r="D4971" s="17" t="s">
        <v>1758</v>
      </c>
      <c r="E4971" s="17" t="s">
        <v>99</v>
      </c>
      <c r="F4971" s="12" t="s">
        <v>0</v>
      </c>
      <c r="G4971" s="84" t="s">
        <v>0</v>
      </c>
      <c r="H4971" s="18" t="s">
        <v>26</v>
      </c>
      <c r="I4971" s="3">
        <v>71720</v>
      </c>
      <c r="J4971" s="3">
        <f t="shared" ref="J4971:K4971" si="4236">SUM(J4972:J4974)</f>
        <v>67120</v>
      </c>
      <c r="K4971" s="3">
        <f t="shared" si="4236"/>
        <v>38799</v>
      </c>
      <c r="L4971" s="3">
        <f t="shared" si="4224"/>
        <v>7401</v>
      </c>
      <c r="M4971" s="3">
        <f t="shared" ref="M4971:O4971" si="4237">SUM(M4972:M4974)</f>
        <v>3407</v>
      </c>
      <c r="N4971" s="3">
        <f t="shared" si="4237"/>
        <v>2250</v>
      </c>
      <c r="O4971" s="3">
        <f t="shared" si="4237"/>
        <v>1744</v>
      </c>
      <c r="P4971" s="3">
        <f t="shared" si="4226"/>
        <v>46200</v>
      </c>
      <c r="Q4971" s="3">
        <f t="shared" si="4218"/>
        <v>68.831942789034557</v>
      </c>
    </row>
    <row r="4972" spans="1:17">
      <c r="A4972" s="12" t="s">
        <v>803</v>
      </c>
      <c r="B4972" s="12" t="s">
        <v>140</v>
      </c>
      <c r="C4972" s="12" t="s">
        <v>983</v>
      </c>
      <c r="D4972" s="12" t="s">
        <v>1758</v>
      </c>
      <c r="E4972" s="11">
        <v>6139</v>
      </c>
      <c r="F4972" s="12"/>
      <c r="G4972" s="84" t="s">
        <v>3109</v>
      </c>
      <c r="H4972" s="13" t="s">
        <v>26</v>
      </c>
      <c r="I4972" s="2">
        <v>63820</v>
      </c>
      <c r="J4972" s="2">
        <v>59220</v>
      </c>
      <c r="K4972" s="2">
        <v>34050</v>
      </c>
      <c r="L4972" s="2">
        <f t="shared" si="4224"/>
        <v>4601</v>
      </c>
      <c r="M4972" s="2">
        <v>2407</v>
      </c>
      <c r="N4972" s="2">
        <v>1250</v>
      </c>
      <c r="O4972" s="2">
        <v>944</v>
      </c>
      <c r="P4972" s="2">
        <f t="shared" si="4226"/>
        <v>38651</v>
      </c>
      <c r="Q4972" s="2">
        <f t="shared" si="4218"/>
        <v>65.26680175616346</v>
      </c>
    </row>
    <row r="4973" spans="1:17">
      <c r="A4973" s="33" t="s">
        <v>803</v>
      </c>
      <c r="B4973" s="33" t="s">
        <v>140</v>
      </c>
      <c r="C4973" s="33" t="s">
        <v>983</v>
      </c>
      <c r="D4973" s="33" t="s">
        <v>1758</v>
      </c>
      <c r="E4973" s="34">
        <v>6139</v>
      </c>
      <c r="F4973" s="33" t="s">
        <v>1765</v>
      </c>
      <c r="G4973" s="84" t="s">
        <v>3109</v>
      </c>
      <c r="H4973" s="35" t="s">
        <v>108</v>
      </c>
      <c r="I4973" s="2">
        <v>4600</v>
      </c>
      <c r="J4973" s="2">
        <v>4600</v>
      </c>
      <c r="K4973" s="2">
        <v>2749</v>
      </c>
      <c r="L4973" s="2">
        <f t="shared" si="4224"/>
        <v>1500</v>
      </c>
      <c r="M4973" s="2">
        <v>500</v>
      </c>
      <c r="N4973" s="2">
        <v>500</v>
      </c>
      <c r="O4973" s="2">
        <v>500</v>
      </c>
      <c r="P4973" s="2">
        <f t="shared" si="4226"/>
        <v>4249</v>
      </c>
      <c r="Q4973" s="2">
        <f t="shared" si="4218"/>
        <v>92.369565217391298</v>
      </c>
    </row>
    <row r="4974" spans="1:17" ht="22.5">
      <c r="A4974" s="12" t="s">
        <v>803</v>
      </c>
      <c r="B4974" s="12" t="s">
        <v>140</v>
      </c>
      <c r="C4974" s="12" t="s">
        <v>983</v>
      </c>
      <c r="D4974" s="12" t="s">
        <v>1758</v>
      </c>
      <c r="E4974" s="11">
        <v>6139</v>
      </c>
      <c r="F4974" s="12" t="s">
        <v>1766</v>
      </c>
      <c r="G4974" s="84" t="s">
        <v>3109</v>
      </c>
      <c r="H4974" s="13" t="s">
        <v>114</v>
      </c>
      <c r="I4974" s="2">
        <v>3300</v>
      </c>
      <c r="J4974" s="2">
        <v>3300</v>
      </c>
      <c r="K4974" s="2">
        <v>2000</v>
      </c>
      <c r="L4974" s="2">
        <f t="shared" si="4224"/>
        <v>1300</v>
      </c>
      <c r="M4974" s="2">
        <v>500</v>
      </c>
      <c r="N4974" s="2">
        <v>500</v>
      </c>
      <c r="O4974" s="2">
        <v>300</v>
      </c>
      <c r="P4974" s="2">
        <f t="shared" si="4226"/>
        <v>3300</v>
      </c>
      <c r="Q4974" s="2">
        <f t="shared" si="4218"/>
        <v>100</v>
      </c>
    </row>
    <row r="4975" spans="1:17" ht="22.5">
      <c r="A4975" s="17" t="s">
        <v>0</v>
      </c>
      <c r="B4975" s="17" t="s">
        <v>0</v>
      </c>
      <c r="C4975" s="17" t="s">
        <v>0</v>
      </c>
      <c r="D4975" s="18" t="s">
        <v>0</v>
      </c>
      <c r="E4975" s="18" t="s">
        <v>0</v>
      </c>
      <c r="F4975" s="18" t="s">
        <v>0</v>
      </c>
      <c r="G4975" s="81" t="s">
        <v>0</v>
      </c>
      <c r="H4975" s="24" t="s">
        <v>36</v>
      </c>
      <c r="I4975" s="2"/>
      <c r="J4975" s="2">
        <f t="shared" ref="J4975:K4977" si="4238">SUM(J4976)</f>
        <v>65</v>
      </c>
      <c r="K4975" s="2">
        <f t="shared" si="4238"/>
        <v>65</v>
      </c>
      <c r="L4975" s="2"/>
      <c r="M4975" s="2">
        <f t="shared" ref="M4975:O4977" si="4239">SUM(M4976)</f>
        <v>0</v>
      </c>
      <c r="N4975" s="2">
        <f t="shared" si="4239"/>
        <v>0</v>
      </c>
      <c r="O4975" s="2">
        <f t="shared" si="4239"/>
        <v>0</v>
      </c>
      <c r="P4975" s="2"/>
      <c r="Q4975" s="2"/>
    </row>
    <row r="4976" spans="1:17">
      <c r="A4976" s="12" t="s">
        <v>803</v>
      </c>
      <c r="B4976" s="12" t="s">
        <v>140</v>
      </c>
      <c r="C4976" s="12" t="s">
        <v>983</v>
      </c>
      <c r="D4976" s="12">
        <v>21030010</v>
      </c>
      <c r="E4976" s="18" t="s">
        <v>28</v>
      </c>
      <c r="F4976" s="18" t="s">
        <v>0</v>
      </c>
      <c r="G4976" s="81" t="s">
        <v>0</v>
      </c>
      <c r="H4976" s="18" t="s">
        <v>29</v>
      </c>
      <c r="I4976" s="2"/>
      <c r="J4976" s="2">
        <f t="shared" si="4238"/>
        <v>65</v>
      </c>
      <c r="K4976" s="2">
        <f t="shared" si="4238"/>
        <v>65</v>
      </c>
      <c r="L4976" s="2"/>
      <c r="M4976" s="2">
        <f t="shared" si="4239"/>
        <v>0</v>
      </c>
      <c r="N4976" s="2">
        <f t="shared" si="4239"/>
        <v>0</v>
      </c>
      <c r="O4976" s="2">
        <f t="shared" si="4239"/>
        <v>0</v>
      </c>
      <c r="P4976" s="2"/>
      <c r="Q4976" s="2"/>
    </row>
    <row r="4977" spans="1:17">
      <c r="A4977" s="17" t="s">
        <v>803</v>
      </c>
      <c r="B4977" s="17" t="s">
        <v>140</v>
      </c>
      <c r="C4977" s="17" t="s">
        <v>983</v>
      </c>
      <c r="D4977" s="17">
        <v>21030010</v>
      </c>
      <c r="E4977" s="17" t="s">
        <v>120</v>
      </c>
      <c r="F4977" s="12" t="s">
        <v>0</v>
      </c>
      <c r="G4977" s="84" t="s">
        <v>0</v>
      </c>
      <c r="H4977" s="18" t="s">
        <v>35</v>
      </c>
      <c r="I4977" s="2"/>
      <c r="J4977" s="2">
        <f t="shared" si="4238"/>
        <v>65</v>
      </c>
      <c r="K4977" s="2">
        <f t="shared" si="4238"/>
        <v>65</v>
      </c>
      <c r="L4977" s="2"/>
      <c r="M4977" s="2">
        <f t="shared" si="4239"/>
        <v>0</v>
      </c>
      <c r="N4977" s="2">
        <f t="shared" si="4239"/>
        <v>0</v>
      </c>
      <c r="O4977" s="2">
        <f t="shared" si="4239"/>
        <v>0</v>
      </c>
      <c r="P4977" s="2"/>
      <c r="Q4977" s="2"/>
    </row>
    <row r="4978" spans="1:17">
      <c r="A4978" s="12" t="s">
        <v>803</v>
      </c>
      <c r="B4978" s="12" t="s">
        <v>140</v>
      </c>
      <c r="C4978" s="12" t="s">
        <v>983</v>
      </c>
      <c r="D4978" s="12">
        <v>21030010</v>
      </c>
      <c r="E4978" s="11">
        <v>6148</v>
      </c>
      <c r="F4978" s="12"/>
      <c r="G4978" s="84" t="s">
        <v>3109</v>
      </c>
      <c r="H4978" s="13" t="s">
        <v>35</v>
      </c>
      <c r="I4978" s="2"/>
      <c r="J4978" s="2">
        <v>65</v>
      </c>
      <c r="K4978" s="2">
        <v>65</v>
      </c>
      <c r="L4978" s="2"/>
      <c r="M4978" s="2"/>
      <c r="N4978" s="2"/>
      <c r="O4978" s="2"/>
      <c r="P4978" s="2"/>
      <c r="Q4978" s="2"/>
    </row>
    <row r="4979" spans="1:17" ht="22.5">
      <c r="A4979" s="17" t="s">
        <v>0</v>
      </c>
      <c r="B4979" s="17" t="s">
        <v>0</v>
      </c>
      <c r="C4979" s="17" t="s">
        <v>0</v>
      </c>
      <c r="D4979" s="18" t="s">
        <v>0</v>
      </c>
      <c r="E4979" s="18" t="s">
        <v>0</v>
      </c>
      <c r="F4979" s="18" t="s">
        <v>0</v>
      </c>
      <c r="G4979" s="81" t="s">
        <v>0</v>
      </c>
      <c r="H4979" s="24" t="s">
        <v>58</v>
      </c>
      <c r="I4979" s="29">
        <v>91000</v>
      </c>
      <c r="J4979" s="29">
        <f t="shared" ref="J4979:K4979" si="4240">SUM(J4980)</f>
        <v>80000</v>
      </c>
      <c r="K4979" s="29">
        <f t="shared" si="4240"/>
        <v>60000</v>
      </c>
      <c r="L4979" s="29">
        <f t="shared" si="4224"/>
        <v>20000</v>
      </c>
      <c r="M4979" s="29">
        <f t="shared" ref="M4979:O4979" si="4241">SUM(M4980)</f>
        <v>20000</v>
      </c>
      <c r="N4979" s="29">
        <f t="shared" si="4241"/>
        <v>0</v>
      </c>
      <c r="O4979" s="29">
        <f t="shared" si="4241"/>
        <v>0</v>
      </c>
      <c r="P4979" s="29">
        <f t="shared" si="4226"/>
        <v>80000</v>
      </c>
      <c r="Q4979" s="29">
        <f t="shared" si="4218"/>
        <v>100</v>
      </c>
    </row>
    <row r="4980" spans="1:17">
      <c r="A4980" s="12" t="s">
        <v>803</v>
      </c>
      <c r="B4980" s="12" t="s">
        <v>140</v>
      </c>
      <c r="C4980" s="12" t="s">
        <v>983</v>
      </c>
      <c r="D4980" s="12" t="s">
        <v>1758</v>
      </c>
      <c r="E4980" s="18" t="s">
        <v>50</v>
      </c>
      <c r="F4980" s="18" t="s">
        <v>0</v>
      </c>
      <c r="G4980" s="81" t="s">
        <v>0</v>
      </c>
      <c r="H4980" s="18" t="s">
        <v>51</v>
      </c>
      <c r="I4980" s="3">
        <v>91000</v>
      </c>
      <c r="J4980" s="3">
        <f t="shared" ref="J4980" si="4242">SUM(J4981:J4982)</f>
        <v>80000</v>
      </c>
      <c r="K4980" s="3">
        <f t="shared" ref="K4980" si="4243">SUM(K4981:K4982)</f>
        <v>60000</v>
      </c>
      <c r="L4980" s="3">
        <f t="shared" si="4224"/>
        <v>20000</v>
      </c>
      <c r="M4980" s="3">
        <f t="shared" ref="M4980:O4980" si="4244">SUM(M4981:M4982)</f>
        <v>20000</v>
      </c>
      <c r="N4980" s="3">
        <f t="shared" si="4244"/>
        <v>0</v>
      </c>
      <c r="O4980" s="3">
        <f t="shared" si="4244"/>
        <v>0</v>
      </c>
      <c r="P4980" s="3">
        <f t="shared" si="4226"/>
        <v>80000</v>
      </c>
      <c r="Q4980" s="3">
        <f t="shared" si="4218"/>
        <v>100</v>
      </c>
    </row>
    <row r="4981" spans="1:17">
      <c r="A4981" s="12" t="s">
        <v>803</v>
      </c>
      <c r="B4981" s="12" t="s">
        <v>140</v>
      </c>
      <c r="C4981" s="12" t="s">
        <v>983</v>
      </c>
      <c r="D4981" s="12" t="s">
        <v>1758</v>
      </c>
      <c r="E4981" s="11">
        <v>8213</v>
      </c>
      <c r="F4981" s="12"/>
      <c r="G4981" s="84" t="s">
        <v>3109</v>
      </c>
      <c r="H4981" s="13" t="s">
        <v>54</v>
      </c>
      <c r="I4981" s="2">
        <v>81000</v>
      </c>
      <c r="J4981" s="2">
        <v>70000</v>
      </c>
      <c r="K4981" s="2">
        <v>50000</v>
      </c>
      <c r="L4981" s="2">
        <f t="shared" si="4224"/>
        <v>20000</v>
      </c>
      <c r="M4981" s="2">
        <v>20000</v>
      </c>
      <c r="N4981" s="2"/>
      <c r="O4981" s="2"/>
      <c r="P4981" s="2">
        <f t="shared" si="4226"/>
        <v>70000</v>
      </c>
      <c r="Q4981" s="2">
        <f t="shared" si="4218"/>
        <v>100</v>
      </c>
    </row>
    <row r="4982" spans="1:17">
      <c r="A4982" s="12" t="s">
        <v>803</v>
      </c>
      <c r="B4982" s="12" t="s">
        <v>140</v>
      </c>
      <c r="C4982" s="12" t="s">
        <v>983</v>
      </c>
      <c r="D4982" s="12" t="s">
        <v>1758</v>
      </c>
      <c r="E4982" s="11">
        <v>8216</v>
      </c>
      <c r="F4982" s="12"/>
      <c r="G4982" s="84" t="s">
        <v>3109</v>
      </c>
      <c r="H4982" s="13" t="s">
        <v>57</v>
      </c>
      <c r="I4982" s="2">
        <v>10000</v>
      </c>
      <c r="J4982" s="2">
        <v>10000</v>
      </c>
      <c r="K4982" s="2">
        <v>10000</v>
      </c>
      <c r="L4982" s="2">
        <f t="shared" si="4224"/>
        <v>0</v>
      </c>
      <c r="M4982" s="2"/>
      <c r="N4982" s="2"/>
      <c r="O4982" s="2"/>
      <c r="P4982" s="2">
        <f t="shared" si="4226"/>
        <v>10000</v>
      </c>
      <c r="Q4982" s="2">
        <f t="shared" si="4218"/>
        <v>100</v>
      </c>
    </row>
    <row r="4983" spans="1:17">
      <c r="A4983" s="13" t="s">
        <v>0</v>
      </c>
      <c r="B4983" s="13" t="s">
        <v>0</v>
      </c>
      <c r="C4983" s="13" t="s">
        <v>0</v>
      </c>
      <c r="D4983" s="13" t="s">
        <v>0</v>
      </c>
      <c r="E4983" s="13" t="s">
        <v>0</v>
      </c>
      <c r="F4983" s="13" t="s">
        <v>0</v>
      </c>
      <c r="G4983" s="84" t="s">
        <v>0</v>
      </c>
      <c r="H4983" s="24" t="s">
        <v>1767</v>
      </c>
      <c r="I4983" s="29">
        <v>2136926</v>
      </c>
      <c r="J4983" s="29">
        <f t="shared" ref="J4983:K4983" si="4245">SUM(J4952,J4979)</f>
        <v>2119076</v>
      </c>
      <c r="K4983" s="29">
        <f t="shared" si="4245"/>
        <v>1361722</v>
      </c>
      <c r="L4983" s="29">
        <f t="shared" si="4224"/>
        <v>567136</v>
      </c>
      <c r="M4983" s="29">
        <f t="shared" ref="M4983:O4983" si="4246">SUM(M4952,M4979)</f>
        <v>199327</v>
      </c>
      <c r="N4983" s="29">
        <f t="shared" si="4246"/>
        <v>178235</v>
      </c>
      <c r="O4983" s="29">
        <f t="shared" si="4246"/>
        <v>189574</v>
      </c>
      <c r="P4983" s="29">
        <f t="shared" si="4226"/>
        <v>1928858</v>
      </c>
      <c r="Q4983" s="29">
        <f t="shared" si="4218"/>
        <v>91.023540448761636</v>
      </c>
    </row>
    <row r="4984" spans="1:17" ht="15.75" thickBot="1">
      <c r="A4984" s="13" t="s">
        <v>0</v>
      </c>
      <c r="B4984" s="13" t="s">
        <v>0</v>
      </c>
      <c r="C4984" s="13" t="s">
        <v>0</v>
      </c>
      <c r="D4984" s="13" t="s">
        <v>0</v>
      </c>
      <c r="E4984" s="13" t="s">
        <v>0</v>
      </c>
      <c r="F4984" s="13" t="s">
        <v>0</v>
      </c>
      <c r="G4984" s="84" t="s">
        <v>0</v>
      </c>
      <c r="H4984" s="18" t="s">
        <v>125</v>
      </c>
      <c r="I4984" s="3">
        <v>52</v>
      </c>
      <c r="J4984" s="3">
        <v>52</v>
      </c>
      <c r="K4984" s="3">
        <v>0</v>
      </c>
      <c r="L4984" s="3">
        <f t="shared" si="4224"/>
        <v>0</v>
      </c>
      <c r="M4984" s="3"/>
      <c r="N4984" s="3"/>
      <c r="O4984" s="3"/>
      <c r="P4984" s="3">
        <f t="shared" si="4226"/>
        <v>0</v>
      </c>
      <c r="Q4984" s="3">
        <f t="shared" si="4218"/>
        <v>0</v>
      </c>
    </row>
    <row r="4985" spans="1:17" ht="45.75" thickBot="1">
      <c r="A4985" s="109" t="s">
        <v>0</v>
      </c>
      <c r="B4985" s="109" t="s">
        <v>0</v>
      </c>
      <c r="C4985" s="109" t="s">
        <v>0</v>
      </c>
      <c r="D4985" s="109" t="s">
        <v>0</v>
      </c>
      <c r="E4985" s="109" t="s">
        <v>0</v>
      </c>
      <c r="F4985" s="109" t="s">
        <v>0</v>
      </c>
      <c r="G4985" s="121" t="s">
        <v>0</v>
      </c>
      <c r="H4985" s="1" t="s">
        <v>126</v>
      </c>
      <c r="I4985" s="1" t="s">
        <v>3016</v>
      </c>
      <c r="J4985" s="1" t="s">
        <v>3199</v>
      </c>
      <c r="K4985" s="1" t="s">
        <v>3198</v>
      </c>
      <c r="L4985" s="1" t="s">
        <v>3191</v>
      </c>
      <c r="M4985" s="1" t="s">
        <v>3193</v>
      </c>
      <c r="N4985" s="1" t="s">
        <v>3194</v>
      </c>
      <c r="O4985" s="1" t="s">
        <v>3195</v>
      </c>
      <c r="P4985" s="1" t="s">
        <v>3192</v>
      </c>
      <c r="Q4985" s="1" t="s">
        <v>3185</v>
      </c>
    </row>
    <row r="4986" spans="1:17">
      <c r="A4986" s="110"/>
      <c r="B4986" s="110"/>
      <c r="C4986" s="110"/>
      <c r="D4986" s="110"/>
      <c r="E4986" s="110"/>
      <c r="F4986" s="110"/>
      <c r="G4986" s="122"/>
      <c r="H4986" s="26" t="s">
        <v>0</v>
      </c>
      <c r="I4986" s="28">
        <v>1</v>
      </c>
      <c r="J4986" s="28">
        <v>2</v>
      </c>
      <c r="K4986" s="28">
        <v>3</v>
      </c>
      <c r="L4986" s="28" t="s">
        <v>3186</v>
      </c>
      <c r="M4986" s="28">
        <v>5</v>
      </c>
      <c r="N4986" s="28">
        <v>6</v>
      </c>
      <c r="O4986" s="28">
        <v>7</v>
      </c>
      <c r="P4986" s="28" t="s">
        <v>3187</v>
      </c>
      <c r="Q4986" s="28">
        <v>9</v>
      </c>
    </row>
    <row r="4987" spans="1:17">
      <c r="A4987" s="110"/>
      <c r="B4987" s="110"/>
      <c r="C4987" s="110"/>
      <c r="D4987" s="110"/>
      <c r="E4987" s="110"/>
      <c r="F4987" s="110"/>
      <c r="G4987" s="122"/>
      <c r="H4987" s="8" t="s">
        <v>878</v>
      </c>
      <c r="I4987" s="9">
        <v>2136926</v>
      </c>
      <c r="J4987" s="9">
        <f t="shared" ref="J4987" si="4247">SUM(J4983)</f>
        <v>2119076</v>
      </c>
      <c r="K4987" s="9">
        <f t="shared" ref="K4987" si="4248">SUM(K4983)</f>
        <v>1361722</v>
      </c>
      <c r="L4987" s="9">
        <f t="shared" ref="L4987:L4988" si="4249">M4987+N4987+O4987</f>
        <v>567136</v>
      </c>
      <c r="M4987" s="9">
        <f t="shared" ref="M4987:O4987" si="4250">SUM(M4983)</f>
        <v>199327</v>
      </c>
      <c r="N4987" s="9">
        <f t="shared" si="4250"/>
        <v>178235</v>
      </c>
      <c r="O4987" s="9">
        <f t="shared" si="4250"/>
        <v>189574</v>
      </c>
      <c r="P4987" s="9">
        <f t="shared" ref="P4987:P4988" si="4251">SUM(K4987+L4987)</f>
        <v>1928858</v>
      </c>
      <c r="Q4987" s="9">
        <f t="shared" si="4218"/>
        <v>91.023540448761636</v>
      </c>
    </row>
    <row r="4988" spans="1:17">
      <c r="A4988" s="110"/>
      <c r="B4988" s="110"/>
      <c r="C4988" s="110"/>
      <c r="D4988" s="110"/>
      <c r="E4988" s="110"/>
      <c r="F4988" s="110"/>
      <c r="G4988" s="122"/>
      <c r="H4988" s="10" t="s">
        <v>68</v>
      </c>
      <c r="I4988" s="9">
        <v>2136926</v>
      </c>
      <c r="J4988" s="9">
        <f t="shared" ref="J4988" si="4252">SUM(J4987)</f>
        <v>2119076</v>
      </c>
      <c r="K4988" s="9">
        <f t="shared" ref="K4988" si="4253">SUM(K4987)</f>
        <v>1361722</v>
      </c>
      <c r="L4988" s="9">
        <f t="shared" si="4249"/>
        <v>567136</v>
      </c>
      <c r="M4988" s="9">
        <f t="shared" ref="M4988:O4988" si="4254">SUM(M4987)</f>
        <v>199327</v>
      </c>
      <c r="N4988" s="9">
        <f t="shared" si="4254"/>
        <v>178235</v>
      </c>
      <c r="O4988" s="9">
        <f t="shared" si="4254"/>
        <v>189574</v>
      </c>
      <c r="P4988" s="9">
        <f t="shared" si="4251"/>
        <v>1928858</v>
      </c>
      <c r="Q4988" s="9">
        <f t="shared" si="4218"/>
        <v>91.023540448761636</v>
      </c>
    </row>
    <row r="4989" spans="1:17">
      <c r="A4989" s="111"/>
      <c r="B4989" s="111"/>
      <c r="C4989" s="111"/>
      <c r="D4989" s="111"/>
      <c r="E4989" s="111"/>
      <c r="F4989" s="111"/>
      <c r="G4989" s="123"/>
      <c r="Q4989" t="str">
        <f t="shared" si="4218"/>
        <v>-</v>
      </c>
    </row>
    <row r="4990" spans="1:17" ht="15.75" thickBot="1">
      <c r="A4990" s="13" t="s">
        <v>0</v>
      </c>
      <c r="B4990" s="13" t="s">
        <v>0</v>
      </c>
      <c r="C4990" s="13" t="s">
        <v>0</v>
      </c>
      <c r="D4990" s="13" t="s">
        <v>0</v>
      </c>
      <c r="E4990" s="13" t="s">
        <v>0</v>
      </c>
      <c r="F4990" s="13" t="s">
        <v>0</v>
      </c>
      <c r="G4990" s="84" t="s">
        <v>0</v>
      </c>
      <c r="H4990" s="27" t="s">
        <v>0</v>
      </c>
      <c r="I4990" s="27"/>
      <c r="J4990" s="27"/>
      <c r="K4990" s="27"/>
      <c r="L4990" s="27"/>
      <c r="M4990" s="27"/>
      <c r="N4990" s="27"/>
      <c r="O4990" s="27"/>
      <c r="P4990" s="27"/>
      <c r="Q4990" s="27" t="str">
        <f t="shared" si="4218"/>
        <v>-</v>
      </c>
    </row>
    <row r="4991" spans="1:17" ht="45.75" thickBot="1">
      <c r="A4991" s="1" t="s">
        <v>82</v>
      </c>
      <c r="B4991" s="1" t="s">
        <v>83</v>
      </c>
      <c r="C4991" s="1" t="s">
        <v>84</v>
      </c>
      <c r="D4991" s="19" t="s">
        <v>0</v>
      </c>
      <c r="E4991" s="1" t="s">
        <v>85</v>
      </c>
      <c r="F4991" s="1" t="s">
        <v>86</v>
      </c>
      <c r="G4991" s="82" t="s">
        <v>87</v>
      </c>
      <c r="H4991" s="1" t="s">
        <v>1</v>
      </c>
      <c r="I4991" s="1" t="s">
        <v>3016</v>
      </c>
      <c r="J4991" s="1" t="s">
        <v>3199</v>
      </c>
      <c r="K4991" s="1" t="s">
        <v>3198</v>
      </c>
      <c r="L4991" s="1" t="s">
        <v>3191</v>
      </c>
      <c r="M4991" s="1" t="s">
        <v>3193</v>
      </c>
      <c r="N4991" s="1" t="s">
        <v>3194</v>
      </c>
      <c r="O4991" s="1" t="s">
        <v>3195</v>
      </c>
      <c r="P4991" s="1" t="s">
        <v>3192</v>
      </c>
      <c r="Q4991" s="1" t="s">
        <v>3185</v>
      </c>
    </row>
    <row r="4992" spans="1:17">
      <c r="A4992" s="20" t="s">
        <v>0</v>
      </c>
      <c r="B4992" s="20" t="s">
        <v>0</v>
      </c>
      <c r="C4992" s="20" t="s">
        <v>0</v>
      </c>
      <c r="D4992" s="21" t="s">
        <v>0</v>
      </c>
      <c r="E4992" s="21" t="s">
        <v>0</v>
      </c>
      <c r="F4992" s="22" t="s">
        <v>0</v>
      </c>
      <c r="G4992" s="83" t="s">
        <v>0</v>
      </c>
      <c r="H4992" s="23" t="s">
        <v>0</v>
      </c>
      <c r="I4992" s="28">
        <v>1</v>
      </c>
      <c r="J4992" s="28">
        <v>2</v>
      </c>
      <c r="K4992" s="28">
        <v>3</v>
      </c>
      <c r="L4992" s="28" t="s">
        <v>3186</v>
      </c>
      <c r="M4992" s="28">
        <v>5</v>
      </c>
      <c r="N4992" s="28">
        <v>6</v>
      </c>
      <c r="O4992" s="28">
        <v>7</v>
      </c>
      <c r="P4992" s="28" t="s">
        <v>3187</v>
      </c>
      <c r="Q4992" s="28">
        <v>9</v>
      </c>
    </row>
    <row r="4993" spans="1:17">
      <c r="A4993" s="17" t="s">
        <v>803</v>
      </c>
      <c r="B4993" s="17" t="s">
        <v>140</v>
      </c>
      <c r="C4993" s="12" t="s">
        <v>994</v>
      </c>
      <c r="D4993" s="12" t="s">
        <v>1768</v>
      </c>
      <c r="E4993" s="18" t="s">
        <v>0</v>
      </c>
      <c r="F4993" s="18" t="s">
        <v>0</v>
      </c>
      <c r="G4993" s="81" t="s">
        <v>0</v>
      </c>
      <c r="H4993" s="18" t="s">
        <v>1769</v>
      </c>
      <c r="I4993" s="11"/>
      <c r="J4993" s="11"/>
      <c r="K4993" s="11"/>
      <c r="L4993" s="11"/>
      <c r="M4993" s="11"/>
      <c r="N4993" s="11"/>
      <c r="O4993" s="11"/>
      <c r="P4993" s="11"/>
      <c r="Q4993" s="11" t="str">
        <f t="shared" si="4218"/>
        <v>-</v>
      </c>
    </row>
    <row r="4994" spans="1:17" ht="22.5">
      <c r="A4994" s="17" t="s">
        <v>0</v>
      </c>
      <c r="B4994" s="17" t="s">
        <v>0</v>
      </c>
      <c r="C4994" s="17" t="s">
        <v>0</v>
      </c>
      <c r="D4994" s="18" t="s">
        <v>0</v>
      </c>
      <c r="E4994" s="18" t="s">
        <v>0</v>
      </c>
      <c r="F4994" s="18" t="s">
        <v>0</v>
      </c>
      <c r="G4994" s="81" t="s">
        <v>0</v>
      </c>
      <c r="H4994" s="24" t="s">
        <v>27</v>
      </c>
      <c r="I4994" s="29">
        <v>1841408</v>
      </c>
      <c r="J4994" s="29">
        <f t="shared" ref="J4994" si="4255">SUM(J4995,J5003,J5005)</f>
        <v>1840547</v>
      </c>
      <c r="K4994" s="29">
        <f t="shared" ref="K4994" si="4256">SUM(K4995,K5003,K5005)</f>
        <v>992804</v>
      </c>
      <c r="L4994" s="29">
        <f t="shared" ref="L4994:L5030" si="4257">M4994+N4994+O4994</f>
        <v>446500</v>
      </c>
      <c r="M4994" s="29">
        <f t="shared" ref="M4994:O4994" si="4258">SUM(M4995,M5003,M5005)</f>
        <v>150300</v>
      </c>
      <c r="N4994" s="29">
        <f t="shared" si="4258"/>
        <v>148300</v>
      </c>
      <c r="O4994" s="29">
        <f t="shared" si="4258"/>
        <v>147900</v>
      </c>
      <c r="P4994" s="29">
        <f t="shared" ref="P4994:P5030" si="4259">SUM(K4994+L4994)</f>
        <v>1439304</v>
      </c>
      <c r="Q4994" s="29">
        <f t="shared" si="4218"/>
        <v>78.199796038894959</v>
      </c>
    </row>
    <row r="4995" spans="1:17">
      <c r="A4995" s="12" t="s">
        <v>803</v>
      </c>
      <c r="B4995" s="12" t="s">
        <v>140</v>
      </c>
      <c r="C4995" s="12" t="s">
        <v>994</v>
      </c>
      <c r="D4995" s="12" t="s">
        <v>1768</v>
      </c>
      <c r="E4995" s="18" t="s">
        <v>2</v>
      </c>
      <c r="F4995" s="18" t="s">
        <v>0</v>
      </c>
      <c r="G4995" s="81" t="s">
        <v>0</v>
      </c>
      <c r="H4995" s="18" t="s">
        <v>3</v>
      </c>
      <c r="I4995" s="3">
        <v>1573715</v>
      </c>
      <c r="J4995" s="3">
        <f t="shared" ref="J4995" si="4260">SUM(J4996:J4997)</f>
        <v>1583054</v>
      </c>
      <c r="K4995" s="3">
        <f t="shared" ref="K4995" si="4261">SUM(K4996:K4997)</f>
        <v>823599</v>
      </c>
      <c r="L4995" s="3">
        <f t="shared" si="4257"/>
        <v>399500</v>
      </c>
      <c r="M4995" s="3">
        <f t="shared" ref="M4995:O4995" si="4262">SUM(M4996:M4997)</f>
        <v>132700</v>
      </c>
      <c r="N4995" s="3">
        <f t="shared" si="4262"/>
        <v>133400</v>
      </c>
      <c r="O4995" s="3">
        <f t="shared" si="4262"/>
        <v>133400</v>
      </c>
      <c r="P4995" s="3">
        <f t="shared" si="4259"/>
        <v>1223099</v>
      </c>
      <c r="Q4995" s="3">
        <f t="shared" si="4218"/>
        <v>77.261988536082782</v>
      </c>
    </row>
    <row r="4996" spans="1:17">
      <c r="A4996" s="33" t="s">
        <v>803</v>
      </c>
      <c r="B4996" s="33" t="s">
        <v>140</v>
      </c>
      <c r="C4996" s="33" t="s">
        <v>994</v>
      </c>
      <c r="D4996" s="33" t="s">
        <v>1768</v>
      </c>
      <c r="E4996" s="34">
        <v>6111</v>
      </c>
      <c r="F4996" s="33"/>
      <c r="G4996" s="84" t="s">
        <v>3109</v>
      </c>
      <c r="H4996" s="35" t="s">
        <v>4</v>
      </c>
      <c r="I4996" s="2">
        <v>1388065</v>
      </c>
      <c r="J4996" s="2">
        <v>1388065</v>
      </c>
      <c r="K4996" s="2">
        <v>692637</v>
      </c>
      <c r="L4996" s="2">
        <f t="shared" si="4257"/>
        <v>360000</v>
      </c>
      <c r="M4996" s="2">
        <v>120000</v>
      </c>
      <c r="N4996" s="2">
        <v>120000</v>
      </c>
      <c r="O4996" s="2">
        <v>120000</v>
      </c>
      <c r="P4996" s="2">
        <f t="shared" si="4259"/>
        <v>1052637</v>
      </c>
      <c r="Q4996" s="2">
        <f t="shared" si="4218"/>
        <v>75.834849232564764</v>
      </c>
    </row>
    <row r="4997" spans="1:17">
      <c r="A4997" s="17" t="s">
        <v>803</v>
      </c>
      <c r="B4997" s="17" t="s">
        <v>140</v>
      </c>
      <c r="C4997" s="17" t="s">
        <v>994</v>
      </c>
      <c r="D4997" s="17" t="s">
        <v>1768</v>
      </c>
      <c r="E4997" s="17" t="s">
        <v>91</v>
      </c>
      <c r="F4997" s="12" t="s">
        <v>0</v>
      </c>
      <c r="G4997" s="84" t="s">
        <v>0</v>
      </c>
      <c r="H4997" s="18" t="s">
        <v>5</v>
      </c>
      <c r="I4997" s="3">
        <v>185650</v>
      </c>
      <c r="J4997" s="3">
        <f t="shared" ref="J4997:K4997" si="4263">SUM(J4998:J5002)</f>
        <v>194989</v>
      </c>
      <c r="K4997" s="3">
        <f t="shared" si="4263"/>
        <v>130962</v>
      </c>
      <c r="L4997" s="3">
        <f t="shared" si="4257"/>
        <v>39500</v>
      </c>
      <c r="M4997" s="3">
        <f t="shared" ref="M4997:O4997" si="4264">SUM(M4998:M5002)</f>
        <v>12700</v>
      </c>
      <c r="N4997" s="3">
        <f t="shared" si="4264"/>
        <v>13400</v>
      </c>
      <c r="O4997" s="3">
        <f t="shared" si="4264"/>
        <v>13400</v>
      </c>
      <c r="P4997" s="3">
        <f t="shared" si="4259"/>
        <v>170462</v>
      </c>
      <c r="Q4997" s="3">
        <f t="shared" si="4218"/>
        <v>87.42134171671222</v>
      </c>
    </row>
    <row r="4998" spans="1:17">
      <c r="A4998" s="33" t="s">
        <v>803</v>
      </c>
      <c r="B4998" s="33" t="s">
        <v>140</v>
      </c>
      <c r="C4998" s="33" t="s">
        <v>994</v>
      </c>
      <c r="D4998" s="33" t="s">
        <v>1768</v>
      </c>
      <c r="E4998" s="34">
        <v>6112</v>
      </c>
      <c r="F4998" s="33" t="s">
        <v>1770</v>
      </c>
      <c r="G4998" s="84" t="s">
        <v>3109</v>
      </c>
      <c r="H4998" s="35" t="s">
        <v>9</v>
      </c>
      <c r="I4998" s="2">
        <v>31350</v>
      </c>
      <c r="J4998" s="2">
        <v>31350</v>
      </c>
      <c r="K4998" s="2">
        <v>15506</v>
      </c>
      <c r="L4998" s="2">
        <f t="shared" si="4257"/>
        <v>7400</v>
      </c>
      <c r="M4998" s="2">
        <v>2000</v>
      </c>
      <c r="N4998" s="2">
        <v>2700</v>
      </c>
      <c r="O4998" s="2">
        <v>2700</v>
      </c>
      <c r="P4998" s="2">
        <f t="shared" si="4259"/>
        <v>22906</v>
      </c>
      <c r="Q4998" s="2">
        <f t="shared" si="4218"/>
        <v>73.065390749601278</v>
      </c>
    </row>
    <row r="4999" spans="1:17">
      <c r="A4999" s="33" t="s">
        <v>803</v>
      </c>
      <c r="B4999" s="33" t="s">
        <v>140</v>
      </c>
      <c r="C4999" s="33" t="s">
        <v>994</v>
      </c>
      <c r="D4999" s="33" t="s">
        <v>1768</v>
      </c>
      <c r="E4999" s="34">
        <v>6112</v>
      </c>
      <c r="F4999" s="33" t="s">
        <v>1771</v>
      </c>
      <c r="G4999" s="84" t="s">
        <v>3109</v>
      </c>
      <c r="H4999" s="35" t="s">
        <v>10</v>
      </c>
      <c r="I4999" s="2">
        <v>109700</v>
      </c>
      <c r="J4999" s="2">
        <v>109700</v>
      </c>
      <c r="K4999" s="2">
        <v>61517</v>
      </c>
      <c r="L4999" s="2">
        <f t="shared" si="4257"/>
        <v>32100</v>
      </c>
      <c r="M4999" s="2">
        <v>10700</v>
      </c>
      <c r="N4999" s="2">
        <v>10700</v>
      </c>
      <c r="O4999" s="2">
        <v>10700</v>
      </c>
      <c r="P4999" s="2">
        <f t="shared" si="4259"/>
        <v>93617</v>
      </c>
      <c r="Q4999" s="2">
        <f t="shared" si="4218"/>
        <v>85.339106654512307</v>
      </c>
    </row>
    <row r="5000" spans="1:17">
      <c r="A5000" s="12" t="s">
        <v>803</v>
      </c>
      <c r="B5000" s="12" t="s">
        <v>140</v>
      </c>
      <c r="C5000" s="12" t="s">
        <v>994</v>
      </c>
      <c r="D5000" s="12" t="s">
        <v>1768</v>
      </c>
      <c r="E5000" s="11">
        <v>6112</v>
      </c>
      <c r="F5000" s="12" t="s">
        <v>1772</v>
      </c>
      <c r="G5000" s="84" t="s">
        <v>3109</v>
      </c>
      <c r="H5000" s="13" t="s">
        <v>7</v>
      </c>
      <c r="I5000" s="2">
        <v>20600</v>
      </c>
      <c r="J5000" s="2">
        <v>29939</v>
      </c>
      <c r="K5000" s="2">
        <v>29939</v>
      </c>
      <c r="L5000" s="2">
        <f t="shared" si="4257"/>
        <v>0</v>
      </c>
      <c r="M5000" s="2">
        <v>0</v>
      </c>
      <c r="N5000" s="2">
        <v>0</v>
      </c>
      <c r="O5000" s="2">
        <v>0</v>
      </c>
      <c r="P5000" s="2">
        <f t="shared" si="4259"/>
        <v>29939</v>
      </c>
      <c r="Q5000" s="2">
        <f t="shared" si="4218"/>
        <v>100</v>
      </c>
    </row>
    <row r="5001" spans="1:17">
      <c r="A5001" s="12" t="s">
        <v>803</v>
      </c>
      <c r="B5001" s="12" t="s">
        <v>140</v>
      </c>
      <c r="C5001" s="12" t="s">
        <v>994</v>
      </c>
      <c r="D5001" s="12" t="s">
        <v>1768</v>
      </c>
      <c r="E5001" s="11">
        <v>6112</v>
      </c>
      <c r="F5001" s="12" t="s">
        <v>1773</v>
      </c>
      <c r="G5001" s="84" t="s">
        <v>3109</v>
      </c>
      <c r="H5001" s="13" t="s">
        <v>8</v>
      </c>
      <c r="I5001" s="2">
        <v>18000</v>
      </c>
      <c r="J5001" s="2">
        <v>18000</v>
      </c>
      <c r="K5001" s="2">
        <v>18000</v>
      </c>
      <c r="L5001" s="2">
        <f t="shared" si="4257"/>
        <v>0</v>
      </c>
      <c r="M5001" s="2">
        <v>0</v>
      </c>
      <c r="N5001" s="2">
        <v>0</v>
      </c>
      <c r="O5001" s="2">
        <v>0</v>
      </c>
      <c r="P5001" s="2">
        <f t="shared" si="4259"/>
        <v>18000</v>
      </c>
      <c r="Q5001" s="2">
        <f t="shared" si="4218"/>
        <v>100</v>
      </c>
    </row>
    <row r="5002" spans="1:17">
      <c r="A5002" s="12" t="s">
        <v>803</v>
      </c>
      <c r="B5002" s="12" t="s">
        <v>140</v>
      </c>
      <c r="C5002" s="12" t="s">
        <v>994</v>
      </c>
      <c r="D5002" s="12" t="s">
        <v>1768</v>
      </c>
      <c r="E5002" s="11">
        <v>6112</v>
      </c>
      <c r="F5002" s="12" t="s">
        <v>1774</v>
      </c>
      <c r="G5002" s="84" t="s">
        <v>3109</v>
      </c>
      <c r="H5002" s="13" t="s">
        <v>6</v>
      </c>
      <c r="I5002" s="2">
        <v>6000</v>
      </c>
      <c r="J5002" s="2">
        <v>6000</v>
      </c>
      <c r="K5002" s="2">
        <v>6000</v>
      </c>
      <c r="L5002" s="2">
        <f t="shared" si="4257"/>
        <v>0</v>
      </c>
      <c r="M5002" s="2">
        <v>0</v>
      </c>
      <c r="N5002" s="2">
        <v>0</v>
      </c>
      <c r="O5002" s="2">
        <v>0</v>
      </c>
      <c r="P5002" s="2">
        <f t="shared" si="4259"/>
        <v>6000</v>
      </c>
      <c r="Q5002" s="2">
        <f t="shared" si="4218"/>
        <v>100</v>
      </c>
    </row>
    <row r="5003" spans="1:17">
      <c r="A5003" s="12" t="s">
        <v>803</v>
      </c>
      <c r="B5003" s="12" t="s">
        <v>140</v>
      </c>
      <c r="C5003" s="12" t="s">
        <v>994</v>
      </c>
      <c r="D5003" s="12" t="s">
        <v>1768</v>
      </c>
      <c r="E5003" s="18" t="s">
        <v>13</v>
      </c>
      <c r="F5003" s="18" t="s">
        <v>0</v>
      </c>
      <c r="G5003" s="81" t="s">
        <v>0</v>
      </c>
      <c r="H5003" s="18" t="s">
        <v>14</v>
      </c>
      <c r="I5003" s="3">
        <v>145746</v>
      </c>
      <c r="J5003" s="3">
        <f t="shared" ref="J5003:K5003" si="4265">SUM(J5004)</f>
        <v>145746</v>
      </c>
      <c r="K5003" s="3">
        <f t="shared" si="4265"/>
        <v>71819</v>
      </c>
      <c r="L5003" s="3">
        <f t="shared" si="4257"/>
        <v>36000</v>
      </c>
      <c r="M5003" s="3">
        <f t="shared" ref="M5003:O5003" si="4266">SUM(M5004)</f>
        <v>12000</v>
      </c>
      <c r="N5003" s="3">
        <f t="shared" si="4266"/>
        <v>12000</v>
      </c>
      <c r="O5003" s="3">
        <f t="shared" si="4266"/>
        <v>12000</v>
      </c>
      <c r="P5003" s="3">
        <f t="shared" si="4259"/>
        <v>107819</v>
      </c>
      <c r="Q5003" s="3">
        <f t="shared" si="4218"/>
        <v>73.977330424162574</v>
      </c>
    </row>
    <row r="5004" spans="1:17">
      <c r="A5004" s="33" t="s">
        <v>803</v>
      </c>
      <c r="B5004" s="33" t="s">
        <v>140</v>
      </c>
      <c r="C5004" s="33" t="s">
        <v>994</v>
      </c>
      <c r="D5004" s="33" t="s">
        <v>1768</v>
      </c>
      <c r="E5004" s="34">
        <v>6121</v>
      </c>
      <c r="F5004" s="33"/>
      <c r="G5004" s="84" t="s">
        <v>3109</v>
      </c>
      <c r="H5004" s="35" t="s">
        <v>15</v>
      </c>
      <c r="I5004" s="2">
        <v>145746</v>
      </c>
      <c r="J5004" s="2">
        <v>145746</v>
      </c>
      <c r="K5004" s="2">
        <v>71819</v>
      </c>
      <c r="L5004" s="2">
        <f t="shared" si="4257"/>
        <v>36000</v>
      </c>
      <c r="M5004" s="2">
        <v>12000</v>
      </c>
      <c r="N5004" s="2">
        <v>12000</v>
      </c>
      <c r="O5004" s="2">
        <v>12000</v>
      </c>
      <c r="P5004" s="2">
        <f t="shared" si="4259"/>
        <v>107819</v>
      </c>
      <c r="Q5004" s="2">
        <f t="shared" si="4218"/>
        <v>73.977330424162574</v>
      </c>
    </row>
    <row r="5005" spans="1:17">
      <c r="A5005" s="12" t="s">
        <v>803</v>
      </c>
      <c r="B5005" s="12" t="s">
        <v>140</v>
      </c>
      <c r="C5005" s="12" t="s">
        <v>994</v>
      </c>
      <c r="D5005" s="12" t="s">
        <v>1768</v>
      </c>
      <c r="E5005" s="18" t="s">
        <v>16</v>
      </c>
      <c r="F5005" s="18" t="s">
        <v>0</v>
      </c>
      <c r="G5005" s="81" t="s">
        <v>0</v>
      </c>
      <c r="H5005" s="18" t="s">
        <v>17</v>
      </c>
      <c r="I5005" s="3">
        <v>121947</v>
      </c>
      <c r="J5005" s="3">
        <f t="shared" ref="J5005:K5005" si="4267">SUM(J5006:J5014)</f>
        <v>111747</v>
      </c>
      <c r="K5005" s="3">
        <f t="shared" si="4267"/>
        <v>97386</v>
      </c>
      <c r="L5005" s="3">
        <f t="shared" si="4257"/>
        <v>11000</v>
      </c>
      <c r="M5005" s="3">
        <f t="shared" ref="M5005:O5005" si="4268">SUM(M5006:M5014)</f>
        <v>5600</v>
      </c>
      <c r="N5005" s="3">
        <f t="shared" si="4268"/>
        <v>2900</v>
      </c>
      <c r="O5005" s="3">
        <f t="shared" si="4268"/>
        <v>2500</v>
      </c>
      <c r="P5005" s="3">
        <f t="shared" si="4259"/>
        <v>108386</v>
      </c>
      <c r="Q5005" s="3">
        <f t="shared" si="4218"/>
        <v>96.992312992742541</v>
      </c>
    </row>
    <row r="5006" spans="1:17">
      <c r="A5006" s="12" t="s">
        <v>803</v>
      </c>
      <c r="B5006" s="12" t="s">
        <v>140</v>
      </c>
      <c r="C5006" s="12" t="s">
        <v>994</v>
      </c>
      <c r="D5006" s="12" t="s">
        <v>1768</v>
      </c>
      <c r="E5006" s="11">
        <v>6131</v>
      </c>
      <c r="F5006" s="12"/>
      <c r="G5006" s="84" t="s">
        <v>3109</v>
      </c>
      <c r="H5006" s="13" t="s">
        <v>18</v>
      </c>
      <c r="I5006" s="2">
        <v>500</v>
      </c>
      <c r="J5006" s="2">
        <v>3400</v>
      </c>
      <c r="K5006" s="2">
        <v>3400</v>
      </c>
      <c r="L5006" s="2">
        <f t="shared" si="4257"/>
        <v>0</v>
      </c>
      <c r="M5006" s="2">
        <v>0</v>
      </c>
      <c r="N5006" s="2">
        <v>0</v>
      </c>
      <c r="O5006" s="2">
        <v>0</v>
      </c>
      <c r="P5006" s="2">
        <f t="shared" si="4259"/>
        <v>3400</v>
      </c>
      <c r="Q5006" s="2">
        <f t="shared" si="4218"/>
        <v>100</v>
      </c>
    </row>
    <row r="5007" spans="1:17">
      <c r="A5007" s="12" t="s">
        <v>803</v>
      </c>
      <c r="B5007" s="12" t="s">
        <v>140</v>
      </c>
      <c r="C5007" s="12" t="s">
        <v>994</v>
      </c>
      <c r="D5007" s="12" t="s">
        <v>1768</v>
      </c>
      <c r="E5007" s="11">
        <v>6132</v>
      </c>
      <c r="F5007" s="12"/>
      <c r="G5007" s="84" t="s">
        <v>3109</v>
      </c>
      <c r="H5007" s="13" t="s">
        <v>19</v>
      </c>
      <c r="I5007" s="2">
        <v>53000</v>
      </c>
      <c r="J5007" s="2">
        <v>53000</v>
      </c>
      <c r="K5007" s="2">
        <v>53000</v>
      </c>
      <c r="L5007" s="2">
        <f t="shared" si="4257"/>
        <v>0</v>
      </c>
      <c r="M5007" s="2">
        <v>0</v>
      </c>
      <c r="N5007" s="2">
        <v>0</v>
      </c>
      <c r="O5007" s="2">
        <v>0</v>
      </c>
      <c r="P5007" s="2">
        <f t="shared" si="4259"/>
        <v>53000</v>
      </c>
      <c r="Q5007" s="2">
        <f t="shared" si="4218"/>
        <v>100</v>
      </c>
    </row>
    <row r="5008" spans="1:17">
      <c r="A5008" s="12" t="s">
        <v>803</v>
      </c>
      <c r="B5008" s="12" t="s">
        <v>140</v>
      </c>
      <c r="C5008" s="12" t="s">
        <v>994</v>
      </c>
      <c r="D5008" s="12" t="s">
        <v>1768</v>
      </c>
      <c r="E5008" s="11">
        <v>6133</v>
      </c>
      <c r="F5008" s="12"/>
      <c r="G5008" s="84" t="s">
        <v>3109</v>
      </c>
      <c r="H5008" s="13" t="s">
        <v>20</v>
      </c>
      <c r="I5008" s="2">
        <v>9500</v>
      </c>
      <c r="J5008" s="2">
        <v>9500</v>
      </c>
      <c r="K5008" s="2">
        <v>6000</v>
      </c>
      <c r="L5008" s="2">
        <f t="shared" si="4257"/>
        <v>3000</v>
      </c>
      <c r="M5008" s="2">
        <v>1000</v>
      </c>
      <c r="N5008" s="2">
        <v>1000</v>
      </c>
      <c r="O5008" s="2">
        <v>1000</v>
      </c>
      <c r="P5008" s="2">
        <f t="shared" si="4259"/>
        <v>9000</v>
      </c>
      <c r="Q5008" s="2">
        <f t="shared" si="4218"/>
        <v>94.73684210526315</v>
      </c>
    </row>
    <row r="5009" spans="1:17">
      <c r="A5009" s="12" t="s">
        <v>803</v>
      </c>
      <c r="B5009" s="12" t="s">
        <v>140</v>
      </c>
      <c r="C5009" s="12" t="s">
        <v>994</v>
      </c>
      <c r="D5009" s="12" t="s">
        <v>1768</v>
      </c>
      <c r="E5009" s="11">
        <v>6134</v>
      </c>
      <c r="F5009" s="12"/>
      <c r="G5009" s="84" t="s">
        <v>3109</v>
      </c>
      <c r="H5009" s="13" t="s">
        <v>21</v>
      </c>
      <c r="I5009" s="2">
        <v>16300</v>
      </c>
      <c r="J5009" s="2">
        <v>11100</v>
      </c>
      <c r="K5009" s="2">
        <v>11100</v>
      </c>
      <c r="L5009" s="2">
        <f t="shared" si="4257"/>
        <v>0</v>
      </c>
      <c r="M5009" s="2">
        <v>0</v>
      </c>
      <c r="N5009" s="2">
        <v>0</v>
      </c>
      <c r="O5009" s="2"/>
      <c r="P5009" s="2">
        <f t="shared" si="4259"/>
        <v>11100</v>
      </c>
      <c r="Q5009" s="2">
        <f t="shared" si="4218"/>
        <v>100</v>
      </c>
    </row>
    <row r="5010" spans="1:17">
      <c r="A5010" s="12" t="s">
        <v>803</v>
      </c>
      <c r="B5010" s="12" t="s">
        <v>140</v>
      </c>
      <c r="C5010" s="12" t="s">
        <v>994</v>
      </c>
      <c r="D5010" s="12" t="s">
        <v>1768</v>
      </c>
      <c r="E5010" s="11">
        <v>6135</v>
      </c>
      <c r="F5010" s="12"/>
      <c r="G5010" s="84" t="s">
        <v>3109</v>
      </c>
      <c r="H5010" s="13" t="s">
        <v>22</v>
      </c>
      <c r="I5010" s="2">
        <v>1100</v>
      </c>
      <c r="J5010" s="2">
        <v>100</v>
      </c>
      <c r="K5010" s="2">
        <v>100</v>
      </c>
      <c r="L5010" s="2">
        <f t="shared" si="4257"/>
        <v>0</v>
      </c>
      <c r="M5010" s="2">
        <v>0</v>
      </c>
      <c r="N5010" s="2">
        <v>0</v>
      </c>
      <c r="O5010" s="2">
        <v>0</v>
      </c>
      <c r="P5010" s="2">
        <f t="shared" si="4259"/>
        <v>100</v>
      </c>
      <c r="Q5010" s="2">
        <f t="shared" si="4218"/>
        <v>100</v>
      </c>
    </row>
    <row r="5011" spans="1:17">
      <c r="A5011" s="12" t="s">
        <v>803</v>
      </c>
      <c r="B5011" s="12" t="s">
        <v>140</v>
      </c>
      <c r="C5011" s="12" t="s">
        <v>994</v>
      </c>
      <c r="D5011" s="12" t="s">
        <v>1768</v>
      </c>
      <c r="E5011" s="11">
        <v>6136</v>
      </c>
      <c r="F5011" s="12"/>
      <c r="G5011" s="84" t="s">
        <v>3109</v>
      </c>
      <c r="H5011" s="13" t="s">
        <v>23</v>
      </c>
      <c r="I5011" s="2">
        <v>6000</v>
      </c>
      <c r="J5011" s="2">
        <v>6000</v>
      </c>
      <c r="K5011" s="2">
        <v>3000</v>
      </c>
      <c r="L5011" s="2">
        <f t="shared" si="4257"/>
        <v>600</v>
      </c>
      <c r="M5011" s="2">
        <v>0</v>
      </c>
      <c r="N5011" s="2">
        <v>0</v>
      </c>
      <c r="O5011" s="2">
        <v>600</v>
      </c>
      <c r="P5011" s="2">
        <f t="shared" si="4259"/>
        <v>3600</v>
      </c>
      <c r="Q5011" s="2">
        <f t="shared" si="4218"/>
        <v>60</v>
      </c>
    </row>
    <row r="5012" spans="1:17">
      <c r="A5012" s="12" t="s">
        <v>803</v>
      </c>
      <c r="B5012" s="12" t="s">
        <v>140</v>
      </c>
      <c r="C5012" s="12" t="s">
        <v>994</v>
      </c>
      <c r="D5012" s="12" t="s">
        <v>1768</v>
      </c>
      <c r="E5012" s="11">
        <v>6137</v>
      </c>
      <c r="F5012" s="12"/>
      <c r="G5012" s="84" t="s">
        <v>3109</v>
      </c>
      <c r="H5012" s="13" t="s">
        <v>24</v>
      </c>
      <c r="I5012" s="2">
        <v>9700</v>
      </c>
      <c r="J5012" s="2">
        <v>8700</v>
      </c>
      <c r="K5012" s="2">
        <v>6000</v>
      </c>
      <c r="L5012" s="2">
        <f t="shared" si="4257"/>
        <v>2700</v>
      </c>
      <c r="M5012" s="2">
        <v>1700</v>
      </c>
      <c r="N5012" s="2">
        <v>1000</v>
      </c>
      <c r="O5012" s="2">
        <v>0</v>
      </c>
      <c r="P5012" s="2">
        <f t="shared" si="4259"/>
        <v>8700</v>
      </c>
      <c r="Q5012" s="2">
        <f t="shared" si="4218"/>
        <v>100</v>
      </c>
    </row>
    <row r="5013" spans="1:17">
      <c r="A5013" s="12" t="s">
        <v>803</v>
      </c>
      <c r="B5013" s="12" t="s">
        <v>140</v>
      </c>
      <c r="C5013" s="12" t="s">
        <v>994</v>
      </c>
      <c r="D5013" s="12" t="s">
        <v>1768</v>
      </c>
      <c r="E5013" s="11">
        <v>6138</v>
      </c>
      <c r="F5013" s="12"/>
      <c r="G5013" s="84" t="s">
        <v>3109</v>
      </c>
      <c r="H5013" s="13" t="s">
        <v>25</v>
      </c>
      <c r="I5013" s="2">
        <v>900</v>
      </c>
      <c r="J5013" s="2">
        <v>0</v>
      </c>
      <c r="K5013" s="2">
        <v>0</v>
      </c>
      <c r="L5013" s="2">
        <f t="shared" si="4257"/>
        <v>0</v>
      </c>
      <c r="M5013" s="2">
        <v>0</v>
      </c>
      <c r="N5013" s="2">
        <v>0</v>
      </c>
      <c r="O5013" s="2">
        <v>0</v>
      </c>
      <c r="P5013" s="2">
        <f t="shared" si="4259"/>
        <v>0</v>
      </c>
      <c r="Q5013" s="2" t="str">
        <f t="shared" ref="Q5013:Q5080" si="4269">IF(J5013=0,"-",P5013/J5013*100)</f>
        <v>-</v>
      </c>
    </row>
    <row r="5014" spans="1:17">
      <c r="A5014" s="17" t="s">
        <v>803</v>
      </c>
      <c r="B5014" s="17" t="s">
        <v>140</v>
      </c>
      <c r="C5014" s="17" t="s">
        <v>994</v>
      </c>
      <c r="D5014" s="17" t="s">
        <v>1768</v>
      </c>
      <c r="E5014" s="17" t="s">
        <v>99</v>
      </c>
      <c r="F5014" s="12" t="s">
        <v>0</v>
      </c>
      <c r="G5014" s="84" t="s">
        <v>0</v>
      </c>
      <c r="H5014" s="18" t="s">
        <v>26</v>
      </c>
      <c r="I5014" s="3">
        <v>24947</v>
      </c>
      <c r="J5014" s="3">
        <f t="shared" ref="J5014:K5014" si="4270">SUM(J5015:J5017)</f>
        <v>19947</v>
      </c>
      <c r="K5014" s="3">
        <f t="shared" si="4270"/>
        <v>14786</v>
      </c>
      <c r="L5014" s="3">
        <f t="shared" si="4257"/>
        <v>4700</v>
      </c>
      <c r="M5014" s="3">
        <f t="shared" ref="M5014:O5014" si="4271">SUM(M5015:M5017)</f>
        <v>2900</v>
      </c>
      <c r="N5014" s="3">
        <f t="shared" si="4271"/>
        <v>900</v>
      </c>
      <c r="O5014" s="3">
        <f t="shared" si="4271"/>
        <v>900</v>
      </c>
      <c r="P5014" s="3">
        <f t="shared" si="4259"/>
        <v>19486</v>
      </c>
      <c r="Q5014" s="3">
        <f t="shared" si="4269"/>
        <v>97.688875520128335</v>
      </c>
    </row>
    <row r="5015" spans="1:17">
      <c r="A5015" s="12" t="s">
        <v>803</v>
      </c>
      <c r="B5015" s="12" t="s">
        <v>140</v>
      </c>
      <c r="C5015" s="12" t="s">
        <v>994</v>
      </c>
      <c r="D5015" s="12" t="s">
        <v>1768</v>
      </c>
      <c r="E5015" s="11">
        <v>6139</v>
      </c>
      <c r="F5015" s="12"/>
      <c r="G5015" s="84" t="s">
        <v>3109</v>
      </c>
      <c r="H5015" s="13" t="s">
        <v>26</v>
      </c>
      <c r="I5015" s="2">
        <v>15500</v>
      </c>
      <c r="J5015" s="2">
        <v>10500</v>
      </c>
      <c r="K5015" s="2">
        <v>8500</v>
      </c>
      <c r="L5015" s="2">
        <f t="shared" si="4257"/>
        <v>2000</v>
      </c>
      <c r="M5015" s="2">
        <v>2000</v>
      </c>
      <c r="N5015" s="2">
        <v>0</v>
      </c>
      <c r="O5015" s="2">
        <v>0</v>
      </c>
      <c r="P5015" s="2">
        <f t="shared" si="4259"/>
        <v>10500</v>
      </c>
      <c r="Q5015" s="2">
        <f t="shared" si="4269"/>
        <v>100</v>
      </c>
    </row>
    <row r="5016" spans="1:17">
      <c r="A5016" s="33" t="s">
        <v>803</v>
      </c>
      <c r="B5016" s="33" t="s">
        <v>140</v>
      </c>
      <c r="C5016" s="33" t="s">
        <v>994</v>
      </c>
      <c r="D5016" s="33" t="s">
        <v>1768</v>
      </c>
      <c r="E5016" s="34">
        <v>6139</v>
      </c>
      <c r="F5016" s="33" t="s">
        <v>1775</v>
      </c>
      <c r="G5016" s="84" t="s">
        <v>3109</v>
      </c>
      <c r="H5016" s="35" t="s">
        <v>108</v>
      </c>
      <c r="I5016" s="2">
        <v>4147</v>
      </c>
      <c r="J5016" s="2">
        <v>4147</v>
      </c>
      <c r="K5016" s="2">
        <v>2416</v>
      </c>
      <c r="L5016" s="2">
        <f t="shared" si="4257"/>
        <v>1350</v>
      </c>
      <c r="M5016" s="2">
        <v>450</v>
      </c>
      <c r="N5016" s="2">
        <v>450</v>
      </c>
      <c r="O5016" s="2">
        <v>450</v>
      </c>
      <c r="P5016" s="2">
        <f t="shared" si="4259"/>
        <v>3766</v>
      </c>
      <c r="Q5016" s="2">
        <f t="shared" si="4269"/>
        <v>90.812635640221856</v>
      </c>
    </row>
    <row r="5017" spans="1:17" ht="22.5">
      <c r="A5017" s="12" t="s">
        <v>803</v>
      </c>
      <c r="B5017" s="12" t="s">
        <v>140</v>
      </c>
      <c r="C5017" s="12" t="s">
        <v>994</v>
      </c>
      <c r="D5017" s="12" t="s">
        <v>1768</v>
      </c>
      <c r="E5017" s="11">
        <v>6139</v>
      </c>
      <c r="F5017" s="12" t="s">
        <v>1776</v>
      </c>
      <c r="G5017" s="84" t="s">
        <v>3109</v>
      </c>
      <c r="H5017" s="13" t="s">
        <v>114</v>
      </c>
      <c r="I5017" s="2">
        <v>5300</v>
      </c>
      <c r="J5017" s="2">
        <v>5300</v>
      </c>
      <c r="K5017" s="2">
        <v>3870</v>
      </c>
      <c r="L5017" s="2">
        <f t="shared" si="4257"/>
        <v>1350</v>
      </c>
      <c r="M5017" s="2">
        <v>450</v>
      </c>
      <c r="N5017" s="2">
        <v>450</v>
      </c>
      <c r="O5017" s="2">
        <v>450</v>
      </c>
      <c r="P5017" s="2">
        <f t="shared" si="4259"/>
        <v>5220</v>
      </c>
      <c r="Q5017" s="2">
        <f t="shared" si="4269"/>
        <v>98.490566037735846</v>
      </c>
    </row>
    <row r="5018" spans="1:17" ht="22.5">
      <c r="A5018" s="17" t="s">
        <v>0</v>
      </c>
      <c r="B5018" s="17" t="s">
        <v>0</v>
      </c>
      <c r="C5018" s="17" t="s">
        <v>0</v>
      </c>
      <c r="D5018" s="18" t="s">
        <v>0</v>
      </c>
      <c r="E5018" s="18" t="s">
        <v>0</v>
      </c>
      <c r="F5018" s="18" t="s">
        <v>0</v>
      </c>
      <c r="G5018" s="81" t="s">
        <v>0</v>
      </c>
      <c r="H5018" s="24" t="s">
        <v>36</v>
      </c>
      <c r="I5018" s="29">
        <v>20700</v>
      </c>
      <c r="J5018" s="29">
        <f t="shared" ref="J5018:K5018" si="4272">SUM(J5019)</f>
        <v>29020</v>
      </c>
      <c r="K5018" s="29">
        <f t="shared" si="4272"/>
        <v>9920</v>
      </c>
      <c r="L5018" s="29">
        <f t="shared" si="4257"/>
        <v>0</v>
      </c>
      <c r="M5018" s="29">
        <f t="shared" ref="M5018:O5018" si="4273">SUM(M5019)</f>
        <v>0</v>
      </c>
      <c r="N5018" s="29">
        <f t="shared" si="4273"/>
        <v>0</v>
      </c>
      <c r="O5018" s="29">
        <f t="shared" si="4273"/>
        <v>0</v>
      </c>
      <c r="P5018" s="29">
        <f t="shared" si="4259"/>
        <v>9920</v>
      </c>
      <c r="Q5018" s="29">
        <f t="shared" si="4269"/>
        <v>34.18332184700207</v>
      </c>
    </row>
    <row r="5019" spans="1:17">
      <c r="A5019" s="12" t="s">
        <v>803</v>
      </c>
      <c r="B5019" s="12" t="s">
        <v>140</v>
      </c>
      <c r="C5019" s="12" t="s">
        <v>994</v>
      </c>
      <c r="D5019" s="12" t="s">
        <v>1768</v>
      </c>
      <c r="E5019" s="18" t="s">
        <v>28</v>
      </c>
      <c r="F5019" s="18" t="s">
        <v>0</v>
      </c>
      <c r="G5019" s="81" t="s">
        <v>0</v>
      </c>
      <c r="H5019" s="18" t="s">
        <v>29</v>
      </c>
      <c r="I5019" s="3">
        <v>20700</v>
      </c>
      <c r="J5019" s="3">
        <f t="shared" ref="J5019" si="4274">SUM(J5020,J5022)</f>
        <v>29020</v>
      </c>
      <c r="K5019" s="3">
        <f t="shared" ref="K5019" si="4275">SUM(K5020,K5022)</f>
        <v>9920</v>
      </c>
      <c r="L5019" s="3">
        <f t="shared" si="4257"/>
        <v>0</v>
      </c>
      <c r="M5019" s="3">
        <f t="shared" ref="M5019:O5019" si="4276">SUM(M5020,M5022)</f>
        <v>0</v>
      </c>
      <c r="N5019" s="3">
        <f t="shared" si="4276"/>
        <v>0</v>
      </c>
      <c r="O5019" s="3">
        <f t="shared" si="4276"/>
        <v>0</v>
      </c>
      <c r="P5019" s="3">
        <f t="shared" si="4259"/>
        <v>9920</v>
      </c>
      <c r="Q5019" s="3">
        <f t="shared" si="4269"/>
        <v>34.18332184700207</v>
      </c>
    </row>
    <row r="5020" spans="1:17">
      <c r="A5020" s="17" t="s">
        <v>803</v>
      </c>
      <c r="B5020" s="17" t="s">
        <v>140</v>
      </c>
      <c r="C5020" s="17" t="s">
        <v>994</v>
      </c>
      <c r="D5020" s="17" t="s">
        <v>1768</v>
      </c>
      <c r="E5020" s="17" t="s">
        <v>149</v>
      </c>
      <c r="F5020" s="12" t="s">
        <v>0</v>
      </c>
      <c r="G5020" s="84" t="s">
        <v>0</v>
      </c>
      <c r="H5020" s="18" t="s">
        <v>31</v>
      </c>
      <c r="I5020" s="3">
        <v>600</v>
      </c>
      <c r="J5020" s="3">
        <f t="shared" ref="J5020:K5020" si="4277">SUM(J5021)</f>
        <v>0</v>
      </c>
      <c r="K5020" s="3">
        <f t="shared" si="4277"/>
        <v>0</v>
      </c>
      <c r="L5020" s="3">
        <f t="shared" si="4257"/>
        <v>0</v>
      </c>
      <c r="M5020" s="3">
        <f t="shared" ref="M5020:O5020" si="4278">SUM(M5021)</f>
        <v>0</v>
      </c>
      <c r="N5020" s="3">
        <f t="shared" si="4278"/>
        <v>0</v>
      </c>
      <c r="O5020" s="3">
        <f t="shared" si="4278"/>
        <v>0</v>
      </c>
      <c r="P5020" s="3">
        <f t="shared" si="4259"/>
        <v>0</v>
      </c>
      <c r="Q5020" s="3" t="str">
        <f t="shared" si="4269"/>
        <v>-</v>
      </c>
    </row>
    <row r="5021" spans="1:17">
      <c r="A5021" s="12" t="s">
        <v>803</v>
      </c>
      <c r="B5021" s="12" t="s">
        <v>140</v>
      </c>
      <c r="C5021" s="12" t="s">
        <v>994</v>
      </c>
      <c r="D5021" s="12" t="s">
        <v>1768</v>
      </c>
      <c r="E5021" s="11">
        <v>6142</v>
      </c>
      <c r="F5021" s="12"/>
      <c r="G5021" s="84" t="s">
        <v>3109</v>
      </c>
      <c r="H5021" s="13" t="s">
        <v>31</v>
      </c>
      <c r="I5021" s="2">
        <v>600</v>
      </c>
      <c r="J5021" s="2">
        <v>0</v>
      </c>
      <c r="K5021" s="2">
        <v>0</v>
      </c>
      <c r="L5021" s="2">
        <f t="shared" si="4257"/>
        <v>0</v>
      </c>
      <c r="M5021" s="2"/>
      <c r="N5021" s="2"/>
      <c r="O5021" s="2"/>
      <c r="P5021" s="2">
        <f t="shared" si="4259"/>
        <v>0</v>
      </c>
      <c r="Q5021" s="2" t="str">
        <f t="shared" si="4269"/>
        <v>-</v>
      </c>
    </row>
    <row r="5022" spans="1:17">
      <c r="A5022" s="17" t="s">
        <v>803</v>
      </c>
      <c r="B5022" s="17" t="s">
        <v>140</v>
      </c>
      <c r="C5022" s="17" t="s">
        <v>994</v>
      </c>
      <c r="D5022" s="17" t="s">
        <v>1768</v>
      </c>
      <c r="E5022" s="17" t="s">
        <v>120</v>
      </c>
      <c r="F5022" s="12" t="s">
        <v>0</v>
      </c>
      <c r="G5022" s="84" t="s">
        <v>0</v>
      </c>
      <c r="H5022" s="18" t="s">
        <v>35</v>
      </c>
      <c r="I5022" s="3">
        <v>20100</v>
      </c>
      <c r="J5022" s="3">
        <f t="shared" ref="J5022:K5022" si="4279">SUM(J5023:J5024)</f>
        <v>29020</v>
      </c>
      <c r="K5022" s="3">
        <f t="shared" si="4279"/>
        <v>9920</v>
      </c>
      <c r="L5022" s="3">
        <f t="shared" si="4257"/>
        <v>0</v>
      </c>
      <c r="M5022" s="3">
        <f t="shared" ref="M5022:O5022" si="4280">SUM(M5023:M5024)</f>
        <v>0</v>
      </c>
      <c r="N5022" s="3">
        <f t="shared" si="4280"/>
        <v>0</v>
      </c>
      <c r="O5022" s="3">
        <f t="shared" si="4280"/>
        <v>0</v>
      </c>
      <c r="P5022" s="3">
        <f t="shared" si="4259"/>
        <v>9920</v>
      </c>
      <c r="Q5022" s="3">
        <f t="shared" si="4269"/>
        <v>34.18332184700207</v>
      </c>
    </row>
    <row r="5023" spans="1:17">
      <c r="A5023" s="12" t="s">
        <v>803</v>
      </c>
      <c r="B5023" s="12" t="s">
        <v>140</v>
      </c>
      <c r="C5023" s="12" t="s">
        <v>994</v>
      </c>
      <c r="D5023" s="12" t="s">
        <v>1768</v>
      </c>
      <c r="E5023" s="11">
        <v>6148</v>
      </c>
      <c r="F5023" s="12"/>
      <c r="G5023" s="84" t="s">
        <v>3109</v>
      </c>
      <c r="H5023" s="13" t="s">
        <v>35</v>
      </c>
      <c r="I5023" s="2">
        <v>20000</v>
      </c>
      <c r="J5023" s="2">
        <v>20000</v>
      </c>
      <c r="K5023" s="2">
        <v>1000</v>
      </c>
      <c r="L5023" s="2">
        <f t="shared" si="4257"/>
        <v>0</v>
      </c>
      <c r="M5023" s="2"/>
      <c r="N5023" s="2"/>
      <c r="O5023" s="2"/>
      <c r="P5023" s="2">
        <f t="shared" si="4259"/>
        <v>1000</v>
      </c>
      <c r="Q5023" s="2">
        <f t="shared" si="4269"/>
        <v>5</v>
      </c>
    </row>
    <row r="5024" spans="1:17">
      <c r="A5024" s="12" t="s">
        <v>803</v>
      </c>
      <c r="B5024" s="12" t="s">
        <v>140</v>
      </c>
      <c r="C5024" s="12" t="s">
        <v>994</v>
      </c>
      <c r="D5024" s="12" t="s">
        <v>1768</v>
      </c>
      <c r="E5024" s="11">
        <v>6148</v>
      </c>
      <c r="F5024" s="12" t="s">
        <v>1777</v>
      </c>
      <c r="G5024" s="84" t="s">
        <v>3109</v>
      </c>
      <c r="H5024" s="13" t="s">
        <v>403</v>
      </c>
      <c r="I5024" s="2">
        <v>100</v>
      </c>
      <c r="J5024" s="2">
        <v>9020</v>
      </c>
      <c r="K5024" s="2">
        <v>8920</v>
      </c>
      <c r="L5024" s="2">
        <f t="shared" si="4257"/>
        <v>0</v>
      </c>
      <c r="M5024" s="2"/>
      <c r="N5024" s="2"/>
      <c r="O5024" s="2"/>
      <c r="P5024" s="2">
        <f t="shared" si="4259"/>
        <v>8920</v>
      </c>
      <c r="Q5024" s="2">
        <f t="shared" si="4269"/>
        <v>98.891352549889135</v>
      </c>
    </row>
    <row r="5025" spans="1:17" ht="22.5">
      <c r="A5025" s="17" t="s">
        <v>0</v>
      </c>
      <c r="B5025" s="17" t="s">
        <v>0</v>
      </c>
      <c r="C5025" s="17" t="s">
        <v>0</v>
      </c>
      <c r="D5025" s="18" t="s">
        <v>0</v>
      </c>
      <c r="E5025" s="18" t="s">
        <v>0</v>
      </c>
      <c r="F5025" s="18" t="s">
        <v>0</v>
      </c>
      <c r="G5025" s="81" t="s">
        <v>0</v>
      </c>
      <c r="H5025" s="24" t="s">
        <v>58</v>
      </c>
      <c r="I5025" s="29">
        <v>52784</v>
      </c>
      <c r="J5025" s="29">
        <f t="shared" ref="J5025:K5025" si="4281">SUM(J5026)</f>
        <v>30000</v>
      </c>
      <c r="K5025" s="29">
        <f t="shared" si="4281"/>
        <v>25000</v>
      </c>
      <c r="L5025" s="29">
        <f t="shared" si="4257"/>
        <v>0</v>
      </c>
      <c r="M5025" s="29">
        <f t="shared" ref="M5025:O5025" si="4282">SUM(M5026)</f>
        <v>0</v>
      </c>
      <c r="N5025" s="29">
        <f t="shared" si="4282"/>
        <v>0</v>
      </c>
      <c r="O5025" s="29">
        <f t="shared" si="4282"/>
        <v>0</v>
      </c>
      <c r="P5025" s="29">
        <f t="shared" si="4259"/>
        <v>25000</v>
      </c>
      <c r="Q5025" s="29">
        <f t="shared" si="4269"/>
        <v>83.333333333333343</v>
      </c>
    </row>
    <row r="5026" spans="1:17">
      <c r="A5026" s="12" t="s">
        <v>803</v>
      </c>
      <c r="B5026" s="12" t="s">
        <v>140</v>
      </c>
      <c r="C5026" s="12" t="s">
        <v>994</v>
      </c>
      <c r="D5026" s="12" t="s">
        <v>1768</v>
      </c>
      <c r="E5026" s="18" t="s">
        <v>50</v>
      </c>
      <c r="F5026" s="18" t="s">
        <v>0</v>
      </c>
      <c r="G5026" s="81" t="s">
        <v>0</v>
      </c>
      <c r="H5026" s="18" t="s">
        <v>51</v>
      </c>
      <c r="I5026" s="3">
        <v>52784</v>
      </c>
      <c r="J5026" s="3">
        <f t="shared" ref="J5026" si="4283">SUM(J5027:J5028)</f>
        <v>30000</v>
      </c>
      <c r="K5026" s="3">
        <f t="shared" ref="K5026" si="4284">SUM(K5027:K5028)</f>
        <v>25000</v>
      </c>
      <c r="L5026" s="3">
        <f t="shared" si="4257"/>
        <v>0</v>
      </c>
      <c r="M5026" s="3">
        <f t="shared" ref="M5026:O5026" si="4285">SUM(M5027:M5028)</f>
        <v>0</v>
      </c>
      <c r="N5026" s="3">
        <f t="shared" si="4285"/>
        <v>0</v>
      </c>
      <c r="O5026" s="3">
        <f t="shared" si="4285"/>
        <v>0</v>
      </c>
      <c r="P5026" s="3">
        <f t="shared" si="4259"/>
        <v>25000</v>
      </c>
      <c r="Q5026" s="3">
        <f t="shared" si="4269"/>
        <v>83.333333333333343</v>
      </c>
    </row>
    <row r="5027" spans="1:17">
      <c r="A5027" s="12" t="s">
        <v>803</v>
      </c>
      <c r="B5027" s="12" t="s">
        <v>140</v>
      </c>
      <c r="C5027" s="12" t="s">
        <v>994</v>
      </c>
      <c r="D5027" s="12" t="s">
        <v>1768</v>
      </c>
      <c r="E5027" s="11">
        <v>8213</v>
      </c>
      <c r="F5027" s="12"/>
      <c r="G5027" s="84" t="s">
        <v>3109</v>
      </c>
      <c r="H5027" s="13" t="s">
        <v>54</v>
      </c>
      <c r="I5027" s="2">
        <v>42784</v>
      </c>
      <c r="J5027" s="2">
        <v>20000</v>
      </c>
      <c r="K5027" s="2">
        <v>15000</v>
      </c>
      <c r="L5027" s="2">
        <f t="shared" si="4257"/>
        <v>0</v>
      </c>
      <c r="M5027" s="2"/>
      <c r="N5027" s="2"/>
      <c r="O5027" s="2"/>
      <c r="P5027" s="2">
        <f t="shared" si="4259"/>
        <v>15000</v>
      </c>
      <c r="Q5027" s="2">
        <f t="shared" si="4269"/>
        <v>75</v>
      </c>
    </row>
    <row r="5028" spans="1:17">
      <c r="A5028" s="12" t="s">
        <v>803</v>
      </c>
      <c r="B5028" s="12" t="s">
        <v>140</v>
      </c>
      <c r="C5028" s="12" t="s">
        <v>994</v>
      </c>
      <c r="D5028" s="12" t="s">
        <v>1768</v>
      </c>
      <c r="E5028" s="11">
        <v>8216</v>
      </c>
      <c r="F5028" s="12"/>
      <c r="G5028" s="84" t="s">
        <v>3109</v>
      </c>
      <c r="H5028" s="13" t="s">
        <v>57</v>
      </c>
      <c r="I5028" s="2">
        <v>10000</v>
      </c>
      <c r="J5028" s="2">
        <v>10000</v>
      </c>
      <c r="K5028" s="2">
        <v>10000</v>
      </c>
      <c r="L5028" s="2">
        <f t="shared" si="4257"/>
        <v>0</v>
      </c>
      <c r="M5028" s="2"/>
      <c r="N5028" s="2"/>
      <c r="O5028" s="2"/>
      <c r="P5028" s="2">
        <f t="shared" si="4259"/>
        <v>10000</v>
      </c>
      <c r="Q5028" s="2">
        <f t="shared" si="4269"/>
        <v>100</v>
      </c>
    </row>
    <row r="5029" spans="1:17">
      <c r="A5029" s="13" t="s">
        <v>0</v>
      </c>
      <c r="B5029" s="13" t="s">
        <v>0</v>
      </c>
      <c r="C5029" s="13" t="s">
        <v>0</v>
      </c>
      <c r="D5029" s="13" t="s">
        <v>0</v>
      </c>
      <c r="E5029" s="13" t="s">
        <v>0</v>
      </c>
      <c r="F5029" s="13" t="s">
        <v>0</v>
      </c>
      <c r="G5029" s="84" t="s">
        <v>0</v>
      </c>
      <c r="H5029" s="24" t="s">
        <v>1778</v>
      </c>
      <c r="I5029" s="29">
        <v>1914892</v>
      </c>
      <c r="J5029" s="29">
        <f t="shared" ref="J5029:K5029" si="4286">SUM(J4994,J5018,J5025)</f>
        <v>1899567</v>
      </c>
      <c r="K5029" s="29">
        <f t="shared" si="4286"/>
        <v>1027724</v>
      </c>
      <c r="L5029" s="29">
        <f t="shared" si="4257"/>
        <v>446500</v>
      </c>
      <c r="M5029" s="29">
        <f t="shared" ref="M5029:O5029" si="4287">SUM(M4994,M5018,M5025)</f>
        <v>150300</v>
      </c>
      <c r="N5029" s="29">
        <f t="shared" si="4287"/>
        <v>148300</v>
      </c>
      <c r="O5029" s="29">
        <f t="shared" si="4287"/>
        <v>147900</v>
      </c>
      <c r="P5029" s="29">
        <f t="shared" si="4259"/>
        <v>1474224</v>
      </c>
      <c r="Q5029" s="29">
        <f t="shared" si="4269"/>
        <v>77.608423393331222</v>
      </c>
    </row>
    <row r="5030" spans="1:17" ht="15.75" thickBot="1">
      <c r="A5030" s="13" t="s">
        <v>0</v>
      </c>
      <c r="B5030" s="13" t="s">
        <v>0</v>
      </c>
      <c r="C5030" s="13" t="s">
        <v>0</v>
      </c>
      <c r="D5030" s="13" t="s">
        <v>0</v>
      </c>
      <c r="E5030" s="13" t="s">
        <v>0</v>
      </c>
      <c r="F5030" s="13" t="s">
        <v>0</v>
      </c>
      <c r="G5030" s="84" t="s">
        <v>0</v>
      </c>
      <c r="H5030" s="18" t="s">
        <v>125</v>
      </c>
      <c r="I5030" s="3">
        <v>45</v>
      </c>
      <c r="J5030" s="3">
        <v>45</v>
      </c>
      <c r="K5030" s="3">
        <v>0</v>
      </c>
      <c r="L5030" s="3">
        <f t="shared" si="4257"/>
        <v>0</v>
      </c>
      <c r="M5030" s="3"/>
      <c r="N5030" s="3"/>
      <c r="O5030" s="3"/>
      <c r="P5030" s="3">
        <f t="shared" si="4259"/>
        <v>0</v>
      </c>
      <c r="Q5030" s="3">
        <f t="shared" si="4269"/>
        <v>0</v>
      </c>
    </row>
    <row r="5031" spans="1:17" ht="45.75" thickBot="1">
      <c r="A5031" s="109" t="s">
        <v>0</v>
      </c>
      <c r="B5031" s="109" t="s">
        <v>0</v>
      </c>
      <c r="C5031" s="109" t="s">
        <v>0</v>
      </c>
      <c r="D5031" s="109" t="s">
        <v>0</v>
      </c>
      <c r="E5031" s="109" t="s">
        <v>0</v>
      </c>
      <c r="F5031" s="109" t="s">
        <v>0</v>
      </c>
      <c r="G5031" s="121" t="s">
        <v>0</v>
      </c>
      <c r="H5031" s="1" t="s">
        <v>126</v>
      </c>
      <c r="I5031" s="1" t="s">
        <v>3016</v>
      </c>
      <c r="J5031" s="1" t="s">
        <v>3199</v>
      </c>
      <c r="K5031" s="1" t="s">
        <v>3198</v>
      </c>
      <c r="L5031" s="1" t="s">
        <v>3191</v>
      </c>
      <c r="M5031" s="1" t="s">
        <v>3193</v>
      </c>
      <c r="N5031" s="1" t="s">
        <v>3194</v>
      </c>
      <c r="O5031" s="1" t="s">
        <v>3195</v>
      </c>
      <c r="P5031" s="1" t="s">
        <v>3192</v>
      </c>
      <c r="Q5031" s="1" t="s">
        <v>3185</v>
      </c>
    </row>
    <row r="5032" spans="1:17">
      <c r="A5032" s="110"/>
      <c r="B5032" s="110"/>
      <c r="C5032" s="110"/>
      <c r="D5032" s="110"/>
      <c r="E5032" s="110"/>
      <c r="F5032" s="110"/>
      <c r="G5032" s="122"/>
      <c r="H5032" s="26" t="s">
        <v>0</v>
      </c>
      <c r="I5032" s="28">
        <v>1</v>
      </c>
      <c r="J5032" s="28">
        <v>2</v>
      </c>
      <c r="K5032" s="28">
        <v>3</v>
      </c>
      <c r="L5032" s="28" t="s">
        <v>3186</v>
      </c>
      <c r="M5032" s="28">
        <v>5</v>
      </c>
      <c r="N5032" s="28">
        <v>6</v>
      </c>
      <c r="O5032" s="28">
        <v>7</v>
      </c>
      <c r="P5032" s="28" t="s">
        <v>3187</v>
      </c>
      <c r="Q5032" s="28">
        <v>9</v>
      </c>
    </row>
    <row r="5033" spans="1:17">
      <c r="A5033" s="110"/>
      <c r="B5033" s="110"/>
      <c r="C5033" s="110"/>
      <c r="D5033" s="110"/>
      <c r="E5033" s="110"/>
      <c r="F5033" s="110"/>
      <c r="G5033" s="122"/>
      <c r="H5033" s="8" t="s">
        <v>878</v>
      </c>
      <c r="I5033" s="9">
        <v>1914892</v>
      </c>
      <c r="J5033" s="9">
        <f t="shared" ref="J5033" si="4288">SUM(J5029)</f>
        <v>1899567</v>
      </c>
      <c r="K5033" s="9">
        <f t="shared" ref="K5033" si="4289">SUM(K5029)</f>
        <v>1027724</v>
      </c>
      <c r="L5033" s="9">
        <f t="shared" ref="L5033:L5034" si="4290">M5033+N5033+O5033</f>
        <v>446500</v>
      </c>
      <c r="M5033" s="9">
        <f t="shared" ref="M5033:O5033" si="4291">SUM(M5029)</f>
        <v>150300</v>
      </c>
      <c r="N5033" s="9">
        <f t="shared" si="4291"/>
        <v>148300</v>
      </c>
      <c r="O5033" s="9">
        <f t="shared" si="4291"/>
        <v>147900</v>
      </c>
      <c r="P5033" s="9">
        <f t="shared" ref="P5033:P5034" si="4292">SUM(K5033+L5033)</f>
        <v>1474224</v>
      </c>
      <c r="Q5033" s="9">
        <f t="shared" si="4269"/>
        <v>77.608423393331222</v>
      </c>
    </row>
    <row r="5034" spans="1:17">
      <c r="A5034" s="110"/>
      <c r="B5034" s="110"/>
      <c r="C5034" s="110"/>
      <c r="D5034" s="110"/>
      <c r="E5034" s="110"/>
      <c r="F5034" s="110"/>
      <c r="G5034" s="122"/>
      <c r="H5034" s="10" t="s">
        <v>68</v>
      </c>
      <c r="I5034" s="9">
        <v>1914892</v>
      </c>
      <c r="J5034" s="9">
        <f t="shared" ref="J5034" si="4293">SUM(J5033)</f>
        <v>1899567</v>
      </c>
      <c r="K5034" s="9">
        <f t="shared" ref="K5034" si="4294">SUM(K5033)</f>
        <v>1027724</v>
      </c>
      <c r="L5034" s="9">
        <f t="shared" si="4290"/>
        <v>446500</v>
      </c>
      <c r="M5034" s="9">
        <f t="shared" ref="M5034:O5034" si="4295">SUM(M5033)</f>
        <v>150300</v>
      </c>
      <c r="N5034" s="9">
        <f t="shared" si="4295"/>
        <v>148300</v>
      </c>
      <c r="O5034" s="9">
        <f t="shared" si="4295"/>
        <v>147900</v>
      </c>
      <c r="P5034" s="9">
        <f t="shared" si="4292"/>
        <v>1474224</v>
      </c>
      <c r="Q5034" s="9">
        <f t="shared" si="4269"/>
        <v>77.608423393331222</v>
      </c>
    </row>
    <row r="5035" spans="1:17" ht="15.75" thickBot="1">
      <c r="A5035" s="111"/>
      <c r="B5035" s="111"/>
      <c r="C5035" s="111"/>
      <c r="D5035" s="111"/>
      <c r="E5035" s="111"/>
      <c r="F5035" s="111"/>
      <c r="G5035" s="123"/>
      <c r="Q5035" t="str">
        <f t="shared" si="4269"/>
        <v>-</v>
      </c>
    </row>
    <row r="5036" spans="1:17" ht="45.75" thickBot="1">
      <c r="A5036" s="1" t="s">
        <v>82</v>
      </c>
      <c r="B5036" s="1" t="s">
        <v>83</v>
      </c>
      <c r="C5036" s="1" t="s">
        <v>84</v>
      </c>
      <c r="D5036" s="19" t="s">
        <v>0</v>
      </c>
      <c r="E5036" s="1" t="s">
        <v>85</v>
      </c>
      <c r="F5036" s="1" t="s">
        <v>86</v>
      </c>
      <c r="G5036" s="82" t="s">
        <v>87</v>
      </c>
      <c r="H5036" s="1" t="s">
        <v>1</v>
      </c>
      <c r="I5036" s="1" t="s">
        <v>3016</v>
      </c>
      <c r="J5036" s="1" t="s">
        <v>3199</v>
      </c>
      <c r="K5036" s="1" t="s">
        <v>3198</v>
      </c>
      <c r="L5036" s="1" t="s">
        <v>3191</v>
      </c>
      <c r="M5036" s="1" t="s">
        <v>3193</v>
      </c>
      <c r="N5036" s="1" t="s">
        <v>3194</v>
      </c>
      <c r="O5036" s="1" t="s">
        <v>3195</v>
      </c>
      <c r="P5036" s="1" t="s">
        <v>3192</v>
      </c>
      <c r="Q5036" s="1" t="s">
        <v>3185</v>
      </c>
    </row>
    <row r="5037" spans="1:17">
      <c r="A5037" s="20" t="s">
        <v>0</v>
      </c>
      <c r="B5037" s="20" t="s">
        <v>0</v>
      </c>
      <c r="C5037" s="20" t="s">
        <v>0</v>
      </c>
      <c r="D5037" s="21" t="s">
        <v>0</v>
      </c>
      <c r="E5037" s="21" t="s">
        <v>0</v>
      </c>
      <c r="F5037" s="22" t="s">
        <v>0</v>
      </c>
      <c r="G5037" s="83" t="s">
        <v>0</v>
      </c>
      <c r="H5037" s="23" t="s">
        <v>0</v>
      </c>
      <c r="I5037" s="28">
        <v>1</v>
      </c>
      <c r="J5037" s="28">
        <v>2</v>
      </c>
      <c r="K5037" s="28">
        <v>3</v>
      </c>
      <c r="L5037" s="28" t="s">
        <v>3186</v>
      </c>
      <c r="M5037" s="28">
        <v>5</v>
      </c>
      <c r="N5037" s="28">
        <v>6</v>
      </c>
      <c r="O5037" s="28">
        <v>7</v>
      </c>
      <c r="P5037" s="28" t="s">
        <v>3187</v>
      </c>
      <c r="Q5037" s="28">
        <v>9</v>
      </c>
    </row>
    <row r="5038" spans="1:17">
      <c r="A5038" s="17" t="s">
        <v>803</v>
      </c>
      <c r="B5038" s="17" t="s">
        <v>140</v>
      </c>
      <c r="C5038" s="12" t="s">
        <v>1005</v>
      </c>
      <c r="D5038" s="12" t="s">
        <v>1779</v>
      </c>
      <c r="E5038" s="18" t="s">
        <v>0</v>
      </c>
      <c r="F5038" s="18" t="s">
        <v>0</v>
      </c>
      <c r="G5038" s="81" t="s">
        <v>0</v>
      </c>
      <c r="H5038" s="18" t="s">
        <v>1780</v>
      </c>
      <c r="I5038" s="11"/>
      <c r="J5038" s="11"/>
      <c r="K5038" s="11"/>
      <c r="L5038" s="11"/>
      <c r="M5038" s="11"/>
      <c r="N5038" s="11"/>
      <c r="O5038" s="11"/>
      <c r="P5038" s="11"/>
      <c r="Q5038" s="11" t="str">
        <f t="shared" si="4269"/>
        <v>-</v>
      </c>
    </row>
    <row r="5039" spans="1:17" ht="22.5">
      <c r="A5039" s="17" t="s">
        <v>0</v>
      </c>
      <c r="B5039" s="17" t="s">
        <v>0</v>
      </c>
      <c r="C5039" s="17" t="s">
        <v>0</v>
      </c>
      <c r="D5039" s="18" t="s">
        <v>0</v>
      </c>
      <c r="E5039" s="18" t="s">
        <v>0</v>
      </c>
      <c r="F5039" s="18" t="s">
        <v>0</v>
      </c>
      <c r="G5039" s="81" t="s">
        <v>0</v>
      </c>
      <c r="H5039" s="24" t="s">
        <v>27</v>
      </c>
      <c r="I5039" s="29">
        <v>2787637</v>
      </c>
      <c r="J5039" s="29">
        <f t="shared" ref="J5039" si="4296">SUM(J5040,J5048,J5050)</f>
        <v>2702967</v>
      </c>
      <c r="K5039" s="29">
        <f t="shared" ref="K5039" si="4297">SUM(K5040,K5048,K5050)</f>
        <v>1427278</v>
      </c>
      <c r="L5039" s="29">
        <f t="shared" ref="L5039:L5070" si="4298">M5039+N5039+O5039</f>
        <v>670336</v>
      </c>
      <c r="M5039" s="29">
        <f t="shared" ref="M5039:O5039" si="4299">SUM(M5040,M5048,M5050)</f>
        <v>228126</v>
      </c>
      <c r="N5039" s="29">
        <f t="shared" si="4299"/>
        <v>223743</v>
      </c>
      <c r="O5039" s="29">
        <f t="shared" si="4299"/>
        <v>218467</v>
      </c>
      <c r="P5039" s="29">
        <f t="shared" ref="P5039:P5070" si="4300">SUM(K5039+L5039)</f>
        <v>2097614</v>
      </c>
      <c r="Q5039" s="29">
        <f t="shared" si="4269"/>
        <v>77.60412909221607</v>
      </c>
    </row>
    <row r="5040" spans="1:17">
      <c r="A5040" s="12" t="s">
        <v>803</v>
      </c>
      <c r="B5040" s="12" t="s">
        <v>140</v>
      </c>
      <c r="C5040" s="12" t="s">
        <v>1005</v>
      </c>
      <c r="D5040" s="12" t="s">
        <v>1779</v>
      </c>
      <c r="E5040" s="18" t="s">
        <v>2</v>
      </c>
      <c r="F5040" s="18" t="s">
        <v>0</v>
      </c>
      <c r="G5040" s="81" t="s">
        <v>0</v>
      </c>
      <c r="H5040" s="18" t="s">
        <v>3</v>
      </c>
      <c r="I5040" s="3">
        <v>2325796</v>
      </c>
      <c r="J5040" s="3">
        <f t="shared" ref="J5040" si="4301">SUM(J5041:J5042)</f>
        <v>2336898</v>
      </c>
      <c r="K5040" s="3">
        <f t="shared" ref="K5040" si="4302">SUM(K5041:K5042)</f>
        <v>1233977</v>
      </c>
      <c r="L5040" s="3">
        <f t="shared" si="4298"/>
        <v>568725</v>
      </c>
      <c r="M5040" s="3">
        <f t="shared" ref="M5040:O5040" si="4303">SUM(M5041:M5042)</f>
        <v>190117</v>
      </c>
      <c r="N5040" s="3">
        <f t="shared" si="4303"/>
        <v>187991</v>
      </c>
      <c r="O5040" s="3">
        <f t="shared" si="4303"/>
        <v>190617</v>
      </c>
      <c r="P5040" s="3">
        <f t="shared" si="4300"/>
        <v>1802702</v>
      </c>
      <c r="Q5040" s="3">
        <f t="shared" si="4269"/>
        <v>77.140808028420579</v>
      </c>
    </row>
    <row r="5041" spans="1:17">
      <c r="A5041" s="33" t="s">
        <v>803</v>
      </c>
      <c r="B5041" s="33" t="s">
        <v>140</v>
      </c>
      <c r="C5041" s="33" t="s">
        <v>1005</v>
      </c>
      <c r="D5041" s="33" t="s">
        <v>1779</v>
      </c>
      <c r="E5041" s="34">
        <v>6111</v>
      </c>
      <c r="F5041" s="33"/>
      <c r="G5041" s="84" t="s">
        <v>3109</v>
      </c>
      <c r="H5041" s="35" t="s">
        <v>4</v>
      </c>
      <c r="I5041" s="2">
        <v>2051918</v>
      </c>
      <c r="J5041" s="2">
        <v>2051918</v>
      </c>
      <c r="K5041" s="2">
        <v>1045329</v>
      </c>
      <c r="L5041" s="2">
        <f t="shared" si="4298"/>
        <v>518973</v>
      </c>
      <c r="M5041" s="2">
        <v>172991</v>
      </c>
      <c r="N5041" s="2">
        <v>172991</v>
      </c>
      <c r="O5041" s="2">
        <v>172991</v>
      </c>
      <c r="P5041" s="2">
        <f t="shared" si="4300"/>
        <v>1564302</v>
      </c>
      <c r="Q5041" s="2">
        <f t="shared" si="4269"/>
        <v>76.236087407001634</v>
      </c>
    </row>
    <row r="5042" spans="1:17">
      <c r="A5042" s="17" t="s">
        <v>803</v>
      </c>
      <c r="B5042" s="17" t="s">
        <v>140</v>
      </c>
      <c r="C5042" s="17" t="s">
        <v>1005</v>
      </c>
      <c r="D5042" s="17" t="s">
        <v>1779</v>
      </c>
      <c r="E5042" s="17" t="s">
        <v>91</v>
      </c>
      <c r="F5042" s="12" t="s">
        <v>0</v>
      </c>
      <c r="G5042" s="84" t="s">
        <v>0</v>
      </c>
      <c r="H5042" s="18" t="s">
        <v>5</v>
      </c>
      <c r="I5042" s="3">
        <v>273878</v>
      </c>
      <c r="J5042" s="3">
        <f t="shared" ref="J5042:K5042" si="4304">SUM(J5043:J5047)</f>
        <v>284980</v>
      </c>
      <c r="K5042" s="3">
        <f t="shared" si="4304"/>
        <v>188648</v>
      </c>
      <c r="L5042" s="3">
        <f t="shared" si="4298"/>
        <v>49752</v>
      </c>
      <c r="M5042" s="3">
        <f t="shared" ref="M5042:O5042" si="4305">SUM(M5043:M5047)</f>
        <v>17126</v>
      </c>
      <c r="N5042" s="3">
        <f t="shared" si="4305"/>
        <v>15000</v>
      </c>
      <c r="O5042" s="3">
        <f t="shared" si="4305"/>
        <v>17626</v>
      </c>
      <c r="P5042" s="3">
        <f t="shared" si="4300"/>
        <v>238400</v>
      </c>
      <c r="Q5042" s="3">
        <f t="shared" si="4269"/>
        <v>83.654993332865473</v>
      </c>
    </row>
    <row r="5043" spans="1:17">
      <c r="A5043" s="33" t="s">
        <v>803</v>
      </c>
      <c r="B5043" s="33" t="s">
        <v>140</v>
      </c>
      <c r="C5043" s="33" t="s">
        <v>1005</v>
      </c>
      <c r="D5043" s="33" t="s">
        <v>1779</v>
      </c>
      <c r="E5043" s="34">
        <v>6112</v>
      </c>
      <c r="F5043" s="33" t="s">
        <v>1781</v>
      </c>
      <c r="G5043" s="84" t="s">
        <v>3109</v>
      </c>
      <c r="H5043" s="35" t="s">
        <v>9</v>
      </c>
      <c r="I5043" s="2">
        <v>46057</v>
      </c>
      <c r="J5043" s="2">
        <v>46057</v>
      </c>
      <c r="K5043" s="2">
        <v>23391</v>
      </c>
      <c r="L5043" s="2">
        <f t="shared" si="4298"/>
        <v>11252</v>
      </c>
      <c r="M5043" s="2">
        <v>4126</v>
      </c>
      <c r="N5043" s="2">
        <v>3000</v>
      </c>
      <c r="O5043" s="2">
        <v>4126</v>
      </c>
      <c r="P5043" s="2">
        <f t="shared" si="4300"/>
        <v>34643</v>
      </c>
      <c r="Q5043" s="2">
        <f t="shared" si="4269"/>
        <v>75.217665067199334</v>
      </c>
    </row>
    <row r="5044" spans="1:17">
      <c r="A5044" s="33" t="s">
        <v>803</v>
      </c>
      <c r="B5044" s="33" t="s">
        <v>140</v>
      </c>
      <c r="C5044" s="33" t="s">
        <v>1005</v>
      </c>
      <c r="D5044" s="33" t="s">
        <v>1779</v>
      </c>
      <c r="E5044" s="34">
        <v>6112</v>
      </c>
      <c r="F5044" s="33" t="s">
        <v>1782</v>
      </c>
      <c r="G5044" s="84" t="s">
        <v>3109</v>
      </c>
      <c r="H5044" s="35" t="s">
        <v>10</v>
      </c>
      <c r="I5044" s="2">
        <v>169190</v>
      </c>
      <c r="J5044" s="2">
        <v>169190</v>
      </c>
      <c r="K5044" s="2">
        <v>95524</v>
      </c>
      <c r="L5044" s="2">
        <f t="shared" si="4298"/>
        <v>38500</v>
      </c>
      <c r="M5044" s="2">
        <v>13000</v>
      </c>
      <c r="N5044" s="2">
        <v>12000</v>
      </c>
      <c r="O5044" s="2">
        <v>13500</v>
      </c>
      <c r="P5044" s="2">
        <f t="shared" si="4300"/>
        <v>134024</v>
      </c>
      <c r="Q5044" s="2">
        <f t="shared" si="4269"/>
        <v>79.215083633784502</v>
      </c>
    </row>
    <row r="5045" spans="1:17">
      <c r="A5045" s="12" t="s">
        <v>803</v>
      </c>
      <c r="B5045" s="12" t="s">
        <v>140</v>
      </c>
      <c r="C5045" s="12" t="s">
        <v>1005</v>
      </c>
      <c r="D5045" s="12" t="s">
        <v>1779</v>
      </c>
      <c r="E5045" s="11">
        <v>6112</v>
      </c>
      <c r="F5045" s="12" t="s">
        <v>1783</v>
      </c>
      <c r="G5045" s="84" t="s">
        <v>3109</v>
      </c>
      <c r="H5045" s="13" t="s">
        <v>7</v>
      </c>
      <c r="I5045" s="2">
        <v>38295</v>
      </c>
      <c r="J5045" s="2">
        <v>44625</v>
      </c>
      <c r="K5045" s="2">
        <v>44625</v>
      </c>
      <c r="L5045" s="2">
        <f t="shared" si="4298"/>
        <v>0</v>
      </c>
      <c r="M5045" s="2">
        <v>0</v>
      </c>
      <c r="N5045" s="2">
        <v>0</v>
      </c>
      <c r="O5045" s="2">
        <v>0</v>
      </c>
      <c r="P5045" s="2">
        <f t="shared" si="4300"/>
        <v>44625</v>
      </c>
      <c r="Q5045" s="2">
        <f t="shared" si="4269"/>
        <v>100</v>
      </c>
    </row>
    <row r="5046" spans="1:17">
      <c r="A5046" s="12" t="s">
        <v>803</v>
      </c>
      <c r="B5046" s="12" t="s">
        <v>140</v>
      </c>
      <c r="C5046" s="12" t="s">
        <v>1005</v>
      </c>
      <c r="D5046" s="12" t="s">
        <v>1779</v>
      </c>
      <c r="E5046" s="11">
        <v>6112</v>
      </c>
      <c r="F5046" s="12" t="s">
        <v>1784</v>
      </c>
      <c r="G5046" s="84" t="s">
        <v>3109</v>
      </c>
      <c r="H5046" s="13" t="s">
        <v>8</v>
      </c>
      <c r="I5046" s="2">
        <v>10036</v>
      </c>
      <c r="J5046" s="2">
        <v>10036</v>
      </c>
      <c r="K5046" s="2">
        <v>10036</v>
      </c>
      <c r="L5046" s="2">
        <f t="shared" si="4298"/>
        <v>0</v>
      </c>
      <c r="M5046" s="2">
        <v>0</v>
      </c>
      <c r="N5046" s="2">
        <v>0</v>
      </c>
      <c r="O5046" s="2">
        <v>0</v>
      </c>
      <c r="P5046" s="2">
        <f t="shared" si="4300"/>
        <v>10036</v>
      </c>
      <c r="Q5046" s="2">
        <f t="shared" si="4269"/>
        <v>100</v>
      </c>
    </row>
    <row r="5047" spans="1:17">
      <c r="A5047" s="12" t="s">
        <v>803</v>
      </c>
      <c r="B5047" s="12" t="s">
        <v>140</v>
      </c>
      <c r="C5047" s="12" t="s">
        <v>1005</v>
      </c>
      <c r="D5047" s="12" t="s">
        <v>1779</v>
      </c>
      <c r="E5047" s="11">
        <v>6112</v>
      </c>
      <c r="F5047" s="12" t="s">
        <v>1785</v>
      </c>
      <c r="G5047" s="84" t="s">
        <v>3109</v>
      </c>
      <c r="H5047" s="13" t="s">
        <v>6</v>
      </c>
      <c r="I5047" s="2">
        <v>10300</v>
      </c>
      <c r="J5047" s="2">
        <v>15072</v>
      </c>
      <c r="K5047" s="2">
        <v>15072</v>
      </c>
      <c r="L5047" s="2">
        <f t="shared" si="4298"/>
        <v>0</v>
      </c>
      <c r="M5047" s="2">
        <v>0</v>
      </c>
      <c r="N5047" s="2">
        <v>0</v>
      </c>
      <c r="O5047" s="2">
        <v>0</v>
      </c>
      <c r="P5047" s="2">
        <f t="shared" si="4300"/>
        <v>15072</v>
      </c>
      <c r="Q5047" s="2">
        <f t="shared" si="4269"/>
        <v>100</v>
      </c>
    </row>
    <row r="5048" spans="1:17">
      <c r="A5048" s="12" t="s">
        <v>803</v>
      </c>
      <c r="B5048" s="12" t="s">
        <v>140</v>
      </c>
      <c r="C5048" s="12" t="s">
        <v>1005</v>
      </c>
      <c r="D5048" s="12" t="s">
        <v>1779</v>
      </c>
      <c r="E5048" s="18" t="s">
        <v>13</v>
      </c>
      <c r="F5048" s="18" t="s">
        <v>0</v>
      </c>
      <c r="G5048" s="81" t="s">
        <v>0</v>
      </c>
      <c r="H5048" s="18" t="s">
        <v>14</v>
      </c>
      <c r="I5048" s="3">
        <v>215451</v>
      </c>
      <c r="J5048" s="3">
        <f t="shared" ref="J5048:K5048" si="4306">SUM(J5049)</f>
        <v>215451</v>
      </c>
      <c r="K5048" s="3">
        <f t="shared" si="4306"/>
        <v>111092</v>
      </c>
      <c r="L5048" s="3">
        <f t="shared" si="4298"/>
        <v>53129</v>
      </c>
      <c r="M5048" s="3">
        <f t="shared" ref="M5048:O5048" si="4307">SUM(M5049)</f>
        <v>16559</v>
      </c>
      <c r="N5048" s="3">
        <f t="shared" si="4307"/>
        <v>17070</v>
      </c>
      <c r="O5048" s="3">
        <f t="shared" si="4307"/>
        <v>19500</v>
      </c>
      <c r="P5048" s="3">
        <f t="shared" si="4300"/>
        <v>164221</v>
      </c>
      <c r="Q5048" s="3">
        <f t="shared" si="4269"/>
        <v>76.221971585186424</v>
      </c>
    </row>
    <row r="5049" spans="1:17">
      <c r="A5049" s="33" t="s">
        <v>803</v>
      </c>
      <c r="B5049" s="33" t="s">
        <v>140</v>
      </c>
      <c r="C5049" s="33" t="s">
        <v>1005</v>
      </c>
      <c r="D5049" s="33" t="s">
        <v>1779</v>
      </c>
      <c r="E5049" s="34">
        <v>6121</v>
      </c>
      <c r="F5049" s="33"/>
      <c r="G5049" s="84" t="s">
        <v>3109</v>
      </c>
      <c r="H5049" s="35" t="s">
        <v>15</v>
      </c>
      <c r="I5049" s="2">
        <v>215451</v>
      </c>
      <c r="J5049" s="2">
        <v>215451</v>
      </c>
      <c r="K5049" s="2">
        <v>111092</v>
      </c>
      <c r="L5049" s="2">
        <f t="shared" si="4298"/>
        <v>53129</v>
      </c>
      <c r="M5049" s="2">
        <v>16559</v>
      </c>
      <c r="N5049" s="2">
        <v>17070</v>
      </c>
      <c r="O5049" s="2">
        <v>19500</v>
      </c>
      <c r="P5049" s="2">
        <f t="shared" si="4300"/>
        <v>164221</v>
      </c>
      <c r="Q5049" s="2">
        <f t="shared" si="4269"/>
        <v>76.221971585186424</v>
      </c>
    </row>
    <row r="5050" spans="1:17">
      <c r="A5050" s="12" t="s">
        <v>803</v>
      </c>
      <c r="B5050" s="12" t="s">
        <v>140</v>
      </c>
      <c r="C5050" s="12" t="s">
        <v>1005</v>
      </c>
      <c r="D5050" s="12" t="s">
        <v>1779</v>
      </c>
      <c r="E5050" s="18" t="s">
        <v>16</v>
      </c>
      <c r="F5050" s="18" t="s">
        <v>0</v>
      </c>
      <c r="G5050" s="81" t="s">
        <v>0</v>
      </c>
      <c r="H5050" s="18" t="s">
        <v>17</v>
      </c>
      <c r="I5050" s="3">
        <v>246390</v>
      </c>
      <c r="J5050" s="3">
        <f t="shared" ref="J5050:K5050" si="4308">SUM(J5051:J5057)</f>
        <v>150618</v>
      </c>
      <c r="K5050" s="3">
        <f t="shared" si="4308"/>
        <v>82209</v>
      </c>
      <c r="L5050" s="3">
        <f t="shared" si="4298"/>
        <v>48482</v>
      </c>
      <c r="M5050" s="3">
        <f t="shared" ref="M5050:O5050" si="4309">SUM(M5051:M5057)</f>
        <v>21450</v>
      </c>
      <c r="N5050" s="3">
        <f t="shared" si="4309"/>
        <v>18682</v>
      </c>
      <c r="O5050" s="3">
        <f t="shared" si="4309"/>
        <v>8350</v>
      </c>
      <c r="P5050" s="3">
        <f t="shared" si="4300"/>
        <v>130691</v>
      </c>
      <c r="Q5050" s="3">
        <f t="shared" si="4269"/>
        <v>86.769841585999018</v>
      </c>
    </row>
    <row r="5051" spans="1:17">
      <c r="A5051" s="12" t="s">
        <v>803</v>
      </c>
      <c r="B5051" s="12" t="s">
        <v>140</v>
      </c>
      <c r="C5051" s="12" t="s">
        <v>1005</v>
      </c>
      <c r="D5051" s="12" t="s">
        <v>1779</v>
      </c>
      <c r="E5051" s="11">
        <v>6131</v>
      </c>
      <c r="F5051" s="12"/>
      <c r="G5051" s="84" t="s">
        <v>3109</v>
      </c>
      <c r="H5051" s="13" t="s">
        <v>18</v>
      </c>
      <c r="I5051" s="2">
        <v>3600</v>
      </c>
      <c r="J5051" s="2">
        <v>5760</v>
      </c>
      <c r="K5051" s="2">
        <v>5760</v>
      </c>
      <c r="L5051" s="2">
        <f t="shared" si="4298"/>
        <v>0</v>
      </c>
      <c r="M5051" s="2">
        <v>0</v>
      </c>
      <c r="N5051" s="2">
        <v>0</v>
      </c>
      <c r="O5051" s="2"/>
      <c r="P5051" s="2">
        <f t="shared" si="4300"/>
        <v>5760</v>
      </c>
      <c r="Q5051" s="2">
        <f t="shared" si="4269"/>
        <v>100</v>
      </c>
    </row>
    <row r="5052" spans="1:17">
      <c r="A5052" s="12" t="s">
        <v>803</v>
      </c>
      <c r="B5052" s="12" t="s">
        <v>140</v>
      </c>
      <c r="C5052" s="12" t="s">
        <v>1005</v>
      </c>
      <c r="D5052" s="12" t="s">
        <v>1779</v>
      </c>
      <c r="E5052" s="11">
        <v>6132</v>
      </c>
      <c r="F5052" s="12"/>
      <c r="G5052" s="84" t="s">
        <v>3109</v>
      </c>
      <c r="H5052" s="13" t="s">
        <v>19</v>
      </c>
      <c r="I5052" s="2">
        <v>32228</v>
      </c>
      <c r="J5052" s="2">
        <v>32228</v>
      </c>
      <c r="K5052" s="2">
        <v>16286</v>
      </c>
      <c r="L5052" s="2">
        <f t="shared" si="4298"/>
        <v>10500</v>
      </c>
      <c r="M5052" s="2">
        <v>5000</v>
      </c>
      <c r="N5052" s="2">
        <v>5500</v>
      </c>
      <c r="O5052" s="2"/>
      <c r="P5052" s="2">
        <f t="shared" si="4300"/>
        <v>26786</v>
      </c>
      <c r="Q5052" s="2">
        <f t="shared" si="4269"/>
        <v>83.114062306069258</v>
      </c>
    </row>
    <row r="5053" spans="1:17">
      <c r="A5053" s="12" t="s">
        <v>803</v>
      </c>
      <c r="B5053" s="12" t="s">
        <v>140</v>
      </c>
      <c r="C5053" s="12" t="s">
        <v>1005</v>
      </c>
      <c r="D5053" s="12" t="s">
        <v>1779</v>
      </c>
      <c r="E5053" s="11">
        <v>6133</v>
      </c>
      <c r="F5053" s="12"/>
      <c r="G5053" s="84" t="s">
        <v>3109</v>
      </c>
      <c r="H5053" s="13" t="s">
        <v>20</v>
      </c>
      <c r="I5053" s="2">
        <v>13600</v>
      </c>
      <c r="J5053" s="2">
        <v>13600</v>
      </c>
      <c r="K5053" s="2">
        <v>6866</v>
      </c>
      <c r="L5053" s="2">
        <f t="shared" si="4298"/>
        <v>6700</v>
      </c>
      <c r="M5053" s="2">
        <v>2300</v>
      </c>
      <c r="N5053" s="2">
        <v>2300</v>
      </c>
      <c r="O5053" s="2">
        <v>2100</v>
      </c>
      <c r="P5053" s="2">
        <f t="shared" si="4300"/>
        <v>13566</v>
      </c>
      <c r="Q5053" s="2">
        <f t="shared" si="4269"/>
        <v>99.75</v>
      </c>
    </row>
    <row r="5054" spans="1:17">
      <c r="A5054" s="12" t="s">
        <v>803</v>
      </c>
      <c r="B5054" s="12" t="s">
        <v>140</v>
      </c>
      <c r="C5054" s="12" t="s">
        <v>1005</v>
      </c>
      <c r="D5054" s="12" t="s">
        <v>1779</v>
      </c>
      <c r="E5054" s="11">
        <v>6134</v>
      </c>
      <c r="F5054" s="12"/>
      <c r="G5054" s="84" t="s">
        <v>3109</v>
      </c>
      <c r="H5054" s="13" t="s">
        <v>21</v>
      </c>
      <c r="I5054" s="2">
        <v>26000</v>
      </c>
      <c r="J5054" s="2">
        <v>20000</v>
      </c>
      <c r="K5054" s="2">
        <v>10116</v>
      </c>
      <c r="L5054" s="2">
        <f t="shared" si="4298"/>
        <v>9500</v>
      </c>
      <c r="M5054" s="2">
        <v>3500</v>
      </c>
      <c r="N5054" s="2">
        <v>3500</v>
      </c>
      <c r="O5054" s="2">
        <v>2500</v>
      </c>
      <c r="P5054" s="2">
        <f t="shared" si="4300"/>
        <v>19616</v>
      </c>
      <c r="Q5054" s="2">
        <f t="shared" si="4269"/>
        <v>98.08</v>
      </c>
    </row>
    <row r="5055" spans="1:17">
      <c r="A5055" s="12" t="s">
        <v>803</v>
      </c>
      <c r="B5055" s="12" t="s">
        <v>140</v>
      </c>
      <c r="C5055" s="12" t="s">
        <v>1005</v>
      </c>
      <c r="D5055" s="12" t="s">
        <v>1779</v>
      </c>
      <c r="E5055" s="11">
        <v>6137</v>
      </c>
      <c r="F5055" s="12"/>
      <c r="G5055" s="84" t="s">
        <v>3109</v>
      </c>
      <c r="H5055" s="13" t="s">
        <v>24</v>
      </c>
      <c r="I5055" s="2">
        <v>11500</v>
      </c>
      <c r="J5055" s="2">
        <v>11500</v>
      </c>
      <c r="K5055" s="2">
        <v>5808</v>
      </c>
      <c r="L5055" s="2">
        <f t="shared" si="4298"/>
        <v>4400</v>
      </c>
      <c r="M5055" s="2">
        <v>2200</v>
      </c>
      <c r="N5055" s="2">
        <v>2200</v>
      </c>
      <c r="O5055" s="2"/>
      <c r="P5055" s="2">
        <f t="shared" si="4300"/>
        <v>10208</v>
      </c>
      <c r="Q5055" s="2">
        <f t="shared" si="4269"/>
        <v>88.765217391304347</v>
      </c>
    </row>
    <row r="5056" spans="1:17">
      <c r="A5056" s="12" t="s">
        <v>803</v>
      </c>
      <c r="B5056" s="12" t="s">
        <v>140</v>
      </c>
      <c r="C5056" s="12" t="s">
        <v>1005</v>
      </c>
      <c r="D5056" s="12" t="s">
        <v>1779</v>
      </c>
      <c r="E5056" s="11">
        <v>6138</v>
      </c>
      <c r="F5056" s="12"/>
      <c r="G5056" s="84" t="s">
        <v>3109</v>
      </c>
      <c r="H5056" s="13" t="s">
        <v>25</v>
      </c>
      <c r="I5056" s="2">
        <v>33300</v>
      </c>
      <c r="J5056" s="2">
        <v>23068</v>
      </c>
      <c r="K5056" s="2">
        <v>15000</v>
      </c>
      <c r="L5056" s="2">
        <f t="shared" si="4298"/>
        <v>6332</v>
      </c>
      <c r="M5056" s="2">
        <v>5000</v>
      </c>
      <c r="N5056" s="2">
        <v>1332</v>
      </c>
      <c r="O5056" s="2"/>
      <c r="P5056" s="2">
        <f t="shared" si="4300"/>
        <v>21332</v>
      </c>
      <c r="Q5056" s="2">
        <f t="shared" si="4269"/>
        <v>92.474423443731581</v>
      </c>
    </row>
    <row r="5057" spans="1:17">
      <c r="A5057" s="17" t="s">
        <v>803</v>
      </c>
      <c r="B5057" s="17" t="s">
        <v>140</v>
      </c>
      <c r="C5057" s="17" t="s">
        <v>1005</v>
      </c>
      <c r="D5057" s="17" t="s">
        <v>1779</v>
      </c>
      <c r="E5057" s="17" t="s">
        <v>99</v>
      </c>
      <c r="F5057" s="12" t="s">
        <v>0</v>
      </c>
      <c r="G5057" s="84" t="s">
        <v>0</v>
      </c>
      <c r="H5057" s="18" t="s">
        <v>26</v>
      </c>
      <c r="I5057" s="3">
        <v>126162</v>
      </c>
      <c r="J5057" s="3">
        <f t="shared" ref="J5057:K5057" si="4310">SUM(J5058:J5060)</f>
        <v>44462</v>
      </c>
      <c r="K5057" s="3">
        <f t="shared" si="4310"/>
        <v>22373</v>
      </c>
      <c r="L5057" s="3">
        <f t="shared" si="4298"/>
        <v>11050</v>
      </c>
      <c r="M5057" s="3">
        <f t="shared" ref="M5057:O5057" si="4311">SUM(M5058:M5060)</f>
        <v>3450</v>
      </c>
      <c r="N5057" s="3">
        <f t="shared" si="4311"/>
        <v>3850</v>
      </c>
      <c r="O5057" s="3">
        <f t="shared" si="4311"/>
        <v>3750</v>
      </c>
      <c r="P5057" s="3">
        <f t="shared" si="4300"/>
        <v>33423</v>
      </c>
      <c r="Q5057" s="3">
        <f t="shared" si="4269"/>
        <v>75.172057037470196</v>
      </c>
    </row>
    <row r="5058" spans="1:17">
      <c r="A5058" s="12" t="s">
        <v>803</v>
      </c>
      <c r="B5058" s="12" t="s">
        <v>140</v>
      </c>
      <c r="C5058" s="12" t="s">
        <v>1005</v>
      </c>
      <c r="D5058" s="12" t="s">
        <v>1779</v>
      </c>
      <c r="E5058" s="11">
        <v>6139</v>
      </c>
      <c r="F5058" s="12"/>
      <c r="G5058" s="84" t="s">
        <v>3109</v>
      </c>
      <c r="H5058" s="13" t="s">
        <v>26</v>
      </c>
      <c r="I5058" s="2">
        <v>117000</v>
      </c>
      <c r="J5058" s="2">
        <v>35300</v>
      </c>
      <c r="K5058" s="2">
        <v>17542</v>
      </c>
      <c r="L5058" s="2">
        <f t="shared" si="4298"/>
        <v>8800</v>
      </c>
      <c r="M5058" s="2">
        <v>2700</v>
      </c>
      <c r="N5058" s="2">
        <v>3100</v>
      </c>
      <c r="O5058" s="2">
        <v>3000</v>
      </c>
      <c r="P5058" s="2">
        <f t="shared" si="4300"/>
        <v>26342</v>
      </c>
      <c r="Q5058" s="2">
        <f t="shared" si="4269"/>
        <v>74.623229461756367</v>
      </c>
    </row>
    <row r="5059" spans="1:17">
      <c r="A5059" s="33" t="s">
        <v>803</v>
      </c>
      <c r="B5059" s="33" t="s">
        <v>140</v>
      </c>
      <c r="C5059" s="33" t="s">
        <v>1005</v>
      </c>
      <c r="D5059" s="33" t="s">
        <v>1779</v>
      </c>
      <c r="E5059" s="34">
        <v>6139</v>
      </c>
      <c r="F5059" s="33" t="s">
        <v>1786</v>
      </c>
      <c r="G5059" s="84" t="s">
        <v>3109</v>
      </c>
      <c r="H5059" s="35" t="s">
        <v>108</v>
      </c>
      <c r="I5059" s="2">
        <v>6162</v>
      </c>
      <c r="J5059" s="2">
        <v>6162</v>
      </c>
      <c r="K5059" s="2">
        <v>3331</v>
      </c>
      <c r="L5059" s="2">
        <f t="shared" si="4298"/>
        <v>1500</v>
      </c>
      <c r="M5059" s="2">
        <v>500</v>
      </c>
      <c r="N5059" s="2">
        <v>500</v>
      </c>
      <c r="O5059" s="2">
        <v>500</v>
      </c>
      <c r="P5059" s="2">
        <f t="shared" si="4300"/>
        <v>4831</v>
      </c>
      <c r="Q5059" s="2">
        <f t="shared" si="4269"/>
        <v>78.399870172022062</v>
      </c>
    </row>
    <row r="5060" spans="1:17" ht="22.5">
      <c r="A5060" s="12" t="s">
        <v>803</v>
      </c>
      <c r="B5060" s="12" t="s">
        <v>140</v>
      </c>
      <c r="C5060" s="12" t="s">
        <v>1005</v>
      </c>
      <c r="D5060" s="12" t="s">
        <v>1779</v>
      </c>
      <c r="E5060" s="11">
        <v>6139</v>
      </c>
      <c r="F5060" s="12" t="s">
        <v>1787</v>
      </c>
      <c r="G5060" s="84" t="s">
        <v>3109</v>
      </c>
      <c r="H5060" s="13" t="s">
        <v>114</v>
      </c>
      <c r="I5060" s="2">
        <v>3000</v>
      </c>
      <c r="J5060" s="2">
        <v>3000</v>
      </c>
      <c r="K5060" s="2">
        <v>1500</v>
      </c>
      <c r="L5060" s="2">
        <f t="shared" si="4298"/>
        <v>750</v>
      </c>
      <c r="M5060" s="2">
        <v>250</v>
      </c>
      <c r="N5060" s="2">
        <v>250</v>
      </c>
      <c r="O5060" s="2">
        <v>250</v>
      </c>
      <c r="P5060" s="2">
        <f t="shared" si="4300"/>
        <v>2250</v>
      </c>
      <c r="Q5060" s="2">
        <f t="shared" si="4269"/>
        <v>75</v>
      </c>
    </row>
    <row r="5061" spans="1:17" ht="22.5">
      <c r="A5061" s="17" t="s">
        <v>0</v>
      </c>
      <c r="B5061" s="17" t="s">
        <v>0</v>
      </c>
      <c r="C5061" s="17" t="s">
        <v>0</v>
      </c>
      <c r="D5061" s="18" t="s">
        <v>0</v>
      </c>
      <c r="E5061" s="18" t="s">
        <v>0</v>
      </c>
      <c r="F5061" s="18" t="s">
        <v>0</v>
      </c>
      <c r="G5061" s="81" t="s">
        <v>0</v>
      </c>
      <c r="H5061" s="24" t="s">
        <v>36</v>
      </c>
      <c r="I5061" s="107"/>
      <c r="J5061" s="107">
        <f t="shared" ref="J5061:K5063" si="4312">SUM(J5062)</f>
        <v>3310</v>
      </c>
      <c r="K5061" s="107">
        <f t="shared" si="4312"/>
        <v>3310</v>
      </c>
      <c r="L5061" s="107"/>
      <c r="M5061" s="107">
        <f t="shared" ref="M5061:O5063" si="4313">SUM(M5062)</f>
        <v>0</v>
      </c>
      <c r="N5061" s="107">
        <f t="shared" si="4313"/>
        <v>0</v>
      </c>
      <c r="O5061" s="107">
        <f t="shared" si="4313"/>
        <v>0</v>
      </c>
      <c r="P5061" s="107"/>
      <c r="Q5061" s="107"/>
    </row>
    <row r="5062" spans="1:17">
      <c r="A5062" s="12" t="s">
        <v>803</v>
      </c>
      <c r="B5062" s="12" t="s">
        <v>140</v>
      </c>
      <c r="C5062" s="12" t="s">
        <v>1005</v>
      </c>
      <c r="D5062" s="12">
        <v>21030012</v>
      </c>
      <c r="E5062" s="18" t="s">
        <v>28</v>
      </c>
      <c r="F5062" s="18" t="s">
        <v>0</v>
      </c>
      <c r="G5062" s="81" t="s">
        <v>0</v>
      </c>
      <c r="H5062" s="18" t="s">
        <v>29</v>
      </c>
      <c r="I5062" s="2"/>
      <c r="J5062" s="2">
        <f t="shared" si="4312"/>
        <v>3310</v>
      </c>
      <c r="K5062" s="2">
        <f t="shared" si="4312"/>
        <v>3310</v>
      </c>
      <c r="L5062" s="2"/>
      <c r="M5062" s="2">
        <f t="shared" si="4313"/>
        <v>0</v>
      </c>
      <c r="N5062" s="2">
        <f t="shared" si="4313"/>
        <v>0</v>
      </c>
      <c r="O5062" s="2">
        <f t="shared" si="4313"/>
        <v>0</v>
      </c>
      <c r="P5062" s="2"/>
      <c r="Q5062" s="2"/>
    </row>
    <row r="5063" spans="1:17">
      <c r="A5063" s="17" t="s">
        <v>803</v>
      </c>
      <c r="B5063" s="17" t="s">
        <v>140</v>
      </c>
      <c r="C5063" s="17" t="s">
        <v>1005</v>
      </c>
      <c r="D5063" s="17">
        <v>21030012</v>
      </c>
      <c r="E5063" s="17" t="s">
        <v>120</v>
      </c>
      <c r="F5063" s="12" t="s">
        <v>0</v>
      </c>
      <c r="G5063" s="84" t="s">
        <v>0</v>
      </c>
      <c r="H5063" s="18" t="s">
        <v>35</v>
      </c>
      <c r="I5063" s="2"/>
      <c r="J5063" s="2">
        <f t="shared" si="4312"/>
        <v>3310</v>
      </c>
      <c r="K5063" s="2">
        <f t="shared" si="4312"/>
        <v>3310</v>
      </c>
      <c r="L5063" s="2"/>
      <c r="M5063" s="2">
        <f t="shared" si="4313"/>
        <v>0</v>
      </c>
      <c r="N5063" s="2">
        <f t="shared" si="4313"/>
        <v>0</v>
      </c>
      <c r="O5063" s="2">
        <f t="shared" si="4313"/>
        <v>0</v>
      </c>
      <c r="P5063" s="2"/>
      <c r="Q5063" s="2"/>
    </row>
    <row r="5064" spans="1:17">
      <c r="A5064" s="12" t="s">
        <v>803</v>
      </c>
      <c r="B5064" s="12" t="s">
        <v>140</v>
      </c>
      <c r="C5064" s="12" t="s">
        <v>1005</v>
      </c>
      <c r="D5064" s="12">
        <v>21030012</v>
      </c>
      <c r="E5064" s="11">
        <v>6148</v>
      </c>
      <c r="F5064" s="12"/>
      <c r="G5064" s="84" t="s">
        <v>3109</v>
      </c>
      <c r="H5064" s="13" t="s">
        <v>35</v>
      </c>
      <c r="I5064" s="2"/>
      <c r="J5064" s="2">
        <v>3310</v>
      </c>
      <c r="K5064" s="2">
        <v>3310</v>
      </c>
      <c r="L5064" s="2"/>
      <c r="M5064" s="2"/>
      <c r="N5064" s="2"/>
      <c r="O5064" s="2"/>
      <c r="P5064" s="2"/>
      <c r="Q5064" s="2"/>
    </row>
    <row r="5065" spans="1:17" ht="22.5">
      <c r="A5065" s="17" t="s">
        <v>0</v>
      </c>
      <c r="B5065" s="17" t="s">
        <v>0</v>
      </c>
      <c r="C5065" s="17" t="s">
        <v>0</v>
      </c>
      <c r="D5065" s="18" t="s">
        <v>0</v>
      </c>
      <c r="E5065" s="18" t="s">
        <v>0</v>
      </c>
      <c r="F5065" s="18" t="s">
        <v>0</v>
      </c>
      <c r="G5065" s="81" t="s">
        <v>0</v>
      </c>
      <c r="H5065" s="24" t="s">
        <v>58</v>
      </c>
      <c r="I5065" s="29">
        <v>50000</v>
      </c>
      <c r="J5065" s="29">
        <f t="shared" ref="J5065:K5065" si="4314">SUM(J5066)</f>
        <v>30000</v>
      </c>
      <c r="K5065" s="29">
        <f t="shared" si="4314"/>
        <v>0</v>
      </c>
      <c r="L5065" s="29">
        <f t="shared" si="4298"/>
        <v>0</v>
      </c>
      <c r="M5065" s="29">
        <f t="shared" ref="M5065:O5065" si="4315">SUM(M5066)</f>
        <v>0</v>
      </c>
      <c r="N5065" s="29">
        <f t="shared" si="4315"/>
        <v>0</v>
      </c>
      <c r="O5065" s="29">
        <f t="shared" si="4315"/>
        <v>0</v>
      </c>
      <c r="P5065" s="29">
        <f t="shared" si="4300"/>
        <v>0</v>
      </c>
      <c r="Q5065" s="29">
        <f t="shared" si="4269"/>
        <v>0</v>
      </c>
    </row>
    <row r="5066" spans="1:17">
      <c r="A5066" s="12" t="s">
        <v>803</v>
      </c>
      <c r="B5066" s="12" t="s">
        <v>140</v>
      </c>
      <c r="C5066" s="12" t="s">
        <v>1005</v>
      </c>
      <c r="D5066" s="12" t="s">
        <v>1779</v>
      </c>
      <c r="E5066" s="18" t="s">
        <v>50</v>
      </c>
      <c r="F5066" s="18" t="s">
        <v>0</v>
      </c>
      <c r="G5066" s="81" t="s">
        <v>0</v>
      </c>
      <c r="H5066" s="18" t="s">
        <v>51</v>
      </c>
      <c r="I5066" s="3">
        <v>50000</v>
      </c>
      <c r="J5066" s="3">
        <f t="shared" ref="J5066" si="4316">SUM(J5067:J5068)</f>
        <v>30000</v>
      </c>
      <c r="K5066" s="3">
        <f t="shared" ref="K5066" si="4317">SUM(K5067:K5068)</f>
        <v>0</v>
      </c>
      <c r="L5066" s="3">
        <f t="shared" si="4298"/>
        <v>0</v>
      </c>
      <c r="M5066" s="3">
        <f t="shared" ref="M5066:O5066" si="4318">SUM(M5067:M5068)</f>
        <v>0</v>
      </c>
      <c r="N5066" s="3">
        <f t="shared" si="4318"/>
        <v>0</v>
      </c>
      <c r="O5066" s="3">
        <f t="shared" si="4318"/>
        <v>0</v>
      </c>
      <c r="P5066" s="3">
        <f t="shared" si="4300"/>
        <v>0</v>
      </c>
      <c r="Q5066" s="3">
        <f t="shared" si="4269"/>
        <v>0</v>
      </c>
    </row>
    <row r="5067" spans="1:17">
      <c r="A5067" s="12" t="s">
        <v>803</v>
      </c>
      <c r="B5067" s="12" t="s">
        <v>140</v>
      </c>
      <c r="C5067" s="12" t="s">
        <v>1005</v>
      </c>
      <c r="D5067" s="12" t="s">
        <v>1779</v>
      </c>
      <c r="E5067" s="11">
        <v>8213</v>
      </c>
      <c r="F5067" s="12"/>
      <c r="G5067" s="84" t="s">
        <v>3109</v>
      </c>
      <c r="H5067" s="13" t="s">
        <v>54</v>
      </c>
      <c r="I5067" s="2">
        <v>40000</v>
      </c>
      <c r="J5067" s="2">
        <v>20000</v>
      </c>
      <c r="K5067" s="2">
        <v>0</v>
      </c>
      <c r="L5067" s="2">
        <f t="shared" si="4298"/>
        <v>0</v>
      </c>
      <c r="M5067" s="2"/>
      <c r="N5067" s="2"/>
      <c r="O5067" s="2"/>
      <c r="P5067" s="2">
        <f t="shared" si="4300"/>
        <v>0</v>
      </c>
      <c r="Q5067" s="2">
        <f t="shared" si="4269"/>
        <v>0</v>
      </c>
    </row>
    <row r="5068" spans="1:17">
      <c r="A5068" s="12" t="s">
        <v>803</v>
      </c>
      <c r="B5068" s="12" t="s">
        <v>140</v>
      </c>
      <c r="C5068" s="12" t="s">
        <v>1005</v>
      </c>
      <c r="D5068" s="12" t="s">
        <v>1779</v>
      </c>
      <c r="E5068" s="11">
        <v>8216</v>
      </c>
      <c r="F5068" s="12"/>
      <c r="G5068" s="84" t="s">
        <v>3109</v>
      </c>
      <c r="H5068" s="13" t="s">
        <v>57</v>
      </c>
      <c r="I5068" s="2">
        <v>10000</v>
      </c>
      <c r="J5068" s="2">
        <v>10000</v>
      </c>
      <c r="K5068" s="2">
        <v>0</v>
      </c>
      <c r="L5068" s="2">
        <f t="shared" si="4298"/>
        <v>0</v>
      </c>
      <c r="M5068" s="2"/>
      <c r="N5068" s="2"/>
      <c r="O5068" s="2"/>
      <c r="P5068" s="2">
        <f t="shared" si="4300"/>
        <v>0</v>
      </c>
      <c r="Q5068" s="2">
        <f t="shared" si="4269"/>
        <v>0</v>
      </c>
    </row>
    <row r="5069" spans="1:17">
      <c r="A5069" s="13" t="s">
        <v>0</v>
      </c>
      <c r="B5069" s="13" t="s">
        <v>0</v>
      </c>
      <c r="C5069" s="13" t="s">
        <v>0</v>
      </c>
      <c r="D5069" s="13" t="s">
        <v>0</v>
      </c>
      <c r="E5069" s="13" t="s">
        <v>0</v>
      </c>
      <c r="F5069" s="13" t="s">
        <v>0</v>
      </c>
      <c r="G5069" s="84" t="s">
        <v>0</v>
      </c>
      <c r="H5069" s="24" t="s">
        <v>1788</v>
      </c>
      <c r="I5069" s="29">
        <v>2837637</v>
      </c>
      <c r="J5069" s="29">
        <f t="shared" ref="J5069:K5069" si="4319">SUM(J5039,J5065)</f>
        <v>2732967</v>
      </c>
      <c r="K5069" s="29">
        <f t="shared" si="4319"/>
        <v>1427278</v>
      </c>
      <c r="L5069" s="29">
        <f t="shared" si="4298"/>
        <v>670336</v>
      </c>
      <c r="M5069" s="29">
        <f t="shared" ref="M5069:O5069" si="4320">SUM(M5039,M5065)</f>
        <v>228126</v>
      </c>
      <c r="N5069" s="29">
        <f t="shared" si="4320"/>
        <v>223743</v>
      </c>
      <c r="O5069" s="29">
        <f t="shared" si="4320"/>
        <v>218467</v>
      </c>
      <c r="P5069" s="29">
        <f t="shared" si="4300"/>
        <v>2097614</v>
      </c>
      <c r="Q5069" s="29">
        <f t="shared" si="4269"/>
        <v>76.752262284908667</v>
      </c>
    </row>
    <row r="5070" spans="1:17" ht="15.75" thickBot="1">
      <c r="A5070" s="13" t="s">
        <v>0</v>
      </c>
      <c r="B5070" s="13" t="s">
        <v>0</v>
      </c>
      <c r="C5070" s="13" t="s">
        <v>0</v>
      </c>
      <c r="D5070" s="13" t="s">
        <v>0</v>
      </c>
      <c r="E5070" s="13" t="s">
        <v>0</v>
      </c>
      <c r="F5070" s="13" t="s">
        <v>0</v>
      </c>
      <c r="G5070" s="84" t="s">
        <v>0</v>
      </c>
      <c r="H5070" s="18" t="s">
        <v>125</v>
      </c>
      <c r="I5070" s="3">
        <v>83</v>
      </c>
      <c r="J5070" s="3">
        <v>83</v>
      </c>
      <c r="K5070" s="3">
        <v>0</v>
      </c>
      <c r="L5070" s="3">
        <f t="shared" si="4298"/>
        <v>0</v>
      </c>
      <c r="M5070" s="3"/>
      <c r="N5070" s="3"/>
      <c r="O5070" s="3"/>
      <c r="P5070" s="3">
        <f t="shared" si="4300"/>
        <v>0</v>
      </c>
      <c r="Q5070" s="3">
        <f t="shared" si="4269"/>
        <v>0</v>
      </c>
    </row>
    <row r="5071" spans="1:17" ht="45.75" thickBot="1">
      <c r="A5071" s="109" t="s">
        <v>0</v>
      </c>
      <c r="B5071" s="109" t="s">
        <v>0</v>
      </c>
      <c r="C5071" s="109" t="s">
        <v>0</v>
      </c>
      <c r="D5071" s="109" t="s">
        <v>0</v>
      </c>
      <c r="E5071" s="109" t="s">
        <v>0</v>
      </c>
      <c r="F5071" s="109"/>
      <c r="G5071" s="121" t="s">
        <v>0</v>
      </c>
      <c r="H5071" s="1" t="s">
        <v>126</v>
      </c>
      <c r="I5071" s="1" t="s">
        <v>3016</v>
      </c>
      <c r="J5071" s="1" t="s">
        <v>3199</v>
      </c>
      <c r="K5071" s="1" t="s">
        <v>3198</v>
      </c>
      <c r="L5071" s="1" t="s">
        <v>3191</v>
      </c>
      <c r="M5071" s="1" t="s">
        <v>3193</v>
      </c>
      <c r="N5071" s="1" t="s">
        <v>3194</v>
      </c>
      <c r="O5071" s="1" t="s">
        <v>3195</v>
      </c>
      <c r="P5071" s="1" t="s">
        <v>3192</v>
      </c>
      <c r="Q5071" s="1" t="s">
        <v>3185</v>
      </c>
    </row>
    <row r="5072" spans="1:17">
      <c r="A5072" s="110"/>
      <c r="B5072" s="110"/>
      <c r="C5072" s="110"/>
      <c r="D5072" s="110"/>
      <c r="E5072" s="110"/>
      <c r="F5072" s="110"/>
      <c r="G5072" s="122"/>
      <c r="H5072" s="26" t="s">
        <v>0</v>
      </c>
      <c r="I5072" s="28">
        <v>1</v>
      </c>
      <c r="J5072" s="28">
        <v>2</v>
      </c>
      <c r="K5072" s="28">
        <v>3</v>
      </c>
      <c r="L5072" s="28" t="s">
        <v>3186</v>
      </c>
      <c r="M5072" s="28">
        <v>5</v>
      </c>
      <c r="N5072" s="28">
        <v>6</v>
      </c>
      <c r="O5072" s="28">
        <v>7</v>
      </c>
      <c r="P5072" s="28" t="s">
        <v>3187</v>
      </c>
      <c r="Q5072" s="28">
        <v>9</v>
      </c>
    </row>
    <row r="5073" spans="1:17">
      <c r="A5073" s="110"/>
      <c r="B5073" s="110"/>
      <c r="C5073" s="110"/>
      <c r="D5073" s="110"/>
      <c r="E5073" s="110"/>
      <c r="F5073" s="110"/>
      <c r="G5073" s="122"/>
      <c r="H5073" s="8" t="s">
        <v>878</v>
      </c>
      <c r="I5073" s="9">
        <v>2837637</v>
      </c>
      <c r="J5073" s="9">
        <f t="shared" ref="J5073" si="4321">SUM(J5069)</f>
        <v>2732967</v>
      </c>
      <c r="K5073" s="9">
        <f t="shared" ref="K5073" si="4322">SUM(K5069)</f>
        <v>1427278</v>
      </c>
      <c r="L5073" s="9">
        <f t="shared" ref="L5073:L5074" si="4323">M5073+N5073+O5073</f>
        <v>670336</v>
      </c>
      <c r="M5073" s="9">
        <f t="shared" ref="M5073:O5073" si="4324">SUM(M5069)</f>
        <v>228126</v>
      </c>
      <c r="N5073" s="9">
        <f t="shared" si="4324"/>
        <v>223743</v>
      </c>
      <c r="O5073" s="9">
        <f t="shared" si="4324"/>
        <v>218467</v>
      </c>
      <c r="P5073" s="9">
        <f t="shared" ref="P5073:P5074" si="4325">SUM(K5073+L5073)</f>
        <v>2097614</v>
      </c>
      <c r="Q5073" s="9">
        <f t="shared" si="4269"/>
        <v>76.752262284908667</v>
      </c>
    </row>
    <row r="5074" spans="1:17">
      <c r="A5074" s="110"/>
      <c r="B5074" s="110"/>
      <c r="C5074" s="110"/>
      <c r="D5074" s="110"/>
      <c r="E5074" s="110"/>
      <c r="F5074" s="110"/>
      <c r="G5074" s="122"/>
      <c r="H5074" s="10" t="s">
        <v>68</v>
      </c>
      <c r="I5074" s="9">
        <v>2837637</v>
      </c>
      <c r="J5074" s="9">
        <f t="shared" ref="J5074" si="4326">SUM(J5073)</f>
        <v>2732967</v>
      </c>
      <c r="K5074" s="9">
        <f t="shared" ref="K5074" si="4327">SUM(K5073)</f>
        <v>1427278</v>
      </c>
      <c r="L5074" s="9">
        <f t="shared" si="4323"/>
        <v>670336</v>
      </c>
      <c r="M5074" s="9">
        <f t="shared" ref="M5074:O5074" si="4328">SUM(M5073)</f>
        <v>228126</v>
      </c>
      <c r="N5074" s="9">
        <f t="shared" si="4328"/>
        <v>223743</v>
      </c>
      <c r="O5074" s="9">
        <f t="shared" si="4328"/>
        <v>218467</v>
      </c>
      <c r="P5074" s="9">
        <f t="shared" si="4325"/>
        <v>2097614</v>
      </c>
      <c r="Q5074" s="9">
        <f t="shared" si="4269"/>
        <v>76.752262284908667</v>
      </c>
    </row>
    <row r="5075" spans="1:17">
      <c r="A5075" s="111"/>
      <c r="B5075" s="111"/>
      <c r="C5075" s="111"/>
      <c r="D5075" s="111"/>
      <c r="E5075" s="111"/>
      <c r="F5075" s="111"/>
      <c r="G5075" s="123"/>
      <c r="Q5075" t="str">
        <f t="shared" si="4269"/>
        <v>-</v>
      </c>
    </row>
    <row r="5076" spans="1:17" ht="15.75" thickBot="1">
      <c r="A5076" s="13" t="s">
        <v>0</v>
      </c>
      <c r="B5076" s="13" t="s">
        <v>0</v>
      </c>
      <c r="C5076" s="13" t="s">
        <v>0</v>
      </c>
      <c r="D5076" s="13" t="s">
        <v>0</v>
      </c>
      <c r="E5076" s="13" t="s">
        <v>0</v>
      </c>
      <c r="F5076" s="13" t="s">
        <v>0</v>
      </c>
      <c r="G5076" s="84" t="s">
        <v>0</v>
      </c>
      <c r="H5076" s="27" t="s">
        <v>0</v>
      </c>
      <c r="I5076" s="27"/>
      <c r="J5076" s="27"/>
      <c r="K5076" s="27"/>
      <c r="L5076" s="27"/>
      <c r="M5076" s="27"/>
      <c r="N5076" s="27"/>
      <c r="O5076" s="27"/>
      <c r="P5076" s="27"/>
      <c r="Q5076" s="27" t="str">
        <f t="shared" si="4269"/>
        <v>-</v>
      </c>
    </row>
    <row r="5077" spans="1:17" ht="45.75" thickBot="1">
      <c r="A5077" s="1" t="s">
        <v>82</v>
      </c>
      <c r="B5077" s="1" t="s">
        <v>83</v>
      </c>
      <c r="C5077" s="1" t="s">
        <v>84</v>
      </c>
      <c r="D5077" s="19" t="s">
        <v>0</v>
      </c>
      <c r="E5077" s="1" t="s">
        <v>85</v>
      </c>
      <c r="F5077" s="1" t="s">
        <v>86</v>
      </c>
      <c r="G5077" s="82" t="s">
        <v>87</v>
      </c>
      <c r="H5077" s="1" t="s">
        <v>1</v>
      </c>
      <c r="I5077" s="1" t="s">
        <v>3016</v>
      </c>
      <c r="J5077" s="1" t="s">
        <v>3199</v>
      </c>
      <c r="K5077" s="1" t="s">
        <v>3198</v>
      </c>
      <c r="L5077" s="1" t="s">
        <v>3191</v>
      </c>
      <c r="M5077" s="1" t="s">
        <v>3193</v>
      </c>
      <c r="N5077" s="1" t="s">
        <v>3194</v>
      </c>
      <c r="O5077" s="1" t="s">
        <v>3195</v>
      </c>
      <c r="P5077" s="1" t="s">
        <v>3192</v>
      </c>
      <c r="Q5077" s="1" t="s">
        <v>3185</v>
      </c>
    </row>
    <row r="5078" spans="1:17">
      <c r="A5078" s="20" t="s">
        <v>0</v>
      </c>
      <c r="B5078" s="20" t="s">
        <v>0</v>
      </c>
      <c r="C5078" s="20" t="s">
        <v>0</v>
      </c>
      <c r="D5078" s="21" t="s">
        <v>0</v>
      </c>
      <c r="E5078" s="21" t="s">
        <v>0</v>
      </c>
      <c r="F5078" s="22" t="s">
        <v>0</v>
      </c>
      <c r="G5078" s="83" t="s">
        <v>0</v>
      </c>
      <c r="H5078" s="23" t="s">
        <v>0</v>
      </c>
      <c r="I5078" s="28">
        <v>1</v>
      </c>
      <c r="J5078" s="28">
        <v>2</v>
      </c>
      <c r="K5078" s="28">
        <v>3</v>
      </c>
      <c r="L5078" s="28" t="s">
        <v>3186</v>
      </c>
      <c r="M5078" s="28">
        <v>5</v>
      </c>
      <c r="N5078" s="28">
        <v>6</v>
      </c>
      <c r="O5078" s="28">
        <v>7</v>
      </c>
      <c r="P5078" s="28" t="s">
        <v>3187</v>
      </c>
      <c r="Q5078" s="28">
        <v>9</v>
      </c>
    </row>
    <row r="5079" spans="1:17">
      <c r="A5079" s="17" t="s">
        <v>803</v>
      </c>
      <c r="B5079" s="17" t="s">
        <v>140</v>
      </c>
      <c r="C5079" s="12" t="s">
        <v>1016</v>
      </c>
      <c r="D5079" s="12" t="s">
        <v>1789</v>
      </c>
      <c r="E5079" s="18" t="s">
        <v>0</v>
      </c>
      <c r="F5079" s="18" t="s">
        <v>0</v>
      </c>
      <c r="G5079" s="81" t="s">
        <v>0</v>
      </c>
      <c r="H5079" s="18" t="s">
        <v>1790</v>
      </c>
      <c r="I5079" s="11"/>
      <c r="J5079" s="11"/>
      <c r="K5079" s="11"/>
      <c r="L5079" s="11"/>
      <c r="M5079" s="11"/>
      <c r="N5079" s="11"/>
      <c r="O5079" s="11"/>
      <c r="P5079" s="11"/>
      <c r="Q5079" s="11" t="str">
        <f t="shared" si="4269"/>
        <v>-</v>
      </c>
    </row>
    <row r="5080" spans="1:17" ht="22.5">
      <c r="A5080" s="17" t="s">
        <v>0</v>
      </c>
      <c r="B5080" s="17" t="s">
        <v>0</v>
      </c>
      <c r="C5080" s="17" t="s">
        <v>0</v>
      </c>
      <c r="D5080" s="18" t="s">
        <v>0</v>
      </c>
      <c r="E5080" s="18" t="s">
        <v>0</v>
      </c>
      <c r="F5080" s="18" t="s">
        <v>0</v>
      </c>
      <c r="G5080" s="81" t="s">
        <v>0</v>
      </c>
      <c r="H5080" s="24" t="s">
        <v>27</v>
      </c>
      <c r="I5080" s="29">
        <v>3000653</v>
      </c>
      <c r="J5080" s="29">
        <f t="shared" ref="J5080" si="4329">SUM(J5081,J5089,J5091)</f>
        <v>2946478</v>
      </c>
      <c r="K5080" s="29">
        <f t="shared" ref="K5080" si="4330">SUM(K5081,K5089,K5091)</f>
        <v>1562094</v>
      </c>
      <c r="L5080" s="29">
        <f t="shared" ref="L5080:L5112" si="4331">M5080+N5080+O5080</f>
        <v>743260</v>
      </c>
      <c r="M5080" s="29">
        <f t="shared" ref="M5080:O5080" si="4332">SUM(M5081,M5089,M5091)</f>
        <v>233230</v>
      </c>
      <c r="N5080" s="29">
        <f t="shared" si="4332"/>
        <v>258700</v>
      </c>
      <c r="O5080" s="29">
        <f t="shared" si="4332"/>
        <v>251330</v>
      </c>
      <c r="P5080" s="29">
        <f t="shared" ref="P5080:P5112" si="4333">SUM(K5080+L5080)</f>
        <v>2305354</v>
      </c>
      <c r="Q5080" s="29">
        <f t="shared" si="4269"/>
        <v>78.241005023624822</v>
      </c>
    </row>
    <row r="5081" spans="1:17">
      <c r="A5081" s="12" t="s">
        <v>803</v>
      </c>
      <c r="B5081" s="12" t="s">
        <v>140</v>
      </c>
      <c r="C5081" s="12" t="s">
        <v>1016</v>
      </c>
      <c r="D5081" s="18">
        <v>21020069</v>
      </c>
      <c r="E5081" s="18" t="s">
        <v>2</v>
      </c>
      <c r="F5081" s="18" t="s">
        <v>0</v>
      </c>
      <c r="G5081" s="81" t="s">
        <v>0</v>
      </c>
      <c r="H5081" s="18" t="s">
        <v>3</v>
      </c>
      <c r="I5081" s="3">
        <v>2564846</v>
      </c>
      <c r="J5081" s="3">
        <f t="shared" ref="J5081" si="4334">SUM(J5082:J5083)</f>
        <v>2563871</v>
      </c>
      <c r="K5081" s="3">
        <f t="shared" ref="K5081" si="4335">SUM(K5082:K5083)</f>
        <v>1361767</v>
      </c>
      <c r="L5081" s="3">
        <f t="shared" si="4331"/>
        <v>656670</v>
      </c>
      <c r="M5081" s="3">
        <f t="shared" ref="M5081:O5081" si="4336">SUM(M5082:M5083)</f>
        <v>203500</v>
      </c>
      <c r="N5081" s="3">
        <f t="shared" si="4336"/>
        <v>230370</v>
      </c>
      <c r="O5081" s="3">
        <f t="shared" si="4336"/>
        <v>222800</v>
      </c>
      <c r="P5081" s="3">
        <f t="shared" si="4333"/>
        <v>2018437</v>
      </c>
      <c r="Q5081" s="3">
        <f t="shared" ref="Q5081:Q5144" si="4337">IF(J5081=0,"-",P5081/J5081*100)</f>
        <v>78.726152758855648</v>
      </c>
    </row>
    <row r="5082" spans="1:17">
      <c r="A5082" s="33" t="s">
        <v>803</v>
      </c>
      <c r="B5082" s="33" t="s">
        <v>140</v>
      </c>
      <c r="C5082" s="33" t="s">
        <v>1016</v>
      </c>
      <c r="D5082" s="33" t="s">
        <v>1789</v>
      </c>
      <c r="E5082" s="34">
        <v>6111</v>
      </c>
      <c r="F5082" s="33"/>
      <c r="G5082" s="84" t="s">
        <v>3109</v>
      </c>
      <c r="H5082" s="35" t="s">
        <v>4</v>
      </c>
      <c r="I5082" s="2">
        <v>2243876</v>
      </c>
      <c r="J5082" s="2">
        <v>2243876</v>
      </c>
      <c r="K5082" s="2">
        <v>1165880</v>
      </c>
      <c r="L5082" s="2">
        <f t="shared" si="4331"/>
        <v>600000</v>
      </c>
      <c r="M5082" s="2">
        <v>200000</v>
      </c>
      <c r="N5082" s="2">
        <v>200000</v>
      </c>
      <c r="O5082" s="2">
        <v>200000</v>
      </c>
      <c r="P5082" s="2">
        <f t="shared" si="4333"/>
        <v>1765880</v>
      </c>
      <c r="Q5082" s="2">
        <f t="shared" si="4337"/>
        <v>78.697753351789487</v>
      </c>
    </row>
    <row r="5083" spans="1:17">
      <c r="A5083" s="17" t="s">
        <v>803</v>
      </c>
      <c r="B5083" s="17" t="s">
        <v>140</v>
      </c>
      <c r="C5083" s="17" t="s">
        <v>1016</v>
      </c>
      <c r="D5083" s="17" t="s">
        <v>1789</v>
      </c>
      <c r="E5083" s="17" t="s">
        <v>91</v>
      </c>
      <c r="F5083" s="12" t="s">
        <v>0</v>
      </c>
      <c r="G5083" s="84" t="s">
        <v>0</v>
      </c>
      <c r="H5083" s="18" t="s">
        <v>5</v>
      </c>
      <c r="I5083" s="3">
        <v>320970</v>
      </c>
      <c r="J5083" s="3">
        <f t="shared" ref="J5083:K5083" si="4338">SUM(J5084:J5088)</f>
        <v>319995</v>
      </c>
      <c r="K5083" s="3">
        <f t="shared" si="4338"/>
        <v>195887</v>
      </c>
      <c r="L5083" s="3">
        <f t="shared" si="4331"/>
        <v>56670</v>
      </c>
      <c r="M5083" s="3">
        <f t="shared" ref="M5083:O5083" si="4339">SUM(M5084:M5088)</f>
        <v>3500</v>
      </c>
      <c r="N5083" s="3">
        <f t="shared" si="4339"/>
        <v>30370</v>
      </c>
      <c r="O5083" s="3">
        <f t="shared" si="4339"/>
        <v>22800</v>
      </c>
      <c r="P5083" s="3">
        <f t="shared" si="4333"/>
        <v>252557</v>
      </c>
      <c r="Q5083" s="3">
        <f t="shared" si="4337"/>
        <v>78.925295707745434</v>
      </c>
    </row>
    <row r="5084" spans="1:17">
      <c r="A5084" s="33" t="s">
        <v>803</v>
      </c>
      <c r="B5084" s="33" t="s">
        <v>140</v>
      </c>
      <c r="C5084" s="33" t="s">
        <v>1016</v>
      </c>
      <c r="D5084" s="33" t="s">
        <v>1789</v>
      </c>
      <c r="E5084" s="34">
        <v>6112</v>
      </c>
      <c r="F5084" s="33" t="s">
        <v>1791</v>
      </c>
      <c r="G5084" s="84" t="s">
        <v>3109</v>
      </c>
      <c r="H5084" s="35" t="s">
        <v>9</v>
      </c>
      <c r="I5084" s="2">
        <v>52000</v>
      </c>
      <c r="J5084" s="2">
        <v>52000</v>
      </c>
      <c r="K5084" s="2">
        <v>26390</v>
      </c>
      <c r="L5084" s="2">
        <f t="shared" si="4331"/>
        <v>9100</v>
      </c>
      <c r="M5084" s="2">
        <v>500</v>
      </c>
      <c r="N5084" s="2">
        <v>4300</v>
      </c>
      <c r="O5084" s="2">
        <v>4300</v>
      </c>
      <c r="P5084" s="2">
        <f t="shared" si="4333"/>
        <v>35490</v>
      </c>
      <c r="Q5084" s="2">
        <f t="shared" si="4337"/>
        <v>68.25</v>
      </c>
    </row>
    <row r="5085" spans="1:17">
      <c r="A5085" s="33" t="s">
        <v>803</v>
      </c>
      <c r="B5085" s="33" t="s">
        <v>140</v>
      </c>
      <c r="C5085" s="33" t="s">
        <v>1016</v>
      </c>
      <c r="D5085" s="33" t="s">
        <v>1789</v>
      </c>
      <c r="E5085" s="34">
        <v>6112</v>
      </c>
      <c r="F5085" s="33" t="s">
        <v>1792</v>
      </c>
      <c r="G5085" s="84" t="s">
        <v>3109</v>
      </c>
      <c r="H5085" s="35" t="s">
        <v>10</v>
      </c>
      <c r="I5085" s="2">
        <v>188100</v>
      </c>
      <c r="J5085" s="2">
        <v>188100</v>
      </c>
      <c r="K5085" s="2">
        <v>105672</v>
      </c>
      <c r="L5085" s="2">
        <f t="shared" si="4331"/>
        <v>31500</v>
      </c>
      <c r="M5085" s="2">
        <v>3000</v>
      </c>
      <c r="N5085" s="2">
        <v>10000</v>
      </c>
      <c r="O5085" s="2">
        <v>18500</v>
      </c>
      <c r="P5085" s="2">
        <f t="shared" si="4333"/>
        <v>137172</v>
      </c>
      <c r="Q5085" s="2">
        <f t="shared" si="4337"/>
        <v>72.925039872408291</v>
      </c>
    </row>
    <row r="5086" spans="1:17">
      <c r="A5086" s="12" t="s">
        <v>803</v>
      </c>
      <c r="B5086" s="12" t="s">
        <v>140</v>
      </c>
      <c r="C5086" s="12" t="s">
        <v>1016</v>
      </c>
      <c r="D5086" s="12" t="s">
        <v>1789</v>
      </c>
      <c r="E5086" s="11">
        <v>6112</v>
      </c>
      <c r="F5086" s="12" t="s">
        <v>1793</v>
      </c>
      <c r="G5086" s="84" t="s">
        <v>3109</v>
      </c>
      <c r="H5086" s="13" t="s">
        <v>7</v>
      </c>
      <c r="I5086" s="2">
        <v>46800</v>
      </c>
      <c r="J5086" s="2">
        <v>45825</v>
      </c>
      <c r="K5086" s="2">
        <v>45825</v>
      </c>
      <c r="L5086" s="2">
        <f t="shared" si="4331"/>
        <v>0</v>
      </c>
      <c r="M5086" s="2">
        <v>0</v>
      </c>
      <c r="N5086" s="2">
        <v>0</v>
      </c>
      <c r="O5086" s="2">
        <v>0</v>
      </c>
      <c r="P5086" s="2">
        <f t="shared" si="4333"/>
        <v>45825</v>
      </c>
      <c r="Q5086" s="2">
        <f t="shared" si="4337"/>
        <v>100</v>
      </c>
    </row>
    <row r="5087" spans="1:17">
      <c r="A5087" s="12" t="s">
        <v>803</v>
      </c>
      <c r="B5087" s="12" t="s">
        <v>140</v>
      </c>
      <c r="C5087" s="12" t="s">
        <v>1016</v>
      </c>
      <c r="D5087" s="12" t="s">
        <v>1789</v>
      </c>
      <c r="E5087" s="11">
        <v>6112</v>
      </c>
      <c r="F5087" s="12" t="s">
        <v>1794</v>
      </c>
      <c r="G5087" s="84" t="s">
        <v>3109</v>
      </c>
      <c r="H5087" s="13" t="s">
        <v>8</v>
      </c>
      <c r="I5087" s="2">
        <v>16070</v>
      </c>
      <c r="J5087" s="2">
        <v>16070</v>
      </c>
      <c r="K5087" s="2">
        <v>0</v>
      </c>
      <c r="L5087" s="2">
        <f t="shared" si="4331"/>
        <v>16070</v>
      </c>
      <c r="M5087" s="2">
        <v>0</v>
      </c>
      <c r="N5087" s="2">
        <v>16070</v>
      </c>
      <c r="O5087" s="2">
        <v>0</v>
      </c>
      <c r="P5087" s="2">
        <f t="shared" si="4333"/>
        <v>16070</v>
      </c>
      <c r="Q5087" s="2">
        <f t="shared" si="4337"/>
        <v>100</v>
      </c>
    </row>
    <row r="5088" spans="1:17">
      <c r="A5088" s="12" t="s">
        <v>803</v>
      </c>
      <c r="B5088" s="12" t="s">
        <v>140</v>
      </c>
      <c r="C5088" s="12" t="s">
        <v>1016</v>
      </c>
      <c r="D5088" s="12" t="s">
        <v>1789</v>
      </c>
      <c r="E5088" s="11">
        <v>6112</v>
      </c>
      <c r="F5088" s="12" t="s">
        <v>1795</v>
      </c>
      <c r="G5088" s="84" t="s">
        <v>3109</v>
      </c>
      <c r="H5088" s="13" t="s">
        <v>6</v>
      </c>
      <c r="I5088" s="2">
        <v>18000</v>
      </c>
      <c r="J5088" s="2">
        <v>18000</v>
      </c>
      <c r="K5088" s="2">
        <v>18000</v>
      </c>
      <c r="L5088" s="2">
        <f t="shared" si="4331"/>
        <v>0</v>
      </c>
      <c r="M5088" s="2">
        <v>0</v>
      </c>
      <c r="N5088" s="2">
        <v>0</v>
      </c>
      <c r="O5088" s="2">
        <v>0</v>
      </c>
      <c r="P5088" s="2">
        <f t="shared" si="4333"/>
        <v>18000</v>
      </c>
      <c r="Q5088" s="2">
        <f t="shared" si="4337"/>
        <v>100</v>
      </c>
    </row>
    <row r="5089" spans="1:17">
      <c r="A5089" s="12" t="s">
        <v>803</v>
      </c>
      <c r="B5089" s="12" t="s">
        <v>140</v>
      </c>
      <c r="C5089" s="12" t="s">
        <v>1016</v>
      </c>
      <c r="D5089" s="12" t="s">
        <v>1789</v>
      </c>
      <c r="E5089" s="18" t="s">
        <v>13</v>
      </c>
      <c r="F5089" s="18" t="s">
        <v>0</v>
      </c>
      <c r="G5089" s="81" t="s">
        <v>0</v>
      </c>
      <c r="H5089" s="18" t="s">
        <v>14</v>
      </c>
      <c r="I5089" s="3">
        <v>235607</v>
      </c>
      <c r="J5089" s="3">
        <f t="shared" ref="J5089:K5089" si="4340">SUM(J5090)</f>
        <v>235607</v>
      </c>
      <c r="K5089" s="3">
        <f t="shared" si="4340"/>
        <v>122431</v>
      </c>
      <c r="L5089" s="3">
        <f t="shared" si="4331"/>
        <v>63000</v>
      </c>
      <c r="M5089" s="3">
        <f t="shared" ref="M5089:O5089" si="4341">SUM(M5090)</f>
        <v>21000</v>
      </c>
      <c r="N5089" s="3">
        <f t="shared" si="4341"/>
        <v>21000</v>
      </c>
      <c r="O5089" s="3">
        <f t="shared" si="4341"/>
        <v>21000</v>
      </c>
      <c r="P5089" s="3">
        <f t="shared" si="4333"/>
        <v>185431</v>
      </c>
      <c r="Q5089" s="3">
        <f t="shared" si="4337"/>
        <v>78.703518995615582</v>
      </c>
    </row>
    <row r="5090" spans="1:17">
      <c r="A5090" s="33" t="s">
        <v>803</v>
      </c>
      <c r="B5090" s="33" t="s">
        <v>140</v>
      </c>
      <c r="C5090" s="33" t="s">
        <v>1016</v>
      </c>
      <c r="D5090" s="33" t="s">
        <v>1789</v>
      </c>
      <c r="E5090" s="34">
        <v>6121</v>
      </c>
      <c r="F5090" s="33"/>
      <c r="G5090" s="84" t="s">
        <v>3109</v>
      </c>
      <c r="H5090" s="35" t="s">
        <v>15</v>
      </c>
      <c r="I5090" s="2">
        <v>235607</v>
      </c>
      <c r="J5090" s="2">
        <v>235607</v>
      </c>
      <c r="K5090" s="2">
        <v>122431</v>
      </c>
      <c r="L5090" s="2">
        <f t="shared" si="4331"/>
        <v>63000</v>
      </c>
      <c r="M5090" s="2">
        <v>21000</v>
      </c>
      <c r="N5090" s="2">
        <v>21000</v>
      </c>
      <c r="O5090" s="2">
        <v>21000</v>
      </c>
      <c r="P5090" s="2">
        <f t="shared" si="4333"/>
        <v>185431</v>
      </c>
      <c r="Q5090" s="2">
        <f t="shared" si="4337"/>
        <v>78.703518995615582</v>
      </c>
    </row>
    <row r="5091" spans="1:17">
      <c r="A5091" s="12" t="s">
        <v>803</v>
      </c>
      <c r="B5091" s="12" t="s">
        <v>140</v>
      </c>
      <c r="C5091" s="12" t="s">
        <v>1016</v>
      </c>
      <c r="D5091" s="12" t="s">
        <v>1789</v>
      </c>
      <c r="E5091" s="18" t="s">
        <v>16</v>
      </c>
      <c r="F5091" s="18" t="s">
        <v>0</v>
      </c>
      <c r="G5091" s="81" t="s">
        <v>0</v>
      </c>
      <c r="H5091" s="18" t="s">
        <v>17</v>
      </c>
      <c r="I5091" s="3">
        <v>200200</v>
      </c>
      <c r="J5091" s="3">
        <f t="shared" ref="J5091:K5091" si="4342">SUM(J5092:J5099)</f>
        <v>147000</v>
      </c>
      <c r="K5091" s="3">
        <f t="shared" si="4342"/>
        <v>77896</v>
      </c>
      <c r="L5091" s="3">
        <f t="shared" si="4331"/>
        <v>23590</v>
      </c>
      <c r="M5091" s="3">
        <f t="shared" ref="M5091:O5091" si="4343">SUM(M5092:M5099)</f>
        <v>8730</v>
      </c>
      <c r="N5091" s="3">
        <f t="shared" si="4343"/>
        <v>7330</v>
      </c>
      <c r="O5091" s="3">
        <f t="shared" si="4343"/>
        <v>7530</v>
      </c>
      <c r="P5091" s="3">
        <f t="shared" si="4333"/>
        <v>101486</v>
      </c>
      <c r="Q5091" s="3">
        <f t="shared" si="4337"/>
        <v>69.038095238095238</v>
      </c>
    </row>
    <row r="5092" spans="1:17">
      <c r="A5092" s="12" t="s">
        <v>803</v>
      </c>
      <c r="B5092" s="12" t="s">
        <v>140</v>
      </c>
      <c r="C5092" s="12" t="s">
        <v>1016</v>
      </c>
      <c r="D5092" s="12" t="s">
        <v>1789</v>
      </c>
      <c r="E5092" s="11">
        <v>6131</v>
      </c>
      <c r="F5092" s="12"/>
      <c r="G5092" s="84" t="s">
        <v>3109</v>
      </c>
      <c r="H5092" s="13" t="s">
        <v>18</v>
      </c>
      <c r="I5092" s="2">
        <v>6100</v>
      </c>
      <c r="J5092" s="2">
        <v>6964</v>
      </c>
      <c r="K5092" s="2">
        <v>6964</v>
      </c>
      <c r="L5092" s="2">
        <f t="shared" si="4331"/>
        <v>0</v>
      </c>
      <c r="M5092" s="2">
        <v>0</v>
      </c>
      <c r="N5092" s="2">
        <v>0</v>
      </c>
      <c r="O5092" s="2">
        <v>0</v>
      </c>
      <c r="P5092" s="2">
        <f t="shared" si="4333"/>
        <v>6964</v>
      </c>
      <c r="Q5092" s="2">
        <f t="shared" si="4337"/>
        <v>100</v>
      </c>
    </row>
    <row r="5093" spans="1:17">
      <c r="A5093" s="12" t="s">
        <v>803</v>
      </c>
      <c r="B5093" s="12" t="s">
        <v>140</v>
      </c>
      <c r="C5093" s="12" t="s">
        <v>1016</v>
      </c>
      <c r="D5093" s="12" t="s">
        <v>1789</v>
      </c>
      <c r="E5093" s="11">
        <v>6132</v>
      </c>
      <c r="F5093" s="12"/>
      <c r="G5093" s="84" t="s">
        <v>3109</v>
      </c>
      <c r="H5093" s="13" t="s">
        <v>19</v>
      </c>
      <c r="I5093" s="2">
        <v>40000</v>
      </c>
      <c r="J5093" s="2">
        <v>38000</v>
      </c>
      <c r="K5093" s="2">
        <v>26000</v>
      </c>
      <c r="L5093" s="2">
        <f t="shared" si="4331"/>
        <v>1000</v>
      </c>
      <c r="M5093" s="2">
        <v>0</v>
      </c>
      <c r="N5093" s="2">
        <v>0</v>
      </c>
      <c r="O5093" s="2">
        <v>1000</v>
      </c>
      <c r="P5093" s="2">
        <f t="shared" si="4333"/>
        <v>27000</v>
      </c>
      <c r="Q5093" s="2">
        <f t="shared" si="4337"/>
        <v>71.05263157894737</v>
      </c>
    </row>
    <row r="5094" spans="1:17">
      <c r="A5094" s="12" t="s">
        <v>803</v>
      </c>
      <c r="B5094" s="12" t="s">
        <v>140</v>
      </c>
      <c r="C5094" s="12" t="s">
        <v>1016</v>
      </c>
      <c r="D5094" s="12" t="s">
        <v>1789</v>
      </c>
      <c r="E5094" s="11">
        <v>6133</v>
      </c>
      <c r="F5094" s="12"/>
      <c r="G5094" s="84" t="s">
        <v>3109</v>
      </c>
      <c r="H5094" s="13" t="s">
        <v>20</v>
      </c>
      <c r="I5094" s="2">
        <v>19000</v>
      </c>
      <c r="J5094" s="2">
        <v>17000</v>
      </c>
      <c r="K5094" s="2">
        <v>6200</v>
      </c>
      <c r="L5094" s="2">
        <f t="shared" si="4331"/>
        <v>3300</v>
      </c>
      <c r="M5094" s="2">
        <v>1000</v>
      </c>
      <c r="N5094" s="2">
        <v>1000</v>
      </c>
      <c r="O5094" s="2">
        <v>1300</v>
      </c>
      <c r="P5094" s="2">
        <f t="shared" si="4333"/>
        <v>9500</v>
      </c>
      <c r="Q5094" s="2">
        <f t="shared" si="4337"/>
        <v>55.882352941176471</v>
      </c>
    </row>
    <row r="5095" spans="1:17">
      <c r="A5095" s="12" t="s">
        <v>803</v>
      </c>
      <c r="B5095" s="12" t="s">
        <v>140</v>
      </c>
      <c r="C5095" s="12" t="s">
        <v>1016</v>
      </c>
      <c r="D5095" s="12" t="s">
        <v>1789</v>
      </c>
      <c r="E5095" s="11">
        <v>6134</v>
      </c>
      <c r="F5095" s="12"/>
      <c r="G5095" s="84" t="s">
        <v>3109</v>
      </c>
      <c r="H5095" s="13" t="s">
        <v>21</v>
      </c>
      <c r="I5095" s="2">
        <v>35000</v>
      </c>
      <c r="J5095" s="2">
        <v>20000</v>
      </c>
      <c r="K5095" s="2">
        <v>6500</v>
      </c>
      <c r="L5095" s="2">
        <f t="shared" si="4331"/>
        <v>4000</v>
      </c>
      <c r="M5095" s="2">
        <v>2000</v>
      </c>
      <c r="N5095" s="2">
        <v>1000</v>
      </c>
      <c r="O5095" s="2">
        <v>1000</v>
      </c>
      <c r="P5095" s="2">
        <f t="shared" si="4333"/>
        <v>10500</v>
      </c>
      <c r="Q5095" s="2">
        <f t="shared" si="4337"/>
        <v>52.5</v>
      </c>
    </row>
    <row r="5096" spans="1:17">
      <c r="A5096" s="12" t="s">
        <v>803</v>
      </c>
      <c r="B5096" s="12" t="s">
        <v>140</v>
      </c>
      <c r="C5096" s="12" t="s">
        <v>1016</v>
      </c>
      <c r="D5096" s="12" t="s">
        <v>1789</v>
      </c>
      <c r="E5096" s="11">
        <v>6135</v>
      </c>
      <c r="F5096" s="12"/>
      <c r="G5096" s="84" t="s">
        <v>3109</v>
      </c>
      <c r="H5096" s="13" t="s">
        <v>22</v>
      </c>
      <c r="I5096" s="2">
        <v>4000</v>
      </c>
      <c r="J5096" s="2">
        <v>2036</v>
      </c>
      <c r="K5096" s="2">
        <v>100</v>
      </c>
      <c r="L5096" s="2">
        <f t="shared" si="4331"/>
        <v>600</v>
      </c>
      <c r="M5096" s="2">
        <v>500</v>
      </c>
      <c r="N5096" s="2">
        <v>100</v>
      </c>
      <c r="O5096" s="2">
        <v>0</v>
      </c>
      <c r="P5096" s="2">
        <f t="shared" si="4333"/>
        <v>700</v>
      </c>
      <c r="Q5096" s="2">
        <f t="shared" si="4337"/>
        <v>34.381139489194503</v>
      </c>
    </row>
    <row r="5097" spans="1:17">
      <c r="A5097" s="12" t="s">
        <v>803</v>
      </c>
      <c r="B5097" s="12" t="s">
        <v>140</v>
      </c>
      <c r="C5097" s="12" t="s">
        <v>1016</v>
      </c>
      <c r="D5097" s="12" t="s">
        <v>1789</v>
      </c>
      <c r="E5097" s="11">
        <v>6137</v>
      </c>
      <c r="F5097" s="12"/>
      <c r="G5097" s="84" t="s">
        <v>3109</v>
      </c>
      <c r="H5097" s="13" t="s">
        <v>24</v>
      </c>
      <c r="I5097" s="2">
        <v>25000</v>
      </c>
      <c r="J5097" s="2">
        <v>15000</v>
      </c>
      <c r="K5097" s="2">
        <v>7000</v>
      </c>
      <c r="L5097" s="2">
        <f t="shared" si="4331"/>
        <v>3000</v>
      </c>
      <c r="M5097" s="2">
        <v>1000</v>
      </c>
      <c r="N5097" s="2">
        <v>1000</v>
      </c>
      <c r="O5097" s="2">
        <v>1000</v>
      </c>
      <c r="P5097" s="2">
        <f t="shared" si="4333"/>
        <v>10000</v>
      </c>
      <c r="Q5097" s="2">
        <f t="shared" si="4337"/>
        <v>66.666666666666657</v>
      </c>
    </row>
    <row r="5098" spans="1:17">
      <c r="A5098" s="12" t="s">
        <v>803</v>
      </c>
      <c r="B5098" s="12" t="s">
        <v>140</v>
      </c>
      <c r="C5098" s="12" t="s">
        <v>1016</v>
      </c>
      <c r="D5098" s="12" t="s">
        <v>1789</v>
      </c>
      <c r="E5098" s="11">
        <v>6138</v>
      </c>
      <c r="F5098" s="12"/>
      <c r="G5098" s="84" t="s">
        <v>3109</v>
      </c>
      <c r="H5098" s="13" t="s">
        <v>25</v>
      </c>
      <c r="I5098" s="2">
        <v>3100</v>
      </c>
      <c r="J5098" s="2">
        <v>0</v>
      </c>
      <c r="K5098" s="2">
        <v>0</v>
      </c>
      <c r="L5098" s="2">
        <f t="shared" si="4331"/>
        <v>0</v>
      </c>
      <c r="M5098" s="2">
        <v>0</v>
      </c>
      <c r="N5098" s="2">
        <v>0</v>
      </c>
      <c r="O5098" s="2">
        <v>0</v>
      </c>
      <c r="P5098" s="2">
        <f t="shared" si="4333"/>
        <v>0</v>
      </c>
      <c r="Q5098" s="2" t="str">
        <f t="shared" si="4337"/>
        <v>-</v>
      </c>
    </row>
    <row r="5099" spans="1:17">
      <c r="A5099" s="17" t="s">
        <v>803</v>
      </c>
      <c r="B5099" s="17" t="s">
        <v>140</v>
      </c>
      <c r="C5099" s="17" t="s">
        <v>1016</v>
      </c>
      <c r="D5099" s="17" t="s">
        <v>1789</v>
      </c>
      <c r="E5099" s="17" t="s">
        <v>99</v>
      </c>
      <c r="F5099" s="12" t="s">
        <v>0</v>
      </c>
      <c r="G5099" s="84" t="s">
        <v>0</v>
      </c>
      <c r="H5099" s="18" t="s">
        <v>26</v>
      </c>
      <c r="I5099" s="3">
        <v>68000</v>
      </c>
      <c r="J5099" s="3">
        <f t="shared" ref="J5099:K5099" si="4344">SUM(J5100:J5102)</f>
        <v>48000</v>
      </c>
      <c r="K5099" s="3">
        <f t="shared" si="4344"/>
        <v>25132</v>
      </c>
      <c r="L5099" s="3">
        <f t="shared" si="4331"/>
        <v>11690</v>
      </c>
      <c r="M5099" s="3">
        <f t="shared" ref="M5099:O5099" si="4345">SUM(M5100:M5102)</f>
        <v>4230</v>
      </c>
      <c r="N5099" s="3">
        <f t="shared" si="4345"/>
        <v>4230</v>
      </c>
      <c r="O5099" s="3">
        <f t="shared" si="4345"/>
        <v>3230</v>
      </c>
      <c r="P5099" s="3">
        <f t="shared" si="4333"/>
        <v>36822</v>
      </c>
      <c r="Q5099" s="3">
        <f t="shared" si="4337"/>
        <v>76.712499999999991</v>
      </c>
    </row>
    <row r="5100" spans="1:17">
      <c r="A5100" s="12" t="s">
        <v>803</v>
      </c>
      <c r="B5100" s="12" t="s">
        <v>140</v>
      </c>
      <c r="C5100" s="12" t="s">
        <v>1016</v>
      </c>
      <c r="D5100" s="12" t="s">
        <v>1789</v>
      </c>
      <c r="E5100" s="11">
        <v>6139</v>
      </c>
      <c r="F5100" s="12"/>
      <c r="G5100" s="84" t="s">
        <v>3109</v>
      </c>
      <c r="H5100" s="13" t="s">
        <v>26</v>
      </c>
      <c r="I5100" s="2">
        <v>44700</v>
      </c>
      <c r="J5100" s="2">
        <v>24700</v>
      </c>
      <c r="K5100" s="2">
        <v>12200</v>
      </c>
      <c r="L5100" s="2">
        <f t="shared" si="4331"/>
        <v>5000</v>
      </c>
      <c r="M5100" s="2">
        <v>2000</v>
      </c>
      <c r="N5100" s="2">
        <v>2000</v>
      </c>
      <c r="O5100" s="2">
        <v>1000</v>
      </c>
      <c r="P5100" s="2">
        <f t="shared" si="4333"/>
        <v>17200</v>
      </c>
      <c r="Q5100" s="2">
        <f t="shared" si="4337"/>
        <v>69.635627530364374</v>
      </c>
    </row>
    <row r="5101" spans="1:17">
      <c r="A5101" s="33" t="s">
        <v>803</v>
      </c>
      <c r="B5101" s="33" t="s">
        <v>140</v>
      </c>
      <c r="C5101" s="33" t="s">
        <v>1016</v>
      </c>
      <c r="D5101" s="33" t="s">
        <v>1789</v>
      </c>
      <c r="E5101" s="34">
        <v>6139</v>
      </c>
      <c r="F5101" s="33" t="s">
        <v>1796</v>
      </c>
      <c r="G5101" s="84" t="s">
        <v>3109</v>
      </c>
      <c r="H5101" s="35" t="s">
        <v>108</v>
      </c>
      <c r="I5101" s="2">
        <v>6800</v>
      </c>
      <c r="J5101" s="2">
        <v>6800</v>
      </c>
      <c r="K5101" s="2">
        <v>3695</v>
      </c>
      <c r="L5101" s="2">
        <f t="shared" si="4331"/>
        <v>1890</v>
      </c>
      <c r="M5101" s="2">
        <v>630</v>
      </c>
      <c r="N5101" s="2">
        <v>630</v>
      </c>
      <c r="O5101" s="2">
        <v>630</v>
      </c>
      <c r="P5101" s="2">
        <f t="shared" si="4333"/>
        <v>5585</v>
      </c>
      <c r="Q5101" s="2">
        <f t="shared" si="4337"/>
        <v>82.132352941176464</v>
      </c>
    </row>
    <row r="5102" spans="1:17" ht="22.5">
      <c r="A5102" s="12" t="s">
        <v>803</v>
      </c>
      <c r="B5102" s="12" t="s">
        <v>140</v>
      </c>
      <c r="C5102" s="12" t="s">
        <v>1016</v>
      </c>
      <c r="D5102" s="12" t="s">
        <v>1789</v>
      </c>
      <c r="E5102" s="11">
        <v>6139</v>
      </c>
      <c r="F5102" s="12" t="s">
        <v>1797</v>
      </c>
      <c r="G5102" s="84" t="s">
        <v>3109</v>
      </c>
      <c r="H5102" s="13" t="s">
        <v>114</v>
      </c>
      <c r="I5102" s="2">
        <v>16500</v>
      </c>
      <c r="J5102" s="2">
        <v>16500</v>
      </c>
      <c r="K5102" s="2">
        <v>9237</v>
      </c>
      <c r="L5102" s="2">
        <f t="shared" si="4331"/>
        <v>4800</v>
      </c>
      <c r="M5102" s="2">
        <v>1600</v>
      </c>
      <c r="N5102" s="2">
        <v>1600</v>
      </c>
      <c r="O5102" s="2">
        <v>1600</v>
      </c>
      <c r="P5102" s="2">
        <f t="shared" si="4333"/>
        <v>14037</v>
      </c>
      <c r="Q5102" s="2">
        <f t="shared" si="4337"/>
        <v>85.072727272727278</v>
      </c>
    </row>
    <row r="5103" spans="1:17" ht="22.5">
      <c r="A5103" s="17" t="s">
        <v>0</v>
      </c>
      <c r="B5103" s="17" t="s">
        <v>0</v>
      </c>
      <c r="C5103" s="17" t="s">
        <v>0</v>
      </c>
      <c r="D5103" s="18" t="s">
        <v>0</v>
      </c>
      <c r="E5103" s="18" t="s">
        <v>0</v>
      </c>
      <c r="F5103" s="18" t="s">
        <v>0</v>
      </c>
      <c r="G5103" s="81" t="s">
        <v>0</v>
      </c>
      <c r="H5103" s="24" t="s">
        <v>36</v>
      </c>
      <c r="I5103" s="29">
        <v>3666</v>
      </c>
      <c r="J5103" s="29">
        <f t="shared" ref="J5103:K5105" si="4346">SUM(J5104)</f>
        <v>6821</v>
      </c>
      <c r="K5103" s="29">
        <f t="shared" si="4346"/>
        <v>3155</v>
      </c>
      <c r="L5103" s="29">
        <f t="shared" si="4331"/>
        <v>0</v>
      </c>
      <c r="M5103" s="29">
        <f t="shared" ref="M5103:O5105" si="4347">SUM(M5104)</f>
        <v>0</v>
      </c>
      <c r="N5103" s="29">
        <f t="shared" si="4347"/>
        <v>0</v>
      </c>
      <c r="O5103" s="29">
        <f t="shared" si="4347"/>
        <v>0</v>
      </c>
      <c r="P5103" s="29">
        <f t="shared" si="4333"/>
        <v>3155</v>
      </c>
      <c r="Q5103" s="29">
        <f t="shared" si="4337"/>
        <v>46.254214924497873</v>
      </c>
    </row>
    <row r="5104" spans="1:17">
      <c r="A5104" s="12" t="s">
        <v>803</v>
      </c>
      <c r="B5104" s="12" t="s">
        <v>140</v>
      </c>
      <c r="C5104" s="12" t="s">
        <v>1016</v>
      </c>
      <c r="D5104" s="12" t="s">
        <v>1789</v>
      </c>
      <c r="E5104" s="18" t="s">
        <v>28</v>
      </c>
      <c r="F5104" s="18" t="s">
        <v>0</v>
      </c>
      <c r="G5104" s="81" t="s">
        <v>0</v>
      </c>
      <c r="H5104" s="18" t="s">
        <v>29</v>
      </c>
      <c r="I5104" s="3">
        <v>3666</v>
      </c>
      <c r="J5104" s="3">
        <f t="shared" si="4346"/>
        <v>6821</v>
      </c>
      <c r="K5104" s="3">
        <f t="shared" si="4346"/>
        <v>3155</v>
      </c>
      <c r="L5104" s="3">
        <f t="shared" si="4331"/>
        <v>0</v>
      </c>
      <c r="M5104" s="3">
        <f t="shared" si="4347"/>
        <v>0</v>
      </c>
      <c r="N5104" s="3">
        <f t="shared" si="4347"/>
        <v>0</v>
      </c>
      <c r="O5104" s="3">
        <f t="shared" si="4347"/>
        <v>0</v>
      </c>
      <c r="P5104" s="3">
        <f t="shared" si="4333"/>
        <v>3155</v>
      </c>
      <c r="Q5104" s="3">
        <f t="shared" si="4337"/>
        <v>46.254214924497873</v>
      </c>
    </row>
    <row r="5105" spans="1:17">
      <c r="A5105" s="17" t="s">
        <v>803</v>
      </c>
      <c r="B5105" s="17" t="s">
        <v>140</v>
      </c>
      <c r="C5105" s="17" t="s">
        <v>1016</v>
      </c>
      <c r="D5105" s="17" t="s">
        <v>1789</v>
      </c>
      <c r="E5105" s="17" t="s">
        <v>120</v>
      </c>
      <c r="F5105" s="12" t="s">
        <v>0</v>
      </c>
      <c r="G5105" s="84" t="s">
        <v>0</v>
      </c>
      <c r="H5105" s="18" t="s">
        <v>35</v>
      </c>
      <c r="I5105" s="3">
        <v>3666</v>
      </c>
      <c r="J5105" s="3">
        <f t="shared" si="4346"/>
        <v>6821</v>
      </c>
      <c r="K5105" s="3">
        <f t="shared" si="4346"/>
        <v>3155</v>
      </c>
      <c r="L5105" s="3">
        <f t="shared" si="4331"/>
        <v>0</v>
      </c>
      <c r="M5105" s="3">
        <f t="shared" si="4347"/>
        <v>0</v>
      </c>
      <c r="N5105" s="3">
        <f t="shared" si="4347"/>
        <v>0</v>
      </c>
      <c r="O5105" s="3">
        <f t="shared" si="4347"/>
        <v>0</v>
      </c>
      <c r="P5105" s="3">
        <f t="shared" si="4333"/>
        <v>3155</v>
      </c>
      <c r="Q5105" s="3">
        <f t="shared" si="4337"/>
        <v>46.254214924497873</v>
      </c>
    </row>
    <row r="5106" spans="1:17">
      <c r="A5106" s="12" t="s">
        <v>803</v>
      </c>
      <c r="B5106" s="12" t="s">
        <v>140</v>
      </c>
      <c r="C5106" s="12" t="s">
        <v>1016</v>
      </c>
      <c r="D5106" s="12" t="s">
        <v>1789</v>
      </c>
      <c r="E5106" s="11">
        <v>6148</v>
      </c>
      <c r="F5106" s="12"/>
      <c r="G5106" s="84" t="s">
        <v>3109</v>
      </c>
      <c r="H5106" s="13" t="s">
        <v>35</v>
      </c>
      <c r="I5106" s="2">
        <v>3666</v>
      </c>
      <c r="J5106" s="2">
        <v>6821</v>
      </c>
      <c r="K5106" s="2">
        <v>3155</v>
      </c>
      <c r="L5106" s="2">
        <f t="shared" si="4331"/>
        <v>0</v>
      </c>
      <c r="M5106" s="2">
        <v>0</v>
      </c>
      <c r="N5106" s="2">
        <v>0</v>
      </c>
      <c r="O5106" s="2">
        <v>0</v>
      </c>
      <c r="P5106" s="2">
        <f t="shared" si="4333"/>
        <v>3155</v>
      </c>
      <c r="Q5106" s="2">
        <f t="shared" si="4337"/>
        <v>46.254214924497873</v>
      </c>
    </row>
    <row r="5107" spans="1:17" ht="22.5">
      <c r="A5107" s="17" t="s">
        <v>0</v>
      </c>
      <c r="B5107" s="17" t="s">
        <v>0</v>
      </c>
      <c r="C5107" s="17" t="s">
        <v>0</v>
      </c>
      <c r="D5107" s="18" t="s">
        <v>0</v>
      </c>
      <c r="E5107" s="18" t="s">
        <v>0</v>
      </c>
      <c r="F5107" s="18" t="s">
        <v>0</v>
      </c>
      <c r="G5107" s="81" t="s">
        <v>0</v>
      </c>
      <c r="H5107" s="24" t="s">
        <v>58</v>
      </c>
      <c r="I5107" s="29">
        <v>98800</v>
      </c>
      <c r="J5107" s="29">
        <f t="shared" ref="J5107:K5107" si="4348">SUM(J5108)</f>
        <v>30000</v>
      </c>
      <c r="K5107" s="29">
        <f t="shared" si="4348"/>
        <v>0</v>
      </c>
      <c r="L5107" s="29">
        <f t="shared" si="4331"/>
        <v>22500</v>
      </c>
      <c r="M5107" s="29">
        <f t="shared" ref="M5107:O5107" si="4349">SUM(M5108)</f>
        <v>15000</v>
      </c>
      <c r="N5107" s="29">
        <f t="shared" si="4349"/>
        <v>7500</v>
      </c>
      <c r="O5107" s="29">
        <f t="shared" si="4349"/>
        <v>0</v>
      </c>
      <c r="P5107" s="29">
        <f t="shared" si="4333"/>
        <v>22500</v>
      </c>
      <c r="Q5107" s="29">
        <f t="shared" si="4337"/>
        <v>75</v>
      </c>
    </row>
    <row r="5108" spans="1:17">
      <c r="A5108" s="12" t="s">
        <v>803</v>
      </c>
      <c r="B5108" s="12" t="s">
        <v>140</v>
      </c>
      <c r="C5108" s="12" t="s">
        <v>1016</v>
      </c>
      <c r="D5108" s="12" t="s">
        <v>1789</v>
      </c>
      <c r="E5108" s="18" t="s">
        <v>50</v>
      </c>
      <c r="F5108" s="18" t="s">
        <v>0</v>
      </c>
      <c r="G5108" s="81" t="s">
        <v>0</v>
      </c>
      <c r="H5108" s="18" t="s">
        <v>51</v>
      </c>
      <c r="I5108" s="3">
        <v>98800</v>
      </c>
      <c r="J5108" s="3">
        <f t="shared" ref="J5108" si="4350">SUM(J5109:J5110)</f>
        <v>30000</v>
      </c>
      <c r="K5108" s="3">
        <f t="shared" ref="K5108" si="4351">SUM(K5109:K5110)</f>
        <v>0</v>
      </c>
      <c r="L5108" s="3">
        <f t="shared" si="4331"/>
        <v>22500</v>
      </c>
      <c r="M5108" s="3">
        <f t="shared" ref="M5108:O5108" si="4352">SUM(M5109:M5110)</f>
        <v>15000</v>
      </c>
      <c r="N5108" s="3">
        <f t="shared" si="4352"/>
        <v>7500</v>
      </c>
      <c r="O5108" s="3">
        <f t="shared" si="4352"/>
        <v>0</v>
      </c>
      <c r="P5108" s="3">
        <f t="shared" si="4333"/>
        <v>22500</v>
      </c>
      <c r="Q5108" s="3">
        <f t="shared" si="4337"/>
        <v>75</v>
      </c>
    </row>
    <row r="5109" spans="1:17">
      <c r="A5109" s="12" t="s">
        <v>803</v>
      </c>
      <c r="B5109" s="12" t="s">
        <v>140</v>
      </c>
      <c r="C5109" s="12" t="s">
        <v>1016</v>
      </c>
      <c r="D5109" s="12" t="s">
        <v>1789</v>
      </c>
      <c r="E5109" s="11">
        <v>8213</v>
      </c>
      <c r="F5109" s="12"/>
      <c r="G5109" s="84" t="s">
        <v>3109</v>
      </c>
      <c r="H5109" s="13" t="s">
        <v>54</v>
      </c>
      <c r="I5109" s="2">
        <v>33800</v>
      </c>
      <c r="J5109" s="2">
        <v>20000</v>
      </c>
      <c r="K5109" s="2">
        <v>0</v>
      </c>
      <c r="L5109" s="2">
        <f t="shared" si="4331"/>
        <v>15000</v>
      </c>
      <c r="M5109" s="2">
        <v>10000</v>
      </c>
      <c r="N5109" s="2">
        <v>5000</v>
      </c>
      <c r="O5109" s="2">
        <v>0</v>
      </c>
      <c r="P5109" s="2">
        <f t="shared" si="4333"/>
        <v>15000</v>
      </c>
      <c r="Q5109" s="2">
        <f t="shared" si="4337"/>
        <v>75</v>
      </c>
    </row>
    <row r="5110" spans="1:17">
      <c r="A5110" s="12" t="s">
        <v>803</v>
      </c>
      <c r="B5110" s="12" t="s">
        <v>140</v>
      </c>
      <c r="C5110" s="12" t="s">
        <v>1016</v>
      </c>
      <c r="D5110" s="12" t="s">
        <v>1789</v>
      </c>
      <c r="E5110" s="11">
        <v>8216</v>
      </c>
      <c r="F5110" s="12"/>
      <c r="G5110" s="84" t="s">
        <v>3109</v>
      </c>
      <c r="H5110" s="13" t="s">
        <v>57</v>
      </c>
      <c r="I5110" s="2">
        <v>65000</v>
      </c>
      <c r="J5110" s="2">
        <v>10000</v>
      </c>
      <c r="K5110" s="2">
        <v>0</v>
      </c>
      <c r="L5110" s="2">
        <f t="shared" si="4331"/>
        <v>7500</v>
      </c>
      <c r="M5110" s="2">
        <v>5000</v>
      </c>
      <c r="N5110" s="2">
        <v>2500</v>
      </c>
      <c r="O5110" s="2">
        <v>0</v>
      </c>
      <c r="P5110" s="2">
        <f t="shared" si="4333"/>
        <v>7500</v>
      </c>
      <c r="Q5110" s="2">
        <f t="shared" si="4337"/>
        <v>75</v>
      </c>
    </row>
    <row r="5111" spans="1:17">
      <c r="A5111" s="13" t="s">
        <v>0</v>
      </c>
      <c r="B5111" s="13" t="s">
        <v>0</v>
      </c>
      <c r="C5111" s="13" t="s">
        <v>0</v>
      </c>
      <c r="D5111" s="13" t="s">
        <v>0</v>
      </c>
      <c r="E5111" s="13" t="s">
        <v>0</v>
      </c>
      <c r="F5111" s="13" t="s">
        <v>0</v>
      </c>
      <c r="G5111" s="84" t="s">
        <v>0</v>
      </c>
      <c r="H5111" s="24" t="s">
        <v>1798</v>
      </c>
      <c r="I5111" s="29">
        <v>3103119</v>
      </c>
      <c r="J5111" s="29">
        <f t="shared" ref="J5111:K5111" si="4353">SUM(J5080,J5103,J5107)</f>
        <v>2983299</v>
      </c>
      <c r="K5111" s="29">
        <f t="shared" si="4353"/>
        <v>1565249</v>
      </c>
      <c r="L5111" s="29">
        <f t="shared" si="4331"/>
        <v>765760</v>
      </c>
      <c r="M5111" s="29">
        <f t="shared" ref="M5111:O5111" si="4354">SUM(M5080,M5103,M5107)</f>
        <v>248230</v>
      </c>
      <c r="N5111" s="29">
        <f t="shared" si="4354"/>
        <v>266200</v>
      </c>
      <c r="O5111" s="29">
        <f t="shared" si="4354"/>
        <v>251330</v>
      </c>
      <c r="P5111" s="29">
        <f t="shared" si="4333"/>
        <v>2331009</v>
      </c>
      <c r="Q5111" s="29">
        <f t="shared" si="4337"/>
        <v>78.1352790987427</v>
      </c>
    </row>
    <row r="5112" spans="1:17" ht="15.75" thickBot="1">
      <c r="A5112" s="13" t="s">
        <v>0</v>
      </c>
      <c r="B5112" s="13" t="s">
        <v>0</v>
      </c>
      <c r="C5112" s="13" t="s">
        <v>0</v>
      </c>
      <c r="D5112" s="13" t="s">
        <v>0</v>
      </c>
      <c r="E5112" s="13" t="s">
        <v>0</v>
      </c>
      <c r="F5112" s="13" t="s">
        <v>0</v>
      </c>
      <c r="G5112" s="84" t="s">
        <v>0</v>
      </c>
      <c r="H5112" s="18" t="s">
        <v>125</v>
      </c>
      <c r="I5112" s="3">
        <v>77</v>
      </c>
      <c r="J5112" s="3">
        <v>77</v>
      </c>
      <c r="K5112" s="3">
        <v>0</v>
      </c>
      <c r="L5112" s="3">
        <f t="shared" si="4331"/>
        <v>0</v>
      </c>
      <c r="M5112" s="3"/>
      <c r="N5112" s="3"/>
      <c r="O5112" s="3"/>
      <c r="P5112" s="3">
        <f t="shared" si="4333"/>
        <v>0</v>
      </c>
      <c r="Q5112" s="3">
        <f t="shared" si="4337"/>
        <v>0</v>
      </c>
    </row>
    <row r="5113" spans="1:17" ht="45.75" thickBot="1">
      <c r="A5113" s="109" t="s">
        <v>0</v>
      </c>
      <c r="B5113" s="109" t="s">
        <v>0</v>
      </c>
      <c r="C5113" s="109" t="s">
        <v>0</v>
      </c>
      <c r="D5113" s="109" t="s">
        <v>0</v>
      </c>
      <c r="E5113" s="109" t="s">
        <v>0</v>
      </c>
      <c r="F5113" s="109" t="s">
        <v>0</v>
      </c>
      <c r="G5113" s="121" t="s">
        <v>0</v>
      </c>
      <c r="H5113" s="1" t="s">
        <v>126</v>
      </c>
      <c r="I5113" s="1" t="s">
        <v>3016</v>
      </c>
      <c r="J5113" s="1" t="s">
        <v>3199</v>
      </c>
      <c r="K5113" s="1" t="s">
        <v>3198</v>
      </c>
      <c r="L5113" s="1" t="s">
        <v>3191</v>
      </c>
      <c r="M5113" s="1" t="s">
        <v>3193</v>
      </c>
      <c r="N5113" s="1" t="s">
        <v>3194</v>
      </c>
      <c r="O5113" s="1" t="s">
        <v>3195</v>
      </c>
      <c r="P5113" s="1" t="s">
        <v>3192</v>
      </c>
      <c r="Q5113" s="1" t="s">
        <v>3185</v>
      </c>
    </row>
    <row r="5114" spans="1:17">
      <c r="A5114" s="110"/>
      <c r="B5114" s="110"/>
      <c r="C5114" s="110"/>
      <c r="D5114" s="110"/>
      <c r="E5114" s="110"/>
      <c r="F5114" s="110"/>
      <c r="G5114" s="122"/>
      <c r="H5114" s="26" t="s">
        <v>0</v>
      </c>
      <c r="I5114" s="28">
        <v>1</v>
      </c>
      <c r="J5114" s="28">
        <v>2</v>
      </c>
      <c r="K5114" s="28">
        <v>3</v>
      </c>
      <c r="L5114" s="28" t="s">
        <v>3186</v>
      </c>
      <c r="M5114" s="28">
        <v>5</v>
      </c>
      <c r="N5114" s="28">
        <v>6</v>
      </c>
      <c r="O5114" s="28">
        <v>7</v>
      </c>
      <c r="P5114" s="28" t="s">
        <v>3187</v>
      </c>
      <c r="Q5114" s="28">
        <v>9</v>
      </c>
    </row>
    <row r="5115" spans="1:17">
      <c r="A5115" s="110"/>
      <c r="B5115" s="110"/>
      <c r="C5115" s="110"/>
      <c r="D5115" s="110"/>
      <c r="E5115" s="110"/>
      <c r="F5115" s="110"/>
      <c r="G5115" s="122"/>
      <c r="H5115" s="8" t="s">
        <v>878</v>
      </c>
      <c r="I5115" s="9">
        <v>3103119</v>
      </c>
      <c r="J5115" s="9">
        <f t="shared" ref="J5115" si="4355">SUM(J5111)</f>
        <v>2983299</v>
      </c>
      <c r="K5115" s="9">
        <f t="shared" ref="K5115" si="4356">SUM(K5111)</f>
        <v>1565249</v>
      </c>
      <c r="L5115" s="9">
        <f t="shared" ref="L5115:L5116" si="4357">M5115+N5115+O5115</f>
        <v>765760</v>
      </c>
      <c r="M5115" s="9">
        <f t="shared" ref="M5115:O5115" si="4358">SUM(M5111)</f>
        <v>248230</v>
      </c>
      <c r="N5115" s="9">
        <f t="shared" si="4358"/>
        <v>266200</v>
      </c>
      <c r="O5115" s="9">
        <f t="shared" si="4358"/>
        <v>251330</v>
      </c>
      <c r="P5115" s="9">
        <f t="shared" ref="P5115:P5116" si="4359">SUM(K5115+L5115)</f>
        <v>2331009</v>
      </c>
      <c r="Q5115" s="9">
        <f t="shared" si="4337"/>
        <v>78.1352790987427</v>
      </c>
    </row>
    <row r="5116" spans="1:17">
      <c r="A5116" s="110"/>
      <c r="B5116" s="110"/>
      <c r="C5116" s="110"/>
      <c r="D5116" s="110"/>
      <c r="E5116" s="110"/>
      <c r="F5116" s="110"/>
      <c r="G5116" s="122"/>
      <c r="H5116" s="10" t="s">
        <v>68</v>
      </c>
      <c r="I5116" s="9">
        <v>3103119</v>
      </c>
      <c r="J5116" s="9">
        <f t="shared" ref="J5116" si="4360">SUM(J5115)</f>
        <v>2983299</v>
      </c>
      <c r="K5116" s="9">
        <f t="shared" ref="K5116" si="4361">SUM(K5115)</f>
        <v>1565249</v>
      </c>
      <c r="L5116" s="9">
        <f t="shared" si="4357"/>
        <v>765760</v>
      </c>
      <c r="M5116" s="9">
        <f t="shared" ref="M5116:O5116" si="4362">SUM(M5115)</f>
        <v>248230</v>
      </c>
      <c r="N5116" s="9">
        <f t="shared" si="4362"/>
        <v>266200</v>
      </c>
      <c r="O5116" s="9">
        <f t="shared" si="4362"/>
        <v>251330</v>
      </c>
      <c r="P5116" s="9">
        <f t="shared" si="4359"/>
        <v>2331009</v>
      </c>
      <c r="Q5116" s="9">
        <f t="shared" si="4337"/>
        <v>78.1352790987427</v>
      </c>
    </row>
    <row r="5117" spans="1:17">
      <c r="A5117" s="111"/>
      <c r="B5117" s="111"/>
      <c r="C5117" s="111"/>
      <c r="D5117" s="111"/>
      <c r="E5117" s="111"/>
      <c r="F5117" s="111"/>
      <c r="G5117" s="123"/>
      <c r="Q5117" t="str">
        <f t="shared" si="4337"/>
        <v>-</v>
      </c>
    </row>
    <row r="5118" spans="1:17" ht="15.75" thickBot="1">
      <c r="A5118" s="13" t="s">
        <v>0</v>
      </c>
      <c r="B5118" s="13" t="s">
        <v>0</v>
      </c>
      <c r="C5118" s="13" t="s">
        <v>0</v>
      </c>
      <c r="D5118" s="13" t="s">
        <v>0</v>
      </c>
      <c r="E5118" s="13" t="s">
        <v>0</v>
      </c>
      <c r="F5118" s="13" t="s">
        <v>0</v>
      </c>
      <c r="G5118" s="84" t="s">
        <v>0</v>
      </c>
      <c r="H5118" s="27" t="s">
        <v>0</v>
      </c>
      <c r="I5118" s="27"/>
      <c r="J5118" s="27"/>
      <c r="K5118" s="27"/>
      <c r="L5118" s="27"/>
      <c r="M5118" s="27"/>
      <c r="N5118" s="27"/>
      <c r="O5118" s="27"/>
      <c r="P5118" s="27"/>
      <c r="Q5118" s="27" t="str">
        <f t="shared" si="4337"/>
        <v>-</v>
      </c>
    </row>
    <row r="5119" spans="1:17" ht="45.75" thickBot="1">
      <c r="A5119" s="1" t="s">
        <v>82</v>
      </c>
      <c r="B5119" s="1" t="s">
        <v>83</v>
      </c>
      <c r="C5119" s="1" t="s">
        <v>84</v>
      </c>
      <c r="D5119" s="19" t="s">
        <v>0</v>
      </c>
      <c r="E5119" s="1" t="s">
        <v>85</v>
      </c>
      <c r="F5119" s="1" t="s">
        <v>86</v>
      </c>
      <c r="G5119" s="82" t="s">
        <v>87</v>
      </c>
      <c r="H5119" s="1" t="s">
        <v>1</v>
      </c>
      <c r="I5119" s="1" t="s">
        <v>3016</v>
      </c>
      <c r="J5119" s="1" t="s">
        <v>3199</v>
      </c>
      <c r="K5119" s="1" t="s">
        <v>3198</v>
      </c>
      <c r="L5119" s="1" t="s">
        <v>3191</v>
      </c>
      <c r="M5119" s="1" t="s">
        <v>3193</v>
      </c>
      <c r="N5119" s="1" t="s">
        <v>3194</v>
      </c>
      <c r="O5119" s="1" t="s">
        <v>3195</v>
      </c>
      <c r="P5119" s="1" t="s">
        <v>3192</v>
      </c>
      <c r="Q5119" s="1" t="s">
        <v>3185</v>
      </c>
    </row>
    <row r="5120" spans="1:17">
      <c r="A5120" s="20" t="s">
        <v>0</v>
      </c>
      <c r="B5120" s="20" t="s">
        <v>0</v>
      </c>
      <c r="C5120" s="20" t="s">
        <v>0</v>
      </c>
      <c r="D5120" s="21" t="s">
        <v>0</v>
      </c>
      <c r="E5120" s="21" t="s">
        <v>0</v>
      </c>
      <c r="F5120" s="22" t="s">
        <v>0</v>
      </c>
      <c r="G5120" s="83" t="s">
        <v>0</v>
      </c>
      <c r="H5120" s="23" t="s">
        <v>0</v>
      </c>
      <c r="I5120" s="28">
        <v>1</v>
      </c>
      <c r="J5120" s="28">
        <v>2</v>
      </c>
      <c r="K5120" s="28">
        <v>3</v>
      </c>
      <c r="L5120" s="28" t="s">
        <v>3186</v>
      </c>
      <c r="M5120" s="28">
        <v>5</v>
      </c>
      <c r="N5120" s="28">
        <v>6</v>
      </c>
      <c r="O5120" s="28">
        <v>7</v>
      </c>
      <c r="P5120" s="28" t="s">
        <v>3187</v>
      </c>
      <c r="Q5120" s="28">
        <v>9</v>
      </c>
    </row>
    <row r="5121" spans="1:17">
      <c r="A5121" s="17" t="s">
        <v>803</v>
      </c>
      <c r="B5121" s="17" t="s">
        <v>140</v>
      </c>
      <c r="C5121" s="12" t="s">
        <v>1027</v>
      </c>
      <c r="D5121" s="12" t="s">
        <v>1799</v>
      </c>
      <c r="E5121" s="18" t="s">
        <v>0</v>
      </c>
      <c r="F5121" s="18" t="s">
        <v>0</v>
      </c>
      <c r="G5121" s="81" t="s">
        <v>0</v>
      </c>
      <c r="H5121" s="18" t="s">
        <v>1800</v>
      </c>
      <c r="I5121" s="11"/>
      <c r="J5121" s="11"/>
      <c r="K5121" s="11"/>
      <c r="L5121" s="11"/>
      <c r="M5121" s="11"/>
      <c r="N5121" s="11"/>
      <c r="O5121" s="11"/>
      <c r="P5121" s="11"/>
      <c r="Q5121" s="11" t="str">
        <f t="shared" si="4337"/>
        <v>-</v>
      </c>
    </row>
    <row r="5122" spans="1:17" ht="22.5">
      <c r="A5122" s="17" t="s">
        <v>0</v>
      </c>
      <c r="B5122" s="17" t="s">
        <v>0</v>
      </c>
      <c r="C5122" s="17" t="s">
        <v>0</v>
      </c>
      <c r="D5122" s="18" t="s">
        <v>0</v>
      </c>
      <c r="E5122" s="18" t="s">
        <v>0</v>
      </c>
      <c r="F5122" s="18" t="s">
        <v>0</v>
      </c>
      <c r="G5122" s="81" t="s">
        <v>0</v>
      </c>
      <c r="H5122" s="24" t="s">
        <v>27</v>
      </c>
      <c r="I5122" s="29">
        <v>2266637</v>
      </c>
      <c r="J5122" s="29">
        <f t="shared" ref="J5122" si="4363">SUM(J5123,J5131,J5133)</f>
        <v>2188002</v>
      </c>
      <c r="K5122" s="29">
        <f t="shared" ref="K5122" si="4364">SUM(K5123,K5131,K5133)</f>
        <v>1196563</v>
      </c>
      <c r="L5122" s="29">
        <f t="shared" ref="L5122:L5155" si="4365">M5122+N5122+O5122</f>
        <v>418200</v>
      </c>
      <c r="M5122" s="29">
        <f t="shared" ref="M5122:O5122" si="4366">SUM(M5123,M5131,M5133)</f>
        <v>187900</v>
      </c>
      <c r="N5122" s="29">
        <f t="shared" si="4366"/>
        <v>180100</v>
      </c>
      <c r="O5122" s="29">
        <f t="shared" si="4366"/>
        <v>50200</v>
      </c>
      <c r="P5122" s="29">
        <f t="shared" ref="P5122:P5155" si="4367">SUM(K5122+L5122)</f>
        <v>1614763</v>
      </c>
      <c r="Q5122" s="29">
        <f t="shared" si="4337"/>
        <v>73.800800913344688</v>
      </c>
    </row>
    <row r="5123" spans="1:17">
      <c r="A5123" s="12" t="s">
        <v>803</v>
      </c>
      <c r="B5123" s="12" t="s">
        <v>140</v>
      </c>
      <c r="C5123" s="12" t="s">
        <v>1027</v>
      </c>
      <c r="D5123" s="12" t="s">
        <v>1799</v>
      </c>
      <c r="E5123" s="18" t="s">
        <v>2</v>
      </c>
      <c r="F5123" s="18" t="s">
        <v>0</v>
      </c>
      <c r="G5123" s="81" t="s">
        <v>0</v>
      </c>
      <c r="H5123" s="18" t="s">
        <v>3</v>
      </c>
      <c r="I5123" s="3">
        <v>1873985</v>
      </c>
      <c r="J5123" s="3">
        <f t="shared" ref="J5123" si="4368">SUM(J5124:J5125)</f>
        <v>1876850</v>
      </c>
      <c r="K5123" s="3">
        <f t="shared" ref="K5123" si="4369">SUM(K5124:K5125)</f>
        <v>980883</v>
      </c>
      <c r="L5123" s="3">
        <f t="shared" si="4365"/>
        <v>355000</v>
      </c>
      <c r="M5123" s="3">
        <f t="shared" ref="M5123:O5123" si="4370">SUM(M5124:M5125)</f>
        <v>163000</v>
      </c>
      <c r="N5123" s="3">
        <f t="shared" si="4370"/>
        <v>159000</v>
      </c>
      <c r="O5123" s="3">
        <f t="shared" si="4370"/>
        <v>33000</v>
      </c>
      <c r="P5123" s="3">
        <f t="shared" si="4367"/>
        <v>1335883</v>
      </c>
      <c r="Q5123" s="3">
        <f t="shared" si="4337"/>
        <v>71.176865492713858</v>
      </c>
    </row>
    <row r="5124" spans="1:17">
      <c r="A5124" s="33" t="s">
        <v>803</v>
      </c>
      <c r="B5124" s="33" t="s">
        <v>140</v>
      </c>
      <c r="C5124" s="33" t="s">
        <v>1027</v>
      </c>
      <c r="D5124" s="33" t="s">
        <v>1799</v>
      </c>
      <c r="E5124" s="34">
        <v>6111</v>
      </c>
      <c r="F5124" s="33"/>
      <c r="G5124" s="84" t="s">
        <v>3109</v>
      </c>
      <c r="H5124" s="35" t="s">
        <v>4</v>
      </c>
      <c r="I5124" s="2">
        <v>1628210</v>
      </c>
      <c r="J5124" s="2">
        <v>1628210</v>
      </c>
      <c r="K5124" s="2">
        <v>815412</v>
      </c>
      <c r="L5124" s="2">
        <f t="shared" si="4365"/>
        <v>294000</v>
      </c>
      <c r="M5124" s="2">
        <v>140000</v>
      </c>
      <c r="N5124" s="2">
        <v>140000</v>
      </c>
      <c r="O5124" s="2">
        <v>14000</v>
      </c>
      <c r="P5124" s="2">
        <f t="shared" si="4367"/>
        <v>1109412</v>
      </c>
      <c r="Q5124" s="2">
        <f t="shared" si="4337"/>
        <v>68.136911086407764</v>
      </c>
    </row>
    <row r="5125" spans="1:17">
      <c r="A5125" s="17" t="s">
        <v>803</v>
      </c>
      <c r="B5125" s="17" t="s">
        <v>140</v>
      </c>
      <c r="C5125" s="17" t="s">
        <v>1027</v>
      </c>
      <c r="D5125" s="17" t="s">
        <v>1799</v>
      </c>
      <c r="E5125" s="17" t="s">
        <v>91</v>
      </c>
      <c r="F5125" s="12" t="s">
        <v>0</v>
      </c>
      <c r="G5125" s="84" t="s">
        <v>0</v>
      </c>
      <c r="H5125" s="18" t="s">
        <v>5</v>
      </c>
      <c r="I5125" s="3">
        <v>245775</v>
      </c>
      <c r="J5125" s="3">
        <f t="shared" ref="J5125:K5125" si="4371">SUM(J5126:J5130)</f>
        <v>248640</v>
      </c>
      <c r="K5125" s="3">
        <f t="shared" si="4371"/>
        <v>165471</v>
      </c>
      <c r="L5125" s="3">
        <f t="shared" si="4365"/>
        <v>61000</v>
      </c>
      <c r="M5125" s="3">
        <f t="shared" ref="M5125:O5125" si="4372">SUM(M5126:M5130)</f>
        <v>23000</v>
      </c>
      <c r="N5125" s="3">
        <f t="shared" si="4372"/>
        <v>19000</v>
      </c>
      <c r="O5125" s="3">
        <f t="shared" si="4372"/>
        <v>19000</v>
      </c>
      <c r="P5125" s="3">
        <f t="shared" si="4367"/>
        <v>226471</v>
      </c>
      <c r="Q5125" s="3">
        <f t="shared" si="4337"/>
        <v>91.083896396396398</v>
      </c>
    </row>
    <row r="5126" spans="1:17">
      <c r="A5126" s="33" t="s">
        <v>803</v>
      </c>
      <c r="B5126" s="33" t="s">
        <v>140</v>
      </c>
      <c r="C5126" s="33" t="s">
        <v>1027</v>
      </c>
      <c r="D5126" s="33" t="s">
        <v>1799</v>
      </c>
      <c r="E5126" s="34">
        <v>6112</v>
      </c>
      <c r="F5126" s="33" t="s">
        <v>1801</v>
      </c>
      <c r="G5126" s="84" t="s">
        <v>3109</v>
      </c>
      <c r="H5126" s="35" t="s">
        <v>9</v>
      </c>
      <c r="I5126" s="2">
        <v>33968</v>
      </c>
      <c r="J5126" s="2">
        <v>33968</v>
      </c>
      <c r="K5126" s="2">
        <v>17795</v>
      </c>
      <c r="L5126" s="2">
        <f t="shared" si="4365"/>
        <v>9000</v>
      </c>
      <c r="M5126" s="2">
        <v>3000</v>
      </c>
      <c r="N5126" s="2">
        <v>3000</v>
      </c>
      <c r="O5126" s="2">
        <v>3000</v>
      </c>
      <c r="P5126" s="2">
        <f t="shared" si="4367"/>
        <v>26795</v>
      </c>
      <c r="Q5126" s="2">
        <f t="shared" si="4337"/>
        <v>78.883066415449832</v>
      </c>
    </row>
    <row r="5127" spans="1:17">
      <c r="A5127" s="33" t="s">
        <v>803</v>
      </c>
      <c r="B5127" s="33" t="s">
        <v>140</v>
      </c>
      <c r="C5127" s="33" t="s">
        <v>1027</v>
      </c>
      <c r="D5127" s="33" t="s">
        <v>1799</v>
      </c>
      <c r="E5127" s="34">
        <v>6112</v>
      </c>
      <c r="F5127" s="33" t="s">
        <v>1802</v>
      </c>
      <c r="G5127" s="84" t="s">
        <v>3109</v>
      </c>
      <c r="H5127" s="35" t="s">
        <v>10</v>
      </c>
      <c r="I5127" s="2">
        <v>146067</v>
      </c>
      <c r="J5127" s="2">
        <v>146067</v>
      </c>
      <c r="K5127" s="2">
        <v>83071</v>
      </c>
      <c r="L5127" s="2">
        <f t="shared" si="4365"/>
        <v>48000</v>
      </c>
      <c r="M5127" s="2">
        <v>16000</v>
      </c>
      <c r="N5127" s="2">
        <v>16000</v>
      </c>
      <c r="O5127" s="2">
        <v>16000</v>
      </c>
      <c r="P5127" s="2">
        <f t="shared" si="4367"/>
        <v>131071</v>
      </c>
      <c r="Q5127" s="2">
        <f t="shared" si="4337"/>
        <v>89.733478472207963</v>
      </c>
    </row>
    <row r="5128" spans="1:17">
      <c r="A5128" s="12" t="s">
        <v>803</v>
      </c>
      <c r="B5128" s="12" t="s">
        <v>140</v>
      </c>
      <c r="C5128" s="12" t="s">
        <v>1027</v>
      </c>
      <c r="D5128" s="12" t="s">
        <v>1799</v>
      </c>
      <c r="E5128" s="11">
        <v>6112</v>
      </c>
      <c r="F5128" s="12" t="s">
        <v>1803</v>
      </c>
      <c r="G5128" s="84" t="s">
        <v>3109</v>
      </c>
      <c r="H5128" s="13" t="s">
        <v>7</v>
      </c>
      <c r="I5128" s="2">
        <v>30740</v>
      </c>
      <c r="J5128" s="2">
        <v>33605</v>
      </c>
      <c r="K5128" s="2">
        <v>33605</v>
      </c>
      <c r="L5128" s="2">
        <f t="shared" si="4365"/>
        <v>0</v>
      </c>
      <c r="M5128" s="2">
        <v>0</v>
      </c>
      <c r="N5128" s="2">
        <v>0</v>
      </c>
      <c r="O5128" s="2">
        <v>0</v>
      </c>
      <c r="P5128" s="2">
        <f t="shared" si="4367"/>
        <v>33605</v>
      </c>
      <c r="Q5128" s="2">
        <f t="shared" si="4337"/>
        <v>100</v>
      </c>
    </row>
    <row r="5129" spans="1:17">
      <c r="A5129" s="12" t="s">
        <v>803</v>
      </c>
      <c r="B5129" s="12" t="s">
        <v>140</v>
      </c>
      <c r="C5129" s="12" t="s">
        <v>1027</v>
      </c>
      <c r="D5129" s="12" t="s">
        <v>1799</v>
      </c>
      <c r="E5129" s="11">
        <v>6112</v>
      </c>
      <c r="F5129" s="12" t="s">
        <v>1804</v>
      </c>
      <c r="G5129" s="84" t="s">
        <v>3109</v>
      </c>
      <c r="H5129" s="13" t="s">
        <v>8</v>
      </c>
      <c r="I5129" s="2">
        <v>25000</v>
      </c>
      <c r="J5129" s="2">
        <v>25000</v>
      </c>
      <c r="K5129" s="2">
        <v>25000</v>
      </c>
      <c r="L5129" s="2">
        <f t="shared" si="4365"/>
        <v>0</v>
      </c>
      <c r="M5129" s="2">
        <v>0</v>
      </c>
      <c r="N5129" s="2">
        <v>0</v>
      </c>
      <c r="O5129" s="2">
        <v>0</v>
      </c>
      <c r="P5129" s="2">
        <f t="shared" si="4367"/>
        <v>25000</v>
      </c>
      <c r="Q5129" s="2">
        <f t="shared" si="4337"/>
        <v>100</v>
      </c>
    </row>
    <row r="5130" spans="1:17">
      <c r="A5130" s="12" t="s">
        <v>803</v>
      </c>
      <c r="B5130" s="12" t="s">
        <v>140</v>
      </c>
      <c r="C5130" s="12" t="s">
        <v>1027</v>
      </c>
      <c r="D5130" s="12" t="s">
        <v>1799</v>
      </c>
      <c r="E5130" s="11">
        <v>6112</v>
      </c>
      <c r="F5130" s="12" t="s">
        <v>1805</v>
      </c>
      <c r="G5130" s="84" t="s">
        <v>3109</v>
      </c>
      <c r="H5130" s="13" t="s">
        <v>6</v>
      </c>
      <c r="I5130" s="2">
        <v>10000</v>
      </c>
      <c r="J5130" s="2">
        <v>10000</v>
      </c>
      <c r="K5130" s="2">
        <v>6000</v>
      </c>
      <c r="L5130" s="2">
        <f t="shared" si="4365"/>
        <v>4000</v>
      </c>
      <c r="M5130" s="2">
        <v>4000</v>
      </c>
      <c r="N5130" s="2">
        <v>0</v>
      </c>
      <c r="O5130" s="2">
        <v>0</v>
      </c>
      <c r="P5130" s="2">
        <f t="shared" si="4367"/>
        <v>10000</v>
      </c>
      <c r="Q5130" s="2">
        <f t="shared" si="4337"/>
        <v>100</v>
      </c>
    </row>
    <row r="5131" spans="1:17">
      <c r="A5131" s="12" t="s">
        <v>803</v>
      </c>
      <c r="B5131" s="12" t="s">
        <v>140</v>
      </c>
      <c r="C5131" s="12" t="s">
        <v>1027</v>
      </c>
      <c r="D5131" s="12" t="s">
        <v>1799</v>
      </c>
      <c r="E5131" s="18" t="s">
        <v>13</v>
      </c>
      <c r="F5131" s="18" t="s">
        <v>0</v>
      </c>
      <c r="G5131" s="81" t="s">
        <v>0</v>
      </c>
      <c r="H5131" s="18" t="s">
        <v>14</v>
      </c>
      <c r="I5131" s="3">
        <v>170962</v>
      </c>
      <c r="J5131" s="3">
        <f t="shared" ref="J5131:K5131" si="4373">SUM(J5132)</f>
        <v>170962</v>
      </c>
      <c r="K5131" s="3">
        <f t="shared" si="4373"/>
        <v>90519</v>
      </c>
      <c r="L5131" s="3">
        <f t="shared" si="4365"/>
        <v>49000</v>
      </c>
      <c r="M5131" s="3">
        <f t="shared" ref="M5131:O5131" si="4374">SUM(M5132)</f>
        <v>16500</v>
      </c>
      <c r="N5131" s="3">
        <f t="shared" si="4374"/>
        <v>16500</v>
      </c>
      <c r="O5131" s="3">
        <f t="shared" si="4374"/>
        <v>16000</v>
      </c>
      <c r="P5131" s="3">
        <f t="shared" si="4367"/>
        <v>139519</v>
      </c>
      <c r="Q5131" s="3">
        <f t="shared" si="4337"/>
        <v>81.608193633672983</v>
      </c>
    </row>
    <row r="5132" spans="1:17">
      <c r="A5132" s="33" t="s">
        <v>803</v>
      </c>
      <c r="B5132" s="33" t="s">
        <v>140</v>
      </c>
      <c r="C5132" s="33" t="s">
        <v>1027</v>
      </c>
      <c r="D5132" s="33" t="s">
        <v>1799</v>
      </c>
      <c r="E5132" s="34">
        <v>6121</v>
      </c>
      <c r="F5132" s="33"/>
      <c r="G5132" s="84" t="s">
        <v>3109</v>
      </c>
      <c r="H5132" s="35" t="s">
        <v>15</v>
      </c>
      <c r="I5132" s="2">
        <v>170962</v>
      </c>
      <c r="J5132" s="2">
        <v>170962</v>
      </c>
      <c r="K5132" s="2">
        <v>90519</v>
      </c>
      <c r="L5132" s="2">
        <f t="shared" si="4365"/>
        <v>49000</v>
      </c>
      <c r="M5132" s="2">
        <v>16500</v>
      </c>
      <c r="N5132" s="2">
        <v>16500</v>
      </c>
      <c r="O5132" s="2">
        <v>16000</v>
      </c>
      <c r="P5132" s="2">
        <f t="shared" si="4367"/>
        <v>139519</v>
      </c>
      <c r="Q5132" s="2">
        <f t="shared" si="4337"/>
        <v>81.608193633672983</v>
      </c>
    </row>
    <row r="5133" spans="1:17">
      <c r="A5133" s="12" t="s">
        <v>803</v>
      </c>
      <c r="B5133" s="12" t="s">
        <v>140</v>
      </c>
      <c r="C5133" s="12" t="s">
        <v>1027</v>
      </c>
      <c r="D5133" s="12" t="s">
        <v>1799</v>
      </c>
      <c r="E5133" s="18" t="s">
        <v>16</v>
      </c>
      <c r="F5133" s="18" t="s">
        <v>0</v>
      </c>
      <c r="G5133" s="81" t="s">
        <v>0</v>
      </c>
      <c r="H5133" s="18" t="s">
        <v>17</v>
      </c>
      <c r="I5133" s="3">
        <v>221690</v>
      </c>
      <c r="J5133" s="3">
        <f t="shared" ref="J5133:K5133" si="4375">SUM(J5134:J5142)</f>
        <v>140190</v>
      </c>
      <c r="K5133" s="3">
        <f t="shared" si="4375"/>
        <v>125161</v>
      </c>
      <c r="L5133" s="3">
        <f t="shared" si="4365"/>
        <v>14200</v>
      </c>
      <c r="M5133" s="3">
        <f t="shared" ref="M5133:O5133" si="4376">SUM(M5134:M5142)</f>
        <v>8400</v>
      </c>
      <c r="N5133" s="3">
        <f t="shared" si="4376"/>
        <v>4600</v>
      </c>
      <c r="O5133" s="3">
        <f t="shared" si="4376"/>
        <v>1200</v>
      </c>
      <c r="P5133" s="3">
        <f t="shared" si="4367"/>
        <v>139361</v>
      </c>
      <c r="Q5133" s="3">
        <f t="shared" si="4337"/>
        <v>99.408659676153789</v>
      </c>
    </row>
    <row r="5134" spans="1:17">
      <c r="A5134" s="12" t="s">
        <v>803</v>
      </c>
      <c r="B5134" s="12" t="s">
        <v>140</v>
      </c>
      <c r="C5134" s="12" t="s">
        <v>1027</v>
      </c>
      <c r="D5134" s="12" t="s">
        <v>1799</v>
      </c>
      <c r="E5134" s="11">
        <v>6131</v>
      </c>
      <c r="F5134" s="12"/>
      <c r="G5134" s="84" t="s">
        <v>3109</v>
      </c>
      <c r="H5134" s="13" t="s">
        <v>18</v>
      </c>
      <c r="I5134" s="2">
        <v>7100</v>
      </c>
      <c r="J5134" s="2">
        <v>100</v>
      </c>
      <c r="K5134" s="2">
        <v>100</v>
      </c>
      <c r="L5134" s="2">
        <f t="shared" si="4365"/>
        <v>0</v>
      </c>
      <c r="M5134" s="2">
        <v>0</v>
      </c>
      <c r="N5134" s="2">
        <v>0</v>
      </c>
      <c r="O5134" s="2">
        <v>0</v>
      </c>
      <c r="P5134" s="2">
        <f t="shared" si="4367"/>
        <v>100</v>
      </c>
      <c r="Q5134" s="2">
        <f t="shared" si="4337"/>
        <v>100</v>
      </c>
    </row>
    <row r="5135" spans="1:17">
      <c r="A5135" s="12" t="s">
        <v>803</v>
      </c>
      <c r="B5135" s="12" t="s">
        <v>140</v>
      </c>
      <c r="C5135" s="12" t="s">
        <v>1027</v>
      </c>
      <c r="D5135" s="12" t="s">
        <v>1799</v>
      </c>
      <c r="E5135" s="11">
        <v>6132</v>
      </c>
      <c r="F5135" s="12"/>
      <c r="G5135" s="84" t="s">
        <v>3109</v>
      </c>
      <c r="H5135" s="13" t="s">
        <v>19</v>
      </c>
      <c r="I5135" s="2">
        <v>80000</v>
      </c>
      <c r="J5135" s="2">
        <v>63000</v>
      </c>
      <c r="K5135" s="2">
        <v>63000</v>
      </c>
      <c r="L5135" s="2">
        <f t="shared" si="4365"/>
        <v>0</v>
      </c>
      <c r="M5135" s="2">
        <v>0</v>
      </c>
      <c r="N5135" s="2">
        <v>0</v>
      </c>
      <c r="O5135" s="2">
        <v>0</v>
      </c>
      <c r="P5135" s="2">
        <f t="shared" si="4367"/>
        <v>63000</v>
      </c>
      <c r="Q5135" s="2">
        <f t="shared" si="4337"/>
        <v>100</v>
      </c>
    </row>
    <row r="5136" spans="1:17">
      <c r="A5136" s="12" t="s">
        <v>803</v>
      </c>
      <c r="B5136" s="12" t="s">
        <v>140</v>
      </c>
      <c r="C5136" s="12" t="s">
        <v>1027</v>
      </c>
      <c r="D5136" s="12" t="s">
        <v>1799</v>
      </c>
      <c r="E5136" s="11">
        <v>6133</v>
      </c>
      <c r="F5136" s="12"/>
      <c r="G5136" s="84" t="s">
        <v>3109</v>
      </c>
      <c r="H5136" s="13" t="s">
        <v>20</v>
      </c>
      <c r="I5136" s="2">
        <v>6500</v>
      </c>
      <c r="J5136" s="2">
        <v>5000</v>
      </c>
      <c r="K5136" s="2">
        <v>3900</v>
      </c>
      <c r="L5136" s="2">
        <f t="shared" si="4365"/>
        <v>1100</v>
      </c>
      <c r="M5136" s="2">
        <v>500</v>
      </c>
      <c r="N5136" s="2">
        <v>500</v>
      </c>
      <c r="O5136" s="2">
        <v>100</v>
      </c>
      <c r="P5136" s="2">
        <f t="shared" si="4367"/>
        <v>5000</v>
      </c>
      <c r="Q5136" s="2">
        <f t="shared" si="4337"/>
        <v>100</v>
      </c>
    </row>
    <row r="5137" spans="1:17">
      <c r="A5137" s="12" t="s">
        <v>803</v>
      </c>
      <c r="B5137" s="12" t="s">
        <v>140</v>
      </c>
      <c r="C5137" s="12" t="s">
        <v>1027</v>
      </c>
      <c r="D5137" s="12" t="s">
        <v>1799</v>
      </c>
      <c r="E5137" s="11">
        <v>6134</v>
      </c>
      <c r="F5137" s="12"/>
      <c r="G5137" s="84" t="s">
        <v>3109</v>
      </c>
      <c r="H5137" s="13" t="s">
        <v>21</v>
      </c>
      <c r="I5137" s="2">
        <v>28000</v>
      </c>
      <c r="J5137" s="2">
        <v>25000</v>
      </c>
      <c r="K5137" s="2">
        <v>22000</v>
      </c>
      <c r="L5137" s="2">
        <f t="shared" si="4365"/>
        <v>3000</v>
      </c>
      <c r="M5137" s="2">
        <v>2000</v>
      </c>
      <c r="N5137" s="2">
        <v>1000</v>
      </c>
      <c r="O5137" s="2">
        <v>0</v>
      </c>
      <c r="P5137" s="2">
        <f t="shared" si="4367"/>
        <v>25000</v>
      </c>
      <c r="Q5137" s="2">
        <f t="shared" si="4337"/>
        <v>100</v>
      </c>
    </row>
    <row r="5138" spans="1:17">
      <c r="A5138" s="12" t="s">
        <v>803</v>
      </c>
      <c r="B5138" s="12" t="s">
        <v>140</v>
      </c>
      <c r="C5138" s="12" t="s">
        <v>1027</v>
      </c>
      <c r="D5138" s="12" t="s">
        <v>1799</v>
      </c>
      <c r="E5138" s="11">
        <v>6135</v>
      </c>
      <c r="F5138" s="12"/>
      <c r="G5138" s="84" t="s">
        <v>3109</v>
      </c>
      <c r="H5138" s="13" t="s">
        <v>22</v>
      </c>
      <c r="I5138" s="2">
        <v>4100</v>
      </c>
      <c r="J5138" s="2">
        <v>100</v>
      </c>
      <c r="K5138" s="2">
        <v>100</v>
      </c>
      <c r="L5138" s="2">
        <f t="shared" si="4365"/>
        <v>0</v>
      </c>
      <c r="M5138" s="2">
        <v>0</v>
      </c>
      <c r="N5138" s="2">
        <v>0</v>
      </c>
      <c r="O5138" s="2">
        <v>0</v>
      </c>
      <c r="P5138" s="2">
        <f t="shared" si="4367"/>
        <v>100</v>
      </c>
      <c r="Q5138" s="2">
        <f t="shared" si="4337"/>
        <v>100</v>
      </c>
    </row>
    <row r="5139" spans="1:17">
      <c r="A5139" s="12" t="s">
        <v>803</v>
      </c>
      <c r="B5139" s="12" t="s">
        <v>140</v>
      </c>
      <c r="C5139" s="12" t="s">
        <v>1027</v>
      </c>
      <c r="D5139" s="12" t="s">
        <v>1799</v>
      </c>
      <c r="E5139" s="11">
        <v>6136</v>
      </c>
      <c r="F5139" s="12"/>
      <c r="G5139" s="84" t="s">
        <v>3109</v>
      </c>
      <c r="H5139" s="13" t="s">
        <v>23</v>
      </c>
      <c r="I5139" s="2">
        <v>21000</v>
      </c>
      <c r="J5139" s="2">
        <v>20000</v>
      </c>
      <c r="K5139" s="2">
        <v>15000</v>
      </c>
      <c r="L5139" s="2">
        <f t="shared" si="4365"/>
        <v>5000</v>
      </c>
      <c r="M5139" s="2">
        <v>3000</v>
      </c>
      <c r="N5139" s="2">
        <v>2000</v>
      </c>
      <c r="O5139" s="2">
        <v>0</v>
      </c>
      <c r="P5139" s="2">
        <f t="shared" si="4367"/>
        <v>20000</v>
      </c>
      <c r="Q5139" s="2">
        <f t="shared" si="4337"/>
        <v>100</v>
      </c>
    </row>
    <row r="5140" spans="1:17">
      <c r="A5140" s="12" t="s">
        <v>803</v>
      </c>
      <c r="B5140" s="12" t="s">
        <v>140</v>
      </c>
      <c r="C5140" s="12" t="s">
        <v>1027</v>
      </c>
      <c r="D5140" s="12" t="s">
        <v>1799</v>
      </c>
      <c r="E5140" s="11">
        <v>6137</v>
      </c>
      <c r="F5140" s="12"/>
      <c r="G5140" s="84" t="s">
        <v>3109</v>
      </c>
      <c r="H5140" s="13" t="s">
        <v>24</v>
      </c>
      <c r="I5140" s="2">
        <v>13000</v>
      </c>
      <c r="J5140" s="2">
        <v>6000</v>
      </c>
      <c r="K5140" s="2">
        <v>6000</v>
      </c>
      <c r="L5140" s="2">
        <f t="shared" si="4365"/>
        <v>0</v>
      </c>
      <c r="M5140" s="2">
        <v>0</v>
      </c>
      <c r="N5140" s="2">
        <v>0</v>
      </c>
      <c r="O5140" s="2">
        <v>0</v>
      </c>
      <c r="P5140" s="2">
        <f t="shared" si="4367"/>
        <v>6000</v>
      </c>
      <c r="Q5140" s="2">
        <f t="shared" si="4337"/>
        <v>100</v>
      </c>
    </row>
    <row r="5141" spans="1:17">
      <c r="A5141" s="12" t="s">
        <v>803</v>
      </c>
      <c r="B5141" s="12" t="s">
        <v>140</v>
      </c>
      <c r="C5141" s="12" t="s">
        <v>1027</v>
      </c>
      <c r="D5141" s="12" t="s">
        <v>1799</v>
      </c>
      <c r="E5141" s="11">
        <v>6138</v>
      </c>
      <c r="F5141" s="12"/>
      <c r="G5141" s="84" t="s">
        <v>3109</v>
      </c>
      <c r="H5141" s="13" t="s">
        <v>25</v>
      </c>
      <c r="I5141" s="2">
        <v>3000</v>
      </c>
      <c r="J5141" s="2">
        <v>0</v>
      </c>
      <c r="K5141" s="2">
        <v>0</v>
      </c>
      <c r="L5141" s="2">
        <f t="shared" si="4365"/>
        <v>0</v>
      </c>
      <c r="M5141" s="2">
        <v>0</v>
      </c>
      <c r="N5141" s="2">
        <v>0</v>
      </c>
      <c r="O5141" s="2">
        <v>0</v>
      </c>
      <c r="P5141" s="2">
        <f t="shared" si="4367"/>
        <v>0</v>
      </c>
      <c r="Q5141" s="2" t="str">
        <f t="shared" si="4337"/>
        <v>-</v>
      </c>
    </row>
    <row r="5142" spans="1:17">
      <c r="A5142" s="17" t="s">
        <v>803</v>
      </c>
      <c r="B5142" s="17" t="s">
        <v>140</v>
      </c>
      <c r="C5142" s="17" t="s">
        <v>1027</v>
      </c>
      <c r="D5142" s="17" t="s">
        <v>1799</v>
      </c>
      <c r="E5142" s="17" t="s">
        <v>99</v>
      </c>
      <c r="F5142" s="12" t="s">
        <v>0</v>
      </c>
      <c r="G5142" s="84" t="s">
        <v>0</v>
      </c>
      <c r="H5142" s="18" t="s">
        <v>26</v>
      </c>
      <c r="I5142" s="3">
        <v>58990</v>
      </c>
      <c r="J5142" s="3">
        <f t="shared" ref="J5142:K5142" si="4377">SUM(J5143:J5145)</f>
        <v>20990</v>
      </c>
      <c r="K5142" s="3">
        <f t="shared" si="4377"/>
        <v>15061</v>
      </c>
      <c r="L5142" s="3">
        <f t="shared" si="4365"/>
        <v>5100</v>
      </c>
      <c r="M5142" s="3">
        <f t="shared" ref="M5142:O5142" si="4378">SUM(M5143:M5145)</f>
        <v>2900</v>
      </c>
      <c r="N5142" s="3">
        <f t="shared" si="4378"/>
        <v>1100</v>
      </c>
      <c r="O5142" s="3">
        <f t="shared" si="4378"/>
        <v>1100</v>
      </c>
      <c r="P5142" s="3">
        <f t="shared" si="4367"/>
        <v>20161</v>
      </c>
      <c r="Q5142" s="3">
        <f t="shared" si="4337"/>
        <v>96.05050023820867</v>
      </c>
    </row>
    <row r="5143" spans="1:17">
      <c r="A5143" s="12" t="s">
        <v>803</v>
      </c>
      <c r="B5143" s="12" t="s">
        <v>140</v>
      </c>
      <c r="C5143" s="12" t="s">
        <v>1027</v>
      </c>
      <c r="D5143" s="12" t="s">
        <v>1799</v>
      </c>
      <c r="E5143" s="11">
        <v>6139</v>
      </c>
      <c r="F5143" s="12"/>
      <c r="G5143" s="84" t="s">
        <v>3109</v>
      </c>
      <c r="H5143" s="13" t="s">
        <v>26</v>
      </c>
      <c r="I5143" s="2">
        <v>48800</v>
      </c>
      <c r="J5143" s="2">
        <v>10800</v>
      </c>
      <c r="K5143" s="2">
        <v>9000</v>
      </c>
      <c r="L5143" s="2">
        <f t="shared" si="4365"/>
        <v>1800</v>
      </c>
      <c r="M5143" s="2">
        <v>1800</v>
      </c>
      <c r="N5143" s="2">
        <v>0</v>
      </c>
      <c r="O5143" s="2">
        <v>0</v>
      </c>
      <c r="P5143" s="2">
        <f t="shared" si="4367"/>
        <v>10800</v>
      </c>
      <c r="Q5143" s="2">
        <f t="shared" si="4337"/>
        <v>100</v>
      </c>
    </row>
    <row r="5144" spans="1:17">
      <c r="A5144" s="33" t="s">
        <v>803</v>
      </c>
      <c r="B5144" s="33" t="s">
        <v>140</v>
      </c>
      <c r="C5144" s="33" t="s">
        <v>1027</v>
      </c>
      <c r="D5144" s="33" t="s">
        <v>1799</v>
      </c>
      <c r="E5144" s="34">
        <v>6139</v>
      </c>
      <c r="F5144" s="33" t="s">
        <v>1806</v>
      </c>
      <c r="G5144" s="84" t="s">
        <v>3109</v>
      </c>
      <c r="H5144" s="35" t="s">
        <v>108</v>
      </c>
      <c r="I5144" s="2">
        <v>4914</v>
      </c>
      <c r="J5144" s="2">
        <v>4914</v>
      </c>
      <c r="K5144" s="2">
        <v>2611</v>
      </c>
      <c r="L5144" s="2">
        <f t="shared" si="4365"/>
        <v>1500</v>
      </c>
      <c r="M5144" s="2">
        <v>500</v>
      </c>
      <c r="N5144" s="2">
        <v>500</v>
      </c>
      <c r="O5144" s="2">
        <v>500</v>
      </c>
      <c r="P5144" s="2">
        <f t="shared" si="4367"/>
        <v>4111</v>
      </c>
      <c r="Q5144" s="2">
        <f t="shared" si="4337"/>
        <v>83.658933658933648</v>
      </c>
    </row>
    <row r="5145" spans="1:17" ht="22.5">
      <c r="A5145" s="12" t="s">
        <v>803</v>
      </c>
      <c r="B5145" s="12" t="s">
        <v>140</v>
      </c>
      <c r="C5145" s="12" t="s">
        <v>1027</v>
      </c>
      <c r="D5145" s="12" t="s">
        <v>1799</v>
      </c>
      <c r="E5145" s="11">
        <v>6139</v>
      </c>
      <c r="F5145" s="12" t="s">
        <v>1807</v>
      </c>
      <c r="G5145" s="84" t="s">
        <v>3109</v>
      </c>
      <c r="H5145" s="13" t="s">
        <v>114</v>
      </c>
      <c r="I5145" s="2">
        <v>5276</v>
      </c>
      <c r="J5145" s="2">
        <v>5276</v>
      </c>
      <c r="K5145" s="2">
        <v>3450</v>
      </c>
      <c r="L5145" s="2">
        <f t="shared" si="4365"/>
        <v>1800</v>
      </c>
      <c r="M5145" s="2">
        <v>600</v>
      </c>
      <c r="N5145" s="2">
        <v>600</v>
      </c>
      <c r="O5145" s="2">
        <v>600</v>
      </c>
      <c r="P5145" s="2">
        <f t="shared" si="4367"/>
        <v>5250</v>
      </c>
      <c r="Q5145" s="2">
        <f t="shared" ref="Q5145:Q5208" si="4379">IF(J5145=0,"-",P5145/J5145*100)</f>
        <v>99.507202426080369</v>
      </c>
    </row>
    <row r="5146" spans="1:17" ht="22.5">
      <c r="A5146" s="17" t="s">
        <v>0</v>
      </c>
      <c r="B5146" s="17" t="s">
        <v>0</v>
      </c>
      <c r="C5146" s="17" t="s">
        <v>0</v>
      </c>
      <c r="D5146" s="18" t="s">
        <v>0</v>
      </c>
      <c r="E5146" s="18" t="s">
        <v>0</v>
      </c>
      <c r="F5146" s="18" t="s">
        <v>0</v>
      </c>
      <c r="G5146" s="81" t="s">
        <v>0</v>
      </c>
      <c r="H5146" s="24" t="s">
        <v>36</v>
      </c>
      <c r="I5146" s="29">
        <v>100</v>
      </c>
      <c r="J5146" s="29">
        <f t="shared" ref="J5146:K5148" si="4380">SUM(J5147)</f>
        <v>100</v>
      </c>
      <c r="K5146" s="29">
        <f t="shared" si="4380"/>
        <v>0</v>
      </c>
      <c r="L5146" s="29">
        <f t="shared" si="4365"/>
        <v>0</v>
      </c>
      <c r="M5146" s="29">
        <f t="shared" ref="M5146:O5148" si="4381">SUM(M5147)</f>
        <v>0</v>
      </c>
      <c r="N5146" s="29">
        <f t="shared" si="4381"/>
        <v>0</v>
      </c>
      <c r="O5146" s="29">
        <f t="shared" si="4381"/>
        <v>0</v>
      </c>
      <c r="P5146" s="29">
        <f t="shared" si="4367"/>
        <v>0</v>
      </c>
      <c r="Q5146" s="29">
        <f t="shared" si="4379"/>
        <v>0</v>
      </c>
    </row>
    <row r="5147" spans="1:17">
      <c r="A5147" s="12" t="s">
        <v>803</v>
      </c>
      <c r="B5147" s="12" t="s">
        <v>140</v>
      </c>
      <c r="C5147" s="12" t="s">
        <v>1027</v>
      </c>
      <c r="D5147" s="12" t="s">
        <v>1799</v>
      </c>
      <c r="E5147" s="18" t="s">
        <v>28</v>
      </c>
      <c r="F5147" s="18" t="s">
        <v>0</v>
      </c>
      <c r="G5147" s="81" t="s">
        <v>0</v>
      </c>
      <c r="H5147" s="18" t="s">
        <v>29</v>
      </c>
      <c r="I5147" s="3">
        <v>100</v>
      </c>
      <c r="J5147" s="3">
        <f t="shared" si="4380"/>
        <v>100</v>
      </c>
      <c r="K5147" s="3">
        <f t="shared" si="4380"/>
        <v>0</v>
      </c>
      <c r="L5147" s="3">
        <f t="shared" si="4365"/>
        <v>0</v>
      </c>
      <c r="M5147" s="3">
        <f t="shared" si="4381"/>
        <v>0</v>
      </c>
      <c r="N5147" s="3">
        <f t="shared" si="4381"/>
        <v>0</v>
      </c>
      <c r="O5147" s="3">
        <f t="shared" si="4381"/>
        <v>0</v>
      </c>
      <c r="P5147" s="3">
        <f t="shared" si="4367"/>
        <v>0</v>
      </c>
      <c r="Q5147" s="3">
        <f t="shared" si="4379"/>
        <v>0</v>
      </c>
    </row>
    <row r="5148" spans="1:17">
      <c r="A5148" s="17" t="s">
        <v>803</v>
      </c>
      <c r="B5148" s="17" t="s">
        <v>140</v>
      </c>
      <c r="C5148" s="17" t="s">
        <v>1027</v>
      </c>
      <c r="D5148" s="17" t="s">
        <v>1799</v>
      </c>
      <c r="E5148" s="17" t="s">
        <v>120</v>
      </c>
      <c r="F5148" s="12" t="s">
        <v>0</v>
      </c>
      <c r="G5148" s="84" t="s">
        <v>0</v>
      </c>
      <c r="H5148" s="18" t="s">
        <v>35</v>
      </c>
      <c r="I5148" s="3">
        <v>100</v>
      </c>
      <c r="J5148" s="3">
        <f t="shared" si="4380"/>
        <v>100</v>
      </c>
      <c r="K5148" s="3">
        <f t="shared" si="4380"/>
        <v>0</v>
      </c>
      <c r="L5148" s="3">
        <f t="shared" si="4365"/>
        <v>0</v>
      </c>
      <c r="M5148" s="3">
        <f t="shared" si="4381"/>
        <v>0</v>
      </c>
      <c r="N5148" s="3">
        <f t="shared" si="4381"/>
        <v>0</v>
      </c>
      <c r="O5148" s="3">
        <f t="shared" si="4381"/>
        <v>0</v>
      </c>
      <c r="P5148" s="3">
        <f t="shared" si="4367"/>
        <v>0</v>
      </c>
      <c r="Q5148" s="3">
        <f t="shared" si="4379"/>
        <v>0</v>
      </c>
    </row>
    <row r="5149" spans="1:17">
      <c r="A5149" s="12" t="s">
        <v>803</v>
      </c>
      <c r="B5149" s="12" t="s">
        <v>140</v>
      </c>
      <c r="C5149" s="12" t="s">
        <v>1027</v>
      </c>
      <c r="D5149" s="12" t="s">
        <v>1799</v>
      </c>
      <c r="E5149" s="11">
        <v>6148</v>
      </c>
      <c r="F5149" s="12"/>
      <c r="G5149" s="84" t="s">
        <v>3109</v>
      </c>
      <c r="H5149" s="13" t="s">
        <v>35</v>
      </c>
      <c r="I5149" s="2">
        <v>100</v>
      </c>
      <c r="J5149" s="2">
        <v>100</v>
      </c>
      <c r="K5149" s="2">
        <v>0</v>
      </c>
      <c r="L5149" s="2">
        <f t="shared" si="4365"/>
        <v>0</v>
      </c>
      <c r="M5149" s="2"/>
      <c r="N5149" s="2"/>
      <c r="O5149" s="2"/>
      <c r="P5149" s="2">
        <f t="shared" si="4367"/>
        <v>0</v>
      </c>
      <c r="Q5149" s="2">
        <f t="shared" si="4379"/>
        <v>0</v>
      </c>
    </row>
    <row r="5150" spans="1:17" ht="22.5">
      <c r="A5150" s="17" t="s">
        <v>0</v>
      </c>
      <c r="B5150" s="17" t="s">
        <v>0</v>
      </c>
      <c r="C5150" s="17" t="s">
        <v>0</v>
      </c>
      <c r="D5150" s="18" t="s">
        <v>0</v>
      </c>
      <c r="E5150" s="18" t="s">
        <v>0</v>
      </c>
      <c r="F5150" s="18" t="s">
        <v>0</v>
      </c>
      <c r="G5150" s="81" t="s">
        <v>0</v>
      </c>
      <c r="H5150" s="24" t="s">
        <v>58</v>
      </c>
      <c r="I5150" s="29">
        <v>49000</v>
      </c>
      <c r="J5150" s="29">
        <f t="shared" ref="J5150:K5150" si="4382">SUM(J5151)</f>
        <v>30000</v>
      </c>
      <c r="K5150" s="29">
        <f t="shared" si="4382"/>
        <v>17000</v>
      </c>
      <c r="L5150" s="29">
        <f t="shared" si="4365"/>
        <v>13000</v>
      </c>
      <c r="M5150" s="29">
        <f t="shared" ref="M5150:O5150" si="4383">SUM(M5151)</f>
        <v>8000</v>
      </c>
      <c r="N5150" s="29">
        <f t="shared" si="4383"/>
        <v>5000</v>
      </c>
      <c r="O5150" s="29">
        <f t="shared" si="4383"/>
        <v>0</v>
      </c>
      <c r="P5150" s="29">
        <f t="shared" si="4367"/>
        <v>30000</v>
      </c>
      <c r="Q5150" s="29">
        <f t="shared" si="4379"/>
        <v>100</v>
      </c>
    </row>
    <row r="5151" spans="1:17">
      <c r="A5151" s="12" t="s">
        <v>803</v>
      </c>
      <c r="B5151" s="12" t="s">
        <v>140</v>
      </c>
      <c r="C5151" s="12" t="s">
        <v>1027</v>
      </c>
      <c r="D5151" s="12" t="s">
        <v>1799</v>
      </c>
      <c r="E5151" s="18" t="s">
        <v>50</v>
      </c>
      <c r="F5151" s="18" t="s">
        <v>0</v>
      </c>
      <c r="G5151" s="81" t="s">
        <v>0</v>
      </c>
      <c r="H5151" s="18" t="s">
        <v>51</v>
      </c>
      <c r="I5151" s="3">
        <v>49000</v>
      </c>
      <c r="J5151" s="3">
        <f t="shared" ref="J5151" si="4384">SUM(J5152:J5153)</f>
        <v>30000</v>
      </c>
      <c r="K5151" s="3">
        <f t="shared" ref="K5151" si="4385">SUM(K5152:K5153)</f>
        <v>17000</v>
      </c>
      <c r="L5151" s="3">
        <f t="shared" si="4365"/>
        <v>13000</v>
      </c>
      <c r="M5151" s="3">
        <f t="shared" ref="M5151:O5151" si="4386">SUM(M5152:M5153)</f>
        <v>8000</v>
      </c>
      <c r="N5151" s="3">
        <f t="shared" si="4386"/>
        <v>5000</v>
      </c>
      <c r="O5151" s="3">
        <f t="shared" si="4386"/>
        <v>0</v>
      </c>
      <c r="P5151" s="3">
        <f t="shared" si="4367"/>
        <v>30000</v>
      </c>
      <c r="Q5151" s="3">
        <f t="shared" si="4379"/>
        <v>100</v>
      </c>
    </row>
    <row r="5152" spans="1:17">
      <c r="A5152" s="12" t="s">
        <v>803</v>
      </c>
      <c r="B5152" s="12" t="s">
        <v>140</v>
      </c>
      <c r="C5152" s="12" t="s">
        <v>1027</v>
      </c>
      <c r="D5152" s="12" t="s">
        <v>1799</v>
      </c>
      <c r="E5152" s="11">
        <v>8213</v>
      </c>
      <c r="F5152" s="12"/>
      <c r="G5152" s="84" t="s">
        <v>3109</v>
      </c>
      <c r="H5152" s="13" t="s">
        <v>54</v>
      </c>
      <c r="I5152" s="2">
        <v>39000</v>
      </c>
      <c r="J5152" s="2">
        <v>20000</v>
      </c>
      <c r="K5152" s="2">
        <v>10000</v>
      </c>
      <c r="L5152" s="2">
        <f t="shared" si="4365"/>
        <v>10000</v>
      </c>
      <c r="M5152" s="2">
        <v>5000</v>
      </c>
      <c r="N5152" s="2">
        <v>5000</v>
      </c>
      <c r="O5152" s="2">
        <v>0</v>
      </c>
      <c r="P5152" s="2">
        <f t="shared" si="4367"/>
        <v>20000</v>
      </c>
      <c r="Q5152" s="2">
        <f t="shared" si="4379"/>
        <v>100</v>
      </c>
    </row>
    <row r="5153" spans="1:17">
      <c r="A5153" s="12" t="s">
        <v>803</v>
      </c>
      <c r="B5153" s="12" t="s">
        <v>140</v>
      </c>
      <c r="C5153" s="12" t="s">
        <v>1027</v>
      </c>
      <c r="D5153" s="12" t="s">
        <v>1799</v>
      </c>
      <c r="E5153" s="11">
        <v>8216</v>
      </c>
      <c r="F5153" s="12"/>
      <c r="G5153" s="84" t="s">
        <v>3109</v>
      </c>
      <c r="H5153" s="13" t="s">
        <v>57</v>
      </c>
      <c r="I5153" s="2">
        <v>10000</v>
      </c>
      <c r="J5153" s="2">
        <v>10000</v>
      </c>
      <c r="K5153" s="2">
        <v>7000</v>
      </c>
      <c r="L5153" s="2">
        <f t="shared" si="4365"/>
        <v>3000</v>
      </c>
      <c r="M5153" s="2">
        <v>3000</v>
      </c>
      <c r="N5153" s="2">
        <v>0</v>
      </c>
      <c r="O5153" s="2">
        <v>0</v>
      </c>
      <c r="P5153" s="2">
        <f t="shared" si="4367"/>
        <v>10000</v>
      </c>
      <c r="Q5153" s="2">
        <f t="shared" si="4379"/>
        <v>100</v>
      </c>
    </row>
    <row r="5154" spans="1:17">
      <c r="A5154" s="13" t="s">
        <v>0</v>
      </c>
      <c r="B5154" s="13" t="s">
        <v>0</v>
      </c>
      <c r="C5154" s="13" t="s">
        <v>0</v>
      </c>
      <c r="D5154" s="13" t="s">
        <v>0</v>
      </c>
      <c r="E5154" s="13" t="s">
        <v>0</v>
      </c>
      <c r="F5154" s="13" t="s">
        <v>0</v>
      </c>
      <c r="G5154" s="84" t="s">
        <v>0</v>
      </c>
      <c r="H5154" s="24" t="s">
        <v>1808</v>
      </c>
      <c r="I5154" s="29">
        <v>2315737</v>
      </c>
      <c r="J5154" s="29">
        <f t="shared" ref="J5154:K5154" si="4387">SUM(J5122,J5146,J5150)</f>
        <v>2218102</v>
      </c>
      <c r="K5154" s="29">
        <f t="shared" si="4387"/>
        <v>1213563</v>
      </c>
      <c r="L5154" s="29">
        <f t="shared" si="4365"/>
        <v>431200</v>
      </c>
      <c r="M5154" s="29">
        <f t="shared" ref="M5154:O5154" si="4388">SUM(M5122,M5146,M5150)</f>
        <v>195900</v>
      </c>
      <c r="N5154" s="29">
        <f t="shared" si="4388"/>
        <v>185100</v>
      </c>
      <c r="O5154" s="29">
        <f t="shared" si="4388"/>
        <v>50200</v>
      </c>
      <c r="P5154" s="29">
        <f t="shared" si="4367"/>
        <v>1644763</v>
      </c>
      <c r="Q5154" s="29">
        <f t="shared" si="4379"/>
        <v>74.151819889256672</v>
      </c>
    </row>
    <row r="5155" spans="1:17" ht="15.75" thickBot="1">
      <c r="A5155" s="13" t="s">
        <v>0</v>
      </c>
      <c r="B5155" s="13" t="s">
        <v>0</v>
      </c>
      <c r="C5155" s="13" t="s">
        <v>0</v>
      </c>
      <c r="D5155" s="13" t="s">
        <v>0</v>
      </c>
      <c r="E5155" s="13" t="s">
        <v>0</v>
      </c>
      <c r="F5155" s="13" t="s">
        <v>0</v>
      </c>
      <c r="G5155" s="84" t="s">
        <v>0</v>
      </c>
      <c r="H5155" s="18" t="s">
        <v>125</v>
      </c>
      <c r="I5155" s="3">
        <v>58</v>
      </c>
      <c r="J5155" s="3">
        <v>58</v>
      </c>
      <c r="K5155" s="3">
        <v>0</v>
      </c>
      <c r="L5155" s="3">
        <f t="shared" si="4365"/>
        <v>0</v>
      </c>
      <c r="M5155" s="3"/>
      <c r="N5155" s="3"/>
      <c r="O5155" s="3"/>
      <c r="P5155" s="3">
        <f t="shared" si="4367"/>
        <v>0</v>
      </c>
      <c r="Q5155" s="3">
        <f t="shared" si="4379"/>
        <v>0</v>
      </c>
    </row>
    <row r="5156" spans="1:17" ht="45.75" thickBot="1">
      <c r="A5156" s="109" t="s">
        <v>0</v>
      </c>
      <c r="B5156" s="109" t="s">
        <v>0</v>
      </c>
      <c r="C5156" s="109" t="s">
        <v>0</v>
      </c>
      <c r="D5156" s="109" t="s">
        <v>0</v>
      </c>
      <c r="E5156" s="109" t="s">
        <v>0</v>
      </c>
      <c r="F5156" s="109" t="s">
        <v>0</v>
      </c>
      <c r="G5156" s="121" t="s">
        <v>0</v>
      </c>
      <c r="H5156" s="1" t="s">
        <v>126</v>
      </c>
      <c r="I5156" s="1" t="s">
        <v>3016</v>
      </c>
      <c r="J5156" s="1" t="s">
        <v>3199</v>
      </c>
      <c r="K5156" s="1" t="s">
        <v>3198</v>
      </c>
      <c r="L5156" s="1" t="s">
        <v>3191</v>
      </c>
      <c r="M5156" s="1" t="s">
        <v>3193</v>
      </c>
      <c r="N5156" s="1" t="s">
        <v>3194</v>
      </c>
      <c r="O5156" s="1" t="s">
        <v>3195</v>
      </c>
      <c r="P5156" s="1" t="s">
        <v>3192</v>
      </c>
      <c r="Q5156" s="1" t="s">
        <v>3185</v>
      </c>
    </row>
    <row r="5157" spans="1:17">
      <c r="A5157" s="110"/>
      <c r="B5157" s="110"/>
      <c r="C5157" s="110"/>
      <c r="D5157" s="110"/>
      <c r="E5157" s="110"/>
      <c r="F5157" s="110"/>
      <c r="G5157" s="122"/>
      <c r="H5157" s="26" t="s">
        <v>0</v>
      </c>
      <c r="I5157" s="28">
        <v>1</v>
      </c>
      <c r="J5157" s="28">
        <v>2</v>
      </c>
      <c r="K5157" s="28">
        <v>3</v>
      </c>
      <c r="L5157" s="28" t="s">
        <v>3186</v>
      </c>
      <c r="M5157" s="28">
        <v>5</v>
      </c>
      <c r="N5157" s="28">
        <v>6</v>
      </c>
      <c r="O5157" s="28">
        <v>7</v>
      </c>
      <c r="P5157" s="28" t="s">
        <v>3187</v>
      </c>
      <c r="Q5157" s="28">
        <v>9</v>
      </c>
    </row>
    <row r="5158" spans="1:17">
      <c r="A5158" s="110"/>
      <c r="B5158" s="110"/>
      <c r="C5158" s="110"/>
      <c r="D5158" s="110"/>
      <c r="E5158" s="110"/>
      <c r="F5158" s="110"/>
      <c r="G5158" s="122"/>
      <c r="H5158" s="8" t="s">
        <v>878</v>
      </c>
      <c r="I5158" s="9">
        <v>2315737</v>
      </c>
      <c r="J5158" s="9">
        <f t="shared" ref="J5158" si="4389">SUM(J5154)</f>
        <v>2218102</v>
      </c>
      <c r="K5158" s="9">
        <f t="shared" ref="K5158" si="4390">SUM(K5154)</f>
        <v>1213563</v>
      </c>
      <c r="L5158" s="9">
        <f t="shared" ref="L5158:L5159" si="4391">M5158+N5158+O5158</f>
        <v>431200</v>
      </c>
      <c r="M5158" s="9">
        <f t="shared" ref="M5158:O5158" si="4392">SUM(M5154)</f>
        <v>195900</v>
      </c>
      <c r="N5158" s="9">
        <f t="shared" si="4392"/>
        <v>185100</v>
      </c>
      <c r="O5158" s="9">
        <f t="shared" si="4392"/>
        <v>50200</v>
      </c>
      <c r="P5158" s="9">
        <f t="shared" ref="P5158:P5159" si="4393">SUM(K5158+L5158)</f>
        <v>1644763</v>
      </c>
      <c r="Q5158" s="9">
        <f t="shared" si="4379"/>
        <v>74.151819889256672</v>
      </c>
    </row>
    <row r="5159" spans="1:17">
      <c r="A5159" s="110"/>
      <c r="B5159" s="110"/>
      <c r="C5159" s="110"/>
      <c r="D5159" s="110"/>
      <c r="E5159" s="110"/>
      <c r="F5159" s="110"/>
      <c r="G5159" s="122"/>
      <c r="H5159" s="10" t="s">
        <v>68</v>
      </c>
      <c r="I5159" s="9">
        <v>2315737</v>
      </c>
      <c r="J5159" s="9">
        <f t="shared" ref="J5159" si="4394">SUM(J5158)</f>
        <v>2218102</v>
      </c>
      <c r="K5159" s="9">
        <f t="shared" ref="K5159" si="4395">SUM(K5158)</f>
        <v>1213563</v>
      </c>
      <c r="L5159" s="9">
        <f t="shared" si="4391"/>
        <v>431200</v>
      </c>
      <c r="M5159" s="9">
        <f t="shared" ref="M5159:O5159" si="4396">SUM(M5158)</f>
        <v>195900</v>
      </c>
      <c r="N5159" s="9">
        <f t="shared" si="4396"/>
        <v>185100</v>
      </c>
      <c r="O5159" s="9">
        <f t="shared" si="4396"/>
        <v>50200</v>
      </c>
      <c r="P5159" s="9">
        <f t="shared" si="4393"/>
        <v>1644763</v>
      </c>
      <c r="Q5159" s="9">
        <f t="shared" si="4379"/>
        <v>74.151819889256672</v>
      </c>
    </row>
    <row r="5160" spans="1:17">
      <c r="A5160" s="111"/>
      <c r="B5160" s="111"/>
      <c r="C5160" s="111"/>
      <c r="D5160" s="111"/>
      <c r="E5160" s="111"/>
      <c r="F5160" s="111"/>
      <c r="G5160" s="123"/>
      <c r="Q5160" t="str">
        <f t="shared" si="4379"/>
        <v>-</v>
      </c>
    </row>
    <row r="5161" spans="1:17" ht="15.75" thickBot="1">
      <c r="A5161" s="13" t="s">
        <v>0</v>
      </c>
      <c r="B5161" s="13" t="s">
        <v>0</v>
      </c>
      <c r="C5161" s="13" t="s">
        <v>0</v>
      </c>
      <c r="D5161" s="13" t="s">
        <v>0</v>
      </c>
      <c r="E5161" s="13" t="s">
        <v>0</v>
      </c>
      <c r="F5161" s="13" t="s">
        <v>0</v>
      </c>
      <c r="G5161" s="84" t="s">
        <v>0</v>
      </c>
      <c r="H5161" s="27" t="s">
        <v>0</v>
      </c>
      <c r="I5161" s="27"/>
      <c r="J5161" s="27"/>
      <c r="K5161" s="27"/>
      <c r="L5161" s="27"/>
      <c r="M5161" s="27"/>
      <c r="N5161" s="27"/>
      <c r="O5161" s="27"/>
      <c r="P5161" s="27"/>
      <c r="Q5161" s="27" t="str">
        <f t="shared" si="4379"/>
        <v>-</v>
      </c>
    </row>
    <row r="5162" spans="1:17" ht="45.75" thickBot="1">
      <c r="A5162" s="1" t="s">
        <v>82</v>
      </c>
      <c r="B5162" s="1" t="s">
        <v>83</v>
      </c>
      <c r="C5162" s="1" t="s">
        <v>84</v>
      </c>
      <c r="D5162" s="19" t="s">
        <v>0</v>
      </c>
      <c r="E5162" s="1" t="s">
        <v>85</v>
      </c>
      <c r="F5162" s="1" t="s">
        <v>86</v>
      </c>
      <c r="G5162" s="82" t="s">
        <v>87</v>
      </c>
      <c r="H5162" s="1" t="s">
        <v>1</v>
      </c>
      <c r="I5162" s="1" t="s">
        <v>3016</v>
      </c>
      <c r="J5162" s="1" t="s">
        <v>3199</v>
      </c>
      <c r="K5162" s="1" t="s">
        <v>3198</v>
      </c>
      <c r="L5162" s="1" t="s">
        <v>3191</v>
      </c>
      <c r="M5162" s="1" t="s">
        <v>3193</v>
      </c>
      <c r="N5162" s="1" t="s">
        <v>3194</v>
      </c>
      <c r="O5162" s="1" t="s">
        <v>3195</v>
      </c>
      <c r="P5162" s="1" t="s">
        <v>3192</v>
      </c>
      <c r="Q5162" s="1" t="s">
        <v>3185</v>
      </c>
    </row>
    <row r="5163" spans="1:17">
      <c r="A5163" s="20" t="s">
        <v>0</v>
      </c>
      <c r="B5163" s="20" t="s">
        <v>0</v>
      </c>
      <c r="C5163" s="20" t="s">
        <v>0</v>
      </c>
      <c r="D5163" s="21" t="s">
        <v>0</v>
      </c>
      <c r="E5163" s="21" t="s">
        <v>0</v>
      </c>
      <c r="F5163" s="22" t="s">
        <v>0</v>
      </c>
      <c r="G5163" s="83" t="s">
        <v>0</v>
      </c>
      <c r="H5163" s="23" t="s">
        <v>0</v>
      </c>
      <c r="I5163" s="28">
        <v>1</v>
      </c>
      <c r="J5163" s="28">
        <v>2</v>
      </c>
      <c r="K5163" s="28">
        <v>3</v>
      </c>
      <c r="L5163" s="28" t="s">
        <v>3186</v>
      </c>
      <c r="M5163" s="28">
        <v>5</v>
      </c>
      <c r="N5163" s="28">
        <v>6</v>
      </c>
      <c r="O5163" s="28">
        <v>7</v>
      </c>
      <c r="P5163" s="28" t="s">
        <v>3187</v>
      </c>
      <c r="Q5163" s="28">
        <v>9</v>
      </c>
    </row>
    <row r="5164" spans="1:17">
      <c r="A5164" s="17" t="s">
        <v>803</v>
      </c>
      <c r="B5164" s="17" t="s">
        <v>140</v>
      </c>
      <c r="C5164" s="12" t="s">
        <v>1038</v>
      </c>
      <c r="D5164" s="12" t="s">
        <v>1809</v>
      </c>
      <c r="E5164" s="18" t="s">
        <v>0</v>
      </c>
      <c r="F5164" s="18" t="s">
        <v>0</v>
      </c>
      <c r="G5164" s="81" t="s">
        <v>0</v>
      </c>
      <c r="H5164" s="18" t="s">
        <v>1810</v>
      </c>
      <c r="I5164" s="11"/>
      <c r="J5164" s="11"/>
      <c r="K5164" s="11"/>
      <c r="L5164" s="11"/>
      <c r="M5164" s="11"/>
      <c r="N5164" s="11"/>
      <c r="O5164" s="11"/>
      <c r="P5164" s="11"/>
      <c r="Q5164" s="11" t="str">
        <f t="shared" si="4379"/>
        <v>-</v>
      </c>
    </row>
    <row r="5165" spans="1:17" ht="22.5">
      <c r="A5165" s="17" t="s">
        <v>0</v>
      </c>
      <c r="B5165" s="17" t="s">
        <v>0</v>
      </c>
      <c r="C5165" s="17" t="s">
        <v>0</v>
      </c>
      <c r="D5165" s="18" t="s">
        <v>0</v>
      </c>
      <c r="E5165" s="18" t="s">
        <v>0</v>
      </c>
      <c r="F5165" s="18" t="s">
        <v>0</v>
      </c>
      <c r="G5165" s="81" t="s">
        <v>0</v>
      </c>
      <c r="H5165" s="24" t="s">
        <v>27</v>
      </c>
      <c r="I5165" s="29">
        <v>1149344</v>
      </c>
      <c r="J5165" s="29">
        <f t="shared" ref="J5165" si="4397">SUM(J5166,J5174,J5176)</f>
        <v>1150141</v>
      </c>
      <c r="K5165" s="29">
        <f t="shared" ref="K5165" si="4398">SUM(K5166,K5174,K5176)</f>
        <v>589881</v>
      </c>
      <c r="L5165" s="29">
        <f t="shared" ref="L5165:L5196" si="4399">M5165+N5165+O5165</f>
        <v>271850</v>
      </c>
      <c r="M5165" s="29">
        <f t="shared" ref="M5165:O5165" si="4400">SUM(M5166,M5174,M5176)</f>
        <v>88650</v>
      </c>
      <c r="N5165" s="29">
        <f t="shared" si="4400"/>
        <v>90050</v>
      </c>
      <c r="O5165" s="29">
        <f t="shared" si="4400"/>
        <v>93150</v>
      </c>
      <c r="P5165" s="29">
        <f t="shared" ref="P5165:P5196" si="4401">SUM(K5165+L5165)</f>
        <v>861731</v>
      </c>
      <c r="Q5165" s="29">
        <f t="shared" si="4379"/>
        <v>74.923944107722434</v>
      </c>
    </row>
    <row r="5166" spans="1:17">
      <c r="A5166" s="12" t="s">
        <v>803</v>
      </c>
      <c r="B5166" s="12" t="s">
        <v>140</v>
      </c>
      <c r="C5166" s="12" t="s">
        <v>1038</v>
      </c>
      <c r="D5166" s="12" t="s">
        <v>1809</v>
      </c>
      <c r="E5166" s="18" t="s">
        <v>2</v>
      </c>
      <c r="F5166" s="18" t="s">
        <v>0</v>
      </c>
      <c r="G5166" s="81" t="s">
        <v>0</v>
      </c>
      <c r="H5166" s="18" t="s">
        <v>3</v>
      </c>
      <c r="I5166" s="3">
        <v>987076</v>
      </c>
      <c r="J5166" s="3">
        <f t="shared" ref="J5166" si="4402">SUM(J5167:J5168)</f>
        <v>987873</v>
      </c>
      <c r="K5166" s="3">
        <f t="shared" ref="K5166" si="4403">SUM(K5167:K5168)</f>
        <v>497966</v>
      </c>
      <c r="L5166" s="3">
        <f t="shared" si="4399"/>
        <v>235100</v>
      </c>
      <c r="M5166" s="3">
        <f t="shared" ref="M5166:O5166" si="4404">SUM(M5167:M5168)</f>
        <v>77800</v>
      </c>
      <c r="N5166" s="3">
        <f t="shared" si="4404"/>
        <v>78600</v>
      </c>
      <c r="O5166" s="3">
        <f t="shared" si="4404"/>
        <v>78700</v>
      </c>
      <c r="P5166" s="3">
        <f t="shared" si="4401"/>
        <v>733066</v>
      </c>
      <c r="Q5166" s="3">
        <f t="shared" si="4379"/>
        <v>74.206502252819945</v>
      </c>
    </row>
    <row r="5167" spans="1:17">
      <c r="A5167" s="33" t="s">
        <v>803</v>
      </c>
      <c r="B5167" s="33" t="s">
        <v>140</v>
      </c>
      <c r="C5167" s="33" t="s">
        <v>1038</v>
      </c>
      <c r="D5167" s="33" t="s">
        <v>1809</v>
      </c>
      <c r="E5167" s="34">
        <v>6111</v>
      </c>
      <c r="F5167" s="33"/>
      <c r="G5167" s="84" t="s">
        <v>3109</v>
      </c>
      <c r="H5167" s="35" t="s">
        <v>4</v>
      </c>
      <c r="I5167" s="2">
        <v>875876</v>
      </c>
      <c r="J5167" s="2">
        <v>875876</v>
      </c>
      <c r="K5167" s="2">
        <v>426547</v>
      </c>
      <c r="L5167" s="2">
        <f t="shared" si="4399"/>
        <v>210000</v>
      </c>
      <c r="M5167" s="2">
        <v>70000</v>
      </c>
      <c r="N5167" s="2">
        <v>70000</v>
      </c>
      <c r="O5167" s="2">
        <v>70000</v>
      </c>
      <c r="P5167" s="2">
        <f t="shared" si="4401"/>
        <v>636547</v>
      </c>
      <c r="Q5167" s="2">
        <f t="shared" si="4379"/>
        <v>72.67547004370482</v>
      </c>
    </row>
    <row r="5168" spans="1:17">
      <c r="A5168" s="17" t="s">
        <v>803</v>
      </c>
      <c r="B5168" s="17" t="s">
        <v>140</v>
      </c>
      <c r="C5168" s="17" t="s">
        <v>1038</v>
      </c>
      <c r="D5168" s="17" t="s">
        <v>1809</v>
      </c>
      <c r="E5168" s="17" t="s">
        <v>91</v>
      </c>
      <c r="F5168" s="12" t="s">
        <v>0</v>
      </c>
      <c r="G5168" s="84" t="s">
        <v>0</v>
      </c>
      <c r="H5168" s="18" t="s">
        <v>5</v>
      </c>
      <c r="I5168" s="3">
        <v>111200</v>
      </c>
      <c r="J5168" s="3">
        <f t="shared" ref="J5168:K5168" si="4405">SUM(J5169:J5173)</f>
        <v>111997</v>
      </c>
      <c r="K5168" s="3">
        <f t="shared" si="4405"/>
        <v>71419</v>
      </c>
      <c r="L5168" s="3">
        <f t="shared" si="4399"/>
        <v>25100</v>
      </c>
      <c r="M5168" s="3">
        <f t="shared" ref="M5168:O5168" si="4406">SUM(M5169:M5173)</f>
        <v>7800</v>
      </c>
      <c r="N5168" s="3">
        <f t="shared" si="4406"/>
        <v>8600</v>
      </c>
      <c r="O5168" s="3">
        <f t="shared" si="4406"/>
        <v>8700</v>
      </c>
      <c r="P5168" s="3">
        <f t="shared" si="4401"/>
        <v>96519</v>
      </c>
      <c r="Q5168" s="3">
        <f t="shared" si="4379"/>
        <v>86.179986963936543</v>
      </c>
    </row>
    <row r="5169" spans="1:17">
      <c r="A5169" s="33" t="s">
        <v>803</v>
      </c>
      <c r="B5169" s="33" t="s">
        <v>140</v>
      </c>
      <c r="C5169" s="33" t="s">
        <v>1038</v>
      </c>
      <c r="D5169" s="33" t="s">
        <v>1809</v>
      </c>
      <c r="E5169" s="34">
        <v>6112</v>
      </c>
      <c r="F5169" s="33" t="s">
        <v>1811</v>
      </c>
      <c r="G5169" s="84" t="s">
        <v>3109</v>
      </c>
      <c r="H5169" s="35" t="s">
        <v>9</v>
      </c>
      <c r="I5169" s="2">
        <v>16000</v>
      </c>
      <c r="J5169" s="2">
        <v>16000</v>
      </c>
      <c r="K5169" s="2">
        <v>8495</v>
      </c>
      <c r="L5169" s="2">
        <f t="shared" si="4399"/>
        <v>2600</v>
      </c>
      <c r="M5169" s="2">
        <v>300</v>
      </c>
      <c r="N5169" s="2">
        <v>1100</v>
      </c>
      <c r="O5169" s="2">
        <v>1200</v>
      </c>
      <c r="P5169" s="2">
        <f t="shared" si="4401"/>
        <v>11095</v>
      </c>
      <c r="Q5169" s="2">
        <f t="shared" si="4379"/>
        <v>69.34375</v>
      </c>
    </row>
    <row r="5170" spans="1:17">
      <c r="A5170" s="33" t="s">
        <v>803</v>
      </c>
      <c r="B5170" s="33" t="s">
        <v>140</v>
      </c>
      <c r="C5170" s="33" t="s">
        <v>1038</v>
      </c>
      <c r="D5170" s="33" t="s">
        <v>1809</v>
      </c>
      <c r="E5170" s="34">
        <v>6112</v>
      </c>
      <c r="F5170" s="33" t="s">
        <v>1812</v>
      </c>
      <c r="G5170" s="84" t="s">
        <v>3109</v>
      </c>
      <c r="H5170" s="35" t="s">
        <v>10</v>
      </c>
      <c r="I5170" s="2">
        <v>72500</v>
      </c>
      <c r="J5170" s="2">
        <v>72500</v>
      </c>
      <c r="K5170" s="2">
        <v>42077</v>
      </c>
      <c r="L5170" s="2">
        <f t="shared" si="4399"/>
        <v>22500</v>
      </c>
      <c r="M5170" s="2">
        <v>7500</v>
      </c>
      <c r="N5170" s="2">
        <v>7500</v>
      </c>
      <c r="O5170" s="2">
        <v>7500</v>
      </c>
      <c r="P5170" s="2">
        <f t="shared" si="4401"/>
        <v>64577</v>
      </c>
      <c r="Q5170" s="2">
        <f t="shared" si="4379"/>
        <v>89.071724137931028</v>
      </c>
    </row>
    <row r="5171" spans="1:17">
      <c r="A5171" s="12" t="s">
        <v>803</v>
      </c>
      <c r="B5171" s="12" t="s">
        <v>140</v>
      </c>
      <c r="C5171" s="12" t="s">
        <v>1038</v>
      </c>
      <c r="D5171" s="12" t="s">
        <v>1809</v>
      </c>
      <c r="E5171" s="11">
        <v>6112</v>
      </c>
      <c r="F5171" s="12" t="s">
        <v>1813</v>
      </c>
      <c r="G5171" s="84" t="s">
        <v>3109</v>
      </c>
      <c r="H5171" s="13" t="s">
        <v>7</v>
      </c>
      <c r="I5171" s="2">
        <v>15700</v>
      </c>
      <c r="J5171" s="2">
        <v>16497</v>
      </c>
      <c r="K5171" s="2">
        <v>16497</v>
      </c>
      <c r="L5171" s="2">
        <f t="shared" si="4399"/>
        <v>0</v>
      </c>
      <c r="M5171" s="2"/>
      <c r="N5171" s="2"/>
      <c r="O5171" s="2"/>
      <c r="P5171" s="2">
        <f t="shared" si="4401"/>
        <v>16497</v>
      </c>
      <c r="Q5171" s="2">
        <f t="shared" si="4379"/>
        <v>100</v>
      </c>
    </row>
    <row r="5172" spans="1:17">
      <c r="A5172" s="12" t="s">
        <v>803</v>
      </c>
      <c r="B5172" s="12" t="s">
        <v>140</v>
      </c>
      <c r="C5172" s="12" t="s">
        <v>1038</v>
      </c>
      <c r="D5172" s="12" t="s">
        <v>1809</v>
      </c>
      <c r="E5172" s="11">
        <v>6112</v>
      </c>
      <c r="F5172" s="12" t="s">
        <v>1814</v>
      </c>
      <c r="G5172" s="84" t="s">
        <v>3109</v>
      </c>
      <c r="H5172" s="13" t="s">
        <v>8</v>
      </c>
      <c r="I5172" s="2">
        <v>0</v>
      </c>
      <c r="J5172" s="2">
        <v>0</v>
      </c>
      <c r="K5172" s="2">
        <v>0</v>
      </c>
      <c r="L5172" s="2">
        <f t="shared" si="4399"/>
        <v>0</v>
      </c>
      <c r="M5172" s="2"/>
      <c r="N5172" s="2"/>
      <c r="O5172" s="2"/>
      <c r="P5172" s="2">
        <f t="shared" si="4401"/>
        <v>0</v>
      </c>
      <c r="Q5172" s="2" t="str">
        <f t="shared" si="4379"/>
        <v>-</v>
      </c>
    </row>
    <row r="5173" spans="1:17">
      <c r="A5173" s="12" t="s">
        <v>803</v>
      </c>
      <c r="B5173" s="12" t="s">
        <v>140</v>
      </c>
      <c r="C5173" s="12" t="s">
        <v>1038</v>
      </c>
      <c r="D5173" s="12" t="s">
        <v>1809</v>
      </c>
      <c r="E5173" s="11">
        <v>6112</v>
      </c>
      <c r="F5173" s="12" t="s">
        <v>1815</v>
      </c>
      <c r="G5173" s="84" t="s">
        <v>3109</v>
      </c>
      <c r="H5173" s="13" t="s">
        <v>6</v>
      </c>
      <c r="I5173" s="2">
        <v>7000</v>
      </c>
      <c r="J5173" s="2">
        <v>7000</v>
      </c>
      <c r="K5173" s="2">
        <v>4350</v>
      </c>
      <c r="L5173" s="2">
        <f t="shared" si="4399"/>
        <v>0</v>
      </c>
      <c r="M5173" s="2"/>
      <c r="N5173" s="2"/>
      <c r="O5173" s="2"/>
      <c r="P5173" s="2">
        <f t="shared" si="4401"/>
        <v>4350</v>
      </c>
      <c r="Q5173" s="2">
        <f t="shared" si="4379"/>
        <v>62.142857142857146</v>
      </c>
    </row>
    <row r="5174" spans="1:17">
      <c r="A5174" s="12" t="s">
        <v>803</v>
      </c>
      <c r="B5174" s="12" t="s">
        <v>140</v>
      </c>
      <c r="C5174" s="12" t="s">
        <v>1038</v>
      </c>
      <c r="D5174" s="12" t="s">
        <v>1809</v>
      </c>
      <c r="E5174" s="18" t="s">
        <v>13</v>
      </c>
      <c r="F5174" s="18" t="s">
        <v>0</v>
      </c>
      <c r="G5174" s="81" t="s">
        <v>0</v>
      </c>
      <c r="H5174" s="18" t="s">
        <v>14</v>
      </c>
      <c r="I5174" s="3">
        <v>91967</v>
      </c>
      <c r="J5174" s="3">
        <f t="shared" ref="J5174:K5174" si="4407">SUM(J5175)</f>
        <v>91967</v>
      </c>
      <c r="K5174" s="3">
        <f t="shared" si="4407"/>
        <v>45054</v>
      </c>
      <c r="L5174" s="3">
        <f t="shared" si="4399"/>
        <v>22500</v>
      </c>
      <c r="M5174" s="3">
        <f t="shared" ref="M5174:O5174" si="4408">SUM(M5175)</f>
        <v>7500</v>
      </c>
      <c r="N5174" s="3">
        <f t="shared" si="4408"/>
        <v>7500</v>
      </c>
      <c r="O5174" s="3">
        <f t="shared" si="4408"/>
        <v>7500</v>
      </c>
      <c r="P5174" s="3">
        <f t="shared" si="4401"/>
        <v>67554</v>
      </c>
      <c r="Q5174" s="3">
        <f t="shared" si="4379"/>
        <v>73.45460871834463</v>
      </c>
    </row>
    <row r="5175" spans="1:17">
      <c r="A5175" s="33" t="s">
        <v>803</v>
      </c>
      <c r="B5175" s="33" t="s">
        <v>140</v>
      </c>
      <c r="C5175" s="33" t="s">
        <v>1038</v>
      </c>
      <c r="D5175" s="33" t="s">
        <v>1809</v>
      </c>
      <c r="E5175" s="34">
        <v>6121</v>
      </c>
      <c r="F5175" s="33"/>
      <c r="G5175" s="84" t="s">
        <v>3109</v>
      </c>
      <c r="H5175" s="35" t="s">
        <v>15</v>
      </c>
      <c r="I5175" s="2">
        <v>91967</v>
      </c>
      <c r="J5175" s="2">
        <v>91967</v>
      </c>
      <c r="K5175" s="2">
        <v>45054</v>
      </c>
      <c r="L5175" s="2">
        <f t="shared" si="4399"/>
        <v>22500</v>
      </c>
      <c r="M5175" s="2">
        <v>7500</v>
      </c>
      <c r="N5175" s="2">
        <v>7500</v>
      </c>
      <c r="O5175" s="2">
        <v>7500</v>
      </c>
      <c r="P5175" s="2">
        <f t="shared" si="4401"/>
        <v>67554</v>
      </c>
      <c r="Q5175" s="2">
        <f t="shared" si="4379"/>
        <v>73.45460871834463</v>
      </c>
    </row>
    <row r="5176" spans="1:17">
      <c r="A5176" s="12" t="s">
        <v>803</v>
      </c>
      <c r="B5176" s="12" t="s">
        <v>140</v>
      </c>
      <c r="C5176" s="12" t="s">
        <v>1038</v>
      </c>
      <c r="D5176" s="12" t="s">
        <v>1809</v>
      </c>
      <c r="E5176" s="18" t="s">
        <v>16</v>
      </c>
      <c r="F5176" s="18" t="s">
        <v>0</v>
      </c>
      <c r="G5176" s="81" t="s">
        <v>0</v>
      </c>
      <c r="H5176" s="18" t="s">
        <v>17</v>
      </c>
      <c r="I5176" s="3">
        <v>70301</v>
      </c>
      <c r="J5176" s="3">
        <f t="shared" ref="J5176:K5176" si="4409">SUM(J5177:J5183)</f>
        <v>70301</v>
      </c>
      <c r="K5176" s="3">
        <f t="shared" si="4409"/>
        <v>46861</v>
      </c>
      <c r="L5176" s="3">
        <f t="shared" si="4399"/>
        <v>14250</v>
      </c>
      <c r="M5176" s="3">
        <f t="shared" ref="M5176:O5176" si="4410">SUM(M5177:M5183)</f>
        <v>3350</v>
      </c>
      <c r="N5176" s="3">
        <f t="shared" si="4410"/>
        <v>3950</v>
      </c>
      <c r="O5176" s="3">
        <f t="shared" si="4410"/>
        <v>6950</v>
      </c>
      <c r="P5176" s="3">
        <f t="shared" si="4401"/>
        <v>61111</v>
      </c>
      <c r="Q5176" s="3">
        <f t="shared" si="4379"/>
        <v>86.92763972062987</v>
      </c>
    </row>
    <row r="5177" spans="1:17">
      <c r="A5177" s="12" t="s">
        <v>803</v>
      </c>
      <c r="B5177" s="12" t="s">
        <v>140</v>
      </c>
      <c r="C5177" s="12" t="s">
        <v>1038</v>
      </c>
      <c r="D5177" s="12" t="s">
        <v>1809</v>
      </c>
      <c r="E5177" s="11">
        <v>6131</v>
      </c>
      <c r="F5177" s="12"/>
      <c r="G5177" s="84" t="s">
        <v>3109</v>
      </c>
      <c r="H5177" s="13" t="s">
        <v>18</v>
      </c>
      <c r="I5177" s="2">
        <v>200</v>
      </c>
      <c r="J5177" s="2">
        <v>200</v>
      </c>
      <c r="K5177" s="2">
        <v>100</v>
      </c>
      <c r="L5177" s="2">
        <f t="shared" si="4399"/>
        <v>0</v>
      </c>
      <c r="M5177" s="2">
        <v>0</v>
      </c>
      <c r="N5177" s="2">
        <v>0</v>
      </c>
      <c r="O5177" s="2">
        <v>0</v>
      </c>
      <c r="P5177" s="2">
        <f t="shared" si="4401"/>
        <v>100</v>
      </c>
      <c r="Q5177" s="2">
        <f t="shared" si="4379"/>
        <v>50</v>
      </c>
    </row>
    <row r="5178" spans="1:17">
      <c r="A5178" s="12" t="s">
        <v>803</v>
      </c>
      <c r="B5178" s="12" t="s">
        <v>140</v>
      </c>
      <c r="C5178" s="12" t="s">
        <v>1038</v>
      </c>
      <c r="D5178" s="12" t="s">
        <v>1809</v>
      </c>
      <c r="E5178" s="11">
        <v>6132</v>
      </c>
      <c r="F5178" s="12"/>
      <c r="G5178" s="84" t="s">
        <v>3109</v>
      </c>
      <c r="H5178" s="13" t="s">
        <v>19</v>
      </c>
      <c r="I5178" s="2">
        <v>33000</v>
      </c>
      <c r="J5178" s="2">
        <v>33000</v>
      </c>
      <c r="K5178" s="2">
        <v>29000</v>
      </c>
      <c r="L5178" s="2">
        <f t="shared" si="4399"/>
        <v>4000</v>
      </c>
      <c r="M5178" s="2">
        <v>500</v>
      </c>
      <c r="N5178" s="2">
        <v>1000</v>
      </c>
      <c r="O5178" s="2">
        <v>2500</v>
      </c>
      <c r="P5178" s="2">
        <f t="shared" si="4401"/>
        <v>33000</v>
      </c>
      <c r="Q5178" s="2">
        <f t="shared" si="4379"/>
        <v>100</v>
      </c>
    </row>
    <row r="5179" spans="1:17">
      <c r="A5179" s="12" t="s">
        <v>803</v>
      </c>
      <c r="B5179" s="12" t="s">
        <v>140</v>
      </c>
      <c r="C5179" s="12" t="s">
        <v>1038</v>
      </c>
      <c r="D5179" s="12" t="s">
        <v>1809</v>
      </c>
      <c r="E5179" s="11">
        <v>6133</v>
      </c>
      <c r="F5179" s="12"/>
      <c r="G5179" s="84" t="s">
        <v>3109</v>
      </c>
      <c r="H5179" s="13" t="s">
        <v>20</v>
      </c>
      <c r="I5179" s="2">
        <v>4000</v>
      </c>
      <c r="J5179" s="2">
        <v>4000</v>
      </c>
      <c r="K5179" s="2">
        <v>2600</v>
      </c>
      <c r="L5179" s="2">
        <f t="shared" si="4399"/>
        <v>900</v>
      </c>
      <c r="M5179" s="2">
        <v>300</v>
      </c>
      <c r="N5179" s="2">
        <v>300</v>
      </c>
      <c r="O5179" s="2">
        <v>300</v>
      </c>
      <c r="P5179" s="2">
        <f t="shared" si="4401"/>
        <v>3500</v>
      </c>
      <c r="Q5179" s="2">
        <f t="shared" si="4379"/>
        <v>87.5</v>
      </c>
    </row>
    <row r="5180" spans="1:17">
      <c r="A5180" s="12" t="s">
        <v>803</v>
      </c>
      <c r="B5180" s="12" t="s">
        <v>140</v>
      </c>
      <c r="C5180" s="12" t="s">
        <v>1038</v>
      </c>
      <c r="D5180" s="12" t="s">
        <v>1809</v>
      </c>
      <c r="E5180" s="11">
        <v>6134</v>
      </c>
      <c r="F5180" s="12"/>
      <c r="G5180" s="84" t="s">
        <v>3109</v>
      </c>
      <c r="H5180" s="13" t="s">
        <v>21</v>
      </c>
      <c r="I5180" s="2">
        <v>9000</v>
      </c>
      <c r="J5180" s="2">
        <v>9000</v>
      </c>
      <c r="K5180" s="2">
        <v>3900</v>
      </c>
      <c r="L5180" s="2">
        <f t="shared" si="4399"/>
        <v>3000</v>
      </c>
      <c r="M5180" s="2">
        <v>1000</v>
      </c>
      <c r="N5180" s="2">
        <v>1000</v>
      </c>
      <c r="O5180" s="2">
        <v>1000</v>
      </c>
      <c r="P5180" s="2">
        <f t="shared" si="4401"/>
        <v>6900</v>
      </c>
      <c r="Q5180" s="2">
        <f t="shared" si="4379"/>
        <v>76.666666666666671</v>
      </c>
    </row>
    <row r="5181" spans="1:17">
      <c r="A5181" s="12" t="s">
        <v>803</v>
      </c>
      <c r="B5181" s="12" t="s">
        <v>140</v>
      </c>
      <c r="C5181" s="12" t="s">
        <v>1038</v>
      </c>
      <c r="D5181" s="12" t="s">
        <v>1809</v>
      </c>
      <c r="E5181" s="11">
        <v>6135</v>
      </c>
      <c r="F5181" s="12"/>
      <c r="G5181" s="84" t="s">
        <v>3109</v>
      </c>
      <c r="H5181" s="13" t="s">
        <v>22</v>
      </c>
      <c r="I5181" s="2">
        <v>100</v>
      </c>
      <c r="J5181" s="2">
        <v>100</v>
      </c>
      <c r="K5181" s="2">
        <v>0</v>
      </c>
      <c r="L5181" s="2">
        <f t="shared" si="4399"/>
        <v>0</v>
      </c>
      <c r="M5181" s="2">
        <v>0</v>
      </c>
      <c r="N5181" s="2">
        <v>0</v>
      </c>
      <c r="O5181" s="2">
        <v>0</v>
      </c>
      <c r="P5181" s="2">
        <f t="shared" si="4401"/>
        <v>0</v>
      </c>
      <c r="Q5181" s="2">
        <f t="shared" si="4379"/>
        <v>0</v>
      </c>
    </row>
    <row r="5182" spans="1:17">
      <c r="A5182" s="12" t="s">
        <v>803</v>
      </c>
      <c r="B5182" s="12" t="s">
        <v>140</v>
      </c>
      <c r="C5182" s="12" t="s">
        <v>1038</v>
      </c>
      <c r="D5182" s="12" t="s">
        <v>1809</v>
      </c>
      <c r="E5182" s="11">
        <v>6137</v>
      </c>
      <c r="F5182" s="12"/>
      <c r="G5182" s="84" t="s">
        <v>3109</v>
      </c>
      <c r="H5182" s="13" t="s">
        <v>24</v>
      </c>
      <c r="I5182" s="2">
        <v>3000</v>
      </c>
      <c r="J5182" s="2">
        <v>3000</v>
      </c>
      <c r="K5182" s="2">
        <v>2300</v>
      </c>
      <c r="L5182" s="2">
        <f t="shared" si="4399"/>
        <v>700</v>
      </c>
      <c r="M5182" s="2">
        <v>300</v>
      </c>
      <c r="N5182" s="2">
        <v>400</v>
      </c>
      <c r="O5182" s="2"/>
      <c r="P5182" s="2">
        <f t="shared" si="4401"/>
        <v>3000</v>
      </c>
      <c r="Q5182" s="2">
        <f t="shared" si="4379"/>
        <v>100</v>
      </c>
    </row>
    <row r="5183" spans="1:17">
      <c r="A5183" s="17" t="s">
        <v>803</v>
      </c>
      <c r="B5183" s="17" t="s">
        <v>140</v>
      </c>
      <c r="C5183" s="17" t="s">
        <v>1038</v>
      </c>
      <c r="D5183" s="17" t="s">
        <v>1809</v>
      </c>
      <c r="E5183" s="17" t="s">
        <v>99</v>
      </c>
      <c r="F5183" s="12" t="s">
        <v>0</v>
      </c>
      <c r="G5183" s="84" t="s">
        <v>0</v>
      </c>
      <c r="H5183" s="18" t="s">
        <v>26</v>
      </c>
      <c r="I5183" s="3">
        <v>21001</v>
      </c>
      <c r="J5183" s="3">
        <f t="shared" ref="J5183:K5183" si="4411">SUM(J5184:J5186)</f>
        <v>21001</v>
      </c>
      <c r="K5183" s="3">
        <f t="shared" si="4411"/>
        <v>8961</v>
      </c>
      <c r="L5183" s="3">
        <f t="shared" si="4399"/>
        <v>5650</v>
      </c>
      <c r="M5183" s="3">
        <f t="shared" ref="M5183:O5183" si="4412">SUM(M5184:M5186)</f>
        <v>1250</v>
      </c>
      <c r="N5183" s="3">
        <f t="shared" si="4412"/>
        <v>1250</v>
      </c>
      <c r="O5183" s="3">
        <f t="shared" si="4412"/>
        <v>3150</v>
      </c>
      <c r="P5183" s="3">
        <f t="shared" si="4401"/>
        <v>14611</v>
      </c>
      <c r="Q5183" s="3">
        <f t="shared" si="4379"/>
        <v>69.572877482024666</v>
      </c>
    </row>
    <row r="5184" spans="1:17">
      <c r="A5184" s="12" t="s">
        <v>803</v>
      </c>
      <c r="B5184" s="12" t="s">
        <v>140</v>
      </c>
      <c r="C5184" s="12" t="s">
        <v>1038</v>
      </c>
      <c r="D5184" s="12" t="s">
        <v>1809</v>
      </c>
      <c r="E5184" s="11">
        <v>6139</v>
      </c>
      <c r="F5184" s="12"/>
      <c r="G5184" s="84" t="s">
        <v>3109</v>
      </c>
      <c r="H5184" s="13" t="s">
        <v>26</v>
      </c>
      <c r="I5184" s="2">
        <v>15200</v>
      </c>
      <c r="J5184" s="2">
        <v>15200</v>
      </c>
      <c r="K5184" s="2">
        <v>5800</v>
      </c>
      <c r="L5184" s="2">
        <f t="shared" si="4399"/>
        <v>4000</v>
      </c>
      <c r="M5184" s="2">
        <v>1000</v>
      </c>
      <c r="N5184" s="2">
        <v>1000</v>
      </c>
      <c r="O5184" s="2">
        <v>2000</v>
      </c>
      <c r="P5184" s="2">
        <f t="shared" si="4401"/>
        <v>9800</v>
      </c>
      <c r="Q5184" s="2">
        <f t="shared" si="4379"/>
        <v>64.473684210526315</v>
      </c>
    </row>
    <row r="5185" spans="1:17">
      <c r="A5185" s="33" t="s">
        <v>803</v>
      </c>
      <c r="B5185" s="33" t="s">
        <v>140</v>
      </c>
      <c r="C5185" s="33" t="s">
        <v>1038</v>
      </c>
      <c r="D5185" s="33" t="s">
        <v>1809</v>
      </c>
      <c r="E5185" s="34">
        <v>6139</v>
      </c>
      <c r="F5185" s="33" t="s">
        <v>1816</v>
      </c>
      <c r="G5185" s="84" t="s">
        <v>3109</v>
      </c>
      <c r="H5185" s="35" t="s">
        <v>108</v>
      </c>
      <c r="I5185" s="2">
        <v>2601</v>
      </c>
      <c r="J5185" s="2">
        <v>2601</v>
      </c>
      <c r="K5185" s="2">
        <v>1361</v>
      </c>
      <c r="L5185" s="2">
        <f t="shared" si="4399"/>
        <v>750</v>
      </c>
      <c r="M5185" s="2">
        <v>250</v>
      </c>
      <c r="N5185" s="2">
        <v>250</v>
      </c>
      <c r="O5185" s="2">
        <v>250</v>
      </c>
      <c r="P5185" s="2">
        <f t="shared" si="4401"/>
        <v>2111</v>
      </c>
      <c r="Q5185" s="2">
        <f t="shared" si="4379"/>
        <v>81.161091887735481</v>
      </c>
    </row>
    <row r="5186" spans="1:17" ht="22.5">
      <c r="A5186" s="12" t="s">
        <v>803</v>
      </c>
      <c r="B5186" s="12" t="s">
        <v>140</v>
      </c>
      <c r="C5186" s="12" t="s">
        <v>1038</v>
      </c>
      <c r="D5186" s="12" t="s">
        <v>1809</v>
      </c>
      <c r="E5186" s="11">
        <v>6139</v>
      </c>
      <c r="F5186" s="12" t="s">
        <v>1817</v>
      </c>
      <c r="G5186" s="84" t="s">
        <v>3109</v>
      </c>
      <c r="H5186" s="13" t="s">
        <v>114</v>
      </c>
      <c r="I5186" s="2">
        <v>3200</v>
      </c>
      <c r="J5186" s="2">
        <v>3200</v>
      </c>
      <c r="K5186" s="2">
        <v>1800</v>
      </c>
      <c r="L5186" s="2">
        <f t="shared" si="4399"/>
        <v>900</v>
      </c>
      <c r="M5186" s="2">
        <v>0</v>
      </c>
      <c r="N5186" s="2">
        <v>0</v>
      </c>
      <c r="O5186" s="2">
        <v>900</v>
      </c>
      <c r="P5186" s="2">
        <f t="shared" si="4401"/>
        <v>2700</v>
      </c>
      <c r="Q5186" s="2">
        <f t="shared" si="4379"/>
        <v>84.375</v>
      </c>
    </row>
    <row r="5187" spans="1:17" ht="22.5">
      <c r="A5187" s="17" t="s">
        <v>0</v>
      </c>
      <c r="B5187" s="17" t="s">
        <v>0</v>
      </c>
      <c r="C5187" s="17" t="s">
        <v>0</v>
      </c>
      <c r="D5187" s="18" t="s">
        <v>0</v>
      </c>
      <c r="E5187" s="18" t="s">
        <v>0</v>
      </c>
      <c r="F5187" s="18" t="s">
        <v>0</v>
      </c>
      <c r="G5187" s="81" t="s">
        <v>0</v>
      </c>
      <c r="H5187" s="24" t="s">
        <v>36</v>
      </c>
      <c r="I5187" s="29">
        <v>100</v>
      </c>
      <c r="J5187" s="29">
        <f t="shared" ref="J5187:K5189" si="4413">SUM(J5188)</f>
        <v>100</v>
      </c>
      <c r="K5187" s="29">
        <f t="shared" si="4413"/>
        <v>0</v>
      </c>
      <c r="L5187" s="29">
        <f t="shared" si="4399"/>
        <v>0</v>
      </c>
      <c r="M5187" s="29">
        <f t="shared" ref="M5187:O5189" si="4414">SUM(M5188)</f>
        <v>0</v>
      </c>
      <c r="N5187" s="29">
        <f t="shared" si="4414"/>
        <v>0</v>
      </c>
      <c r="O5187" s="29">
        <f t="shared" si="4414"/>
        <v>0</v>
      </c>
      <c r="P5187" s="29">
        <f t="shared" si="4401"/>
        <v>0</v>
      </c>
      <c r="Q5187" s="29">
        <f t="shared" si="4379"/>
        <v>0</v>
      </c>
    </row>
    <row r="5188" spans="1:17">
      <c r="A5188" s="12" t="s">
        <v>803</v>
      </c>
      <c r="B5188" s="12" t="s">
        <v>140</v>
      </c>
      <c r="C5188" s="12" t="s">
        <v>1038</v>
      </c>
      <c r="D5188" s="12" t="s">
        <v>1809</v>
      </c>
      <c r="E5188" s="18" t="s">
        <v>28</v>
      </c>
      <c r="F5188" s="18" t="s">
        <v>0</v>
      </c>
      <c r="G5188" s="81" t="s">
        <v>0</v>
      </c>
      <c r="H5188" s="18" t="s">
        <v>29</v>
      </c>
      <c r="I5188" s="3">
        <v>100</v>
      </c>
      <c r="J5188" s="3">
        <f t="shared" si="4413"/>
        <v>100</v>
      </c>
      <c r="K5188" s="3">
        <f t="shared" si="4413"/>
        <v>0</v>
      </c>
      <c r="L5188" s="3">
        <f t="shared" si="4399"/>
        <v>0</v>
      </c>
      <c r="M5188" s="3">
        <f t="shared" si="4414"/>
        <v>0</v>
      </c>
      <c r="N5188" s="3">
        <f t="shared" si="4414"/>
        <v>0</v>
      </c>
      <c r="O5188" s="3">
        <f t="shared" si="4414"/>
        <v>0</v>
      </c>
      <c r="P5188" s="3">
        <f t="shared" si="4401"/>
        <v>0</v>
      </c>
      <c r="Q5188" s="3">
        <f t="shared" si="4379"/>
        <v>0</v>
      </c>
    </row>
    <row r="5189" spans="1:17">
      <c r="A5189" s="17" t="s">
        <v>803</v>
      </c>
      <c r="B5189" s="17" t="s">
        <v>140</v>
      </c>
      <c r="C5189" s="17" t="s">
        <v>1038</v>
      </c>
      <c r="D5189" s="17" t="s">
        <v>1809</v>
      </c>
      <c r="E5189" s="17" t="s">
        <v>120</v>
      </c>
      <c r="F5189" s="12" t="s">
        <v>0</v>
      </c>
      <c r="G5189" s="84" t="s">
        <v>0</v>
      </c>
      <c r="H5189" s="18" t="s">
        <v>35</v>
      </c>
      <c r="I5189" s="3">
        <v>100</v>
      </c>
      <c r="J5189" s="3">
        <f t="shared" si="4413"/>
        <v>100</v>
      </c>
      <c r="K5189" s="3">
        <f t="shared" si="4413"/>
        <v>0</v>
      </c>
      <c r="L5189" s="3">
        <f t="shared" si="4399"/>
        <v>0</v>
      </c>
      <c r="M5189" s="3">
        <f t="shared" si="4414"/>
        <v>0</v>
      </c>
      <c r="N5189" s="3">
        <f t="shared" si="4414"/>
        <v>0</v>
      </c>
      <c r="O5189" s="3">
        <f t="shared" si="4414"/>
        <v>0</v>
      </c>
      <c r="P5189" s="3">
        <f t="shared" si="4401"/>
        <v>0</v>
      </c>
      <c r="Q5189" s="3">
        <f t="shared" si="4379"/>
        <v>0</v>
      </c>
    </row>
    <row r="5190" spans="1:17">
      <c r="A5190" s="12" t="s">
        <v>803</v>
      </c>
      <c r="B5190" s="12" t="s">
        <v>140</v>
      </c>
      <c r="C5190" s="12" t="s">
        <v>1038</v>
      </c>
      <c r="D5190" s="12" t="s">
        <v>1809</v>
      </c>
      <c r="E5190" s="11">
        <v>6148</v>
      </c>
      <c r="F5190" s="12"/>
      <c r="G5190" s="84" t="s">
        <v>3109</v>
      </c>
      <c r="H5190" s="13" t="s">
        <v>35</v>
      </c>
      <c r="I5190" s="2">
        <v>100</v>
      </c>
      <c r="J5190" s="2">
        <v>100</v>
      </c>
      <c r="K5190" s="2">
        <v>0</v>
      </c>
      <c r="L5190" s="2">
        <f t="shared" si="4399"/>
        <v>0</v>
      </c>
      <c r="M5190" s="2"/>
      <c r="N5190" s="2"/>
      <c r="O5190" s="2"/>
      <c r="P5190" s="2">
        <f t="shared" si="4401"/>
        <v>0</v>
      </c>
      <c r="Q5190" s="2">
        <f t="shared" si="4379"/>
        <v>0</v>
      </c>
    </row>
    <row r="5191" spans="1:17" ht="22.5">
      <c r="A5191" s="17" t="s">
        <v>0</v>
      </c>
      <c r="B5191" s="17" t="s">
        <v>0</v>
      </c>
      <c r="C5191" s="17" t="s">
        <v>0</v>
      </c>
      <c r="D5191" s="18" t="s">
        <v>0</v>
      </c>
      <c r="E5191" s="18" t="s">
        <v>0</v>
      </c>
      <c r="F5191" s="18" t="s">
        <v>0</v>
      </c>
      <c r="G5191" s="81" t="s">
        <v>0</v>
      </c>
      <c r="H5191" s="24" t="s">
        <v>58</v>
      </c>
      <c r="I5191" s="29">
        <v>31000</v>
      </c>
      <c r="J5191" s="29">
        <f t="shared" ref="J5191:K5191" si="4415">SUM(J5192)</f>
        <v>30000</v>
      </c>
      <c r="K5191" s="29">
        <f t="shared" si="4415"/>
        <v>30000</v>
      </c>
      <c r="L5191" s="29">
        <f t="shared" si="4399"/>
        <v>0</v>
      </c>
      <c r="M5191" s="29">
        <f t="shared" ref="M5191:O5191" si="4416">SUM(M5192)</f>
        <v>0</v>
      </c>
      <c r="N5191" s="29">
        <f t="shared" si="4416"/>
        <v>0</v>
      </c>
      <c r="O5191" s="29">
        <f t="shared" si="4416"/>
        <v>0</v>
      </c>
      <c r="P5191" s="29">
        <f t="shared" si="4401"/>
        <v>30000</v>
      </c>
      <c r="Q5191" s="29">
        <f t="shared" si="4379"/>
        <v>100</v>
      </c>
    </row>
    <row r="5192" spans="1:17">
      <c r="A5192" s="12" t="s">
        <v>803</v>
      </c>
      <c r="B5192" s="12" t="s">
        <v>140</v>
      </c>
      <c r="C5192" s="12" t="s">
        <v>1038</v>
      </c>
      <c r="D5192" s="12" t="s">
        <v>1809</v>
      </c>
      <c r="E5192" s="18" t="s">
        <v>50</v>
      </c>
      <c r="F5192" s="18" t="s">
        <v>0</v>
      </c>
      <c r="G5192" s="81" t="s">
        <v>0</v>
      </c>
      <c r="H5192" s="18" t="s">
        <v>51</v>
      </c>
      <c r="I5192" s="3">
        <v>31000</v>
      </c>
      <c r="J5192" s="3">
        <f t="shared" ref="J5192" si="4417">SUM(J5193:J5194)</f>
        <v>30000</v>
      </c>
      <c r="K5192" s="3">
        <f t="shared" ref="K5192" si="4418">SUM(K5193:K5194)</f>
        <v>30000</v>
      </c>
      <c r="L5192" s="3">
        <f t="shared" si="4399"/>
        <v>0</v>
      </c>
      <c r="M5192" s="3">
        <f t="shared" ref="M5192:O5192" si="4419">SUM(M5193:M5194)</f>
        <v>0</v>
      </c>
      <c r="N5192" s="3">
        <f t="shared" si="4419"/>
        <v>0</v>
      </c>
      <c r="O5192" s="3">
        <f t="shared" si="4419"/>
        <v>0</v>
      </c>
      <c r="P5192" s="3">
        <f t="shared" si="4401"/>
        <v>30000</v>
      </c>
      <c r="Q5192" s="3">
        <f t="shared" si="4379"/>
        <v>100</v>
      </c>
    </row>
    <row r="5193" spans="1:17">
      <c r="A5193" s="12" t="s">
        <v>803</v>
      </c>
      <c r="B5193" s="12" t="s">
        <v>140</v>
      </c>
      <c r="C5193" s="12" t="s">
        <v>1038</v>
      </c>
      <c r="D5193" s="12" t="s">
        <v>1809</v>
      </c>
      <c r="E5193" s="11">
        <v>8213</v>
      </c>
      <c r="F5193" s="12"/>
      <c r="G5193" s="84" t="s">
        <v>3109</v>
      </c>
      <c r="H5193" s="13" t="s">
        <v>54</v>
      </c>
      <c r="I5193" s="2">
        <v>21000</v>
      </c>
      <c r="J5193" s="2">
        <v>0</v>
      </c>
      <c r="K5193" s="2">
        <v>0</v>
      </c>
      <c r="L5193" s="2">
        <f t="shared" si="4399"/>
        <v>0</v>
      </c>
      <c r="M5193" s="2">
        <v>0</v>
      </c>
      <c r="N5193" s="2">
        <v>0</v>
      </c>
      <c r="O5193" s="2">
        <v>0</v>
      </c>
      <c r="P5193" s="2">
        <f t="shared" si="4401"/>
        <v>0</v>
      </c>
      <c r="Q5193" s="2" t="str">
        <f t="shared" si="4379"/>
        <v>-</v>
      </c>
    </row>
    <row r="5194" spans="1:17">
      <c r="A5194" s="12" t="s">
        <v>803</v>
      </c>
      <c r="B5194" s="12" t="s">
        <v>140</v>
      </c>
      <c r="C5194" s="12" t="s">
        <v>1038</v>
      </c>
      <c r="D5194" s="12" t="s">
        <v>1809</v>
      </c>
      <c r="E5194" s="11">
        <v>8216</v>
      </c>
      <c r="F5194" s="12"/>
      <c r="G5194" s="84" t="s">
        <v>3109</v>
      </c>
      <c r="H5194" s="13" t="s">
        <v>57</v>
      </c>
      <c r="I5194" s="2">
        <v>10000</v>
      </c>
      <c r="J5194" s="2">
        <v>30000</v>
      </c>
      <c r="K5194" s="2">
        <v>30000</v>
      </c>
      <c r="L5194" s="2">
        <f t="shared" si="4399"/>
        <v>0</v>
      </c>
      <c r="M5194" s="2">
        <v>0</v>
      </c>
      <c r="N5194" s="2">
        <v>0</v>
      </c>
      <c r="O5194" s="2">
        <v>0</v>
      </c>
      <c r="P5194" s="2">
        <f t="shared" si="4401"/>
        <v>30000</v>
      </c>
      <c r="Q5194" s="2">
        <f t="shared" si="4379"/>
        <v>100</v>
      </c>
    </row>
    <row r="5195" spans="1:17">
      <c r="A5195" s="13" t="s">
        <v>0</v>
      </c>
      <c r="B5195" s="13" t="s">
        <v>0</v>
      </c>
      <c r="C5195" s="13" t="s">
        <v>0</v>
      </c>
      <c r="D5195" s="13" t="s">
        <v>0</v>
      </c>
      <c r="E5195" s="13" t="s">
        <v>0</v>
      </c>
      <c r="F5195" s="13" t="s">
        <v>0</v>
      </c>
      <c r="G5195" s="84" t="s">
        <v>0</v>
      </c>
      <c r="H5195" s="24" t="s">
        <v>1818</v>
      </c>
      <c r="I5195" s="29">
        <v>1180444</v>
      </c>
      <c r="J5195" s="29">
        <f t="shared" ref="J5195:K5195" si="4420">SUM(J5165,J5187,J5191)</f>
        <v>1180241</v>
      </c>
      <c r="K5195" s="29">
        <f t="shared" si="4420"/>
        <v>619881</v>
      </c>
      <c r="L5195" s="29">
        <f t="shared" si="4399"/>
        <v>271850</v>
      </c>
      <c r="M5195" s="29">
        <f t="shared" ref="M5195:O5195" si="4421">SUM(M5165,M5187,M5191)</f>
        <v>88650</v>
      </c>
      <c r="N5195" s="29">
        <f t="shared" si="4421"/>
        <v>90050</v>
      </c>
      <c r="O5195" s="29">
        <f t="shared" si="4421"/>
        <v>93150</v>
      </c>
      <c r="P5195" s="29">
        <f t="shared" si="4401"/>
        <v>891731</v>
      </c>
      <c r="Q5195" s="29">
        <f t="shared" si="4379"/>
        <v>75.554992582023502</v>
      </c>
    </row>
    <row r="5196" spans="1:17" ht="15.75" thickBot="1">
      <c r="A5196" s="13" t="s">
        <v>0</v>
      </c>
      <c r="B5196" s="13" t="s">
        <v>0</v>
      </c>
      <c r="C5196" s="13" t="s">
        <v>0</v>
      </c>
      <c r="D5196" s="13" t="s">
        <v>0</v>
      </c>
      <c r="E5196" s="13" t="s">
        <v>0</v>
      </c>
      <c r="F5196" s="13" t="s">
        <v>0</v>
      </c>
      <c r="G5196" s="84" t="s">
        <v>0</v>
      </c>
      <c r="H5196" s="18" t="s">
        <v>125</v>
      </c>
      <c r="I5196" s="3">
        <v>32</v>
      </c>
      <c r="J5196" s="3">
        <v>32</v>
      </c>
      <c r="K5196" s="3">
        <v>0</v>
      </c>
      <c r="L5196" s="3">
        <f t="shared" si="4399"/>
        <v>0</v>
      </c>
      <c r="M5196" s="3"/>
      <c r="N5196" s="3"/>
      <c r="O5196" s="3"/>
      <c r="P5196" s="3">
        <f t="shared" si="4401"/>
        <v>0</v>
      </c>
      <c r="Q5196" s="3">
        <f t="shared" si="4379"/>
        <v>0</v>
      </c>
    </row>
    <row r="5197" spans="1:17" ht="45.75" thickBot="1">
      <c r="A5197" s="109" t="s">
        <v>0</v>
      </c>
      <c r="B5197" s="109" t="s">
        <v>0</v>
      </c>
      <c r="C5197" s="109" t="s">
        <v>0</v>
      </c>
      <c r="D5197" s="109" t="s">
        <v>0</v>
      </c>
      <c r="E5197" s="109" t="s">
        <v>0</v>
      </c>
      <c r="F5197" s="109" t="s">
        <v>0</v>
      </c>
      <c r="G5197" s="121" t="s">
        <v>0</v>
      </c>
      <c r="H5197" s="1" t="s">
        <v>126</v>
      </c>
      <c r="I5197" s="1" t="s">
        <v>3016</v>
      </c>
      <c r="J5197" s="1" t="s">
        <v>3199</v>
      </c>
      <c r="K5197" s="1" t="s">
        <v>3198</v>
      </c>
      <c r="L5197" s="1" t="s">
        <v>3191</v>
      </c>
      <c r="M5197" s="1" t="s">
        <v>3193</v>
      </c>
      <c r="N5197" s="1" t="s">
        <v>3194</v>
      </c>
      <c r="O5197" s="1" t="s">
        <v>3195</v>
      </c>
      <c r="P5197" s="1" t="s">
        <v>3192</v>
      </c>
      <c r="Q5197" s="1" t="s">
        <v>3185</v>
      </c>
    </row>
    <row r="5198" spans="1:17">
      <c r="A5198" s="110"/>
      <c r="B5198" s="110"/>
      <c r="C5198" s="110"/>
      <c r="D5198" s="110"/>
      <c r="E5198" s="110"/>
      <c r="F5198" s="110"/>
      <c r="G5198" s="122"/>
      <c r="H5198" s="26" t="s">
        <v>0</v>
      </c>
      <c r="I5198" s="28">
        <v>1</v>
      </c>
      <c r="J5198" s="28">
        <v>2</v>
      </c>
      <c r="K5198" s="28">
        <v>3</v>
      </c>
      <c r="L5198" s="28" t="s">
        <v>3186</v>
      </c>
      <c r="M5198" s="28">
        <v>5</v>
      </c>
      <c r="N5198" s="28">
        <v>6</v>
      </c>
      <c r="O5198" s="28">
        <v>7</v>
      </c>
      <c r="P5198" s="28" t="s">
        <v>3187</v>
      </c>
      <c r="Q5198" s="28">
        <v>9</v>
      </c>
    </row>
    <row r="5199" spans="1:17">
      <c r="A5199" s="110"/>
      <c r="B5199" s="110"/>
      <c r="C5199" s="110"/>
      <c r="D5199" s="110"/>
      <c r="E5199" s="110"/>
      <c r="F5199" s="110"/>
      <c r="G5199" s="122"/>
      <c r="H5199" s="8" t="s">
        <v>878</v>
      </c>
      <c r="I5199" s="9">
        <v>1180444</v>
      </c>
      <c r="J5199" s="9">
        <f t="shared" ref="J5199" si="4422">SUM(J5195)</f>
        <v>1180241</v>
      </c>
      <c r="K5199" s="9">
        <f t="shared" ref="K5199" si="4423">SUM(K5195)</f>
        <v>619881</v>
      </c>
      <c r="L5199" s="9">
        <f t="shared" ref="L5199:L5200" si="4424">M5199+N5199+O5199</f>
        <v>271850</v>
      </c>
      <c r="M5199" s="9">
        <f t="shared" ref="M5199:O5199" si="4425">SUM(M5195)</f>
        <v>88650</v>
      </c>
      <c r="N5199" s="9">
        <f t="shared" si="4425"/>
        <v>90050</v>
      </c>
      <c r="O5199" s="9">
        <f t="shared" si="4425"/>
        <v>93150</v>
      </c>
      <c r="P5199" s="9">
        <f t="shared" ref="P5199:P5200" si="4426">SUM(K5199+L5199)</f>
        <v>891731</v>
      </c>
      <c r="Q5199" s="9">
        <f t="shared" si="4379"/>
        <v>75.554992582023502</v>
      </c>
    </row>
    <row r="5200" spans="1:17">
      <c r="A5200" s="110"/>
      <c r="B5200" s="110"/>
      <c r="C5200" s="110"/>
      <c r="D5200" s="110"/>
      <c r="E5200" s="110"/>
      <c r="F5200" s="110"/>
      <c r="G5200" s="122"/>
      <c r="H5200" s="10" t="s">
        <v>68</v>
      </c>
      <c r="I5200" s="9">
        <v>1180444</v>
      </c>
      <c r="J5200" s="9">
        <f t="shared" ref="J5200" si="4427">SUM(J5199)</f>
        <v>1180241</v>
      </c>
      <c r="K5200" s="9">
        <f t="shared" ref="K5200" si="4428">SUM(K5199)</f>
        <v>619881</v>
      </c>
      <c r="L5200" s="9">
        <f t="shared" si="4424"/>
        <v>271850</v>
      </c>
      <c r="M5200" s="9">
        <f t="shared" ref="M5200:O5200" si="4429">SUM(M5199)</f>
        <v>88650</v>
      </c>
      <c r="N5200" s="9">
        <f t="shared" si="4429"/>
        <v>90050</v>
      </c>
      <c r="O5200" s="9">
        <f t="shared" si="4429"/>
        <v>93150</v>
      </c>
      <c r="P5200" s="9">
        <f t="shared" si="4426"/>
        <v>891731</v>
      </c>
      <c r="Q5200" s="9">
        <f t="shared" si="4379"/>
        <v>75.554992582023502</v>
      </c>
    </row>
    <row r="5201" spans="1:17">
      <c r="A5201" s="111"/>
      <c r="B5201" s="111"/>
      <c r="C5201" s="111"/>
      <c r="D5201" s="111"/>
      <c r="E5201" s="111"/>
      <c r="F5201" s="111"/>
      <c r="G5201" s="123"/>
      <c r="Q5201" t="str">
        <f t="shared" si="4379"/>
        <v>-</v>
      </c>
    </row>
    <row r="5202" spans="1:17" ht="15.75" thickBot="1">
      <c r="A5202" s="13" t="s">
        <v>0</v>
      </c>
      <c r="B5202" s="13" t="s">
        <v>0</v>
      </c>
      <c r="C5202" s="13" t="s">
        <v>0</v>
      </c>
      <c r="D5202" s="13" t="s">
        <v>0</v>
      </c>
      <c r="E5202" s="13" t="s">
        <v>0</v>
      </c>
      <c r="F5202" s="13" t="s">
        <v>0</v>
      </c>
      <c r="G5202" s="84" t="s">
        <v>0</v>
      </c>
      <c r="H5202" s="27" t="s">
        <v>0</v>
      </c>
      <c r="I5202" s="27"/>
      <c r="J5202" s="27"/>
      <c r="K5202" s="27"/>
      <c r="L5202" s="27"/>
      <c r="M5202" s="27"/>
      <c r="N5202" s="27"/>
      <c r="O5202" s="27"/>
      <c r="P5202" s="27"/>
      <c r="Q5202" s="27" t="str">
        <f t="shared" si="4379"/>
        <v>-</v>
      </c>
    </row>
    <row r="5203" spans="1:17" ht="45.75" thickBot="1">
      <c r="A5203" s="1" t="s">
        <v>82</v>
      </c>
      <c r="B5203" s="1" t="s">
        <v>83</v>
      </c>
      <c r="C5203" s="1" t="s">
        <v>84</v>
      </c>
      <c r="D5203" s="19" t="s">
        <v>0</v>
      </c>
      <c r="E5203" s="1" t="s">
        <v>85</v>
      </c>
      <c r="F5203" s="1" t="s">
        <v>86</v>
      </c>
      <c r="G5203" s="82" t="s">
        <v>87</v>
      </c>
      <c r="H5203" s="1" t="s">
        <v>1</v>
      </c>
      <c r="I5203" s="1" t="s">
        <v>3016</v>
      </c>
      <c r="J5203" s="1" t="s">
        <v>3199</v>
      </c>
      <c r="K5203" s="1" t="s">
        <v>3198</v>
      </c>
      <c r="L5203" s="1" t="s">
        <v>3191</v>
      </c>
      <c r="M5203" s="1" t="s">
        <v>3193</v>
      </c>
      <c r="N5203" s="1" t="s">
        <v>3194</v>
      </c>
      <c r="O5203" s="1" t="s">
        <v>3195</v>
      </c>
      <c r="P5203" s="1" t="s">
        <v>3192</v>
      </c>
      <c r="Q5203" s="1" t="s">
        <v>3185</v>
      </c>
    </row>
    <row r="5204" spans="1:17">
      <c r="A5204" s="20" t="s">
        <v>0</v>
      </c>
      <c r="B5204" s="20" t="s">
        <v>0</v>
      </c>
      <c r="C5204" s="20" t="s">
        <v>0</v>
      </c>
      <c r="D5204" s="21" t="s">
        <v>0</v>
      </c>
      <c r="E5204" s="21" t="s">
        <v>0</v>
      </c>
      <c r="F5204" s="22" t="s">
        <v>0</v>
      </c>
      <c r="G5204" s="83" t="s">
        <v>0</v>
      </c>
      <c r="H5204" s="23" t="s">
        <v>0</v>
      </c>
      <c r="I5204" s="28">
        <v>1</v>
      </c>
      <c r="J5204" s="28">
        <v>2</v>
      </c>
      <c r="K5204" s="28">
        <v>3</v>
      </c>
      <c r="L5204" s="28" t="s">
        <v>3186</v>
      </c>
      <c r="M5204" s="28">
        <v>5</v>
      </c>
      <c r="N5204" s="28">
        <v>6</v>
      </c>
      <c r="O5204" s="28">
        <v>7</v>
      </c>
      <c r="P5204" s="28" t="s">
        <v>3187</v>
      </c>
      <c r="Q5204" s="28">
        <v>9</v>
      </c>
    </row>
    <row r="5205" spans="1:17">
      <c r="A5205" s="17" t="s">
        <v>803</v>
      </c>
      <c r="B5205" s="17" t="s">
        <v>140</v>
      </c>
      <c r="C5205" s="12" t="s">
        <v>1049</v>
      </c>
      <c r="D5205" s="12" t="s">
        <v>1819</v>
      </c>
      <c r="E5205" s="18" t="s">
        <v>0</v>
      </c>
      <c r="F5205" s="18" t="s">
        <v>0</v>
      </c>
      <c r="G5205" s="81"/>
      <c r="H5205" s="18" t="s">
        <v>1820</v>
      </c>
      <c r="I5205" s="11"/>
      <c r="J5205" s="11"/>
      <c r="K5205" s="11"/>
      <c r="L5205" s="11"/>
      <c r="M5205" s="11"/>
      <c r="N5205" s="11"/>
      <c r="O5205" s="11"/>
      <c r="P5205" s="11"/>
      <c r="Q5205" s="11" t="str">
        <f t="shared" si="4379"/>
        <v>-</v>
      </c>
    </row>
    <row r="5206" spans="1:17" ht="22.5">
      <c r="A5206" s="17" t="s">
        <v>0</v>
      </c>
      <c r="B5206" s="17" t="s">
        <v>0</v>
      </c>
      <c r="C5206" s="17" t="s">
        <v>0</v>
      </c>
      <c r="D5206" s="18" t="s">
        <v>0</v>
      </c>
      <c r="E5206" s="18" t="s">
        <v>0</v>
      </c>
      <c r="F5206" s="18" t="s">
        <v>0</v>
      </c>
      <c r="G5206" s="81" t="s">
        <v>0</v>
      </c>
      <c r="H5206" s="24" t="s">
        <v>27</v>
      </c>
      <c r="I5206" s="29">
        <v>2652733</v>
      </c>
      <c r="J5206" s="29">
        <f t="shared" ref="J5206" si="4430">SUM(J5207,J5215,J5217)</f>
        <v>2627670</v>
      </c>
      <c r="K5206" s="29">
        <f t="shared" ref="K5206" si="4431">SUM(K5207,K5215,K5217)</f>
        <v>1497119</v>
      </c>
      <c r="L5206" s="29">
        <f t="shared" ref="L5206:L5237" si="4432">M5206+N5206+O5206</f>
        <v>739800</v>
      </c>
      <c r="M5206" s="29">
        <f t="shared" ref="M5206:O5206" si="4433">SUM(M5207,M5215,M5217)</f>
        <v>255600</v>
      </c>
      <c r="N5206" s="29">
        <f t="shared" si="4433"/>
        <v>242100</v>
      </c>
      <c r="O5206" s="29">
        <f t="shared" si="4433"/>
        <v>242100</v>
      </c>
      <c r="P5206" s="29">
        <f t="shared" ref="P5206:P5237" si="4434">SUM(K5206+L5206)</f>
        <v>2236919</v>
      </c>
      <c r="Q5206" s="29">
        <f t="shared" si="4379"/>
        <v>85.129373170908067</v>
      </c>
    </row>
    <row r="5207" spans="1:17">
      <c r="A5207" s="12" t="s">
        <v>803</v>
      </c>
      <c r="B5207" s="12" t="s">
        <v>140</v>
      </c>
      <c r="C5207" s="12" t="s">
        <v>1049</v>
      </c>
      <c r="D5207" s="12" t="s">
        <v>1819</v>
      </c>
      <c r="E5207" s="18" t="s">
        <v>2</v>
      </c>
      <c r="F5207" s="18" t="s">
        <v>0</v>
      </c>
      <c r="G5207" s="81" t="s">
        <v>0</v>
      </c>
      <c r="H5207" s="18" t="s">
        <v>3</v>
      </c>
      <c r="I5207" s="3">
        <v>2236596</v>
      </c>
      <c r="J5207" s="3">
        <f t="shared" ref="J5207" si="4435">SUM(J5208:J5209)</f>
        <v>2241533</v>
      </c>
      <c r="K5207" s="3">
        <f t="shared" ref="K5207" si="4436">SUM(K5208:K5209)</f>
        <v>1248199</v>
      </c>
      <c r="L5207" s="3">
        <f t="shared" si="4432"/>
        <v>657300</v>
      </c>
      <c r="M5207" s="3">
        <f t="shared" ref="M5207:O5207" si="4437">SUM(M5208:M5209)</f>
        <v>226100</v>
      </c>
      <c r="N5207" s="3">
        <f t="shared" si="4437"/>
        <v>215600</v>
      </c>
      <c r="O5207" s="3">
        <f t="shared" si="4437"/>
        <v>215600</v>
      </c>
      <c r="P5207" s="3">
        <f t="shared" si="4434"/>
        <v>1905499</v>
      </c>
      <c r="Q5207" s="3">
        <f t="shared" si="4379"/>
        <v>85.008741785197898</v>
      </c>
    </row>
    <row r="5208" spans="1:17">
      <c r="A5208" s="33" t="s">
        <v>803</v>
      </c>
      <c r="B5208" s="33" t="s">
        <v>140</v>
      </c>
      <c r="C5208" s="33" t="s">
        <v>1049</v>
      </c>
      <c r="D5208" s="33" t="s">
        <v>1819</v>
      </c>
      <c r="E5208" s="34">
        <v>6111</v>
      </c>
      <c r="F5208" s="33"/>
      <c r="G5208" s="84" t="s">
        <v>3109</v>
      </c>
      <c r="H5208" s="35" t="s">
        <v>4</v>
      </c>
      <c r="I5208" s="2">
        <v>1980996</v>
      </c>
      <c r="J5208" s="2">
        <v>1980996</v>
      </c>
      <c r="K5208" s="2">
        <v>1079340</v>
      </c>
      <c r="L5208" s="2">
        <f t="shared" si="4432"/>
        <v>585000</v>
      </c>
      <c r="M5208" s="2">
        <v>195000</v>
      </c>
      <c r="N5208" s="2">
        <v>195000</v>
      </c>
      <c r="O5208" s="2">
        <v>195000</v>
      </c>
      <c r="P5208" s="2">
        <f t="shared" si="4434"/>
        <v>1664340</v>
      </c>
      <c r="Q5208" s="2">
        <f t="shared" si="4379"/>
        <v>84.015313508962166</v>
      </c>
    </row>
    <row r="5209" spans="1:17">
      <c r="A5209" s="17" t="s">
        <v>803</v>
      </c>
      <c r="B5209" s="17" t="s">
        <v>140</v>
      </c>
      <c r="C5209" s="17" t="s">
        <v>1049</v>
      </c>
      <c r="D5209" s="17" t="s">
        <v>1819</v>
      </c>
      <c r="E5209" s="17" t="s">
        <v>91</v>
      </c>
      <c r="F5209" s="12" t="s">
        <v>0</v>
      </c>
      <c r="G5209" s="84" t="s">
        <v>0</v>
      </c>
      <c r="H5209" s="18" t="s">
        <v>5</v>
      </c>
      <c r="I5209" s="3">
        <v>255600</v>
      </c>
      <c r="J5209" s="3">
        <f t="shared" ref="J5209:K5209" si="4438">SUM(J5210:J5214)</f>
        <v>260537</v>
      </c>
      <c r="K5209" s="3">
        <f t="shared" si="4438"/>
        <v>168859</v>
      </c>
      <c r="L5209" s="3">
        <f t="shared" si="4432"/>
        <v>72300</v>
      </c>
      <c r="M5209" s="3">
        <f t="shared" ref="M5209:O5209" si="4439">SUM(M5210:M5214)</f>
        <v>31100</v>
      </c>
      <c r="N5209" s="3">
        <f t="shared" si="4439"/>
        <v>20600</v>
      </c>
      <c r="O5209" s="3">
        <f t="shared" si="4439"/>
        <v>20600</v>
      </c>
      <c r="P5209" s="3">
        <f t="shared" si="4434"/>
        <v>241159</v>
      </c>
      <c r="Q5209" s="3">
        <f t="shared" ref="Q5209:Q5272" si="4440">IF(J5209=0,"-",P5209/J5209*100)</f>
        <v>92.562284819430644</v>
      </c>
    </row>
    <row r="5210" spans="1:17">
      <c r="A5210" s="33" t="s">
        <v>803</v>
      </c>
      <c r="B5210" s="33" t="s">
        <v>140</v>
      </c>
      <c r="C5210" s="33" t="s">
        <v>1049</v>
      </c>
      <c r="D5210" s="33" t="s">
        <v>1819</v>
      </c>
      <c r="E5210" s="34">
        <v>6112</v>
      </c>
      <c r="F5210" s="33" t="s">
        <v>1821</v>
      </c>
      <c r="G5210" s="84" t="s">
        <v>3109</v>
      </c>
      <c r="H5210" s="35" t="s">
        <v>9</v>
      </c>
      <c r="I5210" s="2">
        <v>42100</v>
      </c>
      <c r="J5210" s="2">
        <v>42100</v>
      </c>
      <c r="K5210" s="2">
        <v>22304</v>
      </c>
      <c r="L5210" s="2">
        <f t="shared" si="4432"/>
        <v>10800</v>
      </c>
      <c r="M5210" s="2">
        <v>3600</v>
      </c>
      <c r="N5210" s="2">
        <v>3600</v>
      </c>
      <c r="O5210" s="2">
        <v>3600</v>
      </c>
      <c r="P5210" s="2">
        <f t="shared" si="4434"/>
        <v>33104</v>
      </c>
      <c r="Q5210" s="2">
        <f t="shared" si="4440"/>
        <v>78.631828978622337</v>
      </c>
    </row>
    <row r="5211" spans="1:17">
      <c r="A5211" s="33" t="s">
        <v>803</v>
      </c>
      <c r="B5211" s="33" t="s">
        <v>140</v>
      </c>
      <c r="C5211" s="33" t="s">
        <v>1049</v>
      </c>
      <c r="D5211" s="33" t="s">
        <v>1819</v>
      </c>
      <c r="E5211" s="34">
        <v>6112</v>
      </c>
      <c r="F5211" s="33" t="s">
        <v>1822</v>
      </c>
      <c r="G5211" s="84" t="s">
        <v>3109</v>
      </c>
      <c r="H5211" s="35" t="s">
        <v>10</v>
      </c>
      <c r="I5211" s="2">
        <v>157000</v>
      </c>
      <c r="J5211" s="2">
        <v>157000</v>
      </c>
      <c r="K5211" s="2">
        <v>95618</v>
      </c>
      <c r="L5211" s="2">
        <f t="shared" si="4432"/>
        <v>51000</v>
      </c>
      <c r="M5211" s="2">
        <v>17000</v>
      </c>
      <c r="N5211" s="2">
        <v>17000</v>
      </c>
      <c r="O5211" s="2">
        <v>17000</v>
      </c>
      <c r="P5211" s="2">
        <f t="shared" si="4434"/>
        <v>146618</v>
      </c>
      <c r="Q5211" s="2">
        <f t="shared" si="4440"/>
        <v>93.387261146496812</v>
      </c>
    </row>
    <row r="5212" spans="1:17">
      <c r="A5212" s="12" t="s">
        <v>803</v>
      </c>
      <c r="B5212" s="12" t="s">
        <v>140</v>
      </c>
      <c r="C5212" s="12" t="s">
        <v>1049</v>
      </c>
      <c r="D5212" s="12" t="s">
        <v>1819</v>
      </c>
      <c r="E5212" s="11">
        <v>6112</v>
      </c>
      <c r="F5212" s="12" t="s">
        <v>1823</v>
      </c>
      <c r="G5212" s="84" t="s">
        <v>3109</v>
      </c>
      <c r="H5212" s="13" t="s">
        <v>7</v>
      </c>
      <c r="I5212" s="2">
        <v>36000</v>
      </c>
      <c r="J5212" s="2">
        <v>40937</v>
      </c>
      <c r="K5212" s="2">
        <v>40937</v>
      </c>
      <c r="L5212" s="2">
        <f t="shared" si="4432"/>
        <v>0</v>
      </c>
      <c r="M5212" s="2"/>
      <c r="N5212" s="2"/>
      <c r="O5212" s="2"/>
      <c r="P5212" s="2">
        <f t="shared" si="4434"/>
        <v>40937</v>
      </c>
      <c r="Q5212" s="2">
        <f t="shared" si="4440"/>
        <v>100</v>
      </c>
    </row>
    <row r="5213" spans="1:17">
      <c r="A5213" s="12" t="s">
        <v>803</v>
      </c>
      <c r="B5213" s="12" t="s">
        <v>140</v>
      </c>
      <c r="C5213" s="12" t="s">
        <v>1049</v>
      </c>
      <c r="D5213" s="12" t="s">
        <v>1819</v>
      </c>
      <c r="E5213" s="11">
        <v>6112</v>
      </c>
      <c r="F5213" s="12" t="s">
        <v>1824</v>
      </c>
      <c r="G5213" s="84" t="s">
        <v>3109</v>
      </c>
      <c r="H5213" s="13" t="s">
        <v>8</v>
      </c>
      <c r="I5213" s="2">
        <v>10500</v>
      </c>
      <c r="J5213" s="2">
        <v>10500</v>
      </c>
      <c r="K5213" s="2">
        <v>0</v>
      </c>
      <c r="L5213" s="2">
        <f t="shared" si="4432"/>
        <v>10500</v>
      </c>
      <c r="M5213" s="2">
        <v>10500</v>
      </c>
      <c r="N5213" s="2"/>
      <c r="O5213" s="2"/>
      <c r="P5213" s="2">
        <f t="shared" si="4434"/>
        <v>10500</v>
      </c>
      <c r="Q5213" s="2">
        <f t="shared" si="4440"/>
        <v>100</v>
      </c>
    </row>
    <row r="5214" spans="1:17">
      <c r="A5214" s="12" t="s">
        <v>803</v>
      </c>
      <c r="B5214" s="12" t="s">
        <v>140</v>
      </c>
      <c r="C5214" s="12" t="s">
        <v>1049</v>
      </c>
      <c r="D5214" s="12" t="s">
        <v>1819</v>
      </c>
      <c r="E5214" s="11">
        <v>6112</v>
      </c>
      <c r="F5214" s="12" t="s">
        <v>1825</v>
      </c>
      <c r="G5214" s="84" t="s">
        <v>3109</v>
      </c>
      <c r="H5214" s="13" t="s">
        <v>6</v>
      </c>
      <c r="I5214" s="2">
        <v>10000</v>
      </c>
      <c r="J5214" s="2">
        <v>10000</v>
      </c>
      <c r="K5214" s="2">
        <v>10000</v>
      </c>
      <c r="L5214" s="2">
        <f t="shared" si="4432"/>
        <v>0</v>
      </c>
      <c r="M5214" s="2"/>
      <c r="N5214" s="2"/>
      <c r="O5214" s="2"/>
      <c r="P5214" s="2">
        <f t="shared" si="4434"/>
        <v>10000</v>
      </c>
      <c r="Q5214" s="2">
        <f t="shared" si="4440"/>
        <v>100</v>
      </c>
    </row>
    <row r="5215" spans="1:17">
      <c r="A5215" s="12" t="s">
        <v>803</v>
      </c>
      <c r="B5215" s="12" t="s">
        <v>140</v>
      </c>
      <c r="C5215" s="12" t="s">
        <v>1049</v>
      </c>
      <c r="D5215" s="12" t="s">
        <v>1819</v>
      </c>
      <c r="E5215" s="18" t="s">
        <v>13</v>
      </c>
      <c r="F5215" s="18" t="s">
        <v>0</v>
      </c>
      <c r="G5215" s="81" t="s">
        <v>0</v>
      </c>
      <c r="H5215" s="18" t="s">
        <v>14</v>
      </c>
      <c r="I5215" s="3">
        <v>208004</v>
      </c>
      <c r="J5215" s="3">
        <f t="shared" ref="J5215:K5215" si="4441">SUM(J5216)</f>
        <v>208004</v>
      </c>
      <c r="K5215" s="3">
        <f t="shared" si="4441"/>
        <v>111906</v>
      </c>
      <c r="L5215" s="3">
        <f t="shared" si="4432"/>
        <v>60000</v>
      </c>
      <c r="M5215" s="3">
        <f t="shared" ref="M5215:O5215" si="4442">SUM(M5216)</f>
        <v>20000</v>
      </c>
      <c r="N5215" s="3">
        <f t="shared" si="4442"/>
        <v>20000</v>
      </c>
      <c r="O5215" s="3">
        <f t="shared" si="4442"/>
        <v>20000</v>
      </c>
      <c r="P5215" s="3">
        <f t="shared" si="4434"/>
        <v>171906</v>
      </c>
      <c r="Q5215" s="3">
        <f t="shared" si="4440"/>
        <v>82.645526047576013</v>
      </c>
    </row>
    <row r="5216" spans="1:17">
      <c r="A5216" s="33" t="s">
        <v>803</v>
      </c>
      <c r="B5216" s="33" t="s">
        <v>140</v>
      </c>
      <c r="C5216" s="33" t="s">
        <v>1049</v>
      </c>
      <c r="D5216" s="33" t="s">
        <v>1819</v>
      </c>
      <c r="E5216" s="34">
        <v>6121</v>
      </c>
      <c r="F5216" s="33"/>
      <c r="G5216" s="84" t="s">
        <v>3109</v>
      </c>
      <c r="H5216" s="35" t="s">
        <v>15</v>
      </c>
      <c r="I5216" s="2">
        <v>208004</v>
      </c>
      <c r="J5216" s="2">
        <v>208004</v>
      </c>
      <c r="K5216" s="2">
        <v>111906</v>
      </c>
      <c r="L5216" s="2">
        <f t="shared" si="4432"/>
        <v>60000</v>
      </c>
      <c r="M5216" s="2">
        <v>20000</v>
      </c>
      <c r="N5216" s="2">
        <v>20000</v>
      </c>
      <c r="O5216" s="2">
        <v>20000</v>
      </c>
      <c r="P5216" s="2">
        <f t="shared" si="4434"/>
        <v>171906</v>
      </c>
      <c r="Q5216" s="2">
        <f t="shared" si="4440"/>
        <v>82.645526047576013</v>
      </c>
    </row>
    <row r="5217" spans="1:17">
      <c r="A5217" s="12" t="s">
        <v>803</v>
      </c>
      <c r="B5217" s="12" t="s">
        <v>140</v>
      </c>
      <c r="C5217" s="12" t="s">
        <v>1049</v>
      </c>
      <c r="D5217" s="12" t="s">
        <v>1819</v>
      </c>
      <c r="E5217" s="18" t="s">
        <v>16</v>
      </c>
      <c r="F5217" s="18" t="s">
        <v>0</v>
      </c>
      <c r="G5217" s="81" t="s">
        <v>0</v>
      </c>
      <c r="H5217" s="18" t="s">
        <v>17</v>
      </c>
      <c r="I5217" s="3">
        <v>208133</v>
      </c>
      <c r="J5217" s="3">
        <f t="shared" ref="J5217:K5217" si="4443">SUM(J5218:J5224)</f>
        <v>178133</v>
      </c>
      <c r="K5217" s="3">
        <f t="shared" si="4443"/>
        <v>137014</v>
      </c>
      <c r="L5217" s="3">
        <f t="shared" si="4432"/>
        <v>22500</v>
      </c>
      <c r="M5217" s="3">
        <f t="shared" ref="M5217:O5217" si="4444">SUM(M5218:M5224)</f>
        <v>9500</v>
      </c>
      <c r="N5217" s="3">
        <f t="shared" si="4444"/>
        <v>6500</v>
      </c>
      <c r="O5217" s="3">
        <f t="shared" si="4444"/>
        <v>6500</v>
      </c>
      <c r="P5217" s="3">
        <f t="shared" si="4434"/>
        <v>159514</v>
      </c>
      <c r="Q5217" s="3">
        <f t="shared" si="4440"/>
        <v>89.547697506918993</v>
      </c>
    </row>
    <row r="5218" spans="1:17">
      <c r="A5218" s="12" t="s">
        <v>803</v>
      </c>
      <c r="B5218" s="12" t="s">
        <v>140</v>
      </c>
      <c r="C5218" s="12" t="s">
        <v>1049</v>
      </c>
      <c r="D5218" s="12" t="s">
        <v>1819</v>
      </c>
      <c r="E5218" s="11">
        <v>6131</v>
      </c>
      <c r="F5218" s="12"/>
      <c r="G5218" s="84" t="s">
        <v>3109</v>
      </c>
      <c r="H5218" s="13" t="s">
        <v>18</v>
      </c>
      <c r="I5218" s="2">
        <v>7000</v>
      </c>
      <c r="J5218" s="2">
        <v>3000</v>
      </c>
      <c r="K5218" s="2">
        <v>3000</v>
      </c>
      <c r="L5218" s="2">
        <f t="shared" si="4432"/>
        <v>0</v>
      </c>
      <c r="M5218" s="2"/>
      <c r="N5218" s="2"/>
      <c r="O5218" s="2"/>
      <c r="P5218" s="2">
        <f t="shared" si="4434"/>
        <v>3000</v>
      </c>
      <c r="Q5218" s="2">
        <f t="shared" si="4440"/>
        <v>100</v>
      </c>
    </row>
    <row r="5219" spans="1:17">
      <c r="A5219" s="12" t="s">
        <v>803</v>
      </c>
      <c r="B5219" s="12" t="s">
        <v>140</v>
      </c>
      <c r="C5219" s="12" t="s">
        <v>1049</v>
      </c>
      <c r="D5219" s="12" t="s">
        <v>1819</v>
      </c>
      <c r="E5219" s="11">
        <v>6132</v>
      </c>
      <c r="F5219" s="12"/>
      <c r="G5219" s="84" t="s">
        <v>3109</v>
      </c>
      <c r="H5219" s="13" t="s">
        <v>19</v>
      </c>
      <c r="I5219" s="2">
        <v>95000</v>
      </c>
      <c r="J5219" s="2">
        <v>95000</v>
      </c>
      <c r="K5219" s="2">
        <v>80000</v>
      </c>
      <c r="L5219" s="2">
        <f t="shared" si="4432"/>
        <v>9000</v>
      </c>
      <c r="M5219" s="2">
        <v>3000</v>
      </c>
      <c r="N5219" s="2">
        <v>3000</v>
      </c>
      <c r="O5219" s="2">
        <v>3000</v>
      </c>
      <c r="P5219" s="2">
        <f t="shared" si="4434"/>
        <v>89000</v>
      </c>
      <c r="Q5219" s="2">
        <f t="shared" si="4440"/>
        <v>93.684210526315795</v>
      </c>
    </row>
    <row r="5220" spans="1:17">
      <c r="A5220" s="12" t="s">
        <v>803</v>
      </c>
      <c r="B5220" s="12" t="s">
        <v>140</v>
      </c>
      <c r="C5220" s="12" t="s">
        <v>1049</v>
      </c>
      <c r="D5220" s="12" t="s">
        <v>1819</v>
      </c>
      <c r="E5220" s="11">
        <v>6133</v>
      </c>
      <c r="F5220" s="12"/>
      <c r="G5220" s="84" t="s">
        <v>3109</v>
      </c>
      <c r="H5220" s="13" t="s">
        <v>20</v>
      </c>
      <c r="I5220" s="2">
        <v>19000</v>
      </c>
      <c r="J5220" s="2">
        <v>19000</v>
      </c>
      <c r="K5220" s="2">
        <v>10000</v>
      </c>
      <c r="L5220" s="2">
        <f t="shared" si="4432"/>
        <v>6000</v>
      </c>
      <c r="M5220" s="2">
        <v>2000</v>
      </c>
      <c r="N5220" s="2">
        <v>2000</v>
      </c>
      <c r="O5220" s="2">
        <v>2000</v>
      </c>
      <c r="P5220" s="2">
        <f t="shared" si="4434"/>
        <v>16000</v>
      </c>
      <c r="Q5220" s="2">
        <f t="shared" si="4440"/>
        <v>84.210526315789465</v>
      </c>
    </row>
    <row r="5221" spans="1:17">
      <c r="A5221" s="12" t="s">
        <v>803</v>
      </c>
      <c r="B5221" s="12" t="s">
        <v>140</v>
      </c>
      <c r="C5221" s="12" t="s">
        <v>1049</v>
      </c>
      <c r="D5221" s="12" t="s">
        <v>1819</v>
      </c>
      <c r="E5221" s="11">
        <v>6134</v>
      </c>
      <c r="F5221" s="12"/>
      <c r="G5221" s="84" t="s">
        <v>3109</v>
      </c>
      <c r="H5221" s="13" t="s">
        <v>21</v>
      </c>
      <c r="I5221" s="2">
        <v>18000</v>
      </c>
      <c r="J5221" s="2">
        <v>15000</v>
      </c>
      <c r="K5221" s="2">
        <v>11000</v>
      </c>
      <c r="L5221" s="2">
        <f t="shared" si="4432"/>
        <v>2000</v>
      </c>
      <c r="M5221" s="2">
        <v>2000</v>
      </c>
      <c r="N5221" s="2"/>
      <c r="O5221" s="2"/>
      <c r="P5221" s="2">
        <f t="shared" si="4434"/>
        <v>13000</v>
      </c>
      <c r="Q5221" s="2">
        <f t="shared" si="4440"/>
        <v>86.666666666666671</v>
      </c>
    </row>
    <row r="5222" spans="1:17">
      <c r="A5222" s="12" t="s">
        <v>803</v>
      </c>
      <c r="B5222" s="12" t="s">
        <v>140</v>
      </c>
      <c r="C5222" s="12" t="s">
        <v>1049</v>
      </c>
      <c r="D5222" s="12" t="s">
        <v>1819</v>
      </c>
      <c r="E5222" s="11">
        <v>6135</v>
      </c>
      <c r="F5222" s="12"/>
      <c r="G5222" s="84" t="s">
        <v>3109</v>
      </c>
      <c r="H5222" s="13" t="s">
        <v>22</v>
      </c>
      <c r="I5222" s="2">
        <v>200</v>
      </c>
      <c r="J5222" s="2">
        <v>200</v>
      </c>
      <c r="K5222" s="2">
        <v>200</v>
      </c>
      <c r="L5222" s="2">
        <f t="shared" si="4432"/>
        <v>0</v>
      </c>
      <c r="M5222" s="2"/>
      <c r="N5222" s="2"/>
      <c r="O5222" s="2"/>
      <c r="P5222" s="2">
        <f t="shared" si="4434"/>
        <v>200</v>
      </c>
      <c r="Q5222" s="2">
        <f t="shared" si="4440"/>
        <v>100</v>
      </c>
    </row>
    <row r="5223" spans="1:17">
      <c r="A5223" s="12" t="s">
        <v>803</v>
      </c>
      <c r="B5223" s="12" t="s">
        <v>140</v>
      </c>
      <c r="C5223" s="12" t="s">
        <v>1049</v>
      </c>
      <c r="D5223" s="12" t="s">
        <v>1819</v>
      </c>
      <c r="E5223" s="11">
        <v>6137</v>
      </c>
      <c r="F5223" s="12"/>
      <c r="G5223" s="84" t="s">
        <v>3109</v>
      </c>
      <c r="H5223" s="13" t="s">
        <v>24</v>
      </c>
      <c r="I5223" s="2">
        <v>13000</v>
      </c>
      <c r="J5223" s="2">
        <v>10000</v>
      </c>
      <c r="K5223" s="2">
        <v>8000</v>
      </c>
      <c r="L5223" s="2">
        <f t="shared" si="4432"/>
        <v>1000</v>
      </c>
      <c r="M5223" s="2">
        <v>1000</v>
      </c>
      <c r="N5223" s="2"/>
      <c r="O5223" s="2"/>
      <c r="P5223" s="2">
        <f t="shared" si="4434"/>
        <v>9000</v>
      </c>
      <c r="Q5223" s="2">
        <f t="shared" si="4440"/>
        <v>90</v>
      </c>
    </row>
    <row r="5224" spans="1:17">
      <c r="A5224" s="17" t="s">
        <v>803</v>
      </c>
      <c r="B5224" s="17" t="s">
        <v>140</v>
      </c>
      <c r="C5224" s="17" t="s">
        <v>1049</v>
      </c>
      <c r="D5224" s="17" t="s">
        <v>1819</v>
      </c>
      <c r="E5224" s="17" t="s">
        <v>99</v>
      </c>
      <c r="F5224" s="12" t="s">
        <v>0</v>
      </c>
      <c r="G5224" s="84" t="s">
        <v>0</v>
      </c>
      <c r="H5224" s="18" t="s">
        <v>26</v>
      </c>
      <c r="I5224" s="3">
        <v>55933</v>
      </c>
      <c r="J5224" s="3">
        <f t="shared" ref="J5224:K5224" si="4445">SUM(J5225:J5227)</f>
        <v>35933</v>
      </c>
      <c r="K5224" s="3">
        <f t="shared" si="4445"/>
        <v>24814</v>
      </c>
      <c r="L5224" s="3">
        <f t="shared" si="4432"/>
        <v>4500</v>
      </c>
      <c r="M5224" s="3">
        <f t="shared" ref="M5224:O5224" si="4446">SUM(M5225:M5227)</f>
        <v>1500</v>
      </c>
      <c r="N5224" s="3">
        <f t="shared" si="4446"/>
        <v>1500</v>
      </c>
      <c r="O5224" s="3">
        <f t="shared" si="4446"/>
        <v>1500</v>
      </c>
      <c r="P5224" s="3">
        <f t="shared" si="4434"/>
        <v>29314</v>
      </c>
      <c r="Q5224" s="3">
        <f t="shared" si="4440"/>
        <v>81.579606489856118</v>
      </c>
    </row>
    <row r="5225" spans="1:17">
      <c r="A5225" s="12" t="s">
        <v>803</v>
      </c>
      <c r="B5225" s="12" t="s">
        <v>140</v>
      </c>
      <c r="C5225" s="12" t="s">
        <v>1049</v>
      </c>
      <c r="D5225" s="12" t="s">
        <v>1819</v>
      </c>
      <c r="E5225" s="11">
        <v>6139</v>
      </c>
      <c r="F5225" s="12"/>
      <c r="G5225" s="84" t="s">
        <v>3109</v>
      </c>
      <c r="H5225" s="13" t="s">
        <v>26</v>
      </c>
      <c r="I5225" s="2">
        <v>48000</v>
      </c>
      <c r="J5225" s="2">
        <v>28000</v>
      </c>
      <c r="K5225" s="2">
        <v>21000</v>
      </c>
      <c r="L5225" s="2">
        <f t="shared" si="4432"/>
        <v>3000</v>
      </c>
      <c r="M5225" s="2">
        <v>1000</v>
      </c>
      <c r="N5225" s="2">
        <v>1000</v>
      </c>
      <c r="O5225" s="2">
        <v>1000</v>
      </c>
      <c r="P5225" s="2">
        <f t="shared" si="4434"/>
        <v>24000</v>
      </c>
      <c r="Q5225" s="2">
        <f t="shared" si="4440"/>
        <v>85.714285714285708</v>
      </c>
    </row>
    <row r="5226" spans="1:17">
      <c r="A5226" s="33" t="s">
        <v>803</v>
      </c>
      <c r="B5226" s="33" t="s">
        <v>140</v>
      </c>
      <c r="C5226" s="33" t="s">
        <v>1049</v>
      </c>
      <c r="D5226" s="33" t="s">
        <v>1819</v>
      </c>
      <c r="E5226" s="34">
        <v>6139</v>
      </c>
      <c r="F5226" s="33" t="s">
        <v>1826</v>
      </c>
      <c r="G5226" s="84" t="s">
        <v>3109</v>
      </c>
      <c r="H5226" s="35" t="s">
        <v>108</v>
      </c>
      <c r="I5226" s="2">
        <v>5933</v>
      </c>
      <c r="J5226" s="2">
        <v>5933</v>
      </c>
      <c r="K5226" s="2">
        <v>3814</v>
      </c>
      <c r="L5226" s="2">
        <f t="shared" si="4432"/>
        <v>1500</v>
      </c>
      <c r="M5226" s="2">
        <v>500</v>
      </c>
      <c r="N5226" s="2">
        <v>500</v>
      </c>
      <c r="O5226" s="2">
        <v>500</v>
      </c>
      <c r="P5226" s="2">
        <f t="shared" si="4434"/>
        <v>5314</v>
      </c>
      <c r="Q5226" s="2">
        <f t="shared" si="4440"/>
        <v>89.566829597168379</v>
      </c>
    </row>
    <row r="5227" spans="1:17" ht="22.5">
      <c r="A5227" s="12" t="s">
        <v>803</v>
      </c>
      <c r="B5227" s="12" t="s">
        <v>140</v>
      </c>
      <c r="C5227" s="12" t="s">
        <v>1049</v>
      </c>
      <c r="D5227" s="12" t="s">
        <v>1819</v>
      </c>
      <c r="E5227" s="11">
        <v>6139</v>
      </c>
      <c r="F5227" s="12" t="s">
        <v>1827</v>
      </c>
      <c r="G5227" s="84" t="s">
        <v>3109</v>
      </c>
      <c r="H5227" s="13" t="s">
        <v>114</v>
      </c>
      <c r="I5227" s="2">
        <v>2000</v>
      </c>
      <c r="J5227" s="2">
        <v>2000</v>
      </c>
      <c r="K5227" s="2">
        <v>0</v>
      </c>
      <c r="L5227" s="2">
        <f t="shared" si="4432"/>
        <v>0</v>
      </c>
      <c r="M5227" s="2"/>
      <c r="N5227" s="2"/>
      <c r="O5227" s="2"/>
      <c r="P5227" s="2">
        <f t="shared" si="4434"/>
        <v>0</v>
      </c>
      <c r="Q5227" s="2">
        <f t="shared" si="4440"/>
        <v>0</v>
      </c>
    </row>
    <row r="5228" spans="1:17" ht="22.5">
      <c r="A5228" s="17" t="s">
        <v>0</v>
      </c>
      <c r="B5228" s="17" t="s">
        <v>0</v>
      </c>
      <c r="C5228" s="17" t="s">
        <v>0</v>
      </c>
      <c r="D5228" s="18" t="s">
        <v>0</v>
      </c>
      <c r="E5228" s="18" t="s">
        <v>0</v>
      </c>
      <c r="F5228" s="18" t="s">
        <v>0</v>
      </c>
      <c r="G5228" s="81" t="s">
        <v>0</v>
      </c>
      <c r="H5228" s="24" t="s">
        <v>36</v>
      </c>
      <c r="I5228" s="29">
        <v>100</v>
      </c>
      <c r="J5228" s="29">
        <f t="shared" ref="J5228:K5230" si="4447">SUM(J5229)</f>
        <v>100</v>
      </c>
      <c r="K5228" s="29">
        <f t="shared" si="4447"/>
        <v>0</v>
      </c>
      <c r="L5228" s="29">
        <f t="shared" si="4432"/>
        <v>0</v>
      </c>
      <c r="M5228" s="29">
        <f t="shared" ref="M5228:O5230" si="4448">SUM(M5229)</f>
        <v>0</v>
      </c>
      <c r="N5228" s="29">
        <f t="shared" si="4448"/>
        <v>0</v>
      </c>
      <c r="O5228" s="29">
        <f t="shared" si="4448"/>
        <v>0</v>
      </c>
      <c r="P5228" s="29">
        <f t="shared" si="4434"/>
        <v>0</v>
      </c>
      <c r="Q5228" s="29">
        <f t="shared" si="4440"/>
        <v>0</v>
      </c>
    </row>
    <row r="5229" spans="1:17">
      <c r="A5229" s="12" t="s">
        <v>803</v>
      </c>
      <c r="B5229" s="12" t="s">
        <v>140</v>
      </c>
      <c r="C5229" s="12" t="s">
        <v>1049</v>
      </c>
      <c r="D5229" s="12" t="s">
        <v>1819</v>
      </c>
      <c r="E5229" s="18" t="s">
        <v>28</v>
      </c>
      <c r="F5229" s="18" t="s">
        <v>0</v>
      </c>
      <c r="G5229" s="81" t="s">
        <v>0</v>
      </c>
      <c r="H5229" s="18" t="s">
        <v>29</v>
      </c>
      <c r="I5229" s="3">
        <v>100</v>
      </c>
      <c r="J5229" s="3">
        <f t="shared" si="4447"/>
        <v>100</v>
      </c>
      <c r="K5229" s="3">
        <f t="shared" si="4447"/>
        <v>0</v>
      </c>
      <c r="L5229" s="3">
        <f t="shared" si="4432"/>
        <v>0</v>
      </c>
      <c r="M5229" s="3">
        <f t="shared" si="4448"/>
        <v>0</v>
      </c>
      <c r="N5229" s="3">
        <f t="shared" si="4448"/>
        <v>0</v>
      </c>
      <c r="O5229" s="3">
        <f t="shared" si="4448"/>
        <v>0</v>
      </c>
      <c r="P5229" s="3">
        <f t="shared" si="4434"/>
        <v>0</v>
      </c>
      <c r="Q5229" s="3">
        <f t="shared" si="4440"/>
        <v>0</v>
      </c>
    </row>
    <row r="5230" spans="1:17">
      <c r="A5230" s="17" t="s">
        <v>803</v>
      </c>
      <c r="B5230" s="17" t="s">
        <v>140</v>
      </c>
      <c r="C5230" s="17" t="s">
        <v>1049</v>
      </c>
      <c r="D5230" s="17" t="s">
        <v>1819</v>
      </c>
      <c r="E5230" s="17" t="s">
        <v>120</v>
      </c>
      <c r="F5230" s="12" t="s">
        <v>0</v>
      </c>
      <c r="G5230" s="84" t="s">
        <v>0</v>
      </c>
      <c r="H5230" s="18" t="s">
        <v>35</v>
      </c>
      <c r="I5230" s="3">
        <v>100</v>
      </c>
      <c r="J5230" s="3">
        <f t="shared" si="4447"/>
        <v>100</v>
      </c>
      <c r="K5230" s="3">
        <f t="shared" si="4447"/>
        <v>0</v>
      </c>
      <c r="L5230" s="3">
        <f t="shared" si="4432"/>
        <v>0</v>
      </c>
      <c r="M5230" s="3">
        <f t="shared" si="4448"/>
        <v>0</v>
      </c>
      <c r="N5230" s="3">
        <f t="shared" si="4448"/>
        <v>0</v>
      </c>
      <c r="O5230" s="3">
        <f t="shared" si="4448"/>
        <v>0</v>
      </c>
      <c r="P5230" s="3">
        <f t="shared" si="4434"/>
        <v>0</v>
      </c>
      <c r="Q5230" s="3">
        <f t="shared" si="4440"/>
        <v>0</v>
      </c>
    </row>
    <row r="5231" spans="1:17">
      <c r="A5231" s="12" t="s">
        <v>803</v>
      </c>
      <c r="B5231" s="12" t="s">
        <v>140</v>
      </c>
      <c r="C5231" s="12" t="s">
        <v>1049</v>
      </c>
      <c r="D5231" s="12" t="s">
        <v>1819</v>
      </c>
      <c r="E5231" s="11">
        <v>6148</v>
      </c>
      <c r="F5231" s="12"/>
      <c r="G5231" s="84" t="s">
        <v>3109</v>
      </c>
      <c r="H5231" s="13" t="s">
        <v>35</v>
      </c>
      <c r="I5231" s="2">
        <v>100</v>
      </c>
      <c r="J5231" s="2">
        <v>100</v>
      </c>
      <c r="K5231" s="2">
        <v>0</v>
      </c>
      <c r="L5231" s="2">
        <f t="shared" si="4432"/>
        <v>0</v>
      </c>
      <c r="M5231" s="2"/>
      <c r="N5231" s="2"/>
      <c r="O5231" s="2"/>
      <c r="P5231" s="2">
        <f t="shared" si="4434"/>
        <v>0</v>
      </c>
      <c r="Q5231" s="2">
        <f t="shared" si="4440"/>
        <v>0</v>
      </c>
    </row>
    <row r="5232" spans="1:17" ht="22.5">
      <c r="A5232" s="17" t="s">
        <v>0</v>
      </c>
      <c r="B5232" s="17" t="s">
        <v>0</v>
      </c>
      <c r="C5232" s="17" t="s">
        <v>0</v>
      </c>
      <c r="D5232" s="18" t="s">
        <v>0</v>
      </c>
      <c r="E5232" s="18" t="s">
        <v>0</v>
      </c>
      <c r="F5232" s="18" t="s">
        <v>0</v>
      </c>
      <c r="G5232" s="81" t="s">
        <v>0</v>
      </c>
      <c r="H5232" s="24" t="s">
        <v>58</v>
      </c>
      <c r="I5232" s="29">
        <v>40000</v>
      </c>
      <c r="J5232" s="29">
        <f t="shared" ref="J5232:K5232" si="4449">SUM(J5233)</f>
        <v>30000</v>
      </c>
      <c r="K5232" s="29">
        <f t="shared" si="4449"/>
        <v>26000</v>
      </c>
      <c r="L5232" s="29">
        <f t="shared" si="4432"/>
        <v>4000</v>
      </c>
      <c r="M5232" s="29">
        <f t="shared" ref="M5232:O5232" si="4450">SUM(M5233)</f>
        <v>2000</v>
      </c>
      <c r="N5232" s="29">
        <f t="shared" si="4450"/>
        <v>2000</v>
      </c>
      <c r="O5232" s="29">
        <f t="shared" si="4450"/>
        <v>0</v>
      </c>
      <c r="P5232" s="29">
        <f t="shared" si="4434"/>
        <v>30000</v>
      </c>
      <c r="Q5232" s="29">
        <f t="shared" si="4440"/>
        <v>100</v>
      </c>
    </row>
    <row r="5233" spans="1:17">
      <c r="A5233" s="12" t="s">
        <v>803</v>
      </c>
      <c r="B5233" s="12" t="s">
        <v>140</v>
      </c>
      <c r="C5233" s="12" t="s">
        <v>1049</v>
      </c>
      <c r="D5233" s="12" t="s">
        <v>1819</v>
      </c>
      <c r="E5233" s="18" t="s">
        <v>50</v>
      </c>
      <c r="F5233" s="18" t="s">
        <v>0</v>
      </c>
      <c r="G5233" s="81" t="s">
        <v>0</v>
      </c>
      <c r="H5233" s="18" t="s">
        <v>51</v>
      </c>
      <c r="I5233" s="3">
        <v>40000</v>
      </c>
      <c r="J5233" s="3">
        <f t="shared" ref="J5233" si="4451">SUM(J5234:J5235)</f>
        <v>30000</v>
      </c>
      <c r="K5233" s="3">
        <f t="shared" ref="K5233" si="4452">SUM(K5234:K5235)</f>
        <v>26000</v>
      </c>
      <c r="L5233" s="3">
        <f t="shared" si="4432"/>
        <v>4000</v>
      </c>
      <c r="M5233" s="3">
        <f t="shared" ref="M5233:O5233" si="4453">SUM(M5234:M5235)</f>
        <v>2000</v>
      </c>
      <c r="N5233" s="3">
        <f t="shared" si="4453"/>
        <v>2000</v>
      </c>
      <c r="O5233" s="3">
        <f t="shared" si="4453"/>
        <v>0</v>
      </c>
      <c r="P5233" s="3">
        <f t="shared" si="4434"/>
        <v>30000</v>
      </c>
      <c r="Q5233" s="3">
        <f t="shared" si="4440"/>
        <v>100</v>
      </c>
    </row>
    <row r="5234" spans="1:17">
      <c r="A5234" s="12" t="s">
        <v>803</v>
      </c>
      <c r="B5234" s="12" t="s">
        <v>140</v>
      </c>
      <c r="C5234" s="12" t="s">
        <v>1049</v>
      </c>
      <c r="D5234" s="12" t="s">
        <v>1819</v>
      </c>
      <c r="E5234" s="11">
        <v>8213</v>
      </c>
      <c r="F5234" s="12"/>
      <c r="G5234" s="84" t="s">
        <v>3109</v>
      </c>
      <c r="H5234" s="13" t="s">
        <v>54</v>
      </c>
      <c r="I5234" s="2">
        <v>30000</v>
      </c>
      <c r="J5234" s="2">
        <v>20000</v>
      </c>
      <c r="K5234" s="2">
        <v>16000</v>
      </c>
      <c r="L5234" s="2">
        <f t="shared" si="4432"/>
        <v>4000</v>
      </c>
      <c r="M5234" s="2">
        <v>2000</v>
      </c>
      <c r="N5234" s="2">
        <v>2000</v>
      </c>
      <c r="O5234" s="2"/>
      <c r="P5234" s="2">
        <f t="shared" si="4434"/>
        <v>20000</v>
      </c>
      <c r="Q5234" s="2">
        <f t="shared" si="4440"/>
        <v>100</v>
      </c>
    </row>
    <row r="5235" spans="1:17">
      <c r="A5235" s="12" t="s">
        <v>803</v>
      </c>
      <c r="B5235" s="12" t="s">
        <v>140</v>
      </c>
      <c r="C5235" s="12" t="s">
        <v>1049</v>
      </c>
      <c r="D5235" s="12" t="s">
        <v>1819</v>
      </c>
      <c r="E5235" s="11">
        <v>8216</v>
      </c>
      <c r="F5235" s="12"/>
      <c r="G5235" s="84" t="s">
        <v>3109</v>
      </c>
      <c r="H5235" s="13" t="s">
        <v>57</v>
      </c>
      <c r="I5235" s="2">
        <v>10000</v>
      </c>
      <c r="J5235" s="2">
        <v>10000</v>
      </c>
      <c r="K5235" s="2">
        <v>10000</v>
      </c>
      <c r="L5235" s="2">
        <f t="shared" si="4432"/>
        <v>0</v>
      </c>
      <c r="M5235" s="2"/>
      <c r="N5235" s="2"/>
      <c r="O5235" s="2"/>
      <c r="P5235" s="2">
        <f t="shared" si="4434"/>
        <v>10000</v>
      </c>
      <c r="Q5235" s="2">
        <f t="shared" si="4440"/>
        <v>100</v>
      </c>
    </row>
    <row r="5236" spans="1:17">
      <c r="A5236" s="13" t="s">
        <v>0</v>
      </c>
      <c r="B5236" s="13" t="s">
        <v>0</v>
      </c>
      <c r="C5236" s="13" t="s">
        <v>0</v>
      </c>
      <c r="D5236" s="13" t="s">
        <v>0</v>
      </c>
      <c r="E5236" s="13" t="s">
        <v>0</v>
      </c>
      <c r="F5236" s="13" t="s">
        <v>0</v>
      </c>
      <c r="G5236" s="84" t="s">
        <v>0</v>
      </c>
      <c r="H5236" s="24" t="s">
        <v>1828</v>
      </c>
      <c r="I5236" s="29">
        <v>2692833</v>
      </c>
      <c r="J5236" s="29">
        <f t="shared" ref="J5236:K5236" si="4454">SUM(J5206,J5228,J5232)</f>
        <v>2657770</v>
      </c>
      <c r="K5236" s="29">
        <f t="shared" si="4454"/>
        <v>1523119</v>
      </c>
      <c r="L5236" s="29">
        <f t="shared" si="4432"/>
        <v>743800</v>
      </c>
      <c r="M5236" s="29">
        <f t="shared" ref="M5236:O5236" si="4455">SUM(M5206,M5228,M5232)</f>
        <v>257600</v>
      </c>
      <c r="N5236" s="29">
        <f t="shared" si="4455"/>
        <v>244100</v>
      </c>
      <c r="O5236" s="29">
        <f t="shared" si="4455"/>
        <v>242100</v>
      </c>
      <c r="P5236" s="29">
        <f t="shared" si="4434"/>
        <v>2266919</v>
      </c>
      <c r="Q5236" s="29">
        <f t="shared" si="4440"/>
        <v>85.294024689871577</v>
      </c>
    </row>
    <row r="5237" spans="1:17" ht="15.75" thickBot="1">
      <c r="A5237" s="13" t="s">
        <v>0</v>
      </c>
      <c r="B5237" s="13" t="s">
        <v>0</v>
      </c>
      <c r="C5237" s="13" t="s">
        <v>0</v>
      </c>
      <c r="D5237" s="13" t="s">
        <v>0</v>
      </c>
      <c r="E5237" s="13" t="s">
        <v>0</v>
      </c>
      <c r="F5237" s="13" t="s">
        <v>0</v>
      </c>
      <c r="G5237" s="84" t="s">
        <v>0</v>
      </c>
      <c r="H5237" s="18" t="s">
        <v>125</v>
      </c>
      <c r="I5237" s="3">
        <v>60</v>
      </c>
      <c r="J5237" s="3">
        <v>60</v>
      </c>
      <c r="K5237" s="3">
        <v>0</v>
      </c>
      <c r="L5237" s="3">
        <f t="shared" si="4432"/>
        <v>0</v>
      </c>
      <c r="M5237" s="3"/>
      <c r="N5237" s="3"/>
      <c r="O5237" s="3"/>
      <c r="P5237" s="3">
        <f t="shared" si="4434"/>
        <v>0</v>
      </c>
      <c r="Q5237" s="3">
        <f t="shared" si="4440"/>
        <v>0</v>
      </c>
    </row>
    <row r="5238" spans="1:17" ht="45.75" thickBot="1">
      <c r="A5238" s="109" t="s">
        <v>0</v>
      </c>
      <c r="B5238" s="109" t="s">
        <v>0</v>
      </c>
      <c r="C5238" s="109" t="s">
        <v>0</v>
      </c>
      <c r="D5238" s="109" t="s">
        <v>0</v>
      </c>
      <c r="E5238" s="109" t="s">
        <v>0</v>
      </c>
      <c r="F5238" s="109" t="s">
        <v>0</v>
      </c>
      <c r="G5238" s="121" t="s">
        <v>0</v>
      </c>
      <c r="H5238" s="1" t="s">
        <v>126</v>
      </c>
      <c r="I5238" s="1" t="s">
        <v>3016</v>
      </c>
      <c r="J5238" s="1" t="s">
        <v>3199</v>
      </c>
      <c r="K5238" s="1" t="s">
        <v>3198</v>
      </c>
      <c r="L5238" s="1" t="s">
        <v>3191</v>
      </c>
      <c r="M5238" s="1" t="s">
        <v>3193</v>
      </c>
      <c r="N5238" s="1" t="s">
        <v>3194</v>
      </c>
      <c r="O5238" s="1" t="s">
        <v>3195</v>
      </c>
      <c r="P5238" s="1" t="s">
        <v>3192</v>
      </c>
      <c r="Q5238" s="1" t="s">
        <v>3185</v>
      </c>
    </row>
    <row r="5239" spans="1:17">
      <c r="A5239" s="110"/>
      <c r="B5239" s="110"/>
      <c r="C5239" s="110"/>
      <c r="D5239" s="110"/>
      <c r="E5239" s="110"/>
      <c r="F5239" s="110"/>
      <c r="G5239" s="122"/>
      <c r="H5239" s="26" t="s">
        <v>0</v>
      </c>
      <c r="I5239" s="28">
        <v>1</v>
      </c>
      <c r="J5239" s="28">
        <v>2</v>
      </c>
      <c r="K5239" s="28">
        <v>3</v>
      </c>
      <c r="L5239" s="28" t="s">
        <v>3186</v>
      </c>
      <c r="M5239" s="28">
        <v>5</v>
      </c>
      <c r="N5239" s="28">
        <v>6</v>
      </c>
      <c r="O5239" s="28">
        <v>7</v>
      </c>
      <c r="P5239" s="28" t="s">
        <v>3187</v>
      </c>
      <c r="Q5239" s="28">
        <v>9</v>
      </c>
    </row>
    <row r="5240" spans="1:17">
      <c r="A5240" s="110"/>
      <c r="B5240" s="110"/>
      <c r="C5240" s="110"/>
      <c r="D5240" s="110"/>
      <c r="E5240" s="110"/>
      <c r="F5240" s="110"/>
      <c r="G5240" s="122"/>
      <c r="H5240" s="8" t="s">
        <v>878</v>
      </c>
      <c r="I5240" s="9">
        <v>2692833</v>
      </c>
      <c r="J5240" s="9">
        <f t="shared" ref="J5240" si="4456">SUM(J5236)</f>
        <v>2657770</v>
      </c>
      <c r="K5240" s="9">
        <f t="shared" ref="K5240" si="4457">SUM(K5236)</f>
        <v>1523119</v>
      </c>
      <c r="L5240" s="9">
        <f t="shared" ref="L5240:L5241" si="4458">M5240+N5240+O5240</f>
        <v>743800</v>
      </c>
      <c r="M5240" s="9">
        <f t="shared" ref="M5240:O5240" si="4459">SUM(M5236)</f>
        <v>257600</v>
      </c>
      <c r="N5240" s="9">
        <f t="shared" si="4459"/>
        <v>244100</v>
      </c>
      <c r="O5240" s="9">
        <f t="shared" si="4459"/>
        <v>242100</v>
      </c>
      <c r="P5240" s="9">
        <f t="shared" ref="P5240:P5241" si="4460">SUM(K5240+L5240)</f>
        <v>2266919</v>
      </c>
      <c r="Q5240" s="9">
        <f t="shared" si="4440"/>
        <v>85.294024689871577</v>
      </c>
    </row>
    <row r="5241" spans="1:17">
      <c r="A5241" s="110"/>
      <c r="B5241" s="110"/>
      <c r="C5241" s="110"/>
      <c r="D5241" s="110"/>
      <c r="E5241" s="110"/>
      <c r="F5241" s="110"/>
      <c r="G5241" s="122"/>
      <c r="H5241" s="10" t="s">
        <v>68</v>
      </c>
      <c r="I5241" s="9">
        <v>2692833</v>
      </c>
      <c r="J5241" s="9">
        <f t="shared" ref="J5241" si="4461">SUM(J5240)</f>
        <v>2657770</v>
      </c>
      <c r="K5241" s="9">
        <f t="shared" ref="K5241" si="4462">SUM(K5240)</f>
        <v>1523119</v>
      </c>
      <c r="L5241" s="9">
        <f t="shared" si="4458"/>
        <v>743800</v>
      </c>
      <c r="M5241" s="9">
        <f t="shared" ref="M5241:O5241" si="4463">SUM(M5240)</f>
        <v>257600</v>
      </c>
      <c r="N5241" s="9">
        <f t="shared" si="4463"/>
        <v>244100</v>
      </c>
      <c r="O5241" s="9">
        <f t="shared" si="4463"/>
        <v>242100</v>
      </c>
      <c r="P5241" s="9">
        <f t="shared" si="4460"/>
        <v>2266919</v>
      </c>
      <c r="Q5241" s="9">
        <f t="shared" si="4440"/>
        <v>85.294024689871577</v>
      </c>
    </row>
    <row r="5242" spans="1:17">
      <c r="A5242" s="111"/>
      <c r="B5242" s="111"/>
      <c r="C5242" s="111"/>
      <c r="D5242" s="111"/>
      <c r="E5242" s="111"/>
      <c r="F5242" s="111"/>
      <c r="G5242" s="123"/>
      <c r="Q5242" t="str">
        <f t="shared" si="4440"/>
        <v>-</v>
      </c>
    </row>
    <row r="5243" spans="1:17" ht="15.75" thickBot="1">
      <c r="A5243" s="13" t="s">
        <v>0</v>
      </c>
      <c r="B5243" s="13" t="s">
        <v>0</v>
      </c>
      <c r="C5243" s="13" t="s">
        <v>0</v>
      </c>
      <c r="D5243" s="13" t="s">
        <v>0</v>
      </c>
      <c r="E5243" s="13" t="s">
        <v>0</v>
      </c>
      <c r="F5243" s="13" t="s">
        <v>0</v>
      </c>
      <c r="G5243" s="84" t="s">
        <v>0</v>
      </c>
      <c r="H5243" s="27" t="s">
        <v>0</v>
      </c>
      <c r="I5243" s="27"/>
      <c r="J5243" s="27"/>
      <c r="K5243" s="27"/>
      <c r="L5243" s="27"/>
      <c r="M5243" s="27"/>
      <c r="N5243" s="27"/>
      <c r="O5243" s="27"/>
      <c r="P5243" s="27"/>
      <c r="Q5243" s="27" t="str">
        <f t="shared" si="4440"/>
        <v>-</v>
      </c>
    </row>
    <row r="5244" spans="1:17" ht="45.75" thickBot="1">
      <c r="A5244" s="1" t="s">
        <v>82</v>
      </c>
      <c r="B5244" s="1" t="s">
        <v>83</v>
      </c>
      <c r="C5244" s="1" t="s">
        <v>84</v>
      </c>
      <c r="D5244" s="19" t="s">
        <v>0</v>
      </c>
      <c r="E5244" s="1" t="s">
        <v>85</v>
      </c>
      <c r="F5244" s="1" t="s">
        <v>86</v>
      </c>
      <c r="G5244" s="82" t="s">
        <v>87</v>
      </c>
      <c r="H5244" s="1" t="s">
        <v>1</v>
      </c>
      <c r="I5244" s="1" t="s">
        <v>3016</v>
      </c>
      <c r="J5244" s="1" t="s">
        <v>3199</v>
      </c>
      <c r="K5244" s="1" t="s">
        <v>3198</v>
      </c>
      <c r="L5244" s="1" t="s">
        <v>3191</v>
      </c>
      <c r="M5244" s="1" t="s">
        <v>3193</v>
      </c>
      <c r="N5244" s="1" t="s">
        <v>3194</v>
      </c>
      <c r="O5244" s="1" t="s">
        <v>3195</v>
      </c>
      <c r="P5244" s="1" t="s">
        <v>3192</v>
      </c>
      <c r="Q5244" s="1" t="s">
        <v>3185</v>
      </c>
    </row>
    <row r="5245" spans="1:17">
      <c r="A5245" s="20" t="s">
        <v>0</v>
      </c>
      <c r="B5245" s="20" t="s">
        <v>0</v>
      </c>
      <c r="C5245" s="20" t="s">
        <v>0</v>
      </c>
      <c r="D5245" s="21" t="s">
        <v>0</v>
      </c>
      <c r="E5245" s="21" t="s">
        <v>0</v>
      </c>
      <c r="F5245" s="22" t="s">
        <v>0</v>
      </c>
      <c r="G5245" s="83" t="s">
        <v>0</v>
      </c>
      <c r="H5245" s="23" t="s">
        <v>0</v>
      </c>
      <c r="I5245" s="28">
        <v>1</v>
      </c>
      <c r="J5245" s="28">
        <v>2</v>
      </c>
      <c r="K5245" s="28">
        <v>3</v>
      </c>
      <c r="L5245" s="28" t="s">
        <v>3186</v>
      </c>
      <c r="M5245" s="28">
        <v>5</v>
      </c>
      <c r="N5245" s="28">
        <v>6</v>
      </c>
      <c r="O5245" s="28">
        <v>7</v>
      </c>
      <c r="P5245" s="28" t="s">
        <v>3187</v>
      </c>
      <c r="Q5245" s="28">
        <v>9</v>
      </c>
    </row>
    <row r="5246" spans="1:17">
      <c r="A5246" s="17" t="s">
        <v>803</v>
      </c>
      <c r="B5246" s="17" t="s">
        <v>140</v>
      </c>
      <c r="C5246" s="12" t="s">
        <v>1060</v>
      </c>
      <c r="D5246" s="12" t="s">
        <v>1829</v>
      </c>
      <c r="E5246" s="18" t="s">
        <v>0</v>
      </c>
      <c r="F5246" s="18" t="s">
        <v>0</v>
      </c>
      <c r="G5246" s="81" t="s">
        <v>0</v>
      </c>
      <c r="H5246" s="18" t="s">
        <v>1830</v>
      </c>
      <c r="I5246" s="11"/>
      <c r="J5246" s="11"/>
      <c r="K5246" s="11"/>
      <c r="L5246" s="11"/>
      <c r="M5246" s="11"/>
      <c r="N5246" s="11"/>
      <c r="O5246" s="11"/>
      <c r="P5246" s="11"/>
      <c r="Q5246" s="11" t="str">
        <f t="shared" si="4440"/>
        <v>-</v>
      </c>
    </row>
    <row r="5247" spans="1:17" ht="22.5">
      <c r="A5247" s="17" t="s">
        <v>0</v>
      </c>
      <c r="B5247" s="17" t="s">
        <v>0</v>
      </c>
      <c r="C5247" s="17" t="s">
        <v>0</v>
      </c>
      <c r="D5247" s="18" t="s">
        <v>0</v>
      </c>
      <c r="E5247" s="18" t="s">
        <v>0</v>
      </c>
      <c r="F5247" s="18" t="s">
        <v>0</v>
      </c>
      <c r="G5247" s="81" t="s">
        <v>0</v>
      </c>
      <c r="H5247" s="24" t="s">
        <v>27</v>
      </c>
      <c r="I5247" s="29">
        <v>2422961</v>
      </c>
      <c r="J5247" s="29">
        <f t="shared" ref="J5247" si="4464">SUM(J5248,J5256,J5258)</f>
        <v>2361121</v>
      </c>
      <c r="K5247" s="29">
        <f t="shared" ref="K5247" si="4465">SUM(K5248,K5256,K5258)</f>
        <v>1761258</v>
      </c>
      <c r="L5247" s="29">
        <f t="shared" ref="L5247:L5279" si="4466">M5247+N5247+O5247</f>
        <v>156500</v>
      </c>
      <c r="M5247" s="29">
        <f t="shared" ref="M5247:O5247" si="4467">SUM(M5248,M5256,M5258)</f>
        <v>10000</v>
      </c>
      <c r="N5247" s="29">
        <f t="shared" si="4467"/>
        <v>15500</v>
      </c>
      <c r="O5247" s="29">
        <f t="shared" si="4467"/>
        <v>131000</v>
      </c>
      <c r="P5247" s="29">
        <f t="shared" ref="P5247:P5279" si="4468">SUM(K5247+L5247)</f>
        <v>1917758</v>
      </c>
      <c r="Q5247" s="29">
        <f t="shared" si="4440"/>
        <v>81.222351586386296</v>
      </c>
    </row>
    <row r="5248" spans="1:17">
      <c r="A5248" s="12" t="s">
        <v>803</v>
      </c>
      <c r="B5248" s="12" t="s">
        <v>140</v>
      </c>
      <c r="C5248" s="12" t="s">
        <v>1060</v>
      </c>
      <c r="D5248" s="12" t="s">
        <v>1829</v>
      </c>
      <c r="E5248" s="18" t="s">
        <v>2</v>
      </c>
      <c r="F5248" s="18" t="s">
        <v>0</v>
      </c>
      <c r="G5248" s="81" t="s">
        <v>0</v>
      </c>
      <c r="H5248" s="18" t="s">
        <v>3</v>
      </c>
      <c r="I5248" s="3">
        <v>2019118</v>
      </c>
      <c r="J5248" s="3">
        <f t="shared" ref="J5248" si="4469">SUM(J5249:J5250)</f>
        <v>2025778</v>
      </c>
      <c r="K5248" s="3">
        <f t="shared" ref="K5248" si="4470">SUM(K5249:K5250)</f>
        <v>1526040</v>
      </c>
      <c r="L5248" s="3">
        <f t="shared" si="4466"/>
        <v>115000</v>
      </c>
      <c r="M5248" s="3">
        <f t="shared" ref="M5248:O5248" si="4471">SUM(M5249:M5250)</f>
        <v>5000</v>
      </c>
      <c r="N5248" s="3">
        <f t="shared" si="4471"/>
        <v>0</v>
      </c>
      <c r="O5248" s="3">
        <f t="shared" si="4471"/>
        <v>110000</v>
      </c>
      <c r="P5248" s="3">
        <f t="shared" si="4468"/>
        <v>1641040</v>
      </c>
      <c r="Q5248" s="3">
        <f t="shared" si="4440"/>
        <v>81.00788931462381</v>
      </c>
    </row>
    <row r="5249" spans="1:17">
      <c r="A5249" s="33" t="s">
        <v>803</v>
      </c>
      <c r="B5249" s="33" t="s">
        <v>140</v>
      </c>
      <c r="C5249" s="33" t="s">
        <v>1060</v>
      </c>
      <c r="D5249" s="33" t="s">
        <v>1829</v>
      </c>
      <c r="E5249" s="34">
        <v>6111</v>
      </c>
      <c r="F5249" s="33"/>
      <c r="G5249" s="84" t="s">
        <v>3109</v>
      </c>
      <c r="H5249" s="35" t="s">
        <v>4</v>
      </c>
      <c r="I5249" s="2">
        <v>1768818</v>
      </c>
      <c r="J5249" s="2">
        <v>1768818</v>
      </c>
      <c r="K5249" s="2">
        <v>1315349</v>
      </c>
      <c r="L5249" s="2">
        <f t="shared" si="4466"/>
        <v>100000</v>
      </c>
      <c r="M5249" s="2">
        <v>0</v>
      </c>
      <c r="N5249" s="2">
        <v>0</v>
      </c>
      <c r="O5249" s="2">
        <v>100000</v>
      </c>
      <c r="P5249" s="2">
        <f t="shared" si="4468"/>
        <v>1415349</v>
      </c>
      <c r="Q5249" s="2">
        <f t="shared" si="4440"/>
        <v>80.016655190076079</v>
      </c>
    </row>
    <row r="5250" spans="1:17">
      <c r="A5250" s="17" t="s">
        <v>803</v>
      </c>
      <c r="B5250" s="17" t="s">
        <v>140</v>
      </c>
      <c r="C5250" s="17" t="s">
        <v>1060</v>
      </c>
      <c r="D5250" s="17" t="s">
        <v>1829</v>
      </c>
      <c r="E5250" s="17" t="s">
        <v>91</v>
      </c>
      <c r="F5250" s="12" t="s">
        <v>0</v>
      </c>
      <c r="G5250" s="84" t="s">
        <v>0</v>
      </c>
      <c r="H5250" s="18" t="s">
        <v>5</v>
      </c>
      <c r="I5250" s="3">
        <v>250300</v>
      </c>
      <c r="J5250" s="3">
        <f t="shared" ref="J5250:K5250" si="4472">SUM(J5251:J5255)</f>
        <v>256960</v>
      </c>
      <c r="K5250" s="3">
        <f t="shared" si="4472"/>
        <v>210691</v>
      </c>
      <c r="L5250" s="3">
        <f t="shared" si="4466"/>
        <v>15000</v>
      </c>
      <c r="M5250" s="3">
        <f t="shared" ref="M5250:O5250" si="4473">SUM(M5251:M5255)</f>
        <v>5000</v>
      </c>
      <c r="N5250" s="3">
        <f t="shared" si="4473"/>
        <v>0</v>
      </c>
      <c r="O5250" s="3">
        <f t="shared" si="4473"/>
        <v>10000</v>
      </c>
      <c r="P5250" s="3">
        <f t="shared" si="4468"/>
        <v>225691</v>
      </c>
      <c r="Q5250" s="3">
        <f t="shared" si="4440"/>
        <v>87.831179950186794</v>
      </c>
    </row>
    <row r="5251" spans="1:17">
      <c r="A5251" s="33" t="s">
        <v>803</v>
      </c>
      <c r="B5251" s="33" t="s">
        <v>140</v>
      </c>
      <c r="C5251" s="33" t="s">
        <v>1060</v>
      </c>
      <c r="D5251" s="33" t="s">
        <v>1829</v>
      </c>
      <c r="E5251" s="34">
        <v>6112</v>
      </c>
      <c r="F5251" s="33" t="s">
        <v>1831</v>
      </c>
      <c r="G5251" s="84" t="s">
        <v>3109</v>
      </c>
      <c r="H5251" s="35" t="s">
        <v>9</v>
      </c>
      <c r="I5251" s="2">
        <v>37400</v>
      </c>
      <c r="J5251" s="2">
        <v>37400</v>
      </c>
      <c r="K5251" s="2">
        <v>34083</v>
      </c>
      <c r="L5251" s="2">
        <f t="shared" si="4466"/>
        <v>0</v>
      </c>
      <c r="M5251" s="2">
        <v>0</v>
      </c>
      <c r="N5251" s="2">
        <v>0</v>
      </c>
      <c r="O5251" s="2">
        <v>0</v>
      </c>
      <c r="P5251" s="2">
        <f t="shared" si="4468"/>
        <v>34083</v>
      </c>
      <c r="Q5251" s="2">
        <f t="shared" si="4440"/>
        <v>91.131016042780743</v>
      </c>
    </row>
    <row r="5252" spans="1:17">
      <c r="A5252" s="33" t="s">
        <v>803</v>
      </c>
      <c r="B5252" s="33" t="s">
        <v>140</v>
      </c>
      <c r="C5252" s="33" t="s">
        <v>1060</v>
      </c>
      <c r="D5252" s="33" t="s">
        <v>1829</v>
      </c>
      <c r="E5252" s="34">
        <v>6112</v>
      </c>
      <c r="F5252" s="33" t="s">
        <v>1832</v>
      </c>
      <c r="G5252" s="84" t="s">
        <v>3109</v>
      </c>
      <c r="H5252" s="35" t="s">
        <v>10</v>
      </c>
      <c r="I5252" s="2">
        <v>154900</v>
      </c>
      <c r="J5252" s="2">
        <v>154900</v>
      </c>
      <c r="K5252" s="2">
        <v>125148</v>
      </c>
      <c r="L5252" s="2">
        <f t="shared" si="4466"/>
        <v>10000</v>
      </c>
      <c r="M5252" s="2">
        <v>0</v>
      </c>
      <c r="N5252" s="2">
        <v>0</v>
      </c>
      <c r="O5252" s="2">
        <v>10000</v>
      </c>
      <c r="P5252" s="2">
        <f t="shared" si="4468"/>
        <v>135148</v>
      </c>
      <c r="Q5252" s="2">
        <f t="shared" si="4440"/>
        <v>87.248547449967717</v>
      </c>
    </row>
    <row r="5253" spans="1:17">
      <c r="A5253" s="12" t="s">
        <v>803</v>
      </c>
      <c r="B5253" s="12" t="s">
        <v>140</v>
      </c>
      <c r="C5253" s="12" t="s">
        <v>1060</v>
      </c>
      <c r="D5253" s="12" t="s">
        <v>1829</v>
      </c>
      <c r="E5253" s="11">
        <v>6112</v>
      </c>
      <c r="F5253" s="12" t="s">
        <v>1833</v>
      </c>
      <c r="G5253" s="84" t="s">
        <v>3109</v>
      </c>
      <c r="H5253" s="13" t="s">
        <v>7</v>
      </c>
      <c r="I5253" s="2">
        <v>30000</v>
      </c>
      <c r="J5253" s="2">
        <v>36660</v>
      </c>
      <c r="K5253" s="2">
        <v>36660</v>
      </c>
      <c r="L5253" s="2">
        <f t="shared" si="4466"/>
        <v>0</v>
      </c>
      <c r="M5253" s="2">
        <v>0</v>
      </c>
      <c r="N5253" s="2">
        <v>0</v>
      </c>
      <c r="O5253" s="2">
        <v>0</v>
      </c>
      <c r="P5253" s="2">
        <f t="shared" si="4468"/>
        <v>36660</v>
      </c>
      <c r="Q5253" s="2">
        <f t="shared" si="4440"/>
        <v>100</v>
      </c>
    </row>
    <row r="5254" spans="1:17">
      <c r="A5254" s="12" t="s">
        <v>803</v>
      </c>
      <c r="B5254" s="12" t="s">
        <v>140</v>
      </c>
      <c r="C5254" s="12" t="s">
        <v>1060</v>
      </c>
      <c r="D5254" s="12" t="s">
        <v>1829</v>
      </c>
      <c r="E5254" s="11">
        <v>6112</v>
      </c>
      <c r="F5254" s="12" t="s">
        <v>1834</v>
      </c>
      <c r="G5254" s="84" t="s">
        <v>3109</v>
      </c>
      <c r="H5254" s="13" t="s">
        <v>8</v>
      </c>
      <c r="I5254" s="2">
        <v>0</v>
      </c>
      <c r="J5254" s="2">
        <v>0</v>
      </c>
      <c r="K5254" s="2">
        <v>0</v>
      </c>
      <c r="L5254" s="2">
        <f t="shared" si="4466"/>
        <v>0</v>
      </c>
      <c r="M5254" s="2">
        <v>0</v>
      </c>
      <c r="N5254" s="2">
        <v>0</v>
      </c>
      <c r="O5254" s="2">
        <v>0</v>
      </c>
      <c r="P5254" s="2">
        <f t="shared" si="4468"/>
        <v>0</v>
      </c>
      <c r="Q5254" s="2" t="str">
        <f t="shared" si="4440"/>
        <v>-</v>
      </c>
    </row>
    <row r="5255" spans="1:17">
      <c r="A5255" s="12" t="s">
        <v>803</v>
      </c>
      <c r="B5255" s="12" t="s">
        <v>140</v>
      </c>
      <c r="C5255" s="12" t="s">
        <v>1060</v>
      </c>
      <c r="D5255" s="12" t="s">
        <v>1829</v>
      </c>
      <c r="E5255" s="11">
        <v>6112</v>
      </c>
      <c r="F5255" s="12" t="s">
        <v>1835</v>
      </c>
      <c r="G5255" s="84" t="s">
        <v>3109</v>
      </c>
      <c r="H5255" s="13" t="s">
        <v>6</v>
      </c>
      <c r="I5255" s="2">
        <v>28000</v>
      </c>
      <c r="J5255" s="2">
        <v>28000</v>
      </c>
      <c r="K5255" s="2">
        <v>14800</v>
      </c>
      <c r="L5255" s="2">
        <f t="shared" si="4466"/>
        <v>5000</v>
      </c>
      <c r="M5255" s="2">
        <v>5000</v>
      </c>
      <c r="N5255" s="2">
        <v>0</v>
      </c>
      <c r="O5255" s="2">
        <v>0</v>
      </c>
      <c r="P5255" s="2">
        <f t="shared" si="4468"/>
        <v>19800</v>
      </c>
      <c r="Q5255" s="2">
        <f t="shared" si="4440"/>
        <v>70.714285714285722</v>
      </c>
    </row>
    <row r="5256" spans="1:17">
      <c r="A5256" s="12" t="s">
        <v>803</v>
      </c>
      <c r="B5256" s="12" t="s">
        <v>140</v>
      </c>
      <c r="C5256" s="12" t="s">
        <v>1060</v>
      </c>
      <c r="D5256" s="12" t="s">
        <v>1829</v>
      </c>
      <c r="E5256" s="18" t="s">
        <v>13</v>
      </c>
      <c r="F5256" s="18" t="s">
        <v>0</v>
      </c>
      <c r="G5256" s="81" t="s">
        <v>0</v>
      </c>
      <c r="H5256" s="18" t="s">
        <v>14</v>
      </c>
      <c r="I5256" s="3">
        <v>185725</v>
      </c>
      <c r="J5256" s="3">
        <f t="shared" ref="J5256:K5256" si="4474">SUM(J5257)</f>
        <v>185725</v>
      </c>
      <c r="K5256" s="3">
        <f t="shared" si="4474"/>
        <v>131012</v>
      </c>
      <c r="L5256" s="3">
        <f t="shared" si="4466"/>
        <v>15000</v>
      </c>
      <c r="M5256" s="3">
        <f t="shared" ref="M5256:O5256" si="4475">SUM(M5257)</f>
        <v>0</v>
      </c>
      <c r="N5256" s="3">
        <f t="shared" si="4475"/>
        <v>0</v>
      </c>
      <c r="O5256" s="3">
        <f t="shared" si="4475"/>
        <v>15000</v>
      </c>
      <c r="P5256" s="3">
        <f t="shared" si="4468"/>
        <v>146012</v>
      </c>
      <c r="Q5256" s="3">
        <f t="shared" si="4440"/>
        <v>78.617310539776554</v>
      </c>
    </row>
    <row r="5257" spans="1:17">
      <c r="A5257" s="33" t="s">
        <v>803</v>
      </c>
      <c r="B5257" s="33" t="s">
        <v>140</v>
      </c>
      <c r="C5257" s="33" t="s">
        <v>1060</v>
      </c>
      <c r="D5257" s="33" t="s">
        <v>1829</v>
      </c>
      <c r="E5257" s="34">
        <v>6121</v>
      </c>
      <c r="F5257" s="33"/>
      <c r="G5257" s="84" t="s">
        <v>3109</v>
      </c>
      <c r="H5257" s="35" t="s">
        <v>15</v>
      </c>
      <c r="I5257" s="2">
        <v>185725</v>
      </c>
      <c r="J5257" s="2">
        <v>185725</v>
      </c>
      <c r="K5257" s="2">
        <v>131012</v>
      </c>
      <c r="L5257" s="2">
        <f t="shared" si="4466"/>
        <v>15000</v>
      </c>
      <c r="M5257" s="2">
        <v>0</v>
      </c>
      <c r="N5257" s="2">
        <v>0</v>
      </c>
      <c r="O5257" s="2">
        <v>15000</v>
      </c>
      <c r="P5257" s="2">
        <f t="shared" si="4468"/>
        <v>146012</v>
      </c>
      <c r="Q5257" s="2">
        <f t="shared" si="4440"/>
        <v>78.617310539776554</v>
      </c>
    </row>
    <row r="5258" spans="1:17">
      <c r="A5258" s="12" t="s">
        <v>803</v>
      </c>
      <c r="B5258" s="12" t="s">
        <v>140</v>
      </c>
      <c r="C5258" s="12" t="s">
        <v>1060</v>
      </c>
      <c r="D5258" s="12" t="s">
        <v>1829</v>
      </c>
      <c r="E5258" s="18" t="s">
        <v>16</v>
      </c>
      <c r="F5258" s="18" t="s">
        <v>0</v>
      </c>
      <c r="G5258" s="81" t="s">
        <v>0</v>
      </c>
      <c r="H5258" s="18" t="s">
        <v>17</v>
      </c>
      <c r="I5258" s="3">
        <v>218118</v>
      </c>
      <c r="J5258" s="3">
        <f t="shared" ref="J5258:K5258" si="4476">SUM(J5259:J5266)</f>
        <v>149618</v>
      </c>
      <c r="K5258" s="3">
        <f t="shared" si="4476"/>
        <v>104206</v>
      </c>
      <c r="L5258" s="3">
        <f t="shared" si="4466"/>
        <v>26500</v>
      </c>
      <c r="M5258" s="3">
        <f t="shared" ref="M5258:O5258" si="4477">SUM(M5259:M5266)</f>
        <v>5000</v>
      </c>
      <c r="N5258" s="3">
        <f t="shared" si="4477"/>
        <v>15500</v>
      </c>
      <c r="O5258" s="3">
        <f t="shared" si="4477"/>
        <v>6000</v>
      </c>
      <c r="P5258" s="3">
        <f t="shared" si="4468"/>
        <v>130706</v>
      </c>
      <c r="Q5258" s="3">
        <f t="shared" si="4440"/>
        <v>87.359809648571698</v>
      </c>
    </row>
    <row r="5259" spans="1:17">
      <c r="A5259" s="12" t="s">
        <v>803</v>
      </c>
      <c r="B5259" s="12" t="s">
        <v>140</v>
      </c>
      <c r="C5259" s="12" t="s">
        <v>1060</v>
      </c>
      <c r="D5259" s="12" t="s">
        <v>1829</v>
      </c>
      <c r="E5259" s="11">
        <v>6131</v>
      </c>
      <c r="F5259" s="12"/>
      <c r="G5259" s="84" t="s">
        <v>3109</v>
      </c>
      <c r="H5259" s="13" t="s">
        <v>18</v>
      </c>
      <c r="I5259" s="2">
        <v>2100</v>
      </c>
      <c r="J5259" s="2">
        <v>100</v>
      </c>
      <c r="K5259" s="2">
        <v>100</v>
      </c>
      <c r="L5259" s="2">
        <f t="shared" si="4466"/>
        <v>0</v>
      </c>
      <c r="M5259" s="2">
        <v>0</v>
      </c>
      <c r="N5259" s="2">
        <v>0</v>
      </c>
      <c r="O5259" s="2">
        <v>0</v>
      </c>
      <c r="P5259" s="2">
        <f t="shared" si="4468"/>
        <v>100</v>
      </c>
      <c r="Q5259" s="2">
        <f t="shared" si="4440"/>
        <v>100</v>
      </c>
    </row>
    <row r="5260" spans="1:17">
      <c r="A5260" s="12" t="s">
        <v>803</v>
      </c>
      <c r="B5260" s="12" t="s">
        <v>140</v>
      </c>
      <c r="C5260" s="12" t="s">
        <v>1060</v>
      </c>
      <c r="D5260" s="12" t="s">
        <v>1829</v>
      </c>
      <c r="E5260" s="11">
        <v>6132</v>
      </c>
      <c r="F5260" s="12"/>
      <c r="G5260" s="84" t="s">
        <v>3109</v>
      </c>
      <c r="H5260" s="13" t="s">
        <v>19</v>
      </c>
      <c r="I5260" s="2">
        <v>61000</v>
      </c>
      <c r="J5260" s="2">
        <v>61000</v>
      </c>
      <c r="K5260" s="2">
        <v>61000</v>
      </c>
      <c r="L5260" s="2">
        <f t="shared" si="4466"/>
        <v>0</v>
      </c>
      <c r="M5260" s="2">
        <v>0</v>
      </c>
      <c r="N5260" s="2">
        <v>0</v>
      </c>
      <c r="O5260" s="2">
        <v>0</v>
      </c>
      <c r="P5260" s="2">
        <f t="shared" si="4468"/>
        <v>61000</v>
      </c>
      <c r="Q5260" s="2">
        <f t="shared" si="4440"/>
        <v>100</v>
      </c>
    </row>
    <row r="5261" spans="1:17">
      <c r="A5261" s="12" t="s">
        <v>803</v>
      </c>
      <c r="B5261" s="12" t="s">
        <v>140</v>
      </c>
      <c r="C5261" s="12" t="s">
        <v>1060</v>
      </c>
      <c r="D5261" s="12" t="s">
        <v>1829</v>
      </c>
      <c r="E5261" s="11">
        <v>6133</v>
      </c>
      <c r="F5261" s="12"/>
      <c r="G5261" s="84" t="s">
        <v>3109</v>
      </c>
      <c r="H5261" s="13" t="s">
        <v>20</v>
      </c>
      <c r="I5261" s="2">
        <v>16000</v>
      </c>
      <c r="J5261" s="2">
        <v>16000</v>
      </c>
      <c r="K5261" s="2">
        <v>8500</v>
      </c>
      <c r="L5261" s="2">
        <f t="shared" si="4466"/>
        <v>4500</v>
      </c>
      <c r="M5261" s="2">
        <v>1500</v>
      </c>
      <c r="N5261" s="2">
        <v>1500</v>
      </c>
      <c r="O5261" s="2">
        <v>1500</v>
      </c>
      <c r="P5261" s="2">
        <f t="shared" si="4468"/>
        <v>13000</v>
      </c>
      <c r="Q5261" s="2">
        <f t="shared" si="4440"/>
        <v>81.25</v>
      </c>
    </row>
    <row r="5262" spans="1:17">
      <c r="A5262" s="12" t="s">
        <v>803</v>
      </c>
      <c r="B5262" s="12" t="s">
        <v>140</v>
      </c>
      <c r="C5262" s="12" t="s">
        <v>1060</v>
      </c>
      <c r="D5262" s="12" t="s">
        <v>1829</v>
      </c>
      <c r="E5262" s="11">
        <v>6134</v>
      </c>
      <c r="F5262" s="12"/>
      <c r="G5262" s="84" t="s">
        <v>3109</v>
      </c>
      <c r="H5262" s="13" t="s">
        <v>21</v>
      </c>
      <c r="I5262" s="2">
        <v>26000</v>
      </c>
      <c r="J5262" s="2">
        <v>16000</v>
      </c>
      <c r="K5262" s="2">
        <v>6800</v>
      </c>
      <c r="L5262" s="2">
        <f t="shared" si="4466"/>
        <v>5500</v>
      </c>
      <c r="M5262" s="2">
        <v>1500</v>
      </c>
      <c r="N5262" s="2">
        <v>2000</v>
      </c>
      <c r="O5262" s="2">
        <v>2000</v>
      </c>
      <c r="P5262" s="2">
        <f t="shared" si="4468"/>
        <v>12300</v>
      </c>
      <c r="Q5262" s="2">
        <f t="shared" si="4440"/>
        <v>76.875</v>
      </c>
    </row>
    <row r="5263" spans="1:17">
      <c r="A5263" s="12" t="s">
        <v>803</v>
      </c>
      <c r="B5263" s="12" t="s">
        <v>140</v>
      </c>
      <c r="C5263" s="12" t="s">
        <v>1060</v>
      </c>
      <c r="D5263" s="12" t="s">
        <v>1829</v>
      </c>
      <c r="E5263" s="11">
        <v>6135</v>
      </c>
      <c r="F5263" s="12"/>
      <c r="G5263" s="84" t="s">
        <v>3109</v>
      </c>
      <c r="H5263" s="13" t="s">
        <v>22</v>
      </c>
      <c r="I5263" s="2">
        <v>100</v>
      </c>
      <c r="J5263" s="2">
        <v>100</v>
      </c>
      <c r="K5263" s="2">
        <v>100</v>
      </c>
      <c r="L5263" s="2">
        <f t="shared" si="4466"/>
        <v>0</v>
      </c>
      <c r="M5263" s="2">
        <v>0</v>
      </c>
      <c r="N5263" s="2">
        <v>0</v>
      </c>
      <c r="O5263" s="2">
        <v>0</v>
      </c>
      <c r="P5263" s="2">
        <f t="shared" si="4468"/>
        <v>100</v>
      </c>
      <c r="Q5263" s="2">
        <f t="shared" si="4440"/>
        <v>100</v>
      </c>
    </row>
    <row r="5264" spans="1:17">
      <c r="A5264" s="12" t="s">
        <v>803</v>
      </c>
      <c r="B5264" s="12" t="s">
        <v>140</v>
      </c>
      <c r="C5264" s="12" t="s">
        <v>1060</v>
      </c>
      <c r="D5264" s="12" t="s">
        <v>1829</v>
      </c>
      <c r="E5264" s="11">
        <v>6137</v>
      </c>
      <c r="F5264" s="12"/>
      <c r="G5264" s="84" t="s">
        <v>3109</v>
      </c>
      <c r="H5264" s="13" t="s">
        <v>24</v>
      </c>
      <c r="I5264" s="2">
        <v>21000</v>
      </c>
      <c r="J5264" s="2">
        <v>7000</v>
      </c>
      <c r="K5264" s="2">
        <v>2895</v>
      </c>
      <c r="L5264" s="2">
        <f t="shared" si="4466"/>
        <v>3000</v>
      </c>
      <c r="M5264" s="2">
        <v>0</v>
      </c>
      <c r="N5264" s="2">
        <v>2000</v>
      </c>
      <c r="O5264" s="2">
        <v>1000</v>
      </c>
      <c r="P5264" s="2">
        <f t="shared" si="4468"/>
        <v>5895</v>
      </c>
      <c r="Q5264" s="2">
        <f t="shared" si="4440"/>
        <v>84.214285714285722</v>
      </c>
    </row>
    <row r="5265" spans="1:17">
      <c r="A5265" s="12" t="s">
        <v>803</v>
      </c>
      <c r="B5265" s="12" t="s">
        <v>140</v>
      </c>
      <c r="C5265" s="12" t="s">
        <v>1060</v>
      </c>
      <c r="D5265" s="12" t="s">
        <v>1829</v>
      </c>
      <c r="E5265" s="11">
        <v>6138</v>
      </c>
      <c r="F5265" s="12"/>
      <c r="G5265" s="84" t="s">
        <v>3109</v>
      </c>
      <c r="H5265" s="13" t="s">
        <v>25</v>
      </c>
      <c r="I5265" s="2">
        <v>2500</v>
      </c>
      <c r="J5265" s="2">
        <v>0</v>
      </c>
      <c r="K5265" s="2">
        <v>0</v>
      </c>
      <c r="L5265" s="2">
        <f t="shared" si="4466"/>
        <v>0</v>
      </c>
      <c r="M5265" s="2">
        <v>0</v>
      </c>
      <c r="N5265" s="2">
        <v>0</v>
      </c>
      <c r="O5265" s="2">
        <v>0</v>
      </c>
      <c r="P5265" s="2">
        <f t="shared" si="4468"/>
        <v>0</v>
      </c>
      <c r="Q5265" s="2" t="str">
        <f t="shared" si="4440"/>
        <v>-</v>
      </c>
    </row>
    <row r="5266" spans="1:17">
      <c r="A5266" s="17" t="s">
        <v>803</v>
      </c>
      <c r="B5266" s="17" t="s">
        <v>140</v>
      </c>
      <c r="C5266" s="17" t="s">
        <v>1060</v>
      </c>
      <c r="D5266" s="17" t="s">
        <v>1829</v>
      </c>
      <c r="E5266" s="17" t="s">
        <v>99</v>
      </c>
      <c r="F5266" s="12" t="s">
        <v>0</v>
      </c>
      <c r="G5266" s="84" t="s">
        <v>0</v>
      </c>
      <c r="H5266" s="18" t="s">
        <v>26</v>
      </c>
      <c r="I5266" s="3">
        <v>89418</v>
      </c>
      <c r="J5266" s="3">
        <f t="shared" ref="J5266:K5266" si="4478">SUM(J5267:J5269)</f>
        <v>49418</v>
      </c>
      <c r="K5266" s="3">
        <f t="shared" si="4478"/>
        <v>24811</v>
      </c>
      <c r="L5266" s="3">
        <f t="shared" si="4466"/>
        <v>13500</v>
      </c>
      <c r="M5266" s="3">
        <f t="shared" ref="M5266:O5266" si="4479">SUM(M5267:M5269)</f>
        <v>2000</v>
      </c>
      <c r="N5266" s="3">
        <f t="shared" si="4479"/>
        <v>10000</v>
      </c>
      <c r="O5266" s="3">
        <f t="shared" si="4479"/>
        <v>1500</v>
      </c>
      <c r="P5266" s="3">
        <f t="shared" si="4468"/>
        <v>38311</v>
      </c>
      <c r="Q5266" s="3">
        <f t="shared" si="4440"/>
        <v>77.524383827755074</v>
      </c>
    </row>
    <row r="5267" spans="1:17">
      <c r="A5267" s="12" t="s">
        <v>803</v>
      </c>
      <c r="B5267" s="12" t="s">
        <v>140</v>
      </c>
      <c r="C5267" s="12" t="s">
        <v>1060</v>
      </c>
      <c r="D5267" s="12" t="s">
        <v>1829</v>
      </c>
      <c r="E5267" s="11">
        <v>6139</v>
      </c>
      <c r="F5267" s="12"/>
      <c r="G5267" s="84" t="s">
        <v>3109</v>
      </c>
      <c r="H5267" s="13" t="s">
        <v>26</v>
      </c>
      <c r="I5267" s="2">
        <v>84000</v>
      </c>
      <c r="J5267" s="2">
        <v>44000</v>
      </c>
      <c r="K5267" s="2">
        <v>21000</v>
      </c>
      <c r="L5267" s="2">
        <f t="shared" si="4466"/>
        <v>13000</v>
      </c>
      <c r="M5267" s="2">
        <v>2000</v>
      </c>
      <c r="N5267" s="2">
        <v>10000</v>
      </c>
      <c r="O5267" s="2">
        <v>1000</v>
      </c>
      <c r="P5267" s="2">
        <f t="shared" si="4468"/>
        <v>34000</v>
      </c>
      <c r="Q5267" s="2">
        <f t="shared" si="4440"/>
        <v>77.272727272727266</v>
      </c>
    </row>
    <row r="5268" spans="1:17">
      <c r="A5268" s="33" t="s">
        <v>803</v>
      </c>
      <c r="B5268" s="33" t="s">
        <v>140</v>
      </c>
      <c r="C5268" s="33" t="s">
        <v>1060</v>
      </c>
      <c r="D5268" s="33" t="s">
        <v>1829</v>
      </c>
      <c r="E5268" s="34">
        <v>6139</v>
      </c>
      <c r="F5268" s="33" t="s">
        <v>1836</v>
      </c>
      <c r="G5268" s="84" t="s">
        <v>3109</v>
      </c>
      <c r="H5268" s="35" t="s">
        <v>108</v>
      </c>
      <c r="I5268" s="2">
        <v>5318</v>
      </c>
      <c r="J5268" s="2">
        <v>5318</v>
      </c>
      <c r="K5268" s="2">
        <v>3711</v>
      </c>
      <c r="L5268" s="2">
        <f t="shared" si="4466"/>
        <v>500</v>
      </c>
      <c r="M5268" s="2">
        <v>0</v>
      </c>
      <c r="N5268" s="2">
        <v>0</v>
      </c>
      <c r="O5268" s="2">
        <v>500</v>
      </c>
      <c r="P5268" s="2">
        <f t="shared" si="4468"/>
        <v>4211</v>
      </c>
      <c r="Q5268" s="2">
        <f t="shared" si="4440"/>
        <v>79.18390372320421</v>
      </c>
    </row>
    <row r="5269" spans="1:17" ht="22.5">
      <c r="A5269" s="12" t="s">
        <v>803</v>
      </c>
      <c r="B5269" s="12" t="s">
        <v>140</v>
      </c>
      <c r="C5269" s="12" t="s">
        <v>1060</v>
      </c>
      <c r="D5269" s="12" t="s">
        <v>1829</v>
      </c>
      <c r="E5269" s="11">
        <v>6139</v>
      </c>
      <c r="F5269" s="12" t="s">
        <v>1837</v>
      </c>
      <c r="G5269" s="84" t="s">
        <v>3109</v>
      </c>
      <c r="H5269" s="13" t="s">
        <v>114</v>
      </c>
      <c r="I5269" s="2">
        <v>100</v>
      </c>
      <c r="J5269" s="2">
        <v>100</v>
      </c>
      <c r="K5269" s="2">
        <v>100</v>
      </c>
      <c r="L5269" s="2">
        <f t="shared" si="4466"/>
        <v>0</v>
      </c>
      <c r="M5269" s="2">
        <v>0</v>
      </c>
      <c r="N5269" s="2">
        <v>0</v>
      </c>
      <c r="O5269" s="2">
        <v>0</v>
      </c>
      <c r="P5269" s="2">
        <f t="shared" si="4468"/>
        <v>100</v>
      </c>
      <c r="Q5269" s="2">
        <f t="shared" si="4440"/>
        <v>100</v>
      </c>
    </row>
    <row r="5270" spans="1:17" ht="22.5">
      <c r="A5270" s="17" t="s">
        <v>0</v>
      </c>
      <c r="B5270" s="17" t="s">
        <v>0</v>
      </c>
      <c r="C5270" s="17" t="s">
        <v>0</v>
      </c>
      <c r="D5270" s="18" t="s">
        <v>0</v>
      </c>
      <c r="E5270" s="18" t="s">
        <v>0</v>
      </c>
      <c r="F5270" s="18" t="s">
        <v>0</v>
      </c>
      <c r="G5270" s="81" t="s">
        <v>0</v>
      </c>
      <c r="H5270" s="24" t="s">
        <v>36</v>
      </c>
      <c r="I5270" s="29">
        <v>100</v>
      </c>
      <c r="J5270" s="29">
        <f t="shared" ref="J5270:K5272" si="4480">SUM(J5271)</f>
        <v>100</v>
      </c>
      <c r="K5270" s="29">
        <f t="shared" si="4480"/>
        <v>0</v>
      </c>
      <c r="L5270" s="29">
        <f t="shared" si="4466"/>
        <v>0</v>
      </c>
      <c r="M5270" s="29">
        <f t="shared" ref="M5270:O5272" si="4481">SUM(M5271)</f>
        <v>0</v>
      </c>
      <c r="N5270" s="29">
        <f t="shared" si="4481"/>
        <v>0</v>
      </c>
      <c r="O5270" s="29">
        <f t="shared" si="4481"/>
        <v>0</v>
      </c>
      <c r="P5270" s="29">
        <f t="shared" si="4468"/>
        <v>0</v>
      </c>
      <c r="Q5270" s="29">
        <f t="shared" si="4440"/>
        <v>0</v>
      </c>
    </row>
    <row r="5271" spans="1:17">
      <c r="A5271" s="12" t="s">
        <v>803</v>
      </c>
      <c r="B5271" s="12" t="s">
        <v>140</v>
      </c>
      <c r="C5271" s="12" t="s">
        <v>1060</v>
      </c>
      <c r="D5271" s="12" t="s">
        <v>1829</v>
      </c>
      <c r="E5271" s="18" t="s">
        <v>28</v>
      </c>
      <c r="F5271" s="18" t="s">
        <v>0</v>
      </c>
      <c r="G5271" s="81" t="s">
        <v>0</v>
      </c>
      <c r="H5271" s="18" t="s">
        <v>29</v>
      </c>
      <c r="I5271" s="3">
        <v>100</v>
      </c>
      <c r="J5271" s="3">
        <f t="shared" si="4480"/>
        <v>100</v>
      </c>
      <c r="K5271" s="3">
        <f t="shared" si="4480"/>
        <v>0</v>
      </c>
      <c r="L5271" s="3">
        <f t="shared" si="4466"/>
        <v>0</v>
      </c>
      <c r="M5271" s="3">
        <f t="shared" si="4481"/>
        <v>0</v>
      </c>
      <c r="N5271" s="3">
        <f t="shared" si="4481"/>
        <v>0</v>
      </c>
      <c r="O5271" s="3">
        <f t="shared" si="4481"/>
        <v>0</v>
      </c>
      <c r="P5271" s="3">
        <f t="shared" si="4468"/>
        <v>0</v>
      </c>
      <c r="Q5271" s="3">
        <f t="shared" si="4440"/>
        <v>0</v>
      </c>
    </row>
    <row r="5272" spans="1:17">
      <c r="A5272" s="17" t="s">
        <v>803</v>
      </c>
      <c r="B5272" s="17" t="s">
        <v>140</v>
      </c>
      <c r="C5272" s="17" t="s">
        <v>1060</v>
      </c>
      <c r="D5272" s="17" t="s">
        <v>1829</v>
      </c>
      <c r="E5272" s="17" t="s">
        <v>120</v>
      </c>
      <c r="F5272" s="12" t="s">
        <v>0</v>
      </c>
      <c r="G5272" s="84" t="s">
        <v>0</v>
      </c>
      <c r="H5272" s="18" t="s">
        <v>35</v>
      </c>
      <c r="I5272" s="3">
        <v>100</v>
      </c>
      <c r="J5272" s="3">
        <f t="shared" si="4480"/>
        <v>100</v>
      </c>
      <c r="K5272" s="3">
        <f t="shared" si="4480"/>
        <v>0</v>
      </c>
      <c r="L5272" s="3">
        <f t="shared" si="4466"/>
        <v>0</v>
      </c>
      <c r="M5272" s="3">
        <f t="shared" si="4481"/>
        <v>0</v>
      </c>
      <c r="N5272" s="3">
        <f t="shared" si="4481"/>
        <v>0</v>
      </c>
      <c r="O5272" s="3">
        <f t="shared" si="4481"/>
        <v>0</v>
      </c>
      <c r="P5272" s="3">
        <f t="shared" si="4468"/>
        <v>0</v>
      </c>
      <c r="Q5272" s="3">
        <f t="shared" si="4440"/>
        <v>0</v>
      </c>
    </row>
    <row r="5273" spans="1:17">
      <c r="A5273" s="12" t="s">
        <v>803</v>
      </c>
      <c r="B5273" s="12" t="s">
        <v>140</v>
      </c>
      <c r="C5273" s="12" t="s">
        <v>1060</v>
      </c>
      <c r="D5273" s="12" t="s">
        <v>1829</v>
      </c>
      <c r="E5273" s="11">
        <v>6148</v>
      </c>
      <c r="F5273" s="12"/>
      <c r="G5273" s="84" t="s">
        <v>3109</v>
      </c>
      <c r="H5273" s="13" t="s">
        <v>35</v>
      </c>
      <c r="I5273" s="2">
        <v>100</v>
      </c>
      <c r="J5273" s="2">
        <v>100</v>
      </c>
      <c r="K5273" s="2">
        <v>0</v>
      </c>
      <c r="L5273" s="2">
        <f t="shared" si="4466"/>
        <v>0</v>
      </c>
      <c r="M5273" s="2">
        <v>0</v>
      </c>
      <c r="N5273" s="2">
        <v>0</v>
      </c>
      <c r="O5273" s="2">
        <v>0</v>
      </c>
      <c r="P5273" s="2">
        <f t="shared" si="4468"/>
        <v>0</v>
      </c>
      <c r="Q5273" s="2">
        <f t="shared" ref="Q5273:Q5336" si="4482">IF(J5273=0,"-",P5273/J5273*100)</f>
        <v>0</v>
      </c>
    </row>
    <row r="5274" spans="1:17" ht="22.5">
      <c r="A5274" s="17" t="s">
        <v>0</v>
      </c>
      <c r="B5274" s="17" t="s">
        <v>0</v>
      </c>
      <c r="C5274" s="17" t="s">
        <v>0</v>
      </c>
      <c r="D5274" s="18" t="s">
        <v>0</v>
      </c>
      <c r="E5274" s="18" t="s">
        <v>0</v>
      </c>
      <c r="F5274" s="18" t="s">
        <v>0</v>
      </c>
      <c r="G5274" s="81" t="s">
        <v>0</v>
      </c>
      <c r="H5274" s="24" t="s">
        <v>58</v>
      </c>
      <c r="I5274" s="29">
        <v>64000</v>
      </c>
      <c r="J5274" s="29">
        <f t="shared" ref="J5274:K5274" si="4483">SUM(J5275)</f>
        <v>30000</v>
      </c>
      <c r="K5274" s="29">
        <f t="shared" si="4483"/>
        <v>30000</v>
      </c>
      <c r="L5274" s="29">
        <f t="shared" si="4466"/>
        <v>0</v>
      </c>
      <c r="M5274" s="29">
        <f t="shared" ref="M5274:O5274" si="4484">SUM(M5275)</f>
        <v>0</v>
      </c>
      <c r="N5274" s="29">
        <f t="shared" si="4484"/>
        <v>0</v>
      </c>
      <c r="O5274" s="29">
        <f t="shared" si="4484"/>
        <v>0</v>
      </c>
      <c r="P5274" s="29">
        <f t="shared" si="4468"/>
        <v>30000</v>
      </c>
      <c r="Q5274" s="29">
        <f t="shared" si="4482"/>
        <v>100</v>
      </c>
    </row>
    <row r="5275" spans="1:17">
      <c r="A5275" s="12" t="s">
        <v>803</v>
      </c>
      <c r="B5275" s="12" t="s">
        <v>140</v>
      </c>
      <c r="C5275" s="12" t="s">
        <v>1060</v>
      </c>
      <c r="D5275" s="12" t="s">
        <v>1829</v>
      </c>
      <c r="E5275" s="18" t="s">
        <v>50</v>
      </c>
      <c r="F5275" s="18" t="s">
        <v>0</v>
      </c>
      <c r="G5275" s="81" t="s">
        <v>0</v>
      </c>
      <c r="H5275" s="18" t="s">
        <v>51</v>
      </c>
      <c r="I5275" s="3">
        <v>64000</v>
      </c>
      <c r="J5275" s="3">
        <f t="shared" ref="J5275" si="4485">SUM(J5276:J5277)</f>
        <v>30000</v>
      </c>
      <c r="K5275" s="3">
        <f t="shared" ref="K5275" si="4486">SUM(K5276:K5277)</f>
        <v>30000</v>
      </c>
      <c r="L5275" s="3">
        <f t="shared" si="4466"/>
        <v>0</v>
      </c>
      <c r="M5275" s="3">
        <f t="shared" ref="M5275:O5275" si="4487">SUM(M5276:M5277)</f>
        <v>0</v>
      </c>
      <c r="N5275" s="3">
        <f t="shared" si="4487"/>
        <v>0</v>
      </c>
      <c r="O5275" s="3">
        <f t="shared" si="4487"/>
        <v>0</v>
      </c>
      <c r="P5275" s="3">
        <f t="shared" si="4468"/>
        <v>30000</v>
      </c>
      <c r="Q5275" s="3">
        <f t="shared" si="4482"/>
        <v>100</v>
      </c>
    </row>
    <row r="5276" spans="1:17">
      <c r="A5276" s="12" t="s">
        <v>803</v>
      </c>
      <c r="B5276" s="12" t="s">
        <v>140</v>
      </c>
      <c r="C5276" s="12" t="s">
        <v>1060</v>
      </c>
      <c r="D5276" s="12" t="s">
        <v>1829</v>
      </c>
      <c r="E5276" s="11">
        <v>8213</v>
      </c>
      <c r="F5276" s="12"/>
      <c r="G5276" s="84" t="s">
        <v>3109</v>
      </c>
      <c r="H5276" s="13" t="s">
        <v>54</v>
      </c>
      <c r="I5276" s="2">
        <v>40000</v>
      </c>
      <c r="J5276" s="2">
        <v>20000</v>
      </c>
      <c r="K5276" s="2">
        <v>20000</v>
      </c>
      <c r="L5276" s="2">
        <f t="shared" si="4466"/>
        <v>0</v>
      </c>
      <c r="M5276" s="2">
        <v>0</v>
      </c>
      <c r="N5276" s="2">
        <v>0</v>
      </c>
      <c r="O5276" s="2">
        <v>0</v>
      </c>
      <c r="P5276" s="2">
        <f t="shared" si="4468"/>
        <v>20000</v>
      </c>
      <c r="Q5276" s="2">
        <f t="shared" si="4482"/>
        <v>100</v>
      </c>
    </row>
    <row r="5277" spans="1:17">
      <c r="A5277" s="12" t="s">
        <v>803</v>
      </c>
      <c r="B5277" s="12" t="s">
        <v>140</v>
      </c>
      <c r="C5277" s="12" t="s">
        <v>1060</v>
      </c>
      <c r="D5277" s="12" t="s">
        <v>1829</v>
      </c>
      <c r="E5277" s="11">
        <v>8216</v>
      </c>
      <c r="F5277" s="12"/>
      <c r="G5277" s="84" t="s">
        <v>3109</v>
      </c>
      <c r="H5277" s="13" t="s">
        <v>57</v>
      </c>
      <c r="I5277" s="2">
        <v>24000</v>
      </c>
      <c r="J5277" s="2">
        <v>10000</v>
      </c>
      <c r="K5277" s="2">
        <v>10000</v>
      </c>
      <c r="L5277" s="2">
        <f t="shared" si="4466"/>
        <v>0</v>
      </c>
      <c r="M5277" s="2">
        <v>0</v>
      </c>
      <c r="N5277" s="2">
        <v>0</v>
      </c>
      <c r="O5277" s="2">
        <v>0</v>
      </c>
      <c r="P5277" s="2">
        <f t="shared" si="4468"/>
        <v>10000</v>
      </c>
      <c r="Q5277" s="2">
        <f t="shared" si="4482"/>
        <v>100</v>
      </c>
    </row>
    <row r="5278" spans="1:17">
      <c r="A5278" s="13" t="s">
        <v>0</v>
      </c>
      <c r="B5278" s="13" t="s">
        <v>0</v>
      </c>
      <c r="C5278" s="13" t="s">
        <v>0</v>
      </c>
      <c r="D5278" s="13" t="s">
        <v>0</v>
      </c>
      <c r="E5278" s="13" t="s">
        <v>0</v>
      </c>
      <c r="F5278" s="13" t="s">
        <v>0</v>
      </c>
      <c r="G5278" s="84" t="s">
        <v>0</v>
      </c>
      <c r="H5278" s="24" t="s">
        <v>1838</v>
      </c>
      <c r="I5278" s="29">
        <v>2487061</v>
      </c>
      <c r="J5278" s="29">
        <f t="shared" ref="J5278:K5278" si="4488">SUM(J5247,J5270,J5274)</f>
        <v>2391221</v>
      </c>
      <c r="K5278" s="29">
        <f t="shared" si="4488"/>
        <v>1791258</v>
      </c>
      <c r="L5278" s="29">
        <f t="shared" si="4466"/>
        <v>156500</v>
      </c>
      <c r="M5278" s="29">
        <f t="shared" ref="M5278:O5278" si="4489">SUM(M5247,M5270,M5274)</f>
        <v>10000</v>
      </c>
      <c r="N5278" s="29">
        <f t="shared" si="4489"/>
        <v>15500</v>
      </c>
      <c r="O5278" s="29">
        <f t="shared" si="4489"/>
        <v>131000</v>
      </c>
      <c r="P5278" s="29">
        <f t="shared" si="4468"/>
        <v>1947758</v>
      </c>
      <c r="Q5278" s="29">
        <f t="shared" si="4482"/>
        <v>81.454537242688986</v>
      </c>
    </row>
    <row r="5279" spans="1:17" ht="15.75" thickBot="1">
      <c r="A5279" s="13" t="s">
        <v>0</v>
      </c>
      <c r="B5279" s="13" t="s">
        <v>0</v>
      </c>
      <c r="C5279" s="13" t="s">
        <v>0</v>
      </c>
      <c r="D5279" s="13" t="s">
        <v>0</v>
      </c>
      <c r="E5279" s="13" t="s">
        <v>0</v>
      </c>
      <c r="F5279" s="13" t="s">
        <v>0</v>
      </c>
      <c r="G5279" s="84" t="s">
        <v>0</v>
      </c>
      <c r="H5279" s="18" t="s">
        <v>125</v>
      </c>
      <c r="I5279" s="3">
        <v>60</v>
      </c>
      <c r="J5279" s="3">
        <v>60</v>
      </c>
      <c r="K5279" s="3">
        <v>0</v>
      </c>
      <c r="L5279" s="3">
        <f t="shared" si="4466"/>
        <v>0</v>
      </c>
      <c r="M5279" s="3"/>
      <c r="N5279" s="3"/>
      <c r="O5279" s="3"/>
      <c r="P5279" s="3">
        <f t="shared" si="4468"/>
        <v>0</v>
      </c>
      <c r="Q5279" s="3">
        <f t="shared" si="4482"/>
        <v>0</v>
      </c>
    </row>
    <row r="5280" spans="1:17" ht="45.75" thickBot="1">
      <c r="A5280" s="109" t="s">
        <v>0</v>
      </c>
      <c r="B5280" s="109" t="s">
        <v>0</v>
      </c>
      <c r="C5280" s="109" t="s">
        <v>0</v>
      </c>
      <c r="D5280" s="109" t="s">
        <v>0</v>
      </c>
      <c r="E5280" s="109" t="s">
        <v>0</v>
      </c>
      <c r="F5280" s="109" t="s">
        <v>0</v>
      </c>
      <c r="G5280" s="121" t="s">
        <v>0</v>
      </c>
      <c r="H5280" s="1" t="s">
        <v>126</v>
      </c>
      <c r="I5280" s="1" t="s">
        <v>3016</v>
      </c>
      <c r="J5280" s="1" t="s">
        <v>3199</v>
      </c>
      <c r="K5280" s="1" t="s">
        <v>3198</v>
      </c>
      <c r="L5280" s="1" t="s">
        <v>3191</v>
      </c>
      <c r="M5280" s="1" t="s">
        <v>3193</v>
      </c>
      <c r="N5280" s="1" t="s">
        <v>3194</v>
      </c>
      <c r="O5280" s="1" t="s">
        <v>3195</v>
      </c>
      <c r="P5280" s="1" t="s">
        <v>3192</v>
      </c>
      <c r="Q5280" s="1" t="s">
        <v>3185</v>
      </c>
    </row>
    <row r="5281" spans="1:17">
      <c r="A5281" s="110"/>
      <c r="B5281" s="110"/>
      <c r="C5281" s="110"/>
      <c r="D5281" s="110"/>
      <c r="E5281" s="110"/>
      <c r="F5281" s="110"/>
      <c r="G5281" s="122"/>
      <c r="H5281" s="26" t="s">
        <v>0</v>
      </c>
      <c r="I5281" s="28">
        <v>1</v>
      </c>
      <c r="J5281" s="28">
        <v>2</v>
      </c>
      <c r="K5281" s="28">
        <v>3</v>
      </c>
      <c r="L5281" s="28" t="s">
        <v>3186</v>
      </c>
      <c r="M5281" s="28">
        <v>5</v>
      </c>
      <c r="N5281" s="28">
        <v>6</v>
      </c>
      <c r="O5281" s="28">
        <v>7</v>
      </c>
      <c r="P5281" s="28" t="s">
        <v>3187</v>
      </c>
      <c r="Q5281" s="28">
        <v>9</v>
      </c>
    </row>
    <row r="5282" spans="1:17">
      <c r="A5282" s="110"/>
      <c r="B5282" s="110"/>
      <c r="C5282" s="110"/>
      <c r="D5282" s="110"/>
      <c r="E5282" s="110"/>
      <c r="F5282" s="110"/>
      <c r="G5282" s="122"/>
      <c r="H5282" s="8" t="s">
        <v>878</v>
      </c>
      <c r="I5282" s="9">
        <v>2487061</v>
      </c>
      <c r="J5282" s="9">
        <f t="shared" ref="J5282" si="4490">SUM(J5278)</f>
        <v>2391221</v>
      </c>
      <c r="K5282" s="9">
        <f t="shared" ref="K5282" si="4491">SUM(K5278)</f>
        <v>1791258</v>
      </c>
      <c r="L5282" s="9">
        <f t="shared" ref="L5282:L5283" si="4492">M5282+N5282+O5282</f>
        <v>156500</v>
      </c>
      <c r="M5282" s="9">
        <f t="shared" ref="M5282:O5282" si="4493">SUM(M5278)</f>
        <v>10000</v>
      </c>
      <c r="N5282" s="9">
        <f t="shared" si="4493"/>
        <v>15500</v>
      </c>
      <c r="O5282" s="9">
        <f t="shared" si="4493"/>
        <v>131000</v>
      </c>
      <c r="P5282" s="9">
        <f t="shared" ref="P5282:P5283" si="4494">SUM(K5282+L5282)</f>
        <v>1947758</v>
      </c>
      <c r="Q5282" s="9">
        <f t="shared" si="4482"/>
        <v>81.454537242688986</v>
      </c>
    </row>
    <row r="5283" spans="1:17">
      <c r="A5283" s="110"/>
      <c r="B5283" s="110"/>
      <c r="C5283" s="110"/>
      <c r="D5283" s="110"/>
      <c r="E5283" s="110"/>
      <c r="F5283" s="110"/>
      <c r="G5283" s="122"/>
      <c r="H5283" s="10" t="s">
        <v>68</v>
      </c>
      <c r="I5283" s="9">
        <v>2487061</v>
      </c>
      <c r="J5283" s="9">
        <f t="shared" ref="J5283" si="4495">SUM(J5282)</f>
        <v>2391221</v>
      </c>
      <c r="K5283" s="9">
        <f t="shared" ref="K5283" si="4496">SUM(K5282)</f>
        <v>1791258</v>
      </c>
      <c r="L5283" s="9">
        <f t="shared" si="4492"/>
        <v>156500</v>
      </c>
      <c r="M5283" s="9">
        <f t="shared" ref="M5283:O5283" si="4497">SUM(M5282)</f>
        <v>10000</v>
      </c>
      <c r="N5283" s="9">
        <f t="shared" si="4497"/>
        <v>15500</v>
      </c>
      <c r="O5283" s="9">
        <f t="shared" si="4497"/>
        <v>131000</v>
      </c>
      <c r="P5283" s="9">
        <f t="shared" si="4494"/>
        <v>1947758</v>
      </c>
      <c r="Q5283" s="9">
        <f t="shared" si="4482"/>
        <v>81.454537242688986</v>
      </c>
    </row>
    <row r="5284" spans="1:17">
      <c r="A5284" s="111"/>
      <c r="B5284" s="111"/>
      <c r="C5284" s="111"/>
      <c r="D5284" s="111"/>
      <c r="E5284" s="111"/>
      <c r="F5284" s="111"/>
      <c r="G5284" s="123"/>
      <c r="Q5284" t="str">
        <f t="shared" si="4482"/>
        <v>-</v>
      </c>
    </row>
    <row r="5285" spans="1:17" ht="15.75" thickBot="1">
      <c r="A5285" s="13" t="s">
        <v>0</v>
      </c>
      <c r="B5285" s="13" t="s">
        <v>0</v>
      </c>
      <c r="C5285" s="13" t="s">
        <v>0</v>
      </c>
      <c r="D5285" s="13" t="s">
        <v>0</v>
      </c>
      <c r="E5285" s="13" t="s">
        <v>0</v>
      </c>
      <c r="F5285" s="13" t="s">
        <v>0</v>
      </c>
      <c r="G5285" s="84" t="s">
        <v>0</v>
      </c>
      <c r="H5285" s="27" t="s">
        <v>0</v>
      </c>
      <c r="I5285" s="27"/>
      <c r="J5285" s="27"/>
      <c r="K5285" s="27"/>
      <c r="L5285" s="27"/>
      <c r="M5285" s="27"/>
      <c r="N5285" s="27"/>
      <c r="O5285" s="27"/>
      <c r="P5285" s="27"/>
      <c r="Q5285" s="27" t="str">
        <f t="shared" si="4482"/>
        <v>-</v>
      </c>
    </row>
    <row r="5286" spans="1:17" ht="45.75" thickBot="1">
      <c r="A5286" s="1" t="s">
        <v>82</v>
      </c>
      <c r="B5286" s="1" t="s">
        <v>83</v>
      </c>
      <c r="C5286" s="1" t="s">
        <v>84</v>
      </c>
      <c r="D5286" s="19" t="s">
        <v>0</v>
      </c>
      <c r="E5286" s="1" t="s">
        <v>85</v>
      </c>
      <c r="F5286" s="1" t="s">
        <v>86</v>
      </c>
      <c r="G5286" s="82" t="s">
        <v>87</v>
      </c>
      <c r="H5286" s="1" t="s">
        <v>1</v>
      </c>
      <c r="I5286" s="1" t="s">
        <v>3016</v>
      </c>
      <c r="J5286" s="1" t="s">
        <v>3199</v>
      </c>
      <c r="K5286" s="1" t="s">
        <v>3198</v>
      </c>
      <c r="L5286" s="1" t="s">
        <v>3191</v>
      </c>
      <c r="M5286" s="1" t="s">
        <v>3193</v>
      </c>
      <c r="N5286" s="1" t="s">
        <v>3194</v>
      </c>
      <c r="O5286" s="1" t="s">
        <v>3195</v>
      </c>
      <c r="P5286" s="1" t="s">
        <v>3192</v>
      </c>
      <c r="Q5286" s="1" t="s">
        <v>3185</v>
      </c>
    </row>
    <row r="5287" spans="1:17">
      <c r="A5287" s="20" t="s">
        <v>0</v>
      </c>
      <c r="B5287" s="20" t="s">
        <v>0</v>
      </c>
      <c r="C5287" s="20" t="s">
        <v>0</v>
      </c>
      <c r="D5287" s="21" t="s">
        <v>0</v>
      </c>
      <c r="E5287" s="21" t="s">
        <v>0</v>
      </c>
      <c r="F5287" s="22" t="s">
        <v>0</v>
      </c>
      <c r="G5287" s="83" t="s">
        <v>0</v>
      </c>
      <c r="H5287" s="23" t="s">
        <v>0</v>
      </c>
      <c r="I5287" s="28">
        <v>1</v>
      </c>
      <c r="J5287" s="28">
        <v>2</v>
      </c>
      <c r="K5287" s="28">
        <v>3</v>
      </c>
      <c r="L5287" s="28" t="s">
        <v>3186</v>
      </c>
      <c r="M5287" s="28">
        <v>5</v>
      </c>
      <c r="N5287" s="28">
        <v>6</v>
      </c>
      <c r="O5287" s="28">
        <v>7</v>
      </c>
      <c r="P5287" s="28" t="s">
        <v>3187</v>
      </c>
      <c r="Q5287" s="28">
        <v>9</v>
      </c>
    </row>
    <row r="5288" spans="1:17">
      <c r="A5288" s="17" t="s">
        <v>803</v>
      </c>
      <c r="B5288" s="17" t="s">
        <v>140</v>
      </c>
      <c r="C5288" s="12" t="s">
        <v>1071</v>
      </c>
      <c r="D5288" s="12" t="s">
        <v>1839</v>
      </c>
      <c r="E5288" s="18" t="s">
        <v>0</v>
      </c>
      <c r="F5288" s="18" t="s">
        <v>0</v>
      </c>
      <c r="G5288" s="81" t="s">
        <v>0</v>
      </c>
      <c r="H5288" s="18" t="s">
        <v>1840</v>
      </c>
      <c r="I5288" s="11"/>
      <c r="J5288" s="11"/>
      <c r="K5288" s="11"/>
      <c r="L5288" s="11"/>
      <c r="M5288" s="11"/>
      <c r="N5288" s="11"/>
      <c r="O5288" s="11"/>
      <c r="P5288" s="11"/>
      <c r="Q5288" s="11" t="str">
        <f t="shared" si="4482"/>
        <v>-</v>
      </c>
    </row>
    <row r="5289" spans="1:17" ht="22.5">
      <c r="A5289" s="17" t="s">
        <v>0</v>
      </c>
      <c r="B5289" s="17" t="s">
        <v>0</v>
      </c>
      <c r="C5289" s="17" t="s">
        <v>0</v>
      </c>
      <c r="D5289" s="18" t="s">
        <v>0</v>
      </c>
      <c r="E5289" s="18" t="s">
        <v>0</v>
      </c>
      <c r="F5289" s="18" t="s">
        <v>0</v>
      </c>
      <c r="G5289" s="81" t="s">
        <v>0</v>
      </c>
      <c r="H5289" s="24" t="s">
        <v>27</v>
      </c>
      <c r="I5289" s="29">
        <v>2360651</v>
      </c>
      <c r="J5289" s="29">
        <f t="shared" ref="J5289" si="4498">SUM(J5290,J5298,J5300)</f>
        <v>2317811</v>
      </c>
      <c r="K5289" s="29">
        <f t="shared" ref="K5289" si="4499">SUM(K5290,K5298,K5300)</f>
        <v>1239443</v>
      </c>
      <c r="L5289" s="29">
        <f t="shared" ref="L5289:L5320" si="4500">M5289+N5289+O5289</f>
        <v>561401</v>
      </c>
      <c r="M5289" s="29">
        <f t="shared" ref="M5289:O5289" si="4501">SUM(M5290,M5298,M5300)</f>
        <v>179968</v>
      </c>
      <c r="N5289" s="29">
        <f t="shared" si="4501"/>
        <v>187965</v>
      </c>
      <c r="O5289" s="29">
        <f t="shared" si="4501"/>
        <v>193468</v>
      </c>
      <c r="P5289" s="29">
        <f t="shared" ref="P5289:P5320" si="4502">SUM(K5289+L5289)</f>
        <v>1800844</v>
      </c>
      <c r="Q5289" s="29">
        <f t="shared" si="4482"/>
        <v>77.695894962962896</v>
      </c>
    </row>
    <row r="5290" spans="1:17">
      <c r="A5290" s="12" t="s">
        <v>803</v>
      </c>
      <c r="B5290" s="12" t="s">
        <v>140</v>
      </c>
      <c r="C5290" s="12" t="s">
        <v>1071</v>
      </c>
      <c r="D5290" s="12" t="s">
        <v>1839</v>
      </c>
      <c r="E5290" s="18" t="s">
        <v>2</v>
      </c>
      <c r="F5290" s="18" t="s">
        <v>0</v>
      </c>
      <c r="G5290" s="81" t="s">
        <v>0</v>
      </c>
      <c r="H5290" s="18" t="s">
        <v>3</v>
      </c>
      <c r="I5290" s="3">
        <v>1980870</v>
      </c>
      <c r="J5290" s="3">
        <f t="shared" ref="J5290" si="4503">SUM(J5291:J5292)</f>
        <v>1985530</v>
      </c>
      <c r="K5290" s="3">
        <f t="shared" ref="K5290" si="4504">SUM(K5291:K5292)</f>
        <v>1050584</v>
      </c>
      <c r="L5290" s="3">
        <f t="shared" si="4500"/>
        <v>487500</v>
      </c>
      <c r="M5290" s="3">
        <f t="shared" ref="M5290:O5290" si="4505">SUM(M5291:M5292)</f>
        <v>155500</v>
      </c>
      <c r="N5290" s="3">
        <f t="shared" si="4505"/>
        <v>163500</v>
      </c>
      <c r="O5290" s="3">
        <f t="shared" si="4505"/>
        <v>168500</v>
      </c>
      <c r="P5290" s="3">
        <f t="shared" si="4502"/>
        <v>1538084</v>
      </c>
      <c r="Q5290" s="3">
        <f t="shared" si="4482"/>
        <v>77.464656791889325</v>
      </c>
    </row>
    <row r="5291" spans="1:17">
      <c r="A5291" s="33" t="s">
        <v>803</v>
      </c>
      <c r="B5291" s="33" t="s">
        <v>140</v>
      </c>
      <c r="C5291" s="33" t="s">
        <v>1071</v>
      </c>
      <c r="D5291" s="33" t="s">
        <v>1839</v>
      </c>
      <c r="E5291" s="34">
        <v>6111</v>
      </c>
      <c r="F5291" s="33"/>
      <c r="G5291" s="84" t="s">
        <v>3109</v>
      </c>
      <c r="H5291" s="35" t="s">
        <v>4</v>
      </c>
      <c r="I5291" s="2">
        <v>1726370</v>
      </c>
      <c r="J5291" s="2">
        <v>1726370</v>
      </c>
      <c r="K5291" s="2">
        <v>901548</v>
      </c>
      <c r="L5291" s="2">
        <f t="shared" si="4500"/>
        <v>450000</v>
      </c>
      <c r="M5291" s="2">
        <v>150000</v>
      </c>
      <c r="N5291" s="2">
        <v>150000</v>
      </c>
      <c r="O5291" s="2">
        <v>150000</v>
      </c>
      <c r="P5291" s="2">
        <f t="shared" si="4502"/>
        <v>1351548</v>
      </c>
      <c r="Q5291" s="2">
        <f t="shared" si="4482"/>
        <v>78.288431796196647</v>
      </c>
    </row>
    <row r="5292" spans="1:17">
      <c r="A5292" s="17" t="s">
        <v>803</v>
      </c>
      <c r="B5292" s="17" t="s">
        <v>140</v>
      </c>
      <c r="C5292" s="17" t="s">
        <v>1071</v>
      </c>
      <c r="D5292" s="17" t="s">
        <v>1839</v>
      </c>
      <c r="E5292" s="17" t="s">
        <v>91</v>
      </c>
      <c r="F5292" s="12" t="s">
        <v>0</v>
      </c>
      <c r="G5292" s="84" t="s">
        <v>0</v>
      </c>
      <c r="H5292" s="18" t="s">
        <v>5</v>
      </c>
      <c r="I5292" s="3">
        <v>254500</v>
      </c>
      <c r="J5292" s="3">
        <f t="shared" ref="J5292:K5292" si="4506">SUM(J5293:J5297)</f>
        <v>259160</v>
      </c>
      <c r="K5292" s="3">
        <f t="shared" si="4506"/>
        <v>149036</v>
      </c>
      <c r="L5292" s="3">
        <f t="shared" si="4500"/>
        <v>37500</v>
      </c>
      <c r="M5292" s="3">
        <f t="shared" ref="M5292:O5292" si="4507">SUM(M5293:M5297)</f>
        <v>5500</v>
      </c>
      <c r="N5292" s="3">
        <f t="shared" si="4507"/>
        <v>13500</v>
      </c>
      <c r="O5292" s="3">
        <f t="shared" si="4507"/>
        <v>18500</v>
      </c>
      <c r="P5292" s="3">
        <f t="shared" si="4502"/>
        <v>186536</v>
      </c>
      <c r="Q5292" s="3">
        <f t="shared" si="4482"/>
        <v>71.977156968667998</v>
      </c>
    </row>
    <row r="5293" spans="1:17">
      <c r="A5293" s="33" t="s">
        <v>803</v>
      </c>
      <c r="B5293" s="33" t="s">
        <v>140</v>
      </c>
      <c r="C5293" s="33" t="s">
        <v>1071</v>
      </c>
      <c r="D5293" s="33" t="s">
        <v>1839</v>
      </c>
      <c r="E5293" s="34">
        <v>6112</v>
      </c>
      <c r="F5293" s="33" t="s">
        <v>1841</v>
      </c>
      <c r="G5293" s="84" t="s">
        <v>3109</v>
      </c>
      <c r="H5293" s="35" t="s">
        <v>9</v>
      </c>
      <c r="I5293" s="2">
        <v>40100</v>
      </c>
      <c r="J5293" s="2">
        <v>40100</v>
      </c>
      <c r="K5293" s="2">
        <v>21460</v>
      </c>
      <c r="L5293" s="2">
        <f t="shared" si="4500"/>
        <v>7500</v>
      </c>
      <c r="M5293" s="2">
        <v>500</v>
      </c>
      <c r="N5293" s="2">
        <v>3500</v>
      </c>
      <c r="O5293" s="2">
        <v>3500</v>
      </c>
      <c r="P5293" s="2">
        <f t="shared" si="4502"/>
        <v>28960</v>
      </c>
      <c r="Q5293" s="2">
        <f t="shared" si="4482"/>
        <v>72.219451371571068</v>
      </c>
    </row>
    <row r="5294" spans="1:17">
      <c r="A5294" s="33" t="s">
        <v>803</v>
      </c>
      <c r="B5294" s="33" t="s">
        <v>140</v>
      </c>
      <c r="C5294" s="33" t="s">
        <v>1071</v>
      </c>
      <c r="D5294" s="33" t="s">
        <v>1839</v>
      </c>
      <c r="E5294" s="34">
        <v>6112</v>
      </c>
      <c r="F5294" s="33" t="s">
        <v>1842</v>
      </c>
      <c r="G5294" s="84" t="s">
        <v>3109</v>
      </c>
      <c r="H5294" s="35" t="s">
        <v>10</v>
      </c>
      <c r="I5294" s="2">
        <v>150400</v>
      </c>
      <c r="J5294" s="2">
        <v>150400</v>
      </c>
      <c r="K5294" s="2">
        <v>90916</v>
      </c>
      <c r="L5294" s="2">
        <f t="shared" si="4500"/>
        <v>30000</v>
      </c>
      <c r="M5294" s="2">
        <v>5000</v>
      </c>
      <c r="N5294" s="2">
        <v>10000</v>
      </c>
      <c r="O5294" s="2">
        <v>15000</v>
      </c>
      <c r="P5294" s="2">
        <f t="shared" si="4502"/>
        <v>120916</v>
      </c>
      <c r="Q5294" s="2">
        <f t="shared" si="4482"/>
        <v>80.396276595744681</v>
      </c>
    </row>
    <row r="5295" spans="1:17">
      <c r="A5295" s="12" t="s">
        <v>803</v>
      </c>
      <c r="B5295" s="12" t="s">
        <v>140</v>
      </c>
      <c r="C5295" s="12" t="s">
        <v>1071</v>
      </c>
      <c r="D5295" s="12" t="s">
        <v>1839</v>
      </c>
      <c r="E5295" s="11">
        <v>6112</v>
      </c>
      <c r="F5295" s="12" t="s">
        <v>1843</v>
      </c>
      <c r="G5295" s="84" t="s">
        <v>3109</v>
      </c>
      <c r="H5295" s="13" t="s">
        <v>7</v>
      </c>
      <c r="I5295" s="2">
        <v>32000</v>
      </c>
      <c r="J5295" s="2">
        <v>36660</v>
      </c>
      <c r="K5295" s="2">
        <v>36660</v>
      </c>
      <c r="L5295" s="2">
        <f t="shared" si="4500"/>
        <v>0</v>
      </c>
      <c r="M5295" s="2"/>
      <c r="N5295" s="2"/>
      <c r="O5295" s="2"/>
      <c r="P5295" s="2">
        <f t="shared" si="4502"/>
        <v>36660</v>
      </c>
      <c r="Q5295" s="2">
        <f t="shared" si="4482"/>
        <v>100</v>
      </c>
    </row>
    <row r="5296" spans="1:17">
      <c r="A5296" s="12" t="s">
        <v>803</v>
      </c>
      <c r="B5296" s="12" t="s">
        <v>140</v>
      </c>
      <c r="C5296" s="12" t="s">
        <v>1071</v>
      </c>
      <c r="D5296" s="12" t="s">
        <v>1839</v>
      </c>
      <c r="E5296" s="11">
        <v>6112</v>
      </c>
      <c r="F5296" s="12" t="s">
        <v>1844</v>
      </c>
      <c r="G5296" s="84" t="s">
        <v>3109</v>
      </c>
      <c r="H5296" s="13" t="s">
        <v>8</v>
      </c>
      <c r="I5296" s="2">
        <v>19000</v>
      </c>
      <c r="J5296" s="2">
        <v>19000</v>
      </c>
      <c r="K5296" s="2">
        <v>0</v>
      </c>
      <c r="L5296" s="2">
        <f t="shared" si="4500"/>
        <v>0</v>
      </c>
      <c r="M5296" s="2"/>
      <c r="N5296" s="2"/>
      <c r="O5296" s="2"/>
      <c r="P5296" s="2">
        <f t="shared" si="4502"/>
        <v>0</v>
      </c>
      <c r="Q5296" s="2">
        <f t="shared" si="4482"/>
        <v>0</v>
      </c>
    </row>
    <row r="5297" spans="1:17">
      <c r="A5297" s="12" t="s">
        <v>803</v>
      </c>
      <c r="B5297" s="12" t="s">
        <v>140</v>
      </c>
      <c r="C5297" s="12" t="s">
        <v>1071</v>
      </c>
      <c r="D5297" s="12" t="s">
        <v>1839</v>
      </c>
      <c r="E5297" s="11">
        <v>6112</v>
      </c>
      <c r="F5297" s="12" t="s">
        <v>1845</v>
      </c>
      <c r="G5297" s="84" t="s">
        <v>3109</v>
      </c>
      <c r="H5297" s="13" t="s">
        <v>6</v>
      </c>
      <c r="I5297" s="2">
        <v>13000</v>
      </c>
      <c r="J5297" s="2">
        <v>13000</v>
      </c>
      <c r="K5297" s="2">
        <v>0</v>
      </c>
      <c r="L5297" s="2">
        <f t="shared" si="4500"/>
        <v>0</v>
      </c>
      <c r="M5297" s="2"/>
      <c r="N5297" s="2"/>
      <c r="O5297" s="2"/>
      <c r="P5297" s="2">
        <f t="shared" si="4502"/>
        <v>0</v>
      </c>
      <c r="Q5297" s="2">
        <f t="shared" si="4482"/>
        <v>0</v>
      </c>
    </row>
    <row r="5298" spans="1:17">
      <c r="A5298" s="12" t="s">
        <v>803</v>
      </c>
      <c r="B5298" s="12" t="s">
        <v>140</v>
      </c>
      <c r="C5298" s="12" t="s">
        <v>1071</v>
      </c>
      <c r="D5298" s="12" t="s">
        <v>1839</v>
      </c>
      <c r="E5298" s="18" t="s">
        <v>13</v>
      </c>
      <c r="F5298" s="18" t="s">
        <v>0</v>
      </c>
      <c r="G5298" s="81" t="s">
        <v>0</v>
      </c>
      <c r="H5298" s="18" t="s">
        <v>14</v>
      </c>
      <c r="I5298" s="3">
        <v>181268</v>
      </c>
      <c r="J5298" s="3">
        <f t="shared" ref="J5298:K5298" si="4508">SUM(J5299)</f>
        <v>181268</v>
      </c>
      <c r="K5298" s="3">
        <f t="shared" si="4508"/>
        <v>96838</v>
      </c>
      <c r="L5298" s="3">
        <f t="shared" si="4500"/>
        <v>48000</v>
      </c>
      <c r="M5298" s="3">
        <f t="shared" ref="M5298:O5298" si="4509">SUM(M5299)</f>
        <v>16000</v>
      </c>
      <c r="N5298" s="3">
        <f t="shared" si="4509"/>
        <v>16000</v>
      </c>
      <c r="O5298" s="3">
        <f t="shared" si="4509"/>
        <v>16000</v>
      </c>
      <c r="P5298" s="3">
        <f t="shared" si="4502"/>
        <v>144838</v>
      </c>
      <c r="Q5298" s="3">
        <f t="shared" si="4482"/>
        <v>79.902685526402891</v>
      </c>
    </row>
    <row r="5299" spans="1:17">
      <c r="A5299" s="33" t="s">
        <v>803</v>
      </c>
      <c r="B5299" s="33" t="s">
        <v>140</v>
      </c>
      <c r="C5299" s="33" t="s">
        <v>1071</v>
      </c>
      <c r="D5299" s="33" t="s">
        <v>1839</v>
      </c>
      <c r="E5299" s="34">
        <v>6121</v>
      </c>
      <c r="F5299" s="33"/>
      <c r="G5299" s="84" t="s">
        <v>3109</v>
      </c>
      <c r="H5299" s="35" t="s">
        <v>15</v>
      </c>
      <c r="I5299" s="2">
        <v>181268</v>
      </c>
      <c r="J5299" s="2">
        <v>181268</v>
      </c>
      <c r="K5299" s="2">
        <v>96838</v>
      </c>
      <c r="L5299" s="2">
        <f t="shared" si="4500"/>
        <v>48000</v>
      </c>
      <c r="M5299" s="2">
        <v>16000</v>
      </c>
      <c r="N5299" s="2">
        <v>16000</v>
      </c>
      <c r="O5299" s="2">
        <v>16000</v>
      </c>
      <c r="P5299" s="2">
        <f t="shared" si="4502"/>
        <v>144838</v>
      </c>
      <c r="Q5299" s="2">
        <f t="shared" si="4482"/>
        <v>79.902685526402891</v>
      </c>
    </row>
    <row r="5300" spans="1:17">
      <c r="A5300" s="12" t="s">
        <v>803</v>
      </c>
      <c r="B5300" s="12" t="s">
        <v>140</v>
      </c>
      <c r="C5300" s="12" t="s">
        <v>1071</v>
      </c>
      <c r="D5300" s="12" t="s">
        <v>1839</v>
      </c>
      <c r="E5300" s="18" t="s">
        <v>16</v>
      </c>
      <c r="F5300" s="18" t="s">
        <v>0</v>
      </c>
      <c r="G5300" s="81" t="s">
        <v>0</v>
      </c>
      <c r="H5300" s="18" t="s">
        <v>17</v>
      </c>
      <c r="I5300" s="3">
        <v>198513</v>
      </c>
      <c r="J5300" s="3">
        <f t="shared" ref="J5300:K5300" si="4510">SUM(J5301:J5307)</f>
        <v>151013</v>
      </c>
      <c r="K5300" s="3">
        <f t="shared" si="4510"/>
        <v>92021</v>
      </c>
      <c r="L5300" s="3">
        <f t="shared" si="4500"/>
        <v>25901</v>
      </c>
      <c r="M5300" s="3">
        <f t="shared" ref="M5300:O5300" si="4511">SUM(M5301:M5307)</f>
        <v>8468</v>
      </c>
      <c r="N5300" s="3">
        <f t="shared" si="4511"/>
        <v>8465</v>
      </c>
      <c r="O5300" s="3">
        <f t="shared" si="4511"/>
        <v>8968</v>
      </c>
      <c r="P5300" s="3">
        <f t="shared" si="4502"/>
        <v>117922</v>
      </c>
      <c r="Q5300" s="3">
        <f t="shared" si="4482"/>
        <v>78.087316985954843</v>
      </c>
    </row>
    <row r="5301" spans="1:17">
      <c r="A5301" s="12" t="s">
        <v>803</v>
      </c>
      <c r="B5301" s="12" t="s">
        <v>140</v>
      </c>
      <c r="C5301" s="12" t="s">
        <v>1071</v>
      </c>
      <c r="D5301" s="12" t="s">
        <v>1839</v>
      </c>
      <c r="E5301" s="11">
        <v>6131</v>
      </c>
      <c r="F5301" s="12"/>
      <c r="G5301" s="84" t="s">
        <v>3109</v>
      </c>
      <c r="H5301" s="13" t="s">
        <v>18</v>
      </c>
      <c r="I5301" s="2">
        <v>8500</v>
      </c>
      <c r="J5301" s="2">
        <v>1000</v>
      </c>
      <c r="K5301" s="2">
        <v>500</v>
      </c>
      <c r="L5301" s="2">
        <f t="shared" si="4500"/>
        <v>250</v>
      </c>
      <c r="M5301" s="2">
        <v>84</v>
      </c>
      <c r="N5301" s="2">
        <v>83</v>
      </c>
      <c r="O5301" s="2">
        <v>83</v>
      </c>
      <c r="P5301" s="2">
        <f t="shared" si="4502"/>
        <v>750</v>
      </c>
      <c r="Q5301" s="2">
        <f t="shared" si="4482"/>
        <v>75</v>
      </c>
    </row>
    <row r="5302" spans="1:17">
      <c r="A5302" s="12" t="s">
        <v>803</v>
      </c>
      <c r="B5302" s="12" t="s">
        <v>140</v>
      </c>
      <c r="C5302" s="12" t="s">
        <v>1071</v>
      </c>
      <c r="D5302" s="12" t="s">
        <v>1839</v>
      </c>
      <c r="E5302" s="11">
        <v>6132</v>
      </c>
      <c r="F5302" s="12"/>
      <c r="G5302" s="84" t="s">
        <v>3109</v>
      </c>
      <c r="H5302" s="13" t="s">
        <v>19</v>
      </c>
      <c r="I5302" s="2">
        <v>67400</v>
      </c>
      <c r="J5302" s="2">
        <v>67400</v>
      </c>
      <c r="K5302" s="2">
        <v>50000</v>
      </c>
      <c r="L5302" s="2">
        <f t="shared" si="4500"/>
        <v>5000</v>
      </c>
      <c r="M5302" s="2">
        <v>1500</v>
      </c>
      <c r="N5302" s="2">
        <v>1500</v>
      </c>
      <c r="O5302" s="2">
        <v>2000</v>
      </c>
      <c r="P5302" s="2">
        <f t="shared" si="4502"/>
        <v>55000</v>
      </c>
      <c r="Q5302" s="2">
        <f t="shared" si="4482"/>
        <v>81.602373887240347</v>
      </c>
    </row>
    <row r="5303" spans="1:17">
      <c r="A5303" s="12" t="s">
        <v>803</v>
      </c>
      <c r="B5303" s="12" t="s">
        <v>140</v>
      </c>
      <c r="C5303" s="12" t="s">
        <v>1071</v>
      </c>
      <c r="D5303" s="12" t="s">
        <v>1839</v>
      </c>
      <c r="E5303" s="11">
        <v>6133</v>
      </c>
      <c r="F5303" s="12"/>
      <c r="G5303" s="84" t="s">
        <v>3109</v>
      </c>
      <c r="H5303" s="13" t="s">
        <v>20</v>
      </c>
      <c r="I5303" s="2">
        <v>16300</v>
      </c>
      <c r="J5303" s="2">
        <v>15300</v>
      </c>
      <c r="K5303" s="2">
        <v>7650</v>
      </c>
      <c r="L5303" s="2">
        <f t="shared" si="4500"/>
        <v>3825</v>
      </c>
      <c r="M5303" s="2">
        <v>1275</v>
      </c>
      <c r="N5303" s="2">
        <v>1275</v>
      </c>
      <c r="O5303" s="2">
        <v>1275</v>
      </c>
      <c r="P5303" s="2">
        <f t="shared" si="4502"/>
        <v>11475</v>
      </c>
      <c r="Q5303" s="2">
        <f t="shared" si="4482"/>
        <v>75</v>
      </c>
    </row>
    <row r="5304" spans="1:17">
      <c r="A5304" s="12" t="s">
        <v>803</v>
      </c>
      <c r="B5304" s="12" t="s">
        <v>140</v>
      </c>
      <c r="C5304" s="12" t="s">
        <v>1071</v>
      </c>
      <c r="D5304" s="12" t="s">
        <v>1839</v>
      </c>
      <c r="E5304" s="11">
        <v>6134</v>
      </c>
      <c r="F5304" s="12"/>
      <c r="G5304" s="84" t="s">
        <v>3109</v>
      </c>
      <c r="H5304" s="13" t="s">
        <v>21</v>
      </c>
      <c r="I5304" s="2">
        <v>31000</v>
      </c>
      <c r="J5304" s="2">
        <v>25000</v>
      </c>
      <c r="K5304" s="2">
        <v>12500</v>
      </c>
      <c r="L5304" s="2">
        <f t="shared" si="4500"/>
        <v>6250</v>
      </c>
      <c r="M5304" s="2">
        <v>2083</v>
      </c>
      <c r="N5304" s="2">
        <v>2083</v>
      </c>
      <c r="O5304" s="2">
        <v>2084</v>
      </c>
      <c r="P5304" s="2">
        <f t="shared" si="4502"/>
        <v>18750</v>
      </c>
      <c r="Q5304" s="2">
        <f t="shared" si="4482"/>
        <v>75</v>
      </c>
    </row>
    <row r="5305" spans="1:17">
      <c r="A5305" s="12" t="s">
        <v>803</v>
      </c>
      <c r="B5305" s="12" t="s">
        <v>140</v>
      </c>
      <c r="C5305" s="12" t="s">
        <v>1071</v>
      </c>
      <c r="D5305" s="12" t="s">
        <v>1839</v>
      </c>
      <c r="E5305" s="11">
        <v>6137</v>
      </c>
      <c r="F5305" s="12"/>
      <c r="G5305" s="84" t="s">
        <v>3109</v>
      </c>
      <c r="H5305" s="13" t="s">
        <v>24</v>
      </c>
      <c r="I5305" s="2">
        <v>21000</v>
      </c>
      <c r="J5305" s="2">
        <v>11000</v>
      </c>
      <c r="K5305" s="2">
        <v>5500</v>
      </c>
      <c r="L5305" s="2">
        <f t="shared" si="4500"/>
        <v>2749</v>
      </c>
      <c r="M5305" s="2">
        <v>916</v>
      </c>
      <c r="N5305" s="2">
        <v>916</v>
      </c>
      <c r="O5305" s="2">
        <v>917</v>
      </c>
      <c r="P5305" s="2">
        <f t="shared" si="4502"/>
        <v>8249</v>
      </c>
      <c r="Q5305" s="2">
        <f t="shared" si="4482"/>
        <v>74.990909090909085</v>
      </c>
    </row>
    <row r="5306" spans="1:17">
      <c r="A5306" s="12" t="s">
        <v>803</v>
      </c>
      <c r="B5306" s="12" t="s">
        <v>140</v>
      </c>
      <c r="C5306" s="12" t="s">
        <v>1071</v>
      </c>
      <c r="D5306" s="12" t="s">
        <v>1839</v>
      </c>
      <c r="E5306" s="11">
        <v>6138</v>
      </c>
      <c r="F5306" s="12"/>
      <c r="G5306" s="84" t="s">
        <v>3109</v>
      </c>
      <c r="H5306" s="13" t="s">
        <v>25</v>
      </c>
      <c r="I5306" s="2">
        <v>3000</v>
      </c>
      <c r="J5306" s="2">
        <v>0</v>
      </c>
      <c r="K5306" s="2">
        <v>0</v>
      </c>
      <c r="L5306" s="2">
        <f t="shared" si="4500"/>
        <v>0</v>
      </c>
      <c r="M5306" s="2"/>
      <c r="N5306" s="2"/>
      <c r="O5306" s="2"/>
      <c r="P5306" s="2">
        <f t="shared" si="4502"/>
        <v>0</v>
      </c>
      <c r="Q5306" s="2" t="str">
        <f t="shared" si="4482"/>
        <v>-</v>
      </c>
    </row>
    <row r="5307" spans="1:17">
      <c r="A5307" s="17" t="s">
        <v>803</v>
      </c>
      <c r="B5307" s="17" t="s">
        <v>140</v>
      </c>
      <c r="C5307" s="17" t="s">
        <v>1071</v>
      </c>
      <c r="D5307" s="17" t="s">
        <v>1839</v>
      </c>
      <c r="E5307" s="17" t="s">
        <v>99</v>
      </c>
      <c r="F5307" s="12" t="s">
        <v>0</v>
      </c>
      <c r="G5307" s="84" t="s">
        <v>0</v>
      </c>
      <c r="H5307" s="18" t="s">
        <v>26</v>
      </c>
      <c r="I5307" s="3">
        <v>51313</v>
      </c>
      <c r="J5307" s="3">
        <f t="shared" ref="J5307:K5307" si="4512">SUM(J5308:J5310)</f>
        <v>31313</v>
      </c>
      <c r="K5307" s="3">
        <f t="shared" si="4512"/>
        <v>15871</v>
      </c>
      <c r="L5307" s="3">
        <f t="shared" si="4500"/>
        <v>7827</v>
      </c>
      <c r="M5307" s="3">
        <f t="shared" ref="M5307:O5307" si="4513">SUM(M5308:M5310)</f>
        <v>2610</v>
      </c>
      <c r="N5307" s="3">
        <f t="shared" si="4513"/>
        <v>2608</v>
      </c>
      <c r="O5307" s="3">
        <f t="shared" si="4513"/>
        <v>2609</v>
      </c>
      <c r="P5307" s="3">
        <f t="shared" si="4502"/>
        <v>23698</v>
      </c>
      <c r="Q5307" s="3">
        <f t="shared" si="4482"/>
        <v>75.68102704946827</v>
      </c>
    </row>
    <row r="5308" spans="1:17">
      <c r="A5308" s="12" t="s">
        <v>803</v>
      </c>
      <c r="B5308" s="12" t="s">
        <v>140</v>
      </c>
      <c r="C5308" s="12" t="s">
        <v>1071</v>
      </c>
      <c r="D5308" s="12" t="s">
        <v>1839</v>
      </c>
      <c r="E5308" s="11">
        <v>6139</v>
      </c>
      <c r="F5308" s="12"/>
      <c r="G5308" s="84" t="s">
        <v>3109</v>
      </c>
      <c r="H5308" s="13" t="s">
        <v>26</v>
      </c>
      <c r="I5308" s="2">
        <v>36100</v>
      </c>
      <c r="J5308" s="2">
        <v>16100</v>
      </c>
      <c r="K5308" s="2">
        <v>8050</v>
      </c>
      <c r="L5308" s="2">
        <f t="shared" si="4500"/>
        <v>4025</v>
      </c>
      <c r="M5308" s="2">
        <v>1342</v>
      </c>
      <c r="N5308" s="2">
        <v>1342</v>
      </c>
      <c r="O5308" s="2">
        <v>1341</v>
      </c>
      <c r="P5308" s="2">
        <f t="shared" si="4502"/>
        <v>12075</v>
      </c>
      <c r="Q5308" s="2">
        <f t="shared" si="4482"/>
        <v>75</v>
      </c>
    </row>
    <row r="5309" spans="1:17">
      <c r="A5309" s="33" t="s">
        <v>803</v>
      </c>
      <c r="B5309" s="33" t="s">
        <v>140</v>
      </c>
      <c r="C5309" s="33" t="s">
        <v>1071</v>
      </c>
      <c r="D5309" s="33" t="s">
        <v>1839</v>
      </c>
      <c r="E5309" s="34">
        <v>6139</v>
      </c>
      <c r="F5309" s="33" t="s">
        <v>1846</v>
      </c>
      <c r="G5309" s="84" t="s">
        <v>3109</v>
      </c>
      <c r="H5309" s="35" t="s">
        <v>108</v>
      </c>
      <c r="I5309" s="2">
        <v>5213</v>
      </c>
      <c r="J5309" s="2">
        <v>5213</v>
      </c>
      <c r="K5309" s="2">
        <v>2821</v>
      </c>
      <c r="L5309" s="2">
        <f t="shared" si="4500"/>
        <v>1302</v>
      </c>
      <c r="M5309" s="2">
        <v>435</v>
      </c>
      <c r="N5309" s="2">
        <v>433</v>
      </c>
      <c r="O5309" s="2">
        <v>434</v>
      </c>
      <c r="P5309" s="2">
        <f t="shared" si="4502"/>
        <v>4123</v>
      </c>
      <c r="Q5309" s="2">
        <f t="shared" si="4482"/>
        <v>79.090734701707262</v>
      </c>
    </row>
    <row r="5310" spans="1:17" ht="22.5">
      <c r="A5310" s="12" t="s">
        <v>803</v>
      </c>
      <c r="B5310" s="12" t="s">
        <v>140</v>
      </c>
      <c r="C5310" s="12" t="s">
        <v>1071</v>
      </c>
      <c r="D5310" s="12" t="s">
        <v>1839</v>
      </c>
      <c r="E5310" s="11">
        <v>6139</v>
      </c>
      <c r="F5310" s="12" t="s">
        <v>1847</v>
      </c>
      <c r="G5310" s="84" t="s">
        <v>3109</v>
      </c>
      <c r="H5310" s="13" t="s">
        <v>114</v>
      </c>
      <c r="I5310" s="2">
        <v>10000</v>
      </c>
      <c r="J5310" s="2">
        <v>10000</v>
      </c>
      <c r="K5310" s="2">
        <v>5000</v>
      </c>
      <c r="L5310" s="2">
        <f t="shared" si="4500"/>
        <v>2500</v>
      </c>
      <c r="M5310" s="2">
        <v>833</v>
      </c>
      <c r="N5310" s="2">
        <v>833</v>
      </c>
      <c r="O5310" s="2">
        <v>834</v>
      </c>
      <c r="P5310" s="2">
        <f t="shared" si="4502"/>
        <v>7500</v>
      </c>
      <c r="Q5310" s="2">
        <f t="shared" si="4482"/>
        <v>75</v>
      </c>
    </row>
    <row r="5311" spans="1:17" ht="22.5">
      <c r="A5311" s="17" t="s">
        <v>0</v>
      </c>
      <c r="B5311" s="17" t="s">
        <v>0</v>
      </c>
      <c r="C5311" s="17" t="s">
        <v>0</v>
      </c>
      <c r="D5311" s="18" t="s">
        <v>0</v>
      </c>
      <c r="E5311" s="18" t="s">
        <v>0</v>
      </c>
      <c r="F5311" s="18" t="s">
        <v>0</v>
      </c>
      <c r="G5311" s="81" t="s">
        <v>0</v>
      </c>
      <c r="H5311" s="24" t="s">
        <v>36</v>
      </c>
      <c r="I5311" s="29">
        <v>100</v>
      </c>
      <c r="J5311" s="29">
        <f t="shared" ref="J5311:K5313" si="4514">SUM(J5312)</f>
        <v>2050</v>
      </c>
      <c r="K5311" s="29">
        <f t="shared" si="4514"/>
        <v>2050</v>
      </c>
      <c r="L5311" s="29">
        <f t="shared" si="4500"/>
        <v>0</v>
      </c>
      <c r="M5311" s="29">
        <f t="shared" ref="M5311:O5313" si="4515">SUM(M5312)</f>
        <v>0</v>
      </c>
      <c r="N5311" s="29">
        <f t="shared" si="4515"/>
        <v>0</v>
      </c>
      <c r="O5311" s="29">
        <f t="shared" si="4515"/>
        <v>0</v>
      </c>
      <c r="P5311" s="29">
        <f t="shared" si="4502"/>
        <v>2050</v>
      </c>
      <c r="Q5311" s="29">
        <f t="shared" si="4482"/>
        <v>100</v>
      </c>
    </row>
    <row r="5312" spans="1:17">
      <c r="A5312" s="12" t="s">
        <v>803</v>
      </c>
      <c r="B5312" s="12" t="s">
        <v>140</v>
      </c>
      <c r="C5312" s="12" t="s">
        <v>1071</v>
      </c>
      <c r="D5312" s="12" t="s">
        <v>1839</v>
      </c>
      <c r="E5312" s="18" t="s">
        <v>28</v>
      </c>
      <c r="F5312" s="18" t="s">
        <v>0</v>
      </c>
      <c r="G5312" s="81" t="s">
        <v>0</v>
      </c>
      <c r="H5312" s="18" t="s">
        <v>29</v>
      </c>
      <c r="I5312" s="3">
        <v>100</v>
      </c>
      <c r="J5312" s="3">
        <f t="shared" si="4514"/>
        <v>2050</v>
      </c>
      <c r="K5312" s="3">
        <f t="shared" si="4514"/>
        <v>2050</v>
      </c>
      <c r="L5312" s="3">
        <f t="shared" si="4500"/>
        <v>0</v>
      </c>
      <c r="M5312" s="3">
        <f t="shared" si="4515"/>
        <v>0</v>
      </c>
      <c r="N5312" s="3">
        <f t="shared" si="4515"/>
        <v>0</v>
      </c>
      <c r="O5312" s="3">
        <f t="shared" si="4515"/>
        <v>0</v>
      </c>
      <c r="P5312" s="3">
        <f t="shared" si="4502"/>
        <v>2050</v>
      </c>
      <c r="Q5312" s="3">
        <f t="shared" si="4482"/>
        <v>100</v>
      </c>
    </row>
    <row r="5313" spans="1:17">
      <c r="A5313" s="17" t="s">
        <v>803</v>
      </c>
      <c r="B5313" s="17" t="s">
        <v>140</v>
      </c>
      <c r="C5313" s="17" t="s">
        <v>1071</v>
      </c>
      <c r="D5313" s="17" t="s">
        <v>1839</v>
      </c>
      <c r="E5313" s="17" t="s">
        <v>120</v>
      </c>
      <c r="F5313" s="12" t="s">
        <v>0</v>
      </c>
      <c r="G5313" s="84" t="s">
        <v>0</v>
      </c>
      <c r="H5313" s="18" t="s">
        <v>35</v>
      </c>
      <c r="I5313" s="3">
        <v>100</v>
      </c>
      <c r="J5313" s="3">
        <f t="shared" si="4514"/>
        <v>2050</v>
      </c>
      <c r="K5313" s="3">
        <f t="shared" si="4514"/>
        <v>2050</v>
      </c>
      <c r="L5313" s="3">
        <f t="shared" si="4500"/>
        <v>0</v>
      </c>
      <c r="M5313" s="3">
        <f t="shared" si="4515"/>
        <v>0</v>
      </c>
      <c r="N5313" s="3">
        <f t="shared" si="4515"/>
        <v>0</v>
      </c>
      <c r="O5313" s="3">
        <f t="shared" si="4515"/>
        <v>0</v>
      </c>
      <c r="P5313" s="3">
        <f t="shared" si="4502"/>
        <v>2050</v>
      </c>
      <c r="Q5313" s="3">
        <f t="shared" si="4482"/>
        <v>100</v>
      </c>
    </row>
    <row r="5314" spans="1:17">
      <c r="A5314" s="12" t="s">
        <v>803</v>
      </c>
      <c r="B5314" s="12" t="s">
        <v>140</v>
      </c>
      <c r="C5314" s="12" t="s">
        <v>1071</v>
      </c>
      <c r="D5314" s="12" t="s">
        <v>1839</v>
      </c>
      <c r="E5314" s="11">
        <v>6148</v>
      </c>
      <c r="F5314" s="12"/>
      <c r="G5314" s="84" t="s">
        <v>3109</v>
      </c>
      <c r="H5314" s="13" t="s">
        <v>35</v>
      </c>
      <c r="I5314" s="2">
        <v>100</v>
      </c>
      <c r="J5314" s="2">
        <v>2050</v>
      </c>
      <c r="K5314" s="2">
        <v>2050</v>
      </c>
      <c r="L5314" s="2">
        <f t="shared" si="4500"/>
        <v>0</v>
      </c>
      <c r="M5314" s="2"/>
      <c r="N5314" s="2"/>
      <c r="O5314" s="2"/>
      <c r="P5314" s="2">
        <f t="shared" si="4502"/>
        <v>2050</v>
      </c>
      <c r="Q5314" s="2">
        <f t="shared" si="4482"/>
        <v>100</v>
      </c>
    </row>
    <row r="5315" spans="1:17" ht="22.5">
      <c r="A5315" s="17" t="s">
        <v>0</v>
      </c>
      <c r="B5315" s="17" t="s">
        <v>0</v>
      </c>
      <c r="C5315" s="17" t="s">
        <v>0</v>
      </c>
      <c r="D5315" s="18" t="s">
        <v>0</v>
      </c>
      <c r="E5315" s="18" t="s">
        <v>0</v>
      </c>
      <c r="F5315" s="18" t="s">
        <v>0</v>
      </c>
      <c r="G5315" s="81" t="s">
        <v>0</v>
      </c>
      <c r="H5315" s="24" t="s">
        <v>58</v>
      </c>
      <c r="I5315" s="29">
        <v>52500</v>
      </c>
      <c r="J5315" s="29">
        <f t="shared" ref="J5315:K5315" si="4516">SUM(J5316)</f>
        <v>30000</v>
      </c>
      <c r="K5315" s="29">
        <f t="shared" si="4516"/>
        <v>0</v>
      </c>
      <c r="L5315" s="29">
        <f t="shared" si="4500"/>
        <v>22500</v>
      </c>
      <c r="M5315" s="29">
        <f t="shared" ref="M5315:O5315" si="4517">SUM(M5316)</f>
        <v>17499</v>
      </c>
      <c r="N5315" s="29">
        <f t="shared" si="4517"/>
        <v>2500</v>
      </c>
      <c r="O5315" s="29">
        <f t="shared" si="4517"/>
        <v>2501</v>
      </c>
      <c r="P5315" s="29">
        <f t="shared" si="4502"/>
        <v>22500</v>
      </c>
      <c r="Q5315" s="29">
        <f t="shared" si="4482"/>
        <v>75</v>
      </c>
    </row>
    <row r="5316" spans="1:17">
      <c r="A5316" s="12" t="s">
        <v>803</v>
      </c>
      <c r="B5316" s="12" t="s">
        <v>140</v>
      </c>
      <c r="C5316" s="12" t="s">
        <v>1071</v>
      </c>
      <c r="D5316" s="12" t="s">
        <v>1839</v>
      </c>
      <c r="E5316" s="18" t="s">
        <v>50</v>
      </c>
      <c r="F5316" s="18" t="s">
        <v>0</v>
      </c>
      <c r="G5316" s="81" t="s">
        <v>0</v>
      </c>
      <c r="H5316" s="18" t="s">
        <v>51</v>
      </c>
      <c r="I5316" s="3">
        <v>52500</v>
      </c>
      <c r="J5316" s="3">
        <f t="shared" ref="J5316" si="4518">SUM(J5317:J5318)</f>
        <v>30000</v>
      </c>
      <c r="K5316" s="3">
        <f t="shared" ref="K5316" si="4519">SUM(K5317:K5318)</f>
        <v>0</v>
      </c>
      <c r="L5316" s="3">
        <f t="shared" si="4500"/>
        <v>22500</v>
      </c>
      <c r="M5316" s="3">
        <f t="shared" ref="M5316:O5316" si="4520">SUM(M5317:M5318)</f>
        <v>17499</v>
      </c>
      <c r="N5316" s="3">
        <f t="shared" si="4520"/>
        <v>2500</v>
      </c>
      <c r="O5316" s="3">
        <f t="shared" si="4520"/>
        <v>2501</v>
      </c>
      <c r="P5316" s="3">
        <f t="shared" si="4502"/>
        <v>22500</v>
      </c>
      <c r="Q5316" s="3">
        <f t="shared" si="4482"/>
        <v>75</v>
      </c>
    </row>
    <row r="5317" spans="1:17">
      <c r="A5317" s="12" t="s">
        <v>803</v>
      </c>
      <c r="B5317" s="12" t="s">
        <v>140</v>
      </c>
      <c r="C5317" s="12" t="s">
        <v>1071</v>
      </c>
      <c r="D5317" s="12" t="s">
        <v>1839</v>
      </c>
      <c r="E5317" s="11">
        <v>8213</v>
      </c>
      <c r="F5317" s="12"/>
      <c r="G5317" s="84" t="s">
        <v>3109</v>
      </c>
      <c r="H5317" s="13" t="s">
        <v>54</v>
      </c>
      <c r="I5317" s="2">
        <v>42500</v>
      </c>
      <c r="J5317" s="2">
        <v>20000</v>
      </c>
      <c r="K5317" s="2">
        <v>0</v>
      </c>
      <c r="L5317" s="2">
        <f t="shared" si="4500"/>
        <v>15000</v>
      </c>
      <c r="M5317" s="2">
        <v>11666</v>
      </c>
      <c r="N5317" s="2">
        <v>1667</v>
      </c>
      <c r="O5317" s="2">
        <v>1667</v>
      </c>
      <c r="P5317" s="2">
        <f t="shared" si="4502"/>
        <v>15000</v>
      </c>
      <c r="Q5317" s="2">
        <f t="shared" si="4482"/>
        <v>75</v>
      </c>
    </row>
    <row r="5318" spans="1:17">
      <c r="A5318" s="12" t="s">
        <v>803</v>
      </c>
      <c r="B5318" s="12" t="s">
        <v>140</v>
      </c>
      <c r="C5318" s="12" t="s">
        <v>1071</v>
      </c>
      <c r="D5318" s="12" t="s">
        <v>1839</v>
      </c>
      <c r="E5318" s="11">
        <v>8216</v>
      </c>
      <c r="F5318" s="12"/>
      <c r="G5318" s="84" t="s">
        <v>3109</v>
      </c>
      <c r="H5318" s="13" t="s">
        <v>57</v>
      </c>
      <c r="I5318" s="2">
        <v>10000</v>
      </c>
      <c r="J5318" s="2">
        <v>10000</v>
      </c>
      <c r="K5318" s="2">
        <v>0</v>
      </c>
      <c r="L5318" s="2">
        <f t="shared" si="4500"/>
        <v>7500</v>
      </c>
      <c r="M5318" s="2">
        <v>5833</v>
      </c>
      <c r="N5318" s="2">
        <v>833</v>
      </c>
      <c r="O5318" s="2">
        <v>834</v>
      </c>
      <c r="P5318" s="2">
        <f t="shared" si="4502"/>
        <v>7500</v>
      </c>
      <c r="Q5318" s="2">
        <f t="shared" si="4482"/>
        <v>75</v>
      </c>
    </row>
    <row r="5319" spans="1:17">
      <c r="A5319" s="13" t="s">
        <v>0</v>
      </c>
      <c r="B5319" s="13" t="s">
        <v>0</v>
      </c>
      <c r="C5319" s="13" t="s">
        <v>0</v>
      </c>
      <c r="D5319" s="13" t="s">
        <v>0</v>
      </c>
      <c r="E5319" s="13" t="s">
        <v>0</v>
      </c>
      <c r="F5319" s="13" t="s">
        <v>0</v>
      </c>
      <c r="G5319" s="84" t="s">
        <v>0</v>
      </c>
      <c r="H5319" s="24" t="s">
        <v>1848</v>
      </c>
      <c r="I5319" s="29">
        <v>2413251</v>
      </c>
      <c r="J5319" s="29">
        <f t="shared" ref="J5319:K5319" si="4521">SUM(J5289,J5311,J5315)</f>
        <v>2349861</v>
      </c>
      <c r="K5319" s="29">
        <f t="shared" si="4521"/>
        <v>1241493</v>
      </c>
      <c r="L5319" s="29">
        <f t="shared" si="4500"/>
        <v>583901</v>
      </c>
      <c r="M5319" s="29">
        <f t="shared" ref="M5319:O5319" si="4522">SUM(M5289,M5311,M5315)</f>
        <v>197467</v>
      </c>
      <c r="N5319" s="29">
        <f t="shared" si="4522"/>
        <v>190465</v>
      </c>
      <c r="O5319" s="29">
        <f t="shared" si="4522"/>
        <v>195969</v>
      </c>
      <c r="P5319" s="29">
        <f t="shared" si="4502"/>
        <v>1825394</v>
      </c>
      <c r="Q5319" s="29">
        <f t="shared" si="4482"/>
        <v>77.680935170207945</v>
      </c>
    </row>
    <row r="5320" spans="1:17" ht="15.75" thickBot="1">
      <c r="A5320" s="13" t="s">
        <v>0</v>
      </c>
      <c r="B5320" s="13" t="s">
        <v>0</v>
      </c>
      <c r="C5320" s="13" t="s">
        <v>0</v>
      </c>
      <c r="D5320" s="13" t="s">
        <v>0</v>
      </c>
      <c r="E5320" s="13" t="s">
        <v>0</v>
      </c>
      <c r="F5320" s="13" t="s">
        <v>0</v>
      </c>
      <c r="G5320" s="84" t="s">
        <v>0</v>
      </c>
      <c r="H5320" s="18" t="s">
        <v>125</v>
      </c>
      <c r="I5320" s="3">
        <v>61</v>
      </c>
      <c r="J5320" s="3">
        <v>61</v>
      </c>
      <c r="K5320" s="3">
        <v>0</v>
      </c>
      <c r="L5320" s="3">
        <f t="shared" si="4500"/>
        <v>0</v>
      </c>
      <c r="M5320" s="3"/>
      <c r="N5320" s="3"/>
      <c r="O5320" s="3"/>
      <c r="P5320" s="3">
        <f t="shared" si="4502"/>
        <v>0</v>
      </c>
      <c r="Q5320" s="3">
        <f t="shared" si="4482"/>
        <v>0</v>
      </c>
    </row>
    <row r="5321" spans="1:17" ht="45.75" thickBot="1">
      <c r="A5321" s="109" t="s">
        <v>0</v>
      </c>
      <c r="B5321" s="109" t="s">
        <v>0</v>
      </c>
      <c r="C5321" s="109" t="s">
        <v>0</v>
      </c>
      <c r="D5321" s="109" t="s">
        <v>0</v>
      </c>
      <c r="E5321" s="109" t="s">
        <v>0</v>
      </c>
      <c r="F5321" s="109" t="s">
        <v>0</v>
      </c>
      <c r="G5321" s="121" t="s">
        <v>0</v>
      </c>
      <c r="H5321" s="1" t="s">
        <v>126</v>
      </c>
      <c r="I5321" s="1" t="s">
        <v>3016</v>
      </c>
      <c r="J5321" s="1" t="s">
        <v>3199</v>
      </c>
      <c r="K5321" s="1" t="s">
        <v>3198</v>
      </c>
      <c r="L5321" s="1" t="s">
        <v>3191</v>
      </c>
      <c r="M5321" s="1" t="s">
        <v>3193</v>
      </c>
      <c r="N5321" s="1" t="s">
        <v>3194</v>
      </c>
      <c r="O5321" s="1" t="s">
        <v>3195</v>
      </c>
      <c r="P5321" s="1" t="s">
        <v>3192</v>
      </c>
      <c r="Q5321" s="1" t="s">
        <v>3185</v>
      </c>
    </row>
    <row r="5322" spans="1:17">
      <c r="A5322" s="110"/>
      <c r="B5322" s="110"/>
      <c r="C5322" s="110"/>
      <c r="D5322" s="110"/>
      <c r="E5322" s="110"/>
      <c r="F5322" s="110"/>
      <c r="G5322" s="122"/>
      <c r="H5322" s="26" t="s">
        <v>0</v>
      </c>
      <c r="I5322" s="28">
        <v>1</v>
      </c>
      <c r="J5322" s="28">
        <v>2</v>
      </c>
      <c r="K5322" s="28">
        <v>3</v>
      </c>
      <c r="L5322" s="28" t="s">
        <v>3186</v>
      </c>
      <c r="M5322" s="28">
        <v>5</v>
      </c>
      <c r="N5322" s="28">
        <v>6</v>
      </c>
      <c r="O5322" s="28">
        <v>7</v>
      </c>
      <c r="P5322" s="28" t="s">
        <v>3187</v>
      </c>
      <c r="Q5322" s="28">
        <v>9</v>
      </c>
    </row>
    <row r="5323" spans="1:17">
      <c r="A5323" s="110"/>
      <c r="B5323" s="110"/>
      <c r="C5323" s="110"/>
      <c r="D5323" s="110"/>
      <c r="E5323" s="110"/>
      <c r="F5323" s="110"/>
      <c r="G5323" s="122"/>
      <c r="H5323" s="8" t="s">
        <v>878</v>
      </c>
      <c r="I5323" s="9">
        <v>2413251</v>
      </c>
      <c r="J5323" s="9">
        <f t="shared" ref="J5323" si="4523">SUM(J5319)</f>
        <v>2349861</v>
      </c>
      <c r="K5323" s="9">
        <f t="shared" ref="K5323" si="4524">SUM(K5319)</f>
        <v>1241493</v>
      </c>
      <c r="L5323" s="9">
        <f t="shared" ref="L5323:L5324" si="4525">M5323+N5323+O5323</f>
        <v>583901</v>
      </c>
      <c r="M5323" s="9">
        <f t="shared" ref="M5323:O5323" si="4526">SUM(M5319)</f>
        <v>197467</v>
      </c>
      <c r="N5323" s="9">
        <f t="shared" si="4526"/>
        <v>190465</v>
      </c>
      <c r="O5323" s="9">
        <f t="shared" si="4526"/>
        <v>195969</v>
      </c>
      <c r="P5323" s="9">
        <f t="shared" ref="P5323:P5324" si="4527">SUM(K5323+L5323)</f>
        <v>1825394</v>
      </c>
      <c r="Q5323" s="9">
        <f t="shared" si="4482"/>
        <v>77.680935170207945</v>
      </c>
    </row>
    <row r="5324" spans="1:17">
      <c r="A5324" s="110"/>
      <c r="B5324" s="110"/>
      <c r="C5324" s="110"/>
      <c r="D5324" s="110"/>
      <c r="E5324" s="110"/>
      <c r="F5324" s="110"/>
      <c r="G5324" s="122"/>
      <c r="H5324" s="10" t="s">
        <v>68</v>
      </c>
      <c r="I5324" s="9">
        <v>2413251</v>
      </c>
      <c r="J5324" s="9">
        <f t="shared" ref="J5324" si="4528">SUM(J5323)</f>
        <v>2349861</v>
      </c>
      <c r="K5324" s="9">
        <f t="shared" ref="K5324" si="4529">SUM(K5323)</f>
        <v>1241493</v>
      </c>
      <c r="L5324" s="9">
        <f t="shared" si="4525"/>
        <v>583901</v>
      </c>
      <c r="M5324" s="9">
        <f t="shared" ref="M5324:O5324" si="4530">SUM(M5323)</f>
        <v>197467</v>
      </c>
      <c r="N5324" s="9">
        <f t="shared" si="4530"/>
        <v>190465</v>
      </c>
      <c r="O5324" s="9">
        <f t="shared" si="4530"/>
        <v>195969</v>
      </c>
      <c r="P5324" s="9">
        <f t="shared" si="4527"/>
        <v>1825394</v>
      </c>
      <c r="Q5324" s="9">
        <f t="shared" si="4482"/>
        <v>77.680935170207945</v>
      </c>
    </row>
    <row r="5325" spans="1:17">
      <c r="A5325" s="111"/>
      <c r="B5325" s="111"/>
      <c r="C5325" s="111"/>
      <c r="D5325" s="111"/>
      <c r="E5325" s="111"/>
      <c r="F5325" s="111"/>
      <c r="G5325" s="123"/>
      <c r="Q5325" t="str">
        <f t="shared" si="4482"/>
        <v>-</v>
      </c>
    </row>
    <row r="5326" spans="1:17" ht="15.75" thickBot="1">
      <c r="A5326" s="13" t="s">
        <v>0</v>
      </c>
      <c r="B5326" s="13" t="s">
        <v>0</v>
      </c>
      <c r="C5326" s="13" t="s">
        <v>0</v>
      </c>
      <c r="D5326" s="13" t="s">
        <v>0</v>
      </c>
      <c r="E5326" s="13" t="s">
        <v>0</v>
      </c>
      <c r="F5326" s="13" t="s">
        <v>0</v>
      </c>
      <c r="G5326" s="84" t="s">
        <v>0</v>
      </c>
      <c r="H5326" s="27" t="s">
        <v>0</v>
      </c>
      <c r="I5326" s="27"/>
      <c r="J5326" s="27"/>
      <c r="K5326" s="27"/>
      <c r="L5326" s="27"/>
      <c r="M5326" s="27"/>
      <c r="N5326" s="27"/>
      <c r="O5326" s="27"/>
      <c r="P5326" s="27"/>
      <c r="Q5326" s="27" t="str">
        <f t="shared" si="4482"/>
        <v>-</v>
      </c>
    </row>
    <row r="5327" spans="1:17" ht="45.75" thickBot="1">
      <c r="A5327" s="1" t="s">
        <v>82</v>
      </c>
      <c r="B5327" s="1" t="s">
        <v>83</v>
      </c>
      <c r="C5327" s="1" t="s">
        <v>84</v>
      </c>
      <c r="D5327" s="19" t="s">
        <v>0</v>
      </c>
      <c r="E5327" s="1" t="s">
        <v>85</v>
      </c>
      <c r="F5327" s="1" t="s">
        <v>86</v>
      </c>
      <c r="G5327" s="82" t="s">
        <v>87</v>
      </c>
      <c r="H5327" s="1" t="s">
        <v>1</v>
      </c>
      <c r="I5327" s="1" t="s">
        <v>3016</v>
      </c>
      <c r="J5327" s="1" t="s">
        <v>3199</v>
      </c>
      <c r="K5327" s="1" t="s">
        <v>3198</v>
      </c>
      <c r="L5327" s="1" t="s">
        <v>3191</v>
      </c>
      <c r="M5327" s="1" t="s">
        <v>3193</v>
      </c>
      <c r="N5327" s="1" t="s">
        <v>3194</v>
      </c>
      <c r="O5327" s="1" t="s">
        <v>3195</v>
      </c>
      <c r="P5327" s="1" t="s">
        <v>3192</v>
      </c>
      <c r="Q5327" s="1" t="s">
        <v>3185</v>
      </c>
    </row>
    <row r="5328" spans="1:17">
      <c r="A5328" s="20" t="s">
        <v>0</v>
      </c>
      <c r="B5328" s="20" t="s">
        <v>0</v>
      </c>
      <c r="C5328" s="20" t="s">
        <v>0</v>
      </c>
      <c r="D5328" s="21" t="s">
        <v>0</v>
      </c>
      <c r="E5328" s="21" t="s">
        <v>0</v>
      </c>
      <c r="F5328" s="22" t="s">
        <v>0</v>
      </c>
      <c r="G5328" s="83" t="s">
        <v>0</v>
      </c>
      <c r="H5328" s="23" t="s">
        <v>0</v>
      </c>
      <c r="I5328" s="28">
        <v>1</v>
      </c>
      <c r="J5328" s="28">
        <v>2</v>
      </c>
      <c r="K5328" s="28">
        <v>3</v>
      </c>
      <c r="L5328" s="28" t="s">
        <v>3186</v>
      </c>
      <c r="M5328" s="28">
        <v>5</v>
      </c>
      <c r="N5328" s="28">
        <v>6</v>
      </c>
      <c r="O5328" s="28">
        <v>7</v>
      </c>
      <c r="P5328" s="28" t="s">
        <v>3187</v>
      </c>
      <c r="Q5328" s="28">
        <v>9</v>
      </c>
    </row>
    <row r="5329" spans="1:17">
      <c r="A5329" s="17" t="s">
        <v>803</v>
      </c>
      <c r="B5329" s="17" t="s">
        <v>140</v>
      </c>
      <c r="C5329" s="12" t="s">
        <v>1082</v>
      </c>
      <c r="D5329" s="12" t="s">
        <v>1849</v>
      </c>
      <c r="E5329" s="18" t="s">
        <v>0</v>
      </c>
      <c r="F5329" s="18" t="s">
        <v>0</v>
      </c>
      <c r="G5329" s="81" t="s">
        <v>0</v>
      </c>
      <c r="H5329" s="18" t="s">
        <v>1850</v>
      </c>
      <c r="I5329" s="11"/>
      <c r="J5329" s="11"/>
      <c r="K5329" s="11"/>
      <c r="L5329" s="11"/>
      <c r="M5329" s="11"/>
      <c r="N5329" s="11"/>
      <c r="O5329" s="11"/>
      <c r="P5329" s="11"/>
      <c r="Q5329" s="11" t="str">
        <f t="shared" si="4482"/>
        <v>-</v>
      </c>
    </row>
    <row r="5330" spans="1:17" ht="22.5">
      <c r="A5330" s="17" t="s">
        <v>0</v>
      </c>
      <c r="B5330" s="17" t="s">
        <v>0</v>
      </c>
      <c r="C5330" s="17" t="s">
        <v>0</v>
      </c>
      <c r="D5330" s="18" t="s">
        <v>0</v>
      </c>
      <c r="E5330" s="18" t="s">
        <v>0</v>
      </c>
      <c r="F5330" s="18" t="s">
        <v>0</v>
      </c>
      <c r="G5330" s="81" t="s">
        <v>0</v>
      </c>
      <c r="H5330" s="24" t="s">
        <v>27</v>
      </c>
      <c r="I5330" s="29">
        <v>1706903</v>
      </c>
      <c r="J5330" s="29">
        <f t="shared" ref="J5330" si="4531">SUM(J5331,J5339,J5341)</f>
        <v>1684916</v>
      </c>
      <c r="K5330" s="29">
        <f t="shared" ref="K5330" si="4532">SUM(K5331,K5339,K5341)</f>
        <v>866987</v>
      </c>
      <c r="L5330" s="29">
        <f t="shared" ref="L5330:L5364" si="4533">M5330+N5330+O5330</f>
        <v>373691</v>
      </c>
      <c r="M5330" s="29">
        <f t="shared" ref="M5330:O5330" si="4534">SUM(M5331,M5339,M5341)</f>
        <v>121366</v>
      </c>
      <c r="N5330" s="29">
        <f t="shared" si="4534"/>
        <v>118836</v>
      </c>
      <c r="O5330" s="29">
        <f t="shared" si="4534"/>
        <v>133489</v>
      </c>
      <c r="P5330" s="29">
        <f t="shared" ref="P5330:P5364" si="4535">SUM(K5330+L5330)</f>
        <v>1240678</v>
      </c>
      <c r="Q5330" s="29">
        <f t="shared" si="4482"/>
        <v>73.634412635407344</v>
      </c>
    </row>
    <row r="5331" spans="1:17">
      <c r="A5331" s="12" t="s">
        <v>803</v>
      </c>
      <c r="B5331" s="12" t="s">
        <v>140</v>
      </c>
      <c r="C5331" s="12" t="s">
        <v>1082</v>
      </c>
      <c r="D5331" s="12" t="s">
        <v>1849</v>
      </c>
      <c r="E5331" s="18" t="s">
        <v>2</v>
      </c>
      <c r="F5331" s="18" t="s">
        <v>0</v>
      </c>
      <c r="G5331" s="81" t="s">
        <v>0</v>
      </c>
      <c r="H5331" s="18" t="s">
        <v>3</v>
      </c>
      <c r="I5331" s="3">
        <v>1434959</v>
      </c>
      <c r="J5331" s="3">
        <f t="shared" ref="J5331" si="4536">SUM(J5332:J5333)</f>
        <v>1438092</v>
      </c>
      <c r="K5331" s="3">
        <f t="shared" ref="K5331" si="4537">SUM(K5332:K5333)</f>
        <v>731382</v>
      </c>
      <c r="L5331" s="3">
        <f t="shared" si="4533"/>
        <v>319009</v>
      </c>
      <c r="M5331" s="3">
        <f t="shared" ref="M5331:O5331" si="4538">SUM(M5332:M5333)</f>
        <v>100480</v>
      </c>
      <c r="N5331" s="3">
        <f t="shared" si="4538"/>
        <v>103550</v>
      </c>
      <c r="O5331" s="3">
        <f t="shared" si="4538"/>
        <v>114979</v>
      </c>
      <c r="P5331" s="3">
        <f t="shared" si="4535"/>
        <v>1050391</v>
      </c>
      <c r="Q5331" s="3">
        <f t="shared" si="4482"/>
        <v>73.040598237108611</v>
      </c>
    </row>
    <row r="5332" spans="1:17">
      <c r="A5332" s="33" t="s">
        <v>803</v>
      </c>
      <c r="B5332" s="33" t="s">
        <v>140</v>
      </c>
      <c r="C5332" s="33" t="s">
        <v>1082</v>
      </c>
      <c r="D5332" s="33" t="s">
        <v>1849</v>
      </c>
      <c r="E5332" s="34">
        <v>6111</v>
      </c>
      <c r="F5332" s="33"/>
      <c r="G5332" s="84" t="s">
        <v>3109</v>
      </c>
      <c r="H5332" s="35" t="s">
        <v>4</v>
      </c>
      <c r="I5332" s="2">
        <v>1255663</v>
      </c>
      <c r="J5332" s="2">
        <v>1255663</v>
      </c>
      <c r="K5332" s="2">
        <v>613914</v>
      </c>
      <c r="L5332" s="2">
        <f t="shared" si="4533"/>
        <v>296238</v>
      </c>
      <c r="M5332" s="2">
        <v>97450</v>
      </c>
      <c r="N5332" s="2">
        <v>97450</v>
      </c>
      <c r="O5332" s="2">
        <v>101338</v>
      </c>
      <c r="P5332" s="2">
        <f t="shared" si="4535"/>
        <v>910152</v>
      </c>
      <c r="Q5332" s="2">
        <f t="shared" si="4482"/>
        <v>72.483779485419248</v>
      </c>
    </row>
    <row r="5333" spans="1:17">
      <c r="A5333" s="17" t="s">
        <v>803</v>
      </c>
      <c r="B5333" s="17" t="s">
        <v>140</v>
      </c>
      <c r="C5333" s="17" t="s">
        <v>1082</v>
      </c>
      <c r="D5333" s="17" t="s">
        <v>1849</v>
      </c>
      <c r="E5333" s="17" t="s">
        <v>91</v>
      </c>
      <c r="F5333" s="12" t="s">
        <v>0</v>
      </c>
      <c r="G5333" s="84" t="s">
        <v>0</v>
      </c>
      <c r="H5333" s="18" t="s">
        <v>5</v>
      </c>
      <c r="I5333" s="3">
        <v>179296</v>
      </c>
      <c r="J5333" s="3">
        <f t="shared" ref="J5333:K5333" si="4539">SUM(J5334:J5338)</f>
        <v>182429</v>
      </c>
      <c r="K5333" s="3">
        <f t="shared" si="4539"/>
        <v>117468</v>
      </c>
      <c r="L5333" s="3">
        <f t="shared" si="4533"/>
        <v>22771</v>
      </c>
      <c r="M5333" s="3">
        <f t="shared" ref="M5333:O5333" si="4540">SUM(M5334:M5338)</f>
        <v>3030</v>
      </c>
      <c r="N5333" s="3">
        <f t="shared" si="4540"/>
        <v>6100</v>
      </c>
      <c r="O5333" s="3">
        <f t="shared" si="4540"/>
        <v>13641</v>
      </c>
      <c r="P5333" s="3">
        <f t="shared" si="4535"/>
        <v>140239</v>
      </c>
      <c r="Q5333" s="3">
        <f t="shared" si="4482"/>
        <v>76.873194503066941</v>
      </c>
    </row>
    <row r="5334" spans="1:17">
      <c r="A5334" s="33" t="s">
        <v>803</v>
      </c>
      <c r="B5334" s="33" t="s">
        <v>140</v>
      </c>
      <c r="C5334" s="33" t="s">
        <v>1082</v>
      </c>
      <c r="D5334" s="33" t="s">
        <v>1849</v>
      </c>
      <c r="E5334" s="34">
        <v>6112</v>
      </c>
      <c r="F5334" s="33" t="s">
        <v>1851</v>
      </c>
      <c r="G5334" s="84" t="s">
        <v>3109</v>
      </c>
      <c r="H5334" s="35" t="s">
        <v>9</v>
      </c>
      <c r="I5334" s="2">
        <v>27076</v>
      </c>
      <c r="J5334" s="2">
        <v>27076</v>
      </c>
      <c r="K5334" s="2">
        <v>15090</v>
      </c>
      <c r="L5334" s="2">
        <f t="shared" si="4533"/>
        <v>4871</v>
      </c>
      <c r="M5334" s="2">
        <v>530</v>
      </c>
      <c r="N5334" s="2">
        <v>1800</v>
      </c>
      <c r="O5334" s="2">
        <v>2541</v>
      </c>
      <c r="P5334" s="2">
        <f t="shared" si="4535"/>
        <v>19961</v>
      </c>
      <c r="Q5334" s="2">
        <f t="shared" si="4482"/>
        <v>73.722115526665675</v>
      </c>
    </row>
    <row r="5335" spans="1:17">
      <c r="A5335" s="33" t="s">
        <v>803</v>
      </c>
      <c r="B5335" s="33" t="s">
        <v>140</v>
      </c>
      <c r="C5335" s="33" t="s">
        <v>1082</v>
      </c>
      <c r="D5335" s="33" t="s">
        <v>1849</v>
      </c>
      <c r="E5335" s="34">
        <v>6112</v>
      </c>
      <c r="F5335" s="33" t="s">
        <v>1852</v>
      </c>
      <c r="G5335" s="84" t="s">
        <v>3109</v>
      </c>
      <c r="H5335" s="35" t="s">
        <v>10</v>
      </c>
      <c r="I5335" s="2">
        <v>106460</v>
      </c>
      <c r="J5335" s="2">
        <v>106460</v>
      </c>
      <c r="K5335" s="2">
        <v>62298</v>
      </c>
      <c r="L5335" s="2">
        <f t="shared" si="4533"/>
        <v>17900</v>
      </c>
      <c r="M5335" s="2">
        <v>2500</v>
      </c>
      <c r="N5335" s="2">
        <v>4300</v>
      </c>
      <c r="O5335" s="2">
        <v>11100</v>
      </c>
      <c r="P5335" s="2">
        <f t="shared" si="4535"/>
        <v>80198</v>
      </c>
      <c r="Q5335" s="2">
        <f t="shared" si="4482"/>
        <v>75.331579936126246</v>
      </c>
    </row>
    <row r="5336" spans="1:17">
      <c r="A5336" s="12" t="s">
        <v>803</v>
      </c>
      <c r="B5336" s="12" t="s">
        <v>140</v>
      </c>
      <c r="C5336" s="12" t="s">
        <v>1082</v>
      </c>
      <c r="D5336" s="12" t="s">
        <v>1849</v>
      </c>
      <c r="E5336" s="11">
        <v>6112</v>
      </c>
      <c r="F5336" s="12" t="s">
        <v>1853</v>
      </c>
      <c r="G5336" s="84" t="s">
        <v>3109</v>
      </c>
      <c r="H5336" s="13" t="s">
        <v>7</v>
      </c>
      <c r="I5336" s="2">
        <v>23860</v>
      </c>
      <c r="J5336" s="2">
        <v>26273</v>
      </c>
      <c r="K5336" s="2">
        <v>26273</v>
      </c>
      <c r="L5336" s="2">
        <f t="shared" si="4533"/>
        <v>0</v>
      </c>
      <c r="M5336" s="2"/>
      <c r="N5336" s="2"/>
      <c r="O5336" s="2"/>
      <c r="P5336" s="2">
        <f t="shared" si="4535"/>
        <v>26273</v>
      </c>
      <c r="Q5336" s="2">
        <f t="shared" si="4482"/>
        <v>100</v>
      </c>
    </row>
    <row r="5337" spans="1:17">
      <c r="A5337" s="12" t="s">
        <v>803</v>
      </c>
      <c r="B5337" s="12" t="s">
        <v>140</v>
      </c>
      <c r="C5337" s="12" t="s">
        <v>1082</v>
      </c>
      <c r="D5337" s="12" t="s">
        <v>1849</v>
      </c>
      <c r="E5337" s="11">
        <v>6112</v>
      </c>
      <c r="F5337" s="12" t="s">
        <v>1854</v>
      </c>
      <c r="G5337" s="84" t="s">
        <v>3109</v>
      </c>
      <c r="H5337" s="13" t="s">
        <v>8</v>
      </c>
      <c r="I5337" s="2">
        <v>7800</v>
      </c>
      <c r="J5337" s="2">
        <v>8520</v>
      </c>
      <c r="K5337" s="2">
        <v>8520</v>
      </c>
      <c r="L5337" s="2">
        <f t="shared" si="4533"/>
        <v>0</v>
      </c>
      <c r="M5337" s="2"/>
      <c r="N5337" s="2"/>
      <c r="O5337" s="2"/>
      <c r="P5337" s="2">
        <f t="shared" si="4535"/>
        <v>8520</v>
      </c>
      <c r="Q5337" s="2">
        <f t="shared" ref="Q5337:Q5400" si="4541">IF(J5337=0,"-",P5337/J5337*100)</f>
        <v>100</v>
      </c>
    </row>
    <row r="5338" spans="1:17">
      <c r="A5338" s="12" t="s">
        <v>803</v>
      </c>
      <c r="B5338" s="12" t="s">
        <v>140</v>
      </c>
      <c r="C5338" s="12" t="s">
        <v>1082</v>
      </c>
      <c r="D5338" s="12" t="s">
        <v>1849</v>
      </c>
      <c r="E5338" s="11">
        <v>6112</v>
      </c>
      <c r="F5338" s="12" t="s">
        <v>1855</v>
      </c>
      <c r="G5338" s="84" t="s">
        <v>3109</v>
      </c>
      <c r="H5338" s="13" t="s">
        <v>6</v>
      </c>
      <c r="I5338" s="2">
        <v>14100</v>
      </c>
      <c r="J5338" s="2">
        <v>14100</v>
      </c>
      <c r="K5338" s="2">
        <v>5287</v>
      </c>
      <c r="L5338" s="2">
        <f t="shared" si="4533"/>
        <v>0</v>
      </c>
      <c r="M5338" s="2"/>
      <c r="N5338" s="2"/>
      <c r="O5338" s="2"/>
      <c r="P5338" s="2">
        <f t="shared" si="4535"/>
        <v>5287</v>
      </c>
      <c r="Q5338" s="2">
        <f t="shared" si="4541"/>
        <v>37.49645390070922</v>
      </c>
    </row>
    <row r="5339" spans="1:17">
      <c r="A5339" s="12" t="s">
        <v>803</v>
      </c>
      <c r="B5339" s="12" t="s">
        <v>140</v>
      </c>
      <c r="C5339" s="12" t="s">
        <v>1082</v>
      </c>
      <c r="D5339" s="12" t="s">
        <v>1849</v>
      </c>
      <c r="E5339" s="18" t="s">
        <v>13</v>
      </c>
      <c r="F5339" s="18" t="s">
        <v>0</v>
      </c>
      <c r="G5339" s="81" t="s">
        <v>0</v>
      </c>
      <c r="H5339" s="18" t="s">
        <v>14</v>
      </c>
      <c r="I5339" s="3">
        <v>131844</v>
      </c>
      <c r="J5339" s="3">
        <f t="shared" ref="J5339:K5339" si="4542">SUM(J5340)</f>
        <v>131844</v>
      </c>
      <c r="K5339" s="3">
        <f t="shared" si="4542"/>
        <v>65304</v>
      </c>
      <c r="L5339" s="3">
        <f t="shared" si="4533"/>
        <v>31854</v>
      </c>
      <c r="M5339" s="3">
        <f t="shared" ref="M5339:O5339" si="4543">SUM(M5340)</f>
        <v>10477</v>
      </c>
      <c r="N5339" s="3">
        <f t="shared" si="4543"/>
        <v>10477</v>
      </c>
      <c r="O5339" s="3">
        <f t="shared" si="4543"/>
        <v>10900</v>
      </c>
      <c r="P5339" s="3">
        <f t="shared" si="4535"/>
        <v>97158</v>
      </c>
      <c r="Q5339" s="3">
        <f t="shared" si="4541"/>
        <v>73.691635569309184</v>
      </c>
    </row>
    <row r="5340" spans="1:17">
      <c r="A5340" s="33" t="s">
        <v>803</v>
      </c>
      <c r="B5340" s="33" t="s">
        <v>140</v>
      </c>
      <c r="C5340" s="33" t="s">
        <v>1082</v>
      </c>
      <c r="D5340" s="33" t="s">
        <v>1849</v>
      </c>
      <c r="E5340" s="34">
        <v>6121</v>
      </c>
      <c r="F5340" s="33"/>
      <c r="G5340" s="84" t="s">
        <v>3109</v>
      </c>
      <c r="H5340" s="35" t="s">
        <v>15</v>
      </c>
      <c r="I5340" s="2">
        <v>131844</v>
      </c>
      <c r="J5340" s="2">
        <v>131844</v>
      </c>
      <c r="K5340" s="2">
        <v>65304</v>
      </c>
      <c r="L5340" s="2">
        <f t="shared" si="4533"/>
        <v>31854</v>
      </c>
      <c r="M5340" s="2">
        <v>10477</v>
      </c>
      <c r="N5340" s="2">
        <v>10477</v>
      </c>
      <c r="O5340" s="2">
        <v>10900</v>
      </c>
      <c r="P5340" s="2">
        <f t="shared" si="4535"/>
        <v>97158</v>
      </c>
      <c r="Q5340" s="2">
        <f t="shared" si="4541"/>
        <v>73.691635569309184</v>
      </c>
    </row>
    <row r="5341" spans="1:17">
      <c r="A5341" s="12" t="s">
        <v>803</v>
      </c>
      <c r="B5341" s="12" t="s">
        <v>140</v>
      </c>
      <c r="C5341" s="12" t="s">
        <v>1082</v>
      </c>
      <c r="D5341" s="12" t="s">
        <v>1849</v>
      </c>
      <c r="E5341" s="18" t="s">
        <v>16</v>
      </c>
      <c r="F5341" s="18" t="s">
        <v>0</v>
      </c>
      <c r="G5341" s="81" t="s">
        <v>0</v>
      </c>
      <c r="H5341" s="18" t="s">
        <v>17</v>
      </c>
      <c r="I5341" s="3">
        <v>140100</v>
      </c>
      <c r="J5341" s="3">
        <f t="shared" ref="J5341:K5341" si="4544">SUM(J5342:J5349)</f>
        <v>114980</v>
      </c>
      <c r="K5341" s="3">
        <f t="shared" si="4544"/>
        <v>70301</v>
      </c>
      <c r="L5341" s="3">
        <f t="shared" si="4533"/>
        <v>22828</v>
      </c>
      <c r="M5341" s="3">
        <f t="shared" ref="M5341:O5341" si="4545">SUM(M5342:M5349)</f>
        <v>10409</v>
      </c>
      <c r="N5341" s="3">
        <f t="shared" si="4545"/>
        <v>4809</v>
      </c>
      <c r="O5341" s="3">
        <f t="shared" si="4545"/>
        <v>7610</v>
      </c>
      <c r="P5341" s="3">
        <f t="shared" si="4535"/>
        <v>93129</v>
      </c>
      <c r="Q5341" s="3">
        <f t="shared" si="4541"/>
        <v>80.995825360932344</v>
      </c>
    </row>
    <row r="5342" spans="1:17">
      <c r="A5342" s="12" t="s">
        <v>803</v>
      </c>
      <c r="B5342" s="12" t="s">
        <v>140</v>
      </c>
      <c r="C5342" s="12" t="s">
        <v>1082</v>
      </c>
      <c r="D5342" s="12" t="s">
        <v>1849</v>
      </c>
      <c r="E5342" s="11">
        <v>6131</v>
      </c>
      <c r="F5342" s="12"/>
      <c r="G5342" s="84" t="s">
        <v>3109</v>
      </c>
      <c r="H5342" s="13" t="s">
        <v>18</v>
      </c>
      <c r="I5342" s="2">
        <v>1700</v>
      </c>
      <c r="J5342" s="2">
        <v>500</v>
      </c>
      <c r="K5342" s="2">
        <v>500</v>
      </c>
      <c r="L5342" s="2">
        <f t="shared" si="4533"/>
        <v>0</v>
      </c>
      <c r="M5342" s="2"/>
      <c r="N5342" s="2"/>
      <c r="O5342" s="2"/>
      <c r="P5342" s="2">
        <f t="shared" si="4535"/>
        <v>500</v>
      </c>
      <c r="Q5342" s="2">
        <f t="shared" si="4541"/>
        <v>100</v>
      </c>
    </row>
    <row r="5343" spans="1:17">
      <c r="A5343" s="12" t="s">
        <v>803</v>
      </c>
      <c r="B5343" s="12" t="s">
        <v>140</v>
      </c>
      <c r="C5343" s="12" t="s">
        <v>1082</v>
      </c>
      <c r="D5343" s="12" t="s">
        <v>1849</v>
      </c>
      <c r="E5343" s="11">
        <v>6132</v>
      </c>
      <c r="F5343" s="12"/>
      <c r="G5343" s="84" t="s">
        <v>3109</v>
      </c>
      <c r="H5343" s="13" t="s">
        <v>19</v>
      </c>
      <c r="I5343" s="2">
        <v>60000</v>
      </c>
      <c r="J5343" s="2">
        <v>60000</v>
      </c>
      <c r="K5343" s="2">
        <v>43500</v>
      </c>
      <c r="L5343" s="2">
        <f t="shared" si="4533"/>
        <v>3500</v>
      </c>
      <c r="M5343" s="2">
        <v>1000</v>
      </c>
      <c r="N5343" s="2">
        <v>1000</v>
      </c>
      <c r="O5343" s="2">
        <v>1500</v>
      </c>
      <c r="P5343" s="2">
        <f t="shared" si="4535"/>
        <v>47000</v>
      </c>
      <c r="Q5343" s="2">
        <f t="shared" si="4541"/>
        <v>78.333333333333329</v>
      </c>
    </row>
    <row r="5344" spans="1:17">
      <c r="A5344" s="12" t="s">
        <v>803</v>
      </c>
      <c r="B5344" s="12" t="s">
        <v>140</v>
      </c>
      <c r="C5344" s="12" t="s">
        <v>1082</v>
      </c>
      <c r="D5344" s="12" t="s">
        <v>1849</v>
      </c>
      <c r="E5344" s="11">
        <v>6133</v>
      </c>
      <c r="F5344" s="12"/>
      <c r="G5344" s="84" t="s">
        <v>3109</v>
      </c>
      <c r="H5344" s="13" t="s">
        <v>20</v>
      </c>
      <c r="I5344" s="2">
        <v>8000</v>
      </c>
      <c r="J5344" s="2">
        <v>8000</v>
      </c>
      <c r="K5344" s="2">
        <v>4200</v>
      </c>
      <c r="L5344" s="2">
        <f t="shared" si="4533"/>
        <v>2400</v>
      </c>
      <c r="M5344" s="2">
        <v>1200</v>
      </c>
      <c r="N5344" s="2">
        <v>600</v>
      </c>
      <c r="O5344" s="2">
        <v>600</v>
      </c>
      <c r="P5344" s="2">
        <f t="shared" si="4535"/>
        <v>6600</v>
      </c>
      <c r="Q5344" s="2">
        <f t="shared" si="4541"/>
        <v>82.5</v>
      </c>
    </row>
    <row r="5345" spans="1:17">
      <c r="A5345" s="12" t="s">
        <v>803</v>
      </c>
      <c r="B5345" s="12" t="s">
        <v>140</v>
      </c>
      <c r="C5345" s="12" t="s">
        <v>1082</v>
      </c>
      <c r="D5345" s="12" t="s">
        <v>1849</v>
      </c>
      <c r="E5345" s="11">
        <v>6134</v>
      </c>
      <c r="F5345" s="12"/>
      <c r="G5345" s="84" t="s">
        <v>3109</v>
      </c>
      <c r="H5345" s="13" t="s">
        <v>21</v>
      </c>
      <c r="I5345" s="2">
        <v>16000</v>
      </c>
      <c r="J5345" s="2">
        <v>13000</v>
      </c>
      <c r="K5345" s="2">
        <v>5380</v>
      </c>
      <c r="L5345" s="2">
        <f t="shared" si="4533"/>
        <v>4600</v>
      </c>
      <c r="M5345" s="2">
        <v>2000</v>
      </c>
      <c r="N5345" s="2">
        <v>1000</v>
      </c>
      <c r="O5345" s="2">
        <v>1600</v>
      </c>
      <c r="P5345" s="2">
        <f t="shared" si="4535"/>
        <v>9980</v>
      </c>
      <c r="Q5345" s="2">
        <f t="shared" si="4541"/>
        <v>76.769230769230774</v>
      </c>
    </row>
    <row r="5346" spans="1:17">
      <c r="A5346" s="12" t="s">
        <v>803</v>
      </c>
      <c r="B5346" s="12" t="s">
        <v>140</v>
      </c>
      <c r="C5346" s="12" t="s">
        <v>1082</v>
      </c>
      <c r="D5346" s="12" t="s">
        <v>1849</v>
      </c>
      <c r="E5346" s="11">
        <v>6135</v>
      </c>
      <c r="F5346" s="12"/>
      <c r="G5346" s="84" t="s">
        <v>3109</v>
      </c>
      <c r="H5346" s="13" t="s">
        <v>22</v>
      </c>
      <c r="I5346" s="2">
        <v>3500</v>
      </c>
      <c r="J5346" s="2">
        <v>1000</v>
      </c>
      <c r="K5346" s="2">
        <v>1000</v>
      </c>
      <c r="L5346" s="2">
        <f t="shared" si="4533"/>
        <v>0</v>
      </c>
      <c r="M5346" s="2"/>
      <c r="N5346" s="2"/>
      <c r="O5346" s="2"/>
      <c r="P5346" s="2">
        <f t="shared" si="4535"/>
        <v>1000</v>
      </c>
      <c r="Q5346" s="2">
        <f t="shared" si="4541"/>
        <v>100</v>
      </c>
    </row>
    <row r="5347" spans="1:17">
      <c r="A5347" s="12" t="s">
        <v>803</v>
      </c>
      <c r="B5347" s="12" t="s">
        <v>140</v>
      </c>
      <c r="C5347" s="12" t="s">
        <v>1082</v>
      </c>
      <c r="D5347" s="12" t="s">
        <v>1849</v>
      </c>
      <c r="E5347" s="11">
        <v>6137</v>
      </c>
      <c r="F5347" s="12"/>
      <c r="G5347" s="84" t="s">
        <v>3109</v>
      </c>
      <c r="H5347" s="13" t="s">
        <v>24</v>
      </c>
      <c r="I5347" s="2">
        <v>10500</v>
      </c>
      <c r="J5347" s="2">
        <v>7500</v>
      </c>
      <c r="K5347" s="2">
        <v>4940</v>
      </c>
      <c r="L5347" s="2">
        <f t="shared" si="4533"/>
        <v>1400</v>
      </c>
      <c r="M5347" s="2">
        <v>800</v>
      </c>
      <c r="N5347" s="2">
        <v>300</v>
      </c>
      <c r="O5347" s="2">
        <v>300</v>
      </c>
      <c r="P5347" s="2">
        <f t="shared" si="4535"/>
        <v>6340</v>
      </c>
      <c r="Q5347" s="2">
        <f t="shared" si="4541"/>
        <v>84.533333333333331</v>
      </c>
    </row>
    <row r="5348" spans="1:17">
      <c r="A5348" s="12" t="s">
        <v>803</v>
      </c>
      <c r="B5348" s="12" t="s">
        <v>140</v>
      </c>
      <c r="C5348" s="12" t="s">
        <v>1082</v>
      </c>
      <c r="D5348" s="12" t="s">
        <v>1849</v>
      </c>
      <c r="E5348" s="11">
        <v>6138</v>
      </c>
      <c r="F5348" s="12"/>
      <c r="G5348" s="84" t="s">
        <v>3109</v>
      </c>
      <c r="H5348" s="13" t="s">
        <v>25</v>
      </c>
      <c r="I5348" s="2">
        <v>1700</v>
      </c>
      <c r="J5348" s="2">
        <v>0</v>
      </c>
      <c r="K5348" s="2">
        <v>0</v>
      </c>
      <c r="L5348" s="2">
        <f t="shared" si="4533"/>
        <v>1700</v>
      </c>
      <c r="M5348" s="2"/>
      <c r="N5348" s="2"/>
      <c r="O5348" s="2">
        <v>1700</v>
      </c>
      <c r="P5348" s="2">
        <f t="shared" si="4535"/>
        <v>1700</v>
      </c>
      <c r="Q5348" s="2" t="str">
        <f t="shared" si="4541"/>
        <v>-</v>
      </c>
    </row>
    <row r="5349" spans="1:17">
      <c r="A5349" s="17" t="s">
        <v>803</v>
      </c>
      <c r="B5349" s="17" t="s">
        <v>140</v>
      </c>
      <c r="C5349" s="17" t="s">
        <v>1082</v>
      </c>
      <c r="D5349" s="17" t="s">
        <v>1849</v>
      </c>
      <c r="E5349" s="17" t="s">
        <v>99</v>
      </c>
      <c r="F5349" s="12" t="s">
        <v>0</v>
      </c>
      <c r="G5349" s="84" t="s">
        <v>0</v>
      </c>
      <c r="H5349" s="18" t="s">
        <v>26</v>
      </c>
      <c r="I5349" s="3">
        <v>38700</v>
      </c>
      <c r="J5349" s="3">
        <f t="shared" ref="J5349:K5349" si="4546">SUM(J5350:J5352)</f>
        <v>24980</v>
      </c>
      <c r="K5349" s="3">
        <f t="shared" si="4546"/>
        <v>10781</v>
      </c>
      <c r="L5349" s="3">
        <f t="shared" si="4533"/>
        <v>9228</v>
      </c>
      <c r="M5349" s="3">
        <f t="shared" ref="M5349:O5349" si="4547">SUM(M5350:M5352)</f>
        <v>5409</v>
      </c>
      <c r="N5349" s="3">
        <f t="shared" si="4547"/>
        <v>1909</v>
      </c>
      <c r="O5349" s="3">
        <f t="shared" si="4547"/>
        <v>1910</v>
      </c>
      <c r="P5349" s="3">
        <f t="shared" si="4535"/>
        <v>20009</v>
      </c>
      <c r="Q5349" s="3">
        <f t="shared" si="4541"/>
        <v>80.100080064051241</v>
      </c>
    </row>
    <row r="5350" spans="1:17">
      <c r="A5350" s="12" t="s">
        <v>803</v>
      </c>
      <c r="B5350" s="12" t="s">
        <v>140</v>
      </c>
      <c r="C5350" s="12" t="s">
        <v>1082</v>
      </c>
      <c r="D5350" s="12" t="s">
        <v>1849</v>
      </c>
      <c r="E5350" s="11">
        <v>6139</v>
      </c>
      <c r="F5350" s="12"/>
      <c r="G5350" s="84" t="s">
        <v>3109</v>
      </c>
      <c r="H5350" s="13" t="s">
        <v>26</v>
      </c>
      <c r="I5350" s="2">
        <v>31300</v>
      </c>
      <c r="J5350" s="2">
        <v>17580</v>
      </c>
      <c r="K5350" s="2">
        <v>7000</v>
      </c>
      <c r="L5350" s="2">
        <f t="shared" si="4533"/>
        <v>6500</v>
      </c>
      <c r="M5350" s="2">
        <v>4500</v>
      </c>
      <c r="N5350" s="2">
        <v>1000</v>
      </c>
      <c r="O5350" s="2">
        <v>1000</v>
      </c>
      <c r="P5350" s="2">
        <f t="shared" si="4535"/>
        <v>13500</v>
      </c>
      <c r="Q5350" s="2">
        <f t="shared" si="4541"/>
        <v>76.791808873720129</v>
      </c>
    </row>
    <row r="5351" spans="1:17">
      <c r="A5351" s="33" t="s">
        <v>803</v>
      </c>
      <c r="B5351" s="33" t="s">
        <v>140</v>
      </c>
      <c r="C5351" s="33" t="s">
        <v>1082</v>
      </c>
      <c r="D5351" s="33" t="s">
        <v>1849</v>
      </c>
      <c r="E5351" s="34">
        <v>6139</v>
      </c>
      <c r="F5351" s="33" t="s">
        <v>1856</v>
      </c>
      <c r="G5351" s="84" t="s">
        <v>3109</v>
      </c>
      <c r="H5351" s="35" t="s">
        <v>108</v>
      </c>
      <c r="I5351" s="2">
        <v>3800</v>
      </c>
      <c r="J5351" s="2">
        <v>3800</v>
      </c>
      <c r="K5351" s="2">
        <v>1981</v>
      </c>
      <c r="L5351" s="2">
        <f t="shared" si="4533"/>
        <v>928</v>
      </c>
      <c r="M5351" s="2">
        <v>309</v>
      </c>
      <c r="N5351" s="2">
        <v>309</v>
      </c>
      <c r="O5351" s="2">
        <v>310</v>
      </c>
      <c r="P5351" s="2">
        <f t="shared" si="4535"/>
        <v>2909</v>
      </c>
      <c r="Q5351" s="2">
        <f t="shared" si="4541"/>
        <v>76.55263157894737</v>
      </c>
    </row>
    <row r="5352" spans="1:17" ht="22.5">
      <c r="A5352" s="12" t="s">
        <v>803</v>
      </c>
      <c r="B5352" s="12" t="s">
        <v>140</v>
      </c>
      <c r="C5352" s="12" t="s">
        <v>1082</v>
      </c>
      <c r="D5352" s="12" t="s">
        <v>1849</v>
      </c>
      <c r="E5352" s="11">
        <v>6139</v>
      </c>
      <c r="F5352" s="12" t="s">
        <v>1857</v>
      </c>
      <c r="G5352" s="84" t="s">
        <v>3109</v>
      </c>
      <c r="H5352" s="13" t="s">
        <v>114</v>
      </c>
      <c r="I5352" s="2">
        <v>3600</v>
      </c>
      <c r="J5352" s="2">
        <v>3600</v>
      </c>
      <c r="K5352" s="2">
        <v>1800</v>
      </c>
      <c r="L5352" s="2">
        <f t="shared" si="4533"/>
        <v>1800</v>
      </c>
      <c r="M5352" s="2">
        <v>600</v>
      </c>
      <c r="N5352" s="2">
        <v>600</v>
      </c>
      <c r="O5352" s="2">
        <v>600</v>
      </c>
      <c r="P5352" s="2">
        <f t="shared" si="4535"/>
        <v>3600</v>
      </c>
      <c r="Q5352" s="2">
        <f t="shared" si="4541"/>
        <v>100</v>
      </c>
    </row>
    <row r="5353" spans="1:17" ht="22.5">
      <c r="A5353" s="17" t="s">
        <v>0</v>
      </c>
      <c r="B5353" s="17" t="s">
        <v>0</v>
      </c>
      <c r="C5353" s="17" t="s">
        <v>0</v>
      </c>
      <c r="D5353" s="18" t="s">
        <v>0</v>
      </c>
      <c r="E5353" s="18" t="s">
        <v>0</v>
      </c>
      <c r="F5353" s="18" t="s">
        <v>0</v>
      </c>
      <c r="G5353" s="81" t="s">
        <v>0</v>
      </c>
      <c r="H5353" s="24" t="s">
        <v>36</v>
      </c>
      <c r="I5353" s="29">
        <v>13600</v>
      </c>
      <c r="J5353" s="29">
        <f t="shared" ref="J5353:K5353" si="4548">SUM(J5354)</f>
        <v>17960</v>
      </c>
      <c r="K5353" s="29">
        <f t="shared" si="4548"/>
        <v>11026</v>
      </c>
      <c r="L5353" s="29">
        <f t="shared" si="4533"/>
        <v>3412</v>
      </c>
      <c r="M5353" s="29">
        <f t="shared" ref="M5353:O5353" si="4549">SUM(M5354)</f>
        <v>1104</v>
      </c>
      <c r="N5353" s="29">
        <f t="shared" si="4549"/>
        <v>1104</v>
      </c>
      <c r="O5353" s="29">
        <f t="shared" si="4549"/>
        <v>1204</v>
      </c>
      <c r="P5353" s="29">
        <f t="shared" si="4535"/>
        <v>14438</v>
      </c>
      <c r="Q5353" s="29">
        <f t="shared" si="4541"/>
        <v>80.389755011135861</v>
      </c>
    </row>
    <row r="5354" spans="1:17">
      <c r="A5354" s="12" t="s">
        <v>803</v>
      </c>
      <c r="B5354" s="12" t="s">
        <v>140</v>
      </c>
      <c r="C5354" s="12" t="s">
        <v>1082</v>
      </c>
      <c r="D5354" s="12" t="s">
        <v>1849</v>
      </c>
      <c r="E5354" s="18" t="s">
        <v>28</v>
      </c>
      <c r="F5354" s="18" t="s">
        <v>0</v>
      </c>
      <c r="G5354" s="81" t="s">
        <v>0</v>
      </c>
      <c r="H5354" s="18" t="s">
        <v>29</v>
      </c>
      <c r="I5354" s="3">
        <v>13600</v>
      </c>
      <c r="J5354" s="3">
        <f t="shared" ref="J5354" si="4550">SUM(J5355,J5357)</f>
        <v>17960</v>
      </c>
      <c r="K5354" s="3">
        <f t="shared" ref="K5354" si="4551">SUM(K5355,K5357)</f>
        <v>11026</v>
      </c>
      <c r="L5354" s="3">
        <f t="shared" si="4533"/>
        <v>3412</v>
      </c>
      <c r="M5354" s="3">
        <f t="shared" ref="M5354:O5354" si="4552">SUM(M5355,M5357)</f>
        <v>1104</v>
      </c>
      <c r="N5354" s="3">
        <f t="shared" si="4552"/>
        <v>1104</v>
      </c>
      <c r="O5354" s="3">
        <f t="shared" si="4552"/>
        <v>1204</v>
      </c>
      <c r="P5354" s="3">
        <f t="shared" si="4535"/>
        <v>14438</v>
      </c>
      <c r="Q5354" s="3">
        <f t="shared" si="4541"/>
        <v>80.389755011135861</v>
      </c>
    </row>
    <row r="5355" spans="1:17">
      <c r="A5355" s="17" t="s">
        <v>803</v>
      </c>
      <c r="B5355" s="17" t="s">
        <v>140</v>
      </c>
      <c r="C5355" s="17" t="s">
        <v>1082</v>
      </c>
      <c r="D5355" s="17" t="s">
        <v>1849</v>
      </c>
      <c r="E5355" s="17" t="s">
        <v>149</v>
      </c>
      <c r="F5355" s="12" t="s">
        <v>0</v>
      </c>
      <c r="G5355" s="84" t="s">
        <v>0</v>
      </c>
      <c r="H5355" s="18" t="s">
        <v>31</v>
      </c>
      <c r="I5355" s="3">
        <v>13500</v>
      </c>
      <c r="J5355" s="3">
        <f t="shared" ref="J5355:K5355" si="4553">SUM(J5356)</f>
        <v>13500</v>
      </c>
      <c r="K5355" s="3">
        <f t="shared" si="4553"/>
        <v>6666</v>
      </c>
      <c r="L5355" s="3">
        <f t="shared" si="4533"/>
        <v>3312</v>
      </c>
      <c r="M5355" s="3">
        <f t="shared" ref="M5355:O5355" si="4554">SUM(M5356)</f>
        <v>1104</v>
      </c>
      <c r="N5355" s="3">
        <f t="shared" si="4554"/>
        <v>1104</v>
      </c>
      <c r="O5355" s="3">
        <f t="shared" si="4554"/>
        <v>1104</v>
      </c>
      <c r="P5355" s="3">
        <f t="shared" si="4535"/>
        <v>9978</v>
      </c>
      <c r="Q5355" s="3">
        <f t="shared" si="4541"/>
        <v>73.911111111111111</v>
      </c>
    </row>
    <row r="5356" spans="1:17">
      <c r="A5356" s="12" t="s">
        <v>803</v>
      </c>
      <c r="B5356" s="12" t="s">
        <v>140</v>
      </c>
      <c r="C5356" s="12" t="s">
        <v>1082</v>
      </c>
      <c r="D5356" s="12" t="s">
        <v>1849</v>
      </c>
      <c r="E5356" s="11">
        <v>6142</v>
      </c>
      <c r="F5356" s="12"/>
      <c r="G5356" s="84" t="s">
        <v>3109</v>
      </c>
      <c r="H5356" s="13" t="s">
        <v>31</v>
      </c>
      <c r="I5356" s="2">
        <v>13500</v>
      </c>
      <c r="J5356" s="2">
        <v>13500</v>
      </c>
      <c r="K5356" s="2">
        <v>6666</v>
      </c>
      <c r="L5356" s="2">
        <f t="shared" si="4533"/>
        <v>3312</v>
      </c>
      <c r="M5356" s="2">
        <v>1104</v>
      </c>
      <c r="N5356" s="2">
        <v>1104</v>
      </c>
      <c r="O5356" s="2">
        <v>1104</v>
      </c>
      <c r="P5356" s="2">
        <f t="shared" si="4535"/>
        <v>9978</v>
      </c>
      <c r="Q5356" s="2">
        <f t="shared" si="4541"/>
        <v>73.911111111111111</v>
      </c>
    </row>
    <row r="5357" spans="1:17">
      <c r="A5357" s="17" t="s">
        <v>803</v>
      </c>
      <c r="B5357" s="17" t="s">
        <v>140</v>
      </c>
      <c r="C5357" s="17" t="s">
        <v>1082</v>
      </c>
      <c r="D5357" s="17" t="s">
        <v>1849</v>
      </c>
      <c r="E5357" s="17" t="s">
        <v>120</v>
      </c>
      <c r="F5357" s="12" t="s">
        <v>0</v>
      </c>
      <c r="G5357" s="84" t="s">
        <v>0</v>
      </c>
      <c r="H5357" s="18" t="s">
        <v>35</v>
      </c>
      <c r="I5357" s="3">
        <v>100</v>
      </c>
      <c r="J5357" s="3">
        <f t="shared" ref="J5357:K5357" si="4555">SUM(J5358)</f>
        <v>4460</v>
      </c>
      <c r="K5357" s="3">
        <f t="shared" si="4555"/>
        <v>4360</v>
      </c>
      <c r="L5357" s="3">
        <f t="shared" si="4533"/>
        <v>100</v>
      </c>
      <c r="M5357" s="3">
        <f t="shared" ref="M5357:O5357" si="4556">SUM(M5358)</f>
        <v>0</v>
      </c>
      <c r="N5357" s="3">
        <f t="shared" si="4556"/>
        <v>0</v>
      </c>
      <c r="O5357" s="3">
        <f t="shared" si="4556"/>
        <v>100</v>
      </c>
      <c r="P5357" s="3">
        <f t="shared" si="4535"/>
        <v>4460</v>
      </c>
      <c r="Q5357" s="3">
        <f t="shared" si="4541"/>
        <v>100</v>
      </c>
    </row>
    <row r="5358" spans="1:17">
      <c r="A5358" s="12" t="s">
        <v>803</v>
      </c>
      <c r="B5358" s="12" t="s">
        <v>140</v>
      </c>
      <c r="C5358" s="12" t="s">
        <v>1082</v>
      </c>
      <c r="D5358" s="12" t="s">
        <v>1849</v>
      </c>
      <c r="E5358" s="11">
        <v>6148</v>
      </c>
      <c r="F5358" s="12"/>
      <c r="G5358" s="84" t="s">
        <v>3109</v>
      </c>
      <c r="H5358" s="13" t="s">
        <v>35</v>
      </c>
      <c r="I5358" s="2">
        <v>100</v>
      </c>
      <c r="J5358" s="2">
        <v>4460</v>
      </c>
      <c r="K5358" s="2">
        <v>4360</v>
      </c>
      <c r="L5358" s="2">
        <f t="shared" si="4533"/>
        <v>100</v>
      </c>
      <c r="M5358" s="2"/>
      <c r="N5358" s="2"/>
      <c r="O5358" s="2">
        <v>100</v>
      </c>
      <c r="P5358" s="2">
        <f t="shared" si="4535"/>
        <v>4460</v>
      </c>
      <c r="Q5358" s="2">
        <f t="shared" si="4541"/>
        <v>100</v>
      </c>
    </row>
    <row r="5359" spans="1:17" ht="22.5">
      <c r="A5359" s="17" t="s">
        <v>0</v>
      </c>
      <c r="B5359" s="17" t="s">
        <v>0</v>
      </c>
      <c r="C5359" s="17" t="s">
        <v>0</v>
      </c>
      <c r="D5359" s="18" t="s">
        <v>0</v>
      </c>
      <c r="E5359" s="18" t="s">
        <v>0</v>
      </c>
      <c r="F5359" s="18" t="s">
        <v>0</v>
      </c>
      <c r="G5359" s="81" t="s">
        <v>0</v>
      </c>
      <c r="H5359" s="24" t="s">
        <v>58</v>
      </c>
      <c r="I5359" s="29">
        <v>36000</v>
      </c>
      <c r="J5359" s="29">
        <f t="shared" ref="J5359:K5359" si="4557">SUM(J5360)</f>
        <v>33000</v>
      </c>
      <c r="K5359" s="29">
        <f t="shared" si="4557"/>
        <v>7000</v>
      </c>
      <c r="L5359" s="29">
        <f t="shared" si="4533"/>
        <v>19000</v>
      </c>
      <c r="M5359" s="29">
        <f t="shared" ref="M5359:O5359" si="4558">SUM(M5360)</f>
        <v>13000</v>
      </c>
      <c r="N5359" s="29">
        <f t="shared" si="4558"/>
        <v>3000</v>
      </c>
      <c r="O5359" s="29">
        <f t="shared" si="4558"/>
        <v>3000</v>
      </c>
      <c r="P5359" s="29">
        <f t="shared" si="4535"/>
        <v>26000</v>
      </c>
      <c r="Q5359" s="29">
        <f t="shared" si="4541"/>
        <v>78.787878787878782</v>
      </c>
    </row>
    <row r="5360" spans="1:17">
      <c r="A5360" s="12" t="s">
        <v>803</v>
      </c>
      <c r="B5360" s="12" t="s">
        <v>140</v>
      </c>
      <c r="C5360" s="12" t="s">
        <v>1082</v>
      </c>
      <c r="D5360" s="12" t="s">
        <v>1849</v>
      </c>
      <c r="E5360" s="18" t="s">
        <v>50</v>
      </c>
      <c r="F5360" s="18" t="s">
        <v>0</v>
      </c>
      <c r="G5360" s="81" t="s">
        <v>0</v>
      </c>
      <c r="H5360" s="18" t="s">
        <v>51</v>
      </c>
      <c r="I5360" s="3">
        <v>36000</v>
      </c>
      <c r="J5360" s="3">
        <f t="shared" ref="J5360" si="4559">SUM(J5361:J5362)</f>
        <v>33000</v>
      </c>
      <c r="K5360" s="3">
        <f t="shared" ref="K5360" si="4560">SUM(K5361:K5362)</f>
        <v>7000</v>
      </c>
      <c r="L5360" s="3">
        <f t="shared" si="4533"/>
        <v>19000</v>
      </c>
      <c r="M5360" s="3">
        <f t="shared" ref="M5360:O5360" si="4561">SUM(M5361:M5362)</f>
        <v>13000</v>
      </c>
      <c r="N5360" s="3">
        <f t="shared" si="4561"/>
        <v>3000</v>
      </c>
      <c r="O5360" s="3">
        <f t="shared" si="4561"/>
        <v>3000</v>
      </c>
      <c r="P5360" s="3">
        <f t="shared" si="4535"/>
        <v>26000</v>
      </c>
      <c r="Q5360" s="3">
        <f t="shared" si="4541"/>
        <v>78.787878787878782</v>
      </c>
    </row>
    <row r="5361" spans="1:17">
      <c r="A5361" s="12" t="s">
        <v>803</v>
      </c>
      <c r="B5361" s="12" t="s">
        <v>140</v>
      </c>
      <c r="C5361" s="12" t="s">
        <v>1082</v>
      </c>
      <c r="D5361" s="12" t="s">
        <v>1849</v>
      </c>
      <c r="E5361" s="11">
        <v>8213</v>
      </c>
      <c r="F5361" s="12"/>
      <c r="G5361" s="84" t="s">
        <v>3109</v>
      </c>
      <c r="H5361" s="13" t="s">
        <v>54</v>
      </c>
      <c r="I5361" s="2">
        <v>26000</v>
      </c>
      <c r="J5361" s="2">
        <v>23000</v>
      </c>
      <c r="K5361" s="2">
        <v>7000</v>
      </c>
      <c r="L5361" s="2">
        <f t="shared" si="4533"/>
        <v>9000</v>
      </c>
      <c r="M5361" s="2">
        <v>3000</v>
      </c>
      <c r="N5361" s="2">
        <v>3000</v>
      </c>
      <c r="O5361" s="2">
        <v>3000</v>
      </c>
      <c r="P5361" s="2">
        <f t="shared" si="4535"/>
        <v>16000</v>
      </c>
      <c r="Q5361" s="2">
        <f t="shared" si="4541"/>
        <v>69.565217391304344</v>
      </c>
    </row>
    <row r="5362" spans="1:17">
      <c r="A5362" s="12" t="s">
        <v>803</v>
      </c>
      <c r="B5362" s="12" t="s">
        <v>140</v>
      </c>
      <c r="C5362" s="12" t="s">
        <v>1082</v>
      </c>
      <c r="D5362" s="12" t="s">
        <v>1849</v>
      </c>
      <c r="E5362" s="11">
        <v>8216</v>
      </c>
      <c r="F5362" s="12"/>
      <c r="G5362" s="84" t="s">
        <v>3109</v>
      </c>
      <c r="H5362" s="13" t="s">
        <v>57</v>
      </c>
      <c r="I5362" s="2">
        <v>10000</v>
      </c>
      <c r="J5362" s="2">
        <v>10000</v>
      </c>
      <c r="K5362" s="2">
        <v>0</v>
      </c>
      <c r="L5362" s="2">
        <f t="shared" si="4533"/>
        <v>10000</v>
      </c>
      <c r="M5362" s="2">
        <v>10000</v>
      </c>
      <c r="N5362" s="2"/>
      <c r="O5362" s="2"/>
      <c r="P5362" s="2">
        <f t="shared" si="4535"/>
        <v>10000</v>
      </c>
      <c r="Q5362" s="2">
        <f t="shared" si="4541"/>
        <v>100</v>
      </c>
    </row>
    <row r="5363" spans="1:17">
      <c r="A5363" s="13" t="s">
        <v>0</v>
      </c>
      <c r="B5363" s="13" t="s">
        <v>0</v>
      </c>
      <c r="C5363" s="13" t="s">
        <v>0</v>
      </c>
      <c r="D5363" s="13" t="s">
        <v>0</v>
      </c>
      <c r="E5363" s="13" t="s">
        <v>0</v>
      </c>
      <c r="F5363" s="13" t="s">
        <v>0</v>
      </c>
      <c r="G5363" s="84" t="s">
        <v>0</v>
      </c>
      <c r="H5363" s="24" t="s">
        <v>1858</v>
      </c>
      <c r="I5363" s="29">
        <v>1756503</v>
      </c>
      <c r="J5363" s="29">
        <f t="shared" ref="J5363:K5363" si="4562">SUM(J5330,J5353,J5359)</f>
        <v>1735876</v>
      </c>
      <c r="K5363" s="29">
        <f t="shared" si="4562"/>
        <v>885013</v>
      </c>
      <c r="L5363" s="29">
        <f t="shared" si="4533"/>
        <v>396103</v>
      </c>
      <c r="M5363" s="29">
        <f t="shared" ref="M5363:O5363" si="4563">SUM(M5330,M5353,M5359)</f>
        <v>135470</v>
      </c>
      <c r="N5363" s="29">
        <f t="shared" si="4563"/>
        <v>122940</v>
      </c>
      <c r="O5363" s="29">
        <f t="shared" si="4563"/>
        <v>137693</v>
      </c>
      <c r="P5363" s="29">
        <f t="shared" si="4535"/>
        <v>1281116</v>
      </c>
      <c r="Q5363" s="29">
        <f t="shared" si="4541"/>
        <v>73.802276199452038</v>
      </c>
    </row>
    <row r="5364" spans="1:17" ht="15.75" thickBot="1">
      <c r="A5364" s="13" t="s">
        <v>0</v>
      </c>
      <c r="B5364" s="13" t="s">
        <v>0</v>
      </c>
      <c r="C5364" s="13" t="s">
        <v>0</v>
      </c>
      <c r="D5364" s="13" t="s">
        <v>0</v>
      </c>
      <c r="E5364" s="13" t="s">
        <v>0</v>
      </c>
      <c r="F5364" s="13" t="s">
        <v>0</v>
      </c>
      <c r="G5364" s="84" t="s">
        <v>0</v>
      </c>
      <c r="H5364" s="18" t="s">
        <v>125</v>
      </c>
      <c r="I5364" s="3">
        <v>43</v>
      </c>
      <c r="J5364" s="3">
        <v>43</v>
      </c>
      <c r="K5364" s="3">
        <v>0</v>
      </c>
      <c r="L5364" s="3">
        <f t="shared" si="4533"/>
        <v>0</v>
      </c>
      <c r="M5364" s="3"/>
      <c r="N5364" s="3"/>
      <c r="O5364" s="3"/>
      <c r="P5364" s="3">
        <f t="shared" si="4535"/>
        <v>0</v>
      </c>
      <c r="Q5364" s="3">
        <f t="shared" si="4541"/>
        <v>0</v>
      </c>
    </row>
    <row r="5365" spans="1:17" ht="45.75" thickBot="1">
      <c r="A5365" s="109" t="s">
        <v>0</v>
      </c>
      <c r="B5365" s="109" t="s">
        <v>0</v>
      </c>
      <c r="C5365" s="109" t="s">
        <v>0</v>
      </c>
      <c r="D5365" s="109" t="s">
        <v>0</v>
      </c>
      <c r="E5365" s="109" t="s">
        <v>0</v>
      </c>
      <c r="F5365" s="109" t="s">
        <v>0</v>
      </c>
      <c r="G5365" s="121" t="s">
        <v>0</v>
      </c>
      <c r="H5365" s="1" t="s">
        <v>126</v>
      </c>
      <c r="I5365" s="1" t="s">
        <v>3016</v>
      </c>
      <c r="J5365" s="1" t="s">
        <v>3199</v>
      </c>
      <c r="K5365" s="1" t="s">
        <v>3198</v>
      </c>
      <c r="L5365" s="1" t="s">
        <v>3191</v>
      </c>
      <c r="M5365" s="1" t="s">
        <v>3193</v>
      </c>
      <c r="N5365" s="1" t="s">
        <v>3194</v>
      </c>
      <c r="O5365" s="1" t="s">
        <v>3195</v>
      </c>
      <c r="P5365" s="1" t="s">
        <v>3192</v>
      </c>
      <c r="Q5365" s="1" t="s">
        <v>3185</v>
      </c>
    </row>
    <row r="5366" spans="1:17">
      <c r="A5366" s="110"/>
      <c r="B5366" s="110"/>
      <c r="C5366" s="110"/>
      <c r="D5366" s="110"/>
      <c r="E5366" s="110"/>
      <c r="F5366" s="110"/>
      <c r="G5366" s="122"/>
      <c r="H5366" s="26" t="s">
        <v>0</v>
      </c>
      <c r="I5366" s="28">
        <v>1</v>
      </c>
      <c r="J5366" s="28">
        <v>2</v>
      </c>
      <c r="K5366" s="28">
        <v>3</v>
      </c>
      <c r="L5366" s="28" t="s">
        <v>3186</v>
      </c>
      <c r="M5366" s="28">
        <v>5</v>
      </c>
      <c r="N5366" s="28">
        <v>6</v>
      </c>
      <c r="O5366" s="28">
        <v>7</v>
      </c>
      <c r="P5366" s="28" t="s">
        <v>3187</v>
      </c>
      <c r="Q5366" s="28">
        <v>9</v>
      </c>
    </row>
    <row r="5367" spans="1:17">
      <c r="A5367" s="110"/>
      <c r="B5367" s="110"/>
      <c r="C5367" s="110"/>
      <c r="D5367" s="110"/>
      <c r="E5367" s="110"/>
      <c r="F5367" s="110"/>
      <c r="G5367" s="122"/>
      <c r="H5367" s="8" t="s">
        <v>878</v>
      </c>
      <c r="I5367" s="9">
        <v>1756503</v>
      </c>
      <c r="J5367" s="9">
        <f t="shared" ref="J5367" si="4564">SUM(J5363)</f>
        <v>1735876</v>
      </c>
      <c r="K5367" s="9">
        <f t="shared" ref="K5367" si="4565">SUM(K5363)</f>
        <v>885013</v>
      </c>
      <c r="L5367" s="9">
        <f t="shared" ref="L5367:L5368" si="4566">M5367+N5367+O5367</f>
        <v>396103</v>
      </c>
      <c r="M5367" s="9">
        <f t="shared" ref="M5367:O5367" si="4567">SUM(M5363)</f>
        <v>135470</v>
      </c>
      <c r="N5367" s="9">
        <f t="shared" si="4567"/>
        <v>122940</v>
      </c>
      <c r="O5367" s="9">
        <f t="shared" si="4567"/>
        <v>137693</v>
      </c>
      <c r="P5367" s="9">
        <f t="shared" ref="P5367:P5368" si="4568">SUM(K5367+L5367)</f>
        <v>1281116</v>
      </c>
      <c r="Q5367" s="9">
        <f t="shared" si="4541"/>
        <v>73.802276199452038</v>
      </c>
    </row>
    <row r="5368" spans="1:17">
      <c r="A5368" s="110"/>
      <c r="B5368" s="110"/>
      <c r="C5368" s="110"/>
      <c r="D5368" s="110"/>
      <c r="E5368" s="110"/>
      <c r="F5368" s="110"/>
      <c r="G5368" s="122"/>
      <c r="H5368" s="10" t="s">
        <v>68</v>
      </c>
      <c r="I5368" s="9">
        <v>1756503</v>
      </c>
      <c r="J5368" s="9">
        <f t="shared" ref="J5368" si="4569">SUM(J5367)</f>
        <v>1735876</v>
      </c>
      <c r="K5368" s="9">
        <f t="shared" ref="K5368" si="4570">SUM(K5367)</f>
        <v>885013</v>
      </c>
      <c r="L5368" s="9">
        <f t="shared" si="4566"/>
        <v>396103</v>
      </c>
      <c r="M5368" s="9">
        <f t="shared" ref="M5368:O5368" si="4571">SUM(M5367)</f>
        <v>135470</v>
      </c>
      <c r="N5368" s="9">
        <f t="shared" si="4571"/>
        <v>122940</v>
      </c>
      <c r="O5368" s="9">
        <f t="shared" si="4571"/>
        <v>137693</v>
      </c>
      <c r="P5368" s="9">
        <f t="shared" si="4568"/>
        <v>1281116</v>
      </c>
      <c r="Q5368" s="9">
        <f t="shared" si="4541"/>
        <v>73.802276199452038</v>
      </c>
    </row>
    <row r="5369" spans="1:17">
      <c r="A5369" s="111"/>
      <c r="B5369" s="111"/>
      <c r="C5369" s="111"/>
      <c r="D5369" s="111"/>
      <c r="E5369" s="111"/>
      <c r="F5369" s="111"/>
      <c r="G5369" s="123"/>
      <c r="Q5369" t="str">
        <f t="shared" si="4541"/>
        <v>-</v>
      </c>
    </row>
    <row r="5370" spans="1:17" ht="15.75" thickBot="1">
      <c r="A5370" s="13" t="s">
        <v>0</v>
      </c>
      <c r="B5370" s="13" t="s">
        <v>0</v>
      </c>
      <c r="C5370" s="13" t="s">
        <v>0</v>
      </c>
      <c r="D5370" s="13" t="s">
        <v>0</v>
      </c>
      <c r="E5370" s="13" t="s">
        <v>0</v>
      </c>
      <c r="F5370" s="13" t="s">
        <v>0</v>
      </c>
      <c r="G5370" s="84" t="s">
        <v>0</v>
      </c>
      <c r="H5370" s="27" t="s">
        <v>0</v>
      </c>
      <c r="I5370" s="27"/>
      <c r="J5370" s="27"/>
      <c r="K5370" s="27"/>
      <c r="L5370" s="27"/>
      <c r="M5370" s="27"/>
      <c r="N5370" s="27"/>
      <c r="O5370" s="27"/>
      <c r="P5370" s="27"/>
      <c r="Q5370" s="27" t="str">
        <f t="shared" si="4541"/>
        <v>-</v>
      </c>
    </row>
    <row r="5371" spans="1:17" ht="45.75" thickBot="1">
      <c r="A5371" s="1" t="s">
        <v>82</v>
      </c>
      <c r="B5371" s="1" t="s">
        <v>83</v>
      </c>
      <c r="C5371" s="1" t="s">
        <v>84</v>
      </c>
      <c r="D5371" s="19" t="s">
        <v>0</v>
      </c>
      <c r="E5371" s="1" t="s">
        <v>85</v>
      </c>
      <c r="F5371" s="1" t="s">
        <v>86</v>
      </c>
      <c r="G5371" s="82" t="s">
        <v>87</v>
      </c>
      <c r="H5371" s="1" t="s">
        <v>1</v>
      </c>
      <c r="I5371" s="1" t="s">
        <v>3016</v>
      </c>
      <c r="J5371" s="1" t="s">
        <v>3199</v>
      </c>
      <c r="K5371" s="1" t="s">
        <v>3198</v>
      </c>
      <c r="L5371" s="1" t="s">
        <v>3191</v>
      </c>
      <c r="M5371" s="1" t="s">
        <v>3193</v>
      </c>
      <c r="N5371" s="1" t="s">
        <v>3194</v>
      </c>
      <c r="O5371" s="1" t="s">
        <v>3195</v>
      </c>
      <c r="P5371" s="1" t="s">
        <v>3192</v>
      </c>
      <c r="Q5371" s="1" t="s">
        <v>3185</v>
      </c>
    </row>
    <row r="5372" spans="1:17">
      <c r="A5372" s="20" t="s">
        <v>0</v>
      </c>
      <c r="B5372" s="20" t="s">
        <v>0</v>
      </c>
      <c r="C5372" s="20" t="s">
        <v>0</v>
      </c>
      <c r="D5372" s="21" t="s">
        <v>0</v>
      </c>
      <c r="E5372" s="21" t="s">
        <v>0</v>
      </c>
      <c r="F5372" s="22" t="s">
        <v>0</v>
      </c>
      <c r="G5372" s="83" t="s">
        <v>0</v>
      </c>
      <c r="H5372" s="23" t="s">
        <v>0</v>
      </c>
      <c r="I5372" s="28">
        <v>1</v>
      </c>
      <c r="J5372" s="28">
        <v>2</v>
      </c>
      <c r="K5372" s="28">
        <v>3</v>
      </c>
      <c r="L5372" s="28" t="s">
        <v>3186</v>
      </c>
      <c r="M5372" s="28">
        <v>5</v>
      </c>
      <c r="N5372" s="28">
        <v>6</v>
      </c>
      <c r="O5372" s="28">
        <v>7</v>
      </c>
      <c r="P5372" s="28" t="s">
        <v>3187</v>
      </c>
      <c r="Q5372" s="28">
        <v>9</v>
      </c>
    </row>
    <row r="5373" spans="1:17">
      <c r="A5373" s="17" t="s">
        <v>803</v>
      </c>
      <c r="B5373" s="17" t="s">
        <v>140</v>
      </c>
      <c r="C5373" s="12" t="s">
        <v>1093</v>
      </c>
      <c r="D5373" s="12" t="s">
        <v>1859</v>
      </c>
      <c r="E5373" s="18" t="s">
        <v>0</v>
      </c>
      <c r="F5373" s="18" t="s">
        <v>0</v>
      </c>
      <c r="G5373" s="81" t="s">
        <v>0</v>
      </c>
      <c r="H5373" s="18" t="s">
        <v>1860</v>
      </c>
      <c r="I5373" s="11"/>
      <c r="J5373" s="11"/>
      <c r="K5373" s="11"/>
      <c r="L5373" s="11"/>
      <c r="M5373" s="11"/>
      <c r="N5373" s="11"/>
      <c r="O5373" s="11"/>
      <c r="P5373" s="11"/>
      <c r="Q5373" s="11" t="str">
        <f t="shared" si="4541"/>
        <v>-</v>
      </c>
    </row>
    <row r="5374" spans="1:17" ht="22.5">
      <c r="A5374" s="17" t="s">
        <v>0</v>
      </c>
      <c r="B5374" s="17" t="s">
        <v>0</v>
      </c>
      <c r="C5374" s="17" t="s">
        <v>0</v>
      </c>
      <c r="D5374" s="18" t="s">
        <v>0</v>
      </c>
      <c r="E5374" s="18" t="s">
        <v>0</v>
      </c>
      <c r="F5374" s="18" t="s">
        <v>0</v>
      </c>
      <c r="G5374" s="81" t="s">
        <v>0</v>
      </c>
      <c r="H5374" s="24" t="s">
        <v>27</v>
      </c>
      <c r="I5374" s="29">
        <v>2957149</v>
      </c>
      <c r="J5374" s="29">
        <f t="shared" ref="J5374" si="4572">SUM(J5375,J5383,J5385)</f>
        <v>2860360</v>
      </c>
      <c r="K5374" s="29">
        <f t="shared" ref="K5374" si="4573">SUM(K5375,K5383,K5385)</f>
        <v>1563439</v>
      </c>
      <c r="L5374" s="29">
        <f t="shared" ref="L5374:L5402" si="4574">M5374+N5374+O5374</f>
        <v>688579</v>
      </c>
      <c r="M5374" s="29">
        <f t="shared" ref="M5374:O5374" si="4575">SUM(M5375,M5383,M5385)</f>
        <v>233978</v>
      </c>
      <c r="N5374" s="29">
        <f t="shared" si="4575"/>
        <v>221331</v>
      </c>
      <c r="O5374" s="29">
        <f t="shared" si="4575"/>
        <v>233270</v>
      </c>
      <c r="P5374" s="29">
        <f t="shared" ref="P5374:P5402" si="4576">SUM(K5374+L5374)</f>
        <v>2252018</v>
      </c>
      <c r="Q5374" s="29">
        <f t="shared" si="4541"/>
        <v>78.731977793005086</v>
      </c>
    </row>
    <row r="5375" spans="1:17">
      <c r="A5375" s="12" t="s">
        <v>803</v>
      </c>
      <c r="B5375" s="12" t="s">
        <v>140</v>
      </c>
      <c r="C5375" s="12" t="s">
        <v>1093</v>
      </c>
      <c r="D5375" s="12" t="s">
        <v>1859</v>
      </c>
      <c r="E5375" s="18" t="s">
        <v>2</v>
      </c>
      <c r="F5375" s="18" t="s">
        <v>0</v>
      </c>
      <c r="G5375" s="81" t="s">
        <v>0</v>
      </c>
      <c r="H5375" s="18" t="s">
        <v>3</v>
      </c>
      <c r="I5375" s="3">
        <v>2446001</v>
      </c>
      <c r="J5375" s="3">
        <f t="shared" ref="J5375" si="4577">SUM(J5376:J5377)</f>
        <v>2456712</v>
      </c>
      <c r="K5375" s="3">
        <f t="shared" ref="K5375" si="4578">SUM(K5376:K5377)</f>
        <v>1304842</v>
      </c>
      <c r="L5375" s="3">
        <f t="shared" si="4574"/>
        <v>604096</v>
      </c>
      <c r="M5375" s="3">
        <f t="shared" ref="M5375:O5375" si="4579">SUM(M5376:M5377)</f>
        <v>191060</v>
      </c>
      <c r="N5375" s="3">
        <f t="shared" si="4579"/>
        <v>200836</v>
      </c>
      <c r="O5375" s="3">
        <f t="shared" si="4579"/>
        <v>212200</v>
      </c>
      <c r="P5375" s="3">
        <f t="shared" si="4576"/>
        <v>1908938</v>
      </c>
      <c r="Q5375" s="3">
        <f t="shared" si="4541"/>
        <v>77.702962333395206</v>
      </c>
    </row>
    <row r="5376" spans="1:17">
      <c r="A5376" s="33" t="s">
        <v>803</v>
      </c>
      <c r="B5376" s="33" t="s">
        <v>140</v>
      </c>
      <c r="C5376" s="33" t="s">
        <v>1093</v>
      </c>
      <c r="D5376" s="33" t="s">
        <v>1859</v>
      </c>
      <c r="E5376" s="34">
        <v>6111</v>
      </c>
      <c r="F5376" s="33"/>
      <c r="G5376" s="84" t="s">
        <v>3109</v>
      </c>
      <c r="H5376" s="35" t="s">
        <v>4</v>
      </c>
      <c r="I5376" s="2">
        <v>2152209</v>
      </c>
      <c r="J5376" s="2">
        <v>2152209</v>
      </c>
      <c r="K5376" s="2">
        <v>1103611</v>
      </c>
      <c r="L5376" s="2">
        <f t="shared" si="4574"/>
        <v>560000</v>
      </c>
      <c r="M5376" s="2">
        <v>185000</v>
      </c>
      <c r="N5376" s="2">
        <v>185000</v>
      </c>
      <c r="O5376" s="2">
        <v>190000</v>
      </c>
      <c r="P5376" s="2">
        <f t="shared" si="4576"/>
        <v>1663611</v>
      </c>
      <c r="Q5376" s="2">
        <f t="shared" si="4541"/>
        <v>77.297836780721568</v>
      </c>
    </row>
    <row r="5377" spans="1:17">
      <c r="A5377" s="17" t="s">
        <v>803</v>
      </c>
      <c r="B5377" s="17" t="s">
        <v>140</v>
      </c>
      <c r="C5377" s="17" t="s">
        <v>1093</v>
      </c>
      <c r="D5377" s="17" t="s">
        <v>1859</v>
      </c>
      <c r="E5377" s="17" t="s">
        <v>91</v>
      </c>
      <c r="F5377" s="12" t="s">
        <v>0</v>
      </c>
      <c r="G5377" s="84" t="s">
        <v>0</v>
      </c>
      <c r="H5377" s="18" t="s">
        <v>5</v>
      </c>
      <c r="I5377" s="3">
        <v>293792</v>
      </c>
      <c r="J5377" s="3">
        <f t="shared" ref="J5377:K5377" si="4580">SUM(J5378:J5382)</f>
        <v>304503</v>
      </c>
      <c r="K5377" s="3">
        <f t="shared" si="4580"/>
        <v>201231</v>
      </c>
      <c r="L5377" s="3">
        <f t="shared" si="4574"/>
        <v>44096</v>
      </c>
      <c r="M5377" s="3">
        <f t="shared" ref="M5377:O5377" si="4581">SUM(M5378:M5382)</f>
        <v>6060</v>
      </c>
      <c r="N5377" s="3">
        <f t="shared" si="4581"/>
        <v>15836</v>
      </c>
      <c r="O5377" s="3">
        <f t="shared" si="4581"/>
        <v>22200</v>
      </c>
      <c r="P5377" s="3">
        <f t="shared" si="4576"/>
        <v>245327</v>
      </c>
      <c r="Q5377" s="3">
        <f t="shared" si="4541"/>
        <v>80.566365520208336</v>
      </c>
    </row>
    <row r="5378" spans="1:17">
      <c r="A5378" s="33" t="s">
        <v>803</v>
      </c>
      <c r="B5378" s="33" t="s">
        <v>140</v>
      </c>
      <c r="C5378" s="33" t="s">
        <v>1093</v>
      </c>
      <c r="D5378" s="33" t="s">
        <v>1859</v>
      </c>
      <c r="E5378" s="34">
        <v>6112</v>
      </c>
      <c r="F5378" s="33" t="s">
        <v>1861</v>
      </c>
      <c r="G5378" s="84" t="s">
        <v>3109</v>
      </c>
      <c r="H5378" s="35" t="s">
        <v>9</v>
      </c>
      <c r="I5378" s="2">
        <v>47500</v>
      </c>
      <c r="J5378" s="2">
        <v>47500</v>
      </c>
      <c r="K5378" s="2">
        <v>24064</v>
      </c>
      <c r="L5378" s="2">
        <f t="shared" si="4574"/>
        <v>8096</v>
      </c>
      <c r="M5378" s="2">
        <v>1060</v>
      </c>
      <c r="N5378" s="2">
        <v>2836</v>
      </c>
      <c r="O5378" s="2">
        <v>4200</v>
      </c>
      <c r="P5378" s="2">
        <f t="shared" si="4576"/>
        <v>32160</v>
      </c>
      <c r="Q5378" s="2">
        <f t="shared" si="4541"/>
        <v>67.705263157894734</v>
      </c>
    </row>
    <row r="5379" spans="1:17">
      <c r="A5379" s="33" t="s">
        <v>803</v>
      </c>
      <c r="B5379" s="33" t="s">
        <v>140</v>
      </c>
      <c r="C5379" s="33" t="s">
        <v>1093</v>
      </c>
      <c r="D5379" s="33" t="s">
        <v>1859</v>
      </c>
      <c r="E5379" s="34">
        <v>6112</v>
      </c>
      <c r="F5379" s="33" t="s">
        <v>1862</v>
      </c>
      <c r="G5379" s="84" t="s">
        <v>3109</v>
      </c>
      <c r="H5379" s="35" t="s">
        <v>10</v>
      </c>
      <c r="I5379" s="2">
        <v>181900</v>
      </c>
      <c r="J5379" s="2">
        <v>181900</v>
      </c>
      <c r="K5379" s="2">
        <v>102064</v>
      </c>
      <c r="L5379" s="2">
        <f t="shared" si="4574"/>
        <v>36000</v>
      </c>
      <c r="M5379" s="2">
        <v>5000</v>
      </c>
      <c r="N5379" s="2">
        <v>13000</v>
      </c>
      <c r="O5379" s="2">
        <v>18000</v>
      </c>
      <c r="P5379" s="2">
        <f t="shared" si="4576"/>
        <v>138064</v>
      </c>
      <c r="Q5379" s="2">
        <f t="shared" si="4541"/>
        <v>75.90104452996151</v>
      </c>
    </row>
    <row r="5380" spans="1:17">
      <c r="A5380" s="12" t="s">
        <v>803</v>
      </c>
      <c r="B5380" s="12" t="s">
        <v>140</v>
      </c>
      <c r="C5380" s="12" t="s">
        <v>1093</v>
      </c>
      <c r="D5380" s="12" t="s">
        <v>1859</v>
      </c>
      <c r="E5380" s="11">
        <v>6112</v>
      </c>
      <c r="F5380" s="12" t="s">
        <v>1863</v>
      </c>
      <c r="G5380" s="84" t="s">
        <v>3109</v>
      </c>
      <c r="H5380" s="13" t="s">
        <v>7</v>
      </c>
      <c r="I5380" s="2">
        <v>33892</v>
      </c>
      <c r="J5380" s="2">
        <v>44603</v>
      </c>
      <c r="K5380" s="2">
        <v>44603</v>
      </c>
      <c r="L5380" s="2">
        <f t="shared" si="4574"/>
        <v>0</v>
      </c>
      <c r="M5380" s="2">
        <v>0</v>
      </c>
      <c r="N5380" s="2">
        <v>0</v>
      </c>
      <c r="O5380" s="2">
        <v>0</v>
      </c>
      <c r="P5380" s="2">
        <f t="shared" si="4576"/>
        <v>44603</v>
      </c>
      <c r="Q5380" s="2">
        <f t="shared" si="4541"/>
        <v>100</v>
      </c>
    </row>
    <row r="5381" spans="1:17">
      <c r="A5381" s="12" t="s">
        <v>803</v>
      </c>
      <c r="B5381" s="12" t="s">
        <v>140</v>
      </c>
      <c r="C5381" s="12" t="s">
        <v>1093</v>
      </c>
      <c r="D5381" s="12" t="s">
        <v>1859</v>
      </c>
      <c r="E5381" s="11">
        <v>6112</v>
      </c>
      <c r="F5381" s="12" t="s">
        <v>1864</v>
      </c>
      <c r="G5381" s="84" t="s">
        <v>3109</v>
      </c>
      <c r="H5381" s="13" t="s">
        <v>8</v>
      </c>
      <c r="I5381" s="2">
        <v>21500</v>
      </c>
      <c r="J5381" s="2">
        <v>21500</v>
      </c>
      <c r="K5381" s="2">
        <v>21500</v>
      </c>
      <c r="L5381" s="2">
        <f t="shared" si="4574"/>
        <v>0</v>
      </c>
      <c r="M5381" s="2">
        <v>0</v>
      </c>
      <c r="N5381" s="2">
        <v>0</v>
      </c>
      <c r="O5381" s="2">
        <v>0</v>
      </c>
      <c r="P5381" s="2">
        <f t="shared" si="4576"/>
        <v>21500</v>
      </c>
      <c r="Q5381" s="2">
        <f t="shared" si="4541"/>
        <v>100</v>
      </c>
    </row>
    <row r="5382" spans="1:17">
      <c r="A5382" s="12" t="s">
        <v>803</v>
      </c>
      <c r="B5382" s="12" t="s">
        <v>140</v>
      </c>
      <c r="C5382" s="12" t="s">
        <v>1093</v>
      </c>
      <c r="D5382" s="12" t="s">
        <v>1859</v>
      </c>
      <c r="E5382" s="11">
        <v>6112</v>
      </c>
      <c r="F5382" s="12" t="s">
        <v>1865</v>
      </c>
      <c r="G5382" s="84" t="s">
        <v>3109</v>
      </c>
      <c r="H5382" s="13" t="s">
        <v>6</v>
      </c>
      <c r="I5382" s="2">
        <v>9000</v>
      </c>
      <c r="J5382" s="2">
        <v>9000</v>
      </c>
      <c r="K5382" s="2">
        <v>9000</v>
      </c>
      <c r="L5382" s="2">
        <f t="shared" si="4574"/>
        <v>0</v>
      </c>
      <c r="M5382" s="2">
        <v>0</v>
      </c>
      <c r="N5382" s="2">
        <v>0</v>
      </c>
      <c r="O5382" s="2">
        <v>0</v>
      </c>
      <c r="P5382" s="2">
        <f t="shared" si="4576"/>
        <v>9000</v>
      </c>
      <c r="Q5382" s="2">
        <f t="shared" si="4541"/>
        <v>100</v>
      </c>
    </row>
    <row r="5383" spans="1:17">
      <c r="A5383" s="12" t="s">
        <v>803</v>
      </c>
      <c r="B5383" s="12" t="s">
        <v>140</v>
      </c>
      <c r="C5383" s="12" t="s">
        <v>1093</v>
      </c>
      <c r="D5383" s="12" t="s">
        <v>1859</v>
      </c>
      <c r="E5383" s="18" t="s">
        <v>13</v>
      </c>
      <c r="F5383" s="18" t="s">
        <v>0</v>
      </c>
      <c r="G5383" s="81" t="s">
        <v>0</v>
      </c>
      <c r="H5383" s="18" t="s">
        <v>14</v>
      </c>
      <c r="I5383" s="3">
        <v>225982</v>
      </c>
      <c r="J5383" s="3">
        <f t="shared" ref="J5383:K5383" si="4582">SUM(J5384)</f>
        <v>225982</v>
      </c>
      <c r="K5383" s="3">
        <f t="shared" si="4582"/>
        <v>115880</v>
      </c>
      <c r="L5383" s="3">
        <f t="shared" si="4574"/>
        <v>58800</v>
      </c>
      <c r="M5383" s="3">
        <f t="shared" ref="M5383:O5383" si="4583">SUM(M5384)</f>
        <v>19425</v>
      </c>
      <c r="N5383" s="3">
        <f t="shared" si="4583"/>
        <v>19425</v>
      </c>
      <c r="O5383" s="3">
        <f t="shared" si="4583"/>
        <v>19950</v>
      </c>
      <c r="P5383" s="3">
        <f t="shared" si="4576"/>
        <v>174680</v>
      </c>
      <c r="Q5383" s="3">
        <f t="shared" si="4541"/>
        <v>77.298191891389578</v>
      </c>
    </row>
    <row r="5384" spans="1:17">
      <c r="A5384" s="33" t="s">
        <v>803</v>
      </c>
      <c r="B5384" s="33" t="s">
        <v>140</v>
      </c>
      <c r="C5384" s="33" t="s">
        <v>1093</v>
      </c>
      <c r="D5384" s="33" t="s">
        <v>1859</v>
      </c>
      <c r="E5384" s="34">
        <v>6121</v>
      </c>
      <c r="F5384" s="33"/>
      <c r="G5384" s="84" t="s">
        <v>3109</v>
      </c>
      <c r="H5384" s="35" t="s">
        <v>15</v>
      </c>
      <c r="I5384" s="2">
        <v>225982</v>
      </c>
      <c r="J5384" s="2">
        <v>225982</v>
      </c>
      <c r="K5384" s="2">
        <v>115880</v>
      </c>
      <c r="L5384" s="2">
        <f t="shared" si="4574"/>
        <v>58800</v>
      </c>
      <c r="M5384" s="2">
        <v>19425</v>
      </c>
      <c r="N5384" s="2">
        <v>19425</v>
      </c>
      <c r="O5384" s="2">
        <v>19950</v>
      </c>
      <c r="P5384" s="2">
        <f t="shared" si="4576"/>
        <v>174680</v>
      </c>
      <c r="Q5384" s="2">
        <f t="shared" si="4541"/>
        <v>77.298191891389578</v>
      </c>
    </row>
    <row r="5385" spans="1:17">
      <c r="A5385" s="12" t="s">
        <v>803</v>
      </c>
      <c r="B5385" s="12" t="s">
        <v>140</v>
      </c>
      <c r="C5385" s="12" t="s">
        <v>1093</v>
      </c>
      <c r="D5385" s="12" t="s">
        <v>1859</v>
      </c>
      <c r="E5385" s="18" t="s">
        <v>16</v>
      </c>
      <c r="F5385" s="18" t="s">
        <v>0</v>
      </c>
      <c r="G5385" s="81" t="s">
        <v>0</v>
      </c>
      <c r="H5385" s="18" t="s">
        <v>17</v>
      </c>
      <c r="I5385" s="3">
        <v>285166</v>
      </c>
      <c r="J5385" s="3">
        <f t="shared" ref="J5385:K5385" si="4584">SUM(J5386:J5393)</f>
        <v>177666</v>
      </c>
      <c r="K5385" s="3">
        <f t="shared" si="4584"/>
        <v>142717</v>
      </c>
      <c r="L5385" s="3">
        <f t="shared" si="4574"/>
        <v>25683</v>
      </c>
      <c r="M5385" s="3">
        <f t="shared" ref="M5385:O5385" si="4585">SUM(M5386:M5393)</f>
        <v>23493</v>
      </c>
      <c r="N5385" s="3">
        <f t="shared" si="4585"/>
        <v>1070</v>
      </c>
      <c r="O5385" s="3">
        <f t="shared" si="4585"/>
        <v>1120</v>
      </c>
      <c r="P5385" s="3">
        <f t="shared" si="4576"/>
        <v>168400</v>
      </c>
      <c r="Q5385" s="3">
        <f t="shared" si="4541"/>
        <v>94.784595814618442</v>
      </c>
    </row>
    <row r="5386" spans="1:17">
      <c r="A5386" s="12" t="s">
        <v>803</v>
      </c>
      <c r="B5386" s="12" t="s">
        <v>140</v>
      </c>
      <c r="C5386" s="12" t="s">
        <v>1093</v>
      </c>
      <c r="D5386" s="12" t="s">
        <v>1859</v>
      </c>
      <c r="E5386" s="11">
        <v>6131</v>
      </c>
      <c r="F5386" s="12"/>
      <c r="G5386" s="84" t="s">
        <v>3109</v>
      </c>
      <c r="H5386" s="13" t="s">
        <v>18</v>
      </c>
      <c r="I5386" s="2">
        <v>6000</v>
      </c>
      <c r="J5386" s="2">
        <v>0</v>
      </c>
      <c r="K5386" s="2">
        <v>0</v>
      </c>
      <c r="L5386" s="2">
        <f t="shared" si="4574"/>
        <v>0</v>
      </c>
      <c r="M5386" s="2">
        <v>0</v>
      </c>
      <c r="N5386" s="2">
        <v>0</v>
      </c>
      <c r="O5386" s="2">
        <v>0</v>
      </c>
      <c r="P5386" s="2">
        <f t="shared" si="4576"/>
        <v>0</v>
      </c>
      <c r="Q5386" s="2" t="str">
        <f t="shared" si="4541"/>
        <v>-</v>
      </c>
    </row>
    <row r="5387" spans="1:17">
      <c r="A5387" s="12" t="s">
        <v>803</v>
      </c>
      <c r="B5387" s="12" t="s">
        <v>140</v>
      </c>
      <c r="C5387" s="12" t="s">
        <v>1093</v>
      </c>
      <c r="D5387" s="12" t="s">
        <v>1859</v>
      </c>
      <c r="E5387" s="11">
        <v>6132</v>
      </c>
      <c r="F5387" s="12"/>
      <c r="G5387" s="84" t="s">
        <v>3109</v>
      </c>
      <c r="H5387" s="13" t="s">
        <v>19</v>
      </c>
      <c r="I5387" s="2">
        <v>56000</v>
      </c>
      <c r="J5387" s="2">
        <v>53000</v>
      </c>
      <c r="K5387" s="2">
        <v>52999</v>
      </c>
      <c r="L5387" s="2">
        <f t="shared" si="4574"/>
        <v>0</v>
      </c>
      <c r="M5387" s="2">
        <v>0</v>
      </c>
      <c r="N5387" s="2">
        <v>0</v>
      </c>
      <c r="O5387" s="2">
        <v>0</v>
      </c>
      <c r="P5387" s="2">
        <f t="shared" si="4576"/>
        <v>52999</v>
      </c>
      <c r="Q5387" s="2">
        <f t="shared" si="4541"/>
        <v>99.998113207547163</v>
      </c>
    </row>
    <row r="5388" spans="1:17">
      <c r="A5388" s="12" t="s">
        <v>803</v>
      </c>
      <c r="B5388" s="12" t="s">
        <v>140</v>
      </c>
      <c r="C5388" s="12" t="s">
        <v>1093</v>
      </c>
      <c r="D5388" s="12" t="s">
        <v>1859</v>
      </c>
      <c r="E5388" s="11">
        <v>6133</v>
      </c>
      <c r="F5388" s="12"/>
      <c r="G5388" s="84" t="s">
        <v>3109</v>
      </c>
      <c r="H5388" s="13" t="s">
        <v>20</v>
      </c>
      <c r="I5388" s="2">
        <v>14644</v>
      </c>
      <c r="J5388" s="2">
        <v>12644</v>
      </c>
      <c r="K5388" s="2">
        <v>12644</v>
      </c>
      <c r="L5388" s="2">
        <f t="shared" si="4574"/>
        <v>0</v>
      </c>
      <c r="M5388" s="2">
        <v>0</v>
      </c>
      <c r="N5388" s="2">
        <v>0</v>
      </c>
      <c r="O5388" s="2">
        <v>0</v>
      </c>
      <c r="P5388" s="2">
        <f t="shared" si="4576"/>
        <v>12644</v>
      </c>
      <c r="Q5388" s="2">
        <f t="shared" si="4541"/>
        <v>100</v>
      </c>
    </row>
    <row r="5389" spans="1:17">
      <c r="A5389" s="12" t="s">
        <v>803</v>
      </c>
      <c r="B5389" s="12" t="s">
        <v>140</v>
      </c>
      <c r="C5389" s="12" t="s">
        <v>1093</v>
      </c>
      <c r="D5389" s="12" t="s">
        <v>1859</v>
      </c>
      <c r="E5389" s="11">
        <v>6134</v>
      </c>
      <c r="F5389" s="12"/>
      <c r="G5389" s="84" t="s">
        <v>3109</v>
      </c>
      <c r="H5389" s="13" t="s">
        <v>21</v>
      </c>
      <c r="I5389" s="2">
        <v>20000</v>
      </c>
      <c r="J5389" s="2">
        <v>15000</v>
      </c>
      <c r="K5389" s="2">
        <v>8700</v>
      </c>
      <c r="L5389" s="2">
        <f t="shared" si="4574"/>
        <v>3000</v>
      </c>
      <c r="M5389" s="2">
        <v>2500</v>
      </c>
      <c r="N5389" s="2">
        <v>250</v>
      </c>
      <c r="O5389" s="2">
        <v>250</v>
      </c>
      <c r="P5389" s="2">
        <f t="shared" si="4576"/>
        <v>11700</v>
      </c>
      <c r="Q5389" s="2">
        <f t="shared" si="4541"/>
        <v>78</v>
      </c>
    </row>
    <row r="5390" spans="1:17">
      <c r="A5390" s="12" t="s">
        <v>803</v>
      </c>
      <c r="B5390" s="12" t="s">
        <v>140</v>
      </c>
      <c r="C5390" s="12" t="s">
        <v>1093</v>
      </c>
      <c r="D5390" s="12" t="s">
        <v>1859</v>
      </c>
      <c r="E5390" s="11">
        <v>6135</v>
      </c>
      <c r="F5390" s="12"/>
      <c r="G5390" s="84" t="s">
        <v>3109</v>
      </c>
      <c r="H5390" s="13" t="s">
        <v>22</v>
      </c>
      <c r="I5390" s="2">
        <v>5143</v>
      </c>
      <c r="J5390" s="2">
        <v>2143</v>
      </c>
      <c r="K5390" s="2">
        <v>1762</v>
      </c>
      <c r="L5390" s="2">
        <f t="shared" si="4574"/>
        <v>381</v>
      </c>
      <c r="M5390" s="2">
        <v>381</v>
      </c>
      <c r="N5390" s="2">
        <v>0</v>
      </c>
      <c r="O5390" s="2">
        <v>0</v>
      </c>
      <c r="P5390" s="2">
        <f t="shared" si="4576"/>
        <v>2143</v>
      </c>
      <c r="Q5390" s="2">
        <f t="shared" si="4541"/>
        <v>100</v>
      </c>
    </row>
    <row r="5391" spans="1:17">
      <c r="A5391" s="12" t="s">
        <v>803</v>
      </c>
      <c r="B5391" s="12" t="s">
        <v>140</v>
      </c>
      <c r="C5391" s="12" t="s">
        <v>1093</v>
      </c>
      <c r="D5391" s="12" t="s">
        <v>1859</v>
      </c>
      <c r="E5391" s="11">
        <v>6137</v>
      </c>
      <c r="F5391" s="12"/>
      <c r="G5391" s="84" t="s">
        <v>3109</v>
      </c>
      <c r="H5391" s="13" t="s">
        <v>24</v>
      </c>
      <c r="I5391" s="2">
        <v>10085</v>
      </c>
      <c r="J5391" s="2">
        <v>6585</v>
      </c>
      <c r="K5391" s="2">
        <v>3882</v>
      </c>
      <c r="L5391" s="2">
        <f t="shared" si="4574"/>
        <v>1550</v>
      </c>
      <c r="M5391" s="2">
        <v>1000</v>
      </c>
      <c r="N5391" s="2">
        <v>250</v>
      </c>
      <c r="O5391" s="2">
        <v>300</v>
      </c>
      <c r="P5391" s="2">
        <f t="shared" si="4576"/>
        <v>5432</v>
      </c>
      <c r="Q5391" s="2">
        <f t="shared" si="4541"/>
        <v>82.490508731966599</v>
      </c>
    </row>
    <row r="5392" spans="1:17">
      <c r="A5392" s="12" t="s">
        <v>803</v>
      </c>
      <c r="B5392" s="12" t="s">
        <v>140</v>
      </c>
      <c r="C5392" s="12" t="s">
        <v>1093</v>
      </c>
      <c r="D5392" s="12" t="s">
        <v>1859</v>
      </c>
      <c r="E5392" s="11">
        <v>6138</v>
      </c>
      <c r="F5392" s="12"/>
      <c r="G5392" s="84" t="s">
        <v>3109</v>
      </c>
      <c r="H5392" s="13" t="s">
        <v>25</v>
      </c>
      <c r="I5392" s="2">
        <v>1500</v>
      </c>
      <c r="J5392" s="2">
        <v>1500</v>
      </c>
      <c r="K5392" s="2">
        <v>1306</v>
      </c>
      <c r="L5392" s="2">
        <f t="shared" si="4574"/>
        <v>194</v>
      </c>
      <c r="M5392" s="2">
        <v>194</v>
      </c>
      <c r="N5392" s="2">
        <v>0</v>
      </c>
      <c r="O5392" s="2">
        <v>0</v>
      </c>
      <c r="P5392" s="2">
        <f t="shared" si="4576"/>
        <v>1500</v>
      </c>
      <c r="Q5392" s="2">
        <f t="shared" si="4541"/>
        <v>100</v>
      </c>
    </row>
    <row r="5393" spans="1:17">
      <c r="A5393" s="17" t="s">
        <v>803</v>
      </c>
      <c r="B5393" s="17" t="s">
        <v>140</v>
      </c>
      <c r="C5393" s="17" t="s">
        <v>1093</v>
      </c>
      <c r="D5393" s="17" t="s">
        <v>1859</v>
      </c>
      <c r="E5393" s="17" t="s">
        <v>99</v>
      </c>
      <c r="F5393" s="12" t="s">
        <v>0</v>
      </c>
      <c r="G5393" s="84" t="s">
        <v>0</v>
      </c>
      <c r="H5393" s="18" t="s">
        <v>26</v>
      </c>
      <c r="I5393" s="3">
        <v>171794</v>
      </c>
      <c r="J5393" s="3">
        <f t="shared" ref="J5393:K5393" si="4586">SUM(J5394:J5396)</f>
        <v>86794</v>
      </c>
      <c r="K5393" s="3">
        <f t="shared" si="4586"/>
        <v>61424</v>
      </c>
      <c r="L5393" s="3">
        <f t="shared" si="4574"/>
        <v>20558</v>
      </c>
      <c r="M5393" s="3">
        <f t="shared" ref="M5393:O5393" si="4587">SUM(M5394:M5396)</f>
        <v>19418</v>
      </c>
      <c r="N5393" s="3">
        <f t="shared" si="4587"/>
        <v>570</v>
      </c>
      <c r="O5393" s="3">
        <f t="shared" si="4587"/>
        <v>570</v>
      </c>
      <c r="P5393" s="3">
        <f t="shared" si="4576"/>
        <v>81982</v>
      </c>
      <c r="Q5393" s="3">
        <f t="shared" si="4541"/>
        <v>94.455837961149385</v>
      </c>
    </row>
    <row r="5394" spans="1:17">
      <c r="A5394" s="12" t="s">
        <v>803</v>
      </c>
      <c r="B5394" s="12" t="s">
        <v>140</v>
      </c>
      <c r="C5394" s="12" t="s">
        <v>1093</v>
      </c>
      <c r="D5394" s="12" t="s">
        <v>1859</v>
      </c>
      <c r="E5394" s="11">
        <v>6139</v>
      </c>
      <c r="F5394" s="12"/>
      <c r="G5394" s="84" t="s">
        <v>3109</v>
      </c>
      <c r="H5394" s="13" t="s">
        <v>26</v>
      </c>
      <c r="I5394" s="2">
        <v>161848</v>
      </c>
      <c r="J5394" s="2">
        <v>76848</v>
      </c>
      <c r="K5394" s="2">
        <v>58000</v>
      </c>
      <c r="L5394" s="2">
        <f t="shared" si="4574"/>
        <v>18848</v>
      </c>
      <c r="M5394" s="2">
        <v>18848</v>
      </c>
      <c r="N5394" s="2">
        <v>0</v>
      </c>
      <c r="O5394" s="2">
        <v>0</v>
      </c>
      <c r="P5394" s="2">
        <f t="shared" si="4576"/>
        <v>76848</v>
      </c>
      <c r="Q5394" s="2">
        <f t="shared" si="4541"/>
        <v>100</v>
      </c>
    </row>
    <row r="5395" spans="1:17">
      <c r="A5395" s="33" t="s">
        <v>803</v>
      </c>
      <c r="B5395" s="33" t="s">
        <v>140</v>
      </c>
      <c r="C5395" s="33" t="s">
        <v>1093</v>
      </c>
      <c r="D5395" s="33" t="s">
        <v>1859</v>
      </c>
      <c r="E5395" s="34">
        <v>6139</v>
      </c>
      <c r="F5395" s="33" t="s">
        <v>1866</v>
      </c>
      <c r="G5395" s="84" t="s">
        <v>3109</v>
      </c>
      <c r="H5395" s="35" t="s">
        <v>108</v>
      </c>
      <c r="I5395" s="2">
        <v>6446</v>
      </c>
      <c r="J5395" s="2">
        <v>6446</v>
      </c>
      <c r="K5395" s="2">
        <v>3424</v>
      </c>
      <c r="L5395" s="2">
        <f t="shared" si="4574"/>
        <v>1710</v>
      </c>
      <c r="M5395" s="2">
        <v>570</v>
      </c>
      <c r="N5395" s="2">
        <v>570</v>
      </c>
      <c r="O5395" s="2">
        <v>570</v>
      </c>
      <c r="P5395" s="2">
        <f t="shared" si="4576"/>
        <v>5134</v>
      </c>
      <c r="Q5395" s="2">
        <f t="shared" si="4541"/>
        <v>79.646292274278622</v>
      </c>
    </row>
    <row r="5396" spans="1:17" ht="22.5">
      <c r="A5396" s="12" t="s">
        <v>803</v>
      </c>
      <c r="B5396" s="12" t="s">
        <v>140</v>
      </c>
      <c r="C5396" s="12" t="s">
        <v>1093</v>
      </c>
      <c r="D5396" s="12" t="s">
        <v>1859</v>
      </c>
      <c r="E5396" s="11">
        <v>6139</v>
      </c>
      <c r="F5396" s="12" t="s">
        <v>1867</v>
      </c>
      <c r="G5396" s="84" t="s">
        <v>3109</v>
      </c>
      <c r="H5396" s="13" t="s">
        <v>114</v>
      </c>
      <c r="I5396" s="2">
        <v>3500</v>
      </c>
      <c r="J5396" s="2">
        <v>3500</v>
      </c>
      <c r="K5396" s="2">
        <v>0</v>
      </c>
      <c r="L5396" s="2">
        <f t="shared" si="4574"/>
        <v>0</v>
      </c>
      <c r="M5396" s="2"/>
      <c r="N5396" s="2"/>
      <c r="O5396" s="2"/>
      <c r="P5396" s="2">
        <f t="shared" si="4576"/>
        <v>0</v>
      </c>
      <c r="Q5396" s="2">
        <f t="shared" si="4541"/>
        <v>0</v>
      </c>
    </row>
    <row r="5397" spans="1:17" ht="22.5">
      <c r="A5397" s="17" t="s">
        <v>0</v>
      </c>
      <c r="B5397" s="17" t="s">
        <v>0</v>
      </c>
      <c r="C5397" s="17" t="s">
        <v>0</v>
      </c>
      <c r="D5397" s="18" t="s">
        <v>0</v>
      </c>
      <c r="E5397" s="18" t="s">
        <v>0</v>
      </c>
      <c r="F5397" s="18" t="s">
        <v>0</v>
      </c>
      <c r="G5397" s="81" t="s">
        <v>0</v>
      </c>
      <c r="H5397" s="24" t="s">
        <v>58</v>
      </c>
      <c r="I5397" s="29">
        <v>80000</v>
      </c>
      <c r="J5397" s="29">
        <f t="shared" ref="J5397:K5397" si="4588">SUM(J5398)</f>
        <v>30000</v>
      </c>
      <c r="K5397" s="29">
        <f t="shared" si="4588"/>
        <v>0</v>
      </c>
      <c r="L5397" s="29">
        <f t="shared" si="4574"/>
        <v>30000</v>
      </c>
      <c r="M5397" s="29">
        <f t="shared" ref="M5397:O5397" si="4589">SUM(M5398)</f>
        <v>30000</v>
      </c>
      <c r="N5397" s="29">
        <f t="shared" si="4589"/>
        <v>0</v>
      </c>
      <c r="O5397" s="29">
        <f t="shared" si="4589"/>
        <v>0</v>
      </c>
      <c r="P5397" s="29">
        <f t="shared" si="4576"/>
        <v>30000</v>
      </c>
      <c r="Q5397" s="29">
        <f t="shared" si="4541"/>
        <v>100</v>
      </c>
    </row>
    <row r="5398" spans="1:17">
      <c r="A5398" s="12" t="s">
        <v>803</v>
      </c>
      <c r="B5398" s="12" t="s">
        <v>140</v>
      </c>
      <c r="C5398" s="12" t="s">
        <v>1093</v>
      </c>
      <c r="D5398" s="12" t="s">
        <v>1859</v>
      </c>
      <c r="E5398" s="18" t="s">
        <v>50</v>
      </c>
      <c r="F5398" s="18" t="s">
        <v>0</v>
      </c>
      <c r="G5398" s="81" t="s">
        <v>0</v>
      </c>
      <c r="H5398" s="18" t="s">
        <v>51</v>
      </c>
      <c r="I5398" s="3">
        <v>80000</v>
      </c>
      <c r="J5398" s="3">
        <f t="shared" ref="J5398" si="4590">SUM(J5399:J5400)</f>
        <v>30000</v>
      </c>
      <c r="K5398" s="3">
        <f t="shared" ref="K5398" si="4591">SUM(K5399:K5400)</f>
        <v>0</v>
      </c>
      <c r="L5398" s="3">
        <f t="shared" si="4574"/>
        <v>30000</v>
      </c>
      <c r="M5398" s="3">
        <f t="shared" ref="M5398:O5398" si="4592">SUM(M5399:M5400)</f>
        <v>30000</v>
      </c>
      <c r="N5398" s="3">
        <f t="shared" si="4592"/>
        <v>0</v>
      </c>
      <c r="O5398" s="3">
        <f t="shared" si="4592"/>
        <v>0</v>
      </c>
      <c r="P5398" s="3">
        <f t="shared" si="4576"/>
        <v>30000</v>
      </c>
      <c r="Q5398" s="3">
        <f t="shared" si="4541"/>
        <v>100</v>
      </c>
    </row>
    <row r="5399" spans="1:17">
      <c r="A5399" s="12" t="s">
        <v>803</v>
      </c>
      <c r="B5399" s="12" t="s">
        <v>140</v>
      </c>
      <c r="C5399" s="12" t="s">
        <v>1093</v>
      </c>
      <c r="D5399" s="12" t="s">
        <v>1859</v>
      </c>
      <c r="E5399" s="11">
        <v>8213</v>
      </c>
      <c r="F5399" s="12"/>
      <c r="G5399" s="84" t="s">
        <v>3109</v>
      </c>
      <c r="H5399" s="13" t="s">
        <v>54</v>
      </c>
      <c r="I5399" s="2">
        <v>50000</v>
      </c>
      <c r="J5399" s="2">
        <v>20000</v>
      </c>
      <c r="K5399" s="2">
        <v>0</v>
      </c>
      <c r="L5399" s="2">
        <f t="shared" si="4574"/>
        <v>20000</v>
      </c>
      <c r="M5399" s="2">
        <v>20000</v>
      </c>
      <c r="N5399" s="2">
        <v>0</v>
      </c>
      <c r="O5399" s="2">
        <v>0</v>
      </c>
      <c r="P5399" s="2">
        <f t="shared" si="4576"/>
        <v>20000</v>
      </c>
      <c r="Q5399" s="2">
        <f t="shared" si="4541"/>
        <v>100</v>
      </c>
    </row>
    <row r="5400" spans="1:17">
      <c r="A5400" s="12" t="s">
        <v>803</v>
      </c>
      <c r="B5400" s="12" t="s">
        <v>140</v>
      </c>
      <c r="C5400" s="12" t="s">
        <v>1093</v>
      </c>
      <c r="D5400" s="12" t="s">
        <v>1859</v>
      </c>
      <c r="E5400" s="11">
        <v>8216</v>
      </c>
      <c r="F5400" s="12"/>
      <c r="G5400" s="84" t="s">
        <v>3109</v>
      </c>
      <c r="H5400" s="13" t="s">
        <v>57</v>
      </c>
      <c r="I5400" s="2">
        <v>30000</v>
      </c>
      <c r="J5400" s="2">
        <v>10000</v>
      </c>
      <c r="K5400" s="2">
        <v>0</v>
      </c>
      <c r="L5400" s="2">
        <f t="shared" si="4574"/>
        <v>10000</v>
      </c>
      <c r="M5400" s="2">
        <v>10000</v>
      </c>
      <c r="N5400" s="2">
        <v>0</v>
      </c>
      <c r="O5400" s="2">
        <v>0</v>
      </c>
      <c r="P5400" s="2">
        <f t="shared" si="4576"/>
        <v>10000</v>
      </c>
      <c r="Q5400" s="2">
        <f t="shared" si="4541"/>
        <v>100</v>
      </c>
    </row>
    <row r="5401" spans="1:17">
      <c r="A5401" s="13" t="s">
        <v>0</v>
      </c>
      <c r="B5401" s="13" t="s">
        <v>0</v>
      </c>
      <c r="C5401" s="13" t="s">
        <v>0</v>
      </c>
      <c r="D5401" s="13" t="s">
        <v>0</v>
      </c>
      <c r="E5401" s="13" t="s">
        <v>0</v>
      </c>
      <c r="F5401" s="13" t="s">
        <v>0</v>
      </c>
      <c r="G5401" s="84" t="s">
        <v>0</v>
      </c>
      <c r="H5401" s="24" t="s">
        <v>1868</v>
      </c>
      <c r="I5401" s="29">
        <v>3037149</v>
      </c>
      <c r="J5401" s="29">
        <f t="shared" ref="J5401:K5401" si="4593">SUM(J5374,J5397)</f>
        <v>2890360</v>
      </c>
      <c r="K5401" s="29">
        <f t="shared" si="4593"/>
        <v>1563439</v>
      </c>
      <c r="L5401" s="29">
        <f t="shared" si="4574"/>
        <v>718579</v>
      </c>
      <c r="M5401" s="29">
        <f t="shared" ref="M5401:O5401" si="4594">SUM(M5374,M5397)</f>
        <v>263978</v>
      </c>
      <c r="N5401" s="29">
        <f t="shared" si="4594"/>
        <v>221331</v>
      </c>
      <c r="O5401" s="29">
        <f t="shared" si="4594"/>
        <v>233270</v>
      </c>
      <c r="P5401" s="29">
        <f t="shared" si="4576"/>
        <v>2282018</v>
      </c>
      <c r="Q5401" s="29">
        <f t="shared" ref="Q5401:Q5464" si="4595">IF(J5401=0,"-",P5401/J5401*100)</f>
        <v>78.952725612034484</v>
      </c>
    </row>
    <row r="5402" spans="1:17" ht="15.75" thickBot="1">
      <c r="A5402" s="13" t="s">
        <v>0</v>
      </c>
      <c r="B5402" s="13" t="s">
        <v>0</v>
      </c>
      <c r="C5402" s="13" t="s">
        <v>0</v>
      </c>
      <c r="D5402" s="13" t="s">
        <v>0</v>
      </c>
      <c r="E5402" s="13" t="s">
        <v>0</v>
      </c>
      <c r="F5402" s="13" t="s">
        <v>0</v>
      </c>
      <c r="G5402" s="84" t="s">
        <v>0</v>
      </c>
      <c r="H5402" s="18" t="s">
        <v>125</v>
      </c>
      <c r="I5402" s="3">
        <v>74</v>
      </c>
      <c r="J5402" s="3">
        <v>74</v>
      </c>
      <c r="K5402" s="3">
        <v>0</v>
      </c>
      <c r="L5402" s="3">
        <f t="shared" si="4574"/>
        <v>0</v>
      </c>
      <c r="M5402" s="3"/>
      <c r="N5402" s="3"/>
      <c r="O5402" s="3"/>
      <c r="P5402" s="3">
        <f t="shared" si="4576"/>
        <v>0</v>
      </c>
      <c r="Q5402" s="3">
        <f t="shared" si="4595"/>
        <v>0</v>
      </c>
    </row>
    <row r="5403" spans="1:17" ht="45.75" thickBot="1">
      <c r="A5403" s="109" t="s">
        <v>0</v>
      </c>
      <c r="B5403" s="109" t="s">
        <v>0</v>
      </c>
      <c r="C5403" s="109" t="s">
        <v>0</v>
      </c>
      <c r="D5403" s="109" t="s">
        <v>0</v>
      </c>
      <c r="E5403" s="109" t="s">
        <v>0</v>
      </c>
      <c r="F5403" s="109" t="s">
        <v>0</v>
      </c>
      <c r="G5403" s="121" t="s">
        <v>0</v>
      </c>
      <c r="H5403" s="1" t="s">
        <v>126</v>
      </c>
      <c r="I5403" s="1" t="s">
        <v>3016</v>
      </c>
      <c r="J5403" s="1" t="s">
        <v>3199</v>
      </c>
      <c r="K5403" s="1" t="s">
        <v>3198</v>
      </c>
      <c r="L5403" s="1" t="s">
        <v>3191</v>
      </c>
      <c r="M5403" s="1" t="s">
        <v>3193</v>
      </c>
      <c r="N5403" s="1" t="s">
        <v>3194</v>
      </c>
      <c r="O5403" s="1" t="s">
        <v>3195</v>
      </c>
      <c r="P5403" s="1" t="s">
        <v>3192</v>
      </c>
      <c r="Q5403" s="1" t="s">
        <v>3185</v>
      </c>
    </row>
    <row r="5404" spans="1:17">
      <c r="A5404" s="110"/>
      <c r="B5404" s="110"/>
      <c r="C5404" s="110"/>
      <c r="D5404" s="110"/>
      <c r="E5404" s="110"/>
      <c r="F5404" s="110"/>
      <c r="G5404" s="122"/>
      <c r="H5404" s="26" t="s">
        <v>0</v>
      </c>
      <c r="I5404" s="28">
        <v>1</v>
      </c>
      <c r="J5404" s="28">
        <v>2</v>
      </c>
      <c r="K5404" s="28">
        <v>3</v>
      </c>
      <c r="L5404" s="28" t="s">
        <v>3186</v>
      </c>
      <c r="M5404" s="28">
        <v>5</v>
      </c>
      <c r="N5404" s="28">
        <v>6</v>
      </c>
      <c r="O5404" s="28">
        <v>7</v>
      </c>
      <c r="P5404" s="28" t="s">
        <v>3187</v>
      </c>
      <c r="Q5404" s="28">
        <v>9</v>
      </c>
    </row>
    <row r="5405" spans="1:17">
      <c r="A5405" s="110"/>
      <c r="B5405" s="110"/>
      <c r="C5405" s="110"/>
      <c r="D5405" s="110"/>
      <c r="E5405" s="110"/>
      <c r="F5405" s="110"/>
      <c r="G5405" s="122"/>
      <c r="H5405" s="8" t="s">
        <v>878</v>
      </c>
      <c r="I5405" s="9">
        <v>3037149</v>
      </c>
      <c r="J5405" s="9">
        <f t="shared" ref="J5405" si="4596">SUM(J5401)</f>
        <v>2890360</v>
      </c>
      <c r="K5405" s="9">
        <f t="shared" ref="K5405" si="4597">SUM(K5401)</f>
        <v>1563439</v>
      </c>
      <c r="L5405" s="9">
        <f t="shared" ref="L5405:L5406" si="4598">M5405+N5405+O5405</f>
        <v>718579</v>
      </c>
      <c r="M5405" s="9">
        <f t="shared" ref="M5405:O5405" si="4599">SUM(M5401)</f>
        <v>263978</v>
      </c>
      <c r="N5405" s="9">
        <f t="shared" si="4599"/>
        <v>221331</v>
      </c>
      <c r="O5405" s="9">
        <f t="shared" si="4599"/>
        <v>233270</v>
      </c>
      <c r="P5405" s="9">
        <f t="shared" ref="P5405:P5406" si="4600">SUM(K5405+L5405)</f>
        <v>2282018</v>
      </c>
      <c r="Q5405" s="9">
        <f t="shared" si="4595"/>
        <v>78.952725612034484</v>
      </c>
    </row>
    <row r="5406" spans="1:17">
      <c r="A5406" s="110"/>
      <c r="B5406" s="110"/>
      <c r="C5406" s="110"/>
      <c r="D5406" s="110"/>
      <c r="E5406" s="110"/>
      <c r="F5406" s="110"/>
      <c r="G5406" s="122"/>
      <c r="H5406" s="10" t="s">
        <v>68</v>
      </c>
      <c r="I5406" s="9">
        <v>3037149</v>
      </c>
      <c r="J5406" s="9">
        <f t="shared" ref="J5406" si="4601">SUM(J5405)</f>
        <v>2890360</v>
      </c>
      <c r="K5406" s="9">
        <f t="shared" ref="K5406" si="4602">SUM(K5405)</f>
        <v>1563439</v>
      </c>
      <c r="L5406" s="9">
        <f t="shared" si="4598"/>
        <v>718579</v>
      </c>
      <c r="M5406" s="9">
        <f t="shared" ref="M5406:O5406" si="4603">SUM(M5405)</f>
        <v>263978</v>
      </c>
      <c r="N5406" s="9">
        <f t="shared" si="4603"/>
        <v>221331</v>
      </c>
      <c r="O5406" s="9">
        <f t="shared" si="4603"/>
        <v>233270</v>
      </c>
      <c r="P5406" s="9">
        <f t="shared" si="4600"/>
        <v>2282018</v>
      </c>
      <c r="Q5406" s="9">
        <f t="shared" si="4595"/>
        <v>78.952725612034484</v>
      </c>
    </row>
    <row r="5407" spans="1:17">
      <c r="A5407" s="111"/>
      <c r="B5407" s="111"/>
      <c r="C5407" s="111"/>
      <c r="D5407" s="111"/>
      <c r="E5407" s="111"/>
      <c r="F5407" s="111"/>
      <c r="G5407" s="123"/>
      <c r="Q5407" t="str">
        <f t="shared" si="4595"/>
        <v>-</v>
      </c>
    </row>
    <row r="5408" spans="1:17" ht="15.75" thickBot="1">
      <c r="A5408" s="13" t="s">
        <v>0</v>
      </c>
      <c r="B5408" s="13" t="s">
        <v>0</v>
      </c>
      <c r="C5408" s="13" t="s">
        <v>0</v>
      </c>
      <c r="D5408" s="13" t="s">
        <v>0</v>
      </c>
      <c r="E5408" s="13" t="s">
        <v>0</v>
      </c>
      <c r="F5408" s="13" t="s">
        <v>0</v>
      </c>
      <c r="G5408" s="84" t="s">
        <v>0</v>
      </c>
      <c r="H5408" s="27" t="s">
        <v>0</v>
      </c>
      <c r="I5408" s="27"/>
      <c r="J5408" s="27"/>
      <c r="K5408" s="27"/>
      <c r="L5408" s="27"/>
      <c r="M5408" s="27"/>
      <c r="N5408" s="27"/>
      <c r="O5408" s="27"/>
      <c r="P5408" s="27"/>
      <c r="Q5408" s="27" t="str">
        <f t="shared" si="4595"/>
        <v>-</v>
      </c>
    </row>
    <row r="5409" spans="1:17" ht="45.75" thickBot="1">
      <c r="A5409" s="1" t="s">
        <v>82</v>
      </c>
      <c r="B5409" s="1" t="s">
        <v>83</v>
      </c>
      <c r="C5409" s="1" t="s">
        <v>84</v>
      </c>
      <c r="D5409" s="19" t="s">
        <v>0</v>
      </c>
      <c r="E5409" s="1" t="s">
        <v>85</v>
      </c>
      <c r="F5409" s="1" t="s">
        <v>86</v>
      </c>
      <c r="G5409" s="82" t="s">
        <v>87</v>
      </c>
      <c r="H5409" s="1" t="s">
        <v>1</v>
      </c>
      <c r="I5409" s="1" t="s">
        <v>3016</v>
      </c>
      <c r="J5409" s="1" t="s">
        <v>3199</v>
      </c>
      <c r="K5409" s="1" t="s">
        <v>3198</v>
      </c>
      <c r="L5409" s="1" t="s">
        <v>3191</v>
      </c>
      <c r="M5409" s="1" t="s">
        <v>3193</v>
      </c>
      <c r="N5409" s="1" t="s">
        <v>3194</v>
      </c>
      <c r="O5409" s="1" t="s">
        <v>3195</v>
      </c>
      <c r="P5409" s="1" t="s">
        <v>3192</v>
      </c>
      <c r="Q5409" s="1" t="s">
        <v>3185</v>
      </c>
    </row>
    <row r="5410" spans="1:17">
      <c r="A5410" s="20" t="s">
        <v>0</v>
      </c>
      <c r="B5410" s="20" t="s">
        <v>0</v>
      </c>
      <c r="C5410" s="20" t="s">
        <v>0</v>
      </c>
      <c r="D5410" s="21" t="s">
        <v>0</v>
      </c>
      <c r="E5410" s="21" t="s">
        <v>0</v>
      </c>
      <c r="F5410" s="22" t="s">
        <v>0</v>
      </c>
      <c r="G5410" s="83" t="s">
        <v>0</v>
      </c>
      <c r="H5410" s="23" t="s">
        <v>0</v>
      </c>
      <c r="I5410" s="28">
        <v>1</v>
      </c>
      <c r="J5410" s="28">
        <v>2</v>
      </c>
      <c r="K5410" s="28">
        <v>3</v>
      </c>
      <c r="L5410" s="28" t="s">
        <v>3186</v>
      </c>
      <c r="M5410" s="28">
        <v>5</v>
      </c>
      <c r="N5410" s="28">
        <v>6</v>
      </c>
      <c r="O5410" s="28">
        <v>7</v>
      </c>
      <c r="P5410" s="28" t="s">
        <v>3187</v>
      </c>
      <c r="Q5410" s="28">
        <v>9</v>
      </c>
    </row>
    <row r="5411" spans="1:17">
      <c r="A5411" s="17" t="s">
        <v>803</v>
      </c>
      <c r="B5411" s="17" t="s">
        <v>140</v>
      </c>
      <c r="C5411" s="12" t="s">
        <v>1104</v>
      </c>
      <c r="D5411" s="12" t="s">
        <v>1869</v>
      </c>
      <c r="E5411" s="18" t="s">
        <v>0</v>
      </c>
      <c r="F5411" s="18" t="s">
        <v>0</v>
      </c>
      <c r="G5411" s="81" t="s">
        <v>0</v>
      </c>
      <c r="H5411" s="18" t="s">
        <v>1870</v>
      </c>
      <c r="I5411" s="11"/>
      <c r="J5411" s="11"/>
      <c r="K5411" s="11"/>
      <c r="L5411" s="11"/>
      <c r="M5411" s="11"/>
      <c r="N5411" s="11"/>
      <c r="O5411" s="11"/>
      <c r="P5411" s="11"/>
      <c r="Q5411" s="11" t="str">
        <f t="shared" si="4595"/>
        <v>-</v>
      </c>
    </row>
    <row r="5412" spans="1:17" ht="22.5">
      <c r="A5412" s="17" t="s">
        <v>0</v>
      </c>
      <c r="B5412" s="17" t="s">
        <v>0</v>
      </c>
      <c r="C5412" s="17" t="s">
        <v>0</v>
      </c>
      <c r="D5412" s="18" t="s">
        <v>0</v>
      </c>
      <c r="E5412" s="18" t="s">
        <v>0</v>
      </c>
      <c r="F5412" s="18" t="s">
        <v>0</v>
      </c>
      <c r="G5412" s="81" t="s">
        <v>0</v>
      </c>
      <c r="H5412" s="24" t="s">
        <v>27</v>
      </c>
      <c r="I5412" s="29">
        <v>2364009</v>
      </c>
      <c r="J5412" s="29">
        <f t="shared" ref="J5412" si="4604">SUM(J5413,J5421,J5423)</f>
        <v>2326458</v>
      </c>
      <c r="K5412" s="29">
        <f t="shared" ref="K5412" si="4605">SUM(K5413,K5421,K5423)</f>
        <v>1279373</v>
      </c>
      <c r="L5412" s="29">
        <f t="shared" ref="L5412:L5444" si="4606">M5412+N5412+O5412</f>
        <v>583800</v>
      </c>
      <c r="M5412" s="29">
        <f t="shared" ref="M5412:O5412" si="4607">SUM(M5413,M5421,M5423)</f>
        <v>196600</v>
      </c>
      <c r="N5412" s="29">
        <f t="shared" si="4607"/>
        <v>196600</v>
      </c>
      <c r="O5412" s="29">
        <f t="shared" si="4607"/>
        <v>190600</v>
      </c>
      <c r="P5412" s="29">
        <f t="shared" ref="P5412:P5444" si="4608">SUM(K5412+L5412)</f>
        <v>1863173</v>
      </c>
      <c r="Q5412" s="29">
        <f t="shared" si="4595"/>
        <v>80.086251288439342</v>
      </c>
    </row>
    <row r="5413" spans="1:17">
      <c r="A5413" s="12" t="s">
        <v>803</v>
      </c>
      <c r="B5413" s="12" t="s">
        <v>140</v>
      </c>
      <c r="C5413" s="12" t="s">
        <v>1104</v>
      </c>
      <c r="D5413" s="12" t="s">
        <v>1869</v>
      </c>
      <c r="E5413" s="18" t="s">
        <v>2</v>
      </c>
      <c r="F5413" s="18" t="s">
        <v>0</v>
      </c>
      <c r="G5413" s="81" t="s">
        <v>0</v>
      </c>
      <c r="H5413" s="18" t="s">
        <v>3</v>
      </c>
      <c r="I5413" s="3">
        <v>1969164</v>
      </c>
      <c r="J5413" s="3">
        <f t="shared" ref="J5413" si="4609">SUM(J5414:J5415)</f>
        <v>1973113</v>
      </c>
      <c r="K5413" s="3">
        <f t="shared" ref="K5413" si="4610">SUM(K5414:K5415)</f>
        <v>1038900</v>
      </c>
      <c r="L5413" s="3">
        <f t="shared" si="4606"/>
        <v>520300</v>
      </c>
      <c r="M5413" s="3">
        <f t="shared" ref="M5413:O5413" si="4611">SUM(M5414:M5415)</f>
        <v>174600</v>
      </c>
      <c r="N5413" s="3">
        <f t="shared" si="4611"/>
        <v>174600</v>
      </c>
      <c r="O5413" s="3">
        <f t="shared" si="4611"/>
        <v>171100</v>
      </c>
      <c r="P5413" s="3">
        <f t="shared" si="4608"/>
        <v>1559200</v>
      </c>
      <c r="Q5413" s="3">
        <f t="shared" si="4595"/>
        <v>79.022336784563279</v>
      </c>
    </row>
    <row r="5414" spans="1:17">
      <c r="A5414" s="33" t="s">
        <v>803</v>
      </c>
      <c r="B5414" s="33" t="s">
        <v>140</v>
      </c>
      <c r="C5414" s="33" t="s">
        <v>1104</v>
      </c>
      <c r="D5414" s="33" t="s">
        <v>1869</v>
      </c>
      <c r="E5414" s="34">
        <v>6111</v>
      </c>
      <c r="F5414" s="33"/>
      <c r="G5414" s="84" t="s">
        <v>3109</v>
      </c>
      <c r="H5414" s="35" t="s">
        <v>4</v>
      </c>
      <c r="I5414" s="2">
        <v>1711864</v>
      </c>
      <c r="J5414" s="2">
        <v>1711864</v>
      </c>
      <c r="K5414" s="2">
        <v>873841</v>
      </c>
      <c r="L5414" s="2">
        <f t="shared" si="4606"/>
        <v>450000</v>
      </c>
      <c r="M5414" s="2">
        <v>150000</v>
      </c>
      <c r="N5414" s="2">
        <v>150000</v>
      </c>
      <c r="O5414" s="2">
        <v>150000</v>
      </c>
      <c r="P5414" s="2">
        <f t="shared" si="4608"/>
        <v>1323841</v>
      </c>
      <c r="Q5414" s="2">
        <f t="shared" si="4595"/>
        <v>77.333304514844642</v>
      </c>
    </row>
    <row r="5415" spans="1:17">
      <c r="A5415" s="17" t="s">
        <v>803</v>
      </c>
      <c r="B5415" s="17" t="s">
        <v>140</v>
      </c>
      <c r="C5415" s="17" t="s">
        <v>1104</v>
      </c>
      <c r="D5415" s="17" t="s">
        <v>1869</v>
      </c>
      <c r="E5415" s="17" t="s">
        <v>91</v>
      </c>
      <c r="F5415" s="12" t="s">
        <v>0</v>
      </c>
      <c r="G5415" s="84" t="s">
        <v>0</v>
      </c>
      <c r="H5415" s="18" t="s">
        <v>5</v>
      </c>
      <c r="I5415" s="3">
        <v>257300</v>
      </c>
      <c r="J5415" s="3">
        <f t="shared" ref="J5415:K5415" si="4612">SUM(J5416:J5420)</f>
        <v>261249</v>
      </c>
      <c r="K5415" s="3">
        <f t="shared" si="4612"/>
        <v>165059</v>
      </c>
      <c r="L5415" s="3">
        <f t="shared" si="4606"/>
        <v>70300</v>
      </c>
      <c r="M5415" s="3">
        <f t="shared" ref="M5415:O5415" si="4613">SUM(M5416:M5420)</f>
        <v>24600</v>
      </c>
      <c r="N5415" s="3">
        <f t="shared" si="4613"/>
        <v>24600</v>
      </c>
      <c r="O5415" s="3">
        <f t="shared" si="4613"/>
        <v>21100</v>
      </c>
      <c r="P5415" s="3">
        <f t="shared" si="4608"/>
        <v>235359</v>
      </c>
      <c r="Q5415" s="3">
        <f t="shared" si="4595"/>
        <v>90.089914219767351</v>
      </c>
    </row>
    <row r="5416" spans="1:17">
      <c r="A5416" s="33" t="s">
        <v>803</v>
      </c>
      <c r="B5416" s="33" t="s">
        <v>140</v>
      </c>
      <c r="C5416" s="33" t="s">
        <v>1104</v>
      </c>
      <c r="D5416" s="33" t="s">
        <v>1869</v>
      </c>
      <c r="E5416" s="34">
        <v>6112</v>
      </c>
      <c r="F5416" s="33" t="s">
        <v>1871</v>
      </c>
      <c r="G5416" s="84" t="s">
        <v>3109</v>
      </c>
      <c r="H5416" s="35" t="s">
        <v>9</v>
      </c>
      <c r="I5416" s="2">
        <v>47000</v>
      </c>
      <c r="J5416" s="2">
        <v>47000</v>
      </c>
      <c r="K5416" s="2">
        <v>24676</v>
      </c>
      <c r="L5416" s="2">
        <f t="shared" si="4606"/>
        <v>12000</v>
      </c>
      <c r="M5416" s="2">
        <v>4000</v>
      </c>
      <c r="N5416" s="2">
        <v>4000</v>
      </c>
      <c r="O5416" s="2">
        <v>4000</v>
      </c>
      <c r="P5416" s="2">
        <f t="shared" si="4608"/>
        <v>36676</v>
      </c>
      <c r="Q5416" s="2">
        <f t="shared" si="4595"/>
        <v>78.034042553191483</v>
      </c>
    </row>
    <row r="5417" spans="1:17">
      <c r="A5417" s="33" t="s">
        <v>803</v>
      </c>
      <c r="B5417" s="33" t="s">
        <v>140</v>
      </c>
      <c r="C5417" s="33" t="s">
        <v>1104</v>
      </c>
      <c r="D5417" s="33" t="s">
        <v>1869</v>
      </c>
      <c r="E5417" s="34">
        <v>6112</v>
      </c>
      <c r="F5417" s="33" t="s">
        <v>1872</v>
      </c>
      <c r="G5417" s="84" t="s">
        <v>3109</v>
      </c>
      <c r="H5417" s="35" t="s">
        <v>10</v>
      </c>
      <c r="I5417" s="2">
        <v>143200</v>
      </c>
      <c r="J5417" s="2">
        <v>143200</v>
      </c>
      <c r="K5417" s="2">
        <v>83834</v>
      </c>
      <c r="L5417" s="2">
        <f t="shared" si="4606"/>
        <v>43800</v>
      </c>
      <c r="M5417" s="2">
        <v>14600</v>
      </c>
      <c r="N5417" s="2">
        <v>14600</v>
      </c>
      <c r="O5417" s="2">
        <v>14600</v>
      </c>
      <c r="P5417" s="2">
        <f t="shared" si="4608"/>
        <v>127634</v>
      </c>
      <c r="Q5417" s="2">
        <f t="shared" si="4595"/>
        <v>89.129888268156421</v>
      </c>
    </row>
    <row r="5418" spans="1:17">
      <c r="A5418" s="12" t="s">
        <v>803</v>
      </c>
      <c r="B5418" s="12" t="s">
        <v>140</v>
      </c>
      <c r="C5418" s="12" t="s">
        <v>1104</v>
      </c>
      <c r="D5418" s="12" t="s">
        <v>1869</v>
      </c>
      <c r="E5418" s="11">
        <v>6112</v>
      </c>
      <c r="F5418" s="12" t="s">
        <v>1873</v>
      </c>
      <c r="G5418" s="84" t="s">
        <v>3109</v>
      </c>
      <c r="H5418" s="13" t="s">
        <v>7</v>
      </c>
      <c r="I5418" s="2">
        <v>32100</v>
      </c>
      <c r="J5418" s="2">
        <v>36049</v>
      </c>
      <c r="K5418" s="2">
        <v>36049</v>
      </c>
      <c r="L5418" s="2">
        <f t="shared" si="4606"/>
        <v>0</v>
      </c>
      <c r="M5418" s="2"/>
      <c r="N5418" s="2">
        <v>0</v>
      </c>
      <c r="O5418" s="2">
        <v>0</v>
      </c>
      <c r="P5418" s="2">
        <f t="shared" si="4608"/>
        <v>36049</v>
      </c>
      <c r="Q5418" s="2">
        <f t="shared" si="4595"/>
        <v>100</v>
      </c>
    </row>
    <row r="5419" spans="1:17">
      <c r="A5419" s="12" t="s">
        <v>803</v>
      </c>
      <c r="B5419" s="12" t="s">
        <v>140</v>
      </c>
      <c r="C5419" s="12" t="s">
        <v>1104</v>
      </c>
      <c r="D5419" s="12" t="s">
        <v>1869</v>
      </c>
      <c r="E5419" s="11">
        <v>6112</v>
      </c>
      <c r="F5419" s="12" t="s">
        <v>1874</v>
      </c>
      <c r="G5419" s="84" t="s">
        <v>3109</v>
      </c>
      <c r="H5419" s="13" t="s">
        <v>8</v>
      </c>
      <c r="I5419" s="2">
        <v>0</v>
      </c>
      <c r="J5419" s="2">
        <v>0</v>
      </c>
      <c r="K5419" s="2">
        <v>0</v>
      </c>
      <c r="L5419" s="2">
        <f t="shared" si="4606"/>
        <v>0</v>
      </c>
      <c r="M5419" s="2"/>
      <c r="N5419" s="2"/>
      <c r="O5419" s="2"/>
      <c r="P5419" s="2">
        <f t="shared" si="4608"/>
        <v>0</v>
      </c>
      <c r="Q5419" s="2" t="str">
        <f t="shared" si="4595"/>
        <v>-</v>
      </c>
    </row>
    <row r="5420" spans="1:17">
      <c r="A5420" s="12" t="s">
        <v>803</v>
      </c>
      <c r="B5420" s="12" t="s">
        <v>140</v>
      </c>
      <c r="C5420" s="12" t="s">
        <v>1104</v>
      </c>
      <c r="D5420" s="12" t="s">
        <v>1869</v>
      </c>
      <c r="E5420" s="11">
        <v>6112</v>
      </c>
      <c r="F5420" s="12" t="s">
        <v>1875</v>
      </c>
      <c r="G5420" s="84" t="s">
        <v>3109</v>
      </c>
      <c r="H5420" s="13" t="s">
        <v>6</v>
      </c>
      <c r="I5420" s="2">
        <v>35000</v>
      </c>
      <c r="J5420" s="2">
        <v>35000</v>
      </c>
      <c r="K5420" s="2">
        <v>20500</v>
      </c>
      <c r="L5420" s="2">
        <f t="shared" si="4606"/>
        <v>14500</v>
      </c>
      <c r="M5420" s="2">
        <v>6000</v>
      </c>
      <c r="N5420" s="2">
        <v>6000</v>
      </c>
      <c r="O5420" s="2">
        <v>2500</v>
      </c>
      <c r="P5420" s="2">
        <f t="shared" si="4608"/>
        <v>35000</v>
      </c>
      <c r="Q5420" s="2">
        <f t="shared" si="4595"/>
        <v>100</v>
      </c>
    </row>
    <row r="5421" spans="1:17">
      <c r="A5421" s="12" t="s">
        <v>803</v>
      </c>
      <c r="B5421" s="12" t="s">
        <v>140</v>
      </c>
      <c r="C5421" s="12" t="s">
        <v>1104</v>
      </c>
      <c r="D5421" s="12" t="s">
        <v>1869</v>
      </c>
      <c r="E5421" s="18" t="s">
        <v>13</v>
      </c>
      <c r="F5421" s="18" t="s">
        <v>0</v>
      </c>
      <c r="G5421" s="81" t="s">
        <v>0</v>
      </c>
      <c r="H5421" s="18" t="s">
        <v>14</v>
      </c>
      <c r="I5421" s="3">
        <v>179745</v>
      </c>
      <c r="J5421" s="3">
        <f t="shared" ref="J5421:K5421" si="4614">SUM(J5422)</f>
        <v>179745</v>
      </c>
      <c r="K5421" s="3">
        <f t="shared" si="4614"/>
        <v>93024</v>
      </c>
      <c r="L5421" s="3">
        <f t="shared" si="4606"/>
        <v>48000</v>
      </c>
      <c r="M5421" s="3">
        <f t="shared" ref="M5421:O5421" si="4615">SUM(M5422)</f>
        <v>16000</v>
      </c>
      <c r="N5421" s="3">
        <f t="shared" si="4615"/>
        <v>16000</v>
      </c>
      <c r="O5421" s="3">
        <f t="shared" si="4615"/>
        <v>16000</v>
      </c>
      <c r="P5421" s="3">
        <f t="shared" si="4608"/>
        <v>141024</v>
      </c>
      <c r="Q5421" s="3">
        <f t="shared" si="4595"/>
        <v>78.457815238254199</v>
      </c>
    </row>
    <row r="5422" spans="1:17">
      <c r="A5422" s="33" t="s">
        <v>803</v>
      </c>
      <c r="B5422" s="33" t="s">
        <v>140</v>
      </c>
      <c r="C5422" s="33" t="s">
        <v>1104</v>
      </c>
      <c r="D5422" s="33" t="s">
        <v>1869</v>
      </c>
      <c r="E5422" s="34">
        <v>6121</v>
      </c>
      <c r="F5422" s="33"/>
      <c r="G5422" s="84" t="s">
        <v>3109</v>
      </c>
      <c r="H5422" s="35" t="s">
        <v>15</v>
      </c>
      <c r="I5422" s="2">
        <v>179745</v>
      </c>
      <c r="J5422" s="2">
        <v>179745</v>
      </c>
      <c r="K5422" s="2">
        <v>93024</v>
      </c>
      <c r="L5422" s="2">
        <f t="shared" si="4606"/>
        <v>48000</v>
      </c>
      <c r="M5422" s="2">
        <v>16000</v>
      </c>
      <c r="N5422" s="2">
        <v>16000</v>
      </c>
      <c r="O5422" s="2">
        <v>16000</v>
      </c>
      <c r="P5422" s="2">
        <f t="shared" si="4608"/>
        <v>141024</v>
      </c>
      <c r="Q5422" s="2">
        <f t="shared" si="4595"/>
        <v>78.457815238254199</v>
      </c>
    </row>
    <row r="5423" spans="1:17">
      <c r="A5423" s="12" t="s">
        <v>803</v>
      </c>
      <c r="B5423" s="12" t="s">
        <v>140</v>
      </c>
      <c r="C5423" s="12" t="s">
        <v>1104</v>
      </c>
      <c r="D5423" s="12" t="s">
        <v>1869</v>
      </c>
      <c r="E5423" s="18" t="s">
        <v>16</v>
      </c>
      <c r="F5423" s="18" t="s">
        <v>0</v>
      </c>
      <c r="G5423" s="81" t="s">
        <v>0</v>
      </c>
      <c r="H5423" s="18" t="s">
        <v>17</v>
      </c>
      <c r="I5423" s="3">
        <v>215100</v>
      </c>
      <c r="J5423" s="3">
        <f t="shared" ref="J5423:K5423" si="4616">SUM(J5424:J5431)</f>
        <v>173600</v>
      </c>
      <c r="K5423" s="3">
        <f t="shared" si="4616"/>
        <v>147449</v>
      </c>
      <c r="L5423" s="3">
        <f t="shared" si="4606"/>
        <v>15500</v>
      </c>
      <c r="M5423" s="3">
        <f t="shared" ref="M5423:O5423" si="4617">SUM(M5424:M5431)</f>
        <v>6000</v>
      </c>
      <c r="N5423" s="3">
        <f t="shared" si="4617"/>
        <v>6000</v>
      </c>
      <c r="O5423" s="3">
        <f t="shared" si="4617"/>
        <v>3500</v>
      </c>
      <c r="P5423" s="3">
        <f t="shared" si="4608"/>
        <v>162949</v>
      </c>
      <c r="Q5423" s="3">
        <f t="shared" si="4595"/>
        <v>93.864631336405537</v>
      </c>
    </row>
    <row r="5424" spans="1:17">
      <c r="A5424" s="12" t="s">
        <v>803</v>
      </c>
      <c r="B5424" s="12" t="s">
        <v>140</v>
      </c>
      <c r="C5424" s="12" t="s">
        <v>1104</v>
      </c>
      <c r="D5424" s="12" t="s">
        <v>1869</v>
      </c>
      <c r="E5424" s="11">
        <v>6131</v>
      </c>
      <c r="F5424" s="12"/>
      <c r="G5424" s="84" t="s">
        <v>3109</v>
      </c>
      <c r="H5424" s="13" t="s">
        <v>18</v>
      </c>
      <c r="I5424" s="2">
        <v>2500</v>
      </c>
      <c r="J5424" s="2">
        <v>2000</v>
      </c>
      <c r="K5424" s="2">
        <v>2000</v>
      </c>
      <c r="L5424" s="2">
        <f t="shared" si="4606"/>
        <v>0</v>
      </c>
      <c r="M5424" s="2"/>
      <c r="N5424" s="2"/>
      <c r="O5424" s="2"/>
      <c r="P5424" s="2">
        <f t="shared" si="4608"/>
        <v>2000</v>
      </c>
      <c r="Q5424" s="2">
        <f t="shared" si="4595"/>
        <v>100</v>
      </c>
    </row>
    <row r="5425" spans="1:17">
      <c r="A5425" s="12" t="s">
        <v>803</v>
      </c>
      <c r="B5425" s="12" t="s">
        <v>140</v>
      </c>
      <c r="C5425" s="12" t="s">
        <v>1104</v>
      </c>
      <c r="D5425" s="12" t="s">
        <v>1869</v>
      </c>
      <c r="E5425" s="11">
        <v>6132</v>
      </c>
      <c r="F5425" s="12"/>
      <c r="G5425" s="84" t="s">
        <v>3109</v>
      </c>
      <c r="H5425" s="13" t="s">
        <v>19</v>
      </c>
      <c r="I5425" s="2">
        <v>60000</v>
      </c>
      <c r="J5425" s="2">
        <v>60000</v>
      </c>
      <c r="K5425" s="2">
        <v>51216</v>
      </c>
      <c r="L5425" s="2">
        <f t="shared" si="4606"/>
        <v>8000</v>
      </c>
      <c r="M5425" s="2">
        <v>3500</v>
      </c>
      <c r="N5425" s="2">
        <v>3500</v>
      </c>
      <c r="O5425" s="2">
        <v>1000</v>
      </c>
      <c r="P5425" s="2">
        <f t="shared" si="4608"/>
        <v>59216</v>
      </c>
      <c r="Q5425" s="2">
        <f t="shared" si="4595"/>
        <v>98.693333333333328</v>
      </c>
    </row>
    <row r="5426" spans="1:17" ht="15" customHeight="1">
      <c r="A5426" s="12" t="s">
        <v>803</v>
      </c>
      <c r="B5426" s="12" t="s">
        <v>140</v>
      </c>
      <c r="C5426" s="12" t="s">
        <v>1104</v>
      </c>
      <c r="D5426" s="12" t="s">
        <v>1869</v>
      </c>
      <c r="E5426" s="11">
        <v>6133</v>
      </c>
      <c r="F5426" s="12"/>
      <c r="G5426" s="84" t="s">
        <v>3109</v>
      </c>
      <c r="H5426" s="13" t="s">
        <v>20</v>
      </c>
      <c r="I5426" s="2">
        <v>15000</v>
      </c>
      <c r="J5426" s="2">
        <v>15000</v>
      </c>
      <c r="K5426" s="2">
        <v>7849</v>
      </c>
      <c r="L5426" s="2">
        <f t="shared" si="4606"/>
        <v>3000</v>
      </c>
      <c r="M5426" s="2">
        <v>1000</v>
      </c>
      <c r="N5426" s="2">
        <v>1000</v>
      </c>
      <c r="O5426" s="2">
        <v>1000</v>
      </c>
      <c r="P5426" s="2">
        <f t="shared" si="4608"/>
        <v>10849</v>
      </c>
      <c r="Q5426" s="2">
        <f t="shared" si="4595"/>
        <v>72.326666666666668</v>
      </c>
    </row>
    <row r="5427" spans="1:17">
      <c r="A5427" s="12" t="s">
        <v>803</v>
      </c>
      <c r="B5427" s="12" t="s">
        <v>140</v>
      </c>
      <c r="C5427" s="12" t="s">
        <v>1104</v>
      </c>
      <c r="D5427" s="12" t="s">
        <v>1869</v>
      </c>
      <c r="E5427" s="11">
        <v>6134</v>
      </c>
      <c r="F5427" s="12"/>
      <c r="G5427" s="84" t="s">
        <v>3109</v>
      </c>
      <c r="H5427" s="13" t="s">
        <v>21</v>
      </c>
      <c r="I5427" s="2">
        <v>32000</v>
      </c>
      <c r="J5427" s="2">
        <v>30000</v>
      </c>
      <c r="K5427" s="2">
        <v>26000</v>
      </c>
      <c r="L5427" s="2">
        <f t="shared" si="4606"/>
        <v>3000</v>
      </c>
      <c r="M5427" s="2">
        <v>1000</v>
      </c>
      <c r="N5427" s="2">
        <v>1000</v>
      </c>
      <c r="O5427" s="2">
        <v>1000</v>
      </c>
      <c r="P5427" s="2">
        <f t="shared" si="4608"/>
        <v>29000</v>
      </c>
      <c r="Q5427" s="2">
        <f t="shared" si="4595"/>
        <v>96.666666666666671</v>
      </c>
    </row>
    <row r="5428" spans="1:17">
      <c r="A5428" s="12" t="s">
        <v>803</v>
      </c>
      <c r="B5428" s="12" t="s">
        <v>140</v>
      </c>
      <c r="C5428" s="12" t="s">
        <v>1104</v>
      </c>
      <c r="D5428" s="12" t="s">
        <v>1869</v>
      </c>
      <c r="E5428" s="11">
        <v>6135</v>
      </c>
      <c r="F5428" s="12"/>
      <c r="G5428" s="84" t="s">
        <v>3109</v>
      </c>
      <c r="H5428" s="13" t="s">
        <v>22</v>
      </c>
      <c r="I5428" s="2">
        <v>500</v>
      </c>
      <c r="J5428" s="2">
        <v>500</v>
      </c>
      <c r="K5428" s="2">
        <v>500</v>
      </c>
      <c r="L5428" s="2">
        <f t="shared" si="4606"/>
        <v>0</v>
      </c>
      <c r="M5428" s="2"/>
      <c r="N5428" s="2"/>
      <c r="O5428" s="2"/>
      <c r="P5428" s="2">
        <f t="shared" si="4608"/>
        <v>500</v>
      </c>
      <c r="Q5428" s="2">
        <f t="shared" si="4595"/>
        <v>100</v>
      </c>
    </row>
    <row r="5429" spans="1:17">
      <c r="A5429" s="12" t="s">
        <v>803</v>
      </c>
      <c r="B5429" s="12" t="s">
        <v>140</v>
      </c>
      <c r="C5429" s="12" t="s">
        <v>1104</v>
      </c>
      <c r="D5429" s="12" t="s">
        <v>1869</v>
      </c>
      <c r="E5429" s="11">
        <v>6137</v>
      </c>
      <c r="F5429" s="12"/>
      <c r="G5429" s="84" t="s">
        <v>3109</v>
      </c>
      <c r="H5429" s="13" t="s">
        <v>24</v>
      </c>
      <c r="I5429" s="2">
        <v>18000</v>
      </c>
      <c r="J5429" s="2">
        <v>16000</v>
      </c>
      <c r="K5429" s="2">
        <v>16000</v>
      </c>
      <c r="L5429" s="2">
        <f t="shared" si="4606"/>
        <v>0</v>
      </c>
      <c r="M5429" s="2">
        <v>0</v>
      </c>
      <c r="N5429" s="2">
        <v>0</v>
      </c>
      <c r="O5429" s="2">
        <v>0</v>
      </c>
      <c r="P5429" s="2">
        <f t="shared" si="4608"/>
        <v>16000</v>
      </c>
      <c r="Q5429" s="2">
        <f t="shared" si="4595"/>
        <v>100</v>
      </c>
    </row>
    <row r="5430" spans="1:17">
      <c r="A5430" s="12" t="s">
        <v>803</v>
      </c>
      <c r="B5430" s="12" t="s">
        <v>140</v>
      </c>
      <c r="C5430" s="12" t="s">
        <v>1104</v>
      </c>
      <c r="D5430" s="12" t="s">
        <v>1869</v>
      </c>
      <c r="E5430" s="11">
        <v>6138</v>
      </c>
      <c r="F5430" s="12"/>
      <c r="G5430" s="84" t="s">
        <v>3109</v>
      </c>
      <c r="H5430" s="13" t="s">
        <v>25</v>
      </c>
      <c r="I5430" s="2">
        <v>2000</v>
      </c>
      <c r="J5430" s="2">
        <v>0</v>
      </c>
      <c r="K5430" s="2">
        <v>0</v>
      </c>
      <c r="L5430" s="2">
        <f t="shared" si="4606"/>
        <v>0</v>
      </c>
      <c r="M5430" s="2"/>
      <c r="N5430" s="2"/>
      <c r="O5430" s="2"/>
      <c r="P5430" s="2">
        <f t="shared" si="4608"/>
        <v>0</v>
      </c>
      <c r="Q5430" s="2" t="str">
        <f t="shared" si="4595"/>
        <v>-</v>
      </c>
    </row>
    <row r="5431" spans="1:17">
      <c r="A5431" s="17" t="s">
        <v>803</v>
      </c>
      <c r="B5431" s="17" t="s">
        <v>140</v>
      </c>
      <c r="C5431" s="17" t="s">
        <v>1104</v>
      </c>
      <c r="D5431" s="17" t="s">
        <v>1869</v>
      </c>
      <c r="E5431" s="17" t="s">
        <v>99</v>
      </c>
      <c r="F5431" s="12" t="s">
        <v>0</v>
      </c>
      <c r="G5431" s="84" t="s">
        <v>0</v>
      </c>
      <c r="H5431" s="18" t="s">
        <v>26</v>
      </c>
      <c r="I5431" s="3">
        <v>85100</v>
      </c>
      <c r="J5431" s="3">
        <f t="shared" ref="J5431:K5431" si="4618">SUM(J5432:J5434)</f>
        <v>50100</v>
      </c>
      <c r="K5431" s="3">
        <f t="shared" si="4618"/>
        <v>43884</v>
      </c>
      <c r="L5431" s="3">
        <f t="shared" si="4606"/>
        <v>1500</v>
      </c>
      <c r="M5431" s="3">
        <f t="shared" ref="M5431:O5431" si="4619">SUM(M5432:M5434)</f>
        <v>500</v>
      </c>
      <c r="N5431" s="3">
        <f t="shared" si="4619"/>
        <v>500</v>
      </c>
      <c r="O5431" s="3">
        <f t="shared" si="4619"/>
        <v>500</v>
      </c>
      <c r="P5431" s="3">
        <f t="shared" si="4608"/>
        <v>45384</v>
      </c>
      <c r="Q5431" s="3">
        <f t="shared" si="4595"/>
        <v>90.58682634730539</v>
      </c>
    </row>
    <row r="5432" spans="1:17">
      <c r="A5432" s="12" t="s">
        <v>803</v>
      </c>
      <c r="B5432" s="12" t="s">
        <v>140</v>
      </c>
      <c r="C5432" s="12" t="s">
        <v>1104</v>
      </c>
      <c r="D5432" s="12" t="s">
        <v>1869</v>
      </c>
      <c r="E5432" s="11">
        <v>6139</v>
      </c>
      <c r="F5432" s="12"/>
      <c r="G5432" s="84" t="s">
        <v>3109</v>
      </c>
      <c r="H5432" s="13" t="s">
        <v>26</v>
      </c>
      <c r="I5432" s="2">
        <v>76100</v>
      </c>
      <c r="J5432" s="2">
        <v>41100</v>
      </c>
      <c r="K5432" s="2">
        <v>41100</v>
      </c>
      <c r="L5432" s="2">
        <f t="shared" si="4606"/>
        <v>0</v>
      </c>
      <c r="M5432" s="2"/>
      <c r="N5432" s="2"/>
      <c r="O5432" s="2"/>
      <c r="P5432" s="2">
        <f t="shared" si="4608"/>
        <v>41100</v>
      </c>
      <c r="Q5432" s="2">
        <f t="shared" si="4595"/>
        <v>100</v>
      </c>
    </row>
    <row r="5433" spans="1:17">
      <c r="A5433" s="33" t="s">
        <v>803</v>
      </c>
      <c r="B5433" s="33" t="s">
        <v>140</v>
      </c>
      <c r="C5433" s="33" t="s">
        <v>1104</v>
      </c>
      <c r="D5433" s="33" t="s">
        <v>1869</v>
      </c>
      <c r="E5433" s="34">
        <v>6139</v>
      </c>
      <c r="F5433" s="33" t="s">
        <v>1876</v>
      </c>
      <c r="G5433" s="84" t="s">
        <v>3109</v>
      </c>
      <c r="H5433" s="35" t="s">
        <v>108</v>
      </c>
      <c r="I5433" s="2">
        <v>6000</v>
      </c>
      <c r="J5433" s="2">
        <v>6000</v>
      </c>
      <c r="K5433" s="2">
        <v>2784</v>
      </c>
      <c r="L5433" s="2">
        <f t="shared" si="4606"/>
        <v>1500</v>
      </c>
      <c r="M5433" s="2">
        <v>500</v>
      </c>
      <c r="N5433" s="2">
        <v>500</v>
      </c>
      <c r="O5433" s="2">
        <v>500</v>
      </c>
      <c r="P5433" s="2">
        <f t="shared" si="4608"/>
        <v>4284</v>
      </c>
      <c r="Q5433" s="2">
        <f t="shared" si="4595"/>
        <v>71.399999999999991</v>
      </c>
    </row>
    <row r="5434" spans="1:17" ht="22.5">
      <c r="A5434" s="12" t="s">
        <v>803</v>
      </c>
      <c r="B5434" s="12" t="s">
        <v>140</v>
      </c>
      <c r="C5434" s="12" t="s">
        <v>1104</v>
      </c>
      <c r="D5434" s="12" t="s">
        <v>1869</v>
      </c>
      <c r="E5434" s="11">
        <v>6139</v>
      </c>
      <c r="F5434" s="12" t="s">
        <v>1877</v>
      </c>
      <c r="G5434" s="84" t="s">
        <v>3109</v>
      </c>
      <c r="H5434" s="13" t="s">
        <v>114</v>
      </c>
      <c r="I5434" s="2">
        <v>3000</v>
      </c>
      <c r="J5434" s="2">
        <v>3000</v>
      </c>
      <c r="K5434" s="2">
        <v>0</v>
      </c>
      <c r="L5434" s="2">
        <f t="shared" si="4606"/>
        <v>0</v>
      </c>
      <c r="M5434" s="2"/>
      <c r="N5434" s="2"/>
      <c r="O5434" s="2"/>
      <c r="P5434" s="2">
        <f t="shared" si="4608"/>
        <v>0</v>
      </c>
      <c r="Q5434" s="2">
        <f t="shared" si="4595"/>
        <v>0</v>
      </c>
    </row>
    <row r="5435" spans="1:17" ht="22.5">
      <c r="A5435" s="17" t="s">
        <v>0</v>
      </c>
      <c r="B5435" s="17" t="s">
        <v>0</v>
      </c>
      <c r="C5435" s="17" t="s">
        <v>0</v>
      </c>
      <c r="D5435" s="18" t="s">
        <v>0</v>
      </c>
      <c r="E5435" s="18" t="s">
        <v>0</v>
      </c>
      <c r="F5435" s="18" t="s">
        <v>0</v>
      </c>
      <c r="G5435" s="81" t="s">
        <v>0</v>
      </c>
      <c r="H5435" s="24" t="s">
        <v>36</v>
      </c>
      <c r="I5435" s="29">
        <v>100</v>
      </c>
      <c r="J5435" s="29">
        <f t="shared" ref="J5435:K5437" si="4620">SUM(J5436)</f>
        <v>310</v>
      </c>
      <c r="K5435" s="29">
        <f t="shared" si="4620"/>
        <v>210</v>
      </c>
      <c r="L5435" s="29">
        <f t="shared" si="4606"/>
        <v>0</v>
      </c>
      <c r="M5435" s="29">
        <f t="shared" ref="M5435:O5437" si="4621">SUM(M5436)</f>
        <v>0</v>
      </c>
      <c r="N5435" s="29">
        <f t="shared" si="4621"/>
        <v>0</v>
      </c>
      <c r="O5435" s="29">
        <f t="shared" si="4621"/>
        <v>0</v>
      </c>
      <c r="P5435" s="29">
        <f t="shared" si="4608"/>
        <v>210</v>
      </c>
      <c r="Q5435" s="29">
        <f t="shared" si="4595"/>
        <v>67.741935483870961</v>
      </c>
    </row>
    <row r="5436" spans="1:17">
      <c r="A5436" s="12" t="s">
        <v>803</v>
      </c>
      <c r="B5436" s="12" t="s">
        <v>140</v>
      </c>
      <c r="C5436" s="12" t="s">
        <v>1104</v>
      </c>
      <c r="D5436" s="12" t="s">
        <v>1869</v>
      </c>
      <c r="E5436" s="18" t="s">
        <v>28</v>
      </c>
      <c r="F5436" s="18" t="s">
        <v>0</v>
      </c>
      <c r="G5436" s="81" t="s">
        <v>0</v>
      </c>
      <c r="H5436" s="18" t="s">
        <v>29</v>
      </c>
      <c r="I5436" s="3">
        <v>100</v>
      </c>
      <c r="J5436" s="3">
        <f t="shared" si="4620"/>
        <v>310</v>
      </c>
      <c r="K5436" s="3">
        <f t="shared" si="4620"/>
        <v>210</v>
      </c>
      <c r="L5436" s="3">
        <f t="shared" si="4606"/>
        <v>0</v>
      </c>
      <c r="M5436" s="3">
        <f t="shared" si="4621"/>
        <v>0</v>
      </c>
      <c r="N5436" s="3">
        <f t="shared" si="4621"/>
        <v>0</v>
      </c>
      <c r="O5436" s="3">
        <f t="shared" si="4621"/>
        <v>0</v>
      </c>
      <c r="P5436" s="3">
        <f t="shared" si="4608"/>
        <v>210</v>
      </c>
      <c r="Q5436" s="3">
        <f t="shared" si="4595"/>
        <v>67.741935483870961</v>
      </c>
    </row>
    <row r="5437" spans="1:17">
      <c r="A5437" s="17" t="s">
        <v>803</v>
      </c>
      <c r="B5437" s="17" t="s">
        <v>140</v>
      </c>
      <c r="C5437" s="17" t="s">
        <v>1104</v>
      </c>
      <c r="D5437" s="17" t="s">
        <v>1869</v>
      </c>
      <c r="E5437" s="17" t="s">
        <v>120</v>
      </c>
      <c r="F5437" s="12" t="s">
        <v>0</v>
      </c>
      <c r="G5437" s="84" t="s">
        <v>0</v>
      </c>
      <c r="H5437" s="18" t="s">
        <v>35</v>
      </c>
      <c r="I5437" s="3">
        <v>100</v>
      </c>
      <c r="J5437" s="3">
        <f t="shared" si="4620"/>
        <v>310</v>
      </c>
      <c r="K5437" s="3">
        <f t="shared" si="4620"/>
        <v>210</v>
      </c>
      <c r="L5437" s="3">
        <f t="shared" si="4606"/>
        <v>0</v>
      </c>
      <c r="M5437" s="3">
        <f t="shared" si="4621"/>
        <v>0</v>
      </c>
      <c r="N5437" s="3">
        <f t="shared" si="4621"/>
        <v>0</v>
      </c>
      <c r="O5437" s="3">
        <f t="shared" si="4621"/>
        <v>0</v>
      </c>
      <c r="P5437" s="3">
        <f t="shared" si="4608"/>
        <v>210</v>
      </c>
      <c r="Q5437" s="3">
        <f t="shared" si="4595"/>
        <v>67.741935483870961</v>
      </c>
    </row>
    <row r="5438" spans="1:17">
      <c r="A5438" s="12" t="s">
        <v>803</v>
      </c>
      <c r="B5438" s="12" t="s">
        <v>140</v>
      </c>
      <c r="C5438" s="12" t="s">
        <v>1104</v>
      </c>
      <c r="D5438" s="12" t="s">
        <v>1869</v>
      </c>
      <c r="E5438" s="11">
        <v>6148</v>
      </c>
      <c r="F5438" s="12"/>
      <c r="G5438" s="84" t="s">
        <v>3109</v>
      </c>
      <c r="H5438" s="13" t="s">
        <v>35</v>
      </c>
      <c r="I5438" s="2">
        <v>100</v>
      </c>
      <c r="J5438" s="2">
        <v>310</v>
      </c>
      <c r="K5438" s="2">
        <v>210</v>
      </c>
      <c r="L5438" s="2">
        <f t="shared" si="4606"/>
        <v>0</v>
      </c>
      <c r="M5438" s="2"/>
      <c r="N5438" s="2"/>
      <c r="O5438" s="2"/>
      <c r="P5438" s="2">
        <f t="shared" si="4608"/>
        <v>210</v>
      </c>
      <c r="Q5438" s="2">
        <f t="shared" si="4595"/>
        <v>67.741935483870961</v>
      </c>
    </row>
    <row r="5439" spans="1:17" ht="22.5">
      <c r="A5439" s="17" t="s">
        <v>0</v>
      </c>
      <c r="B5439" s="17" t="s">
        <v>0</v>
      </c>
      <c r="C5439" s="17" t="s">
        <v>0</v>
      </c>
      <c r="D5439" s="18" t="s">
        <v>0</v>
      </c>
      <c r="E5439" s="18" t="s">
        <v>0</v>
      </c>
      <c r="F5439" s="18" t="s">
        <v>0</v>
      </c>
      <c r="G5439" s="81" t="s">
        <v>0</v>
      </c>
      <c r="H5439" s="24" t="s">
        <v>58</v>
      </c>
      <c r="I5439" s="29">
        <v>65000</v>
      </c>
      <c r="J5439" s="29">
        <f t="shared" ref="J5439:K5439" si="4622">SUM(J5440)</f>
        <v>40000</v>
      </c>
      <c r="K5439" s="29">
        <f t="shared" si="4622"/>
        <v>28000</v>
      </c>
      <c r="L5439" s="29">
        <f t="shared" si="4606"/>
        <v>8000</v>
      </c>
      <c r="M5439" s="29">
        <f t="shared" ref="M5439:O5439" si="4623">SUM(M5440)</f>
        <v>4000</v>
      </c>
      <c r="N5439" s="29">
        <f t="shared" si="4623"/>
        <v>2500</v>
      </c>
      <c r="O5439" s="29">
        <f t="shared" si="4623"/>
        <v>1500</v>
      </c>
      <c r="P5439" s="29">
        <f t="shared" si="4608"/>
        <v>36000</v>
      </c>
      <c r="Q5439" s="29">
        <f t="shared" si="4595"/>
        <v>90</v>
      </c>
    </row>
    <row r="5440" spans="1:17">
      <c r="A5440" s="12" t="s">
        <v>803</v>
      </c>
      <c r="B5440" s="12" t="s">
        <v>140</v>
      </c>
      <c r="C5440" s="12" t="s">
        <v>1104</v>
      </c>
      <c r="D5440" s="12" t="s">
        <v>1869</v>
      </c>
      <c r="E5440" s="18" t="s">
        <v>50</v>
      </c>
      <c r="F5440" s="18" t="s">
        <v>0</v>
      </c>
      <c r="G5440" s="81" t="s">
        <v>0</v>
      </c>
      <c r="H5440" s="18" t="s">
        <v>51</v>
      </c>
      <c r="I5440" s="3">
        <v>65000</v>
      </c>
      <c r="J5440" s="3">
        <f t="shared" ref="J5440" si="4624">SUM(J5441:J5442)</f>
        <v>40000</v>
      </c>
      <c r="K5440" s="3">
        <f t="shared" ref="K5440" si="4625">SUM(K5441:K5442)</f>
        <v>28000</v>
      </c>
      <c r="L5440" s="3">
        <f t="shared" si="4606"/>
        <v>8000</v>
      </c>
      <c r="M5440" s="3">
        <f t="shared" ref="M5440:O5440" si="4626">SUM(M5441:M5442)</f>
        <v>4000</v>
      </c>
      <c r="N5440" s="3">
        <f t="shared" si="4626"/>
        <v>2500</v>
      </c>
      <c r="O5440" s="3">
        <f t="shared" si="4626"/>
        <v>1500</v>
      </c>
      <c r="P5440" s="3">
        <f t="shared" si="4608"/>
        <v>36000</v>
      </c>
      <c r="Q5440" s="3">
        <f t="shared" si="4595"/>
        <v>90</v>
      </c>
    </row>
    <row r="5441" spans="1:17">
      <c r="A5441" s="12" t="s">
        <v>803</v>
      </c>
      <c r="B5441" s="12" t="s">
        <v>140</v>
      </c>
      <c r="C5441" s="12" t="s">
        <v>1104</v>
      </c>
      <c r="D5441" s="12" t="s">
        <v>1869</v>
      </c>
      <c r="E5441" s="11">
        <v>8213</v>
      </c>
      <c r="F5441" s="12"/>
      <c r="G5441" s="84" t="s">
        <v>3109</v>
      </c>
      <c r="H5441" s="13" t="s">
        <v>54</v>
      </c>
      <c r="I5441" s="2">
        <v>45000</v>
      </c>
      <c r="J5441" s="2">
        <v>30000</v>
      </c>
      <c r="K5441" s="2">
        <v>28000</v>
      </c>
      <c r="L5441" s="2">
        <f t="shared" si="4606"/>
        <v>2000</v>
      </c>
      <c r="M5441" s="2">
        <v>1000</v>
      </c>
      <c r="N5441" s="2">
        <v>500</v>
      </c>
      <c r="O5441" s="2">
        <v>500</v>
      </c>
      <c r="P5441" s="2">
        <f t="shared" si="4608"/>
        <v>30000</v>
      </c>
      <c r="Q5441" s="2">
        <f t="shared" si="4595"/>
        <v>100</v>
      </c>
    </row>
    <row r="5442" spans="1:17">
      <c r="A5442" s="12" t="s">
        <v>803</v>
      </c>
      <c r="B5442" s="12" t="s">
        <v>140</v>
      </c>
      <c r="C5442" s="12" t="s">
        <v>1104</v>
      </c>
      <c r="D5442" s="12" t="s">
        <v>1869</v>
      </c>
      <c r="E5442" s="11">
        <v>8216</v>
      </c>
      <c r="F5442" s="12"/>
      <c r="G5442" s="84" t="s">
        <v>3109</v>
      </c>
      <c r="H5442" s="13" t="s">
        <v>57</v>
      </c>
      <c r="I5442" s="2">
        <v>20000</v>
      </c>
      <c r="J5442" s="2">
        <v>10000</v>
      </c>
      <c r="K5442" s="2">
        <v>0</v>
      </c>
      <c r="L5442" s="2">
        <f t="shared" si="4606"/>
        <v>6000</v>
      </c>
      <c r="M5442" s="2">
        <v>3000</v>
      </c>
      <c r="N5442" s="2">
        <v>2000</v>
      </c>
      <c r="O5442" s="2">
        <v>1000</v>
      </c>
      <c r="P5442" s="2">
        <f t="shared" si="4608"/>
        <v>6000</v>
      </c>
      <c r="Q5442" s="2">
        <f t="shared" si="4595"/>
        <v>60</v>
      </c>
    </row>
    <row r="5443" spans="1:17">
      <c r="A5443" s="13" t="s">
        <v>0</v>
      </c>
      <c r="B5443" s="13" t="s">
        <v>0</v>
      </c>
      <c r="C5443" s="13" t="s">
        <v>0</v>
      </c>
      <c r="D5443" s="13" t="s">
        <v>0</v>
      </c>
      <c r="E5443" s="13" t="s">
        <v>0</v>
      </c>
      <c r="F5443" s="13" t="s">
        <v>0</v>
      </c>
      <c r="G5443" s="84" t="s">
        <v>0</v>
      </c>
      <c r="H5443" s="24" t="s">
        <v>1878</v>
      </c>
      <c r="I5443" s="29">
        <v>2429109</v>
      </c>
      <c r="J5443" s="29">
        <f t="shared" ref="J5443:K5443" si="4627">SUM(J5412,J5435,J5439)</f>
        <v>2366768</v>
      </c>
      <c r="K5443" s="29">
        <f t="shared" si="4627"/>
        <v>1307583</v>
      </c>
      <c r="L5443" s="29">
        <f t="shared" si="4606"/>
        <v>591800</v>
      </c>
      <c r="M5443" s="29">
        <f t="shared" ref="M5443:O5443" si="4628">SUM(M5412,M5435,M5439)</f>
        <v>200600</v>
      </c>
      <c r="N5443" s="29">
        <f t="shared" si="4628"/>
        <v>199100</v>
      </c>
      <c r="O5443" s="29">
        <f t="shared" si="4628"/>
        <v>192100</v>
      </c>
      <c r="P5443" s="29">
        <f t="shared" si="4608"/>
        <v>1899383</v>
      </c>
      <c r="Q5443" s="29">
        <f t="shared" si="4595"/>
        <v>80.252183568478202</v>
      </c>
    </row>
    <row r="5444" spans="1:17" ht="15.75" thickBot="1">
      <c r="A5444" s="13" t="s">
        <v>0</v>
      </c>
      <c r="B5444" s="13" t="s">
        <v>0</v>
      </c>
      <c r="C5444" s="13" t="s">
        <v>0</v>
      </c>
      <c r="D5444" s="13" t="s">
        <v>0</v>
      </c>
      <c r="E5444" s="13" t="s">
        <v>0</v>
      </c>
      <c r="F5444" s="13" t="s">
        <v>0</v>
      </c>
      <c r="G5444" s="84" t="s">
        <v>0</v>
      </c>
      <c r="H5444" s="18" t="s">
        <v>125</v>
      </c>
      <c r="I5444" s="3">
        <v>61</v>
      </c>
      <c r="J5444" s="3">
        <v>61</v>
      </c>
      <c r="K5444" s="3">
        <v>0</v>
      </c>
      <c r="L5444" s="3">
        <f t="shared" si="4606"/>
        <v>0</v>
      </c>
      <c r="M5444" s="3"/>
      <c r="N5444" s="3"/>
      <c r="O5444" s="3"/>
      <c r="P5444" s="3">
        <f t="shared" si="4608"/>
        <v>0</v>
      </c>
      <c r="Q5444" s="3">
        <f t="shared" si="4595"/>
        <v>0</v>
      </c>
    </row>
    <row r="5445" spans="1:17" ht="45.75" thickBot="1">
      <c r="A5445" s="109" t="s">
        <v>0</v>
      </c>
      <c r="B5445" s="109" t="s">
        <v>0</v>
      </c>
      <c r="C5445" s="109" t="s">
        <v>0</v>
      </c>
      <c r="D5445" s="109" t="s">
        <v>0</v>
      </c>
      <c r="E5445" s="109" t="s">
        <v>0</v>
      </c>
      <c r="F5445" s="109" t="s">
        <v>0</v>
      </c>
      <c r="G5445" s="121" t="s">
        <v>0</v>
      </c>
      <c r="H5445" s="1" t="s">
        <v>126</v>
      </c>
      <c r="I5445" s="1" t="s">
        <v>3016</v>
      </c>
      <c r="J5445" s="1" t="s">
        <v>3199</v>
      </c>
      <c r="K5445" s="1" t="s">
        <v>3198</v>
      </c>
      <c r="L5445" s="1" t="s">
        <v>3191</v>
      </c>
      <c r="M5445" s="1" t="s">
        <v>3193</v>
      </c>
      <c r="N5445" s="1" t="s">
        <v>3194</v>
      </c>
      <c r="O5445" s="1" t="s">
        <v>3195</v>
      </c>
      <c r="P5445" s="1" t="s">
        <v>3192</v>
      </c>
      <c r="Q5445" s="1" t="s">
        <v>3185</v>
      </c>
    </row>
    <row r="5446" spans="1:17">
      <c r="A5446" s="110"/>
      <c r="B5446" s="110"/>
      <c r="C5446" s="110"/>
      <c r="D5446" s="110"/>
      <c r="E5446" s="110"/>
      <c r="F5446" s="110"/>
      <c r="G5446" s="122"/>
      <c r="H5446" s="26" t="s">
        <v>0</v>
      </c>
      <c r="I5446" s="28">
        <v>1</v>
      </c>
      <c r="J5446" s="28">
        <v>2</v>
      </c>
      <c r="K5446" s="28">
        <v>3</v>
      </c>
      <c r="L5446" s="28" t="s">
        <v>3186</v>
      </c>
      <c r="M5446" s="28">
        <v>5</v>
      </c>
      <c r="N5446" s="28">
        <v>6</v>
      </c>
      <c r="O5446" s="28">
        <v>7</v>
      </c>
      <c r="P5446" s="28" t="s">
        <v>3187</v>
      </c>
      <c r="Q5446" s="28">
        <v>9</v>
      </c>
    </row>
    <row r="5447" spans="1:17">
      <c r="A5447" s="110"/>
      <c r="B5447" s="110"/>
      <c r="C5447" s="110"/>
      <c r="D5447" s="110"/>
      <c r="E5447" s="110"/>
      <c r="F5447" s="110"/>
      <c r="G5447" s="122"/>
      <c r="H5447" s="8" t="s">
        <v>878</v>
      </c>
      <c r="I5447" s="9">
        <v>2429109</v>
      </c>
      <c r="J5447" s="9">
        <f t="shared" ref="J5447" si="4629">SUM(J5443)</f>
        <v>2366768</v>
      </c>
      <c r="K5447" s="9">
        <f t="shared" ref="K5447" si="4630">SUM(K5443)</f>
        <v>1307583</v>
      </c>
      <c r="L5447" s="9">
        <f t="shared" ref="L5447:L5448" si="4631">M5447+N5447+O5447</f>
        <v>591800</v>
      </c>
      <c r="M5447" s="9">
        <f t="shared" ref="M5447:O5447" si="4632">SUM(M5443)</f>
        <v>200600</v>
      </c>
      <c r="N5447" s="9">
        <f t="shared" si="4632"/>
        <v>199100</v>
      </c>
      <c r="O5447" s="9">
        <f t="shared" si="4632"/>
        <v>192100</v>
      </c>
      <c r="P5447" s="9">
        <f t="shared" ref="P5447:P5448" si="4633">SUM(K5447+L5447)</f>
        <v>1899383</v>
      </c>
      <c r="Q5447" s="9">
        <f t="shared" si="4595"/>
        <v>80.252183568478202</v>
      </c>
    </row>
    <row r="5448" spans="1:17">
      <c r="A5448" s="110"/>
      <c r="B5448" s="110"/>
      <c r="C5448" s="110"/>
      <c r="D5448" s="110"/>
      <c r="E5448" s="110"/>
      <c r="F5448" s="110"/>
      <c r="G5448" s="122"/>
      <c r="H5448" s="10" t="s">
        <v>68</v>
      </c>
      <c r="I5448" s="9">
        <v>2429109</v>
      </c>
      <c r="J5448" s="9">
        <f t="shared" ref="J5448" si="4634">SUM(J5447)</f>
        <v>2366768</v>
      </c>
      <c r="K5448" s="9">
        <f t="shared" ref="K5448" si="4635">SUM(K5447)</f>
        <v>1307583</v>
      </c>
      <c r="L5448" s="9">
        <f t="shared" si="4631"/>
        <v>591800</v>
      </c>
      <c r="M5448" s="9">
        <f t="shared" ref="M5448:O5448" si="4636">SUM(M5447)</f>
        <v>200600</v>
      </c>
      <c r="N5448" s="9">
        <f t="shared" si="4636"/>
        <v>199100</v>
      </c>
      <c r="O5448" s="9">
        <f t="shared" si="4636"/>
        <v>192100</v>
      </c>
      <c r="P5448" s="9">
        <f t="shared" si="4633"/>
        <v>1899383</v>
      </c>
      <c r="Q5448" s="9">
        <f t="shared" si="4595"/>
        <v>80.252183568478202</v>
      </c>
    </row>
    <row r="5449" spans="1:17">
      <c r="A5449" s="111"/>
      <c r="B5449" s="111"/>
      <c r="C5449" s="111"/>
      <c r="D5449" s="111"/>
      <c r="E5449" s="111"/>
      <c r="F5449" s="111"/>
      <c r="G5449" s="123"/>
      <c r="Q5449" t="str">
        <f t="shared" si="4595"/>
        <v>-</v>
      </c>
    </row>
    <row r="5450" spans="1:17" ht="15.75" thickBot="1">
      <c r="A5450" s="13" t="s">
        <v>0</v>
      </c>
      <c r="B5450" s="13" t="s">
        <v>0</v>
      </c>
      <c r="C5450" s="13" t="s">
        <v>0</v>
      </c>
      <c r="D5450" s="13" t="s">
        <v>0</v>
      </c>
      <c r="E5450" s="13" t="s">
        <v>0</v>
      </c>
      <c r="F5450" s="13" t="s">
        <v>0</v>
      </c>
      <c r="G5450" s="84" t="s">
        <v>0</v>
      </c>
      <c r="H5450" s="27" t="s">
        <v>0</v>
      </c>
      <c r="I5450" s="27"/>
      <c r="J5450" s="27"/>
      <c r="K5450" s="27"/>
      <c r="L5450" s="27"/>
      <c r="M5450" s="27"/>
      <c r="N5450" s="27"/>
      <c r="O5450" s="27"/>
      <c r="P5450" s="27"/>
      <c r="Q5450" s="27" t="str">
        <f t="shared" si="4595"/>
        <v>-</v>
      </c>
    </row>
    <row r="5451" spans="1:17" ht="45.75" thickBot="1">
      <c r="A5451" s="1" t="s">
        <v>82</v>
      </c>
      <c r="B5451" s="1" t="s">
        <v>83</v>
      </c>
      <c r="C5451" s="1" t="s">
        <v>84</v>
      </c>
      <c r="D5451" s="19" t="s">
        <v>0</v>
      </c>
      <c r="E5451" s="1" t="s">
        <v>85</v>
      </c>
      <c r="F5451" s="1" t="s">
        <v>86</v>
      </c>
      <c r="G5451" s="82" t="s">
        <v>87</v>
      </c>
      <c r="H5451" s="1" t="s">
        <v>1</v>
      </c>
      <c r="I5451" s="1" t="s">
        <v>3016</v>
      </c>
      <c r="J5451" s="1" t="s">
        <v>3199</v>
      </c>
      <c r="K5451" s="1" t="s">
        <v>3198</v>
      </c>
      <c r="L5451" s="1" t="s">
        <v>3191</v>
      </c>
      <c r="M5451" s="1" t="s">
        <v>3193</v>
      </c>
      <c r="N5451" s="1" t="s">
        <v>3194</v>
      </c>
      <c r="O5451" s="1" t="s">
        <v>3195</v>
      </c>
      <c r="P5451" s="1" t="s">
        <v>3192</v>
      </c>
      <c r="Q5451" s="1" t="s">
        <v>3185</v>
      </c>
    </row>
    <row r="5452" spans="1:17">
      <c r="A5452" s="20" t="s">
        <v>0</v>
      </c>
      <c r="B5452" s="20" t="s">
        <v>0</v>
      </c>
      <c r="C5452" s="20" t="s">
        <v>0</v>
      </c>
      <c r="D5452" s="21" t="s">
        <v>0</v>
      </c>
      <c r="E5452" s="21" t="s">
        <v>0</v>
      </c>
      <c r="F5452" s="22" t="s">
        <v>0</v>
      </c>
      <c r="G5452" s="83" t="s">
        <v>0</v>
      </c>
      <c r="H5452" s="23" t="s">
        <v>0</v>
      </c>
      <c r="I5452" s="28">
        <v>1</v>
      </c>
      <c r="J5452" s="28">
        <v>2</v>
      </c>
      <c r="K5452" s="28">
        <v>3</v>
      </c>
      <c r="L5452" s="28" t="s">
        <v>3186</v>
      </c>
      <c r="M5452" s="28">
        <v>5</v>
      </c>
      <c r="N5452" s="28">
        <v>6</v>
      </c>
      <c r="O5452" s="28">
        <v>7</v>
      </c>
      <c r="P5452" s="28" t="s">
        <v>3187</v>
      </c>
      <c r="Q5452" s="28">
        <v>9</v>
      </c>
    </row>
    <row r="5453" spans="1:17">
      <c r="A5453" s="17" t="s">
        <v>803</v>
      </c>
      <c r="B5453" s="17" t="s">
        <v>140</v>
      </c>
      <c r="C5453" s="12" t="s">
        <v>1115</v>
      </c>
      <c r="D5453" s="12">
        <v>21030022</v>
      </c>
      <c r="E5453" s="18" t="s">
        <v>0</v>
      </c>
      <c r="F5453" s="18" t="s">
        <v>0</v>
      </c>
      <c r="G5453" s="81" t="s">
        <v>0</v>
      </c>
      <c r="H5453" s="18" t="s">
        <v>1880</v>
      </c>
      <c r="I5453" s="11"/>
      <c r="J5453" s="11"/>
      <c r="K5453" s="11"/>
      <c r="L5453" s="11"/>
      <c r="M5453" s="11"/>
      <c r="N5453" s="11"/>
      <c r="O5453" s="11"/>
      <c r="P5453" s="11"/>
      <c r="Q5453" s="11" t="str">
        <f t="shared" si="4595"/>
        <v>-</v>
      </c>
    </row>
    <row r="5454" spans="1:17" ht="22.5">
      <c r="A5454" s="17" t="s">
        <v>0</v>
      </c>
      <c r="B5454" s="17" t="s">
        <v>0</v>
      </c>
      <c r="C5454" s="17" t="s">
        <v>0</v>
      </c>
      <c r="D5454" s="18" t="s">
        <v>0</v>
      </c>
      <c r="E5454" s="18" t="s">
        <v>0</v>
      </c>
      <c r="F5454" s="18" t="s">
        <v>0</v>
      </c>
      <c r="G5454" s="81" t="s">
        <v>0</v>
      </c>
      <c r="H5454" s="24" t="s">
        <v>27</v>
      </c>
      <c r="I5454" s="29">
        <v>1823580</v>
      </c>
      <c r="J5454" s="29">
        <f t="shared" ref="J5454" si="4637">SUM(J5455,J5463,J5465)</f>
        <v>1755464</v>
      </c>
      <c r="K5454" s="29">
        <f t="shared" ref="K5454" si="4638">SUM(K5455,K5463,K5465)</f>
        <v>954303</v>
      </c>
      <c r="L5454" s="29">
        <f t="shared" ref="L5454:L5486" si="4639">M5454+N5454+O5454</f>
        <v>432068</v>
      </c>
      <c r="M5454" s="29">
        <f t="shared" ref="M5454:O5454" si="4640">SUM(M5455,M5463,M5465)</f>
        <v>139927</v>
      </c>
      <c r="N5454" s="29">
        <f t="shared" si="4640"/>
        <v>145683</v>
      </c>
      <c r="O5454" s="29">
        <f t="shared" si="4640"/>
        <v>146458</v>
      </c>
      <c r="P5454" s="29">
        <f t="shared" ref="P5454:P5486" si="4641">SUM(K5454+L5454)</f>
        <v>1386371</v>
      </c>
      <c r="Q5454" s="29">
        <f t="shared" si="4595"/>
        <v>78.974618676315771</v>
      </c>
    </row>
    <row r="5455" spans="1:17">
      <c r="A5455" s="12" t="s">
        <v>803</v>
      </c>
      <c r="B5455" s="12" t="s">
        <v>140</v>
      </c>
      <c r="C5455" s="12" t="s">
        <v>1115</v>
      </c>
      <c r="D5455" s="12" t="s">
        <v>1879</v>
      </c>
      <c r="E5455" s="18" t="s">
        <v>2</v>
      </c>
      <c r="F5455" s="18" t="s">
        <v>0</v>
      </c>
      <c r="G5455" s="81" t="s">
        <v>0</v>
      </c>
      <c r="H5455" s="18" t="s">
        <v>3</v>
      </c>
      <c r="I5455" s="3">
        <v>1424378</v>
      </c>
      <c r="J5455" s="3">
        <f t="shared" ref="J5455" si="4642">SUM(J5456:J5457)</f>
        <v>1424262</v>
      </c>
      <c r="K5455" s="3">
        <f t="shared" ref="K5455" si="4643">SUM(K5456:K5457)</f>
        <v>745448</v>
      </c>
      <c r="L5455" s="3">
        <f t="shared" si="4639"/>
        <v>351500</v>
      </c>
      <c r="M5455" s="3">
        <f t="shared" ref="M5455:O5455" si="4644">SUM(M5456:M5457)</f>
        <v>112900</v>
      </c>
      <c r="N5455" s="3">
        <f t="shared" si="4644"/>
        <v>118900</v>
      </c>
      <c r="O5455" s="3">
        <f t="shared" si="4644"/>
        <v>119700</v>
      </c>
      <c r="P5455" s="3">
        <f t="shared" si="4641"/>
        <v>1096948</v>
      </c>
      <c r="Q5455" s="3">
        <f t="shared" si="4595"/>
        <v>77.018694594112603</v>
      </c>
    </row>
    <row r="5456" spans="1:17">
      <c r="A5456" s="33" t="s">
        <v>803</v>
      </c>
      <c r="B5456" s="33" t="s">
        <v>140</v>
      </c>
      <c r="C5456" s="33" t="s">
        <v>1115</v>
      </c>
      <c r="D5456" s="33" t="s">
        <v>1879</v>
      </c>
      <c r="E5456" s="34">
        <v>6111</v>
      </c>
      <c r="F5456" s="33"/>
      <c r="G5456" s="84" t="s">
        <v>3109</v>
      </c>
      <c r="H5456" s="35" t="s">
        <v>4</v>
      </c>
      <c r="I5456" s="2">
        <v>1224378</v>
      </c>
      <c r="J5456" s="2">
        <v>1224378</v>
      </c>
      <c r="K5456" s="2">
        <v>626946</v>
      </c>
      <c r="L5456" s="2">
        <f t="shared" si="4639"/>
        <v>315600</v>
      </c>
      <c r="M5456" s="2">
        <v>105200</v>
      </c>
      <c r="N5456" s="2">
        <v>105200</v>
      </c>
      <c r="O5456" s="2">
        <v>105200</v>
      </c>
      <c r="P5456" s="2">
        <f t="shared" si="4641"/>
        <v>942546</v>
      </c>
      <c r="Q5456" s="2">
        <f t="shared" si="4595"/>
        <v>76.981618421761908</v>
      </c>
    </row>
    <row r="5457" spans="1:17">
      <c r="A5457" s="17" t="s">
        <v>803</v>
      </c>
      <c r="B5457" s="17" t="s">
        <v>140</v>
      </c>
      <c r="C5457" s="17" t="s">
        <v>1115</v>
      </c>
      <c r="D5457" s="17" t="s">
        <v>1879</v>
      </c>
      <c r="E5457" s="17" t="s">
        <v>91</v>
      </c>
      <c r="F5457" s="12" t="s">
        <v>0</v>
      </c>
      <c r="G5457" s="84" t="s">
        <v>0</v>
      </c>
      <c r="H5457" s="18" t="s">
        <v>5</v>
      </c>
      <c r="I5457" s="3">
        <v>200000</v>
      </c>
      <c r="J5457" s="3">
        <f t="shared" ref="J5457:K5457" si="4645">SUM(J5458:J5462)</f>
        <v>199884</v>
      </c>
      <c r="K5457" s="3">
        <f t="shared" si="4645"/>
        <v>118502</v>
      </c>
      <c r="L5457" s="3">
        <f t="shared" si="4639"/>
        <v>35900</v>
      </c>
      <c r="M5457" s="3">
        <f t="shared" ref="M5457:O5457" si="4646">SUM(M5458:M5462)</f>
        <v>7700</v>
      </c>
      <c r="N5457" s="3">
        <f t="shared" si="4646"/>
        <v>13700</v>
      </c>
      <c r="O5457" s="3">
        <f t="shared" si="4646"/>
        <v>14500</v>
      </c>
      <c r="P5457" s="3">
        <f t="shared" si="4641"/>
        <v>154402</v>
      </c>
      <c r="Q5457" s="3">
        <f t="shared" si="4595"/>
        <v>77.245802565487992</v>
      </c>
    </row>
    <row r="5458" spans="1:17">
      <c r="A5458" s="33" t="s">
        <v>803</v>
      </c>
      <c r="B5458" s="33" t="s">
        <v>140</v>
      </c>
      <c r="C5458" s="33" t="s">
        <v>1115</v>
      </c>
      <c r="D5458" s="33" t="s">
        <v>1879</v>
      </c>
      <c r="E5458" s="34">
        <v>6112</v>
      </c>
      <c r="F5458" s="33" t="s">
        <v>1881</v>
      </c>
      <c r="G5458" s="84" t="s">
        <v>3109</v>
      </c>
      <c r="H5458" s="35" t="s">
        <v>9</v>
      </c>
      <c r="I5458" s="2">
        <v>36000</v>
      </c>
      <c r="J5458" s="2">
        <v>36000</v>
      </c>
      <c r="K5458" s="2">
        <v>16744</v>
      </c>
      <c r="L5458" s="2">
        <f t="shared" si="4639"/>
        <v>8400</v>
      </c>
      <c r="M5458" s="2">
        <v>2700</v>
      </c>
      <c r="N5458" s="2">
        <v>2700</v>
      </c>
      <c r="O5458" s="2">
        <v>3000</v>
      </c>
      <c r="P5458" s="2">
        <f t="shared" si="4641"/>
        <v>25144</v>
      </c>
      <c r="Q5458" s="2">
        <f t="shared" si="4595"/>
        <v>69.844444444444449</v>
      </c>
    </row>
    <row r="5459" spans="1:17">
      <c r="A5459" s="33" t="s">
        <v>803</v>
      </c>
      <c r="B5459" s="33" t="s">
        <v>140</v>
      </c>
      <c r="C5459" s="33" t="s">
        <v>1115</v>
      </c>
      <c r="D5459" s="33" t="s">
        <v>1879</v>
      </c>
      <c r="E5459" s="34">
        <v>6112</v>
      </c>
      <c r="F5459" s="33" t="s">
        <v>1882</v>
      </c>
      <c r="G5459" s="84" t="s">
        <v>3109</v>
      </c>
      <c r="H5459" s="35" t="s">
        <v>10</v>
      </c>
      <c r="I5459" s="2">
        <v>110000</v>
      </c>
      <c r="J5459" s="2">
        <v>110000</v>
      </c>
      <c r="K5459" s="2">
        <v>60728</v>
      </c>
      <c r="L5459" s="2">
        <f t="shared" si="4639"/>
        <v>27500</v>
      </c>
      <c r="M5459" s="2">
        <v>5000</v>
      </c>
      <c r="N5459" s="2">
        <v>11000</v>
      </c>
      <c r="O5459" s="2">
        <v>11500</v>
      </c>
      <c r="P5459" s="2">
        <f t="shared" si="4641"/>
        <v>88228</v>
      </c>
      <c r="Q5459" s="2">
        <f t="shared" si="4595"/>
        <v>80.207272727272724</v>
      </c>
    </row>
    <row r="5460" spans="1:17">
      <c r="A5460" s="12" t="s">
        <v>803</v>
      </c>
      <c r="B5460" s="12" t="s">
        <v>140</v>
      </c>
      <c r="C5460" s="12" t="s">
        <v>1115</v>
      </c>
      <c r="D5460" s="12" t="s">
        <v>1879</v>
      </c>
      <c r="E5460" s="11">
        <v>6112</v>
      </c>
      <c r="F5460" s="12" t="s">
        <v>1883</v>
      </c>
      <c r="G5460" s="84" t="s">
        <v>3109</v>
      </c>
      <c r="H5460" s="13" t="s">
        <v>7</v>
      </c>
      <c r="I5460" s="2">
        <v>27000</v>
      </c>
      <c r="J5460" s="2">
        <v>26884</v>
      </c>
      <c r="K5460" s="2">
        <v>26884</v>
      </c>
      <c r="L5460" s="2">
        <f t="shared" si="4639"/>
        <v>0</v>
      </c>
      <c r="M5460" s="2"/>
      <c r="N5460" s="2">
        <v>0</v>
      </c>
      <c r="O5460" s="2">
        <v>0</v>
      </c>
      <c r="P5460" s="2">
        <f t="shared" si="4641"/>
        <v>26884</v>
      </c>
      <c r="Q5460" s="2">
        <f t="shared" si="4595"/>
        <v>100</v>
      </c>
    </row>
    <row r="5461" spans="1:17">
      <c r="A5461" s="12" t="s">
        <v>803</v>
      </c>
      <c r="B5461" s="12" t="s">
        <v>140</v>
      </c>
      <c r="C5461" s="12" t="s">
        <v>1115</v>
      </c>
      <c r="D5461" s="12" t="s">
        <v>1879</v>
      </c>
      <c r="E5461" s="11">
        <v>6112</v>
      </c>
      <c r="F5461" s="12" t="s">
        <v>1884</v>
      </c>
      <c r="G5461" s="84" t="s">
        <v>3109</v>
      </c>
      <c r="H5461" s="13" t="s">
        <v>8</v>
      </c>
      <c r="I5461" s="2">
        <v>5500</v>
      </c>
      <c r="J5461" s="2">
        <v>5500</v>
      </c>
      <c r="K5461" s="2">
        <v>0</v>
      </c>
      <c r="L5461" s="2">
        <f t="shared" si="4639"/>
        <v>0</v>
      </c>
      <c r="M5461" s="2">
        <v>0</v>
      </c>
      <c r="N5461" s="2">
        <v>0</v>
      </c>
      <c r="O5461" s="2">
        <v>0</v>
      </c>
      <c r="P5461" s="2">
        <f t="shared" si="4641"/>
        <v>0</v>
      </c>
      <c r="Q5461" s="2">
        <f t="shared" si="4595"/>
        <v>0</v>
      </c>
    </row>
    <row r="5462" spans="1:17">
      <c r="A5462" s="12" t="s">
        <v>803</v>
      </c>
      <c r="B5462" s="12" t="s">
        <v>140</v>
      </c>
      <c r="C5462" s="12" t="s">
        <v>1115</v>
      </c>
      <c r="D5462" s="12" t="s">
        <v>1879</v>
      </c>
      <c r="E5462" s="11">
        <v>6112</v>
      </c>
      <c r="F5462" s="12" t="s">
        <v>1885</v>
      </c>
      <c r="G5462" s="84" t="s">
        <v>3109</v>
      </c>
      <c r="H5462" s="13" t="s">
        <v>6</v>
      </c>
      <c r="I5462" s="2">
        <v>21500</v>
      </c>
      <c r="J5462" s="2">
        <v>21500</v>
      </c>
      <c r="K5462" s="2">
        <v>14146</v>
      </c>
      <c r="L5462" s="2">
        <f t="shared" si="4639"/>
        <v>0</v>
      </c>
      <c r="M5462" s="2">
        <v>0</v>
      </c>
      <c r="N5462" s="2">
        <v>0</v>
      </c>
      <c r="O5462" s="2">
        <v>0</v>
      </c>
      <c r="P5462" s="2">
        <f t="shared" si="4641"/>
        <v>14146</v>
      </c>
      <c r="Q5462" s="2">
        <f t="shared" si="4595"/>
        <v>65.795348837209303</v>
      </c>
    </row>
    <row r="5463" spans="1:17">
      <c r="A5463" s="12" t="s">
        <v>803</v>
      </c>
      <c r="B5463" s="12" t="s">
        <v>140</v>
      </c>
      <c r="C5463" s="12" t="s">
        <v>1115</v>
      </c>
      <c r="D5463" s="12" t="s">
        <v>1879</v>
      </c>
      <c r="E5463" s="18" t="s">
        <v>13</v>
      </c>
      <c r="F5463" s="18" t="s">
        <v>0</v>
      </c>
      <c r="G5463" s="81" t="s">
        <v>0</v>
      </c>
      <c r="H5463" s="18" t="s">
        <v>14</v>
      </c>
      <c r="I5463" s="3">
        <v>128559</v>
      </c>
      <c r="J5463" s="3">
        <f t="shared" ref="J5463:K5463" si="4647">SUM(J5464)</f>
        <v>128559</v>
      </c>
      <c r="K5463" s="3">
        <f t="shared" si="4647"/>
        <v>65992</v>
      </c>
      <c r="L5463" s="3">
        <f t="shared" si="4639"/>
        <v>33300</v>
      </c>
      <c r="M5463" s="3">
        <f t="shared" ref="M5463:O5463" si="4648">SUM(M5464)</f>
        <v>11100</v>
      </c>
      <c r="N5463" s="3">
        <f t="shared" si="4648"/>
        <v>11100</v>
      </c>
      <c r="O5463" s="3">
        <f t="shared" si="4648"/>
        <v>11100</v>
      </c>
      <c r="P5463" s="3">
        <f t="shared" si="4641"/>
        <v>99292</v>
      </c>
      <c r="Q5463" s="3">
        <f t="shared" si="4595"/>
        <v>77.234577120232743</v>
      </c>
    </row>
    <row r="5464" spans="1:17">
      <c r="A5464" s="33" t="s">
        <v>803</v>
      </c>
      <c r="B5464" s="33" t="s">
        <v>140</v>
      </c>
      <c r="C5464" s="33" t="s">
        <v>1115</v>
      </c>
      <c r="D5464" s="33" t="s">
        <v>1879</v>
      </c>
      <c r="E5464" s="34">
        <v>6121</v>
      </c>
      <c r="F5464" s="33"/>
      <c r="G5464" s="84" t="s">
        <v>3109</v>
      </c>
      <c r="H5464" s="35" t="s">
        <v>15</v>
      </c>
      <c r="I5464" s="2">
        <v>128559</v>
      </c>
      <c r="J5464" s="2">
        <v>128559</v>
      </c>
      <c r="K5464" s="2">
        <v>65992</v>
      </c>
      <c r="L5464" s="2">
        <f t="shared" si="4639"/>
        <v>33300</v>
      </c>
      <c r="M5464" s="2">
        <v>11100</v>
      </c>
      <c r="N5464" s="2">
        <v>11100</v>
      </c>
      <c r="O5464" s="2">
        <v>11100</v>
      </c>
      <c r="P5464" s="2">
        <f t="shared" si="4641"/>
        <v>99292</v>
      </c>
      <c r="Q5464" s="2">
        <f t="shared" si="4595"/>
        <v>77.234577120232743</v>
      </c>
    </row>
    <row r="5465" spans="1:17">
      <c r="A5465" s="12" t="s">
        <v>803</v>
      </c>
      <c r="B5465" s="12" t="s">
        <v>140</v>
      </c>
      <c r="C5465" s="12" t="s">
        <v>1115</v>
      </c>
      <c r="D5465" s="12" t="s">
        <v>1879</v>
      </c>
      <c r="E5465" s="18" t="s">
        <v>16</v>
      </c>
      <c r="F5465" s="18" t="s">
        <v>0</v>
      </c>
      <c r="G5465" s="81" t="s">
        <v>0</v>
      </c>
      <c r="H5465" s="18" t="s">
        <v>17</v>
      </c>
      <c r="I5465" s="3">
        <v>270643</v>
      </c>
      <c r="J5465" s="3">
        <f t="shared" ref="J5465:K5465" si="4649">SUM(J5466:J5473)</f>
        <v>202643</v>
      </c>
      <c r="K5465" s="3">
        <f t="shared" si="4649"/>
        <v>142863</v>
      </c>
      <c r="L5465" s="3">
        <f t="shared" si="4639"/>
        <v>47268</v>
      </c>
      <c r="M5465" s="3">
        <f t="shared" ref="M5465:O5465" si="4650">SUM(M5466:M5473)</f>
        <v>15927</v>
      </c>
      <c r="N5465" s="3">
        <f t="shared" si="4650"/>
        <v>15683</v>
      </c>
      <c r="O5465" s="3">
        <f t="shared" si="4650"/>
        <v>15658</v>
      </c>
      <c r="P5465" s="3">
        <f t="shared" si="4641"/>
        <v>190131</v>
      </c>
      <c r="Q5465" s="3">
        <f t="shared" ref="Q5465:Q5532" si="4651">IF(J5465=0,"-",P5465/J5465*100)</f>
        <v>93.825594765178167</v>
      </c>
    </row>
    <row r="5466" spans="1:17">
      <c r="A5466" s="12" t="s">
        <v>803</v>
      </c>
      <c r="B5466" s="12" t="s">
        <v>140</v>
      </c>
      <c r="C5466" s="12" t="s">
        <v>1115</v>
      </c>
      <c r="D5466" s="12" t="s">
        <v>1879</v>
      </c>
      <c r="E5466" s="11">
        <v>6131</v>
      </c>
      <c r="F5466" s="12"/>
      <c r="G5466" s="84" t="s">
        <v>3109</v>
      </c>
      <c r="H5466" s="13" t="s">
        <v>18</v>
      </c>
      <c r="I5466" s="2">
        <v>1500</v>
      </c>
      <c r="J5466" s="2">
        <v>500</v>
      </c>
      <c r="K5466" s="2">
        <v>375</v>
      </c>
      <c r="L5466" s="2">
        <f t="shared" si="4639"/>
        <v>125</v>
      </c>
      <c r="M5466" s="2">
        <v>50</v>
      </c>
      <c r="N5466" s="2">
        <v>50</v>
      </c>
      <c r="O5466" s="2">
        <v>25</v>
      </c>
      <c r="P5466" s="2">
        <f t="shared" si="4641"/>
        <v>500</v>
      </c>
      <c r="Q5466" s="2">
        <f t="shared" si="4651"/>
        <v>100</v>
      </c>
    </row>
    <row r="5467" spans="1:17">
      <c r="A5467" s="12" t="s">
        <v>803</v>
      </c>
      <c r="B5467" s="12" t="s">
        <v>140</v>
      </c>
      <c r="C5467" s="12" t="s">
        <v>1115</v>
      </c>
      <c r="D5467" s="12" t="s">
        <v>1879</v>
      </c>
      <c r="E5467" s="11">
        <v>6132</v>
      </c>
      <c r="F5467" s="12"/>
      <c r="G5467" s="84" t="s">
        <v>3109</v>
      </c>
      <c r="H5467" s="13" t="s">
        <v>19</v>
      </c>
      <c r="I5467" s="2">
        <v>105130</v>
      </c>
      <c r="J5467" s="2">
        <v>105130</v>
      </c>
      <c r="K5467" s="2">
        <v>74283</v>
      </c>
      <c r="L5467" s="2">
        <f t="shared" si="4639"/>
        <v>26283</v>
      </c>
      <c r="M5467" s="2">
        <v>8761</v>
      </c>
      <c r="N5467" s="2">
        <v>8761</v>
      </c>
      <c r="O5467" s="2">
        <v>8761</v>
      </c>
      <c r="P5467" s="2">
        <f t="shared" si="4641"/>
        <v>100566</v>
      </c>
      <c r="Q5467" s="2">
        <f t="shared" si="4651"/>
        <v>95.658708265956435</v>
      </c>
    </row>
    <row r="5468" spans="1:17">
      <c r="A5468" s="12" t="s">
        <v>803</v>
      </c>
      <c r="B5468" s="12" t="s">
        <v>140</v>
      </c>
      <c r="C5468" s="12" t="s">
        <v>1115</v>
      </c>
      <c r="D5468" s="12" t="s">
        <v>1879</v>
      </c>
      <c r="E5468" s="11">
        <v>6133</v>
      </c>
      <c r="F5468" s="12"/>
      <c r="G5468" s="84" t="s">
        <v>3109</v>
      </c>
      <c r="H5468" s="13" t="s">
        <v>20</v>
      </c>
      <c r="I5468" s="2">
        <v>17000</v>
      </c>
      <c r="J5468" s="2">
        <v>17000</v>
      </c>
      <c r="K5468" s="2">
        <v>8551</v>
      </c>
      <c r="L5468" s="2">
        <f t="shared" si="4639"/>
        <v>4251</v>
      </c>
      <c r="M5468" s="2">
        <v>1417</v>
      </c>
      <c r="N5468" s="2">
        <v>1417</v>
      </c>
      <c r="O5468" s="2">
        <v>1417</v>
      </c>
      <c r="P5468" s="2">
        <f t="shared" si="4641"/>
        <v>12802</v>
      </c>
      <c r="Q5468" s="2">
        <f t="shared" si="4651"/>
        <v>75.305882352941182</v>
      </c>
    </row>
    <row r="5469" spans="1:17">
      <c r="A5469" s="12" t="s">
        <v>803</v>
      </c>
      <c r="B5469" s="12" t="s">
        <v>140</v>
      </c>
      <c r="C5469" s="12" t="s">
        <v>1115</v>
      </c>
      <c r="D5469" s="12" t="s">
        <v>1879</v>
      </c>
      <c r="E5469" s="11">
        <v>6134</v>
      </c>
      <c r="F5469" s="12"/>
      <c r="G5469" s="84" t="s">
        <v>3109</v>
      </c>
      <c r="H5469" s="13" t="s">
        <v>21</v>
      </c>
      <c r="I5469" s="2">
        <v>30000</v>
      </c>
      <c r="J5469" s="2">
        <v>20000</v>
      </c>
      <c r="K5469" s="2">
        <v>12500</v>
      </c>
      <c r="L5469" s="2">
        <f t="shared" si="4639"/>
        <v>7500</v>
      </c>
      <c r="M5469" s="2">
        <v>2500</v>
      </c>
      <c r="N5469" s="2">
        <v>2500</v>
      </c>
      <c r="O5469" s="2">
        <v>2500</v>
      </c>
      <c r="P5469" s="2">
        <f t="shared" si="4641"/>
        <v>20000</v>
      </c>
      <c r="Q5469" s="2">
        <f t="shared" si="4651"/>
        <v>100</v>
      </c>
    </row>
    <row r="5470" spans="1:17">
      <c r="A5470" s="12" t="s">
        <v>803</v>
      </c>
      <c r="B5470" s="12" t="s">
        <v>140</v>
      </c>
      <c r="C5470" s="12" t="s">
        <v>1115</v>
      </c>
      <c r="D5470" s="12" t="s">
        <v>1879</v>
      </c>
      <c r="E5470" s="11">
        <v>6135</v>
      </c>
      <c r="F5470" s="12"/>
      <c r="G5470" s="84" t="s">
        <v>3109</v>
      </c>
      <c r="H5470" s="13" t="s">
        <v>22</v>
      </c>
      <c r="I5470" s="2">
        <v>1250</v>
      </c>
      <c r="J5470" s="2">
        <v>1250</v>
      </c>
      <c r="K5470" s="2">
        <v>543</v>
      </c>
      <c r="L5470" s="2">
        <f t="shared" si="4639"/>
        <v>450</v>
      </c>
      <c r="M5470" s="2">
        <v>150</v>
      </c>
      <c r="N5470" s="2">
        <v>150</v>
      </c>
      <c r="O5470" s="2">
        <v>150</v>
      </c>
      <c r="P5470" s="2">
        <f t="shared" si="4641"/>
        <v>993</v>
      </c>
      <c r="Q5470" s="2">
        <f t="shared" si="4651"/>
        <v>79.44</v>
      </c>
    </row>
    <row r="5471" spans="1:17">
      <c r="A5471" s="12" t="s">
        <v>803</v>
      </c>
      <c r="B5471" s="12" t="s">
        <v>140</v>
      </c>
      <c r="C5471" s="12" t="s">
        <v>1115</v>
      </c>
      <c r="D5471" s="12" t="s">
        <v>1879</v>
      </c>
      <c r="E5471" s="11">
        <v>6137</v>
      </c>
      <c r="F5471" s="12"/>
      <c r="G5471" s="84" t="s">
        <v>3109</v>
      </c>
      <c r="H5471" s="13" t="s">
        <v>24</v>
      </c>
      <c r="I5471" s="2">
        <v>15000</v>
      </c>
      <c r="J5471" s="2">
        <v>10000</v>
      </c>
      <c r="K5471" s="2">
        <v>8256</v>
      </c>
      <c r="L5471" s="2">
        <f t="shared" si="4639"/>
        <v>1744</v>
      </c>
      <c r="M5471" s="2">
        <v>744</v>
      </c>
      <c r="N5471" s="2">
        <v>500</v>
      </c>
      <c r="O5471" s="2">
        <v>500</v>
      </c>
      <c r="P5471" s="2">
        <f t="shared" si="4641"/>
        <v>10000</v>
      </c>
      <c r="Q5471" s="2">
        <f t="shared" si="4651"/>
        <v>100</v>
      </c>
    </row>
    <row r="5472" spans="1:17">
      <c r="A5472" s="12" t="s">
        <v>803</v>
      </c>
      <c r="B5472" s="12" t="s">
        <v>140</v>
      </c>
      <c r="C5472" s="12" t="s">
        <v>1115</v>
      </c>
      <c r="D5472" s="12" t="s">
        <v>1879</v>
      </c>
      <c r="E5472" s="11">
        <v>6138</v>
      </c>
      <c r="F5472" s="12"/>
      <c r="G5472" s="84" t="s">
        <v>3109</v>
      </c>
      <c r="H5472" s="13" t="s">
        <v>25</v>
      </c>
      <c r="I5472" s="2">
        <v>1250</v>
      </c>
      <c r="J5472" s="2">
        <v>0</v>
      </c>
      <c r="K5472" s="2">
        <v>0</v>
      </c>
      <c r="L5472" s="2">
        <f t="shared" si="4639"/>
        <v>0</v>
      </c>
      <c r="M5472" s="2">
        <v>0</v>
      </c>
      <c r="N5472" s="2">
        <v>0</v>
      </c>
      <c r="O5472" s="2">
        <v>0</v>
      </c>
      <c r="P5472" s="2">
        <f t="shared" si="4641"/>
        <v>0</v>
      </c>
      <c r="Q5472" s="2" t="str">
        <f t="shared" si="4651"/>
        <v>-</v>
      </c>
    </row>
    <row r="5473" spans="1:17">
      <c r="A5473" s="17" t="s">
        <v>803</v>
      </c>
      <c r="B5473" s="17" t="s">
        <v>140</v>
      </c>
      <c r="C5473" s="17" t="s">
        <v>1115</v>
      </c>
      <c r="D5473" s="17" t="s">
        <v>1879</v>
      </c>
      <c r="E5473" s="17" t="s">
        <v>99</v>
      </c>
      <c r="F5473" s="12" t="s">
        <v>0</v>
      </c>
      <c r="G5473" s="84" t="s">
        <v>0</v>
      </c>
      <c r="H5473" s="18" t="s">
        <v>26</v>
      </c>
      <c r="I5473" s="3">
        <v>99513</v>
      </c>
      <c r="J5473" s="3">
        <f t="shared" ref="J5473:K5473" si="4652">SUM(J5474:J5476)</f>
        <v>48763</v>
      </c>
      <c r="K5473" s="3">
        <f t="shared" si="4652"/>
        <v>38355</v>
      </c>
      <c r="L5473" s="3">
        <f t="shared" si="4639"/>
        <v>6915</v>
      </c>
      <c r="M5473" s="3">
        <f t="shared" ref="M5473:O5473" si="4653">SUM(M5474:M5476)</f>
        <v>2305</v>
      </c>
      <c r="N5473" s="3">
        <f t="shared" si="4653"/>
        <v>2305</v>
      </c>
      <c r="O5473" s="3">
        <f t="shared" si="4653"/>
        <v>2305</v>
      </c>
      <c r="P5473" s="3">
        <f t="shared" si="4641"/>
        <v>45270</v>
      </c>
      <c r="Q5473" s="3">
        <f t="shared" si="4651"/>
        <v>92.836781986342103</v>
      </c>
    </row>
    <row r="5474" spans="1:17">
      <c r="A5474" s="12" t="s">
        <v>803</v>
      </c>
      <c r="B5474" s="12" t="s">
        <v>140</v>
      </c>
      <c r="C5474" s="12" t="s">
        <v>1115</v>
      </c>
      <c r="D5474" s="12" t="s">
        <v>1879</v>
      </c>
      <c r="E5474" s="11">
        <v>6139</v>
      </c>
      <c r="F5474" s="12"/>
      <c r="G5474" s="84" t="s">
        <v>3109</v>
      </c>
      <c r="H5474" s="13" t="s">
        <v>26</v>
      </c>
      <c r="I5474" s="2">
        <v>83850</v>
      </c>
      <c r="J5474" s="2">
        <v>33100</v>
      </c>
      <c r="K5474" s="2">
        <v>33100</v>
      </c>
      <c r="L5474" s="2">
        <f t="shared" si="4639"/>
        <v>0</v>
      </c>
      <c r="M5474" s="2">
        <v>0</v>
      </c>
      <c r="N5474" s="2">
        <v>0</v>
      </c>
      <c r="O5474" s="2">
        <v>0</v>
      </c>
      <c r="P5474" s="2">
        <f t="shared" si="4641"/>
        <v>33100</v>
      </c>
      <c r="Q5474" s="2">
        <f t="shared" si="4651"/>
        <v>100</v>
      </c>
    </row>
    <row r="5475" spans="1:17">
      <c r="A5475" s="33" t="s">
        <v>803</v>
      </c>
      <c r="B5475" s="33" t="s">
        <v>140</v>
      </c>
      <c r="C5475" s="33" t="s">
        <v>1115</v>
      </c>
      <c r="D5475" s="33" t="s">
        <v>1879</v>
      </c>
      <c r="E5475" s="34">
        <v>6139</v>
      </c>
      <c r="F5475" s="33" t="s">
        <v>1886</v>
      </c>
      <c r="G5475" s="84" t="s">
        <v>3109</v>
      </c>
      <c r="H5475" s="35" t="s">
        <v>108</v>
      </c>
      <c r="I5475" s="2">
        <v>3663</v>
      </c>
      <c r="J5475" s="2">
        <v>3663</v>
      </c>
      <c r="K5475" s="2">
        <v>2255</v>
      </c>
      <c r="L5475" s="2">
        <f t="shared" si="4639"/>
        <v>915</v>
      </c>
      <c r="M5475" s="2">
        <v>305</v>
      </c>
      <c r="N5475" s="2">
        <v>305</v>
      </c>
      <c r="O5475" s="2">
        <v>305</v>
      </c>
      <c r="P5475" s="2">
        <f t="shared" si="4641"/>
        <v>3170</v>
      </c>
      <c r="Q5475" s="2">
        <f t="shared" si="4651"/>
        <v>86.541086541086543</v>
      </c>
    </row>
    <row r="5476" spans="1:17" ht="22.5">
      <c r="A5476" s="12" t="s">
        <v>803</v>
      </c>
      <c r="B5476" s="12" t="s">
        <v>140</v>
      </c>
      <c r="C5476" s="12" t="s">
        <v>1115</v>
      </c>
      <c r="D5476" s="12" t="s">
        <v>1879</v>
      </c>
      <c r="E5476" s="11">
        <v>6139</v>
      </c>
      <c r="F5476" s="12" t="s">
        <v>1887</v>
      </c>
      <c r="G5476" s="84" t="s">
        <v>3109</v>
      </c>
      <c r="H5476" s="13" t="s">
        <v>114</v>
      </c>
      <c r="I5476" s="2">
        <v>12000</v>
      </c>
      <c r="J5476" s="2">
        <v>12000</v>
      </c>
      <c r="K5476" s="2">
        <v>3000</v>
      </c>
      <c r="L5476" s="2">
        <f t="shared" si="4639"/>
        <v>6000</v>
      </c>
      <c r="M5476" s="2">
        <v>2000</v>
      </c>
      <c r="N5476" s="2">
        <v>2000</v>
      </c>
      <c r="O5476" s="2">
        <v>2000</v>
      </c>
      <c r="P5476" s="2">
        <f t="shared" si="4641"/>
        <v>9000</v>
      </c>
      <c r="Q5476" s="2">
        <f t="shared" si="4651"/>
        <v>75</v>
      </c>
    </row>
    <row r="5477" spans="1:17" ht="22.5">
      <c r="A5477" s="17" t="s">
        <v>0</v>
      </c>
      <c r="B5477" s="17" t="s">
        <v>0</v>
      </c>
      <c r="C5477" s="17" t="s">
        <v>0</v>
      </c>
      <c r="D5477" s="18" t="s">
        <v>0</v>
      </c>
      <c r="E5477" s="18" t="s">
        <v>0</v>
      </c>
      <c r="F5477" s="18" t="s">
        <v>0</v>
      </c>
      <c r="G5477" s="81" t="s">
        <v>0</v>
      </c>
      <c r="H5477" s="24" t="s">
        <v>36</v>
      </c>
      <c r="I5477" s="107"/>
      <c r="J5477" s="107">
        <f t="shared" ref="J5477:K5479" si="4654">SUM(J5478)</f>
        <v>3400</v>
      </c>
      <c r="K5477" s="107">
        <f t="shared" si="4654"/>
        <v>3400</v>
      </c>
      <c r="L5477" s="107"/>
      <c r="M5477" s="107">
        <f t="shared" ref="M5477:O5479" si="4655">SUM(M5478)</f>
        <v>0</v>
      </c>
      <c r="N5477" s="107">
        <f t="shared" si="4655"/>
        <v>0</v>
      </c>
      <c r="O5477" s="107">
        <f t="shared" si="4655"/>
        <v>0</v>
      </c>
      <c r="P5477" s="107"/>
      <c r="Q5477" s="107"/>
    </row>
    <row r="5478" spans="1:17">
      <c r="A5478" s="12" t="s">
        <v>803</v>
      </c>
      <c r="B5478" s="12" t="s">
        <v>140</v>
      </c>
      <c r="C5478" s="12">
        <v>22</v>
      </c>
      <c r="D5478" s="12">
        <v>21030022</v>
      </c>
      <c r="E5478" s="18" t="s">
        <v>28</v>
      </c>
      <c r="F5478" s="18" t="s">
        <v>0</v>
      </c>
      <c r="G5478" s="81" t="s">
        <v>0</v>
      </c>
      <c r="H5478" s="18" t="s">
        <v>29</v>
      </c>
      <c r="I5478" s="2"/>
      <c r="J5478" s="2">
        <f t="shared" si="4654"/>
        <v>3400</v>
      </c>
      <c r="K5478" s="2">
        <f t="shared" si="4654"/>
        <v>3400</v>
      </c>
      <c r="L5478" s="2"/>
      <c r="M5478" s="2">
        <f t="shared" si="4655"/>
        <v>0</v>
      </c>
      <c r="N5478" s="2">
        <f t="shared" si="4655"/>
        <v>0</v>
      </c>
      <c r="O5478" s="2">
        <f t="shared" si="4655"/>
        <v>0</v>
      </c>
      <c r="P5478" s="2"/>
      <c r="Q5478" s="2"/>
    </row>
    <row r="5479" spans="1:17">
      <c r="A5479" s="17" t="s">
        <v>803</v>
      </c>
      <c r="B5479" s="17" t="s">
        <v>140</v>
      </c>
      <c r="C5479" s="17">
        <v>22</v>
      </c>
      <c r="D5479" s="17">
        <v>21030022</v>
      </c>
      <c r="E5479" s="17" t="s">
        <v>120</v>
      </c>
      <c r="F5479" s="12" t="s">
        <v>0</v>
      </c>
      <c r="G5479" s="84" t="s">
        <v>0</v>
      </c>
      <c r="H5479" s="18" t="s">
        <v>35</v>
      </c>
      <c r="I5479" s="2"/>
      <c r="J5479" s="2">
        <f t="shared" si="4654"/>
        <v>3400</v>
      </c>
      <c r="K5479" s="2">
        <f t="shared" si="4654"/>
        <v>3400</v>
      </c>
      <c r="L5479" s="2"/>
      <c r="M5479" s="2">
        <f t="shared" si="4655"/>
        <v>0</v>
      </c>
      <c r="N5479" s="2">
        <f t="shared" si="4655"/>
        <v>0</v>
      </c>
      <c r="O5479" s="2">
        <f t="shared" si="4655"/>
        <v>0</v>
      </c>
      <c r="P5479" s="2"/>
      <c r="Q5479" s="2"/>
    </row>
    <row r="5480" spans="1:17">
      <c r="A5480" s="12" t="s">
        <v>803</v>
      </c>
      <c r="B5480" s="12" t="s">
        <v>140</v>
      </c>
      <c r="C5480" s="12">
        <v>22</v>
      </c>
      <c r="D5480" s="12">
        <v>21030022</v>
      </c>
      <c r="E5480" s="11">
        <v>6148</v>
      </c>
      <c r="F5480" s="12"/>
      <c r="G5480" s="84" t="s">
        <v>3109</v>
      </c>
      <c r="H5480" s="13" t="s">
        <v>35</v>
      </c>
      <c r="I5480" s="2"/>
      <c r="J5480" s="2">
        <v>3400</v>
      </c>
      <c r="K5480" s="2">
        <v>3400</v>
      </c>
      <c r="L5480" s="2"/>
      <c r="M5480" s="2"/>
      <c r="N5480" s="2"/>
      <c r="O5480" s="2"/>
      <c r="P5480" s="2"/>
      <c r="Q5480" s="2"/>
    </row>
    <row r="5481" spans="1:17" ht="22.5">
      <c r="A5481" s="17" t="s">
        <v>0</v>
      </c>
      <c r="B5481" s="17" t="s">
        <v>0</v>
      </c>
      <c r="C5481" s="17" t="s">
        <v>0</v>
      </c>
      <c r="D5481" s="18" t="s">
        <v>0</v>
      </c>
      <c r="E5481" s="18" t="s">
        <v>0</v>
      </c>
      <c r="F5481" s="18" t="s">
        <v>0</v>
      </c>
      <c r="G5481" s="81" t="s">
        <v>0</v>
      </c>
      <c r="H5481" s="24" t="s">
        <v>58</v>
      </c>
      <c r="I5481" s="29">
        <v>42000</v>
      </c>
      <c r="J5481" s="29">
        <f t="shared" ref="J5481:K5481" si="4656">SUM(J5482)</f>
        <v>36000</v>
      </c>
      <c r="K5481" s="29">
        <f t="shared" si="4656"/>
        <v>20950</v>
      </c>
      <c r="L5481" s="29">
        <f t="shared" si="4639"/>
        <v>9000</v>
      </c>
      <c r="M5481" s="29">
        <f t="shared" ref="M5481:O5481" si="4657">SUM(M5482)</f>
        <v>3000</v>
      </c>
      <c r="N5481" s="29">
        <f t="shared" si="4657"/>
        <v>3000</v>
      </c>
      <c r="O5481" s="29">
        <f t="shared" si="4657"/>
        <v>3000</v>
      </c>
      <c r="P5481" s="29">
        <f t="shared" si="4641"/>
        <v>29950</v>
      </c>
      <c r="Q5481" s="29">
        <f t="shared" si="4651"/>
        <v>83.194444444444443</v>
      </c>
    </row>
    <row r="5482" spans="1:17">
      <c r="A5482" s="12" t="s">
        <v>803</v>
      </c>
      <c r="B5482" s="12" t="s">
        <v>140</v>
      </c>
      <c r="C5482" s="12" t="s">
        <v>1115</v>
      </c>
      <c r="D5482" s="12" t="s">
        <v>1879</v>
      </c>
      <c r="E5482" s="18" t="s">
        <v>50</v>
      </c>
      <c r="F5482" s="18" t="s">
        <v>0</v>
      </c>
      <c r="G5482" s="81" t="s">
        <v>0</v>
      </c>
      <c r="H5482" s="18" t="s">
        <v>51</v>
      </c>
      <c r="I5482" s="3">
        <v>42000</v>
      </c>
      <c r="J5482" s="3">
        <f t="shared" ref="J5482" si="4658">SUM(J5483:J5484)</f>
        <v>36000</v>
      </c>
      <c r="K5482" s="3">
        <f t="shared" ref="K5482" si="4659">SUM(K5483:K5484)</f>
        <v>20950</v>
      </c>
      <c r="L5482" s="3">
        <f t="shared" si="4639"/>
        <v>9000</v>
      </c>
      <c r="M5482" s="3">
        <f t="shared" ref="M5482:O5482" si="4660">SUM(M5483:M5484)</f>
        <v>3000</v>
      </c>
      <c r="N5482" s="3">
        <f t="shared" si="4660"/>
        <v>3000</v>
      </c>
      <c r="O5482" s="3">
        <f t="shared" si="4660"/>
        <v>3000</v>
      </c>
      <c r="P5482" s="3">
        <f t="shared" si="4641"/>
        <v>29950</v>
      </c>
      <c r="Q5482" s="3">
        <f t="shared" si="4651"/>
        <v>83.194444444444443</v>
      </c>
    </row>
    <row r="5483" spans="1:17">
      <c r="A5483" s="12" t="s">
        <v>803</v>
      </c>
      <c r="B5483" s="12" t="s">
        <v>140</v>
      </c>
      <c r="C5483" s="12" t="s">
        <v>1115</v>
      </c>
      <c r="D5483" s="12" t="s">
        <v>1879</v>
      </c>
      <c r="E5483" s="11">
        <v>8213</v>
      </c>
      <c r="F5483" s="12"/>
      <c r="G5483" s="84" t="s">
        <v>3109</v>
      </c>
      <c r="H5483" s="13" t="s">
        <v>54</v>
      </c>
      <c r="I5483" s="2">
        <v>31000</v>
      </c>
      <c r="J5483" s="2">
        <v>25000</v>
      </c>
      <c r="K5483" s="2">
        <v>15449</v>
      </c>
      <c r="L5483" s="2">
        <f t="shared" si="4639"/>
        <v>6000</v>
      </c>
      <c r="M5483" s="2">
        <v>2000</v>
      </c>
      <c r="N5483" s="2">
        <v>2000</v>
      </c>
      <c r="O5483" s="2">
        <v>2000</v>
      </c>
      <c r="P5483" s="2">
        <f t="shared" si="4641"/>
        <v>21449</v>
      </c>
      <c r="Q5483" s="2">
        <f t="shared" si="4651"/>
        <v>85.795999999999992</v>
      </c>
    </row>
    <row r="5484" spans="1:17">
      <c r="A5484" s="12" t="s">
        <v>803</v>
      </c>
      <c r="B5484" s="12" t="s">
        <v>140</v>
      </c>
      <c r="C5484" s="12" t="s">
        <v>1115</v>
      </c>
      <c r="D5484" s="12" t="s">
        <v>1879</v>
      </c>
      <c r="E5484" s="11">
        <v>8216</v>
      </c>
      <c r="F5484" s="12"/>
      <c r="G5484" s="84" t="s">
        <v>3109</v>
      </c>
      <c r="H5484" s="13" t="s">
        <v>57</v>
      </c>
      <c r="I5484" s="2">
        <v>11000</v>
      </c>
      <c r="J5484" s="2">
        <v>11000</v>
      </c>
      <c r="K5484" s="2">
        <v>5501</v>
      </c>
      <c r="L5484" s="2">
        <f t="shared" si="4639"/>
        <v>3000</v>
      </c>
      <c r="M5484" s="2">
        <v>1000</v>
      </c>
      <c r="N5484" s="2">
        <v>1000</v>
      </c>
      <c r="O5484" s="2">
        <v>1000</v>
      </c>
      <c r="P5484" s="2">
        <f t="shared" si="4641"/>
        <v>8501</v>
      </c>
      <c r="Q5484" s="2">
        <f t="shared" si="4651"/>
        <v>77.281818181818181</v>
      </c>
    </row>
    <row r="5485" spans="1:17">
      <c r="A5485" s="13" t="s">
        <v>0</v>
      </c>
      <c r="B5485" s="13" t="s">
        <v>0</v>
      </c>
      <c r="C5485" s="13" t="s">
        <v>0</v>
      </c>
      <c r="D5485" s="13" t="s">
        <v>0</v>
      </c>
      <c r="E5485" s="13" t="s">
        <v>0</v>
      </c>
      <c r="F5485" s="13" t="s">
        <v>0</v>
      </c>
      <c r="G5485" s="84" t="s">
        <v>0</v>
      </c>
      <c r="H5485" s="24" t="s">
        <v>1888</v>
      </c>
      <c r="I5485" s="29">
        <v>1865580</v>
      </c>
      <c r="J5485" s="29">
        <f t="shared" ref="J5485:K5485" si="4661">SUM(J5454,J5481)</f>
        <v>1791464</v>
      </c>
      <c r="K5485" s="29">
        <f t="shared" si="4661"/>
        <v>975253</v>
      </c>
      <c r="L5485" s="29">
        <f t="shared" si="4639"/>
        <v>441068</v>
      </c>
      <c r="M5485" s="29">
        <f t="shared" ref="M5485:O5485" si="4662">SUM(M5454,M5481)</f>
        <v>142927</v>
      </c>
      <c r="N5485" s="29">
        <f t="shared" si="4662"/>
        <v>148683</v>
      </c>
      <c r="O5485" s="29">
        <f t="shared" si="4662"/>
        <v>149458</v>
      </c>
      <c r="P5485" s="29">
        <f t="shared" si="4641"/>
        <v>1416321</v>
      </c>
      <c r="Q5485" s="29">
        <f t="shared" si="4651"/>
        <v>79.059417325717959</v>
      </c>
    </row>
    <row r="5486" spans="1:17" ht="15.75" thickBot="1">
      <c r="A5486" s="13" t="s">
        <v>0</v>
      </c>
      <c r="B5486" s="13" t="s">
        <v>0</v>
      </c>
      <c r="C5486" s="13" t="s">
        <v>0</v>
      </c>
      <c r="D5486" s="13" t="s">
        <v>0</v>
      </c>
      <c r="E5486" s="13" t="s">
        <v>0</v>
      </c>
      <c r="F5486" s="13" t="s">
        <v>0</v>
      </c>
      <c r="G5486" s="84" t="s">
        <v>0</v>
      </c>
      <c r="H5486" s="18" t="s">
        <v>125</v>
      </c>
      <c r="I5486" s="3">
        <v>51</v>
      </c>
      <c r="J5486" s="3">
        <v>51</v>
      </c>
      <c r="K5486" s="3">
        <v>0</v>
      </c>
      <c r="L5486" s="3">
        <f t="shared" si="4639"/>
        <v>0</v>
      </c>
      <c r="M5486" s="3"/>
      <c r="N5486" s="3"/>
      <c r="O5486" s="3"/>
      <c r="P5486" s="3">
        <f t="shared" si="4641"/>
        <v>0</v>
      </c>
      <c r="Q5486" s="3">
        <f t="shared" si="4651"/>
        <v>0</v>
      </c>
    </row>
    <row r="5487" spans="1:17" ht="45.75" thickBot="1">
      <c r="A5487" s="109" t="s">
        <v>0</v>
      </c>
      <c r="B5487" s="109" t="s">
        <v>0</v>
      </c>
      <c r="C5487" s="109" t="s">
        <v>0</v>
      </c>
      <c r="D5487" s="109" t="s">
        <v>0</v>
      </c>
      <c r="E5487" s="109" t="s">
        <v>0</v>
      </c>
      <c r="F5487" s="109" t="s">
        <v>0</v>
      </c>
      <c r="G5487" s="121" t="s">
        <v>0</v>
      </c>
      <c r="H5487" s="1" t="s">
        <v>126</v>
      </c>
      <c r="I5487" s="1" t="s">
        <v>3016</v>
      </c>
      <c r="J5487" s="1" t="s">
        <v>3199</v>
      </c>
      <c r="K5487" s="1" t="s">
        <v>3198</v>
      </c>
      <c r="L5487" s="1" t="s">
        <v>3191</v>
      </c>
      <c r="M5487" s="1" t="s">
        <v>3193</v>
      </c>
      <c r="N5487" s="1" t="s">
        <v>3194</v>
      </c>
      <c r="O5487" s="1" t="s">
        <v>3195</v>
      </c>
      <c r="P5487" s="1" t="s">
        <v>3192</v>
      </c>
      <c r="Q5487" s="1" t="s">
        <v>3185</v>
      </c>
    </row>
    <row r="5488" spans="1:17">
      <c r="A5488" s="110"/>
      <c r="B5488" s="110"/>
      <c r="C5488" s="110"/>
      <c r="D5488" s="110"/>
      <c r="E5488" s="110"/>
      <c r="F5488" s="110"/>
      <c r="G5488" s="122"/>
      <c r="H5488" s="26" t="s">
        <v>0</v>
      </c>
      <c r="I5488" s="28">
        <v>1</v>
      </c>
      <c r="J5488" s="28">
        <v>2</v>
      </c>
      <c r="K5488" s="28">
        <v>3</v>
      </c>
      <c r="L5488" s="28" t="s">
        <v>3186</v>
      </c>
      <c r="M5488" s="28">
        <v>5</v>
      </c>
      <c r="N5488" s="28">
        <v>6</v>
      </c>
      <c r="O5488" s="28">
        <v>7</v>
      </c>
      <c r="P5488" s="28" t="s">
        <v>3187</v>
      </c>
      <c r="Q5488" s="28">
        <v>9</v>
      </c>
    </row>
    <row r="5489" spans="1:17">
      <c r="A5489" s="110"/>
      <c r="B5489" s="110"/>
      <c r="C5489" s="110"/>
      <c r="D5489" s="110"/>
      <c r="E5489" s="110"/>
      <c r="F5489" s="110"/>
      <c r="G5489" s="122"/>
      <c r="H5489" s="8" t="s">
        <v>878</v>
      </c>
      <c r="I5489" s="9">
        <v>1865580</v>
      </c>
      <c r="J5489" s="9">
        <f t="shared" ref="J5489" si="4663">SUM(J5485)</f>
        <v>1791464</v>
      </c>
      <c r="K5489" s="9">
        <f t="shared" ref="K5489" si="4664">SUM(K5485)</f>
        <v>975253</v>
      </c>
      <c r="L5489" s="9">
        <f t="shared" ref="L5489:L5490" si="4665">M5489+N5489+O5489</f>
        <v>441068</v>
      </c>
      <c r="M5489" s="9">
        <f t="shared" ref="M5489:O5489" si="4666">SUM(M5485)</f>
        <v>142927</v>
      </c>
      <c r="N5489" s="9">
        <f t="shared" si="4666"/>
        <v>148683</v>
      </c>
      <c r="O5489" s="9">
        <f t="shared" si="4666"/>
        <v>149458</v>
      </c>
      <c r="P5489" s="9">
        <f t="shared" ref="P5489:P5490" si="4667">SUM(K5489+L5489)</f>
        <v>1416321</v>
      </c>
      <c r="Q5489" s="9">
        <f t="shared" si="4651"/>
        <v>79.059417325717959</v>
      </c>
    </row>
    <row r="5490" spans="1:17">
      <c r="A5490" s="110"/>
      <c r="B5490" s="110"/>
      <c r="C5490" s="110"/>
      <c r="D5490" s="110"/>
      <c r="E5490" s="110"/>
      <c r="F5490" s="110"/>
      <c r="G5490" s="122"/>
      <c r="H5490" s="10" t="s">
        <v>68</v>
      </c>
      <c r="I5490" s="9">
        <v>1865580</v>
      </c>
      <c r="J5490" s="9">
        <f t="shared" ref="J5490" si="4668">SUM(J5489)</f>
        <v>1791464</v>
      </c>
      <c r="K5490" s="9">
        <f t="shared" ref="K5490" si="4669">SUM(K5489)</f>
        <v>975253</v>
      </c>
      <c r="L5490" s="9">
        <f t="shared" si="4665"/>
        <v>441068</v>
      </c>
      <c r="M5490" s="9">
        <f t="shared" ref="M5490:O5490" si="4670">SUM(M5489)</f>
        <v>142927</v>
      </c>
      <c r="N5490" s="9">
        <f t="shared" si="4670"/>
        <v>148683</v>
      </c>
      <c r="O5490" s="9">
        <f t="shared" si="4670"/>
        <v>149458</v>
      </c>
      <c r="P5490" s="9">
        <f t="shared" si="4667"/>
        <v>1416321</v>
      </c>
      <c r="Q5490" s="9">
        <f t="shared" si="4651"/>
        <v>79.059417325717959</v>
      </c>
    </row>
    <row r="5491" spans="1:17">
      <c r="A5491" s="111"/>
      <c r="B5491" s="111"/>
      <c r="C5491" s="111"/>
      <c r="D5491" s="111"/>
      <c r="E5491" s="111"/>
      <c r="F5491" s="111"/>
      <c r="G5491" s="123"/>
      <c r="Q5491" t="str">
        <f t="shared" si="4651"/>
        <v>-</v>
      </c>
    </row>
    <row r="5492" spans="1:17" ht="15.75" thickBot="1">
      <c r="A5492" s="13" t="s">
        <v>0</v>
      </c>
      <c r="B5492" s="13" t="s">
        <v>0</v>
      </c>
      <c r="C5492" s="13" t="s">
        <v>0</v>
      </c>
      <c r="D5492" s="13" t="s">
        <v>0</v>
      </c>
      <c r="E5492" s="13" t="s">
        <v>0</v>
      </c>
      <c r="F5492" s="13" t="s">
        <v>0</v>
      </c>
      <c r="G5492" s="84" t="s">
        <v>0</v>
      </c>
      <c r="H5492" s="27" t="s">
        <v>0</v>
      </c>
      <c r="I5492" s="27"/>
      <c r="J5492" s="27"/>
      <c r="K5492" s="27"/>
      <c r="L5492" s="27"/>
      <c r="M5492" s="27"/>
      <c r="N5492" s="27"/>
      <c r="O5492" s="27"/>
      <c r="P5492" s="27"/>
      <c r="Q5492" s="27" t="str">
        <f t="shared" si="4651"/>
        <v>-</v>
      </c>
    </row>
    <row r="5493" spans="1:17" ht="45.75" thickBot="1">
      <c r="A5493" s="1" t="s">
        <v>82</v>
      </c>
      <c r="B5493" s="1" t="s">
        <v>83</v>
      </c>
      <c r="C5493" s="1" t="s">
        <v>84</v>
      </c>
      <c r="D5493" s="19" t="s">
        <v>0</v>
      </c>
      <c r="E5493" s="1" t="s">
        <v>85</v>
      </c>
      <c r="F5493" s="1" t="s">
        <v>86</v>
      </c>
      <c r="G5493" s="82" t="s">
        <v>87</v>
      </c>
      <c r="H5493" s="1" t="s">
        <v>1</v>
      </c>
      <c r="I5493" s="1" t="s">
        <v>3016</v>
      </c>
      <c r="J5493" s="1" t="s">
        <v>3199</v>
      </c>
      <c r="K5493" s="1" t="s">
        <v>3198</v>
      </c>
      <c r="L5493" s="1" t="s">
        <v>3191</v>
      </c>
      <c r="M5493" s="1" t="s">
        <v>3193</v>
      </c>
      <c r="N5493" s="1" t="s">
        <v>3194</v>
      </c>
      <c r="O5493" s="1" t="s">
        <v>3195</v>
      </c>
      <c r="P5493" s="1" t="s">
        <v>3192</v>
      </c>
      <c r="Q5493" s="1" t="s">
        <v>3185</v>
      </c>
    </row>
    <row r="5494" spans="1:17">
      <c r="A5494" s="20" t="s">
        <v>0</v>
      </c>
      <c r="B5494" s="20" t="s">
        <v>0</v>
      </c>
      <c r="C5494" s="20" t="s">
        <v>0</v>
      </c>
      <c r="D5494" s="21" t="s">
        <v>0</v>
      </c>
      <c r="E5494" s="21" t="s">
        <v>0</v>
      </c>
      <c r="F5494" s="22" t="s">
        <v>0</v>
      </c>
      <c r="G5494" s="83" t="s">
        <v>0</v>
      </c>
      <c r="H5494" s="23" t="s">
        <v>0</v>
      </c>
      <c r="I5494" s="28">
        <v>1</v>
      </c>
      <c r="J5494" s="28">
        <v>2</v>
      </c>
      <c r="K5494" s="28">
        <v>3</v>
      </c>
      <c r="L5494" s="28" t="s">
        <v>3186</v>
      </c>
      <c r="M5494" s="28">
        <v>5</v>
      </c>
      <c r="N5494" s="28">
        <v>6</v>
      </c>
      <c r="O5494" s="28">
        <v>7</v>
      </c>
      <c r="P5494" s="28" t="s">
        <v>3187</v>
      </c>
      <c r="Q5494" s="28">
        <v>9</v>
      </c>
    </row>
    <row r="5495" spans="1:17">
      <c r="A5495" s="17" t="s">
        <v>803</v>
      </c>
      <c r="B5495" s="17" t="s">
        <v>140</v>
      </c>
      <c r="C5495" s="12" t="s">
        <v>1126</v>
      </c>
      <c r="D5495" s="12" t="s">
        <v>1889</v>
      </c>
      <c r="E5495" s="18" t="s">
        <v>0</v>
      </c>
      <c r="F5495" s="18" t="s">
        <v>0</v>
      </c>
      <c r="G5495" s="81" t="s">
        <v>0</v>
      </c>
      <c r="H5495" s="18" t="s">
        <v>1890</v>
      </c>
      <c r="I5495" s="11"/>
      <c r="J5495" s="11"/>
      <c r="K5495" s="11"/>
      <c r="L5495" s="11"/>
      <c r="M5495" s="11"/>
      <c r="N5495" s="11"/>
      <c r="O5495" s="11"/>
      <c r="P5495" s="11"/>
      <c r="Q5495" s="11" t="str">
        <f t="shared" si="4651"/>
        <v>-</v>
      </c>
    </row>
    <row r="5496" spans="1:17" ht="22.5">
      <c r="A5496" s="17" t="s">
        <v>0</v>
      </c>
      <c r="B5496" s="17" t="s">
        <v>0</v>
      </c>
      <c r="C5496" s="17" t="s">
        <v>0</v>
      </c>
      <c r="D5496" s="18" t="s">
        <v>0</v>
      </c>
      <c r="E5496" s="18" t="s">
        <v>0</v>
      </c>
      <c r="F5496" s="18" t="s">
        <v>0</v>
      </c>
      <c r="G5496" s="81" t="s">
        <v>0</v>
      </c>
      <c r="H5496" s="24" t="s">
        <v>27</v>
      </c>
      <c r="I5496" s="29">
        <v>2089349</v>
      </c>
      <c r="J5496" s="29">
        <f t="shared" ref="J5496" si="4671">SUM(J5497,J5505,J5507)</f>
        <v>2079899</v>
      </c>
      <c r="K5496" s="29">
        <f t="shared" ref="K5496" si="4672">SUM(K5497,K5505,K5507)</f>
        <v>1115243</v>
      </c>
      <c r="L5496" s="29">
        <f t="shared" ref="L5496:L5528" si="4673">M5496+N5496+O5496</f>
        <v>486548</v>
      </c>
      <c r="M5496" s="29">
        <f t="shared" ref="M5496:O5496" si="4674">SUM(M5497,M5505,M5507)</f>
        <v>157860</v>
      </c>
      <c r="N5496" s="29">
        <f t="shared" si="4674"/>
        <v>159644</v>
      </c>
      <c r="O5496" s="29">
        <f t="shared" si="4674"/>
        <v>169044</v>
      </c>
      <c r="P5496" s="29">
        <f t="shared" ref="P5496:P5528" si="4675">SUM(K5496+L5496)</f>
        <v>1601791</v>
      </c>
      <c r="Q5496" s="29">
        <f t="shared" si="4651"/>
        <v>77.012922262090612</v>
      </c>
    </row>
    <row r="5497" spans="1:17">
      <c r="A5497" s="12" t="s">
        <v>803</v>
      </c>
      <c r="B5497" s="12" t="s">
        <v>140</v>
      </c>
      <c r="C5497" s="12" t="s">
        <v>1126</v>
      </c>
      <c r="D5497" s="12" t="s">
        <v>1889</v>
      </c>
      <c r="E5497" s="18" t="s">
        <v>2</v>
      </c>
      <c r="F5497" s="18" t="s">
        <v>0</v>
      </c>
      <c r="G5497" s="81" t="s">
        <v>0</v>
      </c>
      <c r="H5497" s="18" t="s">
        <v>3</v>
      </c>
      <c r="I5497" s="3">
        <v>1721477</v>
      </c>
      <c r="J5497" s="3">
        <f t="shared" ref="J5497" si="4676">SUM(J5498:J5499)</f>
        <v>1716027</v>
      </c>
      <c r="K5497" s="3">
        <f t="shared" ref="K5497" si="4677">SUM(K5498:K5499)</f>
        <v>878263</v>
      </c>
      <c r="L5497" s="3">
        <f t="shared" si="4673"/>
        <v>421958</v>
      </c>
      <c r="M5497" s="3">
        <f t="shared" ref="M5497:O5497" si="4678">SUM(M5498:M5499)</f>
        <v>139530</v>
      </c>
      <c r="N5497" s="3">
        <f t="shared" si="4678"/>
        <v>138714</v>
      </c>
      <c r="O5497" s="3">
        <f t="shared" si="4678"/>
        <v>143714</v>
      </c>
      <c r="P5497" s="3">
        <f t="shared" si="4675"/>
        <v>1300221</v>
      </c>
      <c r="Q5497" s="3">
        <f t="shared" si="4651"/>
        <v>75.76926237174591</v>
      </c>
    </row>
    <row r="5498" spans="1:17">
      <c r="A5498" s="33" t="s">
        <v>803</v>
      </c>
      <c r="B5498" s="33" t="s">
        <v>140</v>
      </c>
      <c r="C5498" s="33" t="s">
        <v>1126</v>
      </c>
      <c r="D5498" s="33" t="s">
        <v>1889</v>
      </c>
      <c r="E5498" s="34">
        <v>6111</v>
      </c>
      <c r="F5498" s="33"/>
      <c r="G5498" s="84" t="s">
        <v>3109</v>
      </c>
      <c r="H5498" s="35" t="s">
        <v>4</v>
      </c>
      <c r="I5498" s="2">
        <v>1476877</v>
      </c>
      <c r="J5498" s="2">
        <v>1476877</v>
      </c>
      <c r="K5498" s="2">
        <v>758444</v>
      </c>
      <c r="L5498" s="2">
        <f t="shared" si="4673"/>
        <v>378000</v>
      </c>
      <c r="M5498" s="2">
        <v>126000</v>
      </c>
      <c r="N5498" s="2">
        <v>126000</v>
      </c>
      <c r="O5498" s="2">
        <v>126000</v>
      </c>
      <c r="P5498" s="2">
        <f t="shared" si="4675"/>
        <v>1136444</v>
      </c>
      <c r="Q5498" s="2">
        <f t="shared" si="4651"/>
        <v>76.949129819206348</v>
      </c>
    </row>
    <row r="5499" spans="1:17">
      <c r="A5499" s="17" t="s">
        <v>803</v>
      </c>
      <c r="B5499" s="17" t="s">
        <v>140</v>
      </c>
      <c r="C5499" s="17" t="s">
        <v>1126</v>
      </c>
      <c r="D5499" s="17" t="s">
        <v>1889</v>
      </c>
      <c r="E5499" s="17" t="s">
        <v>91</v>
      </c>
      <c r="F5499" s="12" t="s">
        <v>0</v>
      </c>
      <c r="G5499" s="84" t="s">
        <v>0</v>
      </c>
      <c r="H5499" s="18" t="s">
        <v>5</v>
      </c>
      <c r="I5499" s="3">
        <v>244600</v>
      </c>
      <c r="J5499" s="3">
        <f t="shared" ref="J5499:K5499" si="4679">SUM(J5500:J5504)</f>
        <v>239150</v>
      </c>
      <c r="K5499" s="3">
        <f t="shared" si="4679"/>
        <v>119819</v>
      </c>
      <c r="L5499" s="3">
        <f t="shared" si="4673"/>
        <v>43958</v>
      </c>
      <c r="M5499" s="3">
        <f t="shared" ref="M5499:O5499" si="4680">SUM(M5500:M5504)</f>
        <v>13530</v>
      </c>
      <c r="N5499" s="3">
        <f t="shared" si="4680"/>
        <v>12714</v>
      </c>
      <c r="O5499" s="3">
        <f t="shared" si="4680"/>
        <v>17714</v>
      </c>
      <c r="P5499" s="3">
        <f t="shared" si="4675"/>
        <v>163777</v>
      </c>
      <c r="Q5499" s="3">
        <f t="shared" si="4651"/>
        <v>68.482960485051223</v>
      </c>
    </row>
    <row r="5500" spans="1:17">
      <c r="A5500" s="33" t="s">
        <v>803</v>
      </c>
      <c r="B5500" s="33" t="s">
        <v>140</v>
      </c>
      <c r="C5500" s="33" t="s">
        <v>1126</v>
      </c>
      <c r="D5500" s="33" t="s">
        <v>1889</v>
      </c>
      <c r="E5500" s="34">
        <v>6112</v>
      </c>
      <c r="F5500" s="33" t="s">
        <v>1891</v>
      </c>
      <c r="G5500" s="84" t="s">
        <v>3109</v>
      </c>
      <c r="H5500" s="35" t="s">
        <v>9</v>
      </c>
      <c r="I5500" s="2">
        <v>32600</v>
      </c>
      <c r="J5500" s="2">
        <v>32600</v>
      </c>
      <c r="K5500" s="2">
        <v>16725</v>
      </c>
      <c r="L5500" s="2">
        <f t="shared" si="4673"/>
        <v>5958</v>
      </c>
      <c r="M5500" s="2">
        <v>530</v>
      </c>
      <c r="N5500" s="2">
        <v>2714</v>
      </c>
      <c r="O5500" s="2">
        <v>2714</v>
      </c>
      <c r="P5500" s="2">
        <f t="shared" si="4675"/>
        <v>22683</v>
      </c>
      <c r="Q5500" s="2">
        <f t="shared" si="4651"/>
        <v>69.579754601226995</v>
      </c>
    </row>
    <row r="5501" spans="1:17">
      <c r="A5501" s="33" t="s">
        <v>803</v>
      </c>
      <c r="B5501" s="33" t="s">
        <v>140</v>
      </c>
      <c r="C5501" s="33" t="s">
        <v>1126</v>
      </c>
      <c r="D5501" s="33" t="s">
        <v>1889</v>
      </c>
      <c r="E5501" s="34">
        <v>6112</v>
      </c>
      <c r="F5501" s="33" t="s">
        <v>1892</v>
      </c>
      <c r="G5501" s="84" t="s">
        <v>3109</v>
      </c>
      <c r="H5501" s="35" t="s">
        <v>10</v>
      </c>
      <c r="I5501" s="2">
        <v>143000</v>
      </c>
      <c r="J5501" s="2">
        <v>143000</v>
      </c>
      <c r="K5501" s="2">
        <v>72544</v>
      </c>
      <c r="L5501" s="2">
        <f t="shared" si="4673"/>
        <v>27000</v>
      </c>
      <c r="M5501" s="2">
        <v>2000</v>
      </c>
      <c r="N5501" s="2">
        <v>10000</v>
      </c>
      <c r="O5501" s="2">
        <v>15000</v>
      </c>
      <c r="P5501" s="2">
        <f t="shared" si="4675"/>
        <v>99544</v>
      </c>
      <c r="Q5501" s="2">
        <f t="shared" si="4651"/>
        <v>69.611188811188811</v>
      </c>
    </row>
    <row r="5502" spans="1:17">
      <c r="A5502" s="12" t="s">
        <v>803</v>
      </c>
      <c r="B5502" s="12" t="s">
        <v>140</v>
      </c>
      <c r="C5502" s="12" t="s">
        <v>1126</v>
      </c>
      <c r="D5502" s="12" t="s">
        <v>1889</v>
      </c>
      <c r="E5502" s="11">
        <v>6112</v>
      </c>
      <c r="F5502" s="12" t="s">
        <v>1893</v>
      </c>
      <c r="G5502" s="84" t="s">
        <v>3109</v>
      </c>
      <c r="H5502" s="13" t="s">
        <v>7</v>
      </c>
      <c r="I5502" s="2">
        <v>32000</v>
      </c>
      <c r="J5502" s="2">
        <v>30550</v>
      </c>
      <c r="K5502" s="2">
        <v>30550</v>
      </c>
      <c r="L5502" s="2">
        <f t="shared" si="4673"/>
        <v>0</v>
      </c>
      <c r="M5502" s="2">
        <v>0</v>
      </c>
      <c r="N5502" s="2">
        <v>0</v>
      </c>
      <c r="O5502" s="2">
        <v>0</v>
      </c>
      <c r="P5502" s="2">
        <f t="shared" si="4675"/>
        <v>30550</v>
      </c>
      <c r="Q5502" s="2">
        <f t="shared" si="4651"/>
        <v>100</v>
      </c>
    </row>
    <row r="5503" spans="1:17">
      <c r="A5503" s="12" t="s">
        <v>803</v>
      </c>
      <c r="B5503" s="12" t="s">
        <v>140</v>
      </c>
      <c r="C5503" s="12" t="s">
        <v>1126</v>
      </c>
      <c r="D5503" s="12" t="s">
        <v>1889</v>
      </c>
      <c r="E5503" s="11">
        <v>6112</v>
      </c>
      <c r="F5503" s="12" t="s">
        <v>1894</v>
      </c>
      <c r="G5503" s="84" t="s">
        <v>3109</v>
      </c>
      <c r="H5503" s="13" t="s">
        <v>8</v>
      </c>
      <c r="I5503" s="2">
        <v>17000</v>
      </c>
      <c r="J5503" s="2">
        <v>17000</v>
      </c>
      <c r="K5503" s="2">
        <v>0</v>
      </c>
      <c r="L5503" s="2">
        <f t="shared" si="4673"/>
        <v>11000</v>
      </c>
      <c r="M5503" s="2">
        <v>11000</v>
      </c>
      <c r="N5503" s="2">
        <v>0</v>
      </c>
      <c r="O5503" s="2">
        <v>0</v>
      </c>
      <c r="P5503" s="2">
        <f t="shared" si="4675"/>
        <v>11000</v>
      </c>
      <c r="Q5503" s="2">
        <f t="shared" si="4651"/>
        <v>64.705882352941174</v>
      </c>
    </row>
    <row r="5504" spans="1:17">
      <c r="A5504" s="12" t="s">
        <v>803</v>
      </c>
      <c r="B5504" s="12" t="s">
        <v>140</v>
      </c>
      <c r="C5504" s="12" t="s">
        <v>1126</v>
      </c>
      <c r="D5504" s="12" t="s">
        <v>1889</v>
      </c>
      <c r="E5504" s="11">
        <v>6112</v>
      </c>
      <c r="F5504" s="12" t="s">
        <v>1895</v>
      </c>
      <c r="G5504" s="84" t="s">
        <v>3109</v>
      </c>
      <c r="H5504" s="13" t="s">
        <v>6</v>
      </c>
      <c r="I5504" s="2">
        <v>20000</v>
      </c>
      <c r="J5504" s="2">
        <v>16000</v>
      </c>
      <c r="K5504" s="2">
        <v>0</v>
      </c>
      <c r="L5504" s="2">
        <f t="shared" si="4673"/>
        <v>0</v>
      </c>
      <c r="M5504" s="2">
        <v>0</v>
      </c>
      <c r="N5504" s="2">
        <v>0</v>
      </c>
      <c r="O5504" s="2">
        <v>0</v>
      </c>
      <c r="P5504" s="2">
        <f t="shared" si="4675"/>
        <v>0</v>
      </c>
      <c r="Q5504" s="2">
        <f t="shared" si="4651"/>
        <v>0</v>
      </c>
    </row>
    <row r="5505" spans="1:17">
      <c r="A5505" s="12" t="s">
        <v>803</v>
      </c>
      <c r="B5505" s="12" t="s">
        <v>140</v>
      </c>
      <c r="C5505" s="12" t="s">
        <v>1126</v>
      </c>
      <c r="D5505" s="12" t="s">
        <v>1889</v>
      </c>
      <c r="E5505" s="18" t="s">
        <v>13</v>
      </c>
      <c r="F5505" s="18" t="s">
        <v>0</v>
      </c>
      <c r="G5505" s="81" t="s">
        <v>0</v>
      </c>
      <c r="H5505" s="18" t="s">
        <v>14</v>
      </c>
      <c r="I5505" s="3">
        <v>155072</v>
      </c>
      <c r="J5505" s="3">
        <f t="shared" ref="J5505:K5505" si="4681">SUM(J5506)</f>
        <v>155072</v>
      </c>
      <c r="K5505" s="3">
        <f t="shared" si="4681"/>
        <v>79802</v>
      </c>
      <c r="L5505" s="3">
        <f t="shared" si="4673"/>
        <v>40800</v>
      </c>
      <c r="M5505" s="3">
        <f t="shared" ref="M5505:O5505" si="4682">SUM(M5506)</f>
        <v>13600</v>
      </c>
      <c r="N5505" s="3">
        <f t="shared" si="4682"/>
        <v>13600</v>
      </c>
      <c r="O5505" s="3">
        <f t="shared" si="4682"/>
        <v>13600</v>
      </c>
      <c r="P5505" s="3">
        <f t="shared" si="4675"/>
        <v>120602</v>
      </c>
      <c r="Q5505" s="3">
        <f t="shared" si="4651"/>
        <v>77.771615765579867</v>
      </c>
    </row>
    <row r="5506" spans="1:17">
      <c r="A5506" s="33" t="s">
        <v>803</v>
      </c>
      <c r="B5506" s="33" t="s">
        <v>140</v>
      </c>
      <c r="C5506" s="33" t="s">
        <v>1126</v>
      </c>
      <c r="D5506" s="33" t="s">
        <v>1889</v>
      </c>
      <c r="E5506" s="34">
        <v>6121</v>
      </c>
      <c r="F5506" s="33"/>
      <c r="G5506" s="84" t="s">
        <v>3109</v>
      </c>
      <c r="H5506" s="35" t="s">
        <v>15</v>
      </c>
      <c r="I5506" s="2">
        <v>155072</v>
      </c>
      <c r="J5506" s="2">
        <v>155072</v>
      </c>
      <c r="K5506" s="2">
        <v>79802</v>
      </c>
      <c r="L5506" s="2">
        <f t="shared" si="4673"/>
        <v>40800</v>
      </c>
      <c r="M5506" s="2">
        <v>13600</v>
      </c>
      <c r="N5506" s="2">
        <v>13600</v>
      </c>
      <c r="O5506" s="2">
        <v>13600</v>
      </c>
      <c r="P5506" s="2">
        <f t="shared" si="4675"/>
        <v>120602</v>
      </c>
      <c r="Q5506" s="2">
        <f t="shared" si="4651"/>
        <v>77.771615765579867</v>
      </c>
    </row>
    <row r="5507" spans="1:17">
      <c r="A5507" s="12" t="s">
        <v>803</v>
      </c>
      <c r="B5507" s="12" t="s">
        <v>140</v>
      </c>
      <c r="C5507" s="12" t="s">
        <v>1126</v>
      </c>
      <c r="D5507" s="12" t="s">
        <v>1889</v>
      </c>
      <c r="E5507" s="18" t="s">
        <v>16</v>
      </c>
      <c r="F5507" s="18" t="s">
        <v>0</v>
      </c>
      <c r="G5507" s="81" t="s">
        <v>0</v>
      </c>
      <c r="H5507" s="18" t="s">
        <v>17</v>
      </c>
      <c r="I5507" s="3">
        <v>212800</v>
      </c>
      <c r="J5507" s="3">
        <f t="shared" ref="J5507:K5507" si="4683">SUM(J5508:J5515)</f>
        <v>208800</v>
      </c>
      <c r="K5507" s="3">
        <f t="shared" si="4683"/>
        <v>157178</v>
      </c>
      <c r="L5507" s="3">
        <f t="shared" si="4673"/>
        <v>23790</v>
      </c>
      <c r="M5507" s="3">
        <f t="shared" ref="M5507:O5507" si="4684">SUM(M5508:M5515)</f>
        <v>4730</v>
      </c>
      <c r="N5507" s="3">
        <f t="shared" si="4684"/>
        <v>7330</v>
      </c>
      <c r="O5507" s="3">
        <f t="shared" si="4684"/>
        <v>11730</v>
      </c>
      <c r="P5507" s="3">
        <f t="shared" si="4675"/>
        <v>180968</v>
      </c>
      <c r="Q5507" s="3">
        <f t="shared" si="4651"/>
        <v>86.670498084291197</v>
      </c>
    </row>
    <row r="5508" spans="1:17">
      <c r="A5508" s="12" t="s">
        <v>803</v>
      </c>
      <c r="B5508" s="12" t="s">
        <v>140</v>
      </c>
      <c r="C5508" s="12" t="s">
        <v>1126</v>
      </c>
      <c r="D5508" s="12" t="s">
        <v>1889</v>
      </c>
      <c r="E5508" s="11">
        <v>6131</v>
      </c>
      <c r="F5508" s="12"/>
      <c r="G5508" s="84" t="s">
        <v>3109</v>
      </c>
      <c r="H5508" s="13" t="s">
        <v>18</v>
      </c>
      <c r="I5508" s="2">
        <v>3000</v>
      </c>
      <c r="J5508" s="2">
        <v>9000</v>
      </c>
      <c r="K5508" s="2">
        <v>9000</v>
      </c>
      <c r="L5508" s="2">
        <f t="shared" si="4673"/>
        <v>0</v>
      </c>
      <c r="M5508" s="2">
        <v>0</v>
      </c>
      <c r="N5508" s="2">
        <v>0</v>
      </c>
      <c r="O5508" s="2">
        <v>0</v>
      </c>
      <c r="P5508" s="2">
        <f t="shared" si="4675"/>
        <v>9000</v>
      </c>
      <c r="Q5508" s="2">
        <f t="shared" si="4651"/>
        <v>100</v>
      </c>
    </row>
    <row r="5509" spans="1:17">
      <c r="A5509" s="12" t="s">
        <v>803</v>
      </c>
      <c r="B5509" s="12" t="s">
        <v>140</v>
      </c>
      <c r="C5509" s="12" t="s">
        <v>1126</v>
      </c>
      <c r="D5509" s="12" t="s">
        <v>1889</v>
      </c>
      <c r="E5509" s="11">
        <v>6132</v>
      </c>
      <c r="F5509" s="12"/>
      <c r="G5509" s="84" t="s">
        <v>3109</v>
      </c>
      <c r="H5509" s="13" t="s">
        <v>19</v>
      </c>
      <c r="I5509" s="2">
        <v>131000</v>
      </c>
      <c r="J5509" s="2">
        <v>131000</v>
      </c>
      <c r="K5509" s="2">
        <v>101000</v>
      </c>
      <c r="L5509" s="2">
        <f t="shared" si="4673"/>
        <v>11000</v>
      </c>
      <c r="M5509" s="2">
        <v>3000</v>
      </c>
      <c r="N5509" s="2">
        <v>3000</v>
      </c>
      <c r="O5509" s="2">
        <v>5000</v>
      </c>
      <c r="P5509" s="2">
        <f t="shared" si="4675"/>
        <v>112000</v>
      </c>
      <c r="Q5509" s="2">
        <f t="shared" si="4651"/>
        <v>85.496183206106863</v>
      </c>
    </row>
    <row r="5510" spans="1:17">
      <c r="A5510" s="12" t="s">
        <v>803</v>
      </c>
      <c r="B5510" s="12" t="s">
        <v>140</v>
      </c>
      <c r="C5510" s="12" t="s">
        <v>1126</v>
      </c>
      <c r="D5510" s="12" t="s">
        <v>1889</v>
      </c>
      <c r="E5510" s="11">
        <v>6133</v>
      </c>
      <c r="F5510" s="12"/>
      <c r="G5510" s="84" t="s">
        <v>3109</v>
      </c>
      <c r="H5510" s="13" t="s">
        <v>20</v>
      </c>
      <c r="I5510" s="2">
        <v>13500</v>
      </c>
      <c r="J5510" s="2">
        <v>13500</v>
      </c>
      <c r="K5510" s="2">
        <v>8100</v>
      </c>
      <c r="L5510" s="2">
        <f t="shared" si="4673"/>
        <v>3900</v>
      </c>
      <c r="M5510" s="2">
        <v>1300</v>
      </c>
      <c r="N5510" s="2">
        <v>1300</v>
      </c>
      <c r="O5510" s="2">
        <v>1300</v>
      </c>
      <c r="P5510" s="2">
        <f t="shared" si="4675"/>
        <v>12000</v>
      </c>
      <c r="Q5510" s="2">
        <f t="shared" si="4651"/>
        <v>88.888888888888886</v>
      </c>
    </row>
    <row r="5511" spans="1:17">
      <c r="A5511" s="12" t="s">
        <v>803</v>
      </c>
      <c r="B5511" s="12" t="s">
        <v>140</v>
      </c>
      <c r="C5511" s="12" t="s">
        <v>1126</v>
      </c>
      <c r="D5511" s="12" t="s">
        <v>1889</v>
      </c>
      <c r="E5511" s="11">
        <v>6134</v>
      </c>
      <c r="F5511" s="12"/>
      <c r="G5511" s="84" t="s">
        <v>3109</v>
      </c>
      <c r="H5511" s="13" t="s">
        <v>21</v>
      </c>
      <c r="I5511" s="2">
        <v>26000</v>
      </c>
      <c r="J5511" s="2">
        <v>25000</v>
      </c>
      <c r="K5511" s="2">
        <v>17000</v>
      </c>
      <c r="L5511" s="2">
        <f t="shared" si="4673"/>
        <v>5000</v>
      </c>
      <c r="M5511" s="2">
        <v>0</v>
      </c>
      <c r="N5511" s="2">
        <v>2000</v>
      </c>
      <c r="O5511" s="2">
        <v>3000</v>
      </c>
      <c r="P5511" s="2">
        <f t="shared" si="4675"/>
        <v>22000</v>
      </c>
      <c r="Q5511" s="2">
        <f t="shared" si="4651"/>
        <v>88</v>
      </c>
    </row>
    <row r="5512" spans="1:17">
      <c r="A5512" s="12" t="s">
        <v>803</v>
      </c>
      <c r="B5512" s="12" t="s">
        <v>140</v>
      </c>
      <c r="C5512" s="12" t="s">
        <v>1126</v>
      </c>
      <c r="D5512" s="12" t="s">
        <v>1889</v>
      </c>
      <c r="E5512" s="11">
        <v>6135</v>
      </c>
      <c r="F5512" s="12"/>
      <c r="G5512" s="84" t="s">
        <v>3109</v>
      </c>
      <c r="H5512" s="13" t="s">
        <v>22</v>
      </c>
      <c r="I5512" s="2">
        <v>300</v>
      </c>
      <c r="J5512" s="2">
        <v>300</v>
      </c>
      <c r="K5512" s="2">
        <v>200</v>
      </c>
      <c r="L5512" s="2">
        <f t="shared" si="4673"/>
        <v>100</v>
      </c>
      <c r="M5512" s="2">
        <v>0</v>
      </c>
      <c r="N5512" s="2">
        <v>100</v>
      </c>
      <c r="O5512" s="2">
        <v>0</v>
      </c>
      <c r="P5512" s="2">
        <f t="shared" si="4675"/>
        <v>300</v>
      </c>
      <c r="Q5512" s="2">
        <f t="shared" si="4651"/>
        <v>100</v>
      </c>
    </row>
    <row r="5513" spans="1:17">
      <c r="A5513" s="12" t="s">
        <v>803</v>
      </c>
      <c r="B5513" s="12" t="s">
        <v>140</v>
      </c>
      <c r="C5513" s="12" t="s">
        <v>1126</v>
      </c>
      <c r="D5513" s="12" t="s">
        <v>1889</v>
      </c>
      <c r="E5513" s="11">
        <v>6137</v>
      </c>
      <c r="F5513" s="12"/>
      <c r="G5513" s="84" t="s">
        <v>3109</v>
      </c>
      <c r="H5513" s="13" t="s">
        <v>24</v>
      </c>
      <c r="I5513" s="2">
        <v>7000</v>
      </c>
      <c r="J5513" s="2">
        <v>7000</v>
      </c>
      <c r="K5513" s="2">
        <v>3800</v>
      </c>
      <c r="L5513" s="2">
        <f t="shared" si="4673"/>
        <v>1500</v>
      </c>
      <c r="M5513" s="2">
        <v>0</v>
      </c>
      <c r="N5513" s="2">
        <v>500</v>
      </c>
      <c r="O5513" s="2">
        <v>1000</v>
      </c>
      <c r="P5513" s="2">
        <f t="shared" si="4675"/>
        <v>5300</v>
      </c>
      <c r="Q5513" s="2">
        <f t="shared" si="4651"/>
        <v>75.714285714285708</v>
      </c>
    </row>
    <row r="5514" spans="1:17">
      <c r="A5514" s="12" t="s">
        <v>803</v>
      </c>
      <c r="B5514" s="12" t="s">
        <v>140</v>
      </c>
      <c r="C5514" s="12" t="s">
        <v>1126</v>
      </c>
      <c r="D5514" s="12" t="s">
        <v>1889</v>
      </c>
      <c r="E5514" s="11">
        <v>6138</v>
      </c>
      <c r="F5514" s="12"/>
      <c r="G5514" s="84" t="s">
        <v>3109</v>
      </c>
      <c r="H5514" s="13" t="s">
        <v>25</v>
      </c>
      <c r="I5514" s="2">
        <v>2000</v>
      </c>
      <c r="J5514" s="2">
        <v>0</v>
      </c>
      <c r="K5514" s="2">
        <v>0</v>
      </c>
      <c r="L5514" s="2">
        <f t="shared" si="4673"/>
        <v>0</v>
      </c>
      <c r="M5514" s="2">
        <v>0</v>
      </c>
      <c r="N5514" s="2">
        <v>0</v>
      </c>
      <c r="O5514" s="2">
        <v>0</v>
      </c>
      <c r="P5514" s="2">
        <f t="shared" si="4675"/>
        <v>0</v>
      </c>
      <c r="Q5514" s="2" t="str">
        <f t="shared" si="4651"/>
        <v>-</v>
      </c>
    </row>
    <row r="5515" spans="1:17">
      <c r="A5515" s="17" t="s">
        <v>803</v>
      </c>
      <c r="B5515" s="17" t="s">
        <v>140</v>
      </c>
      <c r="C5515" s="17" t="s">
        <v>1126</v>
      </c>
      <c r="D5515" s="17" t="s">
        <v>1889</v>
      </c>
      <c r="E5515" s="17" t="s">
        <v>99</v>
      </c>
      <c r="F5515" s="12" t="s">
        <v>0</v>
      </c>
      <c r="G5515" s="84" t="s">
        <v>0</v>
      </c>
      <c r="H5515" s="18" t="s">
        <v>26</v>
      </c>
      <c r="I5515" s="3">
        <v>30000</v>
      </c>
      <c r="J5515" s="3">
        <f t="shared" ref="J5515:K5515" si="4685">SUM(J5516:J5518)</f>
        <v>23000</v>
      </c>
      <c r="K5515" s="3">
        <f t="shared" si="4685"/>
        <v>18078</v>
      </c>
      <c r="L5515" s="3">
        <f t="shared" si="4673"/>
        <v>2290</v>
      </c>
      <c r="M5515" s="3">
        <f t="shared" ref="M5515:O5515" si="4686">SUM(M5516:M5518)</f>
        <v>430</v>
      </c>
      <c r="N5515" s="3">
        <f t="shared" si="4686"/>
        <v>430</v>
      </c>
      <c r="O5515" s="3">
        <f t="shared" si="4686"/>
        <v>1430</v>
      </c>
      <c r="P5515" s="3">
        <f t="shared" si="4675"/>
        <v>20368</v>
      </c>
      <c r="Q5515" s="3">
        <f t="shared" si="4651"/>
        <v>88.556521739130432</v>
      </c>
    </row>
    <row r="5516" spans="1:17">
      <c r="A5516" s="12" t="s">
        <v>803</v>
      </c>
      <c r="B5516" s="12" t="s">
        <v>140</v>
      </c>
      <c r="C5516" s="12" t="s">
        <v>1126</v>
      </c>
      <c r="D5516" s="12" t="s">
        <v>1889</v>
      </c>
      <c r="E5516" s="11">
        <v>6139</v>
      </c>
      <c r="F5516" s="12"/>
      <c r="G5516" s="84" t="s">
        <v>3109</v>
      </c>
      <c r="H5516" s="13" t="s">
        <v>26</v>
      </c>
      <c r="I5516" s="2">
        <v>25400</v>
      </c>
      <c r="J5516" s="2">
        <v>18400</v>
      </c>
      <c r="K5516" s="2">
        <v>15600</v>
      </c>
      <c r="L5516" s="2">
        <f t="shared" si="4673"/>
        <v>1000</v>
      </c>
      <c r="M5516" s="2">
        <v>0</v>
      </c>
      <c r="N5516" s="2">
        <v>0</v>
      </c>
      <c r="O5516" s="2">
        <v>1000</v>
      </c>
      <c r="P5516" s="2">
        <f t="shared" si="4675"/>
        <v>16600</v>
      </c>
      <c r="Q5516" s="2">
        <f t="shared" si="4651"/>
        <v>90.217391304347828</v>
      </c>
    </row>
    <row r="5517" spans="1:17">
      <c r="A5517" s="33" t="s">
        <v>803</v>
      </c>
      <c r="B5517" s="33" t="s">
        <v>140</v>
      </c>
      <c r="C5517" s="33" t="s">
        <v>1126</v>
      </c>
      <c r="D5517" s="33" t="s">
        <v>1889</v>
      </c>
      <c r="E5517" s="34">
        <v>6139</v>
      </c>
      <c r="F5517" s="33" t="s">
        <v>1896</v>
      </c>
      <c r="G5517" s="84" t="s">
        <v>3109</v>
      </c>
      <c r="H5517" s="35" t="s">
        <v>108</v>
      </c>
      <c r="I5517" s="2">
        <v>4500</v>
      </c>
      <c r="J5517" s="2">
        <v>4500</v>
      </c>
      <c r="K5517" s="2">
        <v>2478</v>
      </c>
      <c r="L5517" s="2">
        <f t="shared" si="4673"/>
        <v>1290</v>
      </c>
      <c r="M5517" s="2">
        <v>430</v>
      </c>
      <c r="N5517" s="2">
        <v>430</v>
      </c>
      <c r="O5517" s="2">
        <v>430</v>
      </c>
      <c r="P5517" s="2">
        <f t="shared" si="4675"/>
        <v>3768</v>
      </c>
      <c r="Q5517" s="2">
        <f t="shared" si="4651"/>
        <v>83.733333333333334</v>
      </c>
    </row>
    <row r="5518" spans="1:17" ht="22.5">
      <c r="A5518" s="12" t="s">
        <v>803</v>
      </c>
      <c r="B5518" s="12" t="s">
        <v>140</v>
      </c>
      <c r="C5518" s="12" t="s">
        <v>1126</v>
      </c>
      <c r="D5518" s="12" t="s">
        <v>1889</v>
      </c>
      <c r="E5518" s="11">
        <v>6139</v>
      </c>
      <c r="F5518" s="12" t="s">
        <v>1897</v>
      </c>
      <c r="G5518" s="84" t="s">
        <v>3109</v>
      </c>
      <c r="H5518" s="13" t="s">
        <v>114</v>
      </c>
      <c r="I5518" s="2">
        <v>100</v>
      </c>
      <c r="J5518" s="2">
        <v>100</v>
      </c>
      <c r="K5518" s="2">
        <v>0</v>
      </c>
      <c r="L5518" s="2">
        <f t="shared" si="4673"/>
        <v>0</v>
      </c>
      <c r="M5518" s="2"/>
      <c r="N5518" s="2"/>
      <c r="O5518" s="2"/>
      <c r="P5518" s="2">
        <f t="shared" si="4675"/>
        <v>0</v>
      </c>
      <c r="Q5518" s="2">
        <f t="shared" si="4651"/>
        <v>0</v>
      </c>
    </row>
    <row r="5519" spans="1:17" ht="22.5">
      <c r="A5519" s="17" t="s">
        <v>0</v>
      </c>
      <c r="B5519" s="17" t="s">
        <v>0</v>
      </c>
      <c r="C5519" s="17" t="s">
        <v>0</v>
      </c>
      <c r="D5519" s="18" t="s">
        <v>0</v>
      </c>
      <c r="E5519" s="18" t="s">
        <v>0</v>
      </c>
      <c r="F5519" s="18" t="s">
        <v>0</v>
      </c>
      <c r="G5519" s="81" t="s">
        <v>0</v>
      </c>
      <c r="H5519" s="24" t="s">
        <v>36</v>
      </c>
      <c r="I5519" s="29">
        <v>100</v>
      </c>
      <c r="J5519" s="29">
        <f t="shared" ref="J5519:K5521" si="4687">SUM(J5520)</f>
        <v>4040</v>
      </c>
      <c r="K5519" s="29">
        <f t="shared" si="4687"/>
        <v>3940</v>
      </c>
      <c r="L5519" s="29">
        <f t="shared" si="4673"/>
        <v>0</v>
      </c>
      <c r="M5519" s="29">
        <f t="shared" ref="M5519:O5521" si="4688">SUM(M5520)</f>
        <v>0</v>
      </c>
      <c r="N5519" s="29">
        <f t="shared" si="4688"/>
        <v>0</v>
      </c>
      <c r="O5519" s="29">
        <f t="shared" si="4688"/>
        <v>0</v>
      </c>
      <c r="P5519" s="29">
        <f t="shared" si="4675"/>
        <v>3940</v>
      </c>
      <c r="Q5519" s="29">
        <f t="shared" si="4651"/>
        <v>97.524752475247524</v>
      </c>
    </row>
    <row r="5520" spans="1:17">
      <c r="A5520" s="12" t="s">
        <v>803</v>
      </c>
      <c r="B5520" s="12" t="s">
        <v>140</v>
      </c>
      <c r="C5520" s="12" t="s">
        <v>1126</v>
      </c>
      <c r="D5520" s="12" t="s">
        <v>1889</v>
      </c>
      <c r="E5520" s="18" t="s">
        <v>28</v>
      </c>
      <c r="F5520" s="18" t="s">
        <v>0</v>
      </c>
      <c r="G5520" s="81" t="s">
        <v>0</v>
      </c>
      <c r="H5520" s="18" t="s">
        <v>29</v>
      </c>
      <c r="I5520" s="3">
        <v>100</v>
      </c>
      <c r="J5520" s="3">
        <f t="shared" si="4687"/>
        <v>4040</v>
      </c>
      <c r="K5520" s="3">
        <f t="shared" si="4687"/>
        <v>3940</v>
      </c>
      <c r="L5520" s="3">
        <f t="shared" si="4673"/>
        <v>0</v>
      </c>
      <c r="M5520" s="3">
        <f t="shared" si="4688"/>
        <v>0</v>
      </c>
      <c r="N5520" s="3">
        <f t="shared" si="4688"/>
        <v>0</v>
      </c>
      <c r="O5520" s="3">
        <f t="shared" si="4688"/>
        <v>0</v>
      </c>
      <c r="P5520" s="3">
        <f t="shared" si="4675"/>
        <v>3940</v>
      </c>
      <c r="Q5520" s="3">
        <f t="shared" si="4651"/>
        <v>97.524752475247524</v>
      </c>
    </row>
    <row r="5521" spans="1:17">
      <c r="A5521" s="17" t="s">
        <v>803</v>
      </c>
      <c r="B5521" s="17" t="s">
        <v>140</v>
      </c>
      <c r="C5521" s="17" t="s">
        <v>1126</v>
      </c>
      <c r="D5521" s="17" t="s">
        <v>1889</v>
      </c>
      <c r="E5521" s="17" t="s">
        <v>120</v>
      </c>
      <c r="F5521" s="12" t="s">
        <v>0</v>
      </c>
      <c r="G5521" s="84" t="s">
        <v>0</v>
      </c>
      <c r="H5521" s="18" t="s">
        <v>35</v>
      </c>
      <c r="I5521" s="3">
        <v>100</v>
      </c>
      <c r="J5521" s="3">
        <f t="shared" si="4687"/>
        <v>4040</v>
      </c>
      <c r="K5521" s="3">
        <f t="shared" si="4687"/>
        <v>3940</v>
      </c>
      <c r="L5521" s="3">
        <f t="shared" si="4673"/>
        <v>0</v>
      </c>
      <c r="M5521" s="3">
        <f t="shared" si="4688"/>
        <v>0</v>
      </c>
      <c r="N5521" s="3">
        <f t="shared" si="4688"/>
        <v>0</v>
      </c>
      <c r="O5521" s="3">
        <f t="shared" si="4688"/>
        <v>0</v>
      </c>
      <c r="P5521" s="3">
        <f t="shared" si="4675"/>
        <v>3940</v>
      </c>
      <c r="Q5521" s="3">
        <f t="shared" si="4651"/>
        <v>97.524752475247524</v>
      </c>
    </row>
    <row r="5522" spans="1:17">
      <c r="A5522" s="12" t="s">
        <v>803</v>
      </c>
      <c r="B5522" s="12" t="s">
        <v>140</v>
      </c>
      <c r="C5522" s="12" t="s">
        <v>1126</v>
      </c>
      <c r="D5522" s="12" t="s">
        <v>1889</v>
      </c>
      <c r="E5522" s="11">
        <v>6148</v>
      </c>
      <c r="F5522" s="12"/>
      <c r="G5522" s="84" t="s">
        <v>3109</v>
      </c>
      <c r="H5522" s="13" t="s">
        <v>35</v>
      </c>
      <c r="I5522" s="2">
        <v>100</v>
      </c>
      <c r="J5522" s="2">
        <v>4040</v>
      </c>
      <c r="K5522" s="2">
        <v>3940</v>
      </c>
      <c r="L5522" s="2">
        <f t="shared" si="4673"/>
        <v>0</v>
      </c>
      <c r="M5522" s="2"/>
      <c r="N5522" s="2"/>
      <c r="O5522" s="2"/>
      <c r="P5522" s="2">
        <f t="shared" si="4675"/>
        <v>3940</v>
      </c>
      <c r="Q5522" s="2">
        <f t="shared" si="4651"/>
        <v>97.524752475247524</v>
      </c>
    </row>
    <row r="5523" spans="1:17" ht="22.5">
      <c r="A5523" s="17" t="s">
        <v>0</v>
      </c>
      <c r="B5523" s="17" t="s">
        <v>0</v>
      </c>
      <c r="C5523" s="17" t="s">
        <v>0</v>
      </c>
      <c r="D5523" s="18" t="s">
        <v>0</v>
      </c>
      <c r="E5523" s="18" t="s">
        <v>0</v>
      </c>
      <c r="F5523" s="18" t="s">
        <v>0</v>
      </c>
      <c r="G5523" s="81" t="s">
        <v>0</v>
      </c>
      <c r="H5523" s="24" t="s">
        <v>58</v>
      </c>
      <c r="I5523" s="29">
        <v>49000</v>
      </c>
      <c r="J5523" s="29">
        <f t="shared" ref="J5523:K5523" si="4689">SUM(J5524)</f>
        <v>45600</v>
      </c>
      <c r="K5523" s="29">
        <f t="shared" si="4689"/>
        <v>45600</v>
      </c>
      <c r="L5523" s="29">
        <f t="shared" si="4673"/>
        <v>0</v>
      </c>
      <c r="M5523" s="29">
        <f t="shared" ref="M5523:O5523" si="4690">SUM(M5524)</f>
        <v>0</v>
      </c>
      <c r="N5523" s="29">
        <f t="shared" si="4690"/>
        <v>0</v>
      </c>
      <c r="O5523" s="29">
        <f t="shared" si="4690"/>
        <v>0</v>
      </c>
      <c r="P5523" s="29">
        <f t="shared" si="4675"/>
        <v>45600</v>
      </c>
      <c r="Q5523" s="29">
        <f t="shared" si="4651"/>
        <v>100</v>
      </c>
    </row>
    <row r="5524" spans="1:17">
      <c r="A5524" s="12" t="s">
        <v>803</v>
      </c>
      <c r="B5524" s="12" t="s">
        <v>140</v>
      </c>
      <c r="C5524" s="12" t="s">
        <v>1126</v>
      </c>
      <c r="D5524" s="12" t="s">
        <v>1889</v>
      </c>
      <c r="E5524" s="18" t="s">
        <v>50</v>
      </c>
      <c r="F5524" s="18" t="s">
        <v>0</v>
      </c>
      <c r="G5524" s="81" t="s">
        <v>0</v>
      </c>
      <c r="H5524" s="18" t="s">
        <v>51</v>
      </c>
      <c r="I5524" s="3">
        <v>49000</v>
      </c>
      <c r="J5524" s="3">
        <f t="shared" ref="J5524" si="4691">SUM(J5525:J5526)</f>
        <v>45600</v>
      </c>
      <c r="K5524" s="3">
        <f t="shared" ref="K5524" si="4692">SUM(K5525:K5526)</f>
        <v>45600</v>
      </c>
      <c r="L5524" s="3">
        <f t="shared" si="4673"/>
        <v>0</v>
      </c>
      <c r="M5524" s="3">
        <f t="shared" ref="M5524:O5524" si="4693">SUM(M5525:M5526)</f>
        <v>0</v>
      </c>
      <c r="N5524" s="3">
        <f t="shared" si="4693"/>
        <v>0</v>
      </c>
      <c r="O5524" s="3">
        <f t="shared" si="4693"/>
        <v>0</v>
      </c>
      <c r="P5524" s="3">
        <f t="shared" si="4675"/>
        <v>45600</v>
      </c>
      <c r="Q5524" s="3">
        <f t="shared" si="4651"/>
        <v>100</v>
      </c>
    </row>
    <row r="5525" spans="1:17">
      <c r="A5525" s="12" t="s">
        <v>803</v>
      </c>
      <c r="B5525" s="12" t="s">
        <v>140</v>
      </c>
      <c r="C5525" s="12" t="s">
        <v>1126</v>
      </c>
      <c r="D5525" s="12" t="s">
        <v>1889</v>
      </c>
      <c r="E5525" s="11">
        <v>8213</v>
      </c>
      <c r="F5525" s="12"/>
      <c r="G5525" s="84" t="s">
        <v>3109</v>
      </c>
      <c r="H5525" s="13" t="s">
        <v>54</v>
      </c>
      <c r="I5525" s="2">
        <v>39000</v>
      </c>
      <c r="J5525" s="2">
        <v>35600</v>
      </c>
      <c r="K5525" s="2">
        <v>35600</v>
      </c>
      <c r="L5525" s="2">
        <f t="shared" si="4673"/>
        <v>0</v>
      </c>
      <c r="M5525" s="2"/>
      <c r="N5525" s="2"/>
      <c r="O5525" s="2"/>
      <c r="P5525" s="2">
        <f t="shared" si="4675"/>
        <v>35600</v>
      </c>
      <c r="Q5525" s="2">
        <f t="shared" si="4651"/>
        <v>100</v>
      </c>
    </row>
    <row r="5526" spans="1:17">
      <c r="A5526" s="12" t="s">
        <v>803</v>
      </c>
      <c r="B5526" s="12" t="s">
        <v>140</v>
      </c>
      <c r="C5526" s="12" t="s">
        <v>1126</v>
      </c>
      <c r="D5526" s="12" t="s">
        <v>1889</v>
      </c>
      <c r="E5526" s="11">
        <v>8216</v>
      </c>
      <c r="F5526" s="12"/>
      <c r="G5526" s="84" t="s">
        <v>3109</v>
      </c>
      <c r="H5526" s="13" t="s">
        <v>57</v>
      </c>
      <c r="I5526" s="2">
        <v>10000</v>
      </c>
      <c r="J5526" s="2">
        <v>10000</v>
      </c>
      <c r="K5526" s="2">
        <v>10000</v>
      </c>
      <c r="L5526" s="2">
        <f t="shared" si="4673"/>
        <v>0</v>
      </c>
      <c r="M5526" s="2"/>
      <c r="N5526" s="2"/>
      <c r="O5526" s="2"/>
      <c r="P5526" s="2">
        <f t="shared" si="4675"/>
        <v>10000</v>
      </c>
      <c r="Q5526" s="2">
        <f t="shared" si="4651"/>
        <v>100</v>
      </c>
    </row>
    <row r="5527" spans="1:17">
      <c r="A5527" s="13" t="s">
        <v>0</v>
      </c>
      <c r="B5527" s="13" t="s">
        <v>0</v>
      </c>
      <c r="C5527" s="13" t="s">
        <v>0</v>
      </c>
      <c r="D5527" s="13" t="s">
        <v>0</v>
      </c>
      <c r="E5527" s="13" t="s">
        <v>0</v>
      </c>
      <c r="F5527" s="13" t="s">
        <v>0</v>
      </c>
      <c r="G5527" s="84" t="s">
        <v>0</v>
      </c>
      <c r="H5527" s="24" t="s">
        <v>1898</v>
      </c>
      <c r="I5527" s="29">
        <v>2138449</v>
      </c>
      <c r="J5527" s="29">
        <f t="shared" ref="J5527:K5527" si="4694">SUM(J5496,J5519,J5523)</f>
        <v>2129539</v>
      </c>
      <c r="K5527" s="29">
        <f t="shared" si="4694"/>
        <v>1164783</v>
      </c>
      <c r="L5527" s="29">
        <f t="shared" si="4673"/>
        <v>486548</v>
      </c>
      <c r="M5527" s="29">
        <f t="shared" ref="M5527:O5527" si="4695">SUM(M5496,M5519,M5523)</f>
        <v>157860</v>
      </c>
      <c r="N5527" s="29">
        <f t="shared" si="4695"/>
        <v>159644</v>
      </c>
      <c r="O5527" s="29">
        <f t="shared" si="4695"/>
        <v>169044</v>
      </c>
      <c r="P5527" s="29">
        <f t="shared" si="4675"/>
        <v>1651331</v>
      </c>
      <c r="Q5527" s="29">
        <f t="shared" si="4651"/>
        <v>77.544060005475373</v>
      </c>
    </row>
    <row r="5528" spans="1:17" ht="15.75" thickBot="1">
      <c r="A5528" s="13" t="s">
        <v>0</v>
      </c>
      <c r="B5528" s="13" t="s">
        <v>0</v>
      </c>
      <c r="C5528" s="13" t="s">
        <v>0</v>
      </c>
      <c r="D5528" s="13" t="s">
        <v>0</v>
      </c>
      <c r="E5528" s="13" t="s">
        <v>0</v>
      </c>
      <c r="F5528" s="13" t="s">
        <v>0</v>
      </c>
      <c r="G5528" s="84" t="s">
        <v>0</v>
      </c>
      <c r="H5528" s="18" t="s">
        <v>125</v>
      </c>
      <c r="I5528" s="3">
        <v>54</v>
      </c>
      <c r="J5528" s="3">
        <v>54</v>
      </c>
      <c r="K5528" s="3">
        <v>0</v>
      </c>
      <c r="L5528" s="3">
        <f t="shared" si="4673"/>
        <v>0</v>
      </c>
      <c r="M5528" s="3"/>
      <c r="N5528" s="3"/>
      <c r="O5528" s="3"/>
      <c r="P5528" s="3">
        <f t="shared" si="4675"/>
        <v>0</v>
      </c>
      <c r="Q5528" s="3">
        <f t="shared" si="4651"/>
        <v>0</v>
      </c>
    </row>
    <row r="5529" spans="1:17" ht="45.75" thickBot="1">
      <c r="A5529" s="109" t="s">
        <v>0</v>
      </c>
      <c r="B5529" s="109" t="s">
        <v>0</v>
      </c>
      <c r="C5529" s="109" t="s">
        <v>0</v>
      </c>
      <c r="D5529" s="109" t="s">
        <v>0</v>
      </c>
      <c r="E5529" s="109" t="s">
        <v>0</v>
      </c>
      <c r="F5529" s="109" t="s">
        <v>0</v>
      </c>
      <c r="G5529" s="121" t="s">
        <v>0</v>
      </c>
      <c r="H5529" s="1" t="s">
        <v>126</v>
      </c>
      <c r="I5529" s="1" t="s">
        <v>3016</v>
      </c>
      <c r="J5529" s="1" t="s">
        <v>3199</v>
      </c>
      <c r="K5529" s="1" t="s">
        <v>3198</v>
      </c>
      <c r="L5529" s="1" t="s">
        <v>3191</v>
      </c>
      <c r="M5529" s="1" t="s">
        <v>3193</v>
      </c>
      <c r="N5529" s="1" t="s">
        <v>3194</v>
      </c>
      <c r="O5529" s="1" t="s">
        <v>3195</v>
      </c>
      <c r="P5529" s="1" t="s">
        <v>3192</v>
      </c>
      <c r="Q5529" s="1" t="s">
        <v>3185</v>
      </c>
    </row>
    <row r="5530" spans="1:17">
      <c r="A5530" s="110"/>
      <c r="B5530" s="110"/>
      <c r="C5530" s="110"/>
      <c r="D5530" s="110"/>
      <c r="E5530" s="110"/>
      <c r="F5530" s="110"/>
      <c r="G5530" s="122"/>
      <c r="H5530" s="26" t="s">
        <v>0</v>
      </c>
      <c r="I5530" s="28">
        <v>1</v>
      </c>
      <c r="J5530" s="28">
        <v>2</v>
      </c>
      <c r="K5530" s="28">
        <v>3</v>
      </c>
      <c r="L5530" s="28" t="s">
        <v>3186</v>
      </c>
      <c r="M5530" s="28">
        <v>5</v>
      </c>
      <c r="N5530" s="28">
        <v>6</v>
      </c>
      <c r="O5530" s="28">
        <v>7</v>
      </c>
      <c r="P5530" s="28" t="s">
        <v>3187</v>
      </c>
      <c r="Q5530" s="28">
        <v>9</v>
      </c>
    </row>
    <row r="5531" spans="1:17">
      <c r="A5531" s="110"/>
      <c r="B5531" s="110"/>
      <c r="C5531" s="110"/>
      <c r="D5531" s="110"/>
      <c r="E5531" s="110"/>
      <c r="F5531" s="110"/>
      <c r="G5531" s="122"/>
      <c r="H5531" s="8" t="s">
        <v>878</v>
      </c>
      <c r="I5531" s="9">
        <v>2138449</v>
      </c>
      <c r="J5531" s="9">
        <f t="shared" ref="J5531" si="4696">SUM(J5527)</f>
        <v>2129539</v>
      </c>
      <c r="K5531" s="9">
        <f t="shared" ref="K5531" si="4697">SUM(K5527)</f>
        <v>1164783</v>
      </c>
      <c r="L5531" s="9">
        <f t="shared" ref="L5531:L5532" si="4698">M5531+N5531+O5531</f>
        <v>486548</v>
      </c>
      <c r="M5531" s="9">
        <f t="shared" ref="M5531:O5531" si="4699">SUM(M5527)</f>
        <v>157860</v>
      </c>
      <c r="N5531" s="9">
        <f t="shared" si="4699"/>
        <v>159644</v>
      </c>
      <c r="O5531" s="9">
        <f t="shared" si="4699"/>
        <v>169044</v>
      </c>
      <c r="P5531" s="9">
        <f t="shared" ref="P5531:P5532" si="4700">SUM(K5531+L5531)</f>
        <v>1651331</v>
      </c>
      <c r="Q5531" s="9">
        <f t="shared" si="4651"/>
        <v>77.544060005475373</v>
      </c>
    </row>
    <row r="5532" spans="1:17">
      <c r="A5532" s="110"/>
      <c r="B5532" s="110"/>
      <c r="C5532" s="110"/>
      <c r="D5532" s="110"/>
      <c r="E5532" s="110"/>
      <c r="F5532" s="110"/>
      <c r="G5532" s="122"/>
      <c r="H5532" s="10" t="s">
        <v>68</v>
      </c>
      <c r="I5532" s="9">
        <v>2138449</v>
      </c>
      <c r="J5532" s="9">
        <f t="shared" ref="J5532" si="4701">SUM(J5531)</f>
        <v>2129539</v>
      </c>
      <c r="K5532" s="9">
        <f t="shared" ref="K5532" si="4702">SUM(K5531)</f>
        <v>1164783</v>
      </c>
      <c r="L5532" s="9">
        <f t="shared" si="4698"/>
        <v>486548</v>
      </c>
      <c r="M5532" s="9">
        <f t="shared" ref="M5532:O5532" si="4703">SUM(M5531)</f>
        <v>157860</v>
      </c>
      <c r="N5532" s="9">
        <f t="shared" si="4703"/>
        <v>159644</v>
      </c>
      <c r="O5532" s="9">
        <f t="shared" si="4703"/>
        <v>169044</v>
      </c>
      <c r="P5532" s="9">
        <f t="shared" si="4700"/>
        <v>1651331</v>
      </c>
      <c r="Q5532" s="9">
        <f t="shared" si="4651"/>
        <v>77.544060005475373</v>
      </c>
    </row>
    <row r="5533" spans="1:17">
      <c r="A5533" s="111"/>
      <c r="B5533" s="111"/>
      <c r="C5533" s="111"/>
      <c r="D5533" s="111"/>
      <c r="E5533" s="111"/>
      <c r="F5533" s="111"/>
      <c r="G5533" s="123"/>
      <c r="Q5533" t="str">
        <f t="shared" ref="Q5533:Q5596" si="4704">IF(J5533=0,"-",P5533/J5533*100)</f>
        <v>-</v>
      </c>
    </row>
    <row r="5534" spans="1:17" ht="15.75" thickBot="1">
      <c r="A5534" s="13" t="s">
        <v>0</v>
      </c>
      <c r="B5534" s="13" t="s">
        <v>0</v>
      </c>
      <c r="C5534" s="13" t="s">
        <v>0</v>
      </c>
      <c r="D5534" s="13" t="s">
        <v>0</v>
      </c>
      <c r="E5534" s="13" t="s">
        <v>0</v>
      </c>
      <c r="F5534" s="13" t="s">
        <v>0</v>
      </c>
      <c r="G5534" s="84" t="s">
        <v>0</v>
      </c>
      <c r="H5534" s="27" t="s">
        <v>0</v>
      </c>
      <c r="I5534" s="27"/>
      <c r="J5534" s="27"/>
      <c r="K5534" s="27"/>
      <c r="L5534" s="27"/>
      <c r="M5534" s="27"/>
      <c r="N5534" s="27"/>
      <c r="O5534" s="27"/>
      <c r="P5534" s="27"/>
      <c r="Q5534" s="27" t="str">
        <f t="shared" si="4704"/>
        <v>-</v>
      </c>
    </row>
    <row r="5535" spans="1:17" ht="45.75" thickBot="1">
      <c r="A5535" s="1" t="s">
        <v>82</v>
      </c>
      <c r="B5535" s="1" t="s">
        <v>83</v>
      </c>
      <c r="C5535" s="1" t="s">
        <v>84</v>
      </c>
      <c r="D5535" s="19" t="s">
        <v>0</v>
      </c>
      <c r="E5535" s="1" t="s">
        <v>85</v>
      </c>
      <c r="F5535" s="1" t="s">
        <v>86</v>
      </c>
      <c r="G5535" s="82" t="s">
        <v>87</v>
      </c>
      <c r="H5535" s="1" t="s">
        <v>1</v>
      </c>
      <c r="I5535" s="1" t="s">
        <v>3016</v>
      </c>
      <c r="J5535" s="1" t="s">
        <v>3199</v>
      </c>
      <c r="K5535" s="1" t="s">
        <v>3198</v>
      </c>
      <c r="L5535" s="1" t="s">
        <v>3191</v>
      </c>
      <c r="M5535" s="1" t="s">
        <v>3193</v>
      </c>
      <c r="N5535" s="1" t="s">
        <v>3194</v>
      </c>
      <c r="O5535" s="1" t="s">
        <v>3195</v>
      </c>
      <c r="P5535" s="1" t="s">
        <v>3192</v>
      </c>
      <c r="Q5535" s="1" t="s">
        <v>3185</v>
      </c>
    </row>
    <row r="5536" spans="1:17">
      <c r="A5536" s="20" t="s">
        <v>0</v>
      </c>
      <c r="B5536" s="20" t="s">
        <v>0</v>
      </c>
      <c r="C5536" s="20" t="s">
        <v>0</v>
      </c>
      <c r="D5536" s="21" t="s">
        <v>0</v>
      </c>
      <c r="E5536" s="21" t="s">
        <v>0</v>
      </c>
      <c r="F5536" s="22" t="s">
        <v>0</v>
      </c>
      <c r="G5536" s="83" t="s">
        <v>0</v>
      </c>
      <c r="H5536" s="23" t="s">
        <v>0</v>
      </c>
      <c r="I5536" s="28">
        <v>1</v>
      </c>
      <c r="J5536" s="28">
        <v>2</v>
      </c>
      <c r="K5536" s="28">
        <v>3</v>
      </c>
      <c r="L5536" s="28" t="s">
        <v>3186</v>
      </c>
      <c r="M5536" s="28">
        <v>5</v>
      </c>
      <c r="N5536" s="28">
        <v>6</v>
      </c>
      <c r="O5536" s="28">
        <v>7</v>
      </c>
      <c r="P5536" s="28" t="s">
        <v>3187</v>
      </c>
      <c r="Q5536" s="28">
        <v>9</v>
      </c>
    </row>
    <row r="5537" spans="1:17" ht="22.5">
      <c r="A5537" s="17" t="s">
        <v>803</v>
      </c>
      <c r="B5537" s="17" t="s">
        <v>140</v>
      </c>
      <c r="C5537" s="12" t="s">
        <v>1137</v>
      </c>
      <c r="D5537" s="12" t="s">
        <v>1899</v>
      </c>
      <c r="E5537" s="18" t="s">
        <v>0</v>
      </c>
      <c r="F5537" s="18" t="s">
        <v>0</v>
      </c>
      <c r="G5537" s="81" t="s">
        <v>0</v>
      </c>
      <c r="H5537" s="18" t="s">
        <v>1900</v>
      </c>
      <c r="I5537" s="11"/>
      <c r="J5537" s="11"/>
      <c r="K5537" s="11"/>
      <c r="L5537" s="11"/>
      <c r="M5537" s="11"/>
      <c r="N5537" s="11"/>
      <c r="O5537" s="11"/>
      <c r="P5537" s="11"/>
      <c r="Q5537" s="11" t="str">
        <f t="shared" si="4704"/>
        <v>-</v>
      </c>
    </row>
    <row r="5538" spans="1:17" ht="22.5">
      <c r="A5538" s="17" t="s">
        <v>0</v>
      </c>
      <c r="B5538" s="17" t="s">
        <v>0</v>
      </c>
      <c r="C5538" s="17" t="s">
        <v>0</v>
      </c>
      <c r="D5538" s="18" t="s">
        <v>0</v>
      </c>
      <c r="E5538" s="18" t="s">
        <v>0</v>
      </c>
      <c r="F5538" s="18" t="s">
        <v>0</v>
      </c>
      <c r="G5538" s="81" t="s">
        <v>0</v>
      </c>
      <c r="H5538" s="24" t="s">
        <v>27</v>
      </c>
      <c r="I5538" s="29">
        <v>2354225</v>
      </c>
      <c r="J5538" s="29">
        <f t="shared" ref="J5538" si="4705">SUM(J5539,J5547,J5549)</f>
        <v>2347430</v>
      </c>
      <c r="K5538" s="29">
        <f t="shared" ref="K5538" si="4706">SUM(K5539,K5547,K5549)</f>
        <v>1239968</v>
      </c>
      <c r="L5538" s="29">
        <f t="shared" ref="L5538:L5571" si="4707">M5538+N5538+O5538</f>
        <v>552429</v>
      </c>
      <c r="M5538" s="29">
        <f t="shared" ref="M5538:O5538" si="4708">SUM(M5539,M5547,M5549)</f>
        <v>164725</v>
      </c>
      <c r="N5538" s="29">
        <f t="shared" si="4708"/>
        <v>183225</v>
      </c>
      <c r="O5538" s="29">
        <f t="shared" si="4708"/>
        <v>204479</v>
      </c>
      <c r="P5538" s="29">
        <f t="shared" ref="P5538:P5571" si="4709">SUM(K5538+L5538)</f>
        <v>1792397</v>
      </c>
      <c r="Q5538" s="29">
        <f t="shared" si="4704"/>
        <v>76.355716677387605</v>
      </c>
    </row>
    <row r="5539" spans="1:17">
      <c r="A5539" s="12" t="s">
        <v>803</v>
      </c>
      <c r="B5539" s="12" t="s">
        <v>140</v>
      </c>
      <c r="C5539" s="12" t="s">
        <v>1137</v>
      </c>
      <c r="D5539" s="12" t="s">
        <v>1899</v>
      </c>
      <c r="E5539" s="18" t="s">
        <v>2</v>
      </c>
      <c r="F5539" s="18" t="s">
        <v>0</v>
      </c>
      <c r="G5539" s="81" t="s">
        <v>0</v>
      </c>
      <c r="H5539" s="18" t="s">
        <v>3</v>
      </c>
      <c r="I5539" s="3">
        <v>1976939</v>
      </c>
      <c r="J5539" s="3">
        <f t="shared" ref="J5539" si="4710">SUM(J5540:J5541)</f>
        <v>1978144</v>
      </c>
      <c r="K5539" s="3">
        <f t="shared" ref="K5539" si="4711">SUM(K5540:K5541)</f>
        <v>1023424</v>
      </c>
      <c r="L5539" s="3">
        <f t="shared" si="4707"/>
        <v>482100</v>
      </c>
      <c r="M5539" s="3">
        <f t="shared" ref="M5539:O5539" si="4712">SUM(M5540:M5541)</f>
        <v>143700</v>
      </c>
      <c r="N5539" s="3">
        <f t="shared" si="4712"/>
        <v>160100</v>
      </c>
      <c r="O5539" s="3">
        <f t="shared" si="4712"/>
        <v>178300</v>
      </c>
      <c r="P5539" s="3">
        <f t="shared" si="4709"/>
        <v>1505524</v>
      </c>
      <c r="Q5539" s="3">
        <f t="shared" si="4704"/>
        <v>76.107907209990771</v>
      </c>
    </row>
    <row r="5540" spans="1:17">
      <c r="A5540" s="33" t="s">
        <v>803</v>
      </c>
      <c r="B5540" s="33" t="s">
        <v>140</v>
      </c>
      <c r="C5540" s="33" t="s">
        <v>1137</v>
      </c>
      <c r="D5540" s="33" t="s">
        <v>1899</v>
      </c>
      <c r="E5540" s="34">
        <v>6111</v>
      </c>
      <c r="F5540" s="33"/>
      <c r="G5540" s="84" t="s">
        <v>3109</v>
      </c>
      <c r="H5540" s="35" t="s">
        <v>4</v>
      </c>
      <c r="I5540" s="2">
        <v>1726539</v>
      </c>
      <c r="J5540" s="2">
        <v>1726539</v>
      </c>
      <c r="K5540" s="2">
        <v>865816</v>
      </c>
      <c r="L5540" s="2">
        <f t="shared" si="4707"/>
        <v>450000</v>
      </c>
      <c r="M5540" s="2">
        <v>140000</v>
      </c>
      <c r="N5540" s="2">
        <v>150000</v>
      </c>
      <c r="O5540" s="2">
        <v>160000</v>
      </c>
      <c r="P5540" s="2">
        <f t="shared" si="4709"/>
        <v>1315816</v>
      </c>
      <c r="Q5540" s="2">
        <f t="shared" si="4704"/>
        <v>76.211194765945038</v>
      </c>
    </row>
    <row r="5541" spans="1:17">
      <c r="A5541" s="17" t="s">
        <v>803</v>
      </c>
      <c r="B5541" s="17" t="s">
        <v>140</v>
      </c>
      <c r="C5541" s="17" t="s">
        <v>1137</v>
      </c>
      <c r="D5541" s="17" t="s">
        <v>1899</v>
      </c>
      <c r="E5541" s="17" t="s">
        <v>91</v>
      </c>
      <c r="F5541" s="12" t="s">
        <v>0</v>
      </c>
      <c r="G5541" s="84" t="s">
        <v>0</v>
      </c>
      <c r="H5541" s="18" t="s">
        <v>5</v>
      </c>
      <c r="I5541" s="3">
        <v>250400</v>
      </c>
      <c r="J5541" s="3">
        <f t="shared" ref="J5541:K5541" si="4713">SUM(J5542:J5546)</f>
        <v>251605</v>
      </c>
      <c r="K5541" s="3">
        <f t="shared" si="4713"/>
        <v>157608</v>
      </c>
      <c r="L5541" s="3">
        <f t="shared" si="4707"/>
        <v>32100</v>
      </c>
      <c r="M5541" s="3">
        <f t="shared" ref="M5541:O5541" si="4714">SUM(M5542:M5546)</f>
        <v>3700</v>
      </c>
      <c r="N5541" s="3">
        <f t="shared" si="4714"/>
        <v>10100</v>
      </c>
      <c r="O5541" s="3">
        <f t="shared" si="4714"/>
        <v>18300</v>
      </c>
      <c r="P5541" s="3">
        <f t="shared" si="4709"/>
        <v>189708</v>
      </c>
      <c r="Q5541" s="3">
        <f t="shared" si="4704"/>
        <v>75.399137537012379</v>
      </c>
    </row>
    <row r="5542" spans="1:17">
      <c r="A5542" s="33" t="s">
        <v>803</v>
      </c>
      <c r="B5542" s="33" t="s">
        <v>140</v>
      </c>
      <c r="C5542" s="33" t="s">
        <v>1137</v>
      </c>
      <c r="D5542" s="33" t="s">
        <v>1899</v>
      </c>
      <c r="E5542" s="34">
        <v>6112</v>
      </c>
      <c r="F5542" s="33" t="s">
        <v>1901</v>
      </c>
      <c r="G5542" s="84" t="s">
        <v>3109</v>
      </c>
      <c r="H5542" s="35" t="s">
        <v>9</v>
      </c>
      <c r="I5542" s="2">
        <v>36400</v>
      </c>
      <c r="J5542" s="2">
        <v>36400</v>
      </c>
      <c r="K5542" s="2">
        <v>18135</v>
      </c>
      <c r="L5542" s="2">
        <f t="shared" si="4707"/>
        <v>6100</v>
      </c>
      <c r="M5542" s="2">
        <v>700</v>
      </c>
      <c r="N5542" s="2">
        <v>2100</v>
      </c>
      <c r="O5542" s="2">
        <v>3300</v>
      </c>
      <c r="P5542" s="2">
        <f t="shared" si="4709"/>
        <v>24235</v>
      </c>
      <c r="Q5542" s="2">
        <f t="shared" si="4704"/>
        <v>66.579670329670321</v>
      </c>
    </row>
    <row r="5543" spans="1:17">
      <c r="A5543" s="33" t="s">
        <v>803</v>
      </c>
      <c r="B5543" s="33" t="s">
        <v>140</v>
      </c>
      <c r="C5543" s="33" t="s">
        <v>1137</v>
      </c>
      <c r="D5543" s="33" t="s">
        <v>1899</v>
      </c>
      <c r="E5543" s="34">
        <v>6112</v>
      </c>
      <c r="F5543" s="33" t="s">
        <v>1902</v>
      </c>
      <c r="G5543" s="84" t="s">
        <v>3109</v>
      </c>
      <c r="H5543" s="35" t="s">
        <v>10</v>
      </c>
      <c r="I5543" s="2">
        <v>138000</v>
      </c>
      <c r="J5543" s="2">
        <v>138000</v>
      </c>
      <c r="K5543" s="2">
        <v>77746</v>
      </c>
      <c r="L5543" s="2">
        <f t="shared" si="4707"/>
        <v>26000</v>
      </c>
      <c r="M5543" s="2">
        <v>3000</v>
      </c>
      <c r="N5543" s="2">
        <v>8000</v>
      </c>
      <c r="O5543" s="2">
        <v>15000</v>
      </c>
      <c r="P5543" s="2">
        <f t="shared" si="4709"/>
        <v>103746</v>
      </c>
      <c r="Q5543" s="2">
        <f t="shared" si="4704"/>
        <v>75.178260869565221</v>
      </c>
    </row>
    <row r="5544" spans="1:17">
      <c r="A5544" s="12" t="s">
        <v>803</v>
      </c>
      <c r="B5544" s="12" t="s">
        <v>140</v>
      </c>
      <c r="C5544" s="12" t="s">
        <v>1137</v>
      </c>
      <c r="D5544" s="12" t="s">
        <v>1899</v>
      </c>
      <c r="E5544" s="11">
        <v>6112</v>
      </c>
      <c r="F5544" s="12" t="s">
        <v>1903</v>
      </c>
      <c r="G5544" s="84" t="s">
        <v>3109</v>
      </c>
      <c r="H5544" s="13" t="s">
        <v>7</v>
      </c>
      <c r="I5544" s="2">
        <v>32400</v>
      </c>
      <c r="J5544" s="2">
        <v>33605</v>
      </c>
      <c r="K5544" s="2">
        <v>33605</v>
      </c>
      <c r="L5544" s="2">
        <f t="shared" si="4707"/>
        <v>0</v>
      </c>
      <c r="M5544" s="2"/>
      <c r="N5544" s="2"/>
      <c r="O5544" s="2"/>
      <c r="P5544" s="2">
        <f t="shared" si="4709"/>
        <v>33605</v>
      </c>
      <c r="Q5544" s="2">
        <f t="shared" si="4704"/>
        <v>100</v>
      </c>
    </row>
    <row r="5545" spans="1:17">
      <c r="A5545" s="12" t="s">
        <v>803</v>
      </c>
      <c r="B5545" s="12" t="s">
        <v>140</v>
      </c>
      <c r="C5545" s="12" t="s">
        <v>1137</v>
      </c>
      <c r="D5545" s="12" t="s">
        <v>1899</v>
      </c>
      <c r="E5545" s="11">
        <v>6112</v>
      </c>
      <c r="F5545" s="12" t="s">
        <v>1904</v>
      </c>
      <c r="G5545" s="84" t="s">
        <v>3109</v>
      </c>
      <c r="H5545" s="13" t="s">
        <v>8</v>
      </c>
      <c r="I5545" s="2">
        <v>13600</v>
      </c>
      <c r="J5545" s="2">
        <v>13600</v>
      </c>
      <c r="K5545" s="2">
        <v>5758</v>
      </c>
      <c r="L5545" s="2">
        <f t="shared" si="4707"/>
        <v>0</v>
      </c>
      <c r="M5545" s="2"/>
      <c r="N5545" s="2"/>
      <c r="O5545" s="2"/>
      <c r="P5545" s="2">
        <f t="shared" si="4709"/>
        <v>5758</v>
      </c>
      <c r="Q5545" s="2">
        <f t="shared" si="4704"/>
        <v>42.338235294117652</v>
      </c>
    </row>
    <row r="5546" spans="1:17">
      <c r="A5546" s="12" t="s">
        <v>803</v>
      </c>
      <c r="B5546" s="12" t="s">
        <v>140</v>
      </c>
      <c r="C5546" s="12" t="s">
        <v>1137</v>
      </c>
      <c r="D5546" s="12" t="s">
        <v>1899</v>
      </c>
      <c r="E5546" s="11">
        <v>6112</v>
      </c>
      <c r="F5546" s="12" t="s">
        <v>1905</v>
      </c>
      <c r="G5546" s="84" t="s">
        <v>3109</v>
      </c>
      <c r="H5546" s="13" t="s">
        <v>6</v>
      </c>
      <c r="I5546" s="2">
        <v>30000</v>
      </c>
      <c r="J5546" s="2">
        <v>30000</v>
      </c>
      <c r="K5546" s="2">
        <v>22364</v>
      </c>
      <c r="L5546" s="2">
        <f t="shared" si="4707"/>
        <v>0</v>
      </c>
      <c r="M5546" s="2"/>
      <c r="N5546" s="2"/>
      <c r="O5546" s="2"/>
      <c r="P5546" s="2">
        <f t="shared" si="4709"/>
        <v>22364</v>
      </c>
      <c r="Q5546" s="2">
        <f t="shared" si="4704"/>
        <v>74.546666666666667</v>
      </c>
    </row>
    <row r="5547" spans="1:17">
      <c r="A5547" s="12" t="s">
        <v>803</v>
      </c>
      <c r="B5547" s="12" t="s">
        <v>140</v>
      </c>
      <c r="C5547" s="12" t="s">
        <v>1137</v>
      </c>
      <c r="D5547" s="12" t="s">
        <v>1899</v>
      </c>
      <c r="E5547" s="18" t="s">
        <v>13</v>
      </c>
      <c r="F5547" s="18" t="s">
        <v>0</v>
      </c>
      <c r="G5547" s="81" t="s">
        <v>0</v>
      </c>
      <c r="H5547" s="18" t="s">
        <v>14</v>
      </c>
      <c r="I5547" s="3">
        <v>181286</v>
      </c>
      <c r="J5547" s="3">
        <f t="shared" ref="J5547:K5547" si="4715">SUM(J5548)</f>
        <v>181286</v>
      </c>
      <c r="K5547" s="3">
        <f t="shared" si="4715"/>
        <v>90911</v>
      </c>
      <c r="L5547" s="3">
        <f t="shared" si="4707"/>
        <v>47250</v>
      </c>
      <c r="M5547" s="3">
        <f t="shared" ref="M5547:O5547" si="4716">SUM(M5548)</f>
        <v>14700</v>
      </c>
      <c r="N5547" s="3">
        <f t="shared" si="4716"/>
        <v>15750</v>
      </c>
      <c r="O5547" s="3">
        <f t="shared" si="4716"/>
        <v>16800</v>
      </c>
      <c r="P5547" s="3">
        <f t="shared" si="4709"/>
        <v>138161</v>
      </c>
      <c r="Q5547" s="3">
        <f t="shared" si="4704"/>
        <v>76.211621415884295</v>
      </c>
    </row>
    <row r="5548" spans="1:17">
      <c r="A5548" s="33" t="s">
        <v>803</v>
      </c>
      <c r="B5548" s="33" t="s">
        <v>140</v>
      </c>
      <c r="C5548" s="33" t="s">
        <v>1137</v>
      </c>
      <c r="D5548" s="33" t="s">
        <v>1899</v>
      </c>
      <c r="E5548" s="34">
        <v>6121</v>
      </c>
      <c r="F5548" s="33"/>
      <c r="G5548" s="84" t="s">
        <v>3109</v>
      </c>
      <c r="H5548" s="35" t="s">
        <v>15</v>
      </c>
      <c r="I5548" s="2">
        <v>181286</v>
      </c>
      <c r="J5548" s="2">
        <v>181286</v>
      </c>
      <c r="K5548" s="2">
        <v>90911</v>
      </c>
      <c r="L5548" s="2">
        <f t="shared" si="4707"/>
        <v>47250</v>
      </c>
      <c r="M5548" s="2">
        <v>14700</v>
      </c>
      <c r="N5548" s="2">
        <v>15750</v>
      </c>
      <c r="O5548" s="2">
        <v>16800</v>
      </c>
      <c r="P5548" s="2">
        <f t="shared" si="4709"/>
        <v>138161</v>
      </c>
      <c r="Q5548" s="2">
        <f t="shared" si="4704"/>
        <v>76.211621415884295</v>
      </c>
    </row>
    <row r="5549" spans="1:17">
      <c r="A5549" s="12" t="s">
        <v>803</v>
      </c>
      <c r="B5549" s="12" t="s">
        <v>140</v>
      </c>
      <c r="C5549" s="12" t="s">
        <v>1137</v>
      </c>
      <c r="D5549" s="12" t="s">
        <v>1899</v>
      </c>
      <c r="E5549" s="18" t="s">
        <v>16</v>
      </c>
      <c r="F5549" s="18" t="s">
        <v>0</v>
      </c>
      <c r="G5549" s="81" t="s">
        <v>0</v>
      </c>
      <c r="H5549" s="18" t="s">
        <v>17</v>
      </c>
      <c r="I5549" s="3">
        <v>196000</v>
      </c>
      <c r="J5549" s="3">
        <f t="shared" ref="J5549:K5549" si="4717">SUM(J5550:J5558)</f>
        <v>188000</v>
      </c>
      <c r="K5549" s="3">
        <f t="shared" si="4717"/>
        <v>125633</v>
      </c>
      <c r="L5549" s="3">
        <f t="shared" si="4707"/>
        <v>23079</v>
      </c>
      <c r="M5549" s="3">
        <f t="shared" ref="M5549:O5549" si="4718">SUM(M5550:M5558)</f>
        <v>6325</v>
      </c>
      <c r="N5549" s="3">
        <f t="shared" si="4718"/>
        <v>7375</v>
      </c>
      <c r="O5549" s="3">
        <f t="shared" si="4718"/>
        <v>9379</v>
      </c>
      <c r="P5549" s="3">
        <f t="shared" si="4709"/>
        <v>148712</v>
      </c>
      <c r="Q5549" s="3">
        <f t="shared" si="4704"/>
        <v>79.102127659574478</v>
      </c>
    </row>
    <row r="5550" spans="1:17">
      <c r="A5550" s="12" t="s">
        <v>803</v>
      </c>
      <c r="B5550" s="12" t="s">
        <v>140</v>
      </c>
      <c r="C5550" s="12" t="s">
        <v>1137</v>
      </c>
      <c r="D5550" s="12" t="s">
        <v>1899</v>
      </c>
      <c r="E5550" s="11">
        <v>6131</v>
      </c>
      <c r="F5550" s="12"/>
      <c r="G5550" s="84" t="s">
        <v>3109</v>
      </c>
      <c r="H5550" s="13" t="s">
        <v>18</v>
      </c>
      <c r="I5550" s="2">
        <v>2000</v>
      </c>
      <c r="J5550" s="2">
        <v>2000</v>
      </c>
      <c r="K5550" s="2">
        <v>2000</v>
      </c>
      <c r="L5550" s="2">
        <f t="shared" si="4707"/>
        <v>0</v>
      </c>
      <c r="M5550" s="2"/>
      <c r="N5550" s="2"/>
      <c r="O5550" s="2"/>
      <c r="P5550" s="2">
        <f t="shared" si="4709"/>
        <v>2000</v>
      </c>
      <c r="Q5550" s="2">
        <f t="shared" si="4704"/>
        <v>100</v>
      </c>
    </row>
    <row r="5551" spans="1:17">
      <c r="A5551" s="12" t="s">
        <v>803</v>
      </c>
      <c r="B5551" s="12" t="s">
        <v>140</v>
      </c>
      <c r="C5551" s="12" t="s">
        <v>1137</v>
      </c>
      <c r="D5551" s="12" t="s">
        <v>1899</v>
      </c>
      <c r="E5551" s="11">
        <v>6132</v>
      </c>
      <c r="F5551" s="12"/>
      <c r="G5551" s="84" t="s">
        <v>3109</v>
      </c>
      <c r="H5551" s="13" t="s">
        <v>19</v>
      </c>
      <c r="I5551" s="2">
        <v>91000</v>
      </c>
      <c r="J5551" s="2">
        <v>91000</v>
      </c>
      <c r="K5551" s="2">
        <v>70000</v>
      </c>
      <c r="L5551" s="2">
        <f t="shared" si="4707"/>
        <v>3000</v>
      </c>
      <c r="M5551" s="2">
        <v>1000</v>
      </c>
      <c r="N5551" s="2">
        <v>1000</v>
      </c>
      <c r="O5551" s="2">
        <v>1000</v>
      </c>
      <c r="P5551" s="2">
        <f t="shared" si="4709"/>
        <v>73000</v>
      </c>
      <c r="Q5551" s="2">
        <f t="shared" si="4704"/>
        <v>80.219780219780219</v>
      </c>
    </row>
    <row r="5552" spans="1:17">
      <c r="A5552" s="12" t="s">
        <v>803</v>
      </c>
      <c r="B5552" s="12" t="s">
        <v>140</v>
      </c>
      <c r="C5552" s="12" t="s">
        <v>1137</v>
      </c>
      <c r="D5552" s="12" t="s">
        <v>1899</v>
      </c>
      <c r="E5552" s="11">
        <v>6133</v>
      </c>
      <c r="F5552" s="12"/>
      <c r="G5552" s="84" t="s">
        <v>3109</v>
      </c>
      <c r="H5552" s="13" t="s">
        <v>20</v>
      </c>
      <c r="I5552" s="2">
        <v>15000</v>
      </c>
      <c r="J5552" s="2">
        <v>15000</v>
      </c>
      <c r="K5552" s="2">
        <v>7650</v>
      </c>
      <c r="L5552" s="2">
        <f t="shared" si="4707"/>
        <v>3675</v>
      </c>
      <c r="M5552" s="2">
        <v>1225</v>
      </c>
      <c r="N5552" s="2">
        <v>1225</v>
      </c>
      <c r="O5552" s="2">
        <v>1225</v>
      </c>
      <c r="P5552" s="2">
        <f t="shared" si="4709"/>
        <v>11325</v>
      </c>
      <c r="Q5552" s="2">
        <f t="shared" si="4704"/>
        <v>75.5</v>
      </c>
    </row>
    <row r="5553" spans="1:17">
      <c r="A5553" s="12" t="s">
        <v>803</v>
      </c>
      <c r="B5553" s="12" t="s">
        <v>140</v>
      </c>
      <c r="C5553" s="12" t="s">
        <v>1137</v>
      </c>
      <c r="D5553" s="12" t="s">
        <v>1899</v>
      </c>
      <c r="E5553" s="11">
        <v>6134</v>
      </c>
      <c r="F5553" s="12"/>
      <c r="G5553" s="84" t="s">
        <v>3109</v>
      </c>
      <c r="H5553" s="13" t="s">
        <v>21</v>
      </c>
      <c r="I5553" s="2">
        <v>16450</v>
      </c>
      <c r="J5553" s="2">
        <v>15000</v>
      </c>
      <c r="K5553" s="2">
        <v>8450</v>
      </c>
      <c r="L5553" s="2">
        <f t="shared" si="4707"/>
        <v>3750</v>
      </c>
      <c r="M5553" s="2">
        <v>1250</v>
      </c>
      <c r="N5553" s="2">
        <v>1250</v>
      </c>
      <c r="O5553" s="2">
        <v>1250</v>
      </c>
      <c r="P5553" s="2">
        <f t="shared" si="4709"/>
        <v>12200</v>
      </c>
      <c r="Q5553" s="2">
        <f t="shared" si="4704"/>
        <v>81.333333333333329</v>
      </c>
    </row>
    <row r="5554" spans="1:17">
      <c r="A5554" s="12" t="s">
        <v>803</v>
      </c>
      <c r="B5554" s="12" t="s">
        <v>140</v>
      </c>
      <c r="C5554" s="12" t="s">
        <v>1137</v>
      </c>
      <c r="D5554" s="12" t="s">
        <v>1899</v>
      </c>
      <c r="E5554" s="11">
        <v>6135</v>
      </c>
      <c r="F5554" s="12"/>
      <c r="G5554" s="84" t="s">
        <v>3109</v>
      </c>
      <c r="H5554" s="13" t="s">
        <v>22</v>
      </c>
      <c r="I5554" s="2">
        <v>1000</v>
      </c>
      <c r="J5554" s="2">
        <v>1000</v>
      </c>
      <c r="K5554" s="2">
        <v>1000</v>
      </c>
      <c r="L5554" s="2">
        <f t="shared" si="4707"/>
        <v>0</v>
      </c>
      <c r="M5554" s="2"/>
      <c r="N5554" s="2"/>
      <c r="O5554" s="2"/>
      <c r="P5554" s="2">
        <f t="shared" si="4709"/>
        <v>1000</v>
      </c>
      <c r="Q5554" s="2">
        <f t="shared" si="4704"/>
        <v>100</v>
      </c>
    </row>
    <row r="5555" spans="1:17">
      <c r="A5555" s="12" t="s">
        <v>803</v>
      </c>
      <c r="B5555" s="12" t="s">
        <v>140</v>
      </c>
      <c r="C5555" s="12" t="s">
        <v>1137</v>
      </c>
      <c r="D5555" s="12" t="s">
        <v>1899</v>
      </c>
      <c r="E5555" s="11">
        <v>6136</v>
      </c>
      <c r="F5555" s="12"/>
      <c r="G5555" s="84" t="s">
        <v>3109</v>
      </c>
      <c r="H5555" s="13" t="s">
        <v>23</v>
      </c>
      <c r="I5555" s="2">
        <v>17600</v>
      </c>
      <c r="J5555" s="2">
        <v>17600</v>
      </c>
      <c r="K5555" s="2">
        <v>11724</v>
      </c>
      <c r="L5555" s="2">
        <f t="shared" si="4707"/>
        <v>1954</v>
      </c>
      <c r="M5555" s="2"/>
      <c r="N5555" s="2"/>
      <c r="O5555" s="2">
        <v>1954</v>
      </c>
      <c r="P5555" s="2">
        <f t="shared" si="4709"/>
        <v>13678</v>
      </c>
      <c r="Q5555" s="2">
        <f t="shared" si="4704"/>
        <v>77.715909090909079</v>
      </c>
    </row>
    <row r="5556" spans="1:17">
      <c r="A5556" s="12" t="s">
        <v>803</v>
      </c>
      <c r="B5556" s="12" t="s">
        <v>140</v>
      </c>
      <c r="C5556" s="12" t="s">
        <v>1137</v>
      </c>
      <c r="D5556" s="12" t="s">
        <v>1899</v>
      </c>
      <c r="E5556" s="11">
        <v>6137</v>
      </c>
      <c r="F5556" s="12"/>
      <c r="G5556" s="84" t="s">
        <v>3109</v>
      </c>
      <c r="H5556" s="13" t="s">
        <v>24</v>
      </c>
      <c r="I5556" s="2">
        <v>14000</v>
      </c>
      <c r="J5556" s="2">
        <v>13000</v>
      </c>
      <c r="K5556" s="2">
        <v>8200</v>
      </c>
      <c r="L5556" s="2">
        <f t="shared" si="4707"/>
        <v>3000</v>
      </c>
      <c r="M5556" s="2">
        <v>1000</v>
      </c>
      <c r="N5556" s="2">
        <v>1000</v>
      </c>
      <c r="O5556" s="2">
        <v>1000</v>
      </c>
      <c r="P5556" s="2">
        <f t="shared" si="4709"/>
        <v>11200</v>
      </c>
      <c r="Q5556" s="2">
        <f t="shared" si="4704"/>
        <v>86.15384615384616</v>
      </c>
    </row>
    <row r="5557" spans="1:17">
      <c r="A5557" s="12" t="s">
        <v>803</v>
      </c>
      <c r="B5557" s="12" t="s">
        <v>140</v>
      </c>
      <c r="C5557" s="12" t="s">
        <v>1137</v>
      </c>
      <c r="D5557" s="12" t="s">
        <v>1899</v>
      </c>
      <c r="E5557" s="11">
        <v>6138</v>
      </c>
      <c r="F5557" s="12"/>
      <c r="G5557" s="84" t="s">
        <v>3109</v>
      </c>
      <c r="H5557" s="13" t="s">
        <v>25</v>
      </c>
      <c r="I5557" s="2">
        <v>1950</v>
      </c>
      <c r="J5557" s="2">
        <v>0</v>
      </c>
      <c r="K5557" s="2">
        <v>0</v>
      </c>
      <c r="L5557" s="2">
        <f t="shared" si="4707"/>
        <v>0</v>
      </c>
      <c r="M5557" s="2"/>
      <c r="N5557" s="2"/>
      <c r="O5557" s="2"/>
      <c r="P5557" s="2">
        <f t="shared" si="4709"/>
        <v>0</v>
      </c>
      <c r="Q5557" s="2" t="str">
        <f t="shared" si="4704"/>
        <v>-</v>
      </c>
    </row>
    <row r="5558" spans="1:17">
      <c r="A5558" s="17" t="s">
        <v>803</v>
      </c>
      <c r="B5558" s="17" t="s">
        <v>140</v>
      </c>
      <c r="C5558" s="17" t="s">
        <v>1137</v>
      </c>
      <c r="D5558" s="17" t="s">
        <v>1899</v>
      </c>
      <c r="E5558" s="17" t="s">
        <v>99</v>
      </c>
      <c r="F5558" s="12" t="s">
        <v>0</v>
      </c>
      <c r="G5558" s="84" t="s">
        <v>0</v>
      </c>
      <c r="H5558" s="18" t="s">
        <v>26</v>
      </c>
      <c r="I5558" s="3">
        <v>37000</v>
      </c>
      <c r="J5558" s="3">
        <f t="shared" ref="J5558:K5558" si="4719">SUM(J5559:J5561)</f>
        <v>33400</v>
      </c>
      <c r="K5558" s="3">
        <f t="shared" si="4719"/>
        <v>16609</v>
      </c>
      <c r="L5558" s="3">
        <f t="shared" si="4707"/>
        <v>7700</v>
      </c>
      <c r="M5558" s="3">
        <f t="shared" ref="M5558:O5558" si="4720">SUM(M5559:M5561)</f>
        <v>1850</v>
      </c>
      <c r="N5558" s="3">
        <f t="shared" si="4720"/>
        <v>2900</v>
      </c>
      <c r="O5558" s="3">
        <f t="shared" si="4720"/>
        <v>2950</v>
      </c>
      <c r="P5558" s="3">
        <f t="shared" si="4709"/>
        <v>24309</v>
      </c>
      <c r="Q5558" s="3">
        <f t="shared" si="4704"/>
        <v>72.781437125748511</v>
      </c>
    </row>
    <row r="5559" spans="1:17">
      <c r="A5559" s="12" t="s">
        <v>803</v>
      </c>
      <c r="B5559" s="12" t="s">
        <v>140</v>
      </c>
      <c r="C5559" s="12" t="s">
        <v>1137</v>
      </c>
      <c r="D5559" s="12" t="s">
        <v>1899</v>
      </c>
      <c r="E5559" s="11">
        <v>6139</v>
      </c>
      <c r="F5559" s="12"/>
      <c r="G5559" s="84" t="s">
        <v>3109</v>
      </c>
      <c r="H5559" s="13" t="s">
        <v>26</v>
      </c>
      <c r="I5559" s="2">
        <v>27700</v>
      </c>
      <c r="J5559" s="2">
        <v>24200</v>
      </c>
      <c r="K5559" s="2">
        <v>12200</v>
      </c>
      <c r="L5559" s="2">
        <f t="shared" si="4707"/>
        <v>5000</v>
      </c>
      <c r="M5559" s="2">
        <v>1000</v>
      </c>
      <c r="N5559" s="2">
        <v>2000</v>
      </c>
      <c r="O5559" s="2">
        <v>2000</v>
      </c>
      <c r="P5559" s="2">
        <f t="shared" si="4709"/>
        <v>17200</v>
      </c>
      <c r="Q5559" s="2">
        <f t="shared" si="4704"/>
        <v>71.074380165289256</v>
      </c>
    </row>
    <row r="5560" spans="1:17">
      <c r="A5560" s="33" t="s">
        <v>803</v>
      </c>
      <c r="B5560" s="33" t="s">
        <v>140</v>
      </c>
      <c r="C5560" s="33" t="s">
        <v>1137</v>
      </c>
      <c r="D5560" s="33" t="s">
        <v>1899</v>
      </c>
      <c r="E5560" s="34">
        <v>6139</v>
      </c>
      <c r="F5560" s="33" t="s">
        <v>1906</v>
      </c>
      <c r="G5560" s="84" t="s">
        <v>3109</v>
      </c>
      <c r="H5560" s="35" t="s">
        <v>108</v>
      </c>
      <c r="I5560" s="2">
        <v>6300</v>
      </c>
      <c r="J5560" s="2">
        <v>6200</v>
      </c>
      <c r="K5560" s="2">
        <v>3029</v>
      </c>
      <c r="L5560" s="2">
        <f t="shared" si="4707"/>
        <v>1650</v>
      </c>
      <c r="M5560" s="2">
        <v>500</v>
      </c>
      <c r="N5560" s="2">
        <v>550</v>
      </c>
      <c r="O5560" s="2">
        <v>600</v>
      </c>
      <c r="P5560" s="2">
        <f t="shared" si="4709"/>
        <v>4679</v>
      </c>
      <c r="Q5560" s="2">
        <f t="shared" si="4704"/>
        <v>75.467741935483872</v>
      </c>
    </row>
    <row r="5561" spans="1:17" ht="22.5">
      <c r="A5561" s="12" t="s">
        <v>803</v>
      </c>
      <c r="B5561" s="12" t="s">
        <v>140</v>
      </c>
      <c r="C5561" s="12" t="s">
        <v>1137</v>
      </c>
      <c r="D5561" s="12" t="s">
        <v>1899</v>
      </c>
      <c r="E5561" s="11">
        <v>6139</v>
      </c>
      <c r="F5561" s="12" t="s">
        <v>1907</v>
      </c>
      <c r="G5561" s="84" t="s">
        <v>3109</v>
      </c>
      <c r="H5561" s="13" t="s">
        <v>114</v>
      </c>
      <c r="I5561" s="2">
        <v>3000</v>
      </c>
      <c r="J5561" s="2">
        <v>3000</v>
      </c>
      <c r="K5561" s="2">
        <v>1380</v>
      </c>
      <c r="L5561" s="2">
        <f t="shared" si="4707"/>
        <v>1050</v>
      </c>
      <c r="M5561" s="2">
        <v>350</v>
      </c>
      <c r="N5561" s="2">
        <v>350</v>
      </c>
      <c r="O5561" s="2">
        <v>350</v>
      </c>
      <c r="P5561" s="2">
        <f t="shared" si="4709"/>
        <v>2430</v>
      </c>
      <c r="Q5561" s="2">
        <f t="shared" si="4704"/>
        <v>81</v>
      </c>
    </row>
    <row r="5562" spans="1:17" ht="22.5">
      <c r="A5562" s="17" t="s">
        <v>0</v>
      </c>
      <c r="B5562" s="17" t="s">
        <v>0</v>
      </c>
      <c r="C5562" s="17" t="s">
        <v>0</v>
      </c>
      <c r="D5562" s="18" t="s">
        <v>0</v>
      </c>
      <c r="E5562" s="18" t="s">
        <v>0</v>
      </c>
      <c r="F5562" s="18" t="s">
        <v>0</v>
      </c>
      <c r="G5562" s="81" t="s">
        <v>0</v>
      </c>
      <c r="H5562" s="24" t="s">
        <v>36</v>
      </c>
      <c r="I5562" s="29">
        <v>100</v>
      </c>
      <c r="J5562" s="29">
        <f t="shared" ref="J5562:K5564" si="4721">SUM(J5563)</f>
        <v>275</v>
      </c>
      <c r="K5562" s="29">
        <f t="shared" si="4721"/>
        <v>175</v>
      </c>
      <c r="L5562" s="29">
        <f t="shared" si="4707"/>
        <v>0</v>
      </c>
      <c r="M5562" s="29">
        <f t="shared" ref="M5562:O5564" si="4722">SUM(M5563)</f>
        <v>0</v>
      </c>
      <c r="N5562" s="29">
        <f t="shared" si="4722"/>
        <v>0</v>
      </c>
      <c r="O5562" s="29">
        <f t="shared" si="4722"/>
        <v>0</v>
      </c>
      <c r="P5562" s="29">
        <f t="shared" si="4709"/>
        <v>175</v>
      </c>
      <c r="Q5562" s="29">
        <f t="shared" si="4704"/>
        <v>63.636363636363633</v>
      </c>
    </row>
    <row r="5563" spans="1:17">
      <c r="A5563" s="12" t="s">
        <v>803</v>
      </c>
      <c r="B5563" s="12" t="s">
        <v>140</v>
      </c>
      <c r="C5563" s="12" t="s">
        <v>1137</v>
      </c>
      <c r="D5563" s="12" t="s">
        <v>1899</v>
      </c>
      <c r="E5563" s="18" t="s">
        <v>28</v>
      </c>
      <c r="F5563" s="18" t="s">
        <v>0</v>
      </c>
      <c r="G5563" s="81" t="s">
        <v>0</v>
      </c>
      <c r="H5563" s="18" t="s">
        <v>29</v>
      </c>
      <c r="I5563" s="3">
        <v>100</v>
      </c>
      <c r="J5563" s="3">
        <f t="shared" si="4721"/>
        <v>275</v>
      </c>
      <c r="K5563" s="3">
        <f t="shared" si="4721"/>
        <v>175</v>
      </c>
      <c r="L5563" s="3">
        <f t="shared" si="4707"/>
        <v>0</v>
      </c>
      <c r="M5563" s="3">
        <f t="shared" si="4722"/>
        <v>0</v>
      </c>
      <c r="N5563" s="3">
        <f t="shared" si="4722"/>
        <v>0</v>
      </c>
      <c r="O5563" s="3">
        <f t="shared" si="4722"/>
        <v>0</v>
      </c>
      <c r="P5563" s="3">
        <f t="shared" si="4709"/>
        <v>175</v>
      </c>
      <c r="Q5563" s="3">
        <f t="shared" si="4704"/>
        <v>63.636363636363633</v>
      </c>
    </row>
    <row r="5564" spans="1:17">
      <c r="A5564" s="17" t="s">
        <v>803</v>
      </c>
      <c r="B5564" s="17" t="s">
        <v>140</v>
      </c>
      <c r="C5564" s="17" t="s">
        <v>1137</v>
      </c>
      <c r="D5564" s="17" t="s">
        <v>1899</v>
      </c>
      <c r="E5564" s="17" t="s">
        <v>120</v>
      </c>
      <c r="F5564" s="12" t="s">
        <v>0</v>
      </c>
      <c r="G5564" s="84" t="s">
        <v>0</v>
      </c>
      <c r="H5564" s="18" t="s">
        <v>35</v>
      </c>
      <c r="I5564" s="3">
        <v>100</v>
      </c>
      <c r="J5564" s="3">
        <f t="shared" si="4721"/>
        <v>275</v>
      </c>
      <c r="K5564" s="3">
        <f t="shared" si="4721"/>
        <v>175</v>
      </c>
      <c r="L5564" s="3">
        <f t="shared" si="4707"/>
        <v>0</v>
      </c>
      <c r="M5564" s="3">
        <f t="shared" si="4722"/>
        <v>0</v>
      </c>
      <c r="N5564" s="3">
        <f t="shared" si="4722"/>
        <v>0</v>
      </c>
      <c r="O5564" s="3">
        <f t="shared" si="4722"/>
        <v>0</v>
      </c>
      <c r="P5564" s="3">
        <f t="shared" si="4709"/>
        <v>175</v>
      </c>
      <c r="Q5564" s="3">
        <f t="shared" si="4704"/>
        <v>63.636363636363633</v>
      </c>
    </row>
    <row r="5565" spans="1:17">
      <c r="A5565" s="12" t="s">
        <v>803</v>
      </c>
      <c r="B5565" s="12" t="s">
        <v>140</v>
      </c>
      <c r="C5565" s="12" t="s">
        <v>1137</v>
      </c>
      <c r="D5565" s="12" t="s">
        <v>1899</v>
      </c>
      <c r="E5565" s="11">
        <v>6148</v>
      </c>
      <c r="F5565" s="12"/>
      <c r="G5565" s="84" t="s">
        <v>3109</v>
      </c>
      <c r="H5565" s="13" t="s">
        <v>35</v>
      </c>
      <c r="I5565" s="2">
        <v>100</v>
      </c>
      <c r="J5565" s="2">
        <v>275</v>
      </c>
      <c r="K5565" s="2">
        <v>175</v>
      </c>
      <c r="L5565" s="2">
        <f t="shared" si="4707"/>
        <v>0</v>
      </c>
      <c r="M5565" s="2"/>
      <c r="N5565" s="2"/>
      <c r="O5565" s="2"/>
      <c r="P5565" s="2">
        <f t="shared" si="4709"/>
        <v>175</v>
      </c>
      <c r="Q5565" s="2">
        <f t="shared" si="4704"/>
        <v>63.636363636363633</v>
      </c>
    </row>
    <row r="5566" spans="1:17" ht="22.5">
      <c r="A5566" s="17" t="s">
        <v>0</v>
      </c>
      <c r="B5566" s="17" t="s">
        <v>0</v>
      </c>
      <c r="C5566" s="17" t="s">
        <v>0</v>
      </c>
      <c r="D5566" s="18" t="s">
        <v>0</v>
      </c>
      <c r="E5566" s="18" t="s">
        <v>0</v>
      </c>
      <c r="F5566" s="18" t="s">
        <v>0</v>
      </c>
      <c r="G5566" s="81" t="s">
        <v>0</v>
      </c>
      <c r="H5566" s="24" t="s">
        <v>58</v>
      </c>
      <c r="I5566" s="29">
        <v>56000</v>
      </c>
      <c r="J5566" s="29">
        <f t="shared" ref="J5566:K5566" si="4723">SUM(J5567)</f>
        <v>50000</v>
      </c>
      <c r="K5566" s="29">
        <f t="shared" si="4723"/>
        <v>50000</v>
      </c>
      <c r="L5566" s="29">
        <f t="shared" si="4707"/>
        <v>0</v>
      </c>
      <c r="M5566" s="29">
        <f t="shared" ref="M5566:O5566" si="4724">SUM(M5567)</f>
        <v>0</v>
      </c>
      <c r="N5566" s="29">
        <f t="shared" si="4724"/>
        <v>0</v>
      </c>
      <c r="O5566" s="29">
        <f t="shared" si="4724"/>
        <v>0</v>
      </c>
      <c r="P5566" s="29">
        <f t="shared" si="4709"/>
        <v>50000</v>
      </c>
      <c r="Q5566" s="29">
        <f t="shared" si="4704"/>
        <v>100</v>
      </c>
    </row>
    <row r="5567" spans="1:17">
      <c r="A5567" s="12" t="s">
        <v>803</v>
      </c>
      <c r="B5567" s="12" t="s">
        <v>140</v>
      </c>
      <c r="C5567" s="12" t="s">
        <v>1137</v>
      </c>
      <c r="D5567" s="12" t="s">
        <v>1899</v>
      </c>
      <c r="E5567" s="18" t="s">
        <v>50</v>
      </c>
      <c r="F5567" s="18" t="s">
        <v>0</v>
      </c>
      <c r="G5567" s="81" t="s">
        <v>0</v>
      </c>
      <c r="H5567" s="18" t="s">
        <v>51</v>
      </c>
      <c r="I5567" s="3">
        <v>56000</v>
      </c>
      <c r="J5567" s="3">
        <f t="shared" ref="J5567" si="4725">SUM(J5568:J5569)</f>
        <v>50000</v>
      </c>
      <c r="K5567" s="3">
        <f t="shared" ref="K5567" si="4726">SUM(K5568:K5569)</f>
        <v>50000</v>
      </c>
      <c r="L5567" s="3">
        <f t="shared" si="4707"/>
        <v>0</v>
      </c>
      <c r="M5567" s="3">
        <f t="shared" ref="M5567:O5567" si="4727">SUM(M5568:M5569)</f>
        <v>0</v>
      </c>
      <c r="N5567" s="3">
        <f t="shared" si="4727"/>
        <v>0</v>
      </c>
      <c r="O5567" s="3">
        <f t="shared" si="4727"/>
        <v>0</v>
      </c>
      <c r="P5567" s="3">
        <f t="shared" si="4709"/>
        <v>50000</v>
      </c>
      <c r="Q5567" s="3">
        <f t="shared" si="4704"/>
        <v>100</v>
      </c>
    </row>
    <row r="5568" spans="1:17">
      <c r="A5568" s="12" t="s">
        <v>803</v>
      </c>
      <c r="B5568" s="12" t="s">
        <v>140</v>
      </c>
      <c r="C5568" s="12" t="s">
        <v>1137</v>
      </c>
      <c r="D5568" s="12" t="s">
        <v>1899</v>
      </c>
      <c r="E5568" s="11">
        <v>8213</v>
      </c>
      <c r="F5568" s="12"/>
      <c r="G5568" s="84" t="s">
        <v>3109</v>
      </c>
      <c r="H5568" s="13" t="s">
        <v>54</v>
      </c>
      <c r="I5568" s="2">
        <v>32000</v>
      </c>
      <c r="J5568" s="2">
        <v>27000</v>
      </c>
      <c r="K5568" s="2">
        <v>27000</v>
      </c>
      <c r="L5568" s="2">
        <f t="shared" si="4707"/>
        <v>0</v>
      </c>
      <c r="M5568" s="2"/>
      <c r="N5568" s="2"/>
      <c r="O5568" s="2"/>
      <c r="P5568" s="2">
        <f t="shared" si="4709"/>
        <v>27000</v>
      </c>
      <c r="Q5568" s="2">
        <f t="shared" si="4704"/>
        <v>100</v>
      </c>
    </row>
    <row r="5569" spans="1:17">
      <c r="A5569" s="12" t="s">
        <v>803</v>
      </c>
      <c r="B5569" s="12" t="s">
        <v>140</v>
      </c>
      <c r="C5569" s="12" t="s">
        <v>1137</v>
      </c>
      <c r="D5569" s="12" t="s">
        <v>1899</v>
      </c>
      <c r="E5569" s="11">
        <v>8216</v>
      </c>
      <c r="F5569" s="12"/>
      <c r="G5569" s="84" t="s">
        <v>3109</v>
      </c>
      <c r="H5569" s="13" t="s">
        <v>57</v>
      </c>
      <c r="I5569" s="2">
        <v>24000</v>
      </c>
      <c r="J5569" s="2">
        <v>23000</v>
      </c>
      <c r="K5569" s="2">
        <v>23000</v>
      </c>
      <c r="L5569" s="2">
        <f t="shared" si="4707"/>
        <v>0</v>
      </c>
      <c r="M5569" s="2"/>
      <c r="N5569" s="2"/>
      <c r="O5569" s="2"/>
      <c r="P5569" s="2">
        <f t="shared" si="4709"/>
        <v>23000</v>
      </c>
      <c r="Q5569" s="2">
        <f t="shared" si="4704"/>
        <v>100</v>
      </c>
    </row>
    <row r="5570" spans="1:17" ht="22.5">
      <c r="A5570" s="13" t="s">
        <v>0</v>
      </c>
      <c r="B5570" s="13" t="s">
        <v>0</v>
      </c>
      <c r="C5570" s="13" t="s">
        <v>0</v>
      </c>
      <c r="D5570" s="13" t="s">
        <v>0</v>
      </c>
      <c r="E5570" s="13" t="s">
        <v>0</v>
      </c>
      <c r="F5570" s="13" t="s">
        <v>0</v>
      </c>
      <c r="G5570" s="84" t="s">
        <v>0</v>
      </c>
      <c r="H5570" s="24" t="s">
        <v>1908</v>
      </c>
      <c r="I5570" s="29">
        <v>2410325</v>
      </c>
      <c r="J5570" s="29">
        <f t="shared" ref="J5570:K5570" si="4728">SUM(J5538,J5562,J5566)</f>
        <v>2397705</v>
      </c>
      <c r="K5570" s="29">
        <f t="shared" si="4728"/>
        <v>1290143</v>
      </c>
      <c r="L5570" s="29">
        <f t="shared" si="4707"/>
        <v>552429</v>
      </c>
      <c r="M5570" s="29">
        <f t="shared" ref="M5570:O5570" si="4729">SUM(M5538,M5562,M5566)</f>
        <v>164725</v>
      </c>
      <c r="N5570" s="29">
        <f t="shared" si="4729"/>
        <v>183225</v>
      </c>
      <c r="O5570" s="29">
        <f t="shared" si="4729"/>
        <v>204479</v>
      </c>
      <c r="P5570" s="29">
        <f t="shared" si="4709"/>
        <v>1842572</v>
      </c>
      <c r="Q5570" s="29">
        <f t="shared" si="4704"/>
        <v>76.847318581727109</v>
      </c>
    </row>
    <row r="5571" spans="1:17" ht="15.75" thickBot="1">
      <c r="A5571" s="13" t="s">
        <v>0</v>
      </c>
      <c r="B5571" s="13" t="s">
        <v>0</v>
      </c>
      <c r="C5571" s="13" t="s">
        <v>0</v>
      </c>
      <c r="D5571" s="13" t="s">
        <v>0</v>
      </c>
      <c r="E5571" s="13" t="s">
        <v>0</v>
      </c>
      <c r="F5571" s="13" t="s">
        <v>0</v>
      </c>
      <c r="G5571" s="84" t="s">
        <v>0</v>
      </c>
      <c r="H5571" s="18" t="s">
        <v>125</v>
      </c>
      <c r="I5571" s="3">
        <v>56</v>
      </c>
      <c r="J5571" s="3">
        <v>56</v>
      </c>
      <c r="K5571" s="3">
        <v>0</v>
      </c>
      <c r="L5571" s="3">
        <f t="shared" si="4707"/>
        <v>0</v>
      </c>
      <c r="M5571" s="3"/>
      <c r="N5571" s="3"/>
      <c r="O5571" s="3"/>
      <c r="P5571" s="3">
        <f t="shared" si="4709"/>
        <v>0</v>
      </c>
      <c r="Q5571" s="3">
        <f t="shared" si="4704"/>
        <v>0</v>
      </c>
    </row>
    <row r="5572" spans="1:17" ht="45.75" thickBot="1">
      <c r="A5572" s="109" t="s">
        <v>0</v>
      </c>
      <c r="B5572" s="109" t="s">
        <v>0</v>
      </c>
      <c r="C5572" s="109" t="s">
        <v>0</v>
      </c>
      <c r="D5572" s="109" t="s">
        <v>0</v>
      </c>
      <c r="E5572" s="109" t="s">
        <v>0</v>
      </c>
      <c r="F5572" s="109" t="s">
        <v>0</v>
      </c>
      <c r="G5572" s="121" t="s">
        <v>0</v>
      </c>
      <c r="H5572" s="1" t="s">
        <v>126</v>
      </c>
      <c r="I5572" s="1" t="s">
        <v>3016</v>
      </c>
      <c r="J5572" s="1" t="s">
        <v>3199</v>
      </c>
      <c r="K5572" s="1" t="s">
        <v>3198</v>
      </c>
      <c r="L5572" s="1" t="s">
        <v>3191</v>
      </c>
      <c r="M5572" s="1" t="s">
        <v>3193</v>
      </c>
      <c r="N5572" s="1" t="s">
        <v>3194</v>
      </c>
      <c r="O5572" s="1" t="s">
        <v>3195</v>
      </c>
      <c r="P5572" s="1" t="s">
        <v>3192</v>
      </c>
      <c r="Q5572" s="1" t="s">
        <v>3185</v>
      </c>
    </row>
    <row r="5573" spans="1:17">
      <c r="A5573" s="110"/>
      <c r="B5573" s="110"/>
      <c r="C5573" s="110"/>
      <c r="D5573" s="110"/>
      <c r="E5573" s="110"/>
      <c r="F5573" s="110"/>
      <c r="G5573" s="122"/>
      <c r="H5573" s="26" t="s">
        <v>0</v>
      </c>
      <c r="I5573" s="28">
        <v>1</v>
      </c>
      <c r="J5573" s="28">
        <v>2</v>
      </c>
      <c r="K5573" s="28">
        <v>3</v>
      </c>
      <c r="L5573" s="28" t="s">
        <v>3186</v>
      </c>
      <c r="M5573" s="28">
        <v>5</v>
      </c>
      <c r="N5573" s="28">
        <v>6</v>
      </c>
      <c r="O5573" s="28">
        <v>7</v>
      </c>
      <c r="P5573" s="28" t="s">
        <v>3187</v>
      </c>
      <c r="Q5573" s="28">
        <v>9</v>
      </c>
    </row>
    <row r="5574" spans="1:17">
      <c r="A5574" s="110"/>
      <c r="B5574" s="110"/>
      <c r="C5574" s="110"/>
      <c r="D5574" s="110"/>
      <c r="E5574" s="110"/>
      <c r="F5574" s="110"/>
      <c r="G5574" s="122"/>
      <c r="H5574" s="8" t="s">
        <v>878</v>
      </c>
      <c r="I5574" s="9">
        <v>2410325</v>
      </c>
      <c r="J5574" s="9">
        <f t="shared" ref="J5574" si="4730">SUM(J5570)</f>
        <v>2397705</v>
      </c>
      <c r="K5574" s="9">
        <f t="shared" ref="K5574" si="4731">SUM(K5570)</f>
        <v>1290143</v>
      </c>
      <c r="L5574" s="9">
        <f t="shared" ref="L5574:L5575" si="4732">M5574+N5574+O5574</f>
        <v>552429</v>
      </c>
      <c r="M5574" s="9">
        <f t="shared" ref="M5574:O5574" si="4733">SUM(M5570)</f>
        <v>164725</v>
      </c>
      <c r="N5574" s="9">
        <f t="shared" si="4733"/>
        <v>183225</v>
      </c>
      <c r="O5574" s="9">
        <f t="shared" si="4733"/>
        <v>204479</v>
      </c>
      <c r="P5574" s="9">
        <f t="shared" ref="P5574:P5575" si="4734">SUM(K5574+L5574)</f>
        <v>1842572</v>
      </c>
      <c r="Q5574" s="9">
        <f t="shared" si="4704"/>
        <v>76.847318581727109</v>
      </c>
    </row>
    <row r="5575" spans="1:17">
      <c r="A5575" s="110"/>
      <c r="B5575" s="110"/>
      <c r="C5575" s="110"/>
      <c r="D5575" s="110"/>
      <c r="E5575" s="110"/>
      <c r="F5575" s="110"/>
      <c r="G5575" s="122"/>
      <c r="H5575" s="10" t="s">
        <v>68</v>
      </c>
      <c r="I5575" s="9">
        <v>2410325</v>
      </c>
      <c r="J5575" s="9">
        <f t="shared" ref="J5575" si="4735">SUM(J5574)</f>
        <v>2397705</v>
      </c>
      <c r="K5575" s="9">
        <f t="shared" ref="K5575" si="4736">SUM(K5574)</f>
        <v>1290143</v>
      </c>
      <c r="L5575" s="9">
        <f t="shared" si="4732"/>
        <v>552429</v>
      </c>
      <c r="M5575" s="9">
        <f t="shared" ref="M5575:O5575" si="4737">SUM(M5574)</f>
        <v>164725</v>
      </c>
      <c r="N5575" s="9">
        <f t="shared" si="4737"/>
        <v>183225</v>
      </c>
      <c r="O5575" s="9">
        <f t="shared" si="4737"/>
        <v>204479</v>
      </c>
      <c r="P5575" s="9">
        <f t="shared" si="4734"/>
        <v>1842572</v>
      </c>
      <c r="Q5575" s="9">
        <f t="shared" si="4704"/>
        <v>76.847318581727109</v>
      </c>
    </row>
    <row r="5576" spans="1:17">
      <c r="A5576" s="111"/>
      <c r="B5576" s="111"/>
      <c r="C5576" s="111"/>
      <c r="D5576" s="111"/>
      <c r="E5576" s="111"/>
      <c r="F5576" s="111"/>
      <c r="G5576" s="123"/>
      <c r="Q5576" t="str">
        <f t="shared" si="4704"/>
        <v>-</v>
      </c>
    </row>
    <row r="5577" spans="1:17" ht="15.75" thickBot="1">
      <c r="A5577" s="13" t="s">
        <v>0</v>
      </c>
      <c r="B5577" s="13" t="s">
        <v>0</v>
      </c>
      <c r="C5577" s="13" t="s">
        <v>0</v>
      </c>
      <c r="D5577" s="13" t="s">
        <v>0</v>
      </c>
      <c r="E5577" s="13" t="s">
        <v>0</v>
      </c>
      <c r="F5577" s="13" t="s">
        <v>0</v>
      </c>
      <c r="G5577" s="84" t="s">
        <v>0</v>
      </c>
      <c r="H5577" s="27" t="s">
        <v>0</v>
      </c>
      <c r="I5577" s="27"/>
      <c r="J5577" s="27"/>
      <c r="K5577" s="27"/>
      <c r="L5577" s="27"/>
      <c r="M5577" s="27"/>
      <c r="N5577" s="27"/>
      <c r="O5577" s="27"/>
      <c r="P5577" s="27"/>
      <c r="Q5577" s="27" t="str">
        <f t="shared" si="4704"/>
        <v>-</v>
      </c>
    </row>
    <row r="5578" spans="1:17" ht="45.75" thickBot="1">
      <c r="A5578" s="1" t="s">
        <v>82</v>
      </c>
      <c r="B5578" s="1" t="s">
        <v>83</v>
      </c>
      <c r="C5578" s="1" t="s">
        <v>84</v>
      </c>
      <c r="D5578" s="19" t="s">
        <v>0</v>
      </c>
      <c r="E5578" s="1" t="s">
        <v>85</v>
      </c>
      <c r="F5578" s="1" t="s">
        <v>86</v>
      </c>
      <c r="G5578" s="82" t="s">
        <v>87</v>
      </c>
      <c r="H5578" s="1" t="s">
        <v>1</v>
      </c>
      <c r="I5578" s="1" t="s">
        <v>3016</v>
      </c>
      <c r="J5578" s="1" t="s">
        <v>3199</v>
      </c>
      <c r="K5578" s="1" t="s">
        <v>3198</v>
      </c>
      <c r="L5578" s="1" t="s">
        <v>3191</v>
      </c>
      <c r="M5578" s="1" t="s">
        <v>3193</v>
      </c>
      <c r="N5578" s="1" t="s">
        <v>3194</v>
      </c>
      <c r="O5578" s="1" t="s">
        <v>3195</v>
      </c>
      <c r="P5578" s="1" t="s">
        <v>3192</v>
      </c>
      <c r="Q5578" s="1" t="s">
        <v>3185</v>
      </c>
    </row>
    <row r="5579" spans="1:17">
      <c r="A5579" s="20" t="s">
        <v>0</v>
      </c>
      <c r="B5579" s="20" t="s">
        <v>0</v>
      </c>
      <c r="C5579" s="20" t="s">
        <v>0</v>
      </c>
      <c r="D5579" s="21" t="s">
        <v>0</v>
      </c>
      <c r="E5579" s="21" t="s">
        <v>0</v>
      </c>
      <c r="F5579" s="22" t="s">
        <v>0</v>
      </c>
      <c r="G5579" s="83" t="s">
        <v>0</v>
      </c>
      <c r="H5579" s="23" t="s">
        <v>0</v>
      </c>
      <c r="I5579" s="28">
        <v>1</v>
      </c>
      <c r="J5579" s="28">
        <v>2</v>
      </c>
      <c r="K5579" s="28">
        <v>3</v>
      </c>
      <c r="L5579" s="28" t="s">
        <v>3186</v>
      </c>
      <c r="M5579" s="28">
        <v>5</v>
      </c>
      <c r="N5579" s="28">
        <v>6</v>
      </c>
      <c r="O5579" s="28">
        <v>7</v>
      </c>
      <c r="P5579" s="28" t="s">
        <v>3187</v>
      </c>
      <c r="Q5579" s="28">
        <v>9</v>
      </c>
    </row>
    <row r="5580" spans="1:17">
      <c r="A5580" s="17" t="s">
        <v>803</v>
      </c>
      <c r="B5580" s="17" t="s">
        <v>140</v>
      </c>
      <c r="C5580" s="12" t="s">
        <v>1148</v>
      </c>
      <c r="D5580" s="12" t="s">
        <v>1909</v>
      </c>
      <c r="E5580" s="18" t="s">
        <v>0</v>
      </c>
      <c r="F5580" s="18" t="s">
        <v>0</v>
      </c>
      <c r="G5580" s="81" t="s">
        <v>0</v>
      </c>
      <c r="H5580" s="18" t="s">
        <v>1910</v>
      </c>
      <c r="I5580" s="11"/>
      <c r="J5580" s="11"/>
      <c r="K5580" s="11"/>
      <c r="L5580" s="11"/>
      <c r="M5580" s="11"/>
      <c r="N5580" s="11"/>
      <c r="O5580" s="11"/>
      <c r="P5580" s="11"/>
      <c r="Q5580" s="11" t="str">
        <f t="shared" si="4704"/>
        <v>-</v>
      </c>
    </row>
    <row r="5581" spans="1:17" ht="22.5">
      <c r="A5581" s="17" t="s">
        <v>0</v>
      </c>
      <c r="B5581" s="17" t="s">
        <v>0</v>
      </c>
      <c r="C5581" s="17" t="s">
        <v>0</v>
      </c>
      <c r="D5581" s="18" t="s">
        <v>0</v>
      </c>
      <c r="E5581" s="18" t="s">
        <v>0</v>
      </c>
      <c r="F5581" s="18" t="s">
        <v>0</v>
      </c>
      <c r="G5581" s="81" t="s">
        <v>0</v>
      </c>
      <c r="H5581" s="24" t="s">
        <v>27</v>
      </c>
      <c r="I5581" s="29">
        <v>2226063</v>
      </c>
      <c r="J5581" s="29">
        <f t="shared" ref="J5581" si="4738">SUM(J5582,J5590,J5592)</f>
        <v>2190780</v>
      </c>
      <c r="K5581" s="29">
        <f t="shared" ref="K5581" si="4739">SUM(K5582,K5590,K5592)</f>
        <v>1228240</v>
      </c>
      <c r="L5581" s="29">
        <f t="shared" ref="L5581:L5613" si="4740">M5581+N5581+O5581</f>
        <v>488995</v>
      </c>
      <c r="M5581" s="29">
        <f t="shared" ref="M5581:O5581" si="4741">SUM(M5582,M5590,M5592)</f>
        <v>133695</v>
      </c>
      <c r="N5581" s="29">
        <f t="shared" si="4741"/>
        <v>169000</v>
      </c>
      <c r="O5581" s="29">
        <f t="shared" si="4741"/>
        <v>186300</v>
      </c>
      <c r="P5581" s="29">
        <f t="shared" ref="P5581:P5613" si="4742">SUM(K5581+L5581)</f>
        <v>1717235</v>
      </c>
      <c r="Q5581" s="29">
        <f t="shared" si="4704"/>
        <v>78.384639260902517</v>
      </c>
    </row>
    <row r="5582" spans="1:17">
      <c r="A5582" s="12" t="s">
        <v>803</v>
      </c>
      <c r="B5582" s="12" t="s">
        <v>140</v>
      </c>
      <c r="C5582" s="12" t="s">
        <v>1148</v>
      </c>
      <c r="D5582" s="12" t="s">
        <v>1909</v>
      </c>
      <c r="E5582" s="18" t="s">
        <v>2</v>
      </c>
      <c r="F5582" s="18" t="s">
        <v>0</v>
      </c>
      <c r="G5582" s="81" t="s">
        <v>0</v>
      </c>
      <c r="H5582" s="18" t="s">
        <v>3</v>
      </c>
      <c r="I5582" s="3">
        <v>1911674</v>
      </c>
      <c r="J5582" s="3">
        <f t="shared" ref="J5582" si="4743">SUM(J5583:J5584)</f>
        <v>1906378</v>
      </c>
      <c r="K5582" s="3">
        <f t="shared" ref="K5582" si="4744">SUM(K5583:K5584)</f>
        <v>1052226</v>
      </c>
      <c r="L5582" s="3">
        <f t="shared" si="4740"/>
        <v>430595</v>
      </c>
      <c r="M5582" s="3">
        <f t="shared" ref="M5582:O5582" si="4745">SUM(M5583:M5584)</f>
        <v>112195</v>
      </c>
      <c r="N5582" s="3">
        <f t="shared" si="4745"/>
        <v>151200</v>
      </c>
      <c r="O5582" s="3">
        <f t="shared" si="4745"/>
        <v>167200</v>
      </c>
      <c r="P5582" s="3">
        <f t="shared" si="4742"/>
        <v>1482821</v>
      </c>
      <c r="Q5582" s="3">
        <f t="shared" si="4704"/>
        <v>77.782108270238112</v>
      </c>
    </row>
    <row r="5583" spans="1:17">
      <c r="A5583" s="33" t="s">
        <v>803</v>
      </c>
      <c r="B5583" s="33" t="s">
        <v>140</v>
      </c>
      <c r="C5583" s="33" t="s">
        <v>1148</v>
      </c>
      <c r="D5583" s="33" t="s">
        <v>1909</v>
      </c>
      <c r="E5583" s="34">
        <v>6111</v>
      </c>
      <c r="F5583" s="33"/>
      <c r="G5583" s="84" t="s">
        <v>3109</v>
      </c>
      <c r="H5583" s="35" t="s">
        <v>4</v>
      </c>
      <c r="I5583" s="2">
        <v>1688474</v>
      </c>
      <c r="J5583" s="2">
        <v>1680461</v>
      </c>
      <c r="K5583" s="2">
        <v>911535</v>
      </c>
      <c r="L5583" s="2">
        <f t="shared" si="4740"/>
        <v>390000</v>
      </c>
      <c r="M5583" s="2">
        <v>100000</v>
      </c>
      <c r="N5583" s="2">
        <v>140000</v>
      </c>
      <c r="O5583" s="2">
        <v>150000</v>
      </c>
      <c r="P5583" s="2">
        <f t="shared" si="4742"/>
        <v>1301535</v>
      </c>
      <c r="Q5583" s="2">
        <f t="shared" si="4704"/>
        <v>77.451068486564097</v>
      </c>
    </row>
    <row r="5584" spans="1:17">
      <c r="A5584" s="17" t="s">
        <v>803</v>
      </c>
      <c r="B5584" s="17" t="s">
        <v>140</v>
      </c>
      <c r="C5584" s="17" t="s">
        <v>1148</v>
      </c>
      <c r="D5584" s="17" t="s">
        <v>1909</v>
      </c>
      <c r="E5584" s="17" t="s">
        <v>91</v>
      </c>
      <c r="F5584" s="12" t="s">
        <v>0</v>
      </c>
      <c r="G5584" s="84" t="s">
        <v>0</v>
      </c>
      <c r="H5584" s="18" t="s">
        <v>5</v>
      </c>
      <c r="I5584" s="3">
        <v>223200</v>
      </c>
      <c r="J5584" s="3">
        <f t="shared" ref="J5584:K5584" si="4746">SUM(J5585:J5589)</f>
        <v>225917</v>
      </c>
      <c r="K5584" s="3">
        <f t="shared" si="4746"/>
        <v>140691</v>
      </c>
      <c r="L5584" s="3">
        <f t="shared" si="4740"/>
        <v>40595</v>
      </c>
      <c r="M5584" s="3">
        <f t="shared" ref="M5584:O5584" si="4747">SUM(M5585:M5589)</f>
        <v>12195</v>
      </c>
      <c r="N5584" s="3">
        <f t="shared" si="4747"/>
        <v>11200</v>
      </c>
      <c r="O5584" s="3">
        <f t="shared" si="4747"/>
        <v>17200</v>
      </c>
      <c r="P5584" s="3">
        <f t="shared" si="4742"/>
        <v>181286</v>
      </c>
      <c r="Q5584" s="3">
        <f t="shared" si="4704"/>
        <v>80.244514578362853</v>
      </c>
    </row>
    <row r="5585" spans="1:17">
      <c r="A5585" s="33" t="s">
        <v>803</v>
      </c>
      <c r="B5585" s="33" t="s">
        <v>140</v>
      </c>
      <c r="C5585" s="33" t="s">
        <v>1148</v>
      </c>
      <c r="D5585" s="33" t="s">
        <v>1909</v>
      </c>
      <c r="E5585" s="34">
        <v>6112</v>
      </c>
      <c r="F5585" s="33" t="s">
        <v>1911</v>
      </c>
      <c r="G5585" s="84" t="s">
        <v>3109</v>
      </c>
      <c r="H5585" s="35" t="s">
        <v>9</v>
      </c>
      <c r="I5585" s="2">
        <v>40200</v>
      </c>
      <c r="J5585" s="2">
        <v>40200</v>
      </c>
      <c r="K5585" s="2">
        <v>19847</v>
      </c>
      <c r="L5585" s="2">
        <f t="shared" si="4740"/>
        <v>7100</v>
      </c>
      <c r="M5585" s="2">
        <v>700</v>
      </c>
      <c r="N5585" s="2">
        <v>3200</v>
      </c>
      <c r="O5585" s="2">
        <v>3200</v>
      </c>
      <c r="P5585" s="2">
        <f t="shared" si="4742"/>
        <v>26947</v>
      </c>
      <c r="Q5585" s="2">
        <f t="shared" si="4704"/>
        <v>67.03233830845771</v>
      </c>
    </row>
    <row r="5586" spans="1:17">
      <c r="A5586" s="33" t="s">
        <v>803</v>
      </c>
      <c r="B5586" s="33" t="s">
        <v>140</v>
      </c>
      <c r="C5586" s="33" t="s">
        <v>1148</v>
      </c>
      <c r="D5586" s="33" t="s">
        <v>1909</v>
      </c>
      <c r="E5586" s="34">
        <v>6112</v>
      </c>
      <c r="F5586" s="33" t="s">
        <v>1912</v>
      </c>
      <c r="G5586" s="84" t="s">
        <v>3109</v>
      </c>
      <c r="H5586" s="35" t="s">
        <v>10</v>
      </c>
      <c r="I5586" s="2">
        <v>128500</v>
      </c>
      <c r="J5586" s="2">
        <v>128500</v>
      </c>
      <c r="K5586" s="2">
        <v>74122</v>
      </c>
      <c r="L5586" s="2">
        <f t="shared" si="4740"/>
        <v>23000</v>
      </c>
      <c r="M5586" s="2">
        <v>1000</v>
      </c>
      <c r="N5586" s="2">
        <v>8000</v>
      </c>
      <c r="O5586" s="2">
        <v>14000</v>
      </c>
      <c r="P5586" s="2">
        <f t="shared" si="4742"/>
        <v>97122</v>
      </c>
      <c r="Q5586" s="2">
        <f t="shared" si="4704"/>
        <v>75.581322957198452</v>
      </c>
    </row>
    <row r="5587" spans="1:17">
      <c r="A5587" s="12" t="s">
        <v>803</v>
      </c>
      <c r="B5587" s="12" t="s">
        <v>140</v>
      </c>
      <c r="C5587" s="12" t="s">
        <v>1148</v>
      </c>
      <c r="D5587" s="12" t="s">
        <v>1909</v>
      </c>
      <c r="E5587" s="11">
        <v>6112</v>
      </c>
      <c r="F5587" s="12" t="s">
        <v>1913</v>
      </c>
      <c r="G5587" s="84" t="s">
        <v>3109</v>
      </c>
      <c r="H5587" s="13" t="s">
        <v>7</v>
      </c>
      <c r="I5587" s="2">
        <v>26000</v>
      </c>
      <c r="J5587" s="2">
        <v>28717</v>
      </c>
      <c r="K5587" s="2">
        <v>28717</v>
      </c>
      <c r="L5587" s="2">
        <f t="shared" si="4740"/>
        <v>0</v>
      </c>
      <c r="M5587" s="2">
        <v>0</v>
      </c>
      <c r="N5587" s="2">
        <v>0</v>
      </c>
      <c r="O5587" s="2">
        <v>0</v>
      </c>
      <c r="P5587" s="2">
        <f t="shared" si="4742"/>
        <v>28717</v>
      </c>
      <c r="Q5587" s="2">
        <f t="shared" si="4704"/>
        <v>100</v>
      </c>
    </row>
    <row r="5588" spans="1:17">
      <c r="A5588" s="12" t="s">
        <v>803</v>
      </c>
      <c r="B5588" s="12" t="s">
        <v>140</v>
      </c>
      <c r="C5588" s="12" t="s">
        <v>1148</v>
      </c>
      <c r="D5588" s="12" t="s">
        <v>1909</v>
      </c>
      <c r="E5588" s="11">
        <v>6112</v>
      </c>
      <c r="F5588" s="12" t="s">
        <v>1914</v>
      </c>
      <c r="G5588" s="84" t="s">
        <v>3109</v>
      </c>
      <c r="H5588" s="13" t="s">
        <v>8</v>
      </c>
      <c r="I5588" s="2">
        <v>18500</v>
      </c>
      <c r="J5588" s="2">
        <v>18500</v>
      </c>
      <c r="K5588" s="2">
        <v>8005</v>
      </c>
      <c r="L5588" s="2">
        <f t="shared" si="4740"/>
        <v>10495</v>
      </c>
      <c r="M5588" s="2">
        <v>10495</v>
      </c>
      <c r="N5588" s="2">
        <v>0</v>
      </c>
      <c r="O5588" s="2">
        <v>0</v>
      </c>
      <c r="P5588" s="2">
        <f t="shared" si="4742"/>
        <v>18500</v>
      </c>
      <c r="Q5588" s="2">
        <f t="shared" si="4704"/>
        <v>100</v>
      </c>
    </row>
    <row r="5589" spans="1:17">
      <c r="A5589" s="12" t="s">
        <v>803</v>
      </c>
      <c r="B5589" s="12" t="s">
        <v>140</v>
      </c>
      <c r="C5589" s="12" t="s">
        <v>1148</v>
      </c>
      <c r="D5589" s="12" t="s">
        <v>1909</v>
      </c>
      <c r="E5589" s="11">
        <v>6112</v>
      </c>
      <c r="F5589" s="12" t="s">
        <v>1915</v>
      </c>
      <c r="G5589" s="84" t="s">
        <v>3109</v>
      </c>
      <c r="H5589" s="13" t="s">
        <v>6</v>
      </c>
      <c r="I5589" s="2">
        <v>10000</v>
      </c>
      <c r="J5589" s="2">
        <v>10000</v>
      </c>
      <c r="K5589" s="2">
        <v>10000</v>
      </c>
      <c r="L5589" s="2">
        <f t="shared" si="4740"/>
        <v>0</v>
      </c>
      <c r="M5589" s="2">
        <v>0</v>
      </c>
      <c r="N5589" s="2">
        <v>0</v>
      </c>
      <c r="O5589" s="2">
        <v>0</v>
      </c>
      <c r="P5589" s="2">
        <f t="shared" si="4742"/>
        <v>10000</v>
      </c>
      <c r="Q5589" s="2">
        <f t="shared" si="4704"/>
        <v>100</v>
      </c>
    </row>
    <row r="5590" spans="1:17">
      <c r="A5590" s="12" t="s">
        <v>803</v>
      </c>
      <c r="B5590" s="12" t="s">
        <v>140</v>
      </c>
      <c r="C5590" s="12" t="s">
        <v>1148</v>
      </c>
      <c r="D5590" s="12" t="s">
        <v>1909</v>
      </c>
      <c r="E5590" s="18" t="s">
        <v>13</v>
      </c>
      <c r="F5590" s="18" t="s">
        <v>0</v>
      </c>
      <c r="G5590" s="81" t="s">
        <v>0</v>
      </c>
      <c r="H5590" s="18" t="s">
        <v>14</v>
      </c>
      <c r="I5590" s="3">
        <v>177289</v>
      </c>
      <c r="J5590" s="3">
        <f t="shared" ref="J5590:K5590" si="4748">SUM(J5591)</f>
        <v>177289</v>
      </c>
      <c r="K5590" s="3">
        <f t="shared" si="4748"/>
        <v>93287</v>
      </c>
      <c r="L5590" s="3">
        <f t="shared" si="4740"/>
        <v>44000</v>
      </c>
      <c r="M5590" s="3">
        <f t="shared" ref="M5590:O5590" si="4749">SUM(M5591)</f>
        <v>13000</v>
      </c>
      <c r="N5590" s="3">
        <f t="shared" si="4749"/>
        <v>15000</v>
      </c>
      <c r="O5590" s="3">
        <f t="shared" si="4749"/>
        <v>16000</v>
      </c>
      <c r="P5590" s="3">
        <f t="shared" si="4742"/>
        <v>137287</v>
      </c>
      <c r="Q5590" s="3">
        <f t="shared" si="4704"/>
        <v>77.436840413110801</v>
      </c>
    </row>
    <row r="5591" spans="1:17">
      <c r="A5591" s="33" t="s">
        <v>803</v>
      </c>
      <c r="B5591" s="33" t="s">
        <v>140</v>
      </c>
      <c r="C5591" s="33" t="s">
        <v>1148</v>
      </c>
      <c r="D5591" s="33" t="s">
        <v>1909</v>
      </c>
      <c r="E5591" s="34">
        <v>6121</v>
      </c>
      <c r="F5591" s="33"/>
      <c r="G5591" s="84" t="s">
        <v>3109</v>
      </c>
      <c r="H5591" s="35" t="s">
        <v>15</v>
      </c>
      <c r="I5591" s="2">
        <v>177289</v>
      </c>
      <c r="J5591" s="2">
        <v>177289</v>
      </c>
      <c r="K5591" s="2">
        <v>93287</v>
      </c>
      <c r="L5591" s="2">
        <f t="shared" si="4740"/>
        <v>44000</v>
      </c>
      <c r="M5591" s="2">
        <v>13000</v>
      </c>
      <c r="N5591" s="2">
        <v>15000</v>
      </c>
      <c r="O5591" s="2">
        <v>16000</v>
      </c>
      <c r="P5591" s="2">
        <f t="shared" si="4742"/>
        <v>137287</v>
      </c>
      <c r="Q5591" s="2">
        <f t="shared" si="4704"/>
        <v>77.436840413110801</v>
      </c>
    </row>
    <row r="5592" spans="1:17">
      <c r="A5592" s="12" t="s">
        <v>803</v>
      </c>
      <c r="B5592" s="12" t="s">
        <v>140</v>
      </c>
      <c r="C5592" s="12" t="s">
        <v>1148</v>
      </c>
      <c r="D5592" s="12" t="s">
        <v>1909</v>
      </c>
      <c r="E5592" s="18" t="s">
        <v>16</v>
      </c>
      <c r="F5592" s="18" t="s">
        <v>0</v>
      </c>
      <c r="G5592" s="81" t="s">
        <v>0</v>
      </c>
      <c r="H5592" s="18" t="s">
        <v>17</v>
      </c>
      <c r="I5592" s="3">
        <v>137100</v>
      </c>
      <c r="J5592" s="3">
        <f t="shared" ref="J5592:K5592" si="4750">SUM(J5593:J5600)</f>
        <v>107113</v>
      </c>
      <c r="K5592" s="3">
        <f t="shared" si="4750"/>
        <v>82727</v>
      </c>
      <c r="L5592" s="3">
        <f t="shared" si="4740"/>
        <v>14400</v>
      </c>
      <c r="M5592" s="3">
        <f t="shared" ref="M5592:O5592" si="4751">SUM(M5593:M5600)</f>
        <v>8500</v>
      </c>
      <c r="N5592" s="3">
        <f t="shared" si="4751"/>
        <v>2800</v>
      </c>
      <c r="O5592" s="3">
        <f t="shared" si="4751"/>
        <v>3100</v>
      </c>
      <c r="P5592" s="3">
        <f t="shared" si="4742"/>
        <v>97127</v>
      </c>
      <c r="Q5592" s="3">
        <f t="shared" si="4704"/>
        <v>90.677135361720801</v>
      </c>
    </row>
    <row r="5593" spans="1:17">
      <c r="A5593" s="12" t="s">
        <v>803</v>
      </c>
      <c r="B5593" s="12" t="s">
        <v>140</v>
      </c>
      <c r="C5593" s="12" t="s">
        <v>1148</v>
      </c>
      <c r="D5593" s="12" t="s">
        <v>1909</v>
      </c>
      <c r="E5593" s="11">
        <v>6131</v>
      </c>
      <c r="F5593" s="12"/>
      <c r="G5593" s="84" t="s">
        <v>3109</v>
      </c>
      <c r="H5593" s="13" t="s">
        <v>18</v>
      </c>
      <c r="I5593" s="2">
        <v>1000</v>
      </c>
      <c r="J5593" s="2">
        <v>1000</v>
      </c>
      <c r="K5593" s="2">
        <v>550</v>
      </c>
      <c r="L5593" s="2">
        <f t="shared" si="4740"/>
        <v>300</v>
      </c>
      <c r="M5593" s="2">
        <v>300</v>
      </c>
      <c r="N5593" s="2">
        <v>0</v>
      </c>
      <c r="O5593" s="2">
        <v>0</v>
      </c>
      <c r="P5593" s="2">
        <f t="shared" si="4742"/>
        <v>850</v>
      </c>
      <c r="Q5593" s="2">
        <f t="shared" si="4704"/>
        <v>85</v>
      </c>
    </row>
    <row r="5594" spans="1:17">
      <c r="A5594" s="12" t="s">
        <v>803</v>
      </c>
      <c r="B5594" s="12" t="s">
        <v>140</v>
      </c>
      <c r="C5594" s="12" t="s">
        <v>1148</v>
      </c>
      <c r="D5594" s="12" t="s">
        <v>1909</v>
      </c>
      <c r="E5594" s="11">
        <v>6132</v>
      </c>
      <c r="F5594" s="12"/>
      <c r="G5594" s="84" t="s">
        <v>3109</v>
      </c>
      <c r="H5594" s="13" t="s">
        <v>19</v>
      </c>
      <c r="I5594" s="2">
        <v>35000</v>
      </c>
      <c r="J5594" s="2">
        <v>35000</v>
      </c>
      <c r="K5594" s="2">
        <v>28500</v>
      </c>
      <c r="L5594" s="2">
        <f t="shared" si="4740"/>
        <v>1000</v>
      </c>
      <c r="M5594" s="2">
        <v>0</v>
      </c>
      <c r="N5594" s="2">
        <v>0</v>
      </c>
      <c r="O5594" s="2">
        <v>1000</v>
      </c>
      <c r="P5594" s="2">
        <f t="shared" si="4742"/>
        <v>29500</v>
      </c>
      <c r="Q5594" s="2">
        <f t="shared" si="4704"/>
        <v>84.285714285714292</v>
      </c>
    </row>
    <row r="5595" spans="1:17">
      <c r="A5595" s="12" t="s">
        <v>803</v>
      </c>
      <c r="B5595" s="12" t="s">
        <v>140</v>
      </c>
      <c r="C5595" s="12" t="s">
        <v>1148</v>
      </c>
      <c r="D5595" s="12" t="s">
        <v>1909</v>
      </c>
      <c r="E5595" s="11">
        <v>6133</v>
      </c>
      <c r="F5595" s="12"/>
      <c r="G5595" s="84" t="s">
        <v>3109</v>
      </c>
      <c r="H5595" s="13" t="s">
        <v>20</v>
      </c>
      <c r="I5595" s="2">
        <v>15000</v>
      </c>
      <c r="J5595" s="2">
        <v>15000</v>
      </c>
      <c r="K5595" s="2">
        <v>9600</v>
      </c>
      <c r="L5595" s="2">
        <f t="shared" si="4740"/>
        <v>4000</v>
      </c>
      <c r="M5595" s="2">
        <v>1500</v>
      </c>
      <c r="N5595" s="2">
        <v>1200</v>
      </c>
      <c r="O5595" s="2">
        <v>1300</v>
      </c>
      <c r="P5595" s="2">
        <f t="shared" si="4742"/>
        <v>13600</v>
      </c>
      <c r="Q5595" s="2">
        <f t="shared" si="4704"/>
        <v>90.666666666666657</v>
      </c>
    </row>
    <row r="5596" spans="1:17" ht="15" customHeight="1">
      <c r="A5596" s="12" t="s">
        <v>803</v>
      </c>
      <c r="B5596" s="12" t="s">
        <v>140</v>
      </c>
      <c r="C5596" s="12" t="s">
        <v>1148</v>
      </c>
      <c r="D5596" s="12" t="s">
        <v>1909</v>
      </c>
      <c r="E5596" s="11">
        <v>6134</v>
      </c>
      <c r="F5596" s="12"/>
      <c r="G5596" s="84" t="s">
        <v>3109</v>
      </c>
      <c r="H5596" s="13" t="s">
        <v>21</v>
      </c>
      <c r="I5596" s="2">
        <v>20000</v>
      </c>
      <c r="J5596" s="2">
        <v>15000</v>
      </c>
      <c r="K5596" s="2">
        <v>12500</v>
      </c>
      <c r="L5596" s="2">
        <f t="shared" si="4740"/>
        <v>1000</v>
      </c>
      <c r="M5596" s="2">
        <v>1000</v>
      </c>
      <c r="N5596" s="2">
        <v>0</v>
      </c>
      <c r="O5596" s="2">
        <v>0</v>
      </c>
      <c r="P5596" s="2">
        <f t="shared" si="4742"/>
        <v>13500</v>
      </c>
      <c r="Q5596" s="2">
        <f t="shared" si="4704"/>
        <v>90</v>
      </c>
    </row>
    <row r="5597" spans="1:17">
      <c r="A5597" s="12" t="s">
        <v>803</v>
      </c>
      <c r="B5597" s="12" t="s">
        <v>140</v>
      </c>
      <c r="C5597" s="12" t="s">
        <v>1148</v>
      </c>
      <c r="D5597" s="12" t="s">
        <v>1909</v>
      </c>
      <c r="E5597" s="11">
        <v>6135</v>
      </c>
      <c r="F5597" s="12"/>
      <c r="G5597" s="84" t="s">
        <v>3109</v>
      </c>
      <c r="H5597" s="13" t="s">
        <v>22</v>
      </c>
      <c r="I5597" s="2">
        <v>3000</v>
      </c>
      <c r="J5597" s="2">
        <v>1000</v>
      </c>
      <c r="K5597" s="2">
        <v>350</v>
      </c>
      <c r="L5597" s="2">
        <f t="shared" si="4740"/>
        <v>500</v>
      </c>
      <c r="M5597" s="2">
        <v>500</v>
      </c>
      <c r="N5597" s="2">
        <v>0</v>
      </c>
      <c r="O5597" s="2">
        <v>0</v>
      </c>
      <c r="P5597" s="2">
        <f t="shared" si="4742"/>
        <v>850</v>
      </c>
      <c r="Q5597" s="2">
        <f t="shared" ref="Q5597:Q5660" si="4752">IF(J5597=0,"-",P5597/J5597*100)</f>
        <v>85</v>
      </c>
    </row>
    <row r="5598" spans="1:17">
      <c r="A5598" s="12" t="s">
        <v>803</v>
      </c>
      <c r="B5598" s="12" t="s">
        <v>140</v>
      </c>
      <c r="C5598" s="12" t="s">
        <v>1148</v>
      </c>
      <c r="D5598" s="12" t="s">
        <v>1909</v>
      </c>
      <c r="E5598" s="11">
        <v>6137</v>
      </c>
      <c r="F5598" s="12"/>
      <c r="G5598" s="84" t="s">
        <v>3109</v>
      </c>
      <c r="H5598" s="13" t="s">
        <v>24</v>
      </c>
      <c r="I5598" s="2">
        <v>13000</v>
      </c>
      <c r="J5598" s="2">
        <v>10000</v>
      </c>
      <c r="K5598" s="2">
        <v>8500</v>
      </c>
      <c r="L5598" s="2">
        <f t="shared" si="4740"/>
        <v>1500</v>
      </c>
      <c r="M5598" s="2">
        <v>1500</v>
      </c>
      <c r="N5598" s="2">
        <v>0</v>
      </c>
      <c r="O5598" s="2">
        <v>0</v>
      </c>
      <c r="P5598" s="2">
        <f t="shared" si="4742"/>
        <v>10000</v>
      </c>
      <c r="Q5598" s="2">
        <f t="shared" si="4752"/>
        <v>100</v>
      </c>
    </row>
    <row r="5599" spans="1:17">
      <c r="A5599" s="12" t="s">
        <v>803</v>
      </c>
      <c r="B5599" s="12" t="s">
        <v>140</v>
      </c>
      <c r="C5599" s="12" t="s">
        <v>1148</v>
      </c>
      <c r="D5599" s="12" t="s">
        <v>1909</v>
      </c>
      <c r="E5599" s="11">
        <v>6138</v>
      </c>
      <c r="F5599" s="12"/>
      <c r="G5599" s="84" t="s">
        <v>3109</v>
      </c>
      <c r="H5599" s="13" t="s">
        <v>25</v>
      </c>
      <c r="I5599" s="2">
        <v>2100</v>
      </c>
      <c r="J5599" s="2">
        <v>100</v>
      </c>
      <c r="K5599" s="2">
        <v>0</v>
      </c>
      <c r="L5599" s="2">
        <f t="shared" si="4740"/>
        <v>0</v>
      </c>
      <c r="M5599" s="2">
        <v>0</v>
      </c>
      <c r="N5599" s="2">
        <v>0</v>
      </c>
      <c r="O5599" s="2">
        <v>0</v>
      </c>
      <c r="P5599" s="2">
        <f t="shared" si="4742"/>
        <v>0</v>
      </c>
      <c r="Q5599" s="2">
        <f t="shared" si="4752"/>
        <v>0</v>
      </c>
    </row>
    <row r="5600" spans="1:17">
      <c r="A5600" s="17" t="s">
        <v>803</v>
      </c>
      <c r="B5600" s="17" t="s">
        <v>140</v>
      </c>
      <c r="C5600" s="17" t="s">
        <v>1148</v>
      </c>
      <c r="D5600" s="17" t="s">
        <v>1909</v>
      </c>
      <c r="E5600" s="17" t="s">
        <v>99</v>
      </c>
      <c r="F5600" s="12" t="s">
        <v>0</v>
      </c>
      <c r="G5600" s="84" t="s">
        <v>0</v>
      </c>
      <c r="H5600" s="18" t="s">
        <v>26</v>
      </c>
      <c r="I5600" s="3">
        <v>48000</v>
      </c>
      <c r="J5600" s="3">
        <f t="shared" ref="J5600:K5600" si="4753">SUM(J5601:J5603)</f>
        <v>30013</v>
      </c>
      <c r="K5600" s="3">
        <f t="shared" si="4753"/>
        <v>22727</v>
      </c>
      <c r="L5600" s="3">
        <f t="shared" si="4740"/>
        <v>6100</v>
      </c>
      <c r="M5600" s="3">
        <f t="shared" ref="M5600:O5600" si="4754">SUM(M5601:M5603)</f>
        <v>3700</v>
      </c>
      <c r="N5600" s="3">
        <f t="shared" si="4754"/>
        <v>1600</v>
      </c>
      <c r="O5600" s="3">
        <f t="shared" si="4754"/>
        <v>800</v>
      </c>
      <c r="P5600" s="3">
        <f t="shared" si="4742"/>
        <v>28827</v>
      </c>
      <c r="Q5600" s="3">
        <f t="shared" si="4752"/>
        <v>96.048379035751168</v>
      </c>
    </row>
    <row r="5601" spans="1:17">
      <c r="A5601" s="12" t="s">
        <v>803</v>
      </c>
      <c r="B5601" s="12" t="s">
        <v>140</v>
      </c>
      <c r="C5601" s="12" t="s">
        <v>1148</v>
      </c>
      <c r="D5601" s="12" t="s">
        <v>1909</v>
      </c>
      <c r="E5601" s="11">
        <v>6139</v>
      </c>
      <c r="F5601" s="12"/>
      <c r="G5601" s="84" t="s">
        <v>3109</v>
      </c>
      <c r="H5601" s="13" t="s">
        <v>26</v>
      </c>
      <c r="I5601" s="2">
        <v>40000</v>
      </c>
      <c r="J5601" s="2">
        <v>22013</v>
      </c>
      <c r="K5601" s="2">
        <v>18513</v>
      </c>
      <c r="L5601" s="2">
        <f t="shared" si="4740"/>
        <v>3500</v>
      </c>
      <c r="M5601" s="2">
        <v>3000</v>
      </c>
      <c r="N5601" s="2">
        <v>500</v>
      </c>
      <c r="O5601" s="2"/>
      <c r="P5601" s="2">
        <f t="shared" si="4742"/>
        <v>22013</v>
      </c>
      <c r="Q5601" s="2">
        <f t="shared" si="4752"/>
        <v>100</v>
      </c>
    </row>
    <row r="5602" spans="1:17">
      <c r="A5602" s="33" t="s">
        <v>803</v>
      </c>
      <c r="B5602" s="33" t="s">
        <v>140</v>
      </c>
      <c r="C5602" s="33" t="s">
        <v>1148</v>
      </c>
      <c r="D5602" s="33" t="s">
        <v>1909</v>
      </c>
      <c r="E5602" s="34">
        <v>6139</v>
      </c>
      <c r="F5602" s="33" t="s">
        <v>1916</v>
      </c>
      <c r="G5602" s="84" t="s">
        <v>3109</v>
      </c>
      <c r="H5602" s="35" t="s">
        <v>108</v>
      </c>
      <c r="I5602" s="2">
        <v>5000</v>
      </c>
      <c r="J5602" s="2">
        <v>5000</v>
      </c>
      <c r="K5602" s="2">
        <v>2894</v>
      </c>
      <c r="L5602" s="2">
        <f t="shared" si="4740"/>
        <v>1400</v>
      </c>
      <c r="M5602" s="2">
        <v>400</v>
      </c>
      <c r="N5602" s="2">
        <v>500</v>
      </c>
      <c r="O5602" s="2">
        <v>500</v>
      </c>
      <c r="P5602" s="2">
        <f t="shared" si="4742"/>
        <v>4294</v>
      </c>
      <c r="Q5602" s="2">
        <f t="shared" si="4752"/>
        <v>85.88</v>
      </c>
    </row>
    <row r="5603" spans="1:17" ht="22.5">
      <c r="A5603" s="12" t="s">
        <v>803</v>
      </c>
      <c r="B5603" s="12" t="s">
        <v>140</v>
      </c>
      <c r="C5603" s="12" t="s">
        <v>1148</v>
      </c>
      <c r="D5603" s="12" t="s">
        <v>1909</v>
      </c>
      <c r="E5603" s="11">
        <v>6139</v>
      </c>
      <c r="F5603" s="12" t="s">
        <v>1917</v>
      </c>
      <c r="G5603" s="84" t="s">
        <v>3109</v>
      </c>
      <c r="H5603" s="13" t="s">
        <v>114</v>
      </c>
      <c r="I5603" s="2">
        <v>3000</v>
      </c>
      <c r="J5603" s="2">
        <v>3000</v>
      </c>
      <c r="K5603" s="2">
        <v>1320</v>
      </c>
      <c r="L5603" s="2">
        <f t="shared" si="4740"/>
        <v>1200</v>
      </c>
      <c r="M5603" s="2">
        <v>300</v>
      </c>
      <c r="N5603" s="2">
        <v>600</v>
      </c>
      <c r="O5603" s="2">
        <v>300</v>
      </c>
      <c r="P5603" s="2">
        <f t="shared" si="4742"/>
        <v>2520</v>
      </c>
      <c r="Q5603" s="2">
        <f t="shared" si="4752"/>
        <v>84</v>
      </c>
    </row>
    <row r="5604" spans="1:17" ht="22.5">
      <c r="A5604" s="17" t="s">
        <v>0</v>
      </c>
      <c r="B5604" s="17" t="s">
        <v>0</v>
      </c>
      <c r="C5604" s="17" t="s">
        <v>0</v>
      </c>
      <c r="D5604" s="18" t="s">
        <v>0</v>
      </c>
      <c r="E5604" s="18" t="s">
        <v>0</v>
      </c>
      <c r="F5604" s="18" t="s">
        <v>0</v>
      </c>
      <c r="G5604" s="81" t="s">
        <v>0</v>
      </c>
      <c r="H5604" s="24" t="s">
        <v>36</v>
      </c>
      <c r="I5604" s="29">
        <v>100</v>
      </c>
      <c r="J5604" s="29">
        <f t="shared" ref="J5604:K5606" si="4755">SUM(J5605)</f>
        <v>1740</v>
      </c>
      <c r="K5604" s="29">
        <f t="shared" si="4755"/>
        <v>1640</v>
      </c>
      <c r="L5604" s="29">
        <f t="shared" si="4740"/>
        <v>0</v>
      </c>
      <c r="M5604" s="29">
        <f t="shared" ref="M5604:O5606" si="4756">SUM(M5605)</f>
        <v>0</v>
      </c>
      <c r="N5604" s="29">
        <f t="shared" si="4756"/>
        <v>0</v>
      </c>
      <c r="O5604" s="29">
        <f t="shared" si="4756"/>
        <v>0</v>
      </c>
      <c r="P5604" s="29">
        <f t="shared" si="4742"/>
        <v>1640</v>
      </c>
      <c r="Q5604" s="29">
        <f t="shared" si="4752"/>
        <v>94.252873563218387</v>
      </c>
    </row>
    <row r="5605" spans="1:17">
      <c r="A5605" s="12" t="s">
        <v>803</v>
      </c>
      <c r="B5605" s="12" t="s">
        <v>140</v>
      </c>
      <c r="C5605" s="12" t="s">
        <v>1148</v>
      </c>
      <c r="D5605" s="12" t="s">
        <v>1909</v>
      </c>
      <c r="E5605" s="18" t="s">
        <v>28</v>
      </c>
      <c r="F5605" s="18" t="s">
        <v>0</v>
      </c>
      <c r="G5605" s="81" t="s">
        <v>0</v>
      </c>
      <c r="H5605" s="18" t="s">
        <v>29</v>
      </c>
      <c r="I5605" s="3">
        <v>100</v>
      </c>
      <c r="J5605" s="3">
        <f t="shared" si="4755"/>
        <v>1740</v>
      </c>
      <c r="K5605" s="3">
        <f t="shared" si="4755"/>
        <v>1640</v>
      </c>
      <c r="L5605" s="3">
        <f t="shared" si="4740"/>
        <v>0</v>
      </c>
      <c r="M5605" s="3">
        <f t="shared" si="4756"/>
        <v>0</v>
      </c>
      <c r="N5605" s="3">
        <f t="shared" si="4756"/>
        <v>0</v>
      </c>
      <c r="O5605" s="3">
        <f t="shared" si="4756"/>
        <v>0</v>
      </c>
      <c r="P5605" s="3">
        <f t="shared" si="4742"/>
        <v>1640</v>
      </c>
      <c r="Q5605" s="3">
        <f t="shared" si="4752"/>
        <v>94.252873563218387</v>
      </c>
    </row>
    <row r="5606" spans="1:17">
      <c r="A5606" s="17" t="s">
        <v>803</v>
      </c>
      <c r="B5606" s="17" t="s">
        <v>140</v>
      </c>
      <c r="C5606" s="17" t="s">
        <v>1148</v>
      </c>
      <c r="D5606" s="17" t="s">
        <v>1909</v>
      </c>
      <c r="E5606" s="17" t="s">
        <v>120</v>
      </c>
      <c r="F5606" s="12" t="s">
        <v>0</v>
      </c>
      <c r="G5606" s="84" t="s">
        <v>0</v>
      </c>
      <c r="H5606" s="18" t="s">
        <v>35</v>
      </c>
      <c r="I5606" s="3">
        <v>100</v>
      </c>
      <c r="J5606" s="3">
        <f t="shared" si="4755"/>
        <v>1740</v>
      </c>
      <c r="K5606" s="3">
        <f t="shared" si="4755"/>
        <v>1640</v>
      </c>
      <c r="L5606" s="3">
        <f t="shared" si="4740"/>
        <v>0</v>
      </c>
      <c r="M5606" s="3">
        <f t="shared" si="4756"/>
        <v>0</v>
      </c>
      <c r="N5606" s="3">
        <f t="shared" si="4756"/>
        <v>0</v>
      </c>
      <c r="O5606" s="3">
        <f t="shared" si="4756"/>
        <v>0</v>
      </c>
      <c r="P5606" s="3">
        <f t="shared" si="4742"/>
        <v>1640</v>
      </c>
      <c r="Q5606" s="3">
        <f t="shared" si="4752"/>
        <v>94.252873563218387</v>
      </c>
    </row>
    <row r="5607" spans="1:17">
      <c r="A5607" s="12" t="s">
        <v>803</v>
      </c>
      <c r="B5607" s="12" t="s">
        <v>140</v>
      </c>
      <c r="C5607" s="12" t="s">
        <v>1148</v>
      </c>
      <c r="D5607" s="12" t="s">
        <v>1909</v>
      </c>
      <c r="E5607" s="11">
        <v>6148</v>
      </c>
      <c r="F5607" s="12"/>
      <c r="G5607" s="84" t="s">
        <v>3109</v>
      </c>
      <c r="H5607" s="13" t="s">
        <v>35</v>
      </c>
      <c r="I5607" s="2">
        <v>100</v>
      </c>
      <c r="J5607" s="2">
        <v>1740</v>
      </c>
      <c r="K5607" s="2">
        <v>1640</v>
      </c>
      <c r="L5607" s="2">
        <f t="shared" si="4740"/>
        <v>0</v>
      </c>
      <c r="M5607" s="2"/>
      <c r="N5607" s="2"/>
      <c r="O5607" s="2"/>
      <c r="P5607" s="2">
        <f t="shared" si="4742"/>
        <v>1640</v>
      </c>
      <c r="Q5607" s="2">
        <f t="shared" si="4752"/>
        <v>94.252873563218387</v>
      </c>
    </row>
    <row r="5608" spans="1:17" ht="22.5">
      <c r="A5608" s="17" t="s">
        <v>0</v>
      </c>
      <c r="B5608" s="17" t="s">
        <v>0</v>
      </c>
      <c r="C5608" s="17" t="s">
        <v>0</v>
      </c>
      <c r="D5608" s="18" t="s">
        <v>0</v>
      </c>
      <c r="E5608" s="18" t="s">
        <v>0</v>
      </c>
      <c r="F5608" s="18" t="s">
        <v>0</v>
      </c>
      <c r="G5608" s="81" t="s">
        <v>0</v>
      </c>
      <c r="H5608" s="24" t="s">
        <v>58</v>
      </c>
      <c r="I5608" s="29">
        <v>44000</v>
      </c>
      <c r="J5608" s="29">
        <f t="shared" ref="J5608:K5608" si="4757">SUM(J5609)</f>
        <v>35000</v>
      </c>
      <c r="K5608" s="29">
        <f t="shared" si="4757"/>
        <v>21000</v>
      </c>
      <c r="L5608" s="29">
        <f t="shared" si="4740"/>
        <v>14000</v>
      </c>
      <c r="M5608" s="29">
        <f t="shared" ref="M5608:O5608" si="4758">SUM(M5609)</f>
        <v>0</v>
      </c>
      <c r="N5608" s="29">
        <f t="shared" si="4758"/>
        <v>14000</v>
      </c>
      <c r="O5608" s="29">
        <f t="shared" si="4758"/>
        <v>0</v>
      </c>
      <c r="P5608" s="29">
        <f t="shared" si="4742"/>
        <v>35000</v>
      </c>
      <c r="Q5608" s="29">
        <f t="shared" si="4752"/>
        <v>100</v>
      </c>
    </row>
    <row r="5609" spans="1:17">
      <c r="A5609" s="12" t="s">
        <v>803</v>
      </c>
      <c r="B5609" s="12" t="s">
        <v>140</v>
      </c>
      <c r="C5609" s="12" t="s">
        <v>1148</v>
      </c>
      <c r="D5609" s="12" t="s">
        <v>1909</v>
      </c>
      <c r="E5609" s="18" t="s">
        <v>50</v>
      </c>
      <c r="F5609" s="18" t="s">
        <v>0</v>
      </c>
      <c r="G5609" s="81" t="s">
        <v>0</v>
      </c>
      <c r="H5609" s="18" t="s">
        <v>51</v>
      </c>
      <c r="I5609" s="3">
        <v>44000</v>
      </c>
      <c r="J5609" s="3">
        <f t="shared" ref="J5609" si="4759">SUM(J5610:J5611)</f>
        <v>35000</v>
      </c>
      <c r="K5609" s="3">
        <f t="shared" ref="K5609" si="4760">SUM(K5610:K5611)</f>
        <v>21000</v>
      </c>
      <c r="L5609" s="3">
        <f t="shared" si="4740"/>
        <v>14000</v>
      </c>
      <c r="M5609" s="3">
        <f t="shared" ref="M5609:O5609" si="4761">SUM(M5610:M5611)</f>
        <v>0</v>
      </c>
      <c r="N5609" s="3">
        <f t="shared" si="4761"/>
        <v>14000</v>
      </c>
      <c r="O5609" s="3">
        <f t="shared" si="4761"/>
        <v>0</v>
      </c>
      <c r="P5609" s="3">
        <f t="shared" si="4742"/>
        <v>35000</v>
      </c>
      <c r="Q5609" s="3">
        <f t="shared" si="4752"/>
        <v>100</v>
      </c>
    </row>
    <row r="5610" spans="1:17">
      <c r="A5610" s="12" t="s">
        <v>803</v>
      </c>
      <c r="B5610" s="12" t="s">
        <v>140</v>
      </c>
      <c r="C5610" s="12" t="s">
        <v>1148</v>
      </c>
      <c r="D5610" s="12" t="s">
        <v>1909</v>
      </c>
      <c r="E5610" s="11">
        <v>8213</v>
      </c>
      <c r="F5610" s="12"/>
      <c r="G5610" s="84" t="s">
        <v>3109</v>
      </c>
      <c r="H5610" s="13" t="s">
        <v>54</v>
      </c>
      <c r="I5610" s="2">
        <v>33000</v>
      </c>
      <c r="J5610" s="2">
        <v>25000</v>
      </c>
      <c r="K5610" s="2">
        <v>11000</v>
      </c>
      <c r="L5610" s="2">
        <f t="shared" si="4740"/>
        <v>14000</v>
      </c>
      <c r="M5610" s="2"/>
      <c r="N5610" s="2">
        <v>14000</v>
      </c>
      <c r="O5610" s="2"/>
      <c r="P5610" s="2">
        <f t="shared" si="4742"/>
        <v>25000</v>
      </c>
      <c r="Q5610" s="2">
        <f t="shared" si="4752"/>
        <v>100</v>
      </c>
    </row>
    <row r="5611" spans="1:17">
      <c r="A5611" s="12" t="s">
        <v>803</v>
      </c>
      <c r="B5611" s="12" t="s">
        <v>140</v>
      </c>
      <c r="C5611" s="12" t="s">
        <v>1148</v>
      </c>
      <c r="D5611" s="12" t="s">
        <v>1909</v>
      </c>
      <c r="E5611" s="11">
        <v>8216</v>
      </c>
      <c r="F5611" s="12"/>
      <c r="G5611" s="84" t="s">
        <v>3109</v>
      </c>
      <c r="H5611" s="13" t="s">
        <v>57</v>
      </c>
      <c r="I5611" s="2">
        <v>11000</v>
      </c>
      <c r="J5611" s="2">
        <v>10000</v>
      </c>
      <c r="K5611" s="2">
        <v>10000</v>
      </c>
      <c r="L5611" s="2">
        <f t="shared" si="4740"/>
        <v>0</v>
      </c>
      <c r="M5611" s="2"/>
      <c r="N5611" s="2"/>
      <c r="O5611" s="2"/>
      <c r="P5611" s="2">
        <f t="shared" si="4742"/>
        <v>10000</v>
      </c>
      <c r="Q5611" s="2">
        <f t="shared" si="4752"/>
        <v>100</v>
      </c>
    </row>
    <row r="5612" spans="1:17">
      <c r="A5612" s="13" t="s">
        <v>0</v>
      </c>
      <c r="B5612" s="13" t="s">
        <v>0</v>
      </c>
      <c r="C5612" s="13" t="s">
        <v>0</v>
      </c>
      <c r="D5612" s="13" t="s">
        <v>0</v>
      </c>
      <c r="E5612" s="13" t="s">
        <v>0</v>
      </c>
      <c r="F5612" s="13" t="s">
        <v>0</v>
      </c>
      <c r="G5612" s="84" t="s">
        <v>0</v>
      </c>
      <c r="H5612" s="24" t="s">
        <v>1918</v>
      </c>
      <c r="I5612" s="29">
        <v>2270163</v>
      </c>
      <c r="J5612" s="29">
        <f t="shared" ref="J5612:K5612" si="4762">SUM(J5581,J5604,J5608)</f>
        <v>2227520</v>
      </c>
      <c r="K5612" s="29">
        <f t="shared" si="4762"/>
        <v>1250880</v>
      </c>
      <c r="L5612" s="29">
        <f t="shared" si="4740"/>
        <v>502995</v>
      </c>
      <c r="M5612" s="29">
        <f t="shared" ref="M5612:O5612" si="4763">SUM(M5581,M5604,M5608)</f>
        <v>133695</v>
      </c>
      <c r="N5612" s="29">
        <f t="shared" si="4763"/>
        <v>183000</v>
      </c>
      <c r="O5612" s="29">
        <f t="shared" si="4763"/>
        <v>186300</v>
      </c>
      <c r="P5612" s="29">
        <f t="shared" si="4742"/>
        <v>1753875</v>
      </c>
      <c r="Q5612" s="29">
        <f t="shared" si="4752"/>
        <v>78.736666786381278</v>
      </c>
    </row>
    <row r="5613" spans="1:17" ht="15.75" thickBot="1">
      <c r="A5613" s="13" t="s">
        <v>0</v>
      </c>
      <c r="B5613" s="13" t="s">
        <v>0</v>
      </c>
      <c r="C5613" s="13" t="s">
        <v>0</v>
      </c>
      <c r="D5613" s="13" t="s">
        <v>0</v>
      </c>
      <c r="E5613" s="13" t="s">
        <v>0</v>
      </c>
      <c r="F5613" s="13" t="s">
        <v>0</v>
      </c>
      <c r="G5613" s="84" t="s">
        <v>0</v>
      </c>
      <c r="H5613" s="18" t="s">
        <v>125</v>
      </c>
      <c r="I5613" s="3">
        <v>50</v>
      </c>
      <c r="J5613" s="3">
        <v>50</v>
      </c>
      <c r="K5613" s="3">
        <v>0</v>
      </c>
      <c r="L5613" s="3">
        <f t="shared" si="4740"/>
        <v>0</v>
      </c>
      <c r="M5613" s="3"/>
      <c r="N5613" s="3"/>
      <c r="O5613" s="3"/>
      <c r="P5613" s="3">
        <f t="shared" si="4742"/>
        <v>0</v>
      </c>
      <c r="Q5613" s="3">
        <f t="shared" si="4752"/>
        <v>0</v>
      </c>
    </row>
    <row r="5614" spans="1:17" ht="45.75" thickBot="1">
      <c r="A5614" s="109" t="s">
        <v>0</v>
      </c>
      <c r="B5614" s="109" t="s">
        <v>0</v>
      </c>
      <c r="C5614" s="109" t="s">
        <v>0</v>
      </c>
      <c r="D5614" s="109" t="s">
        <v>0</v>
      </c>
      <c r="E5614" s="109" t="s">
        <v>0</v>
      </c>
      <c r="F5614" s="109" t="s">
        <v>0</v>
      </c>
      <c r="G5614" s="121" t="s">
        <v>0</v>
      </c>
      <c r="H5614" s="1" t="s">
        <v>126</v>
      </c>
      <c r="I5614" s="1" t="s">
        <v>3016</v>
      </c>
      <c r="J5614" s="1" t="s">
        <v>3199</v>
      </c>
      <c r="K5614" s="1" t="s">
        <v>3198</v>
      </c>
      <c r="L5614" s="1" t="s">
        <v>3191</v>
      </c>
      <c r="M5614" s="1" t="s">
        <v>3193</v>
      </c>
      <c r="N5614" s="1" t="s">
        <v>3194</v>
      </c>
      <c r="O5614" s="1" t="s">
        <v>3195</v>
      </c>
      <c r="P5614" s="1" t="s">
        <v>3192</v>
      </c>
      <c r="Q5614" s="1" t="s">
        <v>3185</v>
      </c>
    </row>
    <row r="5615" spans="1:17">
      <c r="A5615" s="110"/>
      <c r="B5615" s="110"/>
      <c r="C5615" s="110"/>
      <c r="D5615" s="110"/>
      <c r="E5615" s="110"/>
      <c r="F5615" s="110"/>
      <c r="G5615" s="122"/>
      <c r="H5615" s="26" t="s">
        <v>0</v>
      </c>
      <c r="I5615" s="28">
        <v>1</v>
      </c>
      <c r="J5615" s="28">
        <v>2</v>
      </c>
      <c r="K5615" s="28">
        <v>3</v>
      </c>
      <c r="L5615" s="28" t="s">
        <v>3186</v>
      </c>
      <c r="M5615" s="28">
        <v>5</v>
      </c>
      <c r="N5615" s="28">
        <v>6</v>
      </c>
      <c r="O5615" s="28">
        <v>7</v>
      </c>
      <c r="P5615" s="28" t="s">
        <v>3187</v>
      </c>
      <c r="Q5615" s="28">
        <v>9</v>
      </c>
    </row>
    <row r="5616" spans="1:17">
      <c r="A5616" s="110"/>
      <c r="B5616" s="110"/>
      <c r="C5616" s="110"/>
      <c r="D5616" s="110"/>
      <c r="E5616" s="110"/>
      <c r="F5616" s="110"/>
      <c r="G5616" s="122"/>
      <c r="H5616" s="8" t="s">
        <v>878</v>
      </c>
      <c r="I5616" s="9">
        <v>2270163</v>
      </c>
      <c r="J5616" s="9">
        <f t="shared" ref="J5616" si="4764">SUM(J5612)</f>
        <v>2227520</v>
      </c>
      <c r="K5616" s="9">
        <f t="shared" ref="K5616" si="4765">SUM(K5612)</f>
        <v>1250880</v>
      </c>
      <c r="L5616" s="9">
        <f t="shared" ref="L5616:L5617" si="4766">M5616+N5616+O5616</f>
        <v>502995</v>
      </c>
      <c r="M5616" s="9">
        <f t="shared" ref="M5616:O5616" si="4767">SUM(M5612)</f>
        <v>133695</v>
      </c>
      <c r="N5616" s="9">
        <f t="shared" si="4767"/>
        <v>183000</v>
      </c>
      <c r="O5616" s="9">
        <f t="shared" si="4767"/>
        <v>186300</v>
      </c>
      <c r="P5616" s="9">
        <f t="shared" ref="P5616:P5617" si="4768">SUM(K5616+L5616)</f>
        <v>1753875</v>
      </c>
      <c r="Q5616" s="9">
        <f t="shared" si="4752"/>
        <v>78.736666786381278</v>
      </c>
    </row>
    <row r="5617" spans="1:17">
      <c r="A5617" s="110"/>
      <c r="B5617" s="110"/>
      <c r="C5617" s="110"/>
      <c r="D5617" s="110"/>
      <c r="E5617" s="110"/>
      <c r="F5617" s="110"/>
      <c r="G5617" s="122"/>
      <c r="H5617" s="10" t="s">
        <v>68</v>
      </c>
      <c r="I5617" s="9">
        <v>2270163</v>
      </c>
      <c r="J5617" s="9">
        <f t="shared" ref="J5617" si="4769">SUM(J5616)</f>
        <v>2227520</v>
      </c>
      <c r="K5617" s="9">
        <f t="shared" ref="K5617" si="4770">SUM(K5616)</f>
        <v>1250880</v>
      </c>
      <c r="L5617" s="9">
        <f t="shared" si="4766"/>
        <v>502995</v>
      </c>
      <c r="M5617" s="9">
        <f t="shared" ref="M5617:O5617" si="4771">SUM(M5616)</f>
        <v>133695</v>
      </c>
      <c r="N5617" s="9">
        <f t="shared" si="4771"/>
        <v>183000</v>
      </c>
      <c r="O5617" s="9">
        <f t="shared" si="4771"/>
        <v>186300</v>
      </c>
      <c r="P5617" s="9">
        <f t="shared" si="4768"/>
        <v>1753875</v>
      </c>
      <c r="Q5617" s="9">
        <f t="shared" si="4752"/>
        <v>78.736666786381278</v>
      </c>
    </row>
    <row r="5618" spans="1:17">
      <c r="A5618" s="111"/>
      <c r="B5618" s="111"/>
      <c r="C5618" s="111"/>
      <c r="D5618" s="111"/>
      <c r="E5618" s="111"/>
      <c r="F5618" s="111"/>
      <c r="G5618" s="123"/>
      <c r="Q5618" t="str">
        <f t="shared" si="4752"/>
        <v>-</v>
      </c>
    </row>
    <row r="5619" spans="1:17" ht="15.75" thickBot="1">
      <c r="A5619" s="13" t="s">
        <v>0</v>
      </c>
      <c r="B5619" s="13" t="s">
        <v>0</v>
      </c>
      <c r="C5619" s="13" t="s">
        <v>0</v>
      </c>
      <c r="D5619" s="13" t="s">
        <v>0</v>
      </c>
      <c r="E5619" s="13" t="s">
        <v>0</v>
      </c>
      <c r="F5619" s="13" t="s">
        <v>0</v>
      </c>
      <c r="G5619" s="84" t="s">
        <v>0</v>
      </c>
      <c r="H5619" s="27" t="s">
        <v>0</v>
      </c>
      <c r="I5619" s="27"/>
      <c r="J5619" s="27"/>
      <c r="K5619" s="27"/>
      <c r="L5619" s="27"/>
      <c r="M5619" s="27"/>
      <c r="N5619" s="27"/>
      <c r="O5619" s="27"/>
      <c r="P5619" s="27"/>
      <c r="Q5619" s="27" t="str">
        <f t="shared" si="4752"/>
        <v>-</v>
      </c>
    </row>
    <row r="5620" spans="1:17" ht="45.75" thickBot="1">
      <c r="A5620" s="1" t="s">
        <v>82</v>
      </c>
      <c r="B5620" s="1" t="s">
        <v>83</v>
      </c>
      <c r="C5620" s="1" t="s">
        <v>84</v>
      </c>
      <c r="D5620" s="19" t="s">
        <v>0</v>
      </c>
      <c r="E5620" s="1" t="s">
        <v>85</v>
      </c>
      <c r="F5620" s="1" t="s">
        <v>86</v>
      </c>
      <c r="G5620" s="82" t="s">
        <v>87</v>
      </c>
      <c r="H5620" s="1" t="s">
        <v>1</v>
      </c>
      <c r="I5620" s="1" t="s">
        <v>3016</v>
      </c>
      <c r="J5620" s="1" t="s">
        <v>3199</v>
      </c>
      <c r="K5620" s="1" t="s">
        <v>3198</v>
      </c>
      <c r="L5620" s="1" t="s">
        <v>3191</v>
      </c>
      <c r="M5620" s="1" t="s">
        <v>3193</v>
      </c>
      <c r="N5620" s="1" t="s">
        <v>3194</v>
      </c>
      <c r="O5620" s="1" t="s">
        <v>3195</v>
      </c>
      <c r="P5620" s="1" t="s">
        <v>3192</v>
      </c>
      <c r="Q5620" s="1" t="s">
        <v>3185</v>
      </c>
    </row>
    <row r="5621" spans="1:17">
      <c r="A5621" s="20" t="s">
        <v>0</v>
      </c>
      <c r="B5621" s="20" t="s">
        <v>0</v>
      </c>
      <c r="C5621" s="20" t="s">
        <v>0</v>
      </c>
      <c r="D5621" s="21" t="s">
        <v>0</v>
      </c>
      <c r="E5621" s="21" t="s">
        <v>0</v>
      </c>
      <c r="F5621" s="22" t="s">
        <v>0</v>
      </c>
      <c r="G5621" s="83" t="s">
        <v>0</v>
      </c>
      <c r="H5621" s="23" t="s">
        <v>0</v>
      </c>
      <c r="I5621" s="28">
        <v>1</v>
      </c>
      <c r="J5621" s="28">
        <v>2</v>
      </c>
      <c r="K5621" s="28">
        <v>3</v>
      </c>
      <c r="L5621" s="28" t="s">
        <v>3186</v>
      </c>
      <c r="M5621" s="28">
        <v>5</v>
      </c>
      <c r="N5621" s="28">
        <v>6</v>
      </c>
      <c r="O5621" s="28">
        <v>7</v>
      </c>
      <c r="P5621" s="28" t="s">
        <v>3187</v>
      </c>
      <c r="Q5621" s="28">
        <v>9</v>
      </c>
    </row>
    <row r="5622" spans="1:17" ht="22.5">
      <c r="A5622" s="17" t="s">
        <v>803</v>
      </c>
      <c r="B5622" s="17" t="s">
        <v>140</v>
      </c>
      <c r="C5622" s="12" t="s">
        <v>1159</v>
      </c>
      <c r="D5622" s="12">
        <v>21030026</v>
      </c>
      <c r="E5622" s="18" t="s">
        <v>0</v>
      </c>
      <c r="F5622" s="18" t="s">
        <v>0</v>
      </c>
      <c r="G5622" s="81" t="s">
        <v>0</v>
      </c>
      <c r="H5622" s="18" t="s">
        <v>1919</v>
      </c>
      <c r="I5622" s="11"/>
      <c r="J5622" s="11"/>
      <c r="K5622" s="11"/>
      <c r="L5622" s="11"/>
      <c r="M5622" s="11"/>
      <c r="N5622" s="11"/>
      <c r="O5622" s="11"/>
      <c r="P5622" s="11"/>
      <c r="Q5622" s="11" t="str">
        <f t="shared" si="4752"/>
        <v>-</v>
      </c>
    </row>
    <row r="5623" spans="1:17" ht="22.5">
      <c r="A5623" s="17" t="s">
        <v>0</v>
      </c>
      <c r="B5623" s="17" t="s">
        <v>0</v>
      </c>
      <c r="C5623" s="17" t="s">
        <v>0</v>
      </c>
      <c r="D5623" s="18" t="s">
        <v>0</v>
      </c>
      <c r="E5623" s="18" t="s">
        <v>0</v>
      </c>
      <c r="F5623" s="18" t="s">
        <v>0</v>
      </c>
      <c r="G5623" s="81" t="s">
        <v>0</v>
      </c>
      <c r="H5623" s="24" t="s">
        <v>27</v>
      </c>
      <c r="I5623" s="29">
        <v>3368388</v>
      </c>
      <c r="J5623" s="29">
        <f t="shared" ref="J5623" si="4772">SUM(J5624,J5632,J5634)</f>
        <v>3240962</v>
      </c>
      <c r="K5623" s="29">
        <f t="shared" ref="K5623" si="4773">SUM(K5624,K5632,K5634)</f>
        <v>1719557</v>
      </c>
      <c r="L5623" s="29">
        <f t="shared" ref="L5623:L5655" si="4774">M5623+N5623+O5623</f>
        <v>786869</v>
      </c>
      <c r="M5623" s="29">
        <f t="shared" ref="M5623:O5623" si="4775">SUM(M5624,M5632,M5634)</f>
        <v>258507</v>
      </c>
      <c r="N5623" s="29">
        <f t="shared" si="4775"/>
        <v>265406</v>
      </c>
      <c r="O5623" s="29">
        <f t="shared" si="4775"/>
        <v>262956</v>
      </c>
      <c r="P5623" s="29">
        <f t="shared" ref="P5623:P5655" si="4776">SUM(K5623+L5623)</f>
        <v>2506426</v>
      </c>
      <c r="Q5623" s="29">
        <f t="shared" si="4752"/>
        <v>77.335865091907891</v>
      </c>
    </row>
    <row r="5624" spans="1:17">
      <c r="A5624" s="12" t="s">
        <v>803</v>
      </c>
      <c r="B5624" s="12" t="s">
        <v>140</v>
      </c>
      <c r="C5624" s="12" t="s">
        <v>1159</v>
      </c>
      <c r="D5624" s="12" t="s">
        <v>1920</v>
      </c>
      <c r="E5624" s="18" t="s">
        <v>2</v>
      </c>
      <c r="F5624" s="18" t="s">
        <v>0</v>
      </c>
      <c r="G5624" s="81" t="s">
        <v>0</v>
      </c>
      <c r="H5624" s="18" t="s">
        <v>3</v>
      </c>
      <c r="I5624" s="3">
        <v>2823623</v>
      </c>
      <c r="J5624" s="3">
        <f t="shared" ref="J5624" si="4777">SUM(J5625:J5626)</f>
        <v>2805847</v>
      </c>
      <c r="K5624" s="3">
        <f t="shared" ref="K5624" si="4778">SUM(K5625:K5626)</f>
        <v>1483874</v>
      </c>
      <c r="L5624" s="3">
        <f t="shared" si="4774"/>
        <v>684245</v>
      </c>
      <c r="M5624" s="3">
        <f t="shared" ref="M5624:O5624" si="4779">SUM(M5625:M5626)</f>
        <v>224247</v>
      </c>
      <c r="N5624" s="3">
        <f t="shared" si="4779"/>
        <v>232249</v>
      </c>
      <c r="O5624" s="3">
        <f t="shared" si="4779"/>
        <v>227749</v>
      </c>
      <c r="P5624" s="3">
        <f t="shared" si="4776"/>
        <v>2168119</v>
      </c>
      <c r="Q5624" s="3">
        <f t="shared" si="4752"/>
        <v>77.27146205762466</v>
      </c>
    </row>
    <row r="5625" spans="1:17">
      <c r="A5625" s="33" t="s">
        <v>803</v>
      </c>
      <c r="B5625" s="33" t="s">
        <v>140</v>
      </c>
      <c r="C5625" s="33" t="s">
        <v>1159</v>
      </c>
      <c r="D5625" s="33" t="s">
        <v>1920</v>
      </c>
      <c r="E5625" s="34">
        <v>6111</v>
      </c>
      <c r="F5625" s="33"/>
      <c r="G5625" s="84" t="s">
        <v>3109</v>
      </c>
      <c r="H5625" s="35" t="s">
        <v>4</v>
      </c>
      <c r="I5625" s="2">
        <v>2461073</v>
      </c>
      <c r="J5625" s="2">
        <v>2442073</v>
      </c>
      <c r="K5625" s="2">
        <v>1251817</v>
      </c>
      <c r="L5625" s="2">
        <f t="shared" si="4774"/>
        <v>619000</v>
      </c>
      <c r="M5625" s="2">
        <v>206000</v>
      </c>
      <c r="N5625" s="2">
        <v>206000</v>
      </c>
      <c r="O5625" s="2">
        <v>207000</v>
      </c>
      <c r="P5625" s="2">
        <f t="shared" si="4776"/>
        <v>1870817</v>
      </c>
      <c r="Q5625" s="2">
        <f t="shared" si="4752"/>
        <v>76.607742684186746</v>
      </c>
    </row>
    <row r="5626" spans="1:17">
      <c r="A5626" s="17" t="s">
        <v>803</v>
      </c>
      <c r="B5626" s="17" t="s">
        <v>140</v>
      </c>
      <c r="C5626" s="17" t="s">
        <v>1159</v>
      </c>
      <c r="D5626" s="17" t="s">
        <v>1920</v>
      </c>
      <c r="E5626" s="17" t="s">
        <v>91</v>
      </c>
      <c r="F5626" s="12" t="s">
        <v>0</v>
      </c>
      <c r="G5626" s="84" t="s">
        <v>0</v>
      </c>
      <c r="H5626" s="18" t="s">
        <v>5</v>
      </c>
      <c r="I5626" s="3">
        <v>362550</v>
      </c>
      <c r="J5626" s="3">
        <f t="shared" ref="J5626:K5626" si="4780">SUM(J5627:J5631)</f>
        <v>363774</v>
      </c>
      <c r="K5626" s="3">
        <f t="shared" si="4780"/>
        <v>232057</v>
      </c>
      <c r="L5626" s="3">
        <f t="shared" si="4774"/>
        <v>65245</v>
      </c>
      <c r="M5626" s="3">
        <f t="shared" ref="M5626:O5626" si="4781">SUM(M5627:M5631)</f>
        <v>18247</v>
      </c>
      <c r="N5626" s="3">
        <f t="shared" si="4781"/>
        <v>26249</v>
      </c>
      <c r="O5626" s="3">
        <f t="shared" si="4781"/>
        <v>20749</v>
      </c>
      <c r="P5626" s="3">
        <f t="shared" si="4776"/>
        <v>297302</v>
      </c>
      <c r="Q5626" s="3">
        <f t="shared" si="4752"/>
        <v>81.727116286485568</v>
      </c>
    </row>
    <row r="5627" spans="1:17">
      <c r="A5627" s="33" t="s">
        <v>803</v>
      </c>
      <c r="B5627" s="33" t="s">
        <v>140</v>
      </c>
      <c r="C5627" s="33" t="s">
        <v>1159</v>
      </c>
      <c r="D5627" s="33" t="s">
        <v>1920</v>
      </c>
      <c r="E5627" s="34">
        <v>6112</v>
      </c>
      <c r="F5627" s="33" t="s">
        <v>1921</v>
      </c>
      <c r="G5627" s="84" t="s">
        <v>3109</v>
      </c>
      <c r="H5627" s="35" t="s">
        <v>9</v>
      </c>
      <c r="I5627" s="2">
        <v>52600</v>
      </c>
      <c r="J5627" s="2">
        <v>51500</v>
      </c>
      <c r="K5627" s="2">
        <v>33109</v>
      </c>
      <c r="L5627" s="2">
        <f t="shared" si="4774"/>
        <v>9745</v>
      </c>
      <c r="M5627" s="2">
        <v>3247</v>
      </c>
      <c r="N5627" s="2">
        <v>3249</v>
      </c>
      <c r="O5627" s="2">
        <v>3249</v>
      </c>
      <c r="P5627" s="2">
        <f t="shared" si="4776"/>
        <v>42854</v>
      </c>
      <c r="Q5627" s="2">
        <f t="shared" si="4752"/>
        <v>83.211650485436891</v>
      </c>
    </row>
    <row r="5628" spans="1:17">
      <c r="A5628" s="33" t="s">
        <v>803</v>
      </c>
      <c r="B5628" s="33" t="s">
        <v>140</v>
      </c>
      <c r="C5628" s="33" t="s">
        <v>1159</v>
      </c>
      <c r="D5628" s="33" t="s">
        <v>1920</v>
      </c>
      <c r="E5628" s="34">
        <v>6112</v>
      </c>
      <c r="F5628" s="33" t="s">
        <v>1922</v>
      </c>
      <c r="G5628" s="84" t="s">
        <v>3109</v>
      </c>
      <c r="H5628" s="35" t="s">
        <v>10</v>
      </c>
      <c r="I5628" s="2">
        <v>211900</v>
      </c>
      <c r="J5628" s="2">
        <v>207400</v>
      </c>
      <c r="K5628" s="2">
        <v>115189</v>
      </c>
      <c r="L5628" s="2">
        <f t="shared" si="4774"/>
        <v>47500</v>
      </c>
      <c r="M5628" s="2">
        <v>15000</v>
      </c>
      <c r="N5628" s="2">
        <v>15000</v>
      </c>
      <c r="O5628" s="2">
        <v>17500</v>
      </c>
      <c r="P5628" s="2">
        <f t="shared" si="4776"/>
        <v>162689</v>
      </c>
      <c r="Q5628" s="2">
        <f t="shared" si="4752"/>
        <v>78.442140790742528</v>
      </c>
    </row>
    <row r="5629" spans="1:17">
      <c r="A5629" s="12" t="s">
        <v>803</v>
      </c>
      <c r="B5629" s="12" t="s">
        <v>140</v>
      </c>
      <c r="C5629" s="12" t="s">
        <v>1159</v>
      </c>
      <c r="D5629" s="12" t="s">
        <v>1920</v>
      </c>
      <c r="E5629" s="11">
        <v>6112</v>
      </c>
      <c r="F5629" s="12" t="s">
        <v>1923</v>
      </c>
      <c r="G5629" s="84" t="s">
        <v>3109</v>
      </c>
      <c r="H5629" s="13" t="s">
        <v>7</v>
      </c>
      <c r="I5629" s="2">
        <v>44500</v>
      </c>
      <c r="J5629" s="2">
        <v>51324</v>
      </c>
      <c r="K5629" s="2">
        <v>51324</v>
      </c>
      <c r="L5629" s="2">
        <f t="shared" si="4774"/>
        <v>0</v>
      </c>
      <c r="M5629" s="2">
        <v>0</v>
      </c>
      <c r="N5629" s="2">
        <v>0</v>
      </c>
      <c r="O5629" s="2">
        <v>0</v>
      </c>
      <c r="P5629" s="2">
        <f t="shared" si="4776"/>
        <v>51324</v>
      </c>
      <c r="Q5629" s="2">
        <f t="shared" si="4752"/>
        <v>100</v>
      </c>
    </row>
    <row r="5630" spans="1:17">
      <c r="A5630" s="12" t="s">
        <v>803</v>
      </c>
      <c r="B5630" s="12" t="s">
        <v>140</v>
      </c>
      <c r="C5630" s="12" t="s">
        <v>1159</v>
      </c>
      <c r="D5630" s="12" t="s">
        <v>1920</v>
      </c>
      <c r="E5630" s="11">
        <v>6112</v>
      </c>
      <c r="F5630" s="12" t="s">
        <v>1924</v>
      </c>
      <c r="G5630" s="84" t="s">
        <v>3109</v>
      </c>
      <c r="H5630" s="13" t="s">
        <v>8</v>
      </c>
      <c r="I5630" s="2">
        <v>13500</v>
      </c>
      <c r="J5630" s="2">
        <v>13500</v>
      </c>
      <c r="K5630" s="2">
        <v>0</v>
      </c>
      <c r="L5630" s="2">
        <f t="shared" si="4774"/>
        <v>8000</v>
      </c>
      <c r="M5630" s="2">
        <v>0</v>
      </c>
      <c r="N5630" s="2">
        <v>8000</v>
      </c>
      <c r="O5630" s="2">
        <v>0</v>
      </c>
      <c r="P5630" s="2">
        <f t="shared" si="4776"/>
        <v>8000</v>
      </c>
      <c r="Q5630" s="2">
        <f t="shared" si="4752"/>
        <v>59.259259259259252</v>
      </c>
    </row>
    <row r="5631" spans="1:17">
      <c r="A5631" s="12" t="s">
        <v>803</v>
      </c>
      <c r="B5631" s="12" t="s">
        <v>140</v>
      </c>
      <c r="C5631" s="12" t="s">
        <v>1159</v>
      </c>
      <c r="D5631" s="12" t="s">
        <v>1920</v>
      </c>
      <c r="E5631" s="11">
        <v>6112</v>
      </c>
      <c r="F5631" s="12" t="s">
        <v>1925</v>
      </c>
      <c r="G5631" s="84" t="s">
        <v>3109</v>
      </c>
      <c r="H5631" s="13" t="s">
        <v>6</v>
      </c>
      <c r="I5631" s="2">
        <v>40050</v>
      </c>
      <c r="J5631" s="2">
        <v>40050</v>
      </c>
      <c r="K5631" s="2">
        <v>32435</v>
      </c>
      <c r="L5631" s="2">
        <f t="shared" si="4774"/>
        <v>0</v>
      </c>
      <c r="M5631" s="2">
        <v>0</v>
      </c>
      <c r="N5631" s="2">
        <v>0</v>
      </c>
      <c r="O5631" s="2">
        <v>0</v>
      </c>
      <c r="P5631" s="2">
        <f t="shared" si="4776"/>
        <v>32435</v>
      </c>
      <c r="Q5631" s="2">
        <f t="shared" si="4752"/>
        <v>80.986267166042452</v>
      </c>
    </row>
    <row r="5632" spans="1:17">
      <c r="A5632" s="12" t="s">
        <v>803</v>
      </c>
      <c r="B5632" s="12" t="s">
        <v>140</v>
      </c>
      <c r="C5632" s="12" t="s">
        <v>1159</v>
      </c>
      <c r="D5632" s="12" t="s">
        <v>1920</v>
      </c>
      <c r="E5632" s="18" t="s">
        <v>13</v>
      </c>
      <c r="F5632" s="18" t="s">
        <v>0</v>
      </c>
      <c r="G5632" s="81" t="s">
        <v>0</v>
      </c>
      <c r="H5632" s="18" t="s">
        <v>14</v>
      </c>
      <c r="I5632" s="3">
        <v>258412</v>
      </c>
      <c r="J5632" s="3">
        <f t="shared" ref="J5632:K5632" si="4782">SUM(J5633)</f>
        <v>255912</v>
      </c>
      <c r="K5632" s="3">
        <f t="shared" si="4782"/>
        <v>128655</v>
      </c>
      <c r="L5632" s="3">
        <f t="shared" si="4774"/>
        <v>66480</v>
      </c>
      <c r="M5632" s="3">
        <f t="shared" ref="M5632:O5632" si="4783">SUM(M5633)</f>
        <v>22160</v>
      </c>
      <c r="N5632" s="3">
        <f t="shared" si="4783"/>
        <v>22160</v>
      </c>
      <c r="O5632" s="3">
        <f t="shared" si="4783"/>
        <v>22160</v>
      </c>
      <c r="P5632" s="3">
        <f t="shared" si="4776"/>
        <v>195135</v>
      </c>
      <c r="Q5632" s="3">
        <f t="shared" si="4752"/>
        <v>76.25082059457938</v>
      </c>
    </row>
    <row r="5633" spans="1:17">
      <c r="A5633" s="33" t="s">
        <v>803</v>
      </c>
      <c r="B5633" s="33" t="s">
        <v>140</v>
      </c>
      <c r="C5633" s="33" t="s">
        <v>1159</v>
      </c>
      <c r="D5633" s="33" t="s">
        <v>1920</v>
      </c>
      <c r="E5633" s="34">
        <v>6121</v>
      </c>
      <c r="F5633" s="33"/>
      <c r="G5633" s="84" t="s">
        <v>3109</v>
      </c>
      <c r="H5633" s="35" t="s">
        <v>15</v>
      </c>
      <c r="I5633" s="2">
        <v>258412</v>
      </c>
      <c r="J5633" s="2">
        <v>255912</v>
      </c>
      <c r="K5633" s="2">
        <v>128655</v>
      </c>
      <c r="L5633" s="2">
        <f t="shared" si="4774"/>
        <v>66480</v>
      </c>
      <c r="M5633" s="2">
        <v>22160</v>
      </c>
      <c r="N5633" s="2">
        <v>22160</v>
      </c>
      <c r="O5633" s="2">
        <v>22160</v>
      </c>
      <c r="P5633" s="2">
        <f t="shared" si="4776"/>
        <v>195135</v>
      </c>
      <c r="Q5633" s="2">
        <f t="shared" si="4752"/>
        <v>76.25082059457938</v>
      </c>
    </row>
    <row r="5634" spans="1:17">
      <c r="A5634" s="12" t="s">
        <v>803</v>
      </c>
      <c r="B5634" s="12" t="s">
        <v>140</v>
      </c>
      <c r="C5634" s="12" t="s">
        <v>1159</v>
      </c>
      <c r="D5634" s="12" t="s">
        <v>1920</v>
      </c>
      <c r="E5634" s="18" t="s">
        <v>16</v>
      </c>
      <c r="F5634" s="18" t="s">
        <v>0</v>
      </c>
      <c r="G5634" s="81" t="s">
        <v>0</v>
      </c>
      <c r="H5634" s="18" t="s">
        <v>17</v>
      </c>
      <c r="I5634" s="3">
        <v>286353</v>
      </c>
      <c r="J5634" s="3">
        <f t="shared" ref="J5634:K5634" si="4784">SUM(J5635:J5642)</f>
        <v>179203</v>
      </c>
      <c r="K5634" s="3">
        <f t="shared" si="4784"/>
        <v>107028</v>
      </c>
      <c r="L5634" s="3">
        <f t="shared" si="4774"/>
        <v>36144</v>
      </c>
      <c r="M5634" s="3">
        <f t="shared" ref="M5634:O5634" si="4785">SUM(M5635:M5642)</f>
        <v>12100</v>
      </c>
      <c r="N5634" s="3">
        <f t="shared" si="4785"/>
        <v>10997</v>
      </c>
      <c r="O5634" s="3">
        <f t="shared" si="4785"/>
        <v>13047</v>
      </c>
      <c r="P5634" s="3">
        <f t="shared" si="4776"/>
        <v>143172</v>
      </c>
      <c r="Q5634" s="3">
        <f t="shared" si="4752"/>
        <v>79.89375177870906</v>
      </c>
    </row>
    <row r="5635" spans="1:17">
      <c r="A5635" s="12" t="s">
        <v>803</v>
      </c>
      <c r="B5635" s="12" t="s">
        <v>140</v>
      </c>
      <c r="C5635" s="12" t="s">
        <v>1159</v>
      </c>
      <c r="D5635" s="12" t="s">
        <v>1920</v>
      </c>
      <c r="E5635" s="11">
        <v>6131</v>
      </c>
      <c r="F5635" s="12"/>
      <c r="G5635" s="84" t="s">
        <v>3109</v>
      </c>
      <c r="H5635" s="13" t="s">
        <v>18</v>
      </c>
      <c r="I5635" s="2">
        <v>3500</v>
      </c>
      <c r="J5635" s="2">
        <v>500</v>
      </c>
      <c r="K5635" s="2">
        <v>500</v>
      </c>
      <c r="L5635" s="2">
        <f t="shared" si="4774"/>
        <v>0</v>
      </c>
      <c r="M5635" s="2">
        <v>0</v>
      </c>
      <c r="N5635" s="2">
        <v>0</v>
      </c>
      <c r="O5635" s="2">
        <v>0</v>
      </c>
      <c r="P5635" s="2">
        <f t="shared" si="4776"/>
        <v>500</v>
      </c>
      <c r="Q5635" s="2">
        <f t="shared" si="4752"/>
        <v>100</v>
      </c>
    </row>
    <row r="5636" spans="1:17">
      <c r="A5636" s="12" t="s">
        <v>803</v>
      </c>
      <c r="B5636" s="12" t="s">
        <v>140</v>
      </c>
      <c r="C5636" s="12" t="s">
        <v>1159</v>
      </c>
      <c r="D5636" s="12" t="s">
        <v>1920</v>
      </c>
      <c r="E5636" s="11">
        <v>6132</v>
      </c>
      <c r="F5636" s="12"/>
      <c r="G5636" s="84" t="s">
        <v>3109</v>
      </c>
      <c r="H5636" s="13" t="s">
        <v>19</v>
      </c>
      <c r="I5636" s="2">
        <v>57000</v>
      </c>
      <c r="J5636" s="2">
        <v>57000</v>
      </c>
      <c r="K5636" s="2">
        <v>40250</v>
      </c>
      <c r="L5636" s="2">
        <f t="shared" si="4774"/>
        <v>6800</v>
      </c>
      <c r="M5636" s="2">
        <v>2000</v>
      </c>
      <c r="N5636" s="2">
        <v>2000</v>
      </c>
      <c r="O5636" s="2">
        <v>2800</v>
      </c>
      <c r="P5636" s="2">
        <f t="shared" si="4776"/>
        <v>47050</v>
      </c>
      <c r="Q5636" s="2">
        <f t="shared" si="4752"/>
        <v>82.543859649122808</v>
      </c>
    </row>
    <row r="5637" spans="1:17">
      <c r="A5637" s="12" t="s">
        <v>803</v>
      </c>
      <c r="B5637" s="12" t="s">
        <v>140</v>
      </c>
      <c r="C5637" s="12" t="s">
        <v>1159</v>
      </c>
      <c r="D5637" s="12" t="s">
        <v>1920</v>
      </c>
      <c r="E5637" s="11">
        <v>6133</v>
      </c>
      <c r="F5637" s="12"/>
      <c r="G5637" s="84" t="s">
        <v>3109</v>
      </c>
      <c r="H5637" s="13" t="s">
        <v>20</v>
      </c>
      <c r="I5637" s="2">
        <v>15600</v>
      </c>
      <c r="J5637" s="2">
        <v>15600</v>
      </c>
      <c r="K5637" s="2">
        <v>10800</v>
      </c>
      <c r="L5637" s="2">
        <f t="shared" si="4774"/>
        <v>3000</v>
      </c>
      <c r="M5637" s="2">
        <v>1000</v>
      </c>
      <c r="N5637" s="2">
        <v>1000</v>
      </c>
      <c r="O5637" s="2">
        <v>1000</v>
      </c>
      <c r="P5637" s="2">
        <f t="shared" si="4776"/>
        <v>13800</v>
      </c>
      <c r="Q5637" s="2">
        <f t="shared" si="4752"/>
        <v>88.461538461538453</v>
      </c>
    </row>
    <row r="5638" spans="1:17">
      <c r="A5638" s="12" t="s">
        <v>803</v>
      </c>
      <c r="B5638" s="12" t="s">
        <v>140</v>
      </c>
      <c r="C5638" s="12" t="s">
        <v>1159</v>
      </c>
      <c r="D5638" s="12" t="s">
        <v>1920</v>
      </c>
      <c r="E5638" s="11">
        <v>6134</v>
      </c>
      <c r="F5638" s="12"/>
      <c r="G5638" s="84" t="s">
        <v>3109</v>
      </c>
      <c r="H5638" s="13" t="s">
        <v>21</v>
      </c>
      <c r="I5638" s="2">
        <v>70000</v>
      </c>
      <c r="J5638" s="2">
        <v>20000</v>
      </c>
      <c r="K5638" s="2">
        <v>12500</v>
      </c>
      <c r="L5638" s="2">
        <f t="shared" si="4774"/>
        <v>4000</v>
      </c>
      <c r="M5638" s="2">
        <v>1000</v>
      </c>
      <c r="N5638" s="2">
        <v>1000</v>
      </c>
      <c r="O5638" s="2">
        <v>2000</v>
      </c>
      <c r="P5638" s="2">
        <f t="shared" si="4776"/>
        <v>16500</v>
      </c>
      <c r="Q5638" s="2">
        <f t="shared" si="4752"/>
        <v>82.5</v>
      </c>
    </row>
    <row r="5639" spans="1:17">
      <c r="A5639" s="12" t="s">
        <v>803</v>
      </c>
      <c r="B5639" s="12" t="s">
        <v>140</v>
      </c>
      <c r="C5639" s="12" t="s">
        <v>1159</v>
      </c>
      <c r="D5639" s="12" t="s">
        <v>1920</v>
      </c>
      <c r="E5639" s="11">
        <v>6135</v>
      </c>
      <c r="F5639" s="12"/>
      <c r="G5639" s="84" t="s">
        <v>3109</v>
      </c>
      <c r="H5639" s="13" t="s">
        <v>22</v>
      </c>
      <c r="I5639" s="2">
        <v>1500</v>
      </c>
      <c r="J5639" s="2">
        <v>500</v>
      </c>
      <c r="K5639" s="2">
        <v>400</v>
      </c>
      <c r="L5639" s="2">
        <f t="shared" si="4774"/>
        <v>100</v>
      </c>
      <c r="M5639" s="2">
        <v>100</v>
      </c>
      <c r="N5639" s="2">
        <v>0</v>
      </c>
      <c r="O5639" s="2"/>
      <c r="P5639" s="2">
        <f t="shared" si="4776"/>
        <v>500</v>
      </c>
      <c r="Q5639" s="2">
        <f t="shared" si="4752"/>
        <v>100</v>
      </c>
    </row>
    <row r="5640" spans="1:17">
      <c r="A5640" s="12" t="s">
        <v>803</v>
      </c>
      <c r="B5640" s="12" t="s">
        <v>140</v>
      </c>
      <c r="C5640" s="12" t="s">
        <v>1159</v>
      </c>
      <c r="D5640" s="12" t="s">
        <v>1920</v>
      </c>
      <c r="E5640" s="11">
        <v>6137</v>
      </c>
      <c r="F5640" s="12"/>
      <c r="G5640" s="84" t="s">
        <v>3109</v>
      </c>
      <c r="H5640" s="13" t="s">
        <v>24</v>
      </c>
      <c r="I5640" s="2">
        <v>11300</v>
      </c>
      <c r="J5640" s="2">
        <v>6300</v>
      </c>
      <c r="K5640" s="2">
        <v>5300</v>
      </c>
      <c r="L5640" s="2">
        <f t="shared" si="4774"/>
        <v>1000</v>
      </c>
      <c r="M5640" s="2">
        <v>1000</v>
      </c>
      <c r="N5640" s="2">
        <v>0</v>
      </c>
      <c r="O5640" s="2">
        <v>0</v>
      </c>
      <c r="P5640" s="2">
        <f t="shared" si="4776"/>
        <v>6300</v>
      </c>
      <c r="Q5640" s="2">
        <f t="shared" si="4752"/>
        <v>100</v>
      </c>
    </row>
    <row r="5641" spans="1:17">
      <c r="A5641" s="12" t="s">
        <v>803</v>
      </c>
      <c r="B5641" s="12" t="s">
        <v>140</v>
      </c>
      <c r="C5641" s="12" t="s">
        <v>1159</v>
      </c>
      <c r="D5641" s="12" t="s">
        <v>1920</v>
      </c>
      <c r="E5641" s="11">
        <v>6138</v>
      </c>
      <c r="F5641" s="12"/>
      <c r="G5641" s="84" t="s">
        <v>3109</v>
      </c>
      <c r="H5641" s="13" t="s">
        <v>25</v>
      </c>
      <c r="I5641" s="2">
        <v>0</v>
      </c>
      <c r="J5641" s="2">
        <v>0</v>
      </c>
      <c r="K5641" s="2">
        <v>0</v>
      </c>
      <c r="L5641" s="2">
        <f t="shared" si="4774"/>
        <v>0</v>
      </c>
      <c r="M5641" s="2">
        <v>0</v>
      </c>
      <c r="N5641" s="2">
        <v>0</v>
      </c>
      <c r="O5641" s="2">
        <v>0</v>
      </c>
      <c r="P5641" s="2">
        <f t="shared" si="4776"/>
        <v>0</v>
      </c>
      <c r="Q5641" s="2" t="str">
        <f t="shared" si="4752"/>
        <v>-</v>
      </c>
    </row>
    <row r="5642" spans="1:17">
      <c r="A5642" s="17" t="s">
        <v>803</v>
      </c>
      <c r="B5642" s="17" t="s">
        <v>140</v>
      </c>
      <c r="C5642" s="17" t="s">
        <v>1159</v>
      </c>
      <c r="D5642" s="17" t="s">
        <v>1920</v>
      </c>
      <c r="E5642" s="17" t="s">
        <v>99</v>
      </c>
      <c r="F5642" s="12" t="s">
        <v>0</v>
      </c>
      <c r="G5642" s="84" t="s">
        <v>0</v>
      </c>
      <c r="H5642" s="18" t="s">
        <v>26</v>
      </c>
      <c r="I5642" s="3">
        <v>127453</v>
      </c>
      <c r="J5642" s="3">
        <f t="shared" ref="J5642:K5642" si="4786">SUM(J5643:J5645)</f>
        <v>79303</v>
      </c>
      <c r="K5642" s="3">
        <f t="shared" si="4786"/>
        <v>37278</v>
      </c>
      <c r="L5642" s="3">
        <f t="shared" si="4774"/>
        <v>21244</v>
      </c>
      <c r="M5642" s="3">
        <f t="shared" ref="M5642:O5642" si="4787">SUM(M5643:M5645)</f>
        <v>7000</v>
      </c>
      <c r="N5642" s="3">
        <f t="shared" si="4787"/>
        <v>6997</v>
      </c>
      <c r="O5642" s="3">
        <f t="shared" si="4787"/>
        <v>7247</v>
      </c>
      <c r="P5642" s="3">
        <f t="shared" si="4776"/>
        <v>58522</v>
      </c>
      <c r="Q5642" s="3">
        <f t="shared" si="4752"/>
        <v>73.795442795354532</v>
      </c>
    </row>
    <row r="5643" spans="1:17">
      <c r="A5643" s="12" t="s">
        <v>803</v>
      </c>
      <c r="B5643" s="12" t="s">
        <v>140</v>
      </c>
      <c r="C5643" s="12" t="s">
        <v>1159</v>
      </c>
      <c r="D5643" s="12" t="s">
        <v>1920</v>
      </c>
      <c r="E5643" s="11">
        <v>6139</v>
      </c>
      <c r="F5643" s="12"/>
      <c r="G5643" s="84" t="s">
        <v>3109</v>
      </c>
      <c r="H5643" s="13" t="s">
        <v>26</v>
      </c>
      <c r="I5643" s="2">
        <v>110600</v>
      </c>
      <c r="J5643" s="2">
        <v>62600</v>
      </c>
      <c r="K5643" s="2">
        <v>28000</v>
      </c>
      <c r="L5643" s="2">
        <f t="shared" si="4774"/>
        <v>17280</v>
      </c>
      <c r="M5643" s="2">
        <v>5760</v>
      </c>
      <c r="N5643" s="2">
        <v>5760</v>
      </c>
      <c r="O5643" s="2">
        <v>5760</v>
      </c>
      <c r="P5643" s="2">
        <f t="shared" si="4776"/>
        <v>45280</v>
      </c>
      <c r="Q5643" s="2">
        <f t="shared" si="4752"/>
        <v>72.332268370607039</v>
      </c>
    </row>
    <row r="5644" spans="1:17">
      <c r="A5644" s="33" t="s">
        <v>803</v>
      </c>
      <c r="B5644" s="33" t="s">
        <v>140</v>
      </c>
      <c r="C5644" s="33" t="s">
        <v>1159</v>
      </c>
      <c r="D5644" s="33" t="s">
        <v>1920</v>
      </c>
      <c r="E5644" s="34">
        <v>6139</v>
      </c>
      <c r="F5644" s="33" t="s">
        <v>1926</v>
      </c>
      <c r="G5644" s="84" t="s">
        <v>3109</v>
      </c>
      <c r="H5644" s="35" t="s">
        <v>108</v>
      </c>
      <c r="I5644" s="2">
        <v>7353</v>
      </c>
      <c r="J5644" s="2">
        <v>7203</v>
      </c>
      <c r="K5644" s="2">
        <v>4278</v>
      </c>
      <c r="L5644" s="2">
        <f t="shared" si="4774"/>
        <v>1464</v>
      </c>
      <c r="M5644" s="2">
        <v>490</v>
      </c>
      <c r="N5644" s="2">
        <v>487</v>
      </c>
      <c r="O5644" s="2">
        <v>487</v>
      </c>
      <c r="P5644" s="2">
        <f t="shared" si="4776"/>
        <v>5742</v>
      </c>
      <c r="Q5644" s="2">
        <f t="shared" si="4752"/>
        <v>79.716784673052899</v>
      </c>
    </row>
    <row r="5645" spans="1:17" ht="22.5">
      <c r="A5645" s="12" t="s">
        <v>803</v>
      </c>
      <c r="B5645" s="12" t="s">
        <v>140</v>
      </c>
      <c r="C5645" s="12" t="s">
        <v>1159</v>
      </c>
      <c r="D5645" s="12" t="s">
        <v>1920</v>
      </c>
      <c r="E5645" s="11">
        <v>6139</v>
      </c>
      <c r="F5645" s="12" t="s">
        <v>1927</v>
      </c>
      <c r="G5645" s="84" t="s">
        <v>3109</v>
      </c>
      <c r="H5645" s="13" t="s">
        <v>114</v>
      </c>
      <c r="I5645" s="2">
        <v>9500</v>
      </c>
      <c r="J5645" s="2">
        <v>9500</v>
      </c>
      <c r="K5645" s="2">
        <v>5000</v>
      </c>
      <c r="L5645" s="2">
        <f t="shared" si="4774"/>
        <v>2500</v>
      </c>
      <c r="M5645" s="2">
        <v>750</v>
      </c>
      <c r="N5645" s="2">
        <v>750</v>
      </c>
      <c r="O5645" s="2">
        <v>1000</v>
      </c>
      <c r="P5645" s="2">
        <f t="shared" si="4776"/>
        <v>7500</v>
      </c>
      <c r="Q5645" s="2">
        <f t="shared" si="4752"/>
        <v>78.94736842105263</v>
      </c>
    </row>
    <row r="5646" spans="1:17" ht="22.5">
      <c r="A5646" s="17" t="s">
        <v>0</v>
      </c>
      <c r="B5646" s="17" t="s">
        <v>0</v>
      </c>
      <c r="C5646" s="17" t="s">
        <v>0</v>
      </c>
      <c r="D5646" s="18" t="s">
        <v>0</v>
      </c>
      <c r="E5646" s="18" t="s">
        <v>0</v>
      </c>
      <c r="F5646" s="18" t="s">
        <v>0</v>
      </c>
      <c r="G5646" s="81" t="s">
        <v>0</v>
      </c>
      <c r="H5646" s="24" t="s">
        <v>36</v>
      </c>
      <c r="I5646" s="29">
        <v>100</v>
      </c>
      <c r="J5646" s="29">
        <f t="shared" ref="J5646:K5648" si="4788">SUM(J5647)</f>
        <v>1180</v>
      </c>
      <c r="K5646" s="29">
        <f t="shared" si="4788"/>
        <v>1080</v>
      </c>
      <c r="L5646" s="29">
        <f t="shared" si="4774"/>
        <v>0</v>
      </c>
      <c r="M5646" s="29">
        <f t="shared" ref="M5646:O5648" si="4789">SUM(M5647)</f>
        <v>0</v>
      </c>
      <c r="N5646" s="29">
        <f t="shared" si="4789"/>
        <v>0</v>
      </c>
      <c r="O5646" s="29">
        <f t="shared" si="4789"/>
        <v>0</v>
      </c>
      <c r="P5646" s="29">
        <f t="shared" si="4776"/>
        <v>1080</v>
      </c>
      <c r="Q5646" s="29">
        <f t="shared" si="4752"/>
        <v>91.525423728813564</v>
      </c>
    </row>
    <row r="5647" spans="1:17">
      <c r="A5647" s="12" t="s">
        <v>803</v>
      </c>
      <c r="B5647" s="12" t="s">
        <v>140</v>
      </c>
      <c r="C5647" s="12" t="s">
        <v>1159</v>
      </c>
      <c r="D5647" s="12" t="s">
        <v>1920</v>
      </c>
      <c r="E5647" s="18" t="s">
        <v>28</v>
      </c>
      <c r="F5647" s="18" t="s">
        <v>0</v>
      </c>
      <c r="G5647" s="81" t="s">
        <v>0</v>
      </c>
      <c r="H5647" s="18" t="s">
        <v>29</v>
      </c>
      <c r="I5647" s="3">
        <v>100</v>
      </c>
      <c r="J5647" s="3">
        <f t="shared" si="4788"/>
        <v>1180</v>
      </c>
      <c r="K5647" s="3">
        <f t="shared" si="4788"/>
        <v>1080</v>
      </c>
      <c r="L5647" s="3">
        <f t="shared" si="4774"/>
        <v>0</v>
      </c>
      <c r="M5647" s="3">
        <f t="shared" si="4789"/>
        <v>0</v>
      </c>
      <c r="N5647" s="3">
        <f t="shared" si="4789"/>
        <v>0</v>
      </c>
      <c r="O5647" s="3">
        <f t="shared" si="4789"/>
        <v>0</v>
      </c>
      <c r="P5647" s="3">
        <f t="shared" si="4776"/>
        <v>1080</v>
      </c>
      <c r="Q5647" s="3">
        <f t="shared" si="4752"/>
        <v>91.525423728813564</v>
      </c>
    </row>
    <row r="5648" spans="1:17">
      <c r="A5648" s="17" t="s">
        <v>803</v>
      </c>
      <c r="B5648" s="17" t="s">
        <v>140</v>
      </c>
      <c r="C5648" s="17" t="s">
        <v>1159</v>
      </c>
      <c r="D5648" s="17" t="s">
        <v>1920</v>
      </c>
      <c r="E5648" s="17" t="s">
        <v>120</v>
      </c>
      <c r="F5648" s="12" t="s">
        <v>0</v>
      </c>
      <c r="G5648" s="84" t="s">
        <v>0</v>
      </c>
      <c r="H5648" s="18" t="s">
        <v>35</v>
      </c>
      <c r="I5648" s="3">
        <v>100</v>
      </c>
      <c r="J5648" s="3">
        <f t="shared" si="4788"/>
        <v>1180</v>
      </c>
      <c r="K5648" s="3">
        <f t="shared" si="4788"/>
        <v>1080</v>
      </c>
      <c r="L5648" s="3">
        <f t="shared" si="4774"/>
        <v>0</v>
      </c>
      <c r="M5648" s="3">
        <f t="shared" si="4789"/>
        <v>0</v>
      </c>
      <c r="N5648" s="3">
        <f t="shared" si="4789"/>
        <v>0</v>
      </c>
      <c r="O5648" s="3">
        <f t="shared" si="4789"/>
        <v>0</v>
      </c>
      <c r="P5648" s="3">
        <f t="shared" si="4776"/>
        <v>1080</v>
      </c>
      <c r="Q5648" s="3">
        <f t="shared" si="4752"/>
        <v>91.525423728813564</v>
      </c>
    </row>
    <row r="5649" spans="1:17">
      <c r="A5649" s="12" t="s">
        <v>803</v>
      </c>
      <c r="B5649" s="12" t="s">
        <v>140</v>
      </c>
      <c r="C5649" s="12" t="s">
        <v>1159</v>
      </c>
      <c r="D5649" s="12" t="s">
        <v>1920</v>
      </c>
      <c r="E5649" s="11">
        <v>6148</v>
      </c>
      <c r="F5649" s="12"/>
      <c r="G5649" s="84" t="s">
        <v>3109</v>
      </c>
      <c r="H5649" s="13" t="s">
        <v>35</v>
      </c>
      <c r="I5649" s="2">
        <v>100</v>
      </c>
      <c r="J5649" s="2">
        <v>1180</v>
      </c>
      <c r="K5649" s="2">
        <v>1080</v>
      </c>
      <c r="L5649" s="2">
        <f t="shared" si="4774"/>
        <v>0</v>
      </c>
      <c r="M5649" s="2"/>
      <c r="N5649" s="2"/>
      <c r="O5649" s="2"/>
      <c r="P5649" s="2">
        <f t="shared" si="4776"/>
        <v>1080</v>
      </c>
      <c r="Q5649" s="2">
        <f t="shared" si="4752"/>
        <v>91.525423728813564</v>
      </c>
    </row>
    <row r="5650" spans="1:17" ht="22.5">
      <c r="A5650" s="17" t="s">
        <v>0</v>
      </c>
      <c r="B5650" s="17" t="s">
        <v>0</v>
      </c>
      <c r="C5650" s="17" t="s">
        <v>0</v>
      </c>
      <c r="D5650" s="18" t="s">
        <v>0</v>
      </c>
      <c r="E5650" s="18" t="s">
        <v>0</v>
      </c>
      <c r="F5650" s="18" t="s">
        <v>0</v>
      </c>
      <c r="G5650" s="81" t="s">
        <v>0</v>
      </c>
      <c r="H5650" s="24" t="s">
        <v>58</v>
      </c>
      <c r="I5650" s="29">
        <v>73950</v>
      </c>
      <c r="J5650" s="29">
        <f t="shared" ref="J5650:K5650" si="4790">SUM(J5651)</f>
        <v>30000</v>
      </c>
      <c r="K5650" s="29">
        <f t="shared" si="4790"/>
        <v>0</v>
      </c>
      <c r="L5650" s="29">
        <f t="shared" si="4774"/>
        <v>10000</v>
      </c>
      <c r="M5650" s="29">
        <f t="shared" ref="M5650:O5650" si="4791">SUM(M5651)</f>
        <v>10000</v>
      </c>
      <c r="N5650" s="29">
        <f t="shared" si="4791"/>
        <v>0</v>
      </c>
      <c r="O5650" s="29">
        <f t="shared" si="4791"/>
        <v>0</v>
      </c>
      <c r="P5650" s="29">
        <f t="shared" si="4776"/>
        <v>10000</v>
      </c>
      <c r="Q5650" s="29">
        <f t="shared" si="4752"/>
        <v>33.333333333333329</v>
      </c>
    </row>
    <row r="5651" spans="1:17">
      <c r="A5651" s="12" t="s">
        <v>803</v>
      </c>
      <c r="B5651" s="12" t="s">
        <v>140</v>
      </c>
      <c r="C5651" s="12" t="s">
        <v>1159</v>
      </c>
      <c r="D5651" s="12" t="s">
        <v>1920</v>
      </c>
      <c r="E5651" s="18" t="s">
        <v>50</v>
      </c>
      <c r="F5651" s="18" t="s">
        <v>0</v>
      </c>
      <c r="G5651" s="81" t="s">
        <v>0</v>
      </c>
      <c r="H5651" s="18" t="s">
        <v>51</v>
      </c>
      <c r="I5651" s="3">
        <v>73950</v>
      </c>
      <c r="J5651" s="3">
        <f t="shared" ref="J5651" si="4792">SUM(J5652:J5653)</f>
        <v>30000</v>
      </c>
      <c r="K5651" s="3">
        <f t="shared" ref="K5651" si="4793">SUM(K5652:K5653)</f>
        <v>0</v>
      </c>
      <c r="L5651" s="3">
        <f t="shared" si="4774"/>
        <v>10000</v>
      </c>
      <c r="M5651" s="3">
        <f t="shared" ref="M5651:O5651" si="4794">SUM(M5652:M5653)</f>
        <v>10000</v>
      </c>
      <c r="N5651" s="3">
        <f t="shared" si="4794"/>
        <v>0</v>
      </c>
      <c r="O5651" s="3">
        <f t="shared" si="4794"/>
        <v>0</v>
      </c>
      <c r="P5651" s="3">
        <f t="shared" si="4776"/>
        <v>10000</v>
      </c>
      <c r="Q5651" s="3">
        <f t="shared" si="4752"/>
        <v>33.333333333333329</v>
      </c>
    </row>
    <row r="5652" spans="1:17">
      <c r="A5652" s="12" t="s">
        <v>803</v>
      </c>
      <c r="B5652" s="12" t="s">
        <v>140</v>
      </c>
      <c r="C5652" s="12" t="s">
        <v>1159</v>
      </c>
      <c r="D5652" s="12" t="s">
        <v>1920</v>
      </c>
      <c r="E5652" s="11">
        <v>8213</v>
      </c>
      <c r="F5652" s="12"/>
      <c r="G5652" s="84" t="s">
        <v>3109</v>
      </c>
      <c r="H5652" s="13" t="s">
        <v>54</v>
      </c>
      <c r="I5652" s="2">
        <v>41950</v>
      </c>
      <c r="J5652" s="2">
        <v>20000</v>
      </c>
      <c r="K5652" s="2">
        <v>0</v>
      </c>
      <c r="L5652" s="2">
        <f t="shared" si="4774"/>
        <v>0</v>
      </c>
      <c r="M5652" s="2">
        <v>0</v>
      </c>
      <c r="N5652" s="2">
        <v>0</v>
      </c>
      <c r="O5652" s="2">
        <v>0</v>
      </c>
      <c r="P5652" s="2">
        <f t="shared" si="4776"/>
        <v>0</v>
      </c>
      <c r="Q5652" s="2">
        <f t="shared" si="4752"/>
        <v>0</v>
      </c>
    </row>
    <row r="5653" spans="1:17">
      <c r="A5653" s="12" t="s">
        <v>803</v>
      </c>
      <c r="B5653" s="12" t="s">
        <v>140</v>
      </c>
      <c r="C5653" s="12" t="s">
        <v>1159</v>
      </c>
      <c r="D5653" s="12" t="s">
        <v>1920</v>
      </c>
      <c r="E5653" s="11">
        <v>8216</v>
      </c>
      <c r="F5653" s="12"/>
      <c r="G5653" s="84" t="s">
        <v>3109</v>
      </c>
      <c r="H5653" s="13" t="s">
        <v>57</v>
      </c>
      <c r="I5653" s="2">
        <v>32000</v>
      </c>
      <c r="J5653" s="2">
        <v>10000</v>
      </c>
      <c r="K5653" s="2">
        <v>0</v>
      </c>
      <c r="L5653" s="2">
        <f t="shared" si="4774"/>
        <v>10000</v>
      </c>
      <c r="M5653" s="2">
        <v>10000</v>
      </c>
      <c r="N5653" s="2">
        <v>0</v>
      </c>
      <c r="O5653" s="2">
        <v>0</v>
      </c>
      <c r="P5653" s="2">
        <f t="shared" si="4776"/>
        <v>10000</v>
      </c>
      <c r="Q5653" s="2">
        <f t="shared" si="4752"/>
        <v>100</v>
      </c>
    </row>
    <row r="5654" spans="1:17" ht="22.5">
      <c r="A5654" s="13" t="s">
        <v>0</v>
      </c>
      <c r="B5654" s="13" t="s">
        <v>0</v>
      </c>
      <c r="C5654" s="13" t="s">
        <v>0</v>
      </c>
      <c r="D5654" s="13" t="s">
        <v>0</v>
      </c>
      <c r="E5654" s="13" t="s">
        <v>0</v>
      </c>
      <c r="F5654" s="13" t="s">
        <v>0</v>
      </c>
      <c r="G5654" s="84" t="s">
        <v>0</v>
      </c>
      <c r="H5654" s="24" t="s">
        <v>1928</v>
      </c>
      <c r="I5654" s="29">
        <v>3442438</v>
      </c>
      <c r="J5654" s="29">
        <f t="shared" ref="J5654:K5654" si="4795">SUM(J5623,J5646,J5650)</f>
        <v>3272142</v>
      </c>
      <c r="K5654" s="29">
        <f t="shared" si="4795"/>
        <v>1720637</v>
      </c>
      <c r="L5654" s="29">
        <f t="shared" si="4774"/>
        <v>796869</v>
      </c>
      <c r="M5654" s="29">
        <f t="shared" ref="M5654:O5654" si="4796">SUM(M5623,M5646,M5650)</f>
        <v>268507</v>
      </c>
      <c r="N5654" s="29">
        <f t="shared" si="4796"/>
        <v>265406</v>
      </c>
      <c r="O5654" s="29">
        <f t="shared" si="4796"/>
        <v>262956</v>
      </c>
      <c r="P5654" s="29">
        <f t="shared" si="4776"/>
        <v>2517506</v>
      </c>
      <c r="Q5654" s="29">
        <f t="shared" si="4752"/>
        <v>76.937553443585273</v>
      </c>
    </row>
    <row r="5655" spans="1:17" ht="15.75" thickBot="1">
      <c r="A5655" s="13" t="s">
        <v>0</v>
      </c>
      <c r="B5655" s="13" t="s">
        <v>0</v>
      </c>
      <c r="C5655" s="13" t="s">
        <v>0</v>
      </c>
      <c r="D5655" s="13" t="s">
        <v>0</v>
      </c>
      <c r="E5655" s="13" t="s">
        <v>0</v>
      </c>
      <c r="F5655" s="13" t="s">
        <v>0</v>
      </c>
      <c r="G5655" s="84" t="s">
        <v>0</v>
      </c>
      <c r="H5655" s="18" t="s">
        <v>125</v>
      </c>
      <c r="I5655" s="3">
        <v>86</v>
      </c>
      <c r="J5655" s="3">
        <v>86</v>
      </c>
      <c r="K5655" s="3">
        <v>0</v>
      </c>
      <c r="L5655" s="3">
        <f t="shared" si="4774"/>
        <v>0</v>
      </c>
      <c r="M5655" s="3"/>
      <c r="N5655" s="3"/>
      <c r="O5655" s="3"/>
      <c r="P5655" s="3">
        <f t="shared" si="4776"/>
        <v>0</v>
      </c>
      <c r="Q5655" s="3">
        <f t="shared" si="4752"/>
        <v>0</v>
      </c>
    </row>
    <row r="5656" spans="1:17" ht="45.75" thickBot="1">
      <c r="A5656" s="109" t="s">
        <v>0</v>
      </c>
      <c r="B5656" s="109" t="s">
        <v>0</v>
      </c>
      <c r="C5656" s="109" t="s">
        <v>0</v>
      </c>
      <c r="D5656" s="109" t="s">
        <v>0</v>
      </c>
      <c r="E5656" s="109" t="s">
        <v>0</v>
      </c>
      <c r="F5656" s="109" t="s">
        <v>0</v>
      </c>
      <c r="G5656" s="121" t="s">
        <v>0</v>
      </c>
      <c r="H5656" s="1" t="s">
        <v>126</v>
      </c>
      <c r="I5656" s="1" t="s">
        <v>3016</v>
      </c>
      <c r="J5656" s="1" t="s">
        <v>3199</v>
      </c>
      <c r="K5656" s="1" t="s">
        <v>3198</v>
      </c>
      <c r="L5656" s="1" t="s">
        <v>3191</v>
      </c>
      <c r="M5656" s="1" t="s">
        <v>3193</v>
      </c>
      <c r="N5656" s="1" t="s">
        <v>3194</v>
      </c>
      <c r="O5656" s="1" t="s">
        <v>3195</v>
      </c>
      <c r="P5656" s="1" t="s">
        <v>3192</v>
      </c>
      <c r="Q5656" s="1" t="s">
        <v>3185</v>
      </c>
    </row>
    <row r="5657" spans="1:17">
      <c r="A5657" s="110"/>
      <c r="B5657" s="110"/>
      <c r="C5657" s="110"/>
      <c r="D5657" s="110"/>
      <c r="E5657" s="110"/>
      <c r="F5657" s="110"/>
      <c r="G5657" s="122"/>
      <c r="H5657" s="26" t="s">
        <v>0</v>
      </c>
      <c r="I5657" s="28">
        <v>1</v>
      </c>
      <c r="J5657" s="28">
        <v>2</v>
      </c>
      <c r="K5657" s="28">
        <v>3</v>
      </c>
      <c r="L5657" s="28" t="s">
        <v>3186</v>
      </c>
      <c r="M5657" s="28">
        <v>5</v>
      </c>
      <c r="N5657" s="28">
        <v>6</v>
      </c>
      <c r="O5657" s="28">
        <v>7</v>
      </c>
      <c r="P5657" s="28" t="s">
        <v>3187</v>
      </c>
      <c r="Q5657" s="28">
        <v>9</v>
      </c>
    </row>
    <row r="5658" spans="1:17">
      <c r="A5658" s="110"/>
      <c r="B5658" s="110"/>
      <c r="C5658" s="110"/>
      <c r="D5658" s="110"/>
      <c r="E5658" s="110"/>
      <c r="F5658" s="110"/>
      <c r="G5658" s="122"/>
      <c r="H5658" s="8" t="s">
        <v>878</v>
      </c>
      <c r="I5658" s="9">
        <v>3442438</v>
      </c>
      <c r="J5658" s="9">
        <f t="shared" ref="J5658" si="4797">SUM(J5654)</f>
        <v>3272142</v>
      </c>
      <c r="K5658" s="9">
        <f t="shared" ref="K5658" si="4798">SUM(K5654)</f>
        <v>1720637</v>
      </c>
      <c r="L5658" s="9">
        <f t="shared" ref="L5658:L5659" si="4799">M5658+N5658+O5658</f>
        <v>796869</v>
      </c>
      <c r="M5658" s="9">
        <f t="shared" ref="M5658:O5658" si="4800">SUM(M5654)</f>
        <v>268507</v>
      </c>
      <c r="N5658" s="9">
        <f t="shared" si="4800"/>
        <v>265406</v>
      </c>
      <c r="O5658" s="9">
        <f t="shared" si="4800"/>
        <v>262956</v>
      </c>
      <c r="P5658" s="9">
        <f t="shared" ref="P5658:P5659" si="4801">SUM(K5658+L5658)</f>
        <v>2517506</v>
      </c>
      <c r="Q5658" s="9">
        <f t="shared" si="4752"/>
        <v>76.937553443585273</v>
      </c>
    </row>
    <row r="5659" spans="1:17">
      <c r="A5659" s="110"/>
      <c r="B5659" s="110"/>
      <c r="C5659" s="110"/>
      <c r="D5659" s="110"/>
      <c r="E5659" s="110"/>
      <c r="F5659" s="110"/>
      <c r="G5659" s="122"/>
      <c r="H5659" s="10" t="s">
        <v>68</v>
      </c>
      <c r="I5659" s="9">
        <v>3442438</v>
      </c>
      <c r="J5659" s="9">
        <f t="shared" ref="J5659" si="4802">SUM(J5658)</f>
        <v>3272142</v>
      </c>
      <c r="K5659" s="9">
        <f t="shared" ref="K5659" si="4803">SUM(K5658)</f>
        <v>1720637</v>
      </c>
      <c r="L5659" s="9">
        <f t="shared" si="4799"/>
        <v>796869</v>
      </c>
      <c r="M5659" s="9">
        <f t="shared" ref="M5659:O5659" si="4804">SUM(M5658)</f>
        <v>268507</v>
      </c>
      <c r="N5659" s="9">
        <f t="shared" si="4804"/>
        <v>265406</v>
      </c>
      <c r="O5659" s="9">
        <f t="shared" si="4804"/>
        <v>262956</v>
      </c>
      <c r="P5659" s="9">
        <f t="shared" si="4801"/>
        <v>2517506</v>
      </c>
      <c r="Q5659" s="9">
        <f t="shared" si="4752"/>
        <v>76.937553443585273</v>
      </c>
    </row>
    <row r="5660" spans="1:17">
      <c r="A5660" s="111"/>
      <c r="B5660" s="111"/>
      <c r="C5660" s="111"/>
      <c r="D5660" s="111"/>
      <c r="E5660" s="111"/>
      <c r="F5660" s="111"/>
      <c r="G5660" s="123"/>
      <c r="Q5660" t="str">
        <f t="shared" si="4752"/>
        <v>-</v>
      </c>
    </row>
    <row r="5661" spans="1:17" ht="15.75" thickBot="1">
      <c r="A5661" s="13" t="s">
        <v>0</v>
      </c>
      <c r="B5661" s="13" t="s">
        <v>0</v>
      </c>
      <c r="C5661" s="13" t="s">
        <v>0</v>
      </c>
      <c r="D5661" s="13" t="s">
        <v>0</v>
      </c>
      <c r="E5661" s="13" t="s">
        <v>0</v>
      </c>
      <c r="F5661" s="13" t="s">
        <v>0</v>
      </c>
      <c r="G5661" s="84" t="s">
        <v>0</v>
      </c>
      <c r="H5661" s="27" t="s">
        <v>0</v>
      </c>
      <c r="I5661" s="27"/>
      <c r="J5661" s="27"/>
      <c r="K5661" s="27"/>
      <c r="L5661" s="27"/>
      <c r="M5661" s="27"/>
      <c r="N5661" s="27"/>
      <c r="O5661" s="27"/>
      <c r="P5661" s="27"/>
      <c r="Q5661" s="27" t="str">
        <f t="shared" ref="Q5661:Q5724" si="4805">IF(J5661=0,"-",P5661/J5661*100)</f>
        <v>-</v>
      </c>
    </row>
    <row r="5662" spans="1:17" ht="45.75" thickBot="1">
      <c r="A5662" s="1" t="s">
        <v>82</v>
      </c>
      <c r="B5662" s="1" t="s">
        <v>83</v>
      </c>
      <c r="C5662" s="1" t="s">
        <v>84</v>
      </c>
      <c r="D5662" s="19" t="s">
        <v>0</v>
      </c>
      <c r="E5662" s="1" t="s">
        <v>85</v>
      </c>
      <c r="F5662" s="1" t="s">
        <v>86</v>
      </c>
      <c r="G5662" s="82" t="s">
        <v>87</v>
      </c>
      <c r="H5662" s="1" t="s">
        <v>1</v>
      </c>
      <c r="I5662" s="1" t="s">
        <v>3016</v>
      </c>
      <c r="J5662" s="1" t="s">
        <v>3199</v>
      </c>
      <c r="K5662" s="1" t="s">
        <v>3198</v>
      </c>
      <c r="L5662" s="1" t="s">
        <v>3191</v>
      </c>
      <c r="M5662" s="1" t="s">
        <v>3193</v>
      </c>
      <c r="N5662" s="1" t="s">
        <v>3194</v>
      </c>
      <c r="O5662" s="1" t="s">
        <v>3195</v>
      </c>
      <c r="P5662" s="1" t="s">
        <v>3192</v>
      </c>
      <c r="Q5662" s="1" t="s">
        <v>3185</v>
      </c>
    </row>
    <row r="5663" spans="1:17">
      <c r="A5663" s="20" t="s">
        <v>0</v>
      </c>
      <c r="B5663" s="20" t="s">
        <v>0</v>
      </c>
      <c r="C5663" s="20" t="s">
        <v>0</v>
      </c>
      <c r="D5663" s="21" t="s">
        <v>0</v>
      </c>
      <c r="E5663" s="21" t="s">
        <v>0</v>
      </c>
      <c r="F5663" s="22" t="s">
        <v>0</v>
      </c>
      <c r="G5663" s="83" t="s">
        <v>0</v>
      </c>
      <c r="H5663" s="23" t="s">
        <v>0</v>
      </c>
      <c r="I5663" s="28">
        <v>1</v>
      </c>
      <c r="J5663" s="28">
        <v>2</v>
      </c>
      <c r="K5663" s="28">
        <v>3</v>
      </c>
      <c r="L5663" s="28" t="s">
        <v>3186</v>
      </c>
      <c r="M5663" s="28">
        <v>5</v>
      </c>
      <c r="N5663" s="28">
        <v>6</v>
      </c>
      <c r="O5663" s="28">
        <v>7</v>
      </c>
      <c r="P5663" s="28" t="s">
        <v>3187</v>
      </c>
      <c r="Q5663" s="28">
        <v>9</v>
      </c>
    </row>
    <row r="5664" spans="1:17">
      <c r="A5664" s="17" t="s">
        <v>803</v>
      </c>
      <c r="B5664" s="17" t="s">
        <v>140</v>
      </c>
      <c r="C5664" s="12" t="s">
        <v>1170</v>
      </c>
      <c r="D5664" s="12" t="s">
        <v>1929</v>
      </c>
      <c r="E5664" s="18" t="s">
        <v>0</v>
      </c>
      <c r="F5664" s="18" t="s">
        <v>0</v>
      </c>
      <c r="G5664" s="81" t="s">
        <v>0</v>
      </c>
      <c r="H5664" s="18" t="s">
        <v>1930</v>
      </c>
      <c r="I5664" s="11"/>
      <c r="J5664" s="11"/>
      <c r="K5664" s="11"/>
      <c r="L5664" s="11"/>
      <c r="M5664" s="11"/>
      <c r="N5664" s="11"/>
      <c r="O5664" s="11"/>
      <c r="P5664" s="11"/>
      <c r="Q5664" s="11" t="str">
        <f t="shared" si="4805"/>
        <v>-</v>
      </c>
    </row>
    <row r="5665" spans="1:17" ht="22.5">
      <c r="A5665" s="17" t="s">
        <v>0</v>
      </c>
      <c r="B5665" s="17" t="s">
        <v>0</v>
      </c>
      <c r="C5665" s="17" t="s">
        <v>0</v>
      </c>
      <c r="D5665" s="18" t="s">
        <v>0</v>
      </c>
      <c r="E5665" s="18" t="s">
        <v>0</v>
      </c>
      <c r="F5665" s="18" t="s">
        <v>0</v>
      </c>
      <c r="G5665" s="81" t="s">
        <v>0</v>
      </c>
      <c r="H5665" s="24" t="s">
        <v>27</v>
      </c>
      <c r="I5665" s="29">
        <v>1754246</v>
      </c>
      <c r="J5665" s="29">
        <f t="shared" ref="J5665" si="4806">SUM(J5666,J5674,J5676)</f>
        <v>1708652</v>
      </c>
      <c r="K5665" s="29">
        <f t="shared" ref="K5665" si="4807">SUM(K5666,K5674,K5676)</f>
        <v>1018919</v>
      </c>
      <c r="L5665" s="29">
        <f t="shared" ref="L5665:L5697" si="4808">M5665+N5665+O5665</f>
        <v>612016</v>
      </c>
      <c r="M5665" s="29">
        <f t="shared" ref="M5665:O5665" si="4809">SUM(M5666,M5674,M5676)</f>
        <v>201500</v>
      </c>
      <c r="N5665" s="29">
        <f t="shared" si="4809"/>
        <v>207055</v>
      </c>
      <c r="O5665" s="29">
        <f t="shared" si="4809"/>
        <v>203461</v>
      </c>
      <c r="P5665" s="29">
        <f t="shared" ref="P5665:P5697" si="4810">SUM(K5665+L5665)</f>
        <v>1630935</v>
      </c>
      <c r="Q5665" s="29">
        <f t="shared" si="4805"/>
        <v>95.451560645467893</v>
      </c>
    </row>
    <row r="5666" spans="1:17">
      <c r="A5666" s="12" t="s">
        <v>803</v>
      </c>
      <c r="B5666" s="12" t="s">
        <v>140</v>
      </c>
      <c r="C5666" s="12" t="s">
        <v>1170</v>
      </c>
      <c r="D5666" s="12" t="s">
        <v>1929</v>
      </c>
      <c r="E5666" s="18" t="s">
        <v>2</v>
      </c>
      <c r="F5666" s="18" t="s">
        <v>0</v>
      </c>
      <c r="G5666" s="81" t="s">
        <v>0</v>
      </c>
      <c r="H5666" s="18" t="s">
        <v>3</v>
      </c>
      <c r="I5666" s="3">
        <v>1456307</v>
      </c>
      <c r="J5666" s="3">
        <f t="shared" ref="J5666" si="4811">SUM(J5667:J5668)</f>
        <v>1460413</v>
      </c>
      <c r="K5666" s="3">
        <f t="shared" ref="K5666" si="4812">SUM(K5667:K5668)</f>
        <v>826420</v>
      </c>
      <c r="L5666" s="3">
        <f t="shared" si="4808"/>
        <v>563800</v>
      </c>
      <c r="M5666" s="3">
        <f t="shared" ref="M5666:O5666" si="4813">SUM(M5667:M5668)</f>
        <v>181000</v>
      </c>
      <c r="N5666" s="3">
        <f t="shared" si="4813"/>
        <v>188400</v>
      </c>
      <c r="O5666" s="3">
        <f t="shared" si="4813"/>
        <v>194400</v>
      </c>
      <c r="P5666" s="3">
        <f t="shared" si="4810"/>
        <v>1390220</v>
      </c>
      <c r="Q5666" s="3">
        <f t="shared" si="4805"/>
        <v>95.193619886977174</v>
      </c>
    </row>
    <row r="5667" spans="1:17">
      <c r="A5667" s="33" t="s">
        <v>803</v>
      </c>
      <c r="B5667" s="33" t="s">
        <v>140</v>
      </c>
      <c r="C5667" s="33" t="s">
        <v>1170</v>
      </c>
      <c r="D5667" s="33" t="s">
        <v>1929</v>
      </c>
      <c r="E5667" s="34">
        <v>6111</v>
      </c>
      <c r="F5667" s="33"/>
      <c r="G5667" s="84" t="s">
        <v>3109</v>
      </c>
      <c r="H5667" s="35" t="s">
        <v>4</v>
      </c>
      <c r="I5667" s="2">
        <v>1253607</v>
      </c>
      <c r="J5667" s="2">
        <v>1253607</v>
      </c>
      <c r="K5667" s="2">
        <v>690206</v>
      </c>
      <c r="L5667" s="2">
        <f t="shared" si="4808"/>
        <v>525000</v>
      </c>
      <c r="M5667" s="2">
        <v>175000</v>
      </c>
      <c r="N5667" s="2">
        <v>175000</v>
      </c>
      <c r="O5667" s="2">
        <v>175000</v>
      </c>
      <c r="P5667" s="2">
        <f t="shared" si="4810"/>
        <v>1215206</v>
      </c>
      <c r="Q5667" s="2">
        <f t="shared" si="4805"/>
        <v>96.936759287400278</v>
      </c>
    </row>
    <row r="5668" spans="1:17">
      <c r="A5668" s="17" t="s">
        <v>803</v>
      </c>
      <c r="B5668" s="17" t="s">
        <v>140</v>
      </c>
      <c r="C5668" s="17" t="s">
        <v>1170</v>
      </c>
      <c r="D5668" s="17" t="s">
        <v>1929</v>
      </c>
      <c r="E5668" s="17" t="s">
        <v>91</v>
      </c>
      <c r="F5668" s="12" t="s">
        <v>0</v>
      </c>
      <c r="G5668" s="84" t="s">
        <v>0</v>
      </c>
      <c r="H5668" s="18" t="s">
        <v>5</v>
      </c>
      <c r="I5668" s="3">
        <v>202700</v>
      </c>
      <c r="J5668" s="3">
        <f t="shared" ref="J5668:K5668" si="4814">SUM(J5669:J5673)</f>
        <v>206806</v>
      </c>
      <c r="K5668" s="3">
        <f t="shared" si="4814"/>
        <v>136214</v>
      </c>
      <c r="L5668" s="3">
        <f t="shared" si="4808"/>
        <v>38800</v>
      </c>
      <c r="M5668" s="3">
        <f t="shared" ref="M5668:O5668" si="4815">SUM(M5669:M5673)</f>
        <v>6000</v>
      </c>
      <c r="N5668" s="3">
        <f t="shared" si="4815"/>
        <v>13400</v>
      </c>
      <c r="O5668" s="3">
        <f t="shared" si="4815"/>
        <v>19400</v>
      </c>
      <c r="P5668" s="3">
        <f t="shared" si="4810"/>
        <v>175014</v>
      </c>
      <c r="Q5668" s="3">
        <f t="shared" si="4805"/>
        <v>84.627138477607033</v>
      </c>
    </row>
    <row r="5669" spans="1:17">
      <c r="A5669" s="33" t="s">
        <v>803</v>
      </c>
      <c r="B5669" s="33" t="s">
        <v>140</v>
      </c>
      <c r="C5669" s="33" t="s">
        <v>1170</v>
      </c>
      <c r="D5669" s="33" t="s">
        <v>1929</v>
      </c>
      <c r="E5669" s="34">
        <v>6112</v>
      </c>
      <c r="F5669" s="33" t="s">
        <v>1931</v>
      </c>
      <c r="G5669" s="84" t="s">
        <v>3109</v>
      </c>
      <c r="H5669" s="35" t="s">
        <v>9</v>
      </c>
      <c r="I5669" s="2">
        <v>36700</v>
      </c>
      <c r="J5669" s="2">
        <v>36700</v>
      </c>
      <c r="K5669" s="2">
        <v>24122</v>
      </c>
      <c r="L5669" s="2">
        <f t="shared" si="4808"/>
        <v>7400</v>
      </c>
      <c r="M5669" s="2">
        <v>1000</v>
      </c>
      <c r="N5669" s="2">
        <v>2700</v>
      </c>
      <c r="O5669" s="2">
        <v>3700</v>
      </c>
      <c r="P5669" s="2">
        <f t="shared" si="4810"/>
        <v>31522</v>
      </c>
      <c r="Q5669" s="2">
        <f t="shared" si="4805"/>
        <v>85.891008174386911</v>
      </c>
    </row>
    <row r="5670" spans="1:17">
      <c r="A5670" s="33" t="s">
        <v>803</v>
      </c>
      <c r="B5670" s="33" t="s">
        <v>140</v>
      </c>
      <c r="C5670" s="33" t="s">
        <v>1170</v>
      </c>
      <c r="D5670" s="33" t="s">
        <v>1929</v>
      </c>
      <c r="E5670" s="34">
        <v>6112</v>
      </c>
      <c r="F5670" s="33" t="s">
        <v>1932</v>
      </c>
      <c r="G5670" s="84" t="s">
        <v>3109</v>
      </c>
      <c r="H5670" s="35" t="s">
        <v>10</v>
      </c>
      <c r="I5670" s="2">
        <v>112200</v>
      </c>
      <c r="J5670" s="2">
        <v>112200</v>
      </c>
      <c r="K5670" s="2">
        <v>74570</v>
      </c>
      <c r="L5670" s="2">
        <f t="shared" si="4808"/>
        <v>31400</v>
      </c>
      <c r="M5670" s="2">
        <v>5000</v>
      </c>
      <c r="N5670" s="2">
        <v>10700</v>
      </c>
      <c r="O5670" s="2">
        <v>15700</v>
      </c>
      <c r="P5670" s="2">
        <f t="shared" si="4810"/>
        <v>105970</v>
      </c>
      <c r="Q5670" s="2">
        <f t="shared" si="4805"/>
        <v>94.447415329768276</v>
      </c>
    </row>
    <row r="5671" spans="1:17">
      <c r="A5671" s="12" t="s">
        <v>803</v>
      </c>
      <c r="B5671" s="12" t="s">
        <v>140</v>
      </c>
      <c r="C5671" s="12" t="s">
        <v>1170</v>
      </c>
      <c r="D5671" s="12" t="s">
        <v>1929</v>
      </c>
      <c r="E5671" s="11">
        <v>6112</v>
      </c>
      <c r="F5671" s="12" t="s">
        <v>1933</v>
      </c>
      <c r="G5671" s="84" t="s">
        <v>3109</v>
      </c>
      <c r="H5671" s="13" t="s">
        <v>7</v>
      </c>
      <c r="I5671" s="2">
        <v>24000</v>
      </c>
      <c r="J5671" s="2">
        <v>28106</v>
      </c>
      <c r="K5671" s="2">
        <v>28106</v>
      </c>
      <c r="L5671" s="2">
        <f t="shared" si="4808"/>
        <v>0</v>
      </c>
      <c r="M5671" s="2"/>
      <c r="N5671" s="2"/>
      <c r="O5671" s="2"/>
      <c r="P5671" s="2">
        <f t="shared" si="4810"/>
        <v>28106</v>
      </c>
      <c r="Q5671" s="2">
        <f t="shared" si="4805"/>
        <v>100</v>
      </c>
    </row>
    <row r="5672" spans="1:17">
      <c r="A5672" s="12" t="s">
        <v>803</v>
      </c>
      <c r="B5672" s="12" t="s">
        <v>140</v>
      </c>
      <c r="C5672" s="12" t="s">
        <v>1170</v>
      </c>
      <c r="D5672" s="12" t="s">
        <v>1929</v>
      </c>
      <c r="E5672" s="11">
        <v>6112</v>
      </c>
      <c r="F5672" s="12" t="s">
        <v>1934</v>
      </c>
      <c r="G5672" s="84" t="s">
        <v>3109</v>
      </c>
      <c r="H5672" s="13" t="s">
        <v>8</v>
      </c>
      <c r="I5672" s="2">
        <v>19000</v>
      </c>
      <c r="J5672" s="2">
        <v>19000</v>
      </c>
      <c r="K5672" s="2">
        <v>7000</v>
      </c>
      <c r="L5672" s="2">
        <f t="shared" si="4808"/>
        <v>0</v>
      </c>
      <c r="M5672" s="2"/>
      <c r="N5672" s="2"/>
      <c r="O5672" s="2"/>
      <c r="P5672" s="2">
        <f t="shared" si="4810"/>
        <v>7000</v>
      </c>
      <c r="Q5672" s="2">
        <f t="shared" si="4805"/>
        <v>36.84210526315789</v>
      </c>
    </row>
    <row r="5673" spans="1:17">
      <c r="A5673" s="12" t="s">
        <v>803</v>
      </c>
      <c r="B5673" s="12" t="s">
        <v>140</v>
      </c>
      <c r="C5673" s="12" t="s">
        <v>1170</v>
      </c>
      <c r="D5673" s="12" t="s">
        <v>1929</v>
      </c>
      <c r="E5673" s="11">
        <v>6112</v>
      </c>
      <c r="F5673" s="12" t="s">
        <v>1935</v>
      </c>
      <c r="G5673" s="84" t="s">
        <v>3109</v>
      </c>
      <c r="H5673" s="13" t="s">
        <v>6</v>
      </c>
      <c r="I5673" s="2">
        <v>10800</v>
      </c>
      <c r="J5673" s="2">
        <v>10800</v>
      </c>
      <c r="K5673" s="2">
        <v>2416</v>
      </c>
      <c r="L5673" s="2">
        <f t="shared" si="4808"/>
        <v>0</v>
      </c>
      <c r="M5673" s="2"/>
      <c r="N5673" s="2"/>
      <c r="O5673" s="2"/>
      <c r="P5673" s="2">
        <f t="shared" si="4810"/>
        <v>2416</v>
      </c>
      <c r="Q5673" s="2">
        <f t="shared" si="4805"/>
        <v>22.37037037037037</v>
      </c>
    </row>
    <row r="5674" spans="1:17">
      <c r="A5674" s="12" t="s">
        <v>803</v>
      </c>
      <c r="B5674" s="12" t="s">
        <v>140</v>
      </c>
      <c r="C5674" s="12" t="s">
        <v>1170</v>
      </c>
      <c r="D5674" s="12" t="s">
        <v>1929</v>
      </c>
      <c r="E5674" s="18" t="s">
        <v>13</v>
      </c>
      <c r="F5674" s="18" t="s">
        <v>0</v>
      </c>
      <c r="G5674" s="81" t="s">
        <v>0</v>
      </c>
      <c r="H5674" s="18" t="s">
        <v>14</v>
      </c>
      <c r="I5674" s="3">
        <v>131628</v>
      </c>
      <c r="J5674" s="3">
        <f t="shared" ref="J5674:K5674" si="4816">SUM(J5675)</f>
        <v>131628</v>
      </c>
      <c r="K5674" s="3">
        <f t="shared" si="4816"/>
        <v>87267</v>
      </c>
      <c r="L5674" s="3">
        <f t="shared" si="4808"/>
        <v>44361</v>
      </c>
      <c r="M5674" s="3">
        <f t="shared" ref="M5674:O5674" si="4817">SUM(M5675)</f>
        <v>18300</v>
      </c>
      <c r="N5674" s="3">
        <f t="shared" si="4817"/>
        <v>18300</v>
      </c>
      <c r="O5674" s="3">
        <f t="shared" si="4817"/>
        <v>7761</v>
      </c>
      <c r="P5674" s="3">
        <f t="shared" si="4810"/>
        <v>131628</v>
      </c>
      <c r="Q5674" s="3">
        <f t="shared" si="4805"/>
        <v>100</v>
      </c>
    </row>
    <row r="5675" spans="1:17">
      <c r="A5675" s="33" t="s">
        <v>803</v>
      </c>
      <c r="B5675" s="33" t="s">
        <v>140</v>
      </c>
      <c r="C5675" s="33" t="s">
        <v>1170</v>
      </c>
      <c r="D5675" s="33" t="s">
        <v>1929</v>
      </c>
      <c r="E5675" s="34">
        <v>6121</v>
      </c>
      <c r="F5675" s="33"/>
      <c r="G5675" s="84" t="s">
        <v>3109</v>
      </c>
      <c r="H5675" s="35" t="s">
        <v>15</v>
      </c>
      <c r="I5675" s="2">
        <v>131628</v>
      </c>
      <c r="J5675" s="2">
        <v>131628</v>
      </c>
      <c r="K5675" s="2">
        <v>87267</v>
      </c>
      <c r="L5675" s="2">
        <f t="shared" si="4808"/>
        <v>44361</v>
      </c>
      <c r="M5675" s="2">
        <v>18300</v>
      </c>
      <c r="N5675" s="2">
        <v>18300</v>
      </c>
      <c r="O5675" s="2">
        <v>7761</v>
      </c>
      <c r="P5675" s="2">
        <f t="shared" si="4810"/>
        <v>131628</v>
      </c>
      <c r="Q5675" s="2">
        <f t="shared" si="4805"/>
        <v>100</v>
      </c>
    </row>
    <row r="5676" spans="1:17">
      <c r="A5676" s="12" t="s">
        <v>803</v>
      </c>
      <c r="B5676" s="12" t="s">
        <v>140</v>
      </c>
      <c r="C5676" s="12" t="s">
        <v>1170</v>
      </c>
      <c r="D5676" s="12" t="s">
        <v>1929</v>
      </c>
      <c r="E5676" s="18" t="s">
        <v>16</v>
      </c>
      <c r="F5676" s="18" t="s">
        <v>0</v>
      </c>
      <c r="G5676" s="81" t="s">
        <v>0</v>
      </c>
      <c r="H5676" s="18" t="s">
        <v>17</v>
      </c>
      <c r="I5676" s="3">
        <v>166311</v>
      </c>
      <c r="J5676" s="3">
        <f t="shared" ref="J5676:K5676" si="4818">SUM(J5677:J5684)</f>
        <v>116611</v>
      </c>
      <c r="K5676" s="3">
        <f t="shared" si="4818"/>
        <v>105232</v>
      </c>
      <c r="L5676" s="3">
        <f t="shared" si="4808"/>
        <v>3855</v>
      </c>
      <c r="M5676" s="3">
        <f t="shared" ref="M5676:O5676" si="4819">SUM(M5677:M5684)</f>
        <v>2200</v>
      </c>
      <c r="N5676" s="3">
        <f t="shared" si="4819"/>
        <v>355</v>
      </c>
      <c r="O5676" s="3">
        <f t="shared" si="4819"/>
        <v>1300</v>
      </c>
      <c r="P5676" s="3">
        <f t="shared" si="4810"/>
        <v>109087</v>
      </c>
      <c r="Q5676" s="3">
        <f t="shared" si="4805"/>
        <v>93.547778511461189</v>
      </c>
    </row>
    <row r="5677" spans="1:17">
      <c r="A5677" s="12" t="s">
        <v>803</v>
      </c>
      <c r="B5677" s="12" t="s">
        <v>140</v>
      </c>
      <c r="C5677" s="12" t="s">
        <v>1170</v>
      </c>
      <c r="D5677" s="12" t="s">
        <v>1929</v>
      </c>
      <c r="E5677" s="11">
        <v>6131</v>
      </c>
      <c r="F5677" s="12"/>
      <c r="G5677" s="84" t="s">
        <v>3109</v>
      </c>
      <c r="H5677" s="13" t="s">
        <v>18</v>
      </c>
      <c r="I5677" s="2">
        <v>2500</v>
      </c>
      <c r="J5677" s="2">
        <v>0</v>
      </c>
      <c r="K5677" s="2">
        <v>0</v>
      </c>
      <c r="L5677" s="2">
        <f t="shared" si="4808"/>
        <v>0</v>
      </c>
      <c r="M5677" s="2"/>
      <c r="N5677" s="2"/>
      <c r="O5677" s="2"/>
      <c r="P5677" s="2">
        <f t="shared" si="4810"/>
        <v>0</v>
      </c>
      <c r="Q5677" s="2" t="str">
        <f t="shared" si="4805"/>
        <v>-</v>
      </c>
    </row>
    <row r="5678" spans="1:17">
      <c r="A5678" s="12" t="s">
        <v>803</v>
      </c>
      <c r="B5678" s="12" t="s">
        <v>140</v>
      </c>
      <c r="C5678" s="12" t="s">
        <v>1170</v>
      </c>
      <c r="D5678" s="12" t="s">
        <v>1929</v>
      </c>
      <c r="E5678" s="11">
        <v>6132</v>
      </c>
      <c r="F5678" s="12"/>
      <c r="G5678" s="84" t="s">
        <v>3109</v>
      </c>
      <c r="H5678" s="13" t="s">
        <v>19</v>
      </c>
      <c r="I5678" s="2">
        <v>62000</v>
      </c>
      <c r="J5678" s="2">
        <v>62000</v>
      </c>
      <c r="K5678" s="2">
        <v>61000</v>
      </c>
      <c r="L5678" s="2">
        <f t="shared" si="4808"/>
        <v>1000</v>
      </c>
      <c r="M5678" s="2"/>
      <c r="N5678" s="2"/>
      <c r="O5678" s="2">
        <v>1000</v>
      </c>
      <c r="P5678" s="2">
        <f t="shared" si="4810"/>
        <v>62000</v>
      </c>
      <c r="Q5678" s="2">
        <f t="shared" si="4805"/>
        <v>100</v>
      </c>
    </row>
    <row r="5679" spans="1:17">
      <c r="A5679" s="12" t="s">
        <v>803</v>
      </c>
      <c r="B5679" s="12" t="s">
        <v>140</v>
      </c>
      <c r="C5679" s="12" t="s">
        <v>1170</v>
      </c>
      <c r="D5679" s="12" t="s">
        <v>1929</v>
      </c>
      <c r="E5679" s="11">
        <v>6133</v>
      </c>
      <c r="F5679" s="12"/>
      <c r="G5679" s="84" t="s">
        <v>3109</v>
      </c>
      <c r="H5679" s="13" t="s">
        <v>20</v>
      </c>
      <c r="I5679" s="2">
        <v>11668</v>
      </c>
      <c r="J5679" s="2">
        <v>11668</v>
      </c>
      <c r="K5679" s="2">
        <v>10500</v>
      </c>
      <c r="L5679" s="2">
        <f t="shared" si="4808"/>
        <v>300</v>
      </c>
      <c r="M5679" s="2">
        <v>300</v>
      </c>
      <c r="N5679" s="2"/>
      <c r="O5679" s="2"/>
      <c r="P5679" s="2">
        <f t="shared" si="4810"/>
        <v>10800</v>
      </c>
      <c r="Q5679" s="2">
        <f t="shared" si="4805"/>
        <v>92.560850188549878</v>
      </c>
    </row>
    <row r="5680" spans="1:17">
      <c r="A5680" s="12" t="s">
        <v>803</v>
      </c>
      <c r="B5680" s="12" t="s">
        <v>140</v>
      </c>
      <c r="C5680" s="12" t="s">
        <v>1170</v>
      </c>
      <c r="D5680" s="12" t="s">
        <v>1929</v>
      </c>
      <c r="E5680" s="11">
        <v>6134</v>
      </c>
      <c r="F5680" s="12"/>
      <c r="G5680" s="84" t="s">
        <v>3109</v>
      </c>
      <c r="H5680" s="13" t="s">
        <v>21</v>
      </c>
      <c r="I5680" s="2">
        <v>19965</v>
      </c>
      <c r="J5680" s="2">
        <v>11465</v>
      </c>
      <c r="K5680" s="2">
        <v>9000</v>
      </c>
      <c r="L5680" s="2">
        <f t="shared" si="4808"/>
        <v>0</v>
      </c>
      <c r="M5680" s="2"/>
      <c r="N5680" s="2"/>
      <c r="O5680" s="2"/>
      <c r="P5680" s="2">
        <f t="shared" si="4810"/>
        <v>9000</v>
      </c>
      <c r="Q5680" s="2">
        <f t="shared" si="4805"/>
        <v>78.499781945050145</v>
      </c>
    </row>
    <row r="5681" spans="1:17">
      <c r="A5681" s="12" t="s">
        <v>803</v>
      </c>
      <c r="B5681" s="12" t="s">
        <v>140</v>
      </c>
      <c r="C5681" s="12" t="s">
        <v>1170</v>
      </c>
      <c r="D5681" s="12" t="s">
        <v>1929</v>
      </c>
      <c r="E5681" s="11">
        <v>6135</v>
      </c>
      <c r="F5681" s="12"/>
      <c r="G5681" s="84" t="s">
        <v>3109</v>
      </c>
      <c r="H5681" s="13" t="s">
        <v>22</v>
      </c>
      <c r="I5681" s="2">
        <v>525</v>
      </c>
      <c r="J5681" s="2">
        <v>525</v>
      </c>
      <c r="K5681" s="2">
        <v>350</v>
      </c>
      <c r="L5681" s="2">
        <f t="shared" si="4808"/>
        <v>0</v>
      </c>
      <c r="M5681" s="2"/>
      <c r="N5681" s="2"/>
      <c r="O5681" s="2"/>
      <c r="P5681" s="2">
        <f t="shared" si="4810"/>
        <v>350</v>
      </c>
      <c r="Q5681" s="2">
        <f t="shared" si="4805"/>
        <v>66.666666666666657</v>
      </c>
    </row>
    <row r="5682" spans="1:17">
      <c r="A5682" s="12" t="s">
        <v>803</v>
      </c>
      <c r="B5682" s="12" t="s">
        <v>140</v>
      </c>
      <c r="C5682" s="12" t="s">
        <v>1170</v>
      </c>
      <c r="D5682" s="12" t="s">
        <v>1929</v>
      </c>
      <c r="E5682" s="11">
        <v>6137</v>
      </c>
      <c r="F5682" s="12"/>
      <c r="G5682" s="84" t="s">
        <v>3109</v>
      </c>
      <c r="H5682" s="13" t="s">
        <v>24</v>
      </c>
      <c r="I5682" s="2">
        <v>12998</v>
      </c>
      <c r="J5682" s="2">
        <v>3998</v>
      </c>
      <c r="K5682" s="2">
        <v>2500</v>
      </c>
      <c r="L5682" s="2">
        <f t="shared" si="4808"/>
        <v>1000</v>
      </c>
      <c r="M5682" s="2">
        <v>1000</v>
      </c>
      <c r="N5682" s="2"/>
      <c r="O5682" s="2"/>
      <c r="P5682" s="2">
        <f t="shared" si="4810"/>
        <v>3500</v>
      </c>
      <c r="Q5682" s="2">
        <f t="shared" si="4805"/>
        <v>87.543771885942974</v>
      </c>
    </row>
    <row r="5683" spans="1:17">
      <c r="A5683" s="12" t="s">
        <v>803</v>
      </c>
      <c r="B5683" s="12" t="s">
        <v>140</v>
      </c>
      <c r="C5683" s="12" t="s">
        <v>1170</v>
      </c>
      <c r="D5683" s="12" t="s">
        <v>1929</v>
      </c>
      <c r="E5683" s="11">
        <v>6138</v>
      </c>
      <c r="F5683" s="12"/>
      <c r="G5683" s="84" t="s">
        <v>3109</v>
      </c>
      <c r="H5683" s="13" t="s">
        <v>25</v>
      </c>
      <c r="I5683" s="2">
        <v>1700</v>
      </c>
      <c r="J5683" s="2">
        <v>0</v>
      </c>
      <c r="K5683" s="2">
        <v>0</v>
      </c>
      <c r="L5683" s="2">
        <f t="shared" si="4808"/>
        <v>0</v>
      </c>
      <c r="M5683" s="2"/>
      <c r="N5683" s="2"/>
      <c r="O5683" s="2"/>
      <c r="P5683" s="2">
        <f t="shared" si="4810"/>
        <v>0</v>
      </c>
      <c r="Q5683" s="2" t="str">
        <f t="shared" si="4805"/>
        <v>-</v>
      </c>
    </row>
    <row r="5684" spans="1:17">
      <c r="A5684" s="17" t="s">
        <v>803</v>
      </c>
      <c r="B5684" s="17" t="s">
        <v>140</v>
      </c>
      <c r="C5684" s="17" t="s">
        <v>1170</v>
      </c>
      <c r="D5684" s="17" t="s">
        <v>1929</v>
      </c>
      <c r="E5684" s="17" t="s">
        <v>99</v>
      </c>
      <c r="F5684" s="12" t="s">
        <v>0</v>
      </c>
      <c r="G5684" s="84" t="s">
        <v>0</v>
      </c>
      <c r="H5684" s="18" t="s">
        <v>26</v>
      </c>
      <c r="I5684" s="3">
        <v>54955</v>
      </c>
      <c r="J5684" s="3">
        <f t="shared" ref="J5684:K5684" si="4820">SUM(J5685:J5687)</f>
        <v>26955</v>
      </c>
      <c r="K5684" s="3">
        <f t="shared" si="4820"/>
        <v>21882</v>
      </c>
      <c r="L5684" s="3">
        <f t="shared" si="4808"/>
        <v>1555</v>
      </c>
      <c r="M5684" s="3">
        <f t="shared" ref="M5684:O5684" si="4821">SUM(M5685:M5687)</f>
        <v>900</v>
      </c>
      <c r="N5684" s="3">
        <f t="shared" si="4821"/>
        <v>355</v>
      </c>
      <c r="O5684" s="3">
        <f t="shared" si="4821"/>
        <v>300</v>
      </c>
      <c r="P5684" s="3">
        <f t="shared" si="4810"/>
        <v>23437</v>
      </c>
      <c r="Q5684" s="3">
        <f t="shared" si="4805"/>
        <v>86.948618067148956</v>
      </c>
    </row>
    <row r="5685" spans="1:17">
      <c r="A5685" s="12" t="s">
        <v>803</v>
      </c>
      <c r="B5685" s="12" t="s">
        <v>140</v>
      </c>
      <c r="C5685" s="12" t="s">
        <v>1170</v>
      </c>
      <c r="D5685" s="12" t="s">
        <v>1929</v>
      </c>
      <c r="E5685" s="11">
        <v>6139</v>
      </c>
      <c r="F5685" s="12"/>
      <c r="G5685" s="84" t="s">
        <v>3109</v>
      </c>
      <c r="H5685" s="13" t="s">
        <v>26</v>
      </c>
      <c r="I5685" s="2">
        <v>41799</v>
      </c>
      <c r="J5685" s="2">
        <v>13799</v>
      </c>
      <c r="K5685" s="2">
        <v>13799</v>
      </c>
      <c r="L5685" s="2">
        <f t="shared" si="4808"/>
        <v>0</v>
      </c>
      <c r="M5685" s="2"/>
      <c r="N5685" s="2"/>
      <c r="O5685" s="2"/>
      <c r="P5685" s="2">
        <f t="shared" si="4810"/>
        <v>13799</v>
      </c>
      <c r="Q5685" s="2">
        <f t="shared" si="4805"/>
        <v>100</v>
      </c>
    </row>
    <row r="5686" spans="1:17">
      <c r="A5686" s="33" t="s">
        <v>803</v>
      </c>
      <c r="B5686" s="33" t="s">
        <v>140</v>
      </c>
      <c r="C5686" s="33" t="s">
        <v>1170</v>
      </c>
      <c r="D5686" s="33" t="s">
        <v>1929</v>
      </c>
      <c r="E5686" s="34">
        <v>6139</v>
      </c>
      <c r="F5686" s="33" t="s">
        <v>1936</v>
      </c>
      <c r="G5686" s="84" t="s">
        <v>3109</v>
      </c>
      <c r="H5686" s="35" t="s">
        <v>108</v>
      </c>
      <c r="I5686" s="2">
        <v>4156</v>
      </c>
      <c r="J5686" s="2">
        <v>4156</v>
      </c>
      <c r="K5686" s="2">
        <v>3483</v>
      </c>
      <c r="L5686" s="2">
        <f t="shared" si="4808"/>
        <v>655</v>
      </c>
      <c r="M5686" s="2">
        <v>600</v>
      </c>
      <c r="N5686" s="2">
        <v>55</v>
      </c>
      <c r="O5686" s="2"/>
      <c r="P5686" s="2">
        <f t="shared" si="4810"/>
        <v>4138</v>
      </c>
      <c r="Q5686" s="2">
        <f t="shared" si="4805"/>
        <v>99.566891241578432</v>
      </c>
    </row>
    <row r="5687" spans="1:17" ht="22.5">
      <c r="A5687" s="12" t="s">
        <v>803</v>
      </c>
      <c r="B5687" s="12" t="s">
        <v>140</v>
      </c>
      <c r="C5687" s="12" t="s">
        <v>1170</v>
      </c>
      <c r="D5687" s="12" t="s">
        <v>1929</v>
      </c>
      <c r="E5687" s="11">
        <v>6139</v>
      </c>
      <c r="F5687" s="12" t="s">
        <v>1937</v>
      </c>
      <c r="G5687" s="84" t="s">
        <v>3109</v>
      </c>
      <c r="H5687" s="13" t="s">
        <v>114</v>
      </c>
      <c r="I5687" s="2">
        <v>9000</v>
      </c>
      <c r="J5687" s="2">
        <v>9000</v>
      </c>
      <c r="K5687" s="2">
        <v>4600</v>
      </c>
      <c r="L5687" s="2">
        <f t="shared" si="4808"/>
        <v>900</v>
      </c>
      <c r="M5687" s="2">
        <v>300</v>
      </c>
      <c r="N5687" s="2">
        <v>300</v>
      </c>
      <c r="O5687" s="2">
        <v>300</v>
      </c>
      <c r="P5687" s="2">
        <f t="shared" si="4810"/>
        <v>5500</v>
      </c>
      <c r="Q5687" s="2">
        <f t="shared" si="4805"/>
        <v>61.111111111111114</v>
      </c>
    </row>
    <row r="5688" spans="1:17" ht="22.5">
      <c r="A5688" s="17" t="s">
        <v>0</v>
      </c>
      <c r="B5688" s="17" t="s">
        <v>0</v>
      </c>
      <c r="C5688" s="17" t="s">
        <v>0</v>
      </c>
      <c r="D5688" s="18" t="s">
        <v>0</v>
      </c>
      <c r="E5688" s="18" t="s">
        <v>0</v>
      </c>
      <c r="F5688" s="18" t="s">
        <v>0</v>
      </c>
      <c r="G5688" s="81" t="s">
        <v>0</v>
      </c>
      <c r="H5688" s="24" t="s">
        <v>36</v>
      </c>
      <c r="I5688" s="29">
        <v>100</v>
      </c>
      <c r="J5688" s="29">
        <f t="shared" ref="J5688:K5690" si="4822">SUM(J5689)</f>
        <v>100</v>
      </c>
      <c r="K5688" s="29">
        <f t="shared" si="4822"/>
        <v>0</v>
      </c>
      <c r="L5688" s="29">
        <f t="shared" si="4808"/>
        <v>0</v>
      </c>
      <c r="M5688" s="29">
        <f t="shared" ref="M5688:O5690" si="4823">SUM(M5689)</f>
        <v>0</v>
      </c>
      <c r="N5688" s="29">
        <f t="shared" si="4823"/>
        <v>0</v>
      </c>
      <c r="O5688" s="29">
        <f t="shared" si="4823"/>
        <v>0</v>
      </c>
      <c r="P5688" s="29">
        <f t="shared" si="4810"/>
        <v>0</v>
      </c>
      <c r="Q5688" s="29">
        <f t="shared" si="4805"/>
        <v>0</v>
      </c>
    </row>
    <row r="5689" spans="1:17">
      <c r="A5689" s="12" t="s">
        <v>803</v>
      </c>
      <c r="B5689" s="12" t="s">
        <v>140</v>
      </c>
      <c r="C5689" s="12" t="s">
        <v>1170</v>
      </c>
      <c r="D5689" s="12" t="s">
        <v>1929</v>
      </c>
      <c r="E5689" s="18" t="s">
        <v>28</v>
      </c>
      <c r="F5689" s="18" t="s">
        <v>0</v>
      </c>
      <c r="G5689" s="81" t="s">
        <v>0</v>
      </c>
      <c r="H5689" s="18" t="s">
        <v>29</v>
      </c>
      <c r="I5689" s="3">
        <v>100</v>
      </c>
      <c r="J5689" s="3">
        <f t="shared" si="4822"/>
        <v>100</v>
      </c>
      <c r="K5689" s="3">
        <f t="shared" si="4822"/>
        <v>0</v>
      </c>
      <c r="L5689" s="3">
        <f t="shared" si="4808"/>
        <v>0</v>
      </c>
      <c r="M5689" s="3">
        <f t="shared" si="4823"/>
        <v>0</v>
      </c>
      <c r="N5689" s="3">
        <f t="shared" si="4823"/>
        <v>0</v>
      </c>
      <c r="O5689" s="3">
        <f t="shared" si="4823"/>
        <v>0</v>
      </c>
      <c r="P5689" s="3">
        <f t="shared" si="4810"/>
        <v>0</v>
      </c>
      <c r="Q5689" s="3">
        <f t="shared" si="4805"/>
        <v>0</v>
      </c>
    </row>
    <row r="5690" spans="1:17">
      <c r="A5690" s="17" t="s">
        <v>803</v>
      </c>
      <c r="B5690" s="17" t="s">
        <v>140</v>
      </c>
      <c r="C5690" s="17" t="s">
        <v>1170</v>
      </c>
      <c r="D5690" s="17" t="s">
        <v>1929</v>
      </c>
      <c r="E5690" s="17" t="s">
        <v>120</v>
      </c>
      <c r="F5690" s="12" t="s">
        <v>0</v>
      </c>
      <c r="G5690" s="84" t="s">
        <v>0</v>
      </c>
      <c r="H5690" s="18" t="s">
        <v>35</v>
      </c>
      <c r="I5690" s="3">
        <v>100</v>
      </c>
      <c r="J5690" s="3">
        <f t="shared" si="4822"/>
        <v>100</v>
      </c>
      <c r="K5690" s="3">
        <f t="shared" si="4822"/>
        <v>0</v>
      </c>
      <c r="L5690" s="3">
        <f t="shared" si="4808"/>
        <v>0</v>
      </c>
      <c r="M5690" s="3">
        <f t="shared" si="4823"/>
        <v>0</v>
      </c>
      <c r="N5690" s="3">
        <f t="shared" si="4823"/>
        <v>0</v>
      </c>
      <c r="O5690" s="3">
        <f t="shared" si="4823"/>
        <v>0</v>
      </c>
      <c r="P5690" s="3">
        <f t="shared" si="4810"/>
        <v>0</v>
      </c>
      <c r="Q5690" s="3">
        <f t="shared" si="4805"/>
        <v>0</v>
      </c>
    </row>
    <row r="5691" spans="1:17">
      <c r="A5691" s="12" t="s">
        <v>803</v>
      </c>
      <c r="B5691" s="12" t="s">
        <v>140</v>
      </c>
      <c r="C5691" s="12" t="s">
        <v>1170</v>
      </c>
      <c r="D5691" s="12" t="s">
        <v>1929</v>
      </c>
      <c r="E5691" s="11">
        <v>6148</v>
      </c>
      <c r="F5691" s="12"/>
      <c r="G5691" s="84" t="s">
        <v>3109</v>
      </c>
      <c r="H5691" s="13" t="s">
        <v>35</v>
      </c>
      <c r="I5691" s="2">
        <v>100</v>
      </c>
      <c r="J5691" s="2">
        <v>100</v>
      </c>
      <c r="K5691" s="2">
        <v>0</v>
      </c>
      <c r="L5691" s="2">
        <f t="shared" si="4808"/>
        <v>0</v>
      </c>
      <c r="M5691" s="2"/>
      <c r="N5691" s="2"/>
      <c r="O5691" s="2"/>
      <c r="P5691" s="2">
        <f t="shared" si="4810"/>
        <v>0</v>
      </c>
      <c r="Q5691" s="2">
        <f t="shared" si="4805"/>
        <v>0</v>
      </c>
    </row>
    <row r="5692" spans="1:17" ht="22.5">
      <c r="A5692" s="17" t="s">
        <v>0</v>
      </c>
      <c r="B5692" s="17" t="s">
        <v>0</v>
      </c>
      <c r="C5692" s="17" t="s">
        <v>0</v>
      </c>
      <c r="D5692" s="18" t="s">
        <v>0</v>
      </c>
      <c r="E5692" s="18" t="s">
        <v>0</v>
      </c>
      <c r="F5692" s="18" t="s">
        <v>0</v>
      </c>
      <c r="G5692" s="81" t="s">
        <v>0</v>
      </c>
      <c r="H5692" s="24" t="s">
        <v>58</v>
      </c>
      <c r="I5692" s="29">
        <v>44000</v>
      </c>
      <c r="J5692" s="29">
        <f t="shared" ref="J5692:K5692" si="4824">SUM(J5693)</f>
        <v>30000</v>
      </c>
      <c r="K5692" s="29">
        <f t="shared" si="4824"/>
        <v>22000</v>
      </c>
      <c r="L5692" s="29">
        <f t="shared" si="4808"/>
        <v>0</v>
      </c>
      <c r="M5692" s="29">
        <f t="shared" ref="M5692:O5692" si="4825">SUM(M5693)</f>
        <v>0</v>
      </c>
      <c r="N5692" s="29">
        <f t="shared" si="4825"/>
        <v>0</v>
      </c>
      <c r="O5692" s="29">
        <f t="shared" si="4825"/>
        <v>0</v>
      </c>
      <c r="P5692" s="29">
        <f t="shared" si="4810"/>
        <v>22000</v>
      </c>
      <c r="Q5692" s="29">
        <f t="shared" si="4805"/>
        <v>73.333333333333329</v>
      </c>
    </row>
    <row r="5693" spans="1:17">
      <c r="A5693" s="12" t="s">
        <v>803</v>
      </c>
      <c r="B5693" s="12" t="s">
        <v>140</v>
      </c>
      <c r="C5693" s="12" t="s">
        <v>1170</v>
      </c>
      <c r="D5693" s="12" t="s">
        <v>1929</v>
      </c>
      <c r="E5693" s="18" t="s">
        <v>50</v>
      </c>
      <c r="F5693" s="18" t="s">
        <v>0</v>
      </c>
      <c r="G5693" s="81" t="s">
        <v>0</v>
      </c>
      <c r="H5693" s="18" t="s">
        <v>51</v>
      </c>
      <c r="I5693" s="3">
        <v>44000</v>
      </c>
      <c r="J5693" s="3">
        <f t="shared" ref="J5693" si="4826">SUM(J5694:J5695)</f>
        <v>30000</v>
      </c>
      <c r="K5693" s="3">
        <f t="shared" ref="K5693" si="4827">SUM(K5694:K5695)</f>
        <v>22000</v>
      </c>
      <c r="L5693" s="3">
        <f t="shared" si="4808"/>
        <v>0</v>
      </c>
      <c r="M5693" s="3">
        <f t="shared" ref="M5693:O5693" si="4828">SUM(M5694:M5695)</f>
        <v>0</v>
      </c>
      <c r="N5693" s="3">
        <f t="shared" si="4828"/>
        <v>0</v>
      </c>
      <c r="O5693" s="3">
        <f t="shared" si="4828"/>
        <v>0</v>
      </c>
      <c r="P5693" s="3">
        <f t="shared" si="4810"/>
        <v>22000</v>
      </c>
      <c r="Q5693" s="3">
        <f t="shared" si="4805"/>
        <v>73.333333333333329</v>
      </c>
    </row>
    <row r="5694" spans="1:17">
      <c r="A5694" s="12" t="s">
        <v>803</v>
      </c>
      <c r="B5694" s="12" t="s">
        <v>140</v>
      </c>
      <c r="C5694" s="12" t="s">
        <v>1170</v>
      </c>
      <c r="D5694" s="12" t="s">
        <v>1929</v>
      </c>
      <c r="E5694" s="11">
        <v>8213</v>
      </c>
      <c r="F5694" s="12"/>
      <c r="G5694" s="84" t="s">
        <v>3109</v>
      </c>
      <c r="H5694" s="13" t="s">
        <v>54</v>
      </c>
      <c r="I5694" s="2">
        <v>29000</v>
      </c>
      <c r="J5694" s="2">
        <v>20000</v>
      </c>
      <c r="K5694" s="2">
        <v>14000</v>
      </c>
      <c r="L5694" s="2">
        <f t="shared" si="4808"/>
        <v>0</v>
      </c>
      <c r="M5694" s="2"/>
      <c r="N5694" s="2"/>
      <c r="O5694" s="2"/>
      <c r="P5694" s="2">
        <f t="shared" si="4810"/>
        <v>14000</v>
      </c>
      <c r="Q5694" s="2">
        <f t="shared" si="4805"/>
        <v>70</v>
      </c>
    </row>
    <row r="5695" spans="1:17">
      <c r="A5695" s="12" t="s">
        <v>803</v>
      </c>
      <c r="B5695" s="12" t="s">
        <v>140</v>
      </c>
      <c r="C5695" s="12" t="s">
        <v>1170</v>
      </c>
      <c r="D5695" s="12" t="s">
        <v>1929</v>
      </c>
      <c r="E5695" s="11">
        <v>8216</v>
      </c>
      <c r="F5695" s="12"/>
      <c r="G5695" s="84" t="s">
        <v>3109</v>
      </c>
      <c r="H5695" s="13" t="s">
        <v>57</v>
      </c>
      <c r="I5695" s="2">
        <v>15000</v>
      </c>
      <c r="J5695" s="2">
        <v>10000</v>
      </c>
      <c r="K5695" s="2">
        <v>8000</v>
      </c>
      <c r="L5695" s="2">
        <f t="shared" si="4808"/>
        <v>0</v>
      </c>
      <c r="M5695" s="2"/>
      <c r="N5695" s="2"/>
      <c r="O5695" s="2"/>
      <c r="P5695" s="2">
        <f t="shared" si="4810"/>
        <v>8000</v>
      </c>
      <c r="Q5695" s="2">
        <f t="shared" si="4805"/>
        <v>80</v>
      </c>
    </row>
    <row r="5696" spans="1:17">
      <c r="A5696" s="13" t="s">
        <v>0</v>
      </c>
      <c r="B5696" s="13" t="s">
        <v>0</v>
      </c>
      <c r="C5696" s="13" t="s">
        <v>0</v>
      </c>
      <c r="D5696" s="13" t="s">
        <v>0</v>
      </c>
      <c r="E5696" s="13" t="s">
        <v>0</v>
      </c>
      <c r="F5696" s="13" t="s">
        <v>0</v>
      </c>
      <c r="G5696" s="84" t="s">
        <v>0</v>
      </c>
      <c r="H5696" s="24" t="s">
        <v>1938</v>
      </c>
      <c r="I5696" s="29">
        <v>1798346</v>
      </c>
      <c r="J5696" s="29">
        <f t="shared" ref="J5696:K5696" si="4829">SUM(J5665,J5688,J5692)</f>
        <v>1738752</v>
      </c>
      <c r="K5696" s="29">
        <f t="shared" si="4829"/>
        <v>1040919</v>
      </c>
      <c r="L5696" s="29">
        <f t="shared" si="4808"/>
        <v>612016</v>
      </c>
      <c r="M5696" s="29">
        <f t="shared" ref="M5696:O5696" si="4830">SUM(M5665,M5688,M5692)</f>
        <v>201500</v>
      </c>
      <c r="N5696" s="29">
        <f t="shared" si="4830"/>
        <v>207055</v>
      </c>
      <c r="O5696" s="29">
        <f t="shared" si="4830"/>
        <v>203461</v>
      </c>
      <c r="P5696" s="29">
        <f t="shared" si="4810"/>
        <v>1652935</v>
      </c>
      <c r="Q5696" s="29">
        <f t="shared" si="4805"/>
        <v>95.06444852399882</v>
      </c>
    </row>
    <row r="5697" spans="1:17" ht="15.75" thickBot="1">
      <c r="A5697" s="13" t="s">
        <v>0</v>
      </c>
      <c r="B5697" s="13" t="s">
        <v>0</v>
      </c>
      <c r="C5697" s="13" t="s">
        <v>0</v>
      </c>
      <c r="D5697" s="13" t="s">
        <v>0</v>
      </c>
      <c r="E5697" s="13" t="s">
        <v>0</v>
      </c>
      <c r="F5697" s="13" t="s">
        <v>0</v>
      </c>
      <c r="G5697" s="84" t="s">
        <v>0</v>
      </c>
      <c r="H5697" s="18" t="s">
        <v>125</v>
      </c>
      <c r="I5697" s="3">
        <v>48</v>
      </c>
      <c r="J5697" s="3">
        <v>48</v>
      </c>
      <c r="K5697" s="3">
        <v>0</v>
      </c>
      <c r="L5697" s="3">
        <f t="shared" si="4808"/>
        <v>0</v>
      </c>
      <c r="M5697" s="3"/>
      <c r="N5697" s="3"/>
      <c r="O5697" s="3"/>
      <c r="P5697" s="3">
        <f t="shared" si="4810"/>
        <v>0</v>
      </c>
      <c r="Q5697" s="3">
        <f t="shared" si="4805"/>
        <v>0</v>
      </c>
    </row>
    <row r="5698" spans="1:17" ht="45.75" thickBot="1">
      <c r="A5698" s="109" t="s">
        <v>0</v>
      </c>
      <c r="B5698" s="109" t="s">
        <v>0</v>
      </c>
      <c r="C5698" s="109" t="s">
        <v>0</v>
      </c>
      <c r="D5698" s="109" t="s">
        <v>0</v>
      </c>
      <c r="E5698" s="109" t="s">
        <v>0</v>
      </c>
      <c r="F5698" s="109" t="s">
        <v>0</v>
      </c>
      <c r="G5698" s="121" t="s">
        <v>0</v>
      </c>
      <c r="H5698" s="1" t="s">
        <v>126</v>
      </c>
      <c r="I5698" s="1" t="s">
        <v>3016</v>
      </c>
      <c r="J5698" s="1" t="s">
        <v>3199</v>
      </c>
      <c r="K5698" s="1" t="s">
        <v>3198</v>
      </c>
      <c r="L5698" s="1" t="s">
        <v>3191</v>
      </c>
      <c r="M5698" s="1" t="s">
        <v>3193</v>
      </c>
      <c r="N5698" s="1" t="s">
        <v>3194</v>
      </c>
      <c r="O5698" s="1" t="s">
        <v>3195</v>
      </c>
      <c r="P5698" s="1" t="s">
        <v>3192</v>
      </c>
      <c r="Q5698" s="1" t="s">
        <v>3185</v>
      </c>
    </row>
    <row r="5699" spans="1:17">
      <c r="A5699" s="110"/>
      <c r="B5699" s="110"/>
      <c r="C5699" s="110"/>
      <c r="D5699" s="110"/>
      <c r="E5699" s="110"/>
      <c r="F5699" s="110"/>
      <c r="G5699" s="122"/>
      <c r="H5699" s="26" t="s">
        <v>0</v>
      </c>
      <c r="I5699" s="28">
        <v>1</v>
      </c>
      <c r="J5699" s="28">
        <v>2</v>
      </c>
      <c r="K5699" s="28">
        <v>3</v>
      </c>
      <c r="L5699" s="28" t="s">
        <v>3186</v>
      </c>
      <c r="M5699" s="28">
        <v>5</v>
      </c>
      <c r="N5699" s="28">
        <v>6</v>
      </c>
      <c r="O5699" s="28">
        <v>7</v>
      </c>
      <c r="P5699" s="28" t="s">
        <v>3187</v>
      </c>
      <c r="Q5699" s="28">
        <v>9</v>
      </c>
    </row>
    <row r="5700" spans="1:17">
      <c r="A5700" s="110"/>
      <c r="B5700" s="110"/>
      <c r="C5700" s="110"/>
      <c r="D5700" s="110"/>
      <c r="E5700" s="110"/>
      <c r="F5700" s="110"/>
      <c r="G5700" s="122"/>
      <c r="H5700" s="8" t="s">
        <v>878</v>
      </c>
      <c r="I5700" s="9">
        <v>1798346</v>
      </c>
      <c r="J5700" s="9">
        <f t="shared" ref="J5700" si="4831">SUM(J5696)</f>
        <v>1738752</v>
      </c>
      <c r="K5700" s="9">
        <f t="shared" ref="K5700" si="4832">SUM(K5696)</f>
        <v>1040919</v>
      </c>
      <c r="L5700" s="9">
        <f t="shared" ref="L5700:L5701" si="4833">M5700+N5700+O5700</f>
        <v>612016</v>
      </c>
      <c r="M5700" s="9">
        <f t="shared" ref="M5700:O5700" si="4834">SUM(M5696)</f>
        <v>201500</v>
      </c>
      <c r="N5700" s="9">
        <f t="shared" si="4834"/>
        <v>207055</v>
      </c>
      <c r="O5700" s="9">
        <f t="shared" si="4834"/>
        <v>203461</v>
      </c>
      <c r="P5700" s="9">
        <f t="shared" ref="P5700:P5701" si="4835">SUM(K5700+L5700)</f>
        <v>1652935</v>
      </c>
      <c r="Q5700" s="9">
        <f t="shared" si="4805"/>
        <v>95.06444852399882</v>
      </c>
    </row>
    <row r="5701" spans="1:17">
      <c r="A5701" s="110"/>
      <c r="B5701" s="110"/>
      <c r="C5701" s="110"/>
      <c r="D5701" s="110"/>
      <c r="E5701" s="110"/>
      <c r="F5701" s="110"/>
      <c r="G5701" s="122"/>
      <c r="H5701" s="10" t="s">
        <v>68</v>
      </c>
      <c r="I5701" s="9">
        <v>1798346</v>
      </c>
      <c r="J5701" s="9">
        <f t="shared" ref="J5701" si="4836">SUM(J5700)</f>
        <v>1738752</v>
      </c>
      <c r="K5701" s="9">
        <f t="shared" ref="K5701" si="4837">SUM(K5700)</f>
        <v>1040919</v>
      </c>
      <c r="L5701" s="9">
        <f t="shared" si="4833"/>
        <v>612016</v>
      </c>
      <c r="M5701" s="9">
        <f t="shared" ref="M5701:O5701" si="4838">SUM(M5700)</f>
        <v>201500</v>
      </c>
      <c r="N5701" s="9">
        <f t="shared" si="4838"/>
        <v>207055</v>
      </c>
      <c r="O5701" s="9">
        <f t="shared" si="4838"/>
        <v>203461</v>
      </c>
      <c r="P5701" s="9">
        <f t="shared" si="4835"/>
        <v>1652935</v>
      </c>
      <c r="Q5701" s="9">
        <f t="shared" si="4805"/>
        <v>95.06444852399882</v>
      </c>
    </row>
    <row r="5702" spans="1:17">
      <c r="A5702" s="111"/>
      <c r="B5702" s="111"/>
      <c r="C5702" s="111"/>
      <c r="D5702" s="111"/>
      <c r="E5702" s="111"/>
      <c r="F5702" s="111"/>
      <c r="G5702" s="123"/>
      <c r="Q5702" t="str">
        <f t="shared" si="4805"/>
        <v>-</v>
      </c>
    </row>
    <row r="5703" spans="1:17" ht="15.75" thickBot="1">
      <c r="A5703" s="13" t="s">
        <v>0</v>
      </c>
      <c r="B5703" s="13" t="s">
        <v>0</v>
      </c>
      <c r="C5703" s="13" t="s">
        <v>0</v>
      </c>
      <c r="D5703" s="13" t="s">
        <v>0</v>
      </c>
      <c r="E5703" s="13" t="s">
        <v>0</v>
      </c>
      <c r="F5703" s="13" t="s">
        <v>0</v>
      </c>
      <c r="G5703" s="84" t="s">
        <v>0</v>
      </c>
      <c r="H5703" s="27" t="s">
        <v>0</v>
      </c>
      <c r="I5703" s="27"/>
      <c r="J5703" s="27"/>
      <c r="K5703" s="27"/>
      <c r="L5703" s="27"/>
      <c r="M5703" s="27"/>
      <c r="N5703" s="27"/>
      <c r="O5703" s="27"/>
      <c r="P5703" s="27"/>
      <c r="Q5703" s="27" t="str">
        <f t="shared" si="4805"/>
        <v>-</v>
      </c>
    </row>
    <row r="5704" spans="1:17" ht="45.75" thickBot="1">
      <c r="A5704" s="1" t="s">
        <v>82</v>
      </c>
      <c r="B5704" s="1" t="s">
        <v>83</v>
      </c>
      <c r="C5704" s="1" t="s">
        <v>84</v>
      </c>
      <c r="D5704" s="19" t="s">
        <v>0</v>
      </c>
      <c r="E5704" s="1" t="s">
        <v>85</v>
      </c>
      <c r="F5704" s="1" t="s">
        <v>86</v>
      </c>
      <c r="G5704" s="82" t="s">
        <v>87</v>
      </c>
      <c r="H5704" s="1" t="s">
        <v>1</v>
      </c>
      <c r="I5704" s="1" t="s">
        <v>3016</v>
      </c>
      <c r="J5704" s="1" t="s">
        <v>3199</v>
      </c>
      <c r="K5704" s="1" t="s">
        <v>3198</v>
      </c>
      <c r="L5704" s="1" t="s">
        <v>3191</v>
      </c>
      <c r="M5704" s="1" t="s">
        <v>3193</v>
      </c>
      <c r="N5704" s="1" t="s">
        <v>3194</v>
      </c>
      <c r="O5704" s="1" t="s">
        <v>3195</v>
      </c>
      <c r="P5704" s="1" t="s">
        <v>3192</v>
      </c>
      <c r="Q5704" s="1" t="s">
        <v>3185</v>
      </c>
    </row>
    <row r="5705" spans="1:17">
      <c r="A5705" s="20" t="s">
        <v>0</v>
      </c>
      <c r="B5705" s="20" t="s">
        <v>0</v>
      </c>
      <c r="C5705" s="20" t="s">
        <v>0</v>
      </c>
      <c r="D5705" s="21" t="s">
        <v>0</v>
      </c>
      <c r="E5705" s="21" t="s">
        <v>0</v>
      </c>
      <c r="F5705" s="22" t="s">
        <v>0</v>
      </c>
      <c r="G5705" s="83" t="s">
        <v>0</v>
      </c>
      <c r="H5705" s="23" t="s">
        <v>0</v>
      </c>
      <c r="I5705" s="28">
        <v>1</v>
      </c>
      <c r="J5705" s="28">
        <v>2</v>
      </c>
      <c r="K5705" s="28">
        <v>3</v>
      </c>
      <c r="L5705" s="28" t="s">
        <v>3186</v>
      </c>
      <c r="M5705" s="28">
        <v>5</v>
      </c>
      <c r="N5705" s="28">
        <v>6</v>
      </c>
      <c r="O5705" s="28">
        <v>7</v>
      </c>
      <c r="P5705" s="28" t="s">
        <v>3187</v>
      </c>
      <c r="Q5705" s="28">
        <v>9</v>
      </c>
    </row>
    <row r="5706" spans="1:17">
      <c r="A5706" s="17" t="s">
        <v>803</v>
      </c>
      <c r="B5706" s="17" t="s">
        <v>140</v>
      </c>
      <c r="C5706" s="12" t="s">
        <v>1181</v>
      </c>
      <c r="D5706" s="12" t="s">
        <v>1939</v>
      </c>
      <c r="E5706" s="18" t="s">
        <v>0</v>
      </c>
      <c r="F5706" s="18" t="s">
        <v>0</v>
      </c>
      <c r="G5706" s="81" t="s">
        <v>0</v>
      </c>
      <c r="H5706" s="18" t="s">
        <v>1940</v>
      </c>
      <c r="I5706" s="11"/>
      <c r="J5706" s="11"/>
      <c r="K5706" s="11"/>
      <c r="L5706" s="11"/>
      <c r="M5706" s="11"/>
      <c r="N5706" s="11"/>
      <c r="O5706" s="11"/>
      <c r="P5706" s="11"/>
      <c r="Q5706" s="11" t="str">
        <f t="shared" si="4805"/>
        <v>-</v>
      </c>
    </row>
    <row r="5707" spans="1:17" ht="22.5">
      <c r="A5707" s="17" t="s">
        <v>0</v>
      </c>
      <c r="B5707" s="17" t="s">
        <v>0</v>
      </c>
      <c r="C5707" s="17" t="s">
        <v>0</v>
      </c>
      <c r="D5707" s="18" t="s">
        <v>0</v>
      </c>
      <c r="E5707" s="18" t="s">
        <v>0</v>
      </c>
      <c r="F5707" s="18" t="s">
        <v>0</v>
      </c>
      <c r="G5707" s="81" t="s">
        <v>0</v>
      </c>
      <c r="H5707" s="24" t="s">
        <v>27</v>
      </c>
      <c r="I5707" s="29">
        <v>2269582</v>
      </c>
      <c r="J5707" s="29">
        <f t="shared" ref="J5707" si="4839">SUM(J5708,J5716,J5718)</f>
        <v>2211876</v>
      </c>
      <c r="K5707" s="29">
        <f t="shared" ref="K5707" si="4840">SUM(K5708,K5716,K5718)</f>
        <v>1140609</v>
      </c>
      <c r="L5707" s="29">
        <f t="shared" ref="L5707:L5740" si="4841">M5707+N5707+O5707</f>
        <v>519020</v>
      </c>
      <c r="M5707" s="29">
        <f t="shared" ref="M5707:O5707" si="4842">SUM(M5708,M5716,M5718)</f>
        <v>178400</v>
      </c>
      <c r="N5707" s="29">
        <f t="shared" si="4842"/>
        <v>166950</v>
      </c>
      <c r="O5707" s="29">
        <f t="shared" si="4842"/>
        <v>173670</v>
      </c>
      <c r="P5707" s="29">
        <f t="shared" ref="P5707:P5740" si="4843">SUM(K5707+L5707)</f>
        <v>1659629</v>
      </c>
      <c r="Q5707" s="29">
        <f t="shared" si="4805"/>
        <v>75.032641974504898</v>
      </c>
    </row>
    <row r="5708" spans="1:17">
      <c r="A5708" s="12" t="s">
        <v>803</v>
      </c>
      <c r="B5708" s="12" t="s">
        <v>140</v>
      </c>
      <c r="C5708" s="12" t="s">
        <v>1181</v>
      </c>
      <c r="D5708" s="12" t="s">
        <v>1939</v>
      </c>
      <c r="E5708" s="18" t="s">
        <v>2</v>
      </c>
      <c r="F5708" s="18" t="s">
        <v>0</v>
      </c>
      <c r="G5708" s="81" t="s">
        <v>0</v>
      </c>
      <c r="H5708" s="18" t="s">
        <v>3</v>
      </c>
      <c r="I5708" s="3">
        <v>1859953</v>
      </c>
      <c r="J5708" s="3">
        <f t="shared" ref="J5708" si="4844">SUM(J5709:J5710)</f>
        <v>1864947</v>
      </c>
      <c r="K5708" s="3">
        <f t="shared" ref="K5708" si="4845">SUM(K5709:K5710)</f>
        <v>951754</v>
      </c>
      <c r="L5708" s="3">
        <f t="shared" si="4841"/>
        <v>450600</v>
      </c>
      <c r="M5708" s="3">
        <f t="shared" ref="M5708:O5708" si="4846">SUM(M5709:M5710)</f>
        <v>150000</v>
      </c>
      <c r="N5708" s="3">
        <f t="shared" si="4846"/>
        <v>148000</v>
      </c>
      <c r="O5708" s="3">
        <f t="shared" si="4846"/>
        <v>152600</v>
      </c>
      <c r="P5708" s="3">
        <f t="shared" si="4843"/>
        <v>1402354</v>
      </c>
      <c r="Q5708" s="3">
        <f t="shared" si="4805"/>
        <v>75.195380887499752</v>
      </c>
    </row>
    <row r="5709" spans="1:17">
      <c r="A5709" s="33" t="s">
        <v>803</v>
      </c>
      <c r="B5709" s="33" t="s">
        <v>140</v>
      </c>
      <c r="C5709" s="33" t="s">
        <v>1181</v>
      </c>
      <c r="D5709" s="33" t="s">
        <v>1939</v>
      </c>
      <c r="E5709" s="34">
        <v>6111</v>
      </c>
      <c r="F5709" s="33"/>
      <c r="G5709" s="84" t="s">
        <v>3109</v>
      </c>
      <c r="H5709" s="35" t="s">
        <v>4</v>
      </c>
      <c r="I5709" s="2">
        <v>1655453</v>
      </c>
      <c r="J5709" s="2">
        <v>1655453</v>
      </c>
      <c r="K5709" s="2">
        <v>816824</v>
      </c>
      <c r="L5709" s="2">
        <f t="shared" si="4841"/>
        <v>416000</v>
      </c>
      <c r="M5709" s="2">
        <v>140000</v>
      </c>
      <c r="N5709" s="2">
        <v>138000</v>
      </c>
      <c r="O5709" s="2">
        <v>138000</v>
      </c>
      <c r="P5709" s="2">
        <f t="shared" si="4843"/>
        <v>1232824</v>
      </c>
      <c r="Q5709" s="2">
        <f t="shared" si="4805"/>
        <v>74.470492366741908</v>
      </c>
    </row>
    <row r="5710" spans="1:17">
      <c r="A5710" s="17" t="s">
        <v>803</v>
      </c>
      <c r="B5710" s="17" t="s">
        <v>140</v>
      </c>
      <c r="C5710" s="17" t="s">
        <v>1181</v>
      </c>
      <c r="D5710" s="17" t="s">
        <v>1939</v>
      </c>
      <c r="E5710" s="17" t="s">
        <v>91</v>
      </c>
      <c r="F5710" s="12" t="s">
        <v>0</v>
      </c>
      <c r="G5710" s="84" t="s">
        <v>0</v>
      </c>
      <c r="H5710" s="18" t="s">
        <v>5</v>
      </c>
      <c r="I5710" s="3">
        <v>204500</v>
      </c>
      <c r="J5710" s="3">
        <f t="shared" ref="J5710:K5710" si="4847">SUM(J5711:J5715)</f>
        <v>209494</v>
      </c>
      <c r="K5710" s="3">
        <f t="shared" si="4847"/>
        <v>134930</v>
      </c>
      <c r="L5710" s="3">
        <f t="shared" si="4841"/>
        <v>34600</v>
      </c>
      <c r="M5710" s="3">
        <f t="shared" ref="M5710:O5710" si="4848">SUM(M5711:M5715)</f>
        <v>10000</v>
      </c>
      <c r="N5710" s="3">
        <f t="shared" si="4848"/>
        <v>10000</v>
      </c>
      <c r="O5710" s="3">
        <f t="shared" si="4848"/>
        <v>14600</v>
      </c>
      <c r="P5710" s="3">
        <f t="shared" si="4843"/>
        <v>169530</v>
      </c>
      <c r="Q5710" s="3">
        <f t="shared" si="4805"/>
        <v>80.923558669938046</v>
      </c>
    </row>
    <row r="5711" spans="1:17">
      <c r="A5711" s="33" t="s">
        <v>803</v>
      </c>
      <c r="B5711" s="33" t="s">
        <v>140</v>
      </c>
      <c r="C5711" s="33" t="s">
        <v>1181</v>
      </c>
      <c r="D5711" s="33" t="s">
        <v>1939</v>
      </c>
      <c r="E5711" s="34">
        <v>6112</v>
      </c>
      <c r="F5711" s="33" t="s">
        <v>1941</v>
      </c>
      <c r="G5711" s="84" t="s">
        <v>3109</v>
      </c>
      <c r="H5711" s="35" t="s">
        <v>9</v>
      </c>
      <c r="I5711" s="2">
        <v>33100</v>
      </c>
      <c r="J5711" s="2">
        <v>33100</v>
      </c>
      <c r="K5711" s="2">
        <v>17591</v>
      </c>
      <c r="L5711" s="2">
        <f t="shared" si="4841"/>
        <v>4600</v>
      </c>
      <c r="M5711" s="2">
        <v>1000</v>
      </c>
      <c r="N5711" s="2">
        <v>1000</v>
      </c>
      <c r="O5711" s="2">
        <v>2600</v>
      </c>
      <c r="P5711" s="2">
        <f t="shared" si="4843"/>
        <v>22191</v>
      </c>
      <c r="Q5711" s="2">
        <f t="shared" si="4805"/>
        <v>67.042296072507554</v>
      </c>
    </row>
    <row r="5712" spans="1:17">
      <c r="A5712" s="33" t="s">
        <v>803</v>
      </c>
      <c r="B5712" s="33" t="s">
        <v>140</v>
      </c>
      <c r="C5712" s="33" t="s">
        <v>1181</v>
      </c>
      <c r="D5712" s="33" t="s">
        <v>1939</v>
      </c>
      <c r="E5712" s="34">
        <v>6112</v>
      </c>
      <c r="F5712" s="33" t="s">
        <v>1942</v>
      </c>
      <c r="G5712" s="84" t="s">
        <v>3109</v>
      </c>
      <c r="H5712" s="35" t="s">
        <v>10</v>
      </c>
      <c r="I5712" s="2">
        <v>132400</v>
      </c>
      <c r="J5712" s="2">
        <v>132400</v>
      </c>
      <c r="K5712" s="2">
        <v>75641</v>
      </c>
      <c r="L5712" s="2">
        <f t="shared" si="4841"/>
        <v>30000</v>
      </c>
      <c r="M5712" s="2">
        <v>9000</v>
      </c>
      <c r="N5712" s="2">
        <v>9000</v>
      </c>
      <c r="O5712" s="2">
        <v>12000</v>
      </c>
      <c r="P5712" s="2">
        <f t="shared" si="4843"/>
        <v>105641</v>
      </c>
      <c r="Q5712" s="2">
        <f t="shared" si="4805"/>
        <v>79.7892749244713</v>
      </c>
    </row>
    <row r="5713" spans="1:17">
      <c r="A5713" s="12" t="s">
        <v>803</v>
      </c>
      <c r="B5713" s="12" t="s">
        <v>140</v>
      </c>
      <c r="C5713" s="12" t="s">
        <v>1181</v>
      </c>
      <c r="D5713" s="12" t="s">
        <v>1939</v>
      </c>
      <c r="E5713" s="11">
        <v>6112</v>
      </c>
      <c r="F5713" s="12" t="s">
        <v>1943</v>
      </c>
      <c r="G5713" s="84" t="s">
        <v>3109</v>
      </c>
      <c r="H5713" s="13" t="s">
        <v>7</v>
      </c>
      <c r="I5713" s="2">
        <v>28000</v>
      </c>
      <c r="J5713" s="2">
        <v>32994</v>
      </c>
      <c r="K5713" s="2">
        <v>32994</v>
      </c>
      <c r="L5713" s="2">
        <f t="shared" si="4841"/>
        <v>0</v>
      </c>
      <c r="M5713" s="2"/>
      <c r="N5713" s="2"/>
      <c r="O5713" s="2"/>
      <c r="P5713" s="2">
        <f t="shared" si="4843"/>
        <v>32994</v>
      </c>
      <c r="Q5713" s="2">
        <f t="shared" si="4805"/>
        <v>100</v>
      </c>
    </row>
    <row r="5714" spans="1:17">
      <c r="A5714" s="12" t="s">
        <v>803</v>
      </c>
      <c r="B5714" s="12" t="s">
        <v>140</v>
      </c>
      <c r="C5714" s="12" t="s">
        <v>1181</v>
      </c>
      <c r="D5714" s="12" t="s">
        <v>1939</v>
      </c>
      <c r="E5714" s="11">
        <v>6112</v>
      </c>
      <c r="F5714" s="12" t="s">
        <v>1944</v>
      </c>
      <c r="G5714" s="84" t="s">
        <v>3109</v>
      </c>
      <c r="H5714" s="13" t="s">
        <v>8</v>
      </c>
      <c r="I5714" s="2">
        <v>0</v>
      </c>
      <c r="J5714" s="2">
        <v>0</v>
      </c>
      <c r="K5714" s="2">
        <v>0</v>
      </c>
      <c r="L5714" s="2">
        <f t="shared" si="4841"/>
        <v>0</v>
      </c>
      <c r="M5714" s="2"/>
      <c r="N5714" s="2"/>
      <c r="O5714" s="2"/>
      <c r="P5714" s="2">
        <f t="shared" si="4843"/>
        <v>0</v>
      </c>
      <c r="Q5714" s="2" t="str">
        <f t="shared" si="4805"/>
        <v>-</v>
      </c>
    </row>
    <row r="5715" spans="1:17">
      <c r="A5715" s="12" t="s">
        <v>803</v>
      </c>
      <c r="B5715" s="12" t="s">
        <v>140</v>
      </c>
      <c r="C5715" s="12" t="s">
        <v>1181</v>
      </c>
      <c r="D5715" s="12" t="s">
        <v>1939</v>
      </c>
      <c r="E5715" s="11">
        <v>6112</v>
      </c>
      <c r="F5715" s="12" t="s">
        <v>1945</v>
      </c>
      <c r="G5715" s="84" t="s">
        <v>3109</v>
      </c>
      <c r="H5715" s="13" t="s">
        <v>6</v>
      </c>
      <c r="I5715" s="2">
        <v>11000</v>
      </c>
      <c r="J5715" s="2">
        <v>11000</v>
      </c>
      <c r="K5715" s="2">
        <v>8704</v>
      </c>
      <c r="L5715" s="2">
        <f t="shared" si="4841"/>
        <v>0</v>
      </c>
      <c r="M5715" s="2"/>
      <c r="N5715" s="2"/>
      <c r="O5715" s="2"/>
      <c r="P5715" s="2">
        <f t="shared" si="4843"/>
        <v>8704</v>
      </c>
      <c r="Q5715" s="2">
        <f t="shared" si="4805"/>
        <v>79.127272727272725</v>
      </c>
    </row>
    <row r="5716" spans="1:17">
      <c r="A5716" s="12" t="s">
        <v>803</v>
      </c>
      <c r="B5716" s="12" t="s">
        <v>140</v>
      </c>
      <c r="C5716" s="12" t="s">
        <v>1181</v>
      </c>
      <c r="D5716" s="12" t="s">
        <v>1939</v>
      </c>
      <c r="E5716" s="18" t="s">
        <v>13</v>
      </c>
      <c r="F5716" s="18" t="s">
        <v>0</v>
      </c>
      <c r="G5716" s="81" t="s">
        <v>0</v>
      </c>
      <c r="H5716" s="18" t="s">
        <v>14</v>
      </c>
      <c r="I5716" s="3">
        <v>173822</v>
      </c>
      <c r="J5716" s="3">
        <f t="shared" ref="J5716:K5716" si="4849">SUM(J5717)</f>
        <v>173822</v>
      </c>
      <c r="K5716" s="3">
        <f t="shared" si="4849"/>
        <v>85352</v>
      </c>
      <c r="L5716" s="3">
        <f t="shared" si="4841"/>
        <v>43500</v>
      </c>
      <c r="M5716" s="3">
        <f t="shared" ref="M5716:O5716" si="4850">SUM(M5717)</f>
        <v>14500</v>
      </c>
      <c r="N5716" s="3">
        <f t="shared" si="4850"/>
        <v>14500</v>
      </c>
      <c r="O5716" s="3">
        <f t="shared" si="4850"/>
        <v>14500</v>
      </c>
      <c r="P5716" s="3">
        <f t="shared" si="4843"/>
        <v>128852</v>
      </c>
      <c r="Q5716" s="3">
        <f t="shared" si="4805"/>
        <v>74.128706377788774</v>
      </c>
    </row>
    <row r="5717" spans="1:17">
      <c r="A5717" s="33" t="s">
        <v>803</v>
      </c>
      <c r="B5717" s="33" t="s">
        <v>140</v>
      </c>
      <c r="C5717" s="33" t="s">
        <v>1181</v>
      </c>
      <c r="D5717" s="33" t="s">
        <v>1939</v>
      </c>
      <c r="E5717" s="34">
        <v>6121</v>
      </c>
      <c r="F5717" s="33"/>
      <c r="G5717" s="84" t="s">
        <v>3109</v>
      </c>
      <c r="H5717" s="35" t="s">
        <v>15</v>
      </c>
      <c r="I5717" s="2">
        <v>173822</v>
      </c>
      <c r="J5717" s="2">
        <v>173822</v>
      </c>
      <c r="K5717" s="2">
        <v>85352</v>
      </c>
      <c r="L5717" s="2">
        <f t="shared" si="4841"/>
        <v>43500</v>
      </c>
      <c r="M5717" s="2">
        <v>14500</v>
      </c>
      <c r="N5717" s="2">
        <v>14500</v>
      </c>
      <c r="O5717" s="2">
        <v>14500</v>
      </c>
      <c r="P5717" s="2">
        <f t="shared" si="4843"/>
        <v>128852</v>
      </c>
      <c r="Q5717" s="2">
        <f t="shared" si="4805"/>
        <v>74.128706377788774</v>
      </c>
    </row>
    <row r="5718" spans="1:17">
      <c r="A5718" s="12" t="s">
        <v>803</v>
      </c>
      <c r="B5718" s="12" t="s">
        <v>140</v>
      </c>
      <c r="C5718" s="12" t="s">
        <v>1181</v>
      </c>
      <c r="D5718" s="12" t="s">
        <v>1939</v>
      </c>
      <c r="E5718" s="18" t="s">
        <v>16</v>
      </c>
      <c r="F5718" s="18" t="s">
        <v>0</v>
      </c>
      <c r="G5718" s="81" t="s">
        <v>0</v>
      </c>
      <c r="H5718" s="18" t="s">
        <v>17</v>
      </c>
      <c r="I5718" s="3">
        <v>235807</v>
      </c>
      <c r="J5718" s="3">
        <f t="shared" ref="J5718:K5718" si="4851">SUM(J5719:J5727)</f>
        <v>173107</v>
      </c>
      <c r="K5718" s="3">
        <f t="shared" si="4851"/>
        <v>103503</v>
      </c>
      <c r="L5718" s="3">
        <f t="shared" si="4841"/>
        <v>24920</v>
      </c>
      <c r="M5718" s="3">
        <f t="shared" ref="M5718:O5718" si="4852">SUM(M5719:M5727)</f>
        <v>13900</v>
      </c>
      <c r="N5718" s="3">
        <f t="shared" si="4852"/>
        <v>4450</v>
      </c>
      <c r="O5718" s="3">
        <f t="shared" si="4852"/>
        <v>6570</v>
      </c>
      <c r="P5718" s="3">
        <f t="shared" si="4843"/>
        <v>128423</v>
      </c>
      <c r="Q5718" s="3">
        <f t="shared" si="4805"/>
        <v>74.187063492521972</v>
      </c>
    </row>
    <row r="5719" spans="1:17">
      <c r="A5719" s="12" t="s">
        <v>803</v>
      </c>
      <c r="B5719" s="12" t="s">
        <v>140</v>
      </c>
      <c r="C5719" s="12" t="s">
        <v>1181</v>
      </c>
      <c r="D5719" s="12" t="s">
        <v>1939</v>
      </c>
      <c r="E5719" s="11">
        <v>6131</v>
      </c>
      <c r="F5719" s="12"/>
      <c r="G5719" s="84" t="s">
        <v>3109</v>
      </c>
      <c r="H5719" s="13" t="s">
        <v>18</v>
      </c>
      <c r="I5719" s="2">
        <v>15000</v>
      </c>
      <c r="J5719" s="2">
        <v>0</v>
      </c>
      <c r="K5719" s="2">
        <v>0</v>
      </c>
      <c r="L5719" s="2">
        <f t="shared" si="4841"/>
        <v>0</v>
      </c>
      <c r="M5719" s="2"/>
      <c r="N5719" s="2"/>
      <c r="O5719" s="2"/>
      <c r="P5719" s="2">
        <f t="shared" si="4843"/>
        <v>0</v>
      </c>
      <c r="Q5719" s="2" t="str">
        <f t="shared" si="4805"/>
        <v>-</v>
      </c>
    </row>
    <row r="5720" spans="1:17">
      <c r="A5720" s="12" t="s">
        <v>803</v>
      </c>
      <c r="B5720" s="12" t="s">
        <v>140</v>
      </c>
      <c r="C5720" s="12" t="s">
        <v>1181</v>
      </c>
      <c r="D5720" s="12" t="s">
        <v>1939</v>
      </c>
      <c r="E5720" s="11">
        <v>6132</v>
      </c>
      <c r="F5720" s="12"/>
      <c r="G5720" s="84" t="s">
        <v>3109</v>
      </c>
      <c r="H5720" s="13" t="s">
        <v>19</v>
      </c>
      <c r="I5720" s="2">
        <v>49000</v>
      </c>
      <c r="J5720" s="2">
        <v>49000</v>
      </c>
      <c r="K5720" s="2">
        <v>39750</v>
      </c>
      <c r="L5720" s="2">
        <f t="shared" si="4841"/>
        <v>3500</v>
      </c>
      <c r="M5720" s="2">
        <v>1000</v>
      </c>
      <c r="N5720" s="2">
        <v>1000</v>
      </c>
      <c r="O5720" s="2">
        <v>1500</v>
      </c>
      <c r="P5720" s="2">
        <f t="shared" si="4843"/>
        <v>43250</v>
      </c>
      <c r="Q5720" s="2">
        <f t="shared" si="4805"/>
        <v>88.265306122448976</v>
      </c>
    </row>
    <row r="5721" spans="1:17">
      <c r="A5721" s="12" t="s">
        <v>803</v>
      </c>
      <c r="B5721" s="12" t="s">
        <v>140</v>
      </c>
      <c r="C5721" s="12" t="s">
        <v>1181</v>
      </c>
      <c r="D5721" s="12" t="s">
        <v>1939</v>
      </c>
      <c r="E5721" s="11">
        <v>6133</v>
      </c>
      <c r="F5721" s="12"/>
      <c r="G5721" s="84" t="s">
        <v>3109</v>
      </c>
      <c r="H5721" s="13" t="s">
        <v>20</v>
      </c>
      <c r="I5721" s="2">
        <v>11650</v>
      </c>
      <c r="J5721" s="2">
        <v>11650</v>
      </c>
      <c r="K5721" s="2">
        <v>6150</v>
      </c>
      <c r="L5721" s="2">
        <f t="shared" si="4841"/>
        <v>2820</v>
      </c>
      <c r="M5721" s="2">
        <v>900</v>
      </c>
      <c r="N5721" s="2">
        <v>950</v>
      </c>
      <c r="O5721" s="2">
        <v>970</v>
      </c>
      <c r="P5721" s="2">
        <f t="shared" si="4843"/>
        <v>8970</v>
      </c>
      <c r="Q5721" s="2">
        <f t="shared" si="4805"/>
        <v>76.995708154506431</v>
      </c>
    </row>
    <row r="5722" spans="1:17">
      <c r="A5722" s="12" t="s">
        <v>803</v>
      </c>
      <c r="B5722" s="12" t="s">
        <v>140</v>
      </c>
      <c r="C5722" s="12" t="s">
        <v>1181</v>
      </c>
      <c r="D5722" s="12" t="s">
        <v>1939</v>
      </c>
      <c r="E5722" s="11">
        <v>6134</v>
      </c>
      <c r="F5722" s="12"/>
      <c r="G5722" s="84" t="s">
        <v>3109</v>
      </c>
      <c r="H5722" s="13" t="s">
        <v>21</v>
      </c>
      <c r="I5722" s="2">
        <v>40000</v>
      </c>
      <c r="J5722" s="2">
        <v>30000</v>
      </c>
      <c r="K5722" s="2">
        <v>18300</v>
      </c>
      <c r="L5722" s="2">
        <f t="shared" si="4841"/>
        <v>2600</v>
      </c>
      <c r="M5722" s="2"/>
      <c r="N5722" s="2">
        <v>1000</v>
      </c>
      <c r="O5722" s="2">
        <v>1600</v>
      </c>
      <c r="P5722" s="2">
        <f t="shared" si="4843"/>
        <v>20900</v>
      </c>
      <c r="Q5722" s="2">
        <f t="shared" si="4805"/>
        <v>69.666666666666671</v>
      </c>
    </row>
    <row r="5723" spans="1:17">
      <c r="A5723" s="12" t="s">
        <v>803</v>
      </c>
      <c r="B5723" s="12" t="s">
        <v>140</v>
      </c>
      <c r="C5723" s="12" t="s">
        <v>1181</v>
      </c>
      <c r="D5723" s="12" t="s">
        <v>1939</v>
      </c>
      <c r="E5723" s="11">
        <v>6135</v>
      </c>
      <c r="F5723" s="12"/>
      <c r="G5723" s="84" t="s">
        <v>3109</v>
      </c>
      <c r="H5723" s="13" t="s">
        <v>22</v>
      </c>
      <c r="I5723" s="2">
        <v>425</v>
      </c>
      <c r="J5723" s="2">
        <v>225</v>
      </c>
      <c r="K5723" s="2">
        <v>200</v>
      </c>
      <c r="L5723" s="2">
        <f t="shared" si="4841"/>
        <v>0</v>
      </c>
      <c r="M5723" s="2"/>
      <c r="N5723" s="2"/>
      <c r="O5723" s="2"/>
      <c r="P5723" s="2">
        <f t="shared" si="4843"/>
        <v>200</v>
      </c>
      <c r="Q5723" s="2">
        <f t="shared" si="4805"/>
        <v>88.888888888888886</v>
      </c>
    </row>
    <row r="5724" spans="1:17">
      <c r="A5724" s="12" t="s">
        <v>803</v>
      </c>
      <c r="B5724" s="12" t="s">
        <v>140</v>
      </c>
      <c r="C5724" s="12" t="s">
        <v>1181</v>
      </c>
      <c r="D5724" s="12" t="s">
        <v>1939</v>
      </c>
      <c r="E5724" s="11">
        <v>6136</v>
      </c>
      <c r="F5724" s="12"/>
      <c r="G5724" s="84" t="s">
        <v>3109</v>
      </c>
      <c r="H5724" s="13" t="s">
        <v>23</v>
      </c>
      <c r="I5724" s="2">
        <v>20000</v>
      </c>
      <c r="J5724" s="2">
        <v>20000</v>
      </c>
      <c r="K5724" s="2">
        <v>8040</v>
      </c>
      <c r="L5724" s="2">
        <f t="shared" si="4841"/>
        <v>7500</v>
      </c>
      <c r="M5724" s="2">
        <v>4000</v>
      </c>
      <c r="N5724" s="2">
        <v>1500</v>
      </c>
      <c r="O5724" s="2">
        <v>2000</v>
      </c>
      <c r="P5724" s="2">
        <f t="shared" si="4843"/>
        <v>15540</v>
      </c>
      <c r="Q5724" s="2">
        <f t="shared" si="4805"/>
        <v>77.7</v>
      </c>
    </row>
    <row r="5725" spans="1:17">
      <c r="A5725" s="12" t="s">
        <v>803</v>
      </c>
      <c r="B5725" s="12" t="s">
        <v>140</v>
      </c>
      <c r="C5725" s="12" t="s">
        <v>1181</v>
      </c>
      <c r="D5725" s="12" t="s">
        <v>1939</v>
      </c>
      <c r="E5725" s="11">
        <v>6137</v>
      </c>
      <c r="F5725" s="12"/>
      <c r="G5725" s="84" t="s">
        <v>3109</v>
      </c>
      <c r="H5725" s="13" t="s">
        <v>24</v>
      </c>
      <c r="I5725" s="2">
        <v>22250</v>
      </c>
      <c r="J5725" s="2">
        <v>17250</v>
      </c>
      <c r="K5725" s="2">
        <v>9500</v>
      </c>
      <c r="L5725" s="2">
        <f t="shared" si="4841"/>
        <v>5500</v>
      </c>
      <c r="M5725" s="2">
        <v>5000</v>
      </c>
      <c r="N5725" s="2"/>
      <c r="O5725" s="2">
        <v>500</v>
      </c>
      <c r="P5725" s="2">
        <f t="shared" si="4843"/>
        <v>15000</v>
      </c>
      <c r="Q5725" s="2">
        <f t="shared" ref="Q5725:Q5788" si="4853">IF(J5725=0,"-",P5725/J5725*100)</f>
        <v>86.956521739130437</v>
      </c>
    </row>
    <row r="5726" spans="1:17">
      <c r="A5726" s="12" t="s">
        <v>803</v>
      </c>
      <c r="B5726" s="12" t="s">
        <v>140</v>
      </c>
      <c r="C5726" s="12" t="s">
        <v>1181</v>
      </c>
      <c r="D5726" s="12" t="s">
        <v>1939</v>
      </c>
      <c r="E5726" s="11">
        <v>6138</v>
      </c>
      <c r="F5726" s="12"/>
      <c r="G5726" s="84" t="s">
        <v>3109</v>
      </c>
      <c r="H5726" s="13" t="s">
        <v>25</v>
      </c>
      <c r="I5726" s="2">
        <v>2500</v>
      </c>
      <c r="J5726" s="2">
        <v>0</v>
      </c>
      <c r="K5726" s="2">
        <v>0</v>
      </c>
      <c r="L5726" s="2">
        <f t="shared" si="4841"/>
        <v>0</v>
      </c>
      <c r="M5726" s="2"/>
      <c r="N5726" s="2"/>
      <c r="O5726" s="2"/>
      <c r="P5726" s="2">
        <f t="shared" si="4843"/>
        <v>0</v>
      </c>
      <c r="Q5726" s="2" t="str">
        <f t="shared" si="4853"/>
        <v>-</v>
      </c>
    </row>
    <row r="5727" spans="1:17">
      <c r="A5727" s="17" t="s">
        <v>803</v>
      </c>
      <c r="B5727" s="17" t="s">
        <v>140</v>
      </c>
      <c r="C5727" s="17" t="s">
        <v>1181</v>
      </c>
      <c r="D5727" s="17" t="s">
        <v>1939</v>
      </c>
      <c r="E5727" s="17" t="s">
        <v>99</v>
      </c>
      <c r="F5727" s="12" t="s">
        <v>0</v>
      </c>
      <c r="G5727" s="84" t="s">
        <v>0</v>
      </c>
      <c r="H5727" s="18" t="s">
        <v>26</v>
      </c>
      <c r="I5727" s="3">
        <v>74982</v>
      </c>
      <c r="J5727" s="3">
        <f t="shared" ref="J5727:K5727" si="4854">SUM(J5728:J5730)</f>
        <v>44982</v>
      </c>
      <c r="K5727" s="3">
        <f t="shared" si="4854"/>
        <v>21563</v>
      </c>
      <c r="L5727" s="3">
        <f t="shared" si="4841"/>
        <v>3000</v>
      </c>
      <c r="M5727" s="3">
        <f t="shared" ref="M5727:O5727" si="4855">SUM(M5728:M5730)</f>
        <v>3000</v>
      </c>
      <c r="N5727" s="3">
        <f t="shared" si="4855"/>
        <v>0</v>
      </c>
      <c r="O5727" s="3">
        <f t="shared" si="4855"/>
        <v>0</v>
      </c>
      <c r="P5727" s="3">
        <f t="shared" si="4843"/>
        <v>24563</v>
      </c>
      <c r="Q5727" s="3">
        <f t="shared" si="4853"/>
        <v>54.606286959228136</v>
      </c>
    </row>
    <row r="5728" spans="1:17">
      <c r="A5728" s="12" t="s">
        <v>803</v>
      </c>
      <c r="B5728" s="12" t="s">
        <v>140</v>
      </c>
      <c r="C5728" s="12" t="s">
        <v>1181</v>
      </c>
      <c r="D5728" s="12" t="s">
        <v>1939</v>
      </c>
      <c r="E5728" s="11">
        <v>6139</v>
      </c>
      <c r="F5728" s="12"/>
      <c r="G5728" s="84" t="s">
        <v>3109</v>
      </c>
      <c r="H5728" s="13" t="s">
        <v>26</v>
      </c>
      <c r="I5728" s="2">
        <v>61000</v>
      </c>
      <c r="J5728" s="2">
        <v>31000</v>
      </c>
      <c r="K5728" s="2">
        <v>19000</v>
      </c>
      <c r="L5728" s="2">
        <f t="shared" si="4841"/>
        <v>3000</v>
      </c>
      <c r="M5728" s="2">
        <v>3000</v>
      </c>
      <c r="N5728" s="2"/>
      <c r="O5728" s="2"/>
      <c r="P5728" s="2">
        <f t="shared" si="4843"/>
        <v>22000</v>
      </c>
      <c r="Q5728" s="2">
        <f t="shared" si="4853"/>
        <v>70.967741935483872</v>
      </c>
    </row>
    <row r="5729" spans="1:17">
      <c r="A5729" s="33" t="s">
        <v>803</v>
      </c>
      <c r="B5729" s="33" t="s">
        <v>140</v>
      </c>
      <c r="C5729" s="33" t="s">
        <v>1181</v>
      </c>
      <c r="D5729" s="33" t="s">
        <v>1939</v>
      </c>
      <c r="E5729" s="34">
        <v>6139</v>
      </c>
      <c r="F5729" s="33" t="s">
        <v>1946</v>
      </c>
      <c r="G5729" s="84" t="s">
        <v>3109</v>
      </c>
      <c r="H5729" s="35" t="s">
        <v>108</v>
      </c>
      <c r="I5729" s="2">
        <v>4982</v>
      </c>
      <c r="J5729" s="2">
        <v>4982</v>
      </c>
      <c r="K5729" s="2">
        <v>2563</v>
      </c>
      <c r="L5729" s="2">
        <f t="shared" si="4841"/>
        <v>0</v>
      </c>
      <c r="M5729" s="2"/>
      <c r="N5729" s="2"/>
      <c r="O5729" s="2"/>
      <c r="P5729" s="2">
        <f t="shared" si="4843"/>
        <v>2563</v>
      </c>
      <c r="Q5729" s="2">
        <f t="shared" si="4853"/>
        <v>51.445202729827379</v>
      </c>
    </row>
    <row r="5730" spans="1:17" ht="22.5">
      <c r="A5730" s="12" t="s">
        <v>803</v>
      </c>
      <c r="B5730" s="12" t="s">
        <v>140</v>
      </c>
      <c r="C5730" s="12" t="s">
        <v>1181</v>
      </c>
      <c r="D5730" s="12" t="s">
        <v>1939</v>
      </c>
      <c r="E5730" s="11">
        <v>6139</v>
      </c>
      <c r="F5730" s="12" t="s">
        <v>1947</v>
      </c>
      <c r="G5730" s="84" t="s">
        <v>3109</v>
      </c>
      <c r="H5730" s="13" t="s">
        <v>114</v>
      </c>
      <c r="I5730" s="2">
        <v>9000</v>
      </c>
      <c r="J5730" s="2">
        <v>9000</v>
      </c>
      <c r="K5730" s="2">
        <v>0</v>
      </c>
      <c r="L5730" s="2">
        <f t="shared" si="4841"/>
        <v>0</v>
      </c>
      <c r="M5730" s="2"/>
      <c r="N5730" s="2"/>
      <c r="O5730" s="2"/>
      <c r="P5730" s="2">
        <f t="shared" si="4843"/>
        <v>0</v>
      </c>
      <c r="Q5730" s="2">
        <f t="shared" si="4853"/>
        <v>0</v>
      </c>
    </row>
    <row r="5731" spans="1:17" ht="22.5">
      <c r="A5731" s="17" t="s">
        <v>0</v>
      </c>
      <c r="B5731" s="17" t="s">
        <v>0</v>
      </c>
      <c r="C5731" s="17" t="s">
        <v>0</v>
      </c>
      <c r="D5731" s="18" t="s">
        <v>0</v>
      </c>
      <c r="E5731" s="18" t="s">
        <v>0</v>
      </c>
      <c r="F5731" s="18" t="s">
        <v>0</v>
      </c>
      <c r="G5731" s="81" t="s">
        <v>0</v>
      </c>
      <c r="H5731" s="24" t="s">
        <v>36</v>
      </c>
      <c r="I5731" s="29">
        <v>100</v>
      </c>
      <c r="J5731" s="29">
        <f t="shared" ref="J5731:K5733" si="4856">SUM(J5732)</f>
        <v>2060</v>
      </c>
      <c r="K5731" s="29">
        <f t="shared" si="4856"/>
        <v>1960</v>
      </c>
      <c r="L5731" s="29">
        <f t="shared" si="4841"/>
        <v>0</v>
      </c>
      <c r="M5731" s="29">
        <f t="shared" ref="M5731:O5733" si="4857">SUM(M5732)</f>
        <v>0</v>
      </c>
      <c r="N5731" s="29">
        <f t="shared" si="4857"/>
        <v>0</v>
      </c>
      <c r="O5731" s="29">
        <f t="shared" si="4857"/>
        <v>0</v>
      </c>
      <c r="P5731" s="29">
        <f t="shared" si="4843"/>
        <v>1960</v>
      </c>
      <c r="Q5731" s="29">
        <f t="shared" si="4853"/>
        <v>95.145631067961162</v>
      </c>
    </row>
    <row r="5732" spans="1:17">
      <c r="A5732" s="12" t="s">
        <v>803</v>
      </c>
      <c r="B5732" s="12" t="s">
        <v>140</v>
      </c>
      <c r="C5732" s="12" t="s">
        <v>1181</v>
      </c>
      <c r="D5732" s="12" t="s">
        <v>1939</v>
      </c>
      <c r="E5732" s="18" t="s">
        <v>28</v>
      </c>
      <c r="F5732" s="18" t="s">
        <v>0</v>
      </c>
      <c r="G5732" s="81" t="s">
        <v>0</v>
      </c>
      <c r="H5732" s="18" t="s">
        <v>29</v>
      </c>
      <c r="I5732" s="3">
        <v>100</v>
      </c>
      <c r="J5732" s="3">
        <f t="shared" si="4856"/>
        <v>2060</v>
      </c>
      <c r="K5732" s="3">
        <f t="shared" si="4856"/>
        <v>1960</v>
      </c>
      <c r="L5732" s="3">
        <f t="shared" si="4841"/>
        <v>0</v>
      </c>
      <c r="M5732" s="3">
        <f t="shared" si="4857"/>
        <v>0</v>
      </c>
      <c r="N5732" s="3">
        <f t="shared" si="4857"/>
        <v>0</v>
      </c>
      <c r="O5732" s="3">
        <f t="shared" si="4857"/>
        <v>0</v>
      </c>
      <c r="P5732" s="3">
        <f t="shared" si="4843"/>
        <v>1960</v>
      </c>
      <c r="Q5732" s="3">
        <f t="shared" si="4853"/>
        <v>95.145631067961162</v>
      </c>
    </row>
    <row r="5733" spans="1:17">
      <c r="A5733" s="17" t="s">
        <v>803</v>
      </c>
      <c r="B5733" s="17" t="s">
        <v>140</v>
      </c>
      <c r="C5733" s="17" t="s">
        <v>1181</v>
      </c>
      <c r="D5733" s="17" t="s">
        <v>1939</v>
      </c>
      <c r="E5733" s="17" t="s">
        <v>120</v>
      </c>
      <c r="F5733" s="12" t="s">
        <v>0</v>
      </c>
      <c r="G5733" s="84" t="s">
        <v>0</v>
      </c>
      <c r="H5733" s="18" t="s">
        <v>35</v>
      </c>
      <c r="I5733" s="3">
        <v>100</v>
      </c>
      <c r="J5733" s="3">
        <f t="shared" si="4856"/>
        <v>2060</v>
      </c>
      <c r="K5733" s="3">
        <f t="shared" si="4856"/>
        <v>1960</v>
      </c>
      <c r="L5733" s="3">
        <f t="shared" si="4841"/>
        <v>0</v>
      </c>
      <c r="M5733" s="3">
        <f t="shared" si="4857"/>
        <v>0</v>
      </c>
      <c r="N5733" s="3">
        <f t="shared" si="4857"/>
        <v>0</v>
      </c>
      <c r="O5733" s="3">
        <f t="shared" si="4857"/>
        <v>0</v>
      </c>
      <c r="P5733" s="3">
        <f t="shared" si="4843"/>
        <v>1960</v>
      </c>
      <c r="Q5733" s="3">
        <f t="shared" si="4853"/>
        <v>95.145631067961162</v>
      </c>
    </row>
    <row r="5734" spans="1:17">
      <c r="A5734" s="12" t="s">
        <v>803</v>
      </c>
      <c r="B5734" s="12" t="s">
        <v>140</v>
      </c>
      <c r="C5734" s="12" t="s">
        <v>1181</v>
      </c>
      <c r="D5734" s="12" t="s">
        <v>1939</v>
      </c>
      <c r="E5734" s="11">
        <v>6148</v>
      </c>
      <c r="F5734" s="12"/>
      <c r="G5734" s="84" t="s">
        <v>3109</v>
      </c>
      <c r="H5734" s="13" t="s">
        <v>35</v>
      </c>
      <c r="I5734" s="2">
        <v>100</v>
      </c>
      <c r="J5734" s="2">
        <v>2060</v>
      </c>
      <c r="K5734" s="2">
        <v>1960</v>
      </c>
      <c r="L5734" s="2">
        <f t="shared" si="4841"/>
        <v>0</v>
      </c>
      <c r="M5734" s="2"/>
      <c r="N5734" s="2"/>
      <c r="O5734" s="2"/>
      <c r="P5734" s="2">
        <f t="shared" si="4843"/>
        <v>1960</v>
      </c>
      <c r="Q5734" s="2">
        <f t="shared" si="4853"/>
        <v>95.145631067961162</v>
      </c>
    </row>
    <row r="5735" spans="1:17" ht="22.5">
      <c r="A5735" s="17" t="s">
        <v>0</v>
      </c>
      <c r="B5735" s="17" t="s">
        <v>0</v>
      </c>
      <c r="C5735" s="17" t="s">
        <v>0</v>
      </c>
      <c r="D5735" s="18" t="s">
        <v>0</v>
      </c>
      <c r="E5735" s="18" t="s">
        <v>0</v>
      </c>
      <c r="F5735" s="18" t="s">
        <v>0</v>
      </c>
      <c r="G5735" s="81" t="s">
        <v>0</v>
      </c>
      <c r="H5735" s="24" t="s">
        <v>58</v>
      </c>
      <c r="I5735" s="29">
        <v>40100</v>
      </c>
      <c r="J5735" s="29">
        <f t="shared" ref="J5735:K5735" si="4858">SUM(J5736)</f>
        <v>30000</v>
      </c>
      <c r="K5735" s="29">
        <f t="shared" si="4858"/>
        <v>4000</v>
      </c>
      <c r="L5735" s="29">
        <f t="shared" si="4841"/>
        <v>26000</v>
      </c>
      <c r="M5735" s="29">
        <f t="shared" ref="M5735:O5735" si="4859">SUM(M5736)</f>
        <v>26000</v>
      </c>
      <c r="N5735" s="29">
        <f t="shared" si="4859"/>
        <v>0</v>
      </c>
      <c r="O5735" s="29">
        <f t="shared" si="4859"/>
        <v>0</v>
      </c>
      <c r="P5735" s="29">
        <f t="shared" si="4843"/>
        <v>30000</v>
      </c>
      <c r="Q5735" s="29">
        <f t="shared" si="4853"/>
        <v>100</v>
      </c>
    </row>
    <row r="5736" spans="1:17">
      <c r="A5736" s="12" t="s">
        <v>803</v>
      </c>
      <c r="B5736" s="12" t="s">
        <v>140</v>
      </c>
      <c r="C5736" s="12" t="s">
        <v>1181</v>
      </c>
      <c r="D5736" s="12" t="s">
        <v>1939</v>
      </c>
      <c r="E5736" s="18" t="s">
        <v>50</v>
      </c>
      <c r="F5736" s="18" t="s">
        <v>0</v>
      </c>
      <c r="G5736" s="81" t="s">
        <v>0</v>
      </c>
      <c r="H5736" s="18" t="s">
        <v>51</v>
      </c>
      <c r="I5736" s="3">
        <v>40100</v>
      </c>
      <c r="J5736" s="3">
        <f t="shared" ref="J5736" si="4860">SUM(J5737:J5738)</f>
        <v>30000</v>
      </c>
      <c r="K5736" s="3">
        <f t="shared" ref="K5736" si="4861">SUM(K5737:K5738)</f>
        <v>4000</v>
      </c>
      <c r="L5736" s="3">
        <f t="shared" si="4841"/>
        <v>26000</v>
      </c>
      <c r="M5736" s="3">
        <f t="shared" ref="M5736:O5736" si="4862">SUM(M5737:M5738)</f>
        <v>26000</v>
      </c>
      <c r="N5736" s="3">
        <f t="shared" si="4862"/>
        <v>0</v>
      </c>
      <c r="O5736" s="3">
        <f t="shared" si="4862"/>
        <v>0</v>
      </c>
      <c r="P5736" s="3">
        <f t="shared" si="4843"/>
        <v>30000</v>
      </c>
      <c r="Q5736" s="3">
        <f t="shared" si="4853"/>
        <v>100</v>
      </c>
    </row>
    <row r="5737" spans="1:17">
      <c r="A5737" s="12" t="s">
        <v>803</v>
      </c>
      <c r="B5737" s="12" t="s">
        <v>140</v>
      </c>
      <c r="C5737" s="12" t="s">
        <v>1181</v>
      </c>
      <c r="D5737" s="12" t="s">
        <v>1939</v>
      </c>
      <c r="E5737" s="11">
        <v>8213</v>
      </c>
      <c r="F5737" s="12"/>
      <c r="G5737" s="84" t="s">
        <v>3109</v>
      </c>
      <c r="H5737" s="13" t="s">
        <v>54</v>
      </c>
      <c r="I5737" s="2">
        <v>30000</v>
      </c>
      <c r="J5737" s="2">
        <v>20000</v>
      </c>
      <c r="K5737" s="2">
        <v>2000</v>
      </c>
      <c r="L5737" s="2">
        <f t="shared" si="4841"/>
        <v>18000</v>
      </c>
      <c r="M5737" s="2">
        <v>18000</v>
      </c>
      <c r="N5737" s="2"/>
      <c r="O5737" s="2"/>
      <c r="P5737" s="2">
        <f t="shared" si="4843"/>
        <v>20000</v>
      </c>
      <c r="Q5737" s="2">
        <f t="shared" si="4853"/>
        <v>100</v>
      </c>
    </row>
    <row r="5738" spans="1:17">
      <c r="A5738" s="12" t="s">
        <v>803</v>
      </c>
      <c r="B5738" s="12" t="s">
        <v>140</v>
      </c>
      <c r="C5738" s="12" t="s">
        <v>1181</v>
      </c>
      <c r="D5738" s="12" t="s">
        <v>1939</v>
      </c>
      <c r="E5738" s="11">
        <v>8216</v>
      </c>
      <c r="F5738" s="12"/>
      <c r="G5738" s="84" t="s">
        <v>3109</v>
      </c>
      <c r="H5738" s="13" t="s">
        <v>57</v>
      </c>
      <c r="I5738" s="2">
        <v>10100</v>
      </c>
      <c r="J5738" s="2">
        <v>10000</v>
      </c>
      <c r="K5738" s="2">
        <v>2000</v>
      </c>
      <c r="L5738" s="2">
        <f t="shared" si="4841"/>
        <v>8000</v>
      </c>
      <c r="M5738" s="2">
        <v>8000</v>
      </c>
      <c r="N5738" s="2"/>
      <c r="O5738" s="2"/>
      <c r="P5738" s="2">
        <f t="shared" si="4843"/>
        <v>10000</v>
      </c>
      <c r="Q5738" s="2">
        <f t="shared" si="4853"/>
        <v>100</v>
      </c>
    </row>
    <row r="5739" spans="1:17">
      <c r="A5739" s="13" t="s">
        <v>0</v>
      </c>
      <c r="B5739" s="13" t="s">
        <v>0</v>
      </c>
      <c r="C5739" s="13" t="s">
        <v>0</v>
      </c>
      <c r="D5739" s="13" t="s">
        <v>0</v>
      </c>
      <c r="E5739" s="13" t="s">
        <v>0</v>
      </c>
      <c r="F5739" s="13" t="s">
        <v>0</v>
      </c>
      <c r="G5739" s="84" t="s">
        <v>0</v>
      </c>
      <c r="H5739" s="24" t="s">
        <v>1948</v>
      </c>
      <c r="I5739" s="29">
        <v>2309782</v>
      </c>
      <c r="J5739" s="29">
        <f t="shared" ref="J5739:K5739" si="4863">SUM(J5707,J5731,J5735)</f>
        <v>2243936</v>
      </c>
      <c r="K5739" s="29">
        <f t="shared" si="4863"/>
        <v>1146569</v>
      </c>
      <c r="L5739" s="29">
        <f t="shared" si="4841"/>
        <v>545020</v>
      </c>
      <c r="M5739" s="29">
        <f t="shared" ref="M5739:O5739" si="4864">SUM(M5707,M5731,M5735)</f>
        <v>204400</v>
      </c>
      <c r="N5739" s="29">
        <f t="shared" si="4864"/>
        <v>166950</v>
      </c>
      <c r="O5739" s="29">
        <f t="shared" si="4864"/>
        <v>173670</v>
      </c>
      <c r="P5739" s="29">
        <f t="shared" si="4843"/>
        <v>1691589</v>
      </c>
      <c r="Q5739" s="29">
        <f t="shared" si="4853"/>
        <v>75.384904025783257</v>
      </c>
    </row>
    <row r="5740" spans="1:17" ht="15.75" thickBot="1">
      <c r="A5740" s="13" t="s">
        <v>0</v>
      </c>
      <c r="B5740" s="13" t="s">
        <v>0</v>
      </c>
      <c r="C5740" s="13" t="s">
        <v>0</v>
      </c>
      <c r="D5740" s="13" t="s">
        <v>0</v>
      </c>
      <c r="E5740" s="13" t="s">
        <v>0</v>
      </c>
      <c r="F5740" s="13" t="s">
        <v>0</v>
      </c>
      <c r="G5740" s="84" t="s">
        <v>0</v>
      </c>
      <c r="H5740" s="18" t="s">
        <v>125</v>
      </c>
      <c r="I5740" s="3">
        <v>60</v>
      </c>
      <c r="J5740" s="3">
        <v>60</v>
      </c>
      <c r="K5740" s="3">
        <v>0</v>
      </c>
      <c r="L5740" s="3">
        <f t="shared" si="4841"/>
        <v>0</v>
      </c>
      <c r="M5740" s="3"/>
      <c r="N5740" s="3"/>
      <c r="O5740" s="3"/>
      <c r="P5740" s="3">
        <f t="shared" si="4843"/>
        <v>0</v>
      </c>
      <c r="Q5740" s="3">
        <f t="shared" si="4853"/>
        <v>0</v>
      </c>
    </row>
    <row r="5741" spans="1:17" ht="45.75" thickBot="1">
      <c r="A5741" s="109" t="s">
        <v>0</v>
      </c>
      <c r="B5741" s="109" t="s">
        <v>0</v>
      </c>
      <c r="C5741" s="109" t="s">
        <v>0</v>
      </c>
      <c r="D5741" s="109" t="s">
        <v>0</v>
      </c>
      <c r="E5741" s="109" t="s">
        <v>0</v>
      </c>
      <c r="F5741" s="109" t="s">
        <v>0</v>
      </c>
      <c r="G5741" s="121" t="s">
        <v>0</v>
      </c>
      <c r="H5741" s="1" t="s">
        <v>126</v>
      </c>
      <c r="I5741" s="1" t="s">
        <v>3016</v>
      </c>
      <c r="J5741" s="1" t="s">
        <v>3199</v>
      </c>
      <c r="K5741" s="1" t="s">
        <v>3198</v>
      </c>
      <c r="L5741" s="1" t="s">
        <v>3191</v>
      </c>
      <c r="M5741" s="1" t="s">
        <v>3193</v>
      </c>
      <c r="N5741" s="1" t="s">
        <v>3194</v>
      </c>
      <c r="O5741" s="1" t="s">
        <v>3195</v>
      </c>
      <c r="P5741" s="1" t="s">
        <v>3192</v>
      </c>
      <c r="Q5741" s="1" t="s">
        <v>3185</v>
      </c>
    </row>
    <row r="5742" spans="1:17">
      <c r="A5742" s="110"/>
      <c r="B5742" s="110"/>
      <c r="C5742" s="110"/>
      <c r="D5742" s="110"/>
      <c r="E5742" s="110"/>
      <c r="F5742" s="110"/>
      <c r="G5742" s="122"/>
      <c r="H5742" s="26" t="s">
        <v>0</v>
      </c>
      <c r="I5742" s="28">
        <v>1</v>
      </c>
      <c r="J5742" s="28">
        <v>2</v>
      </c>
      <c r="K5742" s="28">
        <v>3</v>
      </c>
      <c r="L5742" s="28" t="s">
        <v>3186</v>
      </c>
      <c r="M5742" s="28">
        <v>5</v>
      </c>
      <c r="N5742" s="28">
        <v>6</v>
      </c>
      <c r="O5742" s="28">
        <v>7</v>
      </c>
      <c r="P5742" s="28" t="s">
        <v>3187</v>
      </c>
      <c r="Q5742" s="28">
        <v>9</v>
      </c>
    </row>
    <row r="5743" spans="1:17">
      <c r="A5743" s="110"/>
      <c r="B5743" s="110"/>
      <c r="C5743" s="110"/>
      <c r="D5743" s="110"/>
      <c r="E5743" s="110"/>
      <c r="F5743" s="110"/>
      <c r="G5743" s="122"/>
      <c r="H5743" s="8" t="s">
        <v>878</v>
      </c>
      <c r="I5743" s="9">
        <v>2309782</v>
      </c>
      <c r="J5743" s="9">
        <f t="shared" ref="J5743" si="4865">SUM(J5739)</f>
        <v>2243936</v>
      </c>
      <c r="K5743" s="9">
        <f t="shared" ref="K5743" si="4866">SUM(K5739)</f>
        <v>1146569</v>
      </c>
      <c r="L5743" s="9">
        <f t="shared" ref="L5743:L5744" si="4867">M5743+N5743+O5743</f>
        <v>545020</v>
      </c>
      <c r="M5743" s="9">
        <f t="shared" ref="M5743:O5743" si="4868">SUM(M5739)</f>
        <v>204400</v>
      </c>
      <c r="N5743" s="9">
        <f t="shared" si="4868"/>
        <v>166950</v>
      </c>
      <c r="O5743" s="9">
        <f t="shared" si="4868"/>
        <v>173670</v>
      </c>
      <c r="P5743" s="9">
        <f t="shared" ref="P5743:P5744" si="4869">SUM(K5743+L5743)</f>
        <v>1691589</v>
      </c>
      <c r="Q5743" s="9">
        <f t="shared" si="4853"/>
        <v>75.384904025783257</v>
      </c>
    </row>
    <row r="5744" spans="1:17">
      <c r="A5744" s="110"/>
      <c r="B5744" s="110"/>
      <c r="C5744" s="110"/>
      <c r="D5744" s="110"/>
      <c r="E5744" s="110"/>
      <c r="F5744" s="110"/>
      <c r="G5744" s="122"/>
      <c r="H5744" s="10" t="s">
        <v>68</v>
      </c>
      <c r="I5744" s="9">
        <v>2309782</v>
      </c>
      <c r="J5744" s="9">
        <f t="shared" ref="J5744" si="4870">SUM(J5743)</f>
        <v>2243936</v>
      </c>
      <c r="K5744" s="9">
        <f t="shared" ref="K5744" si="4871">SUM(K5743)</f>
        <v>1146569</v>
      </c>
      <c r="L5744" s="9">
        <f t="shared" si="4867"/>
        <v>545020</v>
      </c>
      <c r="M5744" s="9">
        <f t="shared" ref="M5744:O5744" si="4872">SUM(M5743)</f>
        <v>204400</v>
      </c>
      <c r="N5744" s="9">
        <f t="shared" si="4872"/>
        <v>166950</v>
      </c>
      <c r="O5744" s="9">
        <f t="shared" si="4872"/>
        <v>173670</v>
      </c>
      <c r="P5744" s="9">
        <f t="shared" si="4869"/>
        <v>1691589</v>
      </c>
      <c r="Q5744" s="9">
        <f t="shared" si="4853"/>
        <v>75.384904025783257</v>
      </c>
    </row>
    <row r="5745" spans="1:17">
      <c r="A5745" s="111"/>
      <c r="B5745" s="111"/>
      <c r="C5745" s="111"/>
      <c r="D5745" s="111"/>
      <c r="E5745" s="111"/>
      <c r="F5745" s="111"/>
      <c r="G5745" s="123"/>
      <c r="Q5745" t="str">
        <f t="shared" si="4853"/>
        <v>-</v>
      </c>
    </row>
    <row r="5746" spans="1:17" ht="15.75" thickBot="1">
      <c r="A5746" s="13" t="s">
        <v>0</v>
      </c>
      <c r="B5746" s="13" t="s">
        <v>0</v>
      </c>
      <c r="C5746" s="13" t="s">
        <v>0</v>
      </c>
      <c r="D5746" s="13" t="s">
        <v>0</v>
      </c>
      <c r="E5746" s="13" t="s">
        <v>0</v>
      </c>
      <c r="F5746" s="13" t="s">
        <v>0</v>
      </c>
      <c r="G5746" s="84" t="s">
        <v>0</v>
      </c>
      <c r="H5746" s="27" t="s">
        <v>0</v>
      </c>
      <c r="I5746" s="27"/>
      <c r="J5746" s="27"/>
      <c r="K5746" s="27"/>
      <c r="L5746" s="27"/>
      <c r="M5746" s="27"/>
      <c r="N5746" s="27"/>
      <c r="O5746" s="27"/>
      <c r="P5746" s="27"/>
      <c r="Q5746" s="27" t="str">
        <f t="shared" si="4853"/>
        <v>-</v>
      </c>
    </row>
    <row r="5747" spans="1:17" ht="45.75" thickBot="1">
      <c r="A5747" s="1" t="s">
        <v>82</v>
      </c>
      <c r="B5747" s="1" t="s">
        <v>83</v>
      </c>
      <c r="C5747" s="1" t="s">
        <v>84</v>
      </c>
      <c r="D5747" s="19" t="s">
        <v>0</v>
      </c>
      <c r="E5747" s="1" t="s">
        <v>85</v>
      </c>
      <c r="F5747" s="1" t="s">
        <v>86</v>
      </c>
      <c r="G5747" s="82" t="s">
        <v>87</v>
      </c>
      <c r="H5747" s="1" t="s">
        <v>1</v>
      </c>
      <c r="I5747" s="1" t="s">
        <v>3016</v>
      </c>
      <c r="J5747" s="1" t="s">
        <v>3199</v>
      </c>
      <c r="K5747" s="1" t="s">
        <v>3198</v>
      </c>
      <c r="L5747" s="1" t="s">
        <v>3191</v>
      </c>
      <c r="M5747" s="1" t="s">
        <v>3193</v>
      </c>
      <c r="N5747" s="1" t="s">
        <v>3194</v>
      </c>
      <c r="O5747" s="1" t="s">
        <v>3195</v>
      </c>
      <c r="P5747" s="1" t="s">
        <v>3192</v>
      </c>
      <c r="Q5747" s="1" t="s">
        <v>3185</v>
      </c>
    </row>
    <row r="5748" spans="1:17">
      <c r="A5748" s="20" t="s">
        <v>0</v>
      </c>
      <c r="B5748" s="20" t="s">
        <v>0</v>
      </c>
      <c r="C5748" s="20" t="s">
        <v>0</v>
      </c>
      <c r="D5748" s="21" t="s">
        <v>0</v>
      </c>
      <c r="E5748" s="21" t="s">
        <v>0</v>
      </c>
      <c r="F5748" s="22" t="s">
        <v>0</v>
      </c>
      <c r="G5748" s="83" t="s">
        <v>0</v>
      </c>
      <c r="H5748" s="23" t="s">
        <v>0</v>
      </c>
      <c r="I5748" s="28">
        <v>1</v>
      </c>
      <c r="J5748" s="28">
        <v>2</v>
      </c>
      <c r="K5748" s="28">
        <v>3</v>
      </c>
      <c r="L5748" s="28" t="s">
        <v>3186</v>
      </c>
      <c r="M5748" s="28">
        <v>5</v>
      </c>
      <c r="N5748" s="28">
        <v>6</v>
      </c>
      <c r="O5748" s="28">
        <v>7</v>
      </c>
      <c r="P5748" s="28" t="s">
        <v>3187</v>
      </c>
      <c r="Q5748" s="28">
        <v>9</v>
      </c>
    </row>
    <row r="5749" spans="1:17">
      <c r="A5749" s="17" t="s">
        <v>803</v>
      </c>
      <c r="B5749" s="17" t="s">
        <v>140</v>
      </c>
      <c r="C5749" s="12" t="s">
        <v>1192</v>
      </c>
      <c r="D5749" s="12" t="s">
        <v>1949</v>
      </c>
      <c r="E5749" s="18" t="s">
        <v>0</v>
      </c>
      <c r="F5749" s="18" t="s">
        <v>0</v>
      </c>
      <c r="G5749" s="81" t="s">
        <v>0</v>
      </c>
      <c r="H5749" s="18" t="s">
        <v>1950</v>
      </c>
      <c r="I5749" s="11"/>
      <c r="J5749" s="11"/>
      <c r="K5749" s="11"/>
      <c r="L5749" s="11"/>
      <c r="M5749" s="11"/>
      <c r="N5749" s="11"/>
      <c r="O5749" s="11"/>
      <c r="P5749" s="11"/>
      <c r="Q5749" s="11" t="str">
        <f t="shared" si="4853"/>
        <v>-</v>
      </c>
    </row>
    <row r="5750" spans="1:17" ht="22.5">
      <c r="A5750" s="17" t="s">
        <v>0</v>
      </c>
      <c r="B5750" s="17" t="s">
        <v>0</v>
      </c>
      <c r="C5750" s="17" t="s">
        <v>0</v>
      </c>
      <c r="D5750" s="18" t="s">
        <v>0</v>
      </c>
      <c r="E5750" s="18" t="s">
        <v>0</v>
      </c>
      <c r="F5750" s="18" t="s">
        <v>0</v>
      </c>
      <c r="G5750" s="81" t="s">
        <v>0</v>
      </c>
      <c r="H5750" s="24" t="s">
        <v>27</v>
      </c>
      <c r="I5750" s="29">
        <v>1680167</v>
      </c>
      <c r="J5750" s="29">
        <f t="shared" ref="J5750" si="4873">SUM(J5751,J5759,J5761)</f>
        <v>1647929</v>
      </c>
      <c r="K5750" s="29">
        <f t="shared" ref="K5750" si="4874">SUM(K5751,K5759,K5761)</f>
        <v>910714</v>
      </c>
      <c r="L5750" s="29">
        <f t="shared" ref="L5750:L5782" si="4875">M5750+N5750+O5750</f>
        <v>419600</v>
      </c>
      <c r="M5750" s="29">
        <f t="shared" ref="M5750:O5750" si="4876">SUM(M5751,M5759,M5761)</f>
        <v>136350</v>
      </c>
      <c r="N5750" s="29">
        <f t="shared" si="4876"/>
        <v>137400</v>
      </c>
      <c r="O5750" s="29">
        <f t="shared" si="4876"/>
        <v>145850</v>
      </c>
      <c r="P5750" s="29">
        <f t="shared" ref="P5750:P5782" si="4877">SUM(K5750+L5750)</f>
        <v>1330314</v>
      </c>
      <c r="Q5750" s="29">
        <f t="shared" si="4853"/>
        <v>80.726414790928487</v>
      </c>
    </row>
    <row r="5751" spans="1:17">
      <c r="A5751" s="12" t="s">
        <v>803</v>
      </c>
      <c r="B5751" s="12" t="s">
        <v>140</v>
      </c>
      <c r="C5751" s="12" t="s">
        <v>1192</v>
      </c>
      <c r="D5751" s="12" t="s">
        <v>1949</v>
      </c>
      <c r="E5751" s="18" t="s">
        <v>2</v>
      </c>
      <c r="F5751" s="18" t="s">
        <v>0</v>
      </c>
      <c r="G5751" s="81" t="s">
        <v>0</v>
      </c>
      <c r="H5751" s="18" t="s">
        <v>3</v>
      </c>
      <c r="I5751" s="3">
        <v>1421547</v>
      </c>
      <c r="J5751" s="3">
        <f t="shared" ref="J5751" si="4878">SUM(J5752:J5753)</f>
        <v>1423209</v>
      </c>
      <c r="K5751" s="3">
        <f t="shared" ref="K5751" si="4879">SUM(K5752:K5753)</f>
        <v>781152</v>
      </c>
      <c r="L5751" s="3">
        <f t="shared" si="4875"/>
        <v>368500</v>
      </c>
      <c r="M5751" s="3">
        <f t="shared" ref="M5751:O5751" si="4880">SUM(M5752:M5753)</f>
        <v>117500</v>
      </c>
      <c r="N5751" s="3">
        <f t="shared" si="4880"/>
        <v>122000</v>
      </c>
      <c r="O5751" s="3">
        <f t="shared" si="4880"/>
        <v>129000</v>
      </c>
      <c r="P5751" s="3">
        <f t="shared" si="4877"/>
        <v>1149652</v>
      </c>
      <c r="Q5751" s="3">
        <f t="shared" si="4853"/>
        <v>80.778859605300411</v>
      </c>
    </row>
    <row r="5752" spans="1:17">
      <c r="A5752" s="12" t="s">
        <v>803</v>
      </c>
      <c r="B5752" s="12" t="s">
        <v>140</v>
      </c>
      <c r="C5752" s="12" t="s">
        <v>1192</v>
      </c>
      <c r="D5752" s="12" t="s">
        <v>1949</v>
      </c>
      <c r="E5752" s="11">
        <v>6111</v>
      </c>
      <c r="F5752" s="12"/>
      <c r="G5752" s="84" t="s">
        <v>3109</v>
      </c>
      <c r="H5752" s="13" t="s">
        <v>4</v>
      </c>
      <c r="I5752" s="2">
        <v>1252097</v>
      </c>
      <c r="J5752" s="2">
        <v>1252097</v>
      </c>
      <c r="K5752" s="2">
        <v>666409</v>
      </c>
      <c r="L5752" s="2">
        <f t="shared" si="4875"/>
        <v>335000</v>
      </c>
      <c r="M5752" s="2">
        <v>110000</v>
      </c>
      <c r="N5752" s="2">
        <v>110000</v>
      </c>
      <c r="O5752" s="2">
        <v>115000</v>
      </c>
      <c r="P5752" s="2">
        <f t="shared" si="4877"/>
        <v>1001409</v>
      </c>
      <c r="Q5752" s="2">
        <f t="shared" si="4853"/>
        <v>79.97854798789551</v>
      </c>
    </row>
    <row r="5753" spans="1:17">
      <c r="A5753" s="17" t="s">
        <v>803</v>
      </c>
      <c r="B5753" s="17" t="s">
        <v>140</v>
      </c>
      <c r="C5753" s="17" t="s">
        <v>1192</v>
      </c>
      <c r="D5753" s="17" t="s">
        <v>1949</v>
      </c>
      <c r="E5753" s="17" t="s">
        <v>91</v>
      </c>
      <c r="F5753" s="12" t="s">
        <v>0</v>
      </c>
      <c r="G5753" s="84" t="s">
        <v>0</v>
      </c>
      <c r="H5753" s="18" t="s">
        <v>5</v>
      </c>
      <c r="I5753" s="3">
        <v>169450</v>
      </c>
      <c r="J5753" s="3">
        <f t="shared" ref="J5753:K5753" si="4881">SUM(J5754:J5758)</f>
        <v>171112</v>
      </c>
      <c r="K5753" s="3">
        <f t="shared" si="4881"/>
        <v>114743</v>
      </c>
      <c r="L5753" s="3">
        <f t="shared" si="4875"/>
        <v>33500</v>
      </c>
      <c r="M5753" s="3">
        <f t="shared" ref="M5753:O5753" si="4882">SUM(M5754:M5758)</f>
        <v>7500</v>
      </c>
      <c r="N5753" s="3">
        <f t="shared" si="4882"/>
        <v>12000</v>
      </c>
      <c r="O5753" s="3">
        <f t="shared" si="4882"/>
        <v>14000</v>
      </c>
      <c r="P5753" s="3">
        <f t="shared" si="4877"/>
        <v>148243</v>
      </c>
      <c r="Q5753" s="3">
        <f t="shared" si="4853"/>
        <v>86.63506942821077</v>
      </c>
    </row>
    <row r="5754" spans="1:17">
      <c r="A5754" s="12" t="s">
        <v>803</v>
      </c>
      <c r="B5754" s="12" t="s">
        <v>140</v>
      </c>
      <c r="C5754" s="12" t="s">
        <v>1192</v>
      </c>
      <c r="D5754" s="12" t="s">
        <v>1949</v>
      </c>
      <c r="E5754" s="11">
        <v>6112</v>
      </c>
      <c r="F5754" s="12" t="s">
        <v>1951</v>
      </c>
      <c r="G5754" s="84" t="s">
        <v>3109</v>
      </c>
      <c r="H5754" s="13" t="s">
        <v>9</v>
      </c>
      <c r="I5754" s="2">
        <v>25800</v>
      </c>
      <c r="J5754" s="2">
        <v>25800</v>
      </c>
      <c r="K5754" s="2">
        <v>13938</v>
      </c>
      <c r="L5754" s="2">
        <f t="shared" si="4875"/>
        <v>5000</v>
      </c>
      <c r="M5754" s="2">
        <v>1000</v>
      </c>
      <c r="N5754" s="2">
        <v>2000</v>
      </c>
      <c r="O5754" s="2">
        <v>2000</v>
      </c>
      <c r="P5754" s="2">
        <f t="shared" si="4877"/>
        <v>18938</v>
      </c>
      <c r="Q5754" s="2">
        <f t="shared" si="4853"/>
        <v>73.403100775193792</v>
      </c>
    </row>
    <row r="5755" spans="1:17">
      <c r="A5755" s="12" t="s">
        <v>803</v>
      </c>
      <c r="B5755" s="12" t="s">
        <v>140</v>
      </c>
      <c r="C5755" s="12" t="s">
        <v>1192</v>
      </c>
      <c r="D5755" s="12" t="s">
        <v>1949</v>
      </c>
      <c r="E5755" s="11">
        <v>6112</v>
      </c>
      <c r="F5755" s="12" t="s">
        <v>1952</v>
      </c>
      <c r="G5755" s="84" t="s">
        <v>3109</v>
      </c>
      <c r="H5755" s="13" t="s">
        <v>10</v>
      </c>
      <c r="I5755" s="2">
        <v>109650</v>
      </c>
      <c r="J5755" s="2">
        <v>109650</v>
      </c>
      <c r="K5755" s="2">
        <v>65643</v>
      </c>
      <c r="L5755" s="2">
        <f t="shared" si="4875"/>
        <v>28000</v>
      </c>
      <c r="M5755" s="2">
        <v>6000</v>
      </c>
      <c r="N5755" s="2">
        <v>10000</v>
      </c>
      <c r="O5755" s="2">
        <v>12000</v>
      </c>
      <c r="P5755" s="2">
        <f t="shared" si="4877"/>
        <v>93643</v>
      </c>
      <c r="Q5755" s="2">
        <f t="shared" si="4853"/>
        <v>85.401732786137714</v>
      </c>
    </row>
    <row r="5756" spans="1:17">
      <c r="A5756" s="12" t="s">
        <v>803</v>
      </c>
      <c r="B5756" s="12" t="s">
        <v>140</v>
      </c>
      <c r="C5756" s="12" t="s">
        <v>1192</v>
      </c>
      <c r="D5756" s="12" t="s">
        <v>1949</v>
      </c>
      <c r="E5756" s="11">
        <v>6112</v>
      </c>
      <c r="F5756" s="12" t="s">
        <v>1953</v>
      </c>
      <c r="G5756" s="84" t="s">
        <v>3109</v>
      </c>
      <c r="H5756" s="13" t="s">
        <v>7</v>
      </c>
      <c r="I5756" s="2">
        <v>24000</v>
      </c>
      <c r="J5756" s="2">
        <v>25662</v>
      </c>
      <c r="K5756" s="2">
        <v>25662</v>
      </c>
      <c r="L5756" s="2">
        <f t="shared" si="4875"/>
        <v>0</v>
      </c>
      <c r="M5756" s="2">
        <v>0</v>
      </c>
      <c r="N5756" s="2">
        <v>0</v>
      </c>
      <c r="O5756" s="2">
        <v>0</v>
      </c>
      <c r="P5756" s="2">
        <f t="shared" si="4877"/>
        <v>25662</v>
      </c>
      <c r="Q5756" s="2">
        <f t="shared" si="4853"/>
        <v>100</v>
      </c>
    </row>
    <row r="5757" spans="1:17">
      <c r="A5757" s="12" t="s">
        <v>803</v>
      </c>
      <c r="B5757" s="12" t="s">
        <v>140</v>
      </c>
      <c r="C5757" s="12" t="s">
        <v>1192</v>
      </c>
      <c r="D5757" s="12" t="s">
        <v>1949</v>
      </c>
      <c r="E5757" s="11">
        <v>6112</v>
      </c>
      <c r="F5757" s="12" t="s">
        <v>1954</v>
      </c>
      <c r="G5757" s="84" t="s">
        <v>3109</v>
      </c>
      <c r="H5757" s="13" t="s">
        <v>8</v>
      </c>
      <c r="I5757" s="2">
        <v>0</v>
      </c>
      <c r="J5757" s="2">
        <v>0</v>
      </c>
      <c r="K5757" s="2">
        <v>0</v>
      </c>
      <c r="L5757" s="2">
        <f t="shared" si="4875"/>
        <v>0</v>
      </c>
      <c r="M5757" s="2">
        <v>0</v>
      </c>
      <c r="N5757" s="2">
        <v>0</v>
      </c>
      <c r="O5757" s="2">
        <v>0</v>
      </c>
      <c r="P5757" s="2">
        <f t="shared" si="4877"/>
        <v>0</v>
      </c>
      <c r="Q5757" s="2" t="str">
        <f t="shared" si="4853"/>
        <v>-</v>
      </c>
    </row>
    <row r="5758" spans="1:17">
      <c r="A5758" s="12" t="s">
        <v>803</v>
      </c>
      <c r="B5758" s="12" t="s">
        <v>140</v>
      </c>
      <c r="C5758" s="12" t="s">
        <v>1192</v>
      </c>
      <c r="D5758" s="12" t="s">
        <v>1949</v>
      </c>
      <c r="E5758" s="11">
        <v>6112</v>
      </c>
      <c r="F5758" s="12" t="s">
        <v>1955</v>
      </c>
      <c r="G5758" s="84" t="s">
        <v>3109</v>
      </c>
      <c r="H5758" s="13" t="s">
        <v>6</v>
      </c>
      <c r="I5758" s="2">
        <v>10000</v>
      </c>
      <c r="J5758" s="2">
        <v>10000</v>
      </c>
      <c r="K5758" s="2">
        <v>9500</v>
      </c>
      <c r="L5758" s="2">
        <f t="shared" si="4875"/>
        <v>500</v>
      </c>
      <c r="M5758" s="2">
        <v>500</v>
      </c>
      <c r="N5758" s="2">
        <v>0</v>
      </c>
      <c r="O5758" s="2">
        <v>0</v>
      </c>
      <c r="P5758" s="2">
        <f t="shared" si="4877"/>
        <v>10000</v>
      </c>
      <c r="Q5758" s="2">
        <f t="shared" si="4853"/>
        <v>100</v>
      </c>
    </row>
    <row r="5759" spans="1:17">
      <c r="A5759" s="12" t="s">
        <v>803</v>
      </c>
      <c r="B5759" s="12" t="s">
        <v>140</v>
      </c>
      <c r="C5759" s="12" t="s">
        <v>1192</v>
      </c>
      <c r="D5759" s="12" t="s">
        <v>1949</v>
      </c>
      <c r="E5759" s="18" t="s">
        <v>13</v>
      </c>
      <c r="F5759" s="18" t="s">
        <v>0</v>
      </c>
      <c r="G5759" s="81" t="s">
        <v>0</v>
      </c>
      <c r="H5759" s="18" t="s">
        <v>14</v>
      </c>
      <c r="I5759" s="3">
        <v>131470</v>
      </c>
      <c r="J5759" s="3">
        <f t="shared" ref="J5759:K5759" si="4883">SUM(J5760)</f>
        <v>131470</v>
      </c>
      <c r="K5759" s="3">
        <f t="shared" si="4883"/>
        <v>72748</v>
      </c>
      <c r="L5759" s="3">
        <f t="shared" si="4875"/>
        <v>36000</v>
      </c>
      <c r="M5759" s="3">
        <f t="shared" ref="M5759:O5759" si="4884">SUM(M5760)</f>
        <v>12000</v>
      </c>
      <c r="N5759" s="3">
        <f t="shared" si="4884"/>
        <v>12000</v>
      </c>
      <c r="O5759" s="3">
        <f t="shared" si="4884"/>
        <v>12000</v>
      </c>
      <c r="P5759" s="3">
        <f t="shared" si="4877"/>
        <v>108748</v>
      </c>
      <c r="Q5759" s="3">
        <f t="shared" si="4853"/>
        <v>82.716969650870922</v>
      </c>
    </row>
    <row r="5760" spans="1:17">
      <c r="A5760" s="12" t="s">
        <v>803</v>
      </c>
      <c r="B5760" s="12" t="s">
        <v>140</v>
      </c>
      <c r="C5760" s="12" t="s">
        <v>1192</v>
      </c>
      <c r="D5760" s="12" t="s">
        <v>1949</v>
      </c>
      <c r="E5760" s="11">
        <v>6121</v>
      </c>
      <c r="F5760" s="12"/>
      <c r="G5760" s="84" t="s">
        <v>3109</v>
      </c>
      <c r="H5760" s="13" t="s">
        <v>15</v>
      </c>
      <c r="I5760" s="2">
        <v>131470</v>
      </c>
      <c r="J5760" s="2">
        <v>131470</v>
      </c>
      <c r="K5760" s="2">
        <v>72748</v>
      </c>
      <c r="L5760" s="2">
        <f t="shared" si="4875"/>
        <v>36000</v>
      </c>
      <c r="M5760" s="2">
        <v>12000</v>
      </c>
      <c r="N5760" s="2">
        <v>12000</v>
      </c>
      <c r="O5760" s="2">
        <v>12000</v>
      </c>
      <c r="P5760" s="2">
        <f t="shared" si="4877"/>
        <v>108748</v>
      </c>
      <c r="Q5760" s="2">
        <f t="shared" si="4853"/>
        <v>82.716969650870922</v>
      </c>
    </row>
    <row r="5761" spans="1:17">
      <c r="A5761" s="12" t="s">
        <v>803</v>
      </c>
      <c r="B5761" s="12" t="s">
        <v>140</v>
      </c>
      <c r="C5761" s="12" t="s">
        <v>1192</v>
      </c>
      <c r="D5761" s="12" t="s">
        <v>1949</v>
      </c>
      <c r="E5761" s="18" t="s">
        <v>16</v>
      </c>
      <c r="F5761" s="18" t="s">
        <v>0</v>
      </c>
      <c r="G5761" s="81" t="s">
        <v>0</v>
      </c>
      <c r="H5761" s="18" t="s">
        <v>17</v>
      </c>
      <c r="I5761" s="3">
        <v>127150</v>
      </c>
      <c r="J5761" s="3">
        <f t="shared" ref="J5761:K5761" si="4885">SUM(J5762:J5769)</f>
        <v>93250</v>
      </c>
      <c r="K5761" s="3">
        <f t="shared" si="4885"/>
        <v>56814</v>
      </c>
      <c r="L5761" s="3">
        <f t="shared" si="4875"/>
        <v>15100</v>
      </c>
      <c r="M5761" s="3">
        <f t="shared" ref="M5761:O5761" si="4886">SUM(M5762:M5769)</f>
        <v>6850</v>
      </c>
      <c r="N5761" s="3">
        <f t="shared" si="4886"/>
        <v>3400</v>
      </c>
      <c r="O5761" s="3">
        <f t="shared" si="4886"/>
        <v>4850</v>
      </c>
      <c r="P5761" s="3">
        <f t="shared" si="4877"/>
        <v>71914</v>
      </c>
      <c r="Q5761" s="3">
        <f t="shared" si="4853"/>
        <v>77.119571045576407</v>
      </c>
    </row>
    <row r="5762" spans="1:17">
      <c r="A5762" s="12" t="s">
        <v>803</v>
      </c>
      <c r="B5762" s="12" t="s">
        <v>140</v>
      </c>
      <c r="C5762" s="12" t="s">
        <v>1192</v>
      </c>
      <c r="D5762" s="12" t="s">
        <v>1949</v>
      </c>
      <c r="E5762" s="11">
        <v>6131</v>
      </c>
      <c r="F5762" s="12"/>
      <c r="G5762" s="84" t="s">
        <v>3109</v>
      </c>
      <c r="H5762" s="13" t="s">
        <v>18</v>
      </c>
      <c r="I5762" s="2">
        <v>1000</v>
      </c>
      <c r="J5762" s="2">
        <v>0</v>
      </c>
      <c r="K5762" s="2">
        <v>0</v>
      </c>
      <c r="L5762" s="2">
        <f t="shared" si="4875"/>
        <v>0</v>
      </c>
      <c r="M5762" s="2">
        <v>0</v>
      </c>
      <c r="N5762" s="2">
        <v>0</v>
      </c>
      <c r="O5762" s="2">
        <v>0</v>
      </c>
      <c r="P5762" s="2">
        <f t="shared" si="4877"/>
        <v>0</v>
      </c>
      <c r="Q5762" s="2" t="str">
        <f t="shared" si="4853"/>
        <v>-</v>
      </c>
    </row>
    <row r="5763" spans="1:17">
      <c r="A5763" s="12" t="s">
        <v>803</v>
      </c>
      <c r="B5763" s="12" t="s">
        <v>140</v>
      </c>
      <c r="C5763" s="12" t="s">
        <v>1192</v>
      </c>
      <c r="D5763" s="12" t="s">
        <v>1949</v>
      </c>
      <c r="E5763" s="11">
        <v>6132</v>
      </c>
      <c r="F5763" s="12"/>
      <c r="G5763" s="84" t="s">
        <v>3109</v>
      </c>
      <c r="H5763" s="13" t="s">
        <v>19</v>
      </c>
      <c r="I5763" s="2">
        <v>40000</v>
      </c>
      <c r="J5763" s="2">
        <v>40000</v>
      </c>
      <c r="K5763" s="2">
        <v>25000</v>
      </c>
      <c r="L5763" s="2">
        <f t="shared" si="4875"/>
        <v>2000</v>
      </c>
      <c r="M5763" s="2">
        <v>0</v>
      </c>
      <c r="N5763" s="2">
        <v>0</v>
      </c>
      <c r="O5763" s="2">
        <v>2000</v>
      </c>
      <c r="P5763" s="2">
        <f t="shared" si="4877"/>
        <v>27000</v>
      </c>
      <c r="Q5763" s="2">
        <f t="shared" si="4853"/>
        <v>67.5</v>
      </c>
    </row>
    <row r="5764" spans="1:17">
      <c r="A5764" s="12" t="s">
        <v>803</v>
      </c>
      <c r="B5764" s="12" t="s">
        <v>140</v>
      </c>
      <c r="C5764" s="12" t="s">
        <v>1192</v>
      </c>
      <c r="D5764" s="12" t="s">
        <v>1949</v>
      </c>
      <c r="E5764" s="11">
        <v>6133</v>
      </c>
      <c r="F5764" s="12"/>
      <c r="G5764" s="84" t="s">
        <v>3109</v>
      </c>
      <c r="H5764" s="13" t="s">
        <v>20</v>
      </c>
      <c r="I5764" s="2">
        <v>8000</v>
      </c>
      <c r="J5764" s="2">
        <v>8000</v>
      </c>
      <c r="K5764" s="2">
        <v>4800</v>
      </c>
      <c r="L5764" s="2">
        <f t="shared" si="4875"/>
        <v>2400</v>
      </c>
      <c r="M5764" s="2">
        <v>800</v>
      </c>
      <c r="N5764" s="2">
        <v>800</v>
      </c>
      <c r="O5764" s="2">
        <v>800</v>
      </c>
      <c r="P5764" s="2">
        <f t="shared" si="4877"/>
        <v>7200</v>
      </c>
      <c r="Q5764" s="2">
        <f t="shared" si="4853"/>
        <v>90</v>
      </c>
    </row>
    <row r="5765" spans="1:17">
      <c r="A5765" s="12" t="s">
        <v>803</v>
      </c>
      <c r="B5765" s="12" t="s">
        <v>140</v>
      </c>
      <c r="C5765" s="12" t="s">
        <v>1192</v>
      </c>
      <c r="D5765" s="12" t="s">
        <v>1949</v>
      </c>
      <c r="E5765" s="11">
        <v>6134</v>
      </c>
      <c r="F5765" s="12"/>
      <c r="G5765" s="84" t="s">
        <v>3109</v>
      </c>
      <c r="H5765" s="13" t="s">
        <v>21</v>
      </c>
      <c r="I5765" s="2">
        <v>15000</v>
      </c>
      <c r="J5765" s="2">
        <v>10000</v>
      </c>
      <c r="K5765" s="2">
        <v>5500</v>
      </c>
      <c r="L5765" s="2">
        <f t="shared" si="4875"/>
        <v>1500</v>
      </c>
      <c r="M5765" s="2">
        <v>0</v>
      </c>
      <c r="N5765" s="2">
        <v>500</v>
      </c>
      <c r="O5765" s="2">
        <v>1000</v>
      </c>
      <c r="P5765" s="2">
        <f t="shared" si="4877"/>
        <v>7000</v>
      </c>
      <c r="Q5765" s="2">
        <f t="shared" si="4853"/>
        <v>70</v>
      </c>
    </row>
    <row r="5766" spans="1:17">
      <c r="A5766" s="12" t="s">
        <v>803</v>
      </c>
      <c r="B5766" s="12" t="s">
        <v>140</v>
      </c>
      <c r="C5766" s="12" t="s">
        <v>1192</v>
      </c>
      <c r="D5766" s="12" t="s">
        <v>1949</v>
      </c>
      <c r="E5766" s="11">
        <v>6135</v>
      </c>
      <c r="F5766" s="12"/>
      <c r="G5766" s="84" t="s">
        <v>3109</v>
      </c>
      <c r="H5766" s="13" t="s">
        <v>22</v>
      </c>
      <c r="I5766" s="2">
        <v>300</v>
      </c>
      <c r="J5766" s="2">
        <v>200</v>
      </c>
      <c r="K5766" s="2">
        <v>100</v>
      </c>
      <c r="L5766" s="2">
        <f t="shared" si="4875"/>
        <v>50</v>
      </c>
      <c r="M5766" s="2">
        <v>0</v>
      </c>
      <c r="N5766" s="2">
        <v>50</v>
      </c>
      <c r="O5766" s="2">
        <v>0</v>
      </c>
      <c r="P5766" s="2">
        <f t="shared" si="4877"/>
        <v>150</v>
      </c>
      <c r="Q5766" s="2">
        <f t="shared" si="4853"/>
        <v>75</v>
      </c>
    </row>
    <row r="5767" spans="1:17">
      <c r="A5767" s="12" t="s">
        <v>803</v>
      </c>
      <c r="B5767" s="12" t="s">
        <v>140</v>
      </c>
      <c r="C5767" s="12" t="s">
        <v>1192</v>
      </c>
      <c r="D5767" s="12" t="s">
        <v>1949</v>
      </c>
      <c r="E5767" s="11">
        <v>6137</v>
      </c>
      <c r="F5767" s="12"/>
      <c r="G5767" s="84" t="s">
        <v>3109</v>
      </c>
      <c r="H5767" s="13" t="s">
        <v>24</v>
      </c>
      <c r="I5767" s="2">
        <v>9000</v>
      </c>
      <c r="J5767" s="2">
        <v>5000</v>
      </c>
      <c r="K5767" s="2">
        <v>5000</v>
      </c>
      <c r="L5767" s="2">
        <f t="shared" si="4875"/>
        <v>0</v>
      </c>
      <c r="M5767" s="2">
        <v>0</v>
      </c>
      <c r="N5767" s="2">
        <v>0</v>
      </c>
      <c r="O5767" s="2">
        <v>0</v>
      </c>
      <c r="P5767" s="2">
        <f t="shared" si="4877"/>
        <v>5000</v>
      </c>
      <c r="Q5767" s="2">
        <f t="shared" si="4853"/>
        <v>100</v>
      </c>
    </row>
    <row r="5768" spans="1:17">
      <c r="A5768" s="12" t="s">
        <v>803</v>
      </c>
      <c r="B5768" s="12" t="s">
        <v>140</v>
      </c>
      <c r="C5768" s="12" t="s">
        <v>1192</v>
      </c>
      <c r="D5768" s="12" t="s">
        <v>1949</v>
      </c>
      <c r="E5768" s="11">
        <v>6138</v>
      </c>
      <c r="F5768" s="12"/>
      <c r="G5768" s="84" t="s">
        <v>3109</v>
      </c>
      <c r="H5768" s="13" t="s">
        <v>25</v>
      </c>
      <c r="I5768" s="2">
        <v>1800</v>
      </c>
      <c r="J5768" s="2">
        <v>0</v>
      </c>
      <c r="K5768" s="2">
        <v>0</v>
      </c>
      <c r="L5768" s="2">
        <f t="shared" si="4875"/>
        <v>0</v>
      </c>
      <c r="M5768" s="2">
        <v>0</v>
      </c>
      <c r="N5768" s="2">
        <v>0</v>
      </c>
      <c r="O5768" s="2">
        <v>0</v>
      </c>
      <c r="P5768" s="2">
        <f t="shared" si="4877"/>
        <v>0</v>
      </c>
      <c r="Q5768" s="2" t="str">
        <f t="shared" si="4853"/>
        <v>-</v>
      </c>
    </row>
    <row r="5769" spans="1:17">
      <c r="A5769" s="17" t="s">
        <v>803</v>
      </c>
      <c r="B5769" s="17" t="s">
        <v>140</v>
      </c>
      <c r="C5769" s="17" t="s">
        <v>1192</v>
      </c>
      <c r="D5769" s="17" t="s">
        <v>1949</v>
      </c>
      <c r="E5769" s="17" t="s">
        <v>99</v>
      </c>
      <c r="F5769" s="12" t="s">
        <v>0</v>
      </c>
      <c r="G5769" s="84" t="s">
        <v>0</v>
      </c>
      <c r="H5769" s="18" t="s">
        <v>26</v>
      </c>
      <c r="I5769" s="3">
        <v>52050</v>
      </c>
      <c r="J5769" s="3">
        <f t="shared" ref="J5769:K5769" si="4887">SUM(J5770:J5772)</f>
        <v>30050</v>
      </c>
      <c r="K5769" s="3">
        <f t="shared" si="4887"/>
        <v>16414</v>
      </c>
      <c r="L5769" s="3">
        <f t="shared" si="4875"/>
        <v>9150</v>
      </c>
      <c r="M5769" s="3">
        <f t="shared" ref="M5769:O5769" si="4888">SUM(M5770:M5772)</f>
        <v>6050</v>
      </c>
      <c r="N5769" s="3">
        <f t="shared" si="4888"/>
        <v>2050</v>
      </c>
      <c r="O5769" s="3">
        <f t="shared" si="4888"/>
        <v>1050</v>
      </c>
      <c r="P5769" s="3">
        <f t="shared" si="4877"/>
        <v>25564</v>
      </c>
      <c r="Q5769" s="3">
        <f t="shared" si="4853"/>
        <v>85.071547420965061</v>
      </c>
    </row>
    <row r="5770" spans="1:17">
      <c r="A5770" s="12" t="s">
        <v>803</v>
      </c>
      <c r="B5770" s="12" t="s">
        <v>140</v>
      </c>
      <c r="C5770" s="12" t="s">
        <v>1192</v>
      </c>
      <c r="D5770" s="12" t="s">
        <v>1949</v>
      </c>
      <c r="E5770" s="11">
        <v>6139</v>
      </c>
      <c r="F5770" s="12"/>
      <c r="G5770" s="84" t="s">
        <v>3109</v>
      </c>
      <c r="H5770" s="13" t="s">
        <v>26</v>
      </c>
      <c r="I5770" s="2">
        <v>40900</v>
      </c>
      <c r="J5770" s="2">
        <v>18900</v>
      </c>
      <c r="K5770" s="2">
        <v>10000</v>
      </c>
      <c r="L5770" s="2">
        <f t="shared" si="4875"/>
        <v>6000</v>
      </c>
      <c r="M5770" s="2">
        <v>5000</v>
      </c>
      <c r="N5770" s="2">
        <v>1000</v>
      </c>
      <c r="O5770" s="2">
        <v>0</v>
      </c>
      <c r="P5770" s="2">
        <f t="shared" si="4877"/>
        <v>16000</v>
      </c>
      <c r="Q5770" s="2">
        <f t="shared" si="4853"/>
        <v>84.656084656084658</v>
      </c>
    </row>
    <row r="5771" spans="1:17">
      <c r="A5771" s="12" t="s">
        <v>803</v>
      </c>
      <c r="B5771" s="12" t="s">
        <v>140</v>
      </c>
      <c r="C5771" s="12" t="s">
        <v>1192</v>
      </c>
      <c r="D5771" s="12" t="s">
        <v>1949</v>
      </c>
      <c r="E5771" s="11">
        <v>6139</v>
      </c>
      <c r="F5771" s="12" t="s">
        <v>1956</v>
      </c>
      <c r="G5771" s="84" t="s">
        <v>3109</v>
      </c>
      <c r="H5771" s="13" t="s">
        <v>108</v>
      </c>
      <c r="I5771" s="2">
        <v>4150</v>
      </c>
      <c r="J5771" s="2">
        <v>4150</v>
      </c>
      <c r="K5771" s="2">
        <v>2464</v>
      </c>
      <c r="L5771" s="2">
        <f t="shared" si="4875"/>
        <v>1200</v>
      </c>
      <c r="M5771" s="2">
        <v>400</v>
      </c>
      <c r="N5771" s="2">
        <v>400</v>
      </c>
      <c r="O5771" s="2">
        <v>400</v>
      </c>
      <c r="P5771" s="2">
        <f t="shared" si="4877"/>
        <v>3664</v>
      </c>
      <c r="Q5771" s="2">
        <f t="shared" si="4853"/>
        <v>88.289156626506028</v>
      </c>
    </row>
    <row r="5772" spans="1:17" ht="22.5">
      <c r="A5772" s="12" t="s">
        <v>803</v>
      </c>
      <c r="B5772" s="12" t="s">
        <v>140</v>
      </c>
      <c r="C5772" s="12" t="s">
        <v>1192</v>
      </c>
      <c r="D5772" s="12" t="s">
        <v>1949</v>
      </c>
      <c r="E5772" s="11">
        <v>6139</v>
      </c>
      <c r="F5772" s="12" t="s">
        <v>1957</v>
      </c>
      <c r="G5772" s="84" t="s">
        <v>3109</v>
      </c>
      <c r="H5772" s="13" t="s">
        <v>114</v>
      </c>
      <c r="I5772" s="2">
        <v>7000</v>
      </c>
      <c r="J5772" s="2">
        <v>7000</v>
      </c>
      <c r="K5772" s="2">
        <v>3950</v>
      </c>
      <c r="L5772" s="2">
        <f t="shared" si="4875"/>
        <v>1950</v>
      </c>
      <c r="M5772" s="2">
        <v>650</v>
      </c>
      <c r="N5772" s="2">
        <v>650</v>
      </c>
      <c r="O5772" s="2">
        <v>650</v>
      </c>
      <c r="P5772" s="2">
        <f t="shared" si="4877"/>
        <v>5900</v>
      </c>
      <c r="Q5772" s="2">
        <f t="shared" si="4853"/>
        <v>84.285714285714292</v>
      </c>
    </row>
    <row r="5773" spans="1:17" ht="22.5">
      <c r="A5773" s="17" t="s">
        <v>0</v>
      </c>
      <c r="B5773" s="17" t="s">
        <v>0</v>
      </c>
      <c r="C5773" s="17" t="s">
        <v>0</v>
      </c>
      <c r="D5773" s="18" t="s">
        <v>0</v>
      </c>
      <c r="E5773" s="18" t="s">
        <v>0</v>
      </c>
      <c r="F5773" s="18" t="s">
        <v>0</v>
      </c>
      <c r="G5773" s="81" t="s">
        <v>0</v>
      </c>
      <c r="H5773" s="24" t="s">
        <v>36</v>
      </c>
      <c r="I5773" s="29">
        <v>100</v>
      </c>
      <c r="J5773" s="29">
        <f t="shared" ref="J5773:K5775" si="4889">SUM(J5774)</f>
        <v>100</v>
      </c>
      <c r="K5773" s="29">
        <f t="shared" si="4889"/>
        <v>0</v>
      </c>
      <c r="L5773" s="29">
        <f t="shared" si="4875"/>
        <v>0</v>
      </c>
      <c r="M5773" s="29">
        <f t="shared" ref="M5773:O5775" si="4890">SUM(M5774)</f>
        <v>0</v>
      </c>
      <c r="N5773" s="29">
        <f t="shared" si="4890"/>
        <v>0</v>
      </c>
      <c r="O5773" s="29">
        <f t="shared" si="4890"/>
        <v>0</v>
      </c>
      <c r="P5773" s="29">
        <f t="shared" si="4877"/>
        <v>0</v>
      </c>
      <c r="Q5773" s="29">
        <f t="shared" si="4853"/>
        <v>0</v>
      </c>
    </row>
    <row r="5774" spans="1:17">
      <c r="A5774" s="12" t="s">
        <v>803</v>
      </c>
      <c r="B5774" s="12" t="s">
        <v>140</v>
      </c>
      <c r="C5774" s="12" t="s">
        <v>1192</v>
      </c>
      <c r="D5774" s="12" t="s">
        <v>1949</v>
      </c>
      <c r="E5774" s="18" t="s">
        <v>28</v>
      </c>
      <c r="F5774" s="18" t="s">
        <v>0</v>
      </c>
      <c r="G5774" s="81" t="s">
        <v>0</v>
      </c>
      <c r="H5774" s="18" t="s">
        <v>29</v>
      </c>
      <c r="I5774" s="3">
        <v>100</v>
      </c>
      <c r="J5774" s="3">
        <f t="shared" si="4889"/>
        <v>100</v>
      </c>
      <c r="K5774" s="3">
        <f t="shared" si="4889"/>
        <v>0</v>
      </c>
      <c r="L5774" s="3">
        <f t="shared" si="4875"/>
        <v>0</v>
      </c>
      <c r="M5774" s="3">
        <f t="shared" si="4890"/>
        <v>0</v>
      </c>
      <c r="N5774" s="3">
        <f t="shared" si="4890"/>
        <v>0</v>
      </c>
      <c r="O5774" s="3">
        <f t="shared" si="4890"/>
        <v>0</v>
      </c>
      <c r="P5774" s="3">
        <f t="shared" si="4877"/>
        <v>0</v>
      </c>
      <c r="Q5774" s="3">
        <f t="shared" si="4853"/>
        <v>0</v>
      </c>
    </row>
    <row r="5775" spans="1:17">
      <c r="A5775" s="17" t="s">
        <v>803</v>
      </c>
      <c r="B5775" s="17" t="s">
        <v>140</v>
      </c>
      <c r="C5775" s="17" t="s">
        <v>1192</v>
      </c>
      <c r="D5775" s="17" t="s">
        <v>1949</v>
      </c>
      <c r="E5775" s="17" t="s">
        <v>120</v>
      </c>
      <c r="F5775" s="12" t="s">
        <v>0</v>
      </c>
      <c r="G5775" s="84" t="s">
        <v>0</v>
      </c>
      <c r="H5775" s="18" t="s">
        <v>35</v>
      </c>
      <c r="I5775" s="3">
        <v>100</v>
      </c>
      <c r="J5775" s="3">
        <f t="shared" si="4889"/>
        <v>100</v>
      </c>
      <c r="K5775" s="3">
        <f t="shared" si="4889"/>
        <v>0</v>
      </c>
      <c r="L5775" s="3">
        <f t="shared" si="4875"/>
        <v>0</v>
      </c>
      <c r="M5775" s="3">
        <f t="shared" si="4890"/>
        <v>0</v>
      </c>
      <c r="N5775" s="3">
        <f t="shared" si="4890"/>
        <v>0</v>
      </c>
      <c r="O5775" s="3">
        <f t="shared" si="4890"/>
        <v>0</v>
      </c>
      <c r="P5775" s="3">
        <f t="shared" si="4877"/>
        <v>0</v>
      </c>
      <c r="Q5775" s="3">
        <f t="shared" si="4853"/>
        <v>0</v>
      </c>
    </row>
    <row r="5776" spans="1:17">
      <c r="A5776" s="12" t="s">
        <v>803</v>
      </c>
      <c r="B5776" s="12" t="s">
        <v>140</v>
      </c>
      <c r="C5776" s="12" t="s">
        <v>1192</v>
      </c>
      <c r="D5776" s="12" t="s">
        <v>1949</v>
      </c>
      <c r="E5776" s="11">
        <v>6148</v>
      </c>
      <c r="F5776" s="12"/>
      <c r="G5776" s="84" t="s">
        <v>3109</v>
      </c>
      <c r="H5776" s="13" t="s">
        <v>35</v>
      </c>
      <c r="I5776" s="2">
        <v>100</v>
      </c>
      <c r="J5776" s="2">
        <v>100</v>
      </c>
      <c r="K5776" s="2">
        <v>0</v>
      </c>
      <c r="L5776" s="2">
        <f t="shared" si="4875"/>
        <v>0</v>
      </c>
      <c r="M5776" s="2">
        <v>0</v>
      </c>
      <c r="N5776" s="2">
        <v>0</v>
      </c>
      <c r="O5776" s="2">
        <v>0</v>
      </c>
      <c r="P5776" s="2">
        <f t="shared" si="4877"/>
        <v>0</v>
      </c>
      <c r="Q5776" s="2">
        <f t="shared" si="4853"/>
        <v>0</v>
      </c>
    </row>
    <row r="5777" spans="1:17" ht="22.5">
      <c r="A5777" s="17" t="s">
        <v>0</v>
      </c>
      <c r="B5777" s="17" t="s">
        <v>0</v>
      </c>
      <c r="C5777" s="17" t="s">
        <v>0</v>
      </c>
      <c r="D5777" s="18" t="s">
        <v>0</v>
      </c>
      <c r="E5777" s="18" t="s">
        <v>0</v>
      </c>
      <c r="F5777" s="18" t="s">
        <v>0</v>
      </c>
      <c r="G5777" s="81" t="s">
        <v>0</v>
      </c>
      <c r="H5777" s="24" t="s">
        <v>58</v>
      </c>
      <c r="I5777" s="29">
        <v>36000</v>
      </c>
      <c r="J5777" s="29">
        <f t="shared" ref="J5777:K5777" si="4891">SUM(J5778)</f>
        <v>30000</v>
      </c>
      <c r="K5777" s="29">
        <f t="shared" si="4891"/>
        <v>4000</v>
      </c>
      <c r="L5777" s="29">
        <f t="shared" si="4875"/>
        <v>16000</v>
      </c>
      <c r="M5777" s="29">
        <f t="shared" ref="M5777:O5777" si="4892">SUM(M5778)</f>
        <v>16000</v>
      </c>
      <c r="N5777" s="29">
        <f t="shared" si="4892"/>
        <v>0</v>
      </c>
      <c r="O5777" s="29">
        <f t="shared" si="4892"/>
        <v>0</v>
      </c>
      <c r="P5777" s="29">
        <f t="shared" si="4877"/>
        <v>20000</v>
      </c>
      <c r="Q5777" s="29">
        <f t="shared" si="4853"/>
        <v>66.666666666666657</v>
      </c>
    </row>
    <row r="5778" spans="1:17">
      <c r="A5778" s="12" t="s">
        <v>803</v>
      </c>
      <c r="B5778" s="12" t="s">
        <v>140</v>
      </c>
      <c r="C5778" s="12" t="s">
        <v>1192</v>
      </c>
      <c r="D5778" s="12" t="s">
        <v>1949</v>
      </c>
      <c r="E5778" s="18" t="s">
        <v>50</v>
      </c>
      <c r="F5778" s="18" t="s">
        <v>0</v>
      </c>
      <c r="G5778" s="81" t="s">
        <v>0</v>
      </c>
      <c r="H5778" s="18" t="s">
        <v>51</v>
      </c>
      <c r="I5778" s="3">
        <v>36000</v>
      </c>
      <c r="J5778" s="3">
        <f t="shared" ref="J5778" si="4893">SUM(J5779:J5780)</f>
        <v>30000</v>
      </c>
      <c r="K5778" s="3">
        <f t="shared" ref="K5778" si="4894">SUM(K5779:K5780)</f>
        <v>4000</v>
      </c>
      <c r="L5778" s="3">
        <f t="shared" si="4875"/>
        <v>16000</v>
      </c>
      <c r="M5778" s="3">
        <f t="shared" ref="M5778:O5778" si="4895">SUM(M5779:M5780)</f>
        <v>16000</v>
      </c>
      <c r="N5778" s="3">
        <f t="shared" si="4895"/>
        <v>0</v>
      </c>
      <c r="O5778" s="3">
        <f t="shared" si="4895"/>
        <v>0</v>
      </c>
      <c r="P5778" s="3">
        <f t="shared" si="4877"/>
        <v>20000</v>
      </c>
      <c r="Q5778" s="3">
        <f t="shared" si="4853"/>
        <v>66.666666666666657</v>
      </c>
    </row>
    <row r="5779" spans="1:17">
      <c r="A5779" s="12" t="s">
        <v>803</v>
      </c>
      <c r="B5779" s="12" t="s">
        <v>140</v>
      </c>
      <c r="C5779" s="12" t="s">
        <v>1192</v>
      </c>
      <c r="D5779" s="12" t="s">
        <v>1949</v>
      </c>
      <c r="E5779" s="11">
        <v>8213</v>
      </c>
      <c r="F5779" s="12"/>
      <c r="G5779" s="84" t="s">
        <v>3109</v>
      </c>
      <c r="H5779" s="13" t="s">
        <v>54</v>
      </c>
      <c r="I5779" s="2">
        <v>24000</v>
      </c>
      <c r="J5779" s="2">
        <v>20000</v>
      </c>
      <c r="K5779" s="2">
        <v>2000</v>
      </c>
      <c r="L5779" s="2">
        <f t="shared" si="4875"/>
        <v>8000</v>
      </c>
      <c r="M5779" s="2">
        <v>8000</v>
      </c>
      <c r="N5779" s="2">
        <v>0</v>
      </c>
      <c r="O5779" s="2">
        <v>0</v>
      </c>
      <c r="P5779" s="2">
        <f t="shared" si="4877"/>
        <v>10000</v>
      </c>
      <c r="Q5779" s="2">
        <f t="shared" si="4853"/>
        <v>50</v>
      </c>
    </row>
    <row r="5780" spans="1:17">
      <c r="A5780" s="12" t="s">
        <v>803</v>
      </c>
      <c r="B5780" s="12" t="s">
        <v>140</v>
      </c>
      <c r="C5780" s="12" t="s">
        <v>1192</v>
      </c>
      <c r="D5780" s="12" t="s">
        <v>1949</v>
      </c>
      <c r="E5780" s="11">
        <v>8216</v>
      </c>
      <c r="F5780" s="12"/>
      <c r="G5780" s="84" t="s">
        <v>3109</v>
      </c>
      <c r="H5780" s="13" t="s">
        <v>57</v>
      </c>
      <c r="I5780" s="2">
        <v>12000</v>
      </c>
      <c r="J5780" s="2">
        <v>10000</v>
      </c>
      <c r="K5780" s="2">
        <v>2000</v>
      </c>
      <c r="L5780" s="2">
        <f t="shared" si="4875"/>
        <v>8000</v>
      </c>
      <c r="M5780" s="2">
        <v>8000</v>
      </c>
      <c r="N5780" s="2">
        <v>0</v>
      </c>
      <c r="O5780" s="2">
        <v>0</v>
      </c>
      <c r="P5780" s="2">
        <f t="shared" si="4877"/>
        <v>10000</v>
      </c>
      <c r="Q5780" s="2">
        <f t="shared" si="4853"/>
        <v>100</v>
      </c>
    </row>
    <row r="5781" spans="1:17">
      <c r="A5781" s="13" t="s">
        <v>0</v>
      </c>
      <c r="B5781" s="13" t="s">
        <v>0</v>
      </c>
      <c r="C5781" s="13" t="s">
        <v>0</v>
      </c>
      <c r="D5781" s="13" t="s">
        <v>0</v>
      </c>
      <c r="E5781" s="13" t="s">
        <v>0</v>
      </c>
      <c r="F5781" s="13" t="s">
        <v>0</v>
      </c>
      <c r="G5781" s="84" t="s">
        <v>0</v>
      </c>
      <c r="H5781" s="24" t="s">
        <v>1958</v>
      </c>
      <c r="I5781" s="29">
        <v>1716267</v>
      </c>
      <c r="J5781" s="29">
        <f t="shared" ref="J5781:K5781" si="4896">SUM(J5750,J5773,J5777)</f>
        <v>1678029</v>
      </c>
      <c r="K5781" s="29">
        <f t="shared" si="4896"/>
        <v>914714</v>
      </c>
      <c r="L5781" s="29">
        <f t="shared" si="4875"/>
        <v>435600</v>
      </c>
      <c r="M5781" s="29">
        <f t="shared" ref="M5781:O5781" si="4897">SUM(M5750,M5773,M5777)</f>
        <v>152350</v>
      </c>
      <c r="N5781" s="29">
        <f t="shared" si="4897"/>
        <v>137400</v>
      </c>
      <c r="O5781" s="29">
        <f t="shared" si="4897"/>
        <v>145850</v>
      </c>
      <c r="P5781" s="29">
        <f t="shared" si="4877"/>
        <v>1350314</v>
      </c>
      <c r="Q5781" s="29">
        <f t="shared" si="4853"/>
        <v>80.470242171023258</v>
      </c>
    </row>
    <row r="5782" spans="1:17" ht="15.75" thickBot="1">
      <c r="A5782" s="13" t="s">
        <v>0</v>
      </c>
      <c r="B5782" s="13" t="s">
        <v>0</v>
      </c>
      <c r="C5782" s="13" t="s">
        <v>0</v>
      </c>
      <c r="D5782" s="13" t="s">
        <v>0</v>
      </c>
      <c r="E5782" s="13" t="s">
        <v>0</v>
      </c>
      <c r="F5782" s="13" t="s">
        <v>0</v>
      </c>
      <c r="G5782" s="84" t="s">
        <v>0</v>
      </c>
      <c r="H5782" s="18" t="s">
        <v>125</v>
      </c>
      <c r="I5782" s="3">
        <v>39</v>
      </c>
      <c r="J5782" s="3">
        <v>39</v>
      </c>
      <c r="K5782" s="3">
        <v>0</v>
      </c>
      <c r="L5782" s="3">
        <f t="shared" si="4875"/>
        <v>0</v>
      </c>
      <c r="M5782" s="3"/>
      <c r="N5782" s="3"/>
      <c r="O5782" s="3"/>
      <c r="P5782" s="3">
        <f t="shared" si="4877"/>
        <v>0</v>
      </c>
      <c r="Q5782" s="3">
        <f t="shared" si="4853"/>
        <v>0</v>
      </c>
    </row>
    <row r="5783" spans="1:17" ht="45.75" thickBot="1">
      <c r="A5783" s="109" t="s">
        <v>0</v>
      </c>
      <c r="B5783" s="109" t="s">
        <v>0</v>
      </c>
      <c r="C5783" s="109" t="s">
        <v>0</v>
      </c>
      <c r="D5783" s="109" t="s">
        <v>0</v>
      </c>
      <c r="E5783" s="109" t="s">
        <v>0</v>
      </c>
      <c r="F5783" s="109" t="s">
        <v>0</v>
      </c>
      <c r="G5783" s="121" t="s">
        <v>0</v>
      </c>
      <c r="H5783" s="1" t="s">
        <v>126</v>
      </c>
      <c r="I5783" s="1" t="s">
        <v>3016</v>
      </c>
      <c r="J5783" s="1" t="s">
        <v>3199</v>
      </c>
      <c r="K5783" s="1" t="s">
        <v>3198</v>
      </c>
      <c r="L5783" s="1" t="s">
        <v>3191</v>
      </c>
      <c r="M5783" s="1" t="s">
        <v>3193</v>
      </c>
      <c r="N5783" s="1" t="s">
        <v>3194</v>
      </c>
      <c r="O5783" s="1" t="s">
        <v>3195</v>
      </c>
      <c r="P5783" s="1" t="s">
        <v>3192</v>
      </c>
      <c r="Q5783" s="1" t="s">
        <v>3185</v>
      </c>
    </row>
    <row r="5784" spans="1:17">
      <c r="A5784" s="110"/>
      <c r="B5784" s="110"/>
      <c r="C5784" s="110"/>
      <c r="D5784" s="110"/>
      <c r="E5784" s="110"/>
      <c r="F5784" s="110"/>
      <c r="G5784" s="122"/>
      <c r="H5784" s="26" t="s">
        <v>0</v>
      </c>
      <c r="I5784" s="28">
        <v>1</v>
      </c>
      <c r="J5784" s="28">
        <v>2</v>
      </c>
      <c r="K5784" s="28">
        <v>3</v>
      </c>
      <c r="L5784" s="28" t="s">
        <v>3186</v>
      </c>
      <c r="M5784" s="28">
        <v>5</v>
      </c>
      <c r="N5784" s="28">
        <v>6</v>
      </c>
      <c r="O5784" s="28">
        <v>7</v>
      </c>
      <c r="P5784" s="28" t="s">
        <v>3187</v>
      </c>
      <c r="Q5784" s="28">
        <v>9</v>
      </c>
    </row>
    <row r="5785" spans="1:17">
      <c r="A5785" s="110"/>
      <c r="B5785" s="110"/>
      <c r="C5785" s="110"/>
      <c r="D5785" s="110"/>
      <c r="E5785" s="110"/>
      <c r="F5785" s="110"/>
      <c r="G5785" s="122"/>
      <c r="H5785" s="8" t="s">
        <v>878</v>
      </c>
      <c r="I5785" s="9">
        <v>1716267</v>
      </c>
      <c r="J5785" s="9">
        <f t="shared" ref="J5785" si="4898">SUM(J5781)</f>
        <v>1678029</v>
      </c>
      <c r="K5785" s="9">
        <f t="shared" ref="K5785" si="4899">SUM(K5781)</f>
        <v>914714</v>
      </c>
      <c r="L5785" s="9">
        <f t="shared" ref="L5785:L5786" si="4900">M5785+N5785+O5785</f>
        <v>435600</v>
      </c>
      <c r="M5785" s="9">
        <f t="shared" ref="M5785:O5785" si="4901">SUM(M5781)</f>
        <v>152350</v>
      </c>
      <c r="N5785" s="9">
        <f t="shared" si="4901"/>
        <v>137400</v>
      </c>
      <c r="O5785" s="9">
        <f t="shared" si="4901"/>
        <v>145850</v>
      </c>
      <c r="P5785" s="9">
        <f t="shared" ref="P5785:P5786" si="4902">SUM(K5785+L5785)</f>
        <v>1350314</v>
      </c>
      <c r="Q5785" s="9">
        <f t="shared" si="4853"/>
        <v>80.470242171023258</v>
      </c>
    </row>
    <row r="5786" spans="1:17">
      <c r="A5786" s="110"/>
      <c r="B5786" s="110"/>
      <c r="C5786" s="110"/>
      <c r="D5786" s="110"/>
      <c r="E5786" s="110"/>
      <c r="F5786" s="110"/>
      <c r="G5786" s="122"/>
      <c r="H5786" s="10" t="s">
        <v>68</v>
      </c>
      <c r="I5786" s="9">
        <v>1716267</v>
      </c>
      <c r="J5786" s="9">
        <f t="shared" ref="J5786" si="4903">SUM(J5785)</f>
        <v>1678029</v>
      </c>
      <c r="K5786" s="9">
        <f t="shared" ref="K5786" si="4904">SUM(K5785)</f>
        <v>914714</v>
      </c>
      <c r="L5786" s="9">
        <f t="shared" si="4900"/>
        <v>435600</v>
      </c>
      <c r="M5786" s="9">
        <f t="shared" ref="M5786:O5786" si="4905">SUM(M5785)</f>
        <v>152350</v>
      </c>
      <c r="N5786" s="9">
        <f t="shared" si="4905"/>
        <v>137400</v>
      </c>
      <c r="O5786" s="9">
        <f t="shared" si="4905"/>
        <v>145850</v>
      </c>
      <c r="P5786" s="9">
        <f t="shared" si="4902"/>
        <v>1350314</v>
      </c>
      <c r="Q5786" s="9">
        <f t="shared" si="4853"/>
        <v>80.470242171023258</v>
      </c>
    </row>
    <row r="5787" spans="1:17">
      <c r="A5787" s="111"/>
      <c r="B5787" s="111"/>
      <c r="C5787" s="111"/>
      <c r="D5787" s="111"/>
      <c r="E5787" s="111"/>
      <c r="F5787" s="111"/>
      <c r="G5787" s="123"/>
      <c r="Q5787" t="str">
        <f t="shared" si="4853"/>
        <v>-</v>
      </c>
    </row>
    <row r="5788" spans="1:17" ht="15.75" thickBot="1">
      <c r="A5788" s="13" t="s">
        <v>0</v>
      </c>
      <c r="B5788" s="13" t="s">
        <v>0</v>
      </c>
      <c r="C5788" s="13" t="s">
        <v>0</v>
      </c>
      <c r="D5788" s="13" t="s">
        <v>0</v>
      </c>
      <c r="E5788" s="13" t="s">
        <v>0</v>
      </c>
      <c r="F5788" s="13" t="s">
        <v>0</v>
      </c>
      <c r="G5788" s="84" t="s">
        <v>0</v>
      </c>
      <c r="H5788" s="27" t="s">
        <v>0</v>
      </c>
      <c r="I5788" s="27"/>
      <c r="J5788" s="27"/>
      <c r="K5788" s="27"/>
      <c r="L5788" s="27"/>
      <c r="M5788" s="27"/>
      <c r="N5788" s="27"/>
      <c r="O5788" s="27"/>
      <c r="P5788" s="27"/>
      <c r="Q5788" s="27" t="str">
        <f t="shared" si="4853"/>
        <v>-</v>
      </c>
    </row>
    <row r="5789" spans="1:17" ht="45.75" thickBot="1">
      <c r="A5789" s="1" t="s">
        <v>82</v>
      </c>
      <c r="B5789" s="1" t="s">
        <v>83</v>
      </c>
      <c r="C5789" s="1" t="s">
        <v>84</v>
      </c>
      <c r="D5789" s="19" t="s">
        <v>0</v>
      </c>
      <c r="E5789" s="1" t="s">
        <v>85</v>
      </c>
      <c r="F5789" s="1" t="s">
        <v>86</v>
      </c>
      <c r="G5789" s="82" t="s">
        <v>87</v>
      </c>
      <c r="H5789" s="1" t="s">
        <v>1</v>
      </c>
      <c r="I5789" s="1" t="s">
        <v>3016</v>
      </c>
      <c r="J5789" s="1" t="s">
        <v>3199</v>
      </c>
      <c r="K5789" s="1" t="s">
        <v>3198</v>
      </c>
      <c r="L5789" s="1" t="s">
        <v>3191</v>
      </c>
      <c r="M5789" s="1" t="s">
        <v>3193</v>
      </c>
      <c r="N5789" s="1" t="s">
        <v>3194</v>
      </c>
      <c r="O5789" s="1" t="s">
        <v>3195</v>
      </c>
      <c r="P5789" s="1" t="s">
        <v>3192</v>
      </c>
      <c r="Q5789" s="1" t="s">
        <v>3185</v>
      </c>
    </row>
    <row r="5790" spans="1:17">
      <c r="A5790" s="20" t="s">
        <v>0</v>
      </c>
      <c r="B5790" s="20" t="s">
        <v>0</v>
      </c>
      <c r="C5790" s="20" t="s">
        <v>0</v>
      </c>
      <c r="D5790" s="21" t="s">
        <v>0</v>
      </c>
      <c r="E5790" s="21" t="s">
        <v>0</v>
      </c>
      <c r="F5790" s="22" t="s">
        <v>0</v>
      </c>
      <c r="G5790" s="83" t="s">
        <v>0</v>
      </c>
      <c r="H5790" s="23" t="s">
        <v>0</v>
      </c>
      <c r="I5790" s="28">
        <v>1</v>
      </c>
      <c r="J5790" s="28">
        <v>2</v>
      </c>
      <c r="K5790" s="28">
        <v>3</v>
      </c>
      <c r="L5790" s="28" t="s">
        <v>3186</v>
      </c>
      <c r="M5790" s="28">
        <v>5</v>
      </c>
      <c r="N5790" s="28">
        <v>6</v>
      </c>
      <c r="O5790" s="28">
        <v>7</v>
      </c>
      <c r="P5790" s="28" t="s">
        <v>3187</v>
      </c>
      <c r="Q5790" s="28">
        <v>9</v>
      </c>
    </row>
    <row r="5791" spans="1:17">
      <c r="A5791" s="17" t="s">
        <v>803</v>
      </c>
      <c r="B5791" s="17" t="s">
        <v>140</v>
      </c>
      <c r="C5791" s="12" t="s">
        <v>1203</v>
      </c>
      <c r="D5791" s="12" t="s">
        <v>1959</v>
      </c>
      <c r="E5791" s="18" t="s">
        <v>0</v>
      </c>
      <c r="F5791" s="18" t="s">
        <v>0</v>
      </c>
      <c r="G5791" s="81" t="s">
        <v>0</v>
      </c>
      <c r="H5791" s="18" t="s">
        <v>1960</v>
      </c>
      <c r="I5791" s="11"/>
      <c r="J5791" s="11"/>
      <c r="K5791" s="11"/>
      <c r="L5791" s="11"/>
      <c r="M5791" s="11"/>
      <c r="N5791" s="11"/>
      <c r="O5791" s="11"/>
      <c r="P5791" s="11"/>
      <c r="Q5791" s="11" t="str">
        <f t="shared" ref="Q5791:Q5852" si="4906">IF(J5791=0,"-",P5791/J5791*100)</f>
        <v>-</v>
      </c>
    </row>
    <row r="5792" spans="1:17" ht="22.5">
      <c r="A5792" s="17" t="s">
        <v>0</v>
      </c>
      <c r="B5792" s="17" t="s">
        <v>0</v>
      </c>
      <c r="C5792" s="17" t="s">
        <v>0</v>
      </c>
      <c r="D5792" s="18" t="s">
        <v>0</v>
      </c>
      <c r="E5792" s="18" t="s">
        <v>0</v>
      </c>
      <c r="F5792" s="18" t="s">
        <v>0</v>
      </c>
      <c r="G5792" s="81" t="s">
        <v>0</v>
      </c>
      <c r="H5792" s="24" t="s">
        <v>27</v>
      </c>
      <c r="I5792" s="29">
        <v>2257307</v>
      </c>
      <c r="J5792" s="29">
        <f t="shared" ref="J5792" si="4907">SUM(J5793,J5801,J5803)</f>
        <v>2247523</v>
      </c>
      <c r="K5792" s="29">
        <f t="shared" ref="K5792" si="4908">SUM(K5793,K5801,K5803)</f>
        <v>1181120</v>
      </c>
      <c r="L5792" s="29">
        <f t="shared" ref="L5792:L5824" si="4909">M5792+N5792+O5792</f>
        <v>567734</v>
      </c>
      <c r="M5792" s="29">
        <f t="shared" ref="M5792:O5792" si="4910">SUM(M5793,M5801,M5803)</f>
        <v>190350</v>
      </c>
      <c r="N5792" s="29">
        <f t="shared" si="4910"/>
        <v>179100</v>
      </c>
      <c r="O5792" s="29">
        <f t="shared" si="4910"/>
        <v>198284</v>
      </c>
      <c r="P5792" s="29">
        <f t="shared" ref="P5792:P5824" si="4911">SUM(K5792+L5792)</f>
        <v>1748854</v>
      </c>
      <c r="Q5792" s="29">
        <f t="shared" si="4906"/>
        <v>77.812507369223809</v>
      </c>
    </row>
    <row r="5793" spans="1:17">
      <c r="A5793" s="12" t="s">
        <v>803</v>
      </c>
      <c r="B5793" s="12" t="s">
        <v>140</v>
      </c>
      <c r="C5793" s="12" t="s">
        <v>1203</v>
      </c>
      <c r="D5793" s="12" t="s">
        <v>1959</v>
      </c>
      <c r="E5793" s="18" t="s">
        <v>2</v>
      </c>
      <c r="F5793" s="18" t="s">
        <v>0</v>
      </c>
      <c r="G5793" s="81" t="s">
        <v>0</v>
      </c>
      <c r="H5793" s="18" t="s">
        <v>3</v>
      </c>
      <c r="I5793" s="3">
        <v>1911066</v>
      </c>
      <c r="J5793" s="3">
        <f t="shared" ref="J5793" si="4912">SUM(J5794:J5795)</f>
        <v>1911282</v>
      </c>
      <c r="K5793" s="3">
        <f t="shared" ref="K5793" si="4913">SUM(K5794:K5795)</f>
        <v>1015470</v>
      </c>
      <c r="L5793" s="3">
        <f t="shared" si="4909"/>
        <v>491300</v>
      </c>
      <c r="M5793" s="3">
        <f t="shared" ref="M5793:O5793" si="4914">SUM(M5794:M5795)</f>
        <v>161700</v>
      </c>
      <c r="N5793" s="3">
        <f t="shared" si="4914"/>
        <v>155600</v>
      </c>
      <c r="O5793" s="3">
        <f t="shared" si="4914"/>
        <v>174000</v>
      </c>
      <c r="P5793" s="3">
        <f t="shared" si="4911"/>
        <v>1506770</v>
      </c>
      <c r="Q5793" s="3">
        <f t="shared" si="4906"/>
        <v>78.835566912679553</v>
      </c>
    </row>
    <row r="5794" spans="1:17">
      <c r="A5794" s="12" t="s">
        <v>803</v>
      </c>
      <c r="B5794" s="12" t="s">
        <v>140</v>
      </c>
      <c r="C5794" s="12" t="s">
        <v>1203</v>
      </c>
      <c r="D5794" s="12" t="s">
        <v>1959</v>
      </c>
      <c r="E5794" s="11">
        <v>6111</v>
      </c>
      <c r="F5794" s="12"/>
      <c r="G5794" s="84" t="s">
        <v>3109</v>
      </c>
      <c r="H5794" s="13" t="s">
        <v>4</v>
      </c>
      <c r="I5794" s="2">
        <v>1650866</v>
      </c>
      <c r="J5794" s="2">
        <v>1650866</v>
      </c>
      <c r="K5794" s="2">
        <v>868542</v>
      </c>
      <c r="L5794" s="2">
        <f t="shared" si="4909"/>
        <v>430000</v>
      </c>
      <c r="M5794" s="2">
        <v>130000</v>
      </c>
      <c r="N5794" s="2">
        <v>145000</v>
      </c>
      <c r="O5794" s="2">
        <v>155000</v>
      </c>
      <c r="P5794" s="2">
        <f t="shared" si="4911"/>
        <v>1298542</v>
      </c>
      <c r="Q5794" s="2">
        <f t="shared" si="4906"/>
        <v>78.658231497892615</v>
      </c>
    </row>
    <row r="5795" spans="1:17">
      <c r="A5795" s="17" t="s">
        <v>803</v>
      </c>
      <c r="B5795" s="17" t="s">
        <v>140</v>
      </c>
      <c r="C5795" s="17" t="s">
        <v>1203</v>
      </c>
      <c r="D5795" s="17" t="s">
        <v>1959</v>
      </c>
      <c r="E5795" s="17" t="s">
        <v>91</v>
      </c>
      <c r="F5795" s="12" t="s">
        <v>0</v>
      </c>
      <c r="G5795" s="84" t="s">
        <v>0</v>
      </c>
      <c r="H5795" s="18" t="s">
        <v>5</v>
      </c>
      <c r="I5795" s="3">
        <v>260200</v>
      </c>
      <c r="J5795" s="3">
        <f t="shared" ref="J5795:K5795" si="4915">SUM(J5796:J5800)</f>
        <v>260416</v>
      </c>
      <c r="K5795" s="3">
        <f t="shared" si="4915"/>
        <v>146928</v>
      </c>
      <c r="L5795" s="3">
        <f t="shared" si="4909"/>
        <v>61300</v>
      </c>
      <c r="M5795" s="3">
        <f t="shared" ref="M5795:O5795" si="4916">SUM(M5796:M5800)</f>
        <v>31700</v>
      </c>
      <c r="N5795" s="3">
        <f t="shared" si="4916"/>
        <v>10600</v>
      </c>
      <c r="O5795" s="3">
        <f t="shared" si="4916"/>
        <v>19000</v>
      </c>
      <c r="P5795" s="3">
        <f t="shared" si="4911"/>
        <v>208228</v>
      </c>
      <c r="Q5795" s="3">
        <f t="shared" si="4906"/>
        <v>79.959756696977152</v>
      </c>
    </row>
    <row r="5796" spans="1:17">
      <c r="A5796" s="12" t="s">
        <v>803</v>
      </c>
      <c r="B5796" s="12" t="s">
        <v>140</v>
      </c>
      <c r="C5796" s="12" t="s">
        <v>1203</v>
      </c>
      <c r="D5796" s="12" t="s">
        <v>1959</v>
      </c>
      <c r="E5796" s="11">
        <v>6112</v>
      </c>
      <c r="F5796" s="12" t="s">
        <v>1961</v>
      </c>
      <c r="G5796" s="84" t="s">
        <v>3109</v>
      </c>
      <c r="H5796" s="13" t="s">
        <v>9</v>
      </c>
      <c r="I5796" s="2">
        <v>40000</v>
      </c>
      <c r="J5796" s="2">
        <v>40000</v>
      </c>
      <c r="K5796" s="2">
        <v>16966</v>
      </c>
      <c r="L5796" s="2">
        <f t="shared" si="4909"/>
        <v>5600</v>
      </c>
      <c r="M5796" s="2"/>
      <c r="N5796" s="2">
        <v>2600</v>
      </c>
      <c r="O5796" s="2">
        <v>3000</v>
      </c>
      <c r="P5796" s="2">
        <f t="shared" si="4911"/>
        <v>22566</v>
      </c>
      <c r="Q5796" s="2">
        <f t="shared" si="4906"/>
        <v>56.415000000000006</v>
      </c>
    </row>
    <row r="5797" spans="1:17">
      <c r="A5797" s="12" t="s">
        <v>803</v>
      </c>
      <c r="B5797" s="12" t="s">
        <v>140</v>
      </c>
      <c r="C5797" s="12" t="s">
        <v>1203</v>
      </c>
      <c r="D5797" s="12" t="s">
        <v>1959</v>
      </c>
      <c r="E5797" s="11">
        <v>6112</v>
      </c>
      <c r="F5797" s="12" t="s">
        <v>1962</v>
      </c>
      <c r="G5797" s="84" t="s">
        <v>3109</v>
      </c>
      <c r="H5797" s="13" t="s">
        <v>10</v>
      </c>
      <c r="I5797" s="2">
        <v>139200</v>
      </c>
      <c r="J5797" s="2">
        <v>139200</v>
      </c>
      <c r="K5797" s="2">
        <v>84446</v>
      </c>
      <c r="L5797" s="2">
        <f t="shared" si="4909"/>
        <v>28000</v>
      </c>
      <c r="M5797" s="2">
        <v>4000</v>
      </c>
      <c r="N5797" s="2">
        <v>8000</v>
      </c>
      <c r="O5797" s="2">
        <v>16000</v>
      </c>
      <c r="P5797" s="2">
        <f t="shared" si="4911"/>
        <v>112446</v>
      </c>
      <c r="Q5797" s="2">
        <f t="shared" si="4906"/>
        <v>80.78017241379311</v>
      </c>
    </row>
    <row r="5798" spans="1:17">
      <c r="A5798" s="12" t="s">
        <v>803</v>
      </c>
      <c r="B5798" s="12" t="s">
        <v>140</v>
      </c>
      <c r="C5798" s="12" t="s">
        <v>1203</v>
      </c>
      <c r="D5798" s="12" t="s">
        <v>1959</v>
      </c>
      <c r="E5798" s="11">
        <v>6112</v>
      </c>
      <c r="F5798" s="12" t="s">
        <v>1963</v>
      </c>
      <c r="G5798" s="84" t="s">
        <v>3109</v>
      </c>
      <c r="H5798" s="13" t="s">
        <v>7</v>
      </c>
      <c r="I5798" s="2">
        <v>34000</v>
      </c>
      <c r="J5798" s="2">
        <v>34216</v>
      </c>
      <c r="K5798" s="2">
        <v>34216</v>
      </c>
      <c r="L5798" s="2">
        <f t="shared" si="4909"/>
        <v>0</v>
      </c>
      <c r="M5798" s="2"/>
      <c r="N5798" s="2"/>
      <c r="O5798" s="2"/>
      <c r="P5798" s="2">
        <f t="shared" si="4911"/>
        <v>34216</v>
      </c>
      <c r="Q5798" s="2">
        <f t="shared" si="4906"/>
        <v>100</v>
      </c>
    </row>
    <row r="5799" spans="1:17">
      <c r="A5799" s="12" t="s">
        <v>803</v>
      </c>
      <c r="B5799" s="12" t="s">
        <v>140</v>
      </c>
      <c r="C5799" s="12" t="s">
        <v>1203</v>
      </c>
      <c r="D5799" s="12" t="s">
        <v>1959</v>
      </c>
      <c r="E5799" s="11">
        <v>6112</v>
      </c>
      <c r="F5799" s="12" t="s">
        <v>1964</v>
      </c>
      <c r="G5799" s="84" t="s">
        <v>3109</v>
      </c>
      <c r="H5799" s="13" t="s">
        <v>8</v>
      </c>
      <c r="I5799" s="2">
        <v>27000</v>
      </c>
      <c r="J5799" s="2">
        <v>27000</v>
      </c>
      <c r="K5799" s="2">
        <v>0</v>
      </c>
      <c r="L5799" s="2">
        <f t="shared" si="4909"/>
        <v>19000</v>
      </c>
      <c r="M5799" s="2">
        <v>19000</v>
      </c>
      <c r="N5799" s="2"/>
      <c r="O5799" s="2"/>
      <c r="P5799" s="2">
        <f t="shared" si="4911"/>
        <v>19000</v>
      </c>
      <c r="Q5799" s="2">
        <f t="shared" si="4906"/>
        <v>70.370370370370367</v>
      </c>
    </row>
    <row r="5800" spans="1:17">
      <c r="A5800" s="12" t="s">
        <v>803</v>
      </c>
      <c r="B5800" s="12" t="s">
        <v>140</v>
      </c>
      <c r="C5800" s="12" t="s">
        <v>1203</v>
      </c>
      <c r="D5800" s="12" t="s">
        <v>1959</v>
      </c>
      <c r="E5800" s="11">
        <v>6112</v>
      </c>
      <c r="F5800" s="12" t="s">
        <v>1965</v>
      </c>
      <c r="G5800" s="84" t="s">
        <v>3109</v>
      </c>
      <c r="H5800" s="13" t="s">
        <v>6</v>
      </c>
      <c r="I5800" s="2">
        <v>20000</v>
      </c>
      <c r="J5800" s="2">
        <v>20000</v>
      </c>
      <c r="K5800" s="2">
        <v>11300</v>
      </c>
      <c r="L5800" s="2">
        <f t="shared" si="4909"/>
        <v>8700</v>
      </c>
      <c r="M5800" s="2">
        <v>8700</v>
      </c>
      <c r="N5800" s="2"/>
      <c r="O5800" s="2"/>
      <c r="P5800" s="2">
        <f t="shared" si="4911"/>
        <v>20000</v>
      </c>
      <c r="Q5800" s="2">
        <f t="shared" si="4906"/>
        <v>100</v>
      </c>
    </row>
    <row r="5801" spans="1:17">
      <c r="A5801" s="12" t="s">
        <v>803</v>
      </c>
      <c r="B5801" s="12" t="s">
        <v>140</v>
      </c>
      <c r="C5801" s="12" t="s">
        <v>1203</v>
      </c>
      <c r="D5801" s="12" t="s">
        <v>1959</v>
      </c>
      <c r="E5801" s="18" t="s">
        <v>13</v>
      </c>
      <c r="F5801" s="18" t="s">
        <v>0</v>
      </c>
      <c r="G5801" s="81" t="s">
        <v>0</v>
      </c>
      <c r="H5801" s="18" t="s">
        <v>14</v>
      </c>
      <c r="I5801" s="3">
        <v>173341</v>
      </c>
      <c r="J5801" s="3">
        <f t="shared" ref="J5801:K5801" si="4917">SUM(J5802)</f>
        <v>173341</v>
      </c>
      <c r="K5801" s="3">
        <f t="shared" si="4917"/>
        <v>90632</v>
      </c>
      <c r="L5801" s="3">
        <f t="shared" si="4909"/>
        <v>44000</v>
      </c>
      <c r="M5801" s="3">
        <f t="shared" ref="M5801:O5801" si="4918">SUM(M5802)</f>
        <v>14000</v>
      </c>
      <c r="N5801" s="3">
        <f t="shared" si="4918"/>
        <v>15000</v>
      </c>
      <c r="O5801" s="3">
        <f t="shared" si="4918"/>
        <v>15000</v>
      </c>
      <c r="P5801" s="3">
        <f t="shared" si="4911"/>
        <v>134632</v>
      </c>
      <c r="Q5801" s="3">
        <f t="shared" si="4906"/>
        <v>77.668872338338872</v>
      </c>
    </row>
    <row r="5802" spans="1:17">
      <c r="A5802" s="12" t="s">
        <v>803</v>
      </c>
      <c r="B5802" s="12" t="s">
        <v>140</v>
      </c>
      <c r="C5802" s="12" t="s">
        <v>1203</v>
      </c>
      <c r="D5802" s="12" t="s">
        <v>1959</v>
      </c>
      <c r="E5802" s="11">
        <v>6121</v>
      </c>
      <c r="F5802" s="12"/>
      <c r="G5802" s="84" t="s">
        <v>3109</v>
      </c>
      <c r="H5802" s="13" t="s">
        <v>15</v>
      </c>
      <c r="I5802" s="2">
        <v>173341</v>
      </c>
      <c r="J5802" s="2">
        <v>173341</v>
      </c>
      <c r="K5802" s="2">
        <v>90632</v>
      </c>
      <c r="L5802" s="2">
        <f t="shared" si="4909"/>
        <v>44000</v>
      </c>
      <c r="M5802" s="2">
        <v>14000</v>
      </c>
      <c r="N5802" s="2">
        <v>15000</v>
      </c>
      <c r="O5802" s="2">
        <v>15000</v>
      </c>
      <c r="P5802" s="2">
        <f t="shared" si="4911"/>
        <v>134632</v>
      </c>
      <c r="Q5802" s="2">
        <f t="shared" si="4906"/>
        <v>77.668872338338872</v>
      </c>
    </row>
    <row r="5803" spans="1:17">
      <c r="A5803" s="12" t="s">
        <v>803</v>
      </c>
      <c r="B5803" s="12" t="s">
        <v>140</v>
      </c>
      <c r="C5803" s="12" t="s">
        <v>1203</v>
      </c>
      <c r="D5803" s="12" t="s">
        <v>1959</v>
      </c>
      <c r="E5803" s="18" t="s">
        <v>16</v>
      </c>
      <c r="F5803" s="18" t="s">
        <v>0</v>
      </c>
      <c r="G5803" s="81" t="s">
        <v>0</v>
      </c>
      <c r="H5803" s="18" t="s">
        <v>17</v>
      </c>
      <c r="I5803" s="3">
        <v>172900</v>
      </c>
      <c r="J5803" s="3">
        <f t="shared" ref="J5803:K5803" si="4919">SUM(J5804:J5811)</f>
        <v>162900</v>
      </c>
      <c r="K5803" s="3">
        <f t="shared" si="4919"/>
        <v>75018</v>
      </c>
      <c r="L5803" s="3">
        <f t="shared" si="4909"/>
        <v>32434</v>
      </c>
      <c r="M5803" s="3">
        <f t="shared" ref="M5803:O5803" si="4920">SUM(M5804:M5811)</f>
        <v>14650</v>
      </c>
      <c r="N5803" s="3">
        <f t="shared" si="4920"/>
        <v>8500</v>
      </c>
      <c r="O5803" s="3">
        <f t="shared" si="4920"/>
        <v>9284</v>
      </c>
      <c r="P5803" s="3">
        <f t="shared" si="4911"/>
        <v>107452</v>
      </c>
      <c r="Q5803" s="3">
        <f t="shared" si="4906"/>
        <v>65.961939840392887</v>
      </c>
    </row>
    <row r="5804" spans="1:17">
      <c r="A5804" s="12" t="s">
        <v>803</v>
      </c>
      <c r="B5804" s="12" t="s">
        <v>140</v>
      </c>
      <c r="C5804" s="12" t="s">
        <v>1203</v>
      </c>
      <c r="D5804" s="12" t="s">
        <v>1959</v>
      </c>
      <c r="E5804" s="11">
        <v>6131</v>
      </c>
      <c r="F5804" s="12"/>
      <c r="G5804" s="84" t="s">
        <v>3109</v>
      </c>
      <c r="H5804" s="13" t="s">
        <v>18</v>
      </c>
      <c r="I5804" s="2">
        <v>2500</v>
      </c>
      <c r="J5804" s="2">
        <v>2500</v>
      </c>
      <c r="K5804" s="2">
        <v>1000</v>
      </c>
      <c r="L5804" s="2">
        <f t="shared" si="4909"/>
        <v>1500</v>
      </c>
      <c r="M5804" s="2">
        <v>1500</v>
      </c>
      <c r="N5804" s="2"/>
      <c r="O5804" s="2"/>
      <c r="P5804" s="2">
        <f t="shared" si="4911"/>
        <v>2500</v>
      </c>
      <c r="Q5804" s="2">
        <f t="shared" si="4906"/>
        <v>100</v>
      </c>
    </row>
    <row r="5805" spans="1:17">
      <c r="A5805" s="12" t="s">
        <v>803</v>
      </c>
      <c r="B5805" s="12" t="s">
        <v>140</v>
      </c>
      <c r="C5805" s="12" t="s">
        <v>1203</v>
      </c>
      <c r="D5805" s="12" t="s">
        <v>1959</v>
      </c>
      <c r="E5805" s="11">
        <v>6132</v>
      </c>
      <c r="F5805" s="12"/>
      <c r="G5805" s="84" t="s">
        <v>3109</v>
      </c>
      <c r="H5805" s="13" t="s">
        <v>19</v>
      </c>
      <c r="I5805" s="2">
        <v>60000</v>
      </c>
      <c r="J5805" s="2">
        <v>60000</v>
      </c>
      <c r="K5805" s="2">
        <v>32985</v>
      </c>
      <c r="L5805" s="2">
        <f t="shared" si="4909"/>
        <v>0</v>
      </c>
      <c r="M5805" s="2"/>
      <c r="N5805" s="2"/>
      <c r="O5805" s="2"/>
      <c r="P5805" s="2">
        <f t="shared" si="4911"/>
        <v>32985</v>
      </c>
      <c r="Q5805" s="2">
        <f t="shared" si="4906"/>
        <v>54.974999999999994</v>
      </c>
    </row>
    <row r="5806" spans="1:17">
      <c r="A5806" s="12" t="s">
        <v>803</v>
      </c>
      <c r="B5806" s="12" t="s">
        <v>140</v>
      </c>
      <c r="C5806" s="12" t="s">
        <v>1203</v>
      </c>
      <c r="D5806" s="12" t="s">
        <v>1959</v>
      </c>
      <c r="E5806" s="11">
        <v>6133</v>
      </c>
      <c r="F5806" s="12"/>
      <c r="G5806" s="84" t="s">
        <v>3109</v>
      </c>
      <c r="H5806" s="13" t="s">
        <v>20</v>
      </c>
      <c r="I5806" s="2">
        <v>13000</v>
      </c>
      <c r="J5806" s="2">
        <v>13000</v>
      </c>
      <c r="K5806" s="2">
        <v>5967</v>
      </c>
      <c r="L5806" s="2">
        <f t="shared" si="4909"/>
        <v>1000</v>
      </c>
      <c r="M5806" s="2"/>
      <c r="N5806" s="2">
        <v>1000</v>
      </c>
      <c r="O5806" s="2"/>
      <c r="P5806" s="2">
        <f t="shared" si="4911"/>
        <v>6967</v>
      </c>
      <c r="Q5806" s="2">
        <f t="shared" si="4906"/>
        <v>53.592307692307692</v>
      </c>
    </row>
    <row r="5807" spans="1:17">
      <c r="A5807" s="12" t="s">
        <v>803</v>
      </c>
      <c r="B5807" s="12" t="s">
        <v>140</v>
      </c>
      <c r="C5807" s="12" t="s">
        <v>1203</v>
      </c>
      <c r="D5807" s="12" t="s">
        <v>1959</v>
      </c>
      <c r="E5807" s="11">
        <v>6134</v>
      </c>
      <c r="F5807" s="12"/>
      <c r="G5807" s="84" t="s">
        <v>3109</v>
      </c>
      <c r="H5807" s="13" t="s">
        <v>21</v>
      </c>
      <c r="I5807" s="2">
        <v>21000</v>
      </c>
      <c r="J5807" s="2">
        <v>19000</v>
      </c>
      <c r="K5807" s="2">
        <v>6500</v>
      </c>
      <c r="L5807" s="2">
        <f t="shared" si="4909"/>
        <v>9000</v>
      </c>
      <c r="M5807" s="2">
        <v>6000</v>
      </c>
      <c r="N5807" s="2">
        <v>1000</v>
      </c>
      <c r="O5807" s="2">
        <v>2000</v>
      </c>
      <c r="P5807" s="2">
        <f t="shared" si="4911"/>
        <v>15500</v>
      </c>
      <c r="Q5807" s="2">
        <f t="shared" si="4906"/>
        <v>81.578947368421055</v>
      </c>
    </row>
    <row r="5808" spans="1:17">
      <c r="A5808" s="12" t="s">
        <v>803</v>
      </c>
      <c r="B5808" s="12" t="s">
        <v>140</v>
      </c>
      <c r="C5808" s="12" t="s">
        <v>1203</v>
      </c>
      <c r="D5808" s="12" t="s">
        <v>1959</v>
      </c>
      <c r="E5808" s="11">
        <v>6135</v>
      </c>
      <c r="F5808" s="12"/>
      <c r="G5808" s="84" t="s">
        <v>3109</v>
      </c>
      <c r="H5808" s="13" t="s">
        <v>22</v>
      </c>
      <c r="I5808" s="2">
        <v>500</v>
      </c>
      <c r="J5808" s="2">
        <v>500</v>
      </c>
      <c r="K5808" s="2">
        <v>350</v>
      </c>
      <c r="L5808" s="2">
        <f t="shared" si="4909"/>
        <v>150</v>
      </c>
      <c r="M5808" s="2">
        <v>150</v>
      </c>
      <c r="N5808" s="2"/>
      <c r="O5808" s="2"/>
      <c r="P5808" s="2">
        <f t="shared" si="4911"/>
        <v>500</v>
      </c>
      <c r="Q5808" s="2">
        <f t="shared" si="4906"/>
        <v>100</v>
      </c>
    </row>
    <row r="5809" spans="1:17">
      <c r="A5809" s="12" t="s">
        <v>803</v>
      </c>
      <c r="B5809" s="12" t="s">
        <v>140</v>
      </c>
      <c r="C5809" s="12" t="s">
        <v>1203</v>
      </c>
      <c r="D5809" s="12" t="s">
        <v>1959</v>
      </c>
      <c r="E5809" s="11">
        <v>6137</v>
      </c>
      <c r="F5809" s="12"/>
      <c r="G5809" s="84" t="s">
        <v>3109</v>
      </c>
      <c r="H5809" s="13" t="s">
        <v>24</v>
      </c>
      <c r="I5809" s="2">
        <v>23000</v>
      </c>
      <c r="J5809" s="2">
        <v>21000</v>
      </c>
      <c r="K5809" s="2">
        <v>9000</v>
      </c>
      <c r="L5809" s="2">
        <f t="shared" si="4909"/>
        <v>6000</v>
      </c>
      <c r="M5809" s="2">
        <v>3000</v>
      </c>
      <c r="N5809" s="2">
        <v>2000</v>
      </c>
      <c r="O5809" s="2">
        <v>1000</v>
      </c>
      <c r="P5809" s="2">
        <f t="shared" si="4911"/>
        <v>15000</v>
      </c>
      <c r="Q5809" s="2">
        <f t="shared" si="4906"/>
        <v>71.428571428571431</v>
      </c>
    </row>
    <row r="5810" spans="1:17">
      <c r="A5810" s="12" t="s">
        <v>803</v>
      </c>
      <c r="B5810" s="12" t="s">
        <v>140</v>
      </c>
      <c r="C5810" s="12" t="s">
        <v>1203</v>
      </c>
      <c r="D5810" s="12" t="s">
        <v>1959</v>
      </c>
      <c r="E5810" s="11">
        <v>6138</v>
      </c>
      <c r="F5810" s="12"/>
      <c r="G5810" s="84" t="s">
        <v>3109</v>
      </c>
      <c r="H5810" s="13" t="s">
        <v>25</v>
      </c>
      <c r="I5810" s="2">
        <v>2500</v>
      </c>
      <c r="J5810" s="2">
        <v>0</v>
      </c>
      <c r="K5810" s="2">
        <v>0</v>
      </c>
      <c r="L5810" s="2">
        <f t="shared" si="4909"/>
        <v>0</v>
      </c>
      <c r="M5810" s="2"/>
      <c r="N5810" s="2"/>
      <c r="O5810" s="2"/>
      <c r="P5810" s="2">
        <f t="shared" si="4911"/>
        <v>0</v>
      </c>
      <c r="Q5810" s="2" t="str">
        <f t="shared" si="4906"/>
        <v>-</v>
      </c>
    </row>
    <row r="5811" spans="1:17">
      <c r="A5811" s="17" t="s">
        <v>803</v>
      </c>
      <c r="B5811" s="17" t="s">
        <v>140</v>
      </c>
      <c r="C5811" s="17" t="s">
        <v>1203</v>
      </c>
      <c r="D5811" s="17" t="s">
        <v>1959</v>
      </c>
      <c r="E5811" s="17" t="s">
        <v>99</v>
      </c>
      <c r="F5811" s="12" t="s">
        <v>0</v>
      </c>
      <c r="G5811" s="84" t="s">
        <v>0</v>
      </c>
      <c r="H5811" s="18" t="s">
        <v>26</v>
      </c>
      <c r="I5811" s="3">
        <v>50400</v>
      </c>
      <c r="J5811" s="3">
        <f t="shared" ref="J5811:K5811" si="4921">SUM(J5812:J5814)</f>
        <v>46900</v>
      </c>
      <c r="K5811" s="3">
        <f t="shared" si="4921"/>
        <v>19216</v>
      </c>
      <c r="L5811" s="3">
        <f t="shared" si="4909"/>
        <v>14784</v>
      </c>
      <c r="M5811" s="3">
        <f t="shared" ref="M5811:O5811" si="4922">SUM(M5812:M5814)</f>
        <v>4000</v>
      </c>
      <c r="N5811" s="3">
        <f t="shared" si="4922"/>
        <v>4500</v>
      </c>
      <c r="O5811" s="3">
        <f t="shared" si="4922"/>
        <v>6284</v>
      </c>
      <c r="P5811" s="3">
        <f t="shared" si="4911"/>
        <v>34000</v>
      </c>
      <c r="Q5811" s="3">
        <f t="shared" si="4906"/>
        <v>72.494669509594871</v>
      </c>
    </row>
    <row r="5812" spans="1:17">
      <c r="A5812" s="12" t="s">
        <v>803</v>
      </c>
      <c r="B5812" s="12" t="s">
        <v>140</v>
      </c>
      <c r="C5812" s="12" t="s">
        <v>1203</v>
      </c>
      <c r="D5812" s="12" t="s">
        <v>1959</v>
      </c>
      <c r="E5812" s="11">
        <v>6139</v>
      </c>
      <c r="F5812" s="12"/>
      <c r="G5812" s="84" t="s">
        <v>3109</v>
      </c>
      <c r="H5812" s="13" t="s">
        <v>26</v>
      </c>
      <c r="I5812" s="2">
        <v>30900</v>
      </c>
      <c r="J5812" s="2">
        <v>27400</v>
      </c>
      <c r="K5812" s="2">
        <v>10500</v>
      </c>
      <c r="L5812" s="2">
        <f t="shared" si="4909"/>
        <v>8000</v>
      </c>
      <c r="M5812" s="2">
        <v>3000</v>
      </c>
      <c r="N5812" s="2">
        <v>2000</v>
      </c>
      <c r="O5812" s="2">
        <v>3000</v>
      </c>
      <c r="P5812" s="2">
        <f t="shared" si="4911"/>
        <v>18500</v>
      </c>
      <c r="Q5812" s="2">
        <f t="shared" si="4906"/>
        <v>67.518248175182478</v>
      </c>
    </row>
    <row r="5813" spans="1:17">
      <c r="A5813" s="12" t="s">
        <v>803</v>
      </c>
      <c r="B5813" s="12" t="s">
        <v>140</v>
      </c>
      <c r="C5813" s="12" t="s">
        <v>1203</v>
      </c>
      <c r="D5813" s="12" t="s">
        <v>1959</v>
      </c>
      <c r="E5813" s="11">
        <v>6139</v>
      </c>
      <c r="F5813" s="12" t="s">
        <v>1966</v>
      </c>
      <c r="G5813" s="84" t="s">
        <v>3109</v>
      </c>
      <c r="H5813" s="13" t="s">
        <v>108</v>
      </c>
      <c r="I5813" s="2">
        <v>7500</v>
      </c>
      <c r="J5813" s="2">
        <v>7500</v>
      </c>
      <c r="K5813" s="2">
        <v>2716</v>
      </c>
      <c r="L5813" s="2">
        <f t="shared" si="4909"/>
        <v>4784</v>
      </c>
      <c r="M5813" s="2">
        <v>1000</v>
      </c>
      <c r="N5813" s="2">
        <v>500</v>
      </c>
      <c r="O5813" s="2">
        <v>3284</v>
      </c>
      <c r="P5813" s="2">
        <f t="shared" si="4911"/>
        <v>7500</v>
      </c>
      <c r="Q5813" s="2">
        <f t="shared" si="4906"/>
        <v>100</v>
      </c>
    </row>
    <row r="5814" spans="1:17" ht="22.5">
      <c r="A5814" s="12" t="s">
        <v>803</v>
      </c>
      <c r="B5814" s="12" t="s">
        <v>140</v>
      </c>
      <c r="C5814" s="12" t="s">
        <v>1203</v>
      </c>
      <c r="D5814" s="12" t="s">
        <v>1959</v>
      </c>
      <c r="E5814" s="11">
        <v>6139</v>
      </c>
      <c r="F5814" s="12" t="s">
        <v>1967</v>
      </c>
      <c r="G5814" s="84" t="s">
        <v>3109</v>
      </c>
      <c r="H5814" s="13" t="s">
        <v>114</v>
      </c>
      <c r="I5814" s="2">
        <v>12000</v>
      </c>
      <c r="J5814" s="2">
        <v>12000</v>
      </c>
      <c r="K5814" s="2">
        <v>6000</v>
      </c>
      <c r="L5814" s="2">
        <f t="shared" si="4909"/>
        <v>2000</v>
      </c>
      <c r="M5814" s="2"/>
      <c r="N5814" s="2">
        <v>2000</v>
      </c>
      <c r="O5814" s="2"/>
      <c r="P5814" s="2">
        <f t="shared" si="4911"/>
        <v>8000</v>
      </c>
      <c r="Q5814" s="2">
        <f t="shared" si="4906"/>
        <v>66.666666666666657</v>
      </c>
    </row>
    <row r="5815" spans="1:17" ht="22.5">
      <c r="A5815" s="17" t="s">
        <v>0</v>
      </c>
      <c r="B5815" s="17" t="s">
        <v>0</v>
      </c>
      <c r="C5815" s="17" t="s">
        <v>0</v>
      </c>
      <c r="D5815" s="18" t="s">
        <v>0</v>
      </c>
      <c r="E5815" s="18" t="s">
        <v>0</v>
      </c>
      <c r="F5815" s="18" t="s">
        <v>0</v>
      </c>
      <c r="G5815" s="81" t="s">
        <v>0</v>
      </c>
      <c r="H5815" s="24" t="s">
        <v>36</v>
      </c>
      <c r="I5815" s="29">
        <v>100</v>
      </c>
      <c r="J5815" s="29">
        <f t="shared" ref="J5815:K5817" si="4923">SUM(J5816)</f>
        <v>980</v>
      </c>
      <c r="K5815" s="29">
        <f t="shared" si="4923"/>
        <v>880</v>
      </c>
      <c r="L5815" s="29">
        <f t="shared" si="4909"/>
        <v>0</v>
      </c>
      <c r="M5815" s="29">
        <f t="shared" ref="M5815:O5817" si="4924">SUM(M5816)</f>
        <v>0</v>
      </c>
      <c r="N5815" s="29">
        <f t="shared" si="4924"/>
        <v>0</v>
      </c>
      <c r="O5815" s="29">
        <f t="shared" si="4924"/>
        <v>0</v>
      </c>
      <c r="P5815" s="29">
        <f t="shared" si="4911"/>
        <v>880</v>
      </c>
      <c r="Q5815" s="29">
        <f t="shared" si="4906"/>
        <v>89.795918367346943</v>
      </c>
    </row>
    <row r="5816" spans="1:17">
      <c r="A5816" s="12" t="s">
        <v>803</v>
      </c>
      <c r="B5816" s="12" t="s">
        <v>140</v>
      </c>
      <c r="C5816" s="12" t="s">
        <v>1203</v>
      </c>
      <c r="D5816" s="12" t="s">
        <v>1959</v>
      </c>
      <c r="E5816" s="18" t="s">
        <v>28</v>
      </c>
      <c r="F5816" s="18" t="s">
        <v>0</v>
      </c>
      <c r="G5816" s="81" t="s">
        <v>0</v>
      </c>
      <c r="H5816" s="18" t="s">
        <v>29</v>
      </c>
      <c r="I5816" s="3">
        <v>100</v>
      </c>
      <c r="J5816" s="3">
        <f t="shared" si="4923"/>
        <v>980</v>
      </c>
      <c r="K5816" s="3">
        <f t="shared" si="4923"/>
        <v>880</v>
      </c>
      <c r="L5816" s="3">
        <f t="shared" si="4909"/>
        <v>0</v>
      </c>
      <c r="M5816" s="3">
        <f t="shared" si="4924"/>
        <v>0</v>
      </c>
      <c r="N5816" s="3">
        <f t="shared" si="4924"/>
        <v>0</v>
      </c>
      <c r="O5816" s="3">
        <f t="shared" si="4924"/>
        <v>0</v>
      </c>
      <c r="P5816" s="3">
        <f t="shared" si="4911"/>
        <v>880</v>
      </c>
      <c r="Q5816" s="3">
        <f t="shared" si="4906"/>
        <v>89.795918367346943</v>
      </c>
    </row>
    <row r="5817" spans="1:17">
      <c r="A5817" s="17" t="s">
        <v>803</v>
      </c>
      <c r="B5817" s="17" t="s">
        <v>140</v>
      </c>
      <c r="C5817" s="17" t="s">
        <v>1203</v>
      </c>
      <c r="D5817" s="17" t="s">
        <v>1959</v>
      </c>
      <c r="E5817" s="17" t="s">
        <v>120</v>
      </c>
      <c r="F5817" s="12" t="s">
        <v>0</v>
      </c>
      <c r="G5817" s="84" t="s">
        <v>0</v>
      </c>
      <c r="H5817" s="18" t="s">
        <v>35</v>
      </c>
      <c r="I5817" s="3">
        <v>100</v>
      </c>
      <c r="J5817" s="3">
        <f t="shared" si="4923"/>
        <v>980</v>
      </c>
      <c r="K5817" s="3">
        <f t="shared" si="4923"/>
        <v>880</v>
      </c>
      <c r="L5817" s="3">
        <f t="shared" si="4909"/>
        <v>0</v>
      </c>
      <c r="M5817" s="3">
        <f t="shared" si="4924"/>
        <v>0</v>
      </c>
      <c r="N5817" s="3">
        <f t="shared" si="4924"/>
        <v>0</v>
      </c>
      <c r="O5817" s="3">
        <f t="shared" si="4924"/>
        <v>0</v>
      </c>
      <c r="P5817" s="3">
        <f t="shared" si="4911"/>
        <v>880</v>
      </c>
      <c r="Q5817" s="3">
        <f t="shared" si="4906"/>
        <v>89.795918367346943</v>
      </c>
    </row>
    <row r="5818" spans="1:17">
      <c r="A5818" s="12" t="s">
        <v>803</v>
      </c>
      <c r="B5818" s="12" t="s">
        <v>140</v>
      </c>
      <c r="C5818" s="12" t="s">
        <v>1203</v>
      </c>
      <c r="D5818" s="12" t="s">
        <v>1959</v>
      </c>
      <c r="E5818" s="11">
        <v>6148</v>
      </c>
      <c r="F5818" s="12"/>
      <c r="G5818" s="84" t="s">
        <v>3109</v>
      </c>
      <c r="H5818" s="13" t="s">
        <v>35</v>
      </c>
      <c r="I5818" s="2">
        <v>100</v>
      </c>
      <c r="J5818" s="2">
        <v>980</v>
      </c>
      <c r="K5818" s="2">
        <v>880</v>
      </c>
      <c r="L5818" s="2">
        <f t="shared" si="4909"/>
        <v>0</v>
      </c>
      <c r="M5818" s="2"/>
      <c r="N5818" s="2"/>
      <c r="O5818" s="2"/>
      <c r="P5818" s="2">
        <f t="shared" si="4911"/>
        <v>880</v>
      </c>
      <c r="Q5818" s="2">
        <f t="shared" si="4906"/>
        <v>89.795918367346943</v>
      </c>
    </row>
    <row r="5819" spans="1:17" ht="22.5">
      <c r="A5819" s="17" t="s">
        <v>0</v>
      </c>
      <c r="B5819" s="17" t="s">
        <v>0</v>
      </c>
      <c r="C5819" s="17" t="s">
        <v>0</v>
      </c>
      <c r="D5819" s="18" t="s">
        <v>0</v>
      </c>
      <c r="E5819" s="18" t="s">
        <v>0</v>
      </c>
      <c r="F5819" s="18" t="s">
        <v>0</v>
      </c>
      <c r="G5819" s="81" t="s">
        <v>0</v>
      </c>
      <c r="H5819" s="24" t="s">
        <v>58</v>
      </c>
      <c r="I5819" s="29">
        <v>40000</v>
      </c>
      <c r="J5819" s="29">
        <f t="shared" ref="J5819:K5819" si="4925">SUM(J5820)</f>
        <v>30000</v>
      </c>
      <c r="K5819" s="29">
        <f t="shared" si="4925"/>
        <v>10600</v>
      </c>
      <c r="L5819" s="29">
        <f t="shared" si="4909"/>
        <v>9400</v>
      </c>
      <c r="M5819" s="29">
        <f t="shared" ref="M5819:O5819" si="4926">SUM(M5820)</f>
        <v>9400</v>
      </c>
      <c r="N5819" s="29">
        <f t="shared" si="4926"/>
        <v>0</v>
      </c>
      <c r="O5819" s="29">
        <f t="shared" si="4926"/>
        <v>0</v>
      </c>
      <c r="P5819" s="29">
        <f t="shared" si="4911"/>
        <v>20000</v>
      </c>
      <c r="Q5819" s="29">
        <f t="shared" si="4906"/>
        <v>66.666666666666657</v>
      </c>
    </row>
    <row r="5820" spans="1:17">
      <c r="A5820" s="12" t="s">
        <v>803</v>
      </c>
      <c r="B5820" s="12" t="s">
        <v>140</v>
      </c>
      <c r="C5820" s="12" t="s">
        <v>1203</v>
      </c>
      <c r="D5820" s="12" t="s">
        <v>1959</v>
      </c>
      <c r="E5820" s="18" t="s">
        <v>50</v>
      </c>
      <c r="F5820" s="18" t="s">
        <v>0</v>
      </c>
      <c r="G5820" s="81" t="s">
        <v>0</v>
      </c>
      <c r="H5820" s="18" t="s">
        <v>51</v>
      </c>
      <c r="I5820" s="3">
        <v>40000</v>
      </c>
      <c r="J5820" s="3">
        <f t="shared" ref="J5820" si="4927">SUM(J5821:J5822)</f>
        <v>30000</v>
      </c>
      <c r="K5820" s="3">
        <f t="shared" ref="K5820" si="4928">SUM(K5821:K5822)</f>
        <v>10600</v>
      </c>
      <c r="L5820" s="3">
        <f t="shared" si="4909"/>
        <v>9400</v>
      </c>
      <c r="M5820" s="3">
        <f t="shared" ref="M5820:O5820" si="4929">SUM(M5821:M5822)</f>
        <v>9400</v>
      </c>
      <c r="N5820" s="3">
        <f t="shared" si="4929"/>
        <v>0</v>
      </c>
      <c r="O5820" s="3">
        <f t="shared" si="4929"/>
        <v>0</v>
      </c>
      <c r="P5820" s="3">
        <f t="shared" si="4911"/>
        <v>20000</v>
      </c>
      <c r="Q5820" s="3">
        <f t="shared" si="4906"/>
        <v>66.666666666666657</v>
      </c>
    </row>
    <row r="5821" spans="1:17">
      <c r="A5821" s="12" t="s">
        <v>803</v>
      </c>
      <c r="B5821" s="12" t="s">
        <v>140</v>
      </c>
      <c r="C5821" s="12" t="s">
        <v>1203</v>
      </c>
      <c r="D5821" s="12" t="s">
        <v>1959</v>
      </c>
      <c r="E5821" s="11">
        <v>8213</v>
      </c>
      <c r="F5821" s="12"/>
      <c r="G5821" s="84" t="s">
        <v>3109</v>
      </c>
      <c r="H5821" s="13" t="s">
        <v>54</v>
      </c>
      <c r="I5821" s="2">
        <v>23000</v>
      </c>
      <c r="J5821" s="2">
        <v>20000</v>
      </c>
      <c r="K5821" s="2">
        <v>5000</v>
      </c>
      <c r="L5821" s="2">
        <f t="shared" si="4909"/>
        <v>5000</v>
      </c>
      <c r="M5821" s="2">
        <v>5000</v>
      </c>
      <c r="N5821" s="2"/>
      <c r="O5821" s="2"/>
      <c r="P5821" s="2">
        <f t="shared" si="4911"/>
        <v>10000</v>
      </c>
      <c r="Q5821" s="2">
        <f t="shared" si="4906"/>
        <v>50</v>
      </c>
    </row>
    <row r="5822" spans="1:17">
      <c r="A5822" s="12" t="s">
        <v>803</v>
      </c>
      <c r="B5822" s="12" t="s">
        <v>140</v>
      </c>
      <c r="C5822" s="12" t="s">
        <v>1203</v>
      </c>
      <c r="D5822" s="12" t="s">
        <v>1959</v>
      </c>
      <c r="E5822" s="11">
        <v>8216</v>
      </c>
      <c r="F5822" s="12"/>
      <c r="G5822" s="84" t="s">
        <v>3109</v>
      </c>
      <c r="H5822" s="13" t="s">
        <v>57</v>
      </c>
      <c r="I5822" s="2">
        <v>17000</v>
      </c>
      <c r="J5822" s="2">
        <v>10000</v>
      </c>
      <c r="K5822" s="2">
        <v>5600</v>
      </c>
      <c r="L5822" s="2">
        <f t="shared" si="4909"/>
        <v>4400</v>
      </c>
      <c r="M5822" s="2">
        <v>4400</v>
      </c>
      <c r="N5822" s="2"/>
      <c r="O5822" s="2"/>
      <c r="P5822" s="2">
        <f t="shared" si="4911"/>
        <v>10000</v>
      </c>
      <c r="Q5822" s="2">
        <f t="shared" si="4906"/>
        <v>100</v>
      </c>
    </row>
    <row r="5823" spans="1:17">
      <c r="A5823" s="13" t="s">
        <v>0</v>
      </c>
      <c r="B5823" s="13" t="s">
        <v>0</v>
      </c>
      <c r="C5823" s="13" t="s">
        <v>0</v>
      </c>
      <c r="D5823" s="13" t="s">
        <v>0</v>
      </c>
      <c r="E5823" s="13" t="s">
        <v>0</v>
      </c>
      <c r="F5823" s="13" t="s">
        <v>0</v>
      </c>
      <c r="G5823" s="84" t="s">
        <v>0</v>
      </c>
      <c r="H5823" s="24" t="s">
        <v>1968</v>
      </c>
      <c r="I5823" s="29">
        <v>2297407</v>
      </c>
      <c r="J5823" s="29">
        <f t="shared" ref="J5823:K5823" si="4930">SUM(J5792,J5815,J5819)</f>
        <v>2278503</v>
      </c>
      <c r="K5823" s="29">
        <f t="shared" si="4930"/>
        <v>1192600</v>
      </c>
      <c r="L5823" s="29">
        <f t="shared" si="4909"/>
        <v>577134</v>
      </c>
      <c r="M5823" s="29">
        <f t="shared" ref="M5823:O5823" si="4931">SUM(M5792,M5815,M5819)</f>
        <v>199750</v>
      </c>
      <c r="N5823" s="29">
        <f t="shared" si="4931"/>
        <v>179100</v>
      </c>
      <c r="O5823" s="29">
        <f t="shared" si="4931"/>
        <v>198284</v>
      </c>
      <c r="P5823" s="29">
        <f t="shared" si="4911"/>
        <v>1769734</v>
      </c>
      <c r="Q5823" s="29">
        <f t="shared" si="4906"/>
        <v>77.670909364613522</v>
      </c>
    </row>
    <row r="5824" spans="1:17" ht="15.75" thickBot="1">
      <c r="A5824" s="13" t="s">
        <v>0</v>
      </c>
      <c r="B5824" s="13" t="s">
        <v>0</v>
      </c>
      <c r="C5824" s="13" t="s">
        <v>0</v>
      </c>
      <c r="D5824" s="13" t="s">
        <v>0</v>
      </c>
      <c r="E5824" s="13" t="s">
        <v>0</v>
      </c>
      <c r="F5824" s="13" t="s">
        <v>0</v>
      </c>
      <c r="G5824" s="84" t="s">
        <v>0</v>
      </c>
      <c r="H5824" s="18" t="s">
        <v>125</v>
      </c>
      <c r="I5824" s="3">
        <v>54</v>
      </c>
      <c r="J5824" s="3">
        <v>54</v>
      </c>
      <c r="K5824" s="3">
        <v>0</v>
      </c>
      <c r="L5824" s="3">
        <f t="shared" si="4909"/>
        <v>0</v>
      </c>
      <c r="M5824" s="3"/>
      <c r="N5824" s="3"/>
      <c r="O5824" s="3"/>
      <c r="P5824" s="3">
        <f t="shared" si="4911"/>
        <v>0</v>
      </c>
      <c r="Q5824" s="3">
        <f t="shared" si="4906"/>
        <v>0</v>
      </c>
    </row>
    <row r="5825" spans="1:17" ht="45.75" thickBot="1">
      <c r="A5825" s="109" t="s">
        <v>0</v>
      </c>
      <c r="B5825" s="109" t="s">
        <v>0</v>
      </c>
      <c r="C5825" s="109" t="s">
        <v>0</v>
      </c>
      <c r="D5825" s="109" t="s">
        <v>0</v>
      </c>
      <c r="E5825" s="109" t="s">
        <v>0</v>
      </c>
      <c r="F5825" s="109" t="s">
        <v>0</v>
      </c>
      <c r="G5825" s="121" t="s">
        <v>0</v>
      </c>
      <c r="H5825" s="1" t="s">
        <v>126</v>
      </c>
      <c r="I5825" s="1" t="s">
        <v>3016</v>
      </c>
      <c r="J5825" s="1" t="s">
        <v>3199</v>
      </c>
      <c r="K5825" s="1" t="s">
        <v>3198</v>
      </c>
      <c r="L5825" s="1" t="s">
        <v>3191</v>
      </c>
      <c r="M5825" s="1" t="s">
        <v>3193</v>
      </c>
      <c r="N5825" s="1" t="s">
        <v>3194</v>
      </c>
      <c r="O5825" s="1" t="s">
        <v>3195</v>
      </c>
      <c r="P5825" s="1" t="s">
        <v>3192</v>
      </c>
      <c r="Q5825" s="1" t="s">
        <v>3185</v>
      </c>
    </row>
    <row r="5826" spans="1:17">
      <c r="A5826" s="110"/>
      <c r="B5826" s="110"/>
      <c r="C5826" s="110"/>
      <c r="D5826" s="110"/>
      <c r="E5826" s="110"/>
      <c r="F5826" s="110"/>
      <c r="G5826" s="122"/>
      <c r="H5826" s="26" t="s">
        <v>0</v>
      </c>
      <c r="I5826" s="28">
        <v>1</v>
      </c>
      <c r="J5826" s="28">
        <v>2</v>
      </c>
      <c r="K5826" s="28">
        <v>3</v>
      </c>
      <c r="L5826" s="28" t="s">
        <v>3186</v>
      </c>
      <c r="M5826" s="28">
        <v>5</v>
      </c>
      <c r="N5826" s="28">
        <v>6</v>
      </c>
      <c r="O5826" s="28">
        <v>7</v>
      </c>
      <c r="P5826" s="28" t="s">
        <v>3187</v>
      </c>
      <c r="Q5826" s="28">
        <v>9</v>
      </c>
    </row>
    <row r="5827" spans="1:17">
      <c r="A5827" s="110"/>
      <c r="B5827" s="110"/>
      <c r="C5827" s="110"/>
      <c r="D5827" s="110"/>
      <c r="E5827" s="110"/>
      <c r="F5827" s="110"/>
      <c r="G5827" s="122"/>
      <c r="H5827" s="8" t="s">
        <v>878</v>
      </c>
      <c r="I5827" s="9">
        <v>2297407</v>
      </c>
      <c r="J5827" s="9">
        <f t="shared" ref="J5827" si="4932">SUM(J5823)</f>
        <v>2278503</v>
      </c>
      <c r="K5827" s="9">
        <f t="shared" ref="K5827" si="4933">SUM(K5823)</f>
        <v>1192600</v>
      </c>
      <c r="L5827" s="9">
        <f t="shared" ref="L5827:L5828" si="4934">M5827+N5827+O5827</f>
        <v>577134</v>
      </c>
      <c r="M5827" s="9">
        <f t="shared" ref="M5827:O5827" si="4935">SUM(M5823)</f>
        <v>199750</v>
      </c>
      <c r="N5827" s="9">
        <f t="shared" si="4935"/>
        <v>179100</v>
      </c>
      <c r="O5827" s="9">
        <f t="shared" si="4935"/>
        <v>198284</v>
      </c>
      <c r="P5827" s="9">
        <f t="shared" ref="P5827:P5828" si="4936">SUM(K5827+L5827)</f>
        <v>1769734</v>
      </c>
      <c r="Q5827" s="9">
        <f t="shared" si="4906"/>
        <v>77.670909364613522</v>
      </c>
    </row>
    <row r="5828" spans="1:17">
      <c r="A5828" s="110"/>
      <c r="B5828" s="110"/>
      <c r="C5828" s="110"/>
      <c r="D5828" s="110"/>
      <c r="E5828" s="110"/>
      <c r="F5828" s="110"/>
      <c r="G5828" s="122"/>
      <c r="H5828" s="10" t="s">
        <v>68</v>
      </c>
      <c r="I5828" s="9">
        <v>2297407</v>
      </c>
      <c r="J5828" s="9">
        <f t="shared" ref="J5828" si="4937">SUM(J5827)</f>
        <v>2278503</v>
      </c>
      <c r="K5828" s="9">
        <f t="shared" ref="K5828" si="4938">SUM(K5827)</f>
        <v>1192600</v>
      </c>
      <c r="L5828" s="9">
        <f t="shared" si="4934"/>
        <v>577134</v>
      </c>
      <c r="M5828" s="9">
        <f t="shared" ref="M5828:O5828" si="4939">SUM(M5827)</f>
        <v>199750</v>
      </c>
      <c r="N5828" s="9">
        <f t="shared" si="4939"/>
        <v>179100</v>
      </c>
      <c r="O5828" s="9">
        <f t="shared" si="4939"/>
        <v>198284</v>
      </c>
      <c r="P5828" s="9">
        <f t="shared" si="4936"/>
        <v>1769734</v>
      </c>
      <c r="Q5828" s="9">
        <f t="shared" si="4906"/>
        <v>77.670909364613522</v>
      </c>
    </row>
    <row r="5829" spans="1:17">
      <c r="A5829" s="111"/>
      <c r="B5829" s="111"/>
      <c r="C5829" s="111"/>
      <c r="D5829" s="111"/>
      <c r="E5829" s="111"/>
      <c r="F5829" s="111"/>
      <c r="G5829" s="123"/>
      <c r="Q5829" t="str">
        <f t="shared" si="4906"/>
        <v>-</v>
      </c>
    </row>
    <row r="5830" spans="1:17" ht="15.75" thickBot="1">
      <c r="A5830" s="13" t="s">
        <v>0</v>
      </c>
      <c r="B5830" s="13" t="s">
        <v>0</v>
      </c>
      <c r="C5830" s="13" t="s">
        <v>0</v>
      </c>
      <c r="D5830" s="13" t="s">
        <v>0</v>
      </c>
      <c r="E5830" s="13" t="s">
        <v>0</v>
      </c>
      <c r="F5830" s="13" t="s">
        <v>0</v>
      </c>
      <c r="G5830" s="84" t="s">
        <v>0</v>
      </c>
      <c r="H5830" s="27" t="s">
        <v>0</v>
      </c>
      <c r="I5830" s="27"/>
      <c r="J5830" s="27"/>
      <c r="K5830" s="27"/>
      <c r="L5830" s="27"/>
      <c r="M5830" s="27"/>
      <c r="N5830" s="27"/>
      <c r="O5830" s="27"/>
      <c r="P5830" s="27"/>
      <c r="Q5830" s="27" t="str">
        <f t="shared" si="4906"/>
        <v>-</v>
      </c>
    </row>
    <row r="5831" spans="1:17" ht="45.75" thickBot="1">
      <c r="A5831" s="1" t="s">
        <v>82</v>
      </c>
      <c r="B5831" s="1" t="s">
        <v>83</v>
      </c>
      <c r="C5831" s="1" t="s">
        <v>84</v>
      </c>
      <c r="D5831" s="19" t="s">
        <v>0</v>
      </c>
      <c r="E5831" s="1" t="s">
        <v>85</v>
      </c>
      <c r="F5831" s="1" t="s">
        <v>86</v>
      </c>
      <c r="G5831" s="82" t="s">
        <v>87</v>
      </c>
      <c r="H5831" s="1" t="s">
        <v>1</v>
      </c>
      <c r="I5831" s="1" t="s">
        <v>3016</v>
      </c>
      <c r="J5831" s="1" t="s">
        <v>3199</v>
      </c>
      <c r="K5831" s="1" t="s">
        <v>3198</v>
      </c>
      <c r="L5831" s="1" t="s">
        <v>3191</v>
      </c>
      <c r="M5831" s="1" t="s">
        <v>3193</v>
      </c>
      <c r="N5831" s="1" t="s">
        <v>3194</v>
      </c>
      <c r="O5831" s="1" t="s">
        <v>3195</v>
      </c>
      <c r="P5831" s="1" t="s">
        <v>3192</v>
      </c>
      <c r="Q5831" s="1" t="s">
        <v>3185</v>
      </c>
    </row>
    <row r="5832" spans="1:17">
      <c r="A5832" s="20" t="s">
        <v>0</v>
      </c>
      <c r="B5832" s="20" t="s">
        <v>0</v>
      </c>
      <c r="C5832" s="20" t="s">
        <v>0</v>
      </c>
      <c r="D5832" s="21" t="s">
        <v>0</v>
      </c>
      <c r="E5832" s="21" t="s">
        <v>0</v>
      </c>
      <c r="F5832" s="22" t="s">
        <v>0</v>
      </c>
      <c r="G5832" s="83" t="s">
        <v>0</v>
      </c>
      <c r="H5832" s="23" t="s">
        <v>0</v>
      </c>
      <c r="I5832" s="28">
        <v>1</v>
      </c>
      <c r="J5832" s="28">
        <v>2</v>
      </c>
      <c r="K5832" s="28">
        <v>3</v>
      </c>
      <c r="L5832" s="28" t="s">
        <v>3186</v>
      </c>
      <c r="M5832" s="28">
        <v>5</v>
      </c>
      <c r="N5832" s="28">
        <v>6</v>
      </c>
      <c r="O5832" s="28">
        <v>7</v>
      </c>
      <c r="P5832" s="28" t="s">
        <v>3187</v>
      </c>
      <c r="Q5832" s="28">
        <v>9</v>
      </c>
    </row>
    <row r="5833" spans="1:17">
      <c r="A5833" s="17" t="s">
        <v>803</v>
      </c>
      <c r="B5833" s="17" t="s">
        <v>140</v>
      </c>
      <c r="C5833" s="12" t="s">
        <v>1214</v>
      </c>
      <c r="D5833" s="12" t="s">
        <v>1969</v>
      </c>
      <c r="E5833" s="18" t="s">
        <v>0</v>
      </c>
      <c r="F5833" s="18" t="s">
        <v>0</v>
      </c>
      <c r="G5833" s="81" t="s">
        <v>0</v>
      </c>
      <c r="H5833" s="18" t="s">
        <v>1970</v>
      </c>
      <c r="I5833" s="11"/>
      <c r="J5833" s="11"/>
      <c r="K5833" s="11"/>
      <c r="L5833" s="11"/>
      <c r="M5833" s="11"/>
      <c r="N5833" s="11"/>
      <c r="O5833" s="11"/>
      <c r="P5833" s="11"/>
      <c r="Q5833" s="11" t="str">
        <f t="shared" si="4906"/>
        <v>-</v>
      </c>
    </row>
    <row r="5834" spans="1:17" ht="22.5">
      <c r="A5834" s="17" t="s">
        <v>0</v>
      </c>
      <c r="B5834" s="17" t="s">
        <v>0</v>
      </c>
      <c r="C5834" s="17" t="s">
        <v>0</v>
      </c>
      <c r="D5834" s="18" t="s">
        <v>0</v>
      </c>
      <c r="E5834" s="18" t="s">
        <v>0</v>
      </c>
      <c r="F5834" s="18" t="s">
        <v>0</v>
      </c>
      <c r="G5834" s="81" t="s">
        <v>0</v>
      </c>
      <c r="H5834" s="24" t="s">
        <v>27</v>
      </c>
      <c r="I5834" s="29">
        <v>3470260</v>
      </c>
      <c r="J5834" s="29">
        <f t="shared" ref="J5834" si="4940">SUM(J5835,J5843,J5845)</f>
        <v>3431472</v>
      </c>
      <c r="K5834" s="29">
        <f t="shared" ref="K5834" si="4941">SUM(K5835,K5843,K5845)</f>
        <v>1910663</v>
      </c>
      <c r="L5834" s="29">
        <f t="shared" ref="L5834:L5866" si="4942">M5834+N5834+O5834</f>
        <v>569300</v>
      </c>
      <c r="M5834" s="29">
        <f t="shared" ref="M5834:O5834" si="4943">SUM(M5835,M5843,M5845)</f>
        <v>190600</v>
      </c>
      <c r="N5834" s="29">
        <f t="shared" si="4943"/>
        <v>190600</v>
      </c>
      <c r="O5834" s="29">
        <f t="shared" si="4943"/>
        <v>188100</v>
      </c>
      <c r="P5834" s="29">
        <f t="shared" ref="P5834:P5866" si="4944">SUM(K5834+L5834)</f>
        <v>2479963</v>
      </c>
      <c r="Q5834" s="29">
        <f t="shared" si="4906"/>
        <v>72.271112805233443</v>
      </c>
    </row>
    <row r="5835" spans="1:17">
      <c r="A5835" s="12" t="s">
        <v>803</v>
      </c>
      <c r="B5835" s="12" t="s">
        <v>140</v>
      </c>
      <c r="C5835" s="12" t="s">
        <v>1214</v>
      </c>
      <c r="D5835" s="12" t="s">
        <v>1969</v>
      </c>
      <c r="E5835" s="18" t="s">
        <v>2</v>
      </c>
      <c r="F5835" s="18" t="s">
        <v>0</v>
      </c>
      <c r="G5835" s="81" t="s">
        <v>0</v>
      </c>
      <c r="H5835" s="18" t="s">
        <v>3</v>
      </c>
      <c r="I5835" s="3">
        <v>2894655</v>
      </c>
      <c r="J5835" s="3">
        <f t="shared" ref="J5835" si="4945">SUM(J5836:J5837)</f>
        <v>2901146</v>
      </c>
      <c r="K5835" s="3">
        <f t="shared" ref="K5835" si="4946">SUM(K5836:K5837)</f>
        <v>1611687</v>
      </c>
      <c r="L5835" s="3">
        <f t="shared" si="4942"/>
        <v>505800</v>
      </c>
      <c r="M5835" s="3">
        <f t="shared" ref="M5835:O5835" si="4947">SUM(M5836:M5837)</f>
        <v>168600</v>
      </c>
      <c r="N5835" s="3">
        <f t="shared" si="4947"/>
        <v>168600</v>
      </c>
      <c r="O5835" s="3">
        <f t="shared" si="4947"/>
        <v>168600</v>
      </c>
      <c r="P5835" s="3">
        <f t="shared" si="4944"/>
        <v>2117487</v>
      </c>
      <c r="Q5835" s="3">
        <f t="shared" si="4906"/>
        <v>72.987950278958721</v>
      </c>
    </row>
    <row r="5836" spans="1:17">
      <c r="A5836" s="12" t="s">
        <v>803</v>
      </c>
      <c r="B5836" s="12" t="s">
        <v>140</v>
      </c>
      <c r="C5836" s="12" t="s">
        <v>1214</v>
      </c>
      <c r="D5836" s="12" t="s">
        <v>1969</v>
      </c>
      <c r="E5836" s="11">
        <v>6111</v>
      </c>
      <c r="F5836" s="12"/>
      <c r="G5836" s="84" t="s">
        <v>3109</v>
      </c>
      <c r="H5836" s="13" t="s">
        <v>4</v>
      </c>
      <c r="I5836" s="2">
        <v>2580055</v>
      </c>
      <c r="J5836" s="2">
        <v>2580055</v>
      </c>
      <c r="K5836" s="2">
        <v>1390771</v>
      </c>
      <c r="L5836" s="2">
        <f t="shared" si="4942"/>
        <v>450000</v>
      </c>
      <c r="M5836" s="2">
        <v>150000</v>
      </c>
      <c r="N5836" s="2">
        <v>150000</v>
      </c>
      <c r="O5836" s="2">
        <v>150000</v>
      </c>
      <c r="P5836" s="2">
        <f t="shared" si="4944"/>
        <v>1840771</v>
      </c>
      <c r="Q5836" s="2">
        <f t="shared" si="4906"/>
        <v>71.346192232336136</v>
      </c>
    </row>
    <row r="5837" spans="1:17">
      <c r="A5837" s="17" t="s">
        <v>803</v>
      </c>
      <c r="B5837" s="17" t="s">
        <v>140</v>
      </c>
      <c r="C5837" s="17" t="s">
        <v>1214</v>
      </c>
      <c r="D5837" s="17" t="s">
        <v>1969</v>
      </c>
      <c r="E5837" s="17" t="s">
        <v>91</v>
      </c>
      <c r="F5837" s="12" t="s">
        <v>0</v>
      </c>
      <c r="G5837" s="84" t="s">
        <v>0</v>
      </c>
      <c r="H5837" s="18" t="s">
        <v>5</v>
      </c>
      <c r="I5837" s="3">
        <v>314600</v>
      </c>
      <c r="J5837" s="3">
        <f t="shared" ref="J5837:K5837" si="4948">SUM(J5838:J5842)</f>
        <v>321091</v>
      </c>
      <c r="K5837" s="3">
        <f t="shared" si="4948"/>
        <v>220916</v>
      </c>
      <c r="L5837" s="3">
        <f t="shared" si="4942"/>
        <v>55800</v>
      </c>
      <c r="M5837" s="3">
        <f t="shared" ref="M5837:O5837" si="4949">SUM(M5838:M5842)</f>
        <v>18600</v>
      </c>
      <c r="N5837" s="3">
        <f t="shared" si="4949"/>
        <v>18600</v>
      </c>
      <c r="O5837" s="3">
        <f t="shared" si="4949"/>
        <v>18600</v>
      </c>
      <c r="P5837" s="3">
        <f t="shared" si="4944"/>
        <v>276716</v>
      </c>
      <c r="Q5837" s="3">
        <f t="shared" si="4906"/>
        <v>86.17993030013298</v>
      </c>
    </row>
    <row r="5838" spans="1:17">
      <c r="A5838" s="12" t="s">
        <v>803</v>
      </c>
      <c r="B5838" s="12" t="s">
        <v>140</v>
      </c>
      <c r="C5838" s="12" t="s">
        <v>1214</v>
      </c>
      <c r="D5838" s="12" t="s">
        <v>1969</v>
      </c>
      <c r="E5838" s="11">
        <v>6112</v>
      </c>
      <c r="F5838" s="12" t="s">
        <v>1971</v>
      </c>
      <c r="G5838" s="84" t="s">
        <v>3109</v>
      </c>
      <c r="H5838" s="13" t="s">
        <v>9</v>
      </c>
      <c r="I5838" s="2">
        <v>46400</v>
      </c>
      <c r="J5838" s="2">
        <v>46400</v>
      </c>
      <c r="K5838" s="2">
        <v>22652</v>
      </c>
      <c r="L5838" s="2">
        <f t="shared" si="4942"/>
        <v>12000</v>
      </c>
      <c r="M5838" s="2">
        <v>4000</v>
      </c>
      <c r="N5838" s="2">
        <v>4000</v>
      </c>
      <c r="O5838" s="2">
        <v>4000</v>
      </c>
      <c r="P5838" s="2">
        <f t="shared" si="4944"/>
        <v>34652</v>
      </c>
      <c r="Q5838" s="2">
        <f t="shared" si="4906"/>
        <v>74.681034482758619</v>
      </c>
    </row>
    <row r="5839" spans="1:17">
      <c r="A5839" s="12" t="s">
        <v>803</v>
      </c>
      <c r="B5839" s="12" t="s">
        <v>140</v>
      </c>
      <c r="C5839" s="12" t="s">
        <v>1214</v>
      </c>
      <c r="D5839" s="12" t="s">
        <v>1969</v>
      </c>
      <c r="E5839" s="11">
        <v>6112</v>
      </c>
      <c r="F5839" s="12" t="s">
        <v>1972</v>
      </c>
      <c r="G5839" s="84" t="s">
        <v>3109</v>
      </c>
      <c r="H5839" s="13" t="s">
        <v>10</v>
      </c>
      <c r="I5839" s="2">
        <v>207200</v>
      </c>
      <c r="J5839" s="2">
        <v>207200</v>
      </c>
      <c r="K5839" s="2">
        <v>130773</v>
      </c>
      <c r="L5839" s="2">
        <f t="shared" si="4942"/>
        <v>43800</v>
      </c>
      <c r="M5839" s="2">
        <v>14600</v>
      </c>
      <c r="N5839" s="2">
        <v>14600</v>
      </c>
      <c r="O5839" s="2">
        <v>14600</v>
      </c>
      <c r="P5839" s="2">
        <f t="shared" si="4944"/>
        <v>174573</v>
      </c>
      <c r="Q5839" s="2">
        <f t="shared" si="4906"/>
        <v>84.253378378378372</v>
      </c>
    </row>
    <row r="5840" spans="1:17">
      <c r="A5840" s="12" t="s">
        <v>803</v>
      </c>
      <c r="B5840" s="12" t="s">
        <v>140</v>
      </c>
      <c r="C5840" s="12" t="s">
        <v>1214</v>
      </c>
      <c r="D5840" s="12" t="s">
        <v>1969</v>
      </c>
      <c r="E5840" s="11">
        <v>6112</v>
      </c>
      <c r="F5840" s="12" t="s">
        <v>1973</v>
      </c>
      <c r="G5840" s="84" t="s">
        <v>3109</v>
      </c>
      <c r="H5840" s="13" t="s">
        <v>7</v>
      </c>
      <c r="I5840" s="2">
        <v>43000</v>
      </c>
      <c r="J5840" s="2">
        <v>49491</v>
      </c>
      <c r="K5840" s="2">
        <v>49491</v>
      </c>
      <c r="L5840" s="2">
        <f t="shared" si="4942"/>
        <v>0</v>
      </c>
      <c r="M5840" s="2"/>
      <c r="N5840" s="2">
        <v>0</v>
      </c>
      <c r="O5840" s="2">
        <v>0</v>
      </c>
      <c r="P5840" s="2">
        <f t="shared" si="4944"/>
        <v>49491</v>
      </c>
      <c r="Q5840" s="2">
        <f t="shared" si="4906"/>
        <v>100</v>
      </c>
    </row>
    <row r="5841" spans="1:17">
      <c r="A5841" s="12" t="s">
        <v>803</v>
      </c>
      <c r="B5841" s="12" t="s">
        <v>140</v>
      </c>
      <c r="C5841" s="12" t="s">
        <v>1214</v>
      </c>
      <c r="D5841" s="12" t="s">
        <v>1969</v>
      </c>
      <c r="E5841" s="11">
        <v>6112</v>
      </c>
      <c r="F5841" s="12" t="s">
        <v>1974</v>
      </c>
      <c r="G5841" s="84" t="s">
        <v>3109</v>
      </c>
      <c r="H5841" s="13" t="s">
        <v>8</v>
      </c>
      <c r="I5841" s="2">
        <v>0</v>
      </c>
      <c r="J5841" s="2">
        <v>0</v>
      </c>
      <c r="K5841" s="2">
        <v>0</v>
      </c>
      <c r="L5841" s="2">
        <f t="shared" si="4942"/>
        <v>0</v>
      </c>
      <c r="M5841" s="2"/>
      <c r="N5841" s="2"/>
      <c r="O5841" s="2"/>
      <c r="P5841" s="2">
        <f t="shared" si="4944"/>
        <v>0</v>
      </c>
      <c r="Q5841" s="2" t="str">
        <f t="shared" si="4906"/>
        <v>-</v>
      </c>
    </row>
    <row r="5842" spans="1:17">
      <c r="A5842" s="12" t="s">
        <v>803</v>
      </c>
      <c r="B5842" s="12" t="s">
        <v>140</v>
      </c>
      <c r="C5842" s="12" t="s">
        <v>1214</v>
      </c>
      <c r="D5842" s="12" t="s">
        <v>1969</v>
      </c>
      <c r="E5842" s="11">
        <v>6112</v>
      </c>
      <c r="F5842" s="12" t="s">
        <v>1975</v>
      </c>
      <c r="G5842" s="84" t="s">
        <v>3109</v>
      </c>
      <c r="H5842" s="13" t="s">
        <v>6</v>
      </c>
      <c r="I5842" s="2">
        <v>18000</v>
      </c>
      <c r="J5842" s="2">
        <v>18000</v>
      </c>
      <c r="K5842" s="2">
        <v>18000</v>
      </c>
      <c r="L5842" s="2">
        <f t="shared" si="4942"/>
        <v>0</v>
      </c>
      <c r="M5842" s="2"/>
      <c r="N5842" s="2"/>
      <c r="O5842" s="2"/>
      <c r="P5842" s="2">
        <f t="shared" si="4944"/>
        <v>18000</v>
      </c>
      <c r="Q5842" s="2">
        <f t="shared" si="4906"/>
        <v>100</v>
      </c>
    </row>
    <row r="5843" spans="1:17">
      <c r="A5843" s="12" t="s">
        <v>803</v>
      </c>
      <c r="B5843" s="12" t="s">
        <v>140</v>
      </c>
      <c r="C5843" s="12" t="s">
        <v>1214</v>
      </c>
      <c r="D5843" s="12" t="s">
        <v>1969</v>
      </c>
      <c r="E5843" s="18" t="s">
        <v>13</v>
      </c>
      <c r="F5843" s="18" t="s">
        <v>0</v>
      </c>
      <c r="G5843" s="81" t="s">
        <v>0</v>
      </c>
      <c r="H5843" s="18" t="s">
        <v>14</v>
      </c>
      <c r="I5843" s="3">
        <v>270905</v>
      </c>
      <c r="J5843" s="3">
        <f t="shared" ref="J5843:K5843" si="4950">SUM(J5844)</f>
        <v>270905</v>
      </c>
      <c r="K5843" s="3">
        <f t="shared" si="4950"/>
        <v>146226</v>
      </c>
      <c r="L5843" s="3">
        <f t="shared" si="4942"/>
        <v>48000</v>
      </c>
      <c r="M5843" s="3">
        <f t="shared" ref="M5843:O5843" si="4951">SUM(M5844)</f>
        <v>16000</v>
      </c>
      <c r="N5843" s="3">
        <f t="shared" si="4951"/>
        <v>16000</v>
      </c>
      <c r="O5843" s="3">
        <f t="shared" si="4951"/>
        <v>16000</v>
      </c>
      <c r="P5843" s="3">
        <f t="shared" si="4944"/>
        <v>194226</v>
      </c>
      <c r="Q5843" s="3">
        <f t="shared" si="4906"/>
        <v>71.695243720123287</v>
      </c>
    </row>
    <row r="5844" spans="1:17">
      <c r="A5844" s="12" t="s">
        <v>803</v>
      </c>
      <c r="B5844" s="12" t="s">
        <v>140</v>
      </c>
      <c r="C5844" s="12" t="s">
        <v>1214</v>
      </c>
      <c r="D5844" s="12" t="s">
        <v>1969</v>
      </c>
      <c r="E5844" s="11">
        <v>6121</v>
      </c>
      <c r="F5844" s="12"/>
      <c r="G5844" s="84" t="s">
        <v>3109</v>
      </c>
      <c r="H5844" s="13" t="s">
        <v>15</v>
      </c>
      <c r="I5844" s="2">
        <v>270905</v>
      </c>
      <c r="J5844" s="2">
        <v>270905</v>
      </c>
      <c r="K5844" s="2">
        <v>146226</v>
      </c>
      <c r="L5844" s="2">
        <f t="shared" si="4942"/>
        <v>48000</v>
      </c>
      <c r="M5844" s="2">
        <v>16000</v>
      </c>
      <c r="N5844" s="2">
        <v>16000</v>
      </c>
      <c r="O5844" s="2">
        <v>16000</v>
      </c>
      <c r="P5844" s="2">
        <f t="shared" si="4944"/>
        <v>194226</v>
      </c>
      <c r="Q5844" s="2">
        <f t="shared" si="4906"/>
        <v>71.695243720123287</v>
      </c>
    </row>
    <row r="5845" spans="1:17">
      <c r="A5845" s="12" t="s">
        <v>803</v>
      </c>
      <c r="B5845" s="12" t="s">
        <v>140</v>
      </c>
      <c r="C5845" s="12" t="s">
        <v>1214</v>
      </c>
      <c r="D5845" s="12" t="s">
        <v>1969</v>
      </c>
      <c r="E5845" s="18" t="s">
        <v>16</v>
      </c>
      <c r="F5845" s="18" t="s">
        <v>0</v>
      </c>
      <c r="G5845" s="81" t="s">
        <v>0</v>
      </c>
      <c r="H5845" s="18" t="s">
        <v>17</v>
      </c>
      <c r="I5845" s="3">
        <v>304700</v>
      </c>
      <c r="J5845" s="3">
        <f t="shared" ref="J5845:K5845" si="4952">SUM(J5846:J5853)</f>
        <v>259421</v>
      </c>
      <c r="K5845" s="3">
        <f t="shared" si="4952"/>
        <v>152750</v>
      </c>
      <c r="L5845" s="3">
        <f t="shared" si="4942"/>
        <v>15500</v>
      </c>
      <c r="M5845" s="3">
        <f t="shared" ref="M5845:O5845" si="4953">SUM(M5846:M5853)</f>
        <v>6000</v>
      </c>
      <c r="N5845" s="3">
        <f t="shared" si="4953"/>
        <v>6000</v>
      </c>
      <c r="O5845" s="3">
        <f t="shared" si="4953"/>
        <v>3500</v>
      </c>
      <c r="P5845" s="3">
        <f t="shared" si="4944"/>
        <v>168250</v>
      </c>
      <c r="Q5845" s="3">
        <f t="shared" si="4906"/>
        <v>64.855967712714076</v>
      </c>
    </row>
    <row r="5846" spans="1:17">
      <c r="A5846" s="12" t="s">
        <v>803</v>
      </c>
      <c r="B5846" s="12" t="s">
        <v>140</v>
      </c>
      <c r="C5846" s="12" t="s">
        <v>1214</v>
      </c>
      <c r="D5846" s="12" t="s">
        <v>1969</v>
      </c>
      <c r="E5846" s="11">
        <v>6131</v>
      </c>
      <c r="F5846" s="12"/>
      <c r="G5846" s="84" t="s">
        <v>3109</v>
      </c>
      <c r="H5846" s="13" t="s">
        <v>18</v>
      </c>
      <c r="I5846" s="2">
        <v>10000</v>
      </c>
      <c r="J5846" s="2">
        <v>5000</v>
      </c>
      <c r="K5846" s="2">
        <v>5000</v>
      </c>
      <c r="L5846" s="2">
        <f t="shared" si="4942"/>
        <v>0</v>
      </c>
      <c r="M5846" s="2"/>
      <c r="N5846" s="2"/>
      <c r="O5846" s="2"/>
      <c r="P5846" s="2">
        <f t="shared" si="4944"/>
        <v>5000</v>
      </c>
      <c r="Q5846" s="2">
        <f t="shared" si="4906"/>
        <v>100</v>
      </c>
    </row>
    <row r="5847" spans="1:17">
      <c r="A5847" s="12" t="s">
        <v>803</v>
      </c>
      <c r="B5847" s="12" t="s">
        <v>140</v>
      </c>
      <c r="C5847" s="12" t="s">
        <v>1214</v>
      </c>
      <c r="D5847" s="12" t="s">
        <v>1969</v>
      </c>
      <c r="E5847" s="11">
        <v>6132</v>
      </c>
      <c r="F5847" s="12"/>
      <c r="G5847" s="84" t="s">
        <v>3109</v>
      </c>
      <c r="H5847" s="13" t="s">
        <v>19</v>
      </c>
      <c r="I5847" s="2">
        <v>80000</v>
      </c>
      <c r="J5847" s="2">
        <v>80000</v>
      </c>
      <c r="K5847" s="2">
        <v>51000</v>
      </c>
      <c r="L5847" s="2">
        <f t="shared" si="4942"/>
        <v>8000</v>
      </c>
      <c r="M5847" s="2">
        <v>3500</v>
      </c>
      <c r="N5847" s="2">
        <v>3500</v>
      </c>
      <c r="O5847" s="2">
        <v>1000</v>
      </c>
      <c r="P5847" s="2">
        <f t="shared" si="4944"/>
        <v>59000</v>
      </c>
      <c r="Q5847" s="2">
        <f t="shared" si="4906"/>
        <v>73.75</v>
      </c>
    </row>
    <row r="5848" spans="1:17">
      <c r="A5848" s="12" t="s">
        <v>803</v>
      </c>
      <c r="B5848" s="12" t="s">
        <v>140</v>
      </c>
      <c r="C5848" s="12" t="s">
        <v>1214</v>
      </c>
      <c r="D5848" s="12" t="s">
        <v>1969</v>
      </c>
      <c r="E5848" s="11">
        <v>6133</v>
      </c>
      <c r="F5848" s="12"/>
      <c r="G5848" s="84" t="s">
        <v>3109</v>
      </c>
      <c r="H5848" s="13" t="s">
        <v>20</v>
      </c>
      <c r="I5848" s="2">
        <v>15000</v>
      </c>
      <c r="J5848" s="2">
        <v>15000</v>
      </c>
      <c r="K5848" s="2">
        <v>9000</v>
      </c>
      <c r="L5848" s="2">
        <f t="shared" si="4942"/>
        <v>3000</v>
      </c>
      <c r="M5848" s="2">
        <v>1000</v>
      </c>
      <c r="N5848" s="2">
        <v>1000</v>
      </c>
      <c r="O5848" s="2">
        <v>1000</v>
      </c>
      <c r="P5848" s="2">
        <f t="shared" si="4944"/>
        <v>12000</v>
      </c>
      <c r="Q5848" s="2">
        <f t="shared" si="4906"/>
        <v>80</v>
      </c>
    </row>
    <row r="5849" spans="1:17">
      <c r="A5849" s="12" t="s">
        <v>803</v>
      </c>
      <c r="B5849" s="12" t="s">
        <v>140</v>
      </c>
      <c r="C5849" s="12" t="s">
        <v>1214</v>
      </c>
      <c r="D5849" s="12" t="s">
        <v>1969</v>
      </c>
      <c r="E5849" s="11">
        <v>6134</v>
      </c>
      <c r="F5849" s="12"/>
      <c r="G5849" s="84" t="s">
        <v>3109</v>
      </c>
      <c r="H5849" s="13" t="s">
        <v>21</v>
      </c>
      <c r="I5849" s="2">
        <v>38500</v>
      </c>
      <c r="J5849" s="2">
        <v>32500</v>
      </c>
      <c r="K5849" s="2">
        <v>15000</v>
      </c>
      <c r="L5849" s="2">
        <f t="shared" si="4942"/>
        <v>3000</v>
      </c>
      <c r="M5849" s="2">
        <v>1000</v>
      </c>
      <c r="N5849" s="2">
        <v>1000</v>
      </c>
      <c r="O5849" s="2">
        <v>1000</v>
      </c>
      <c r="P5849" s="2">
        <f t="shared" si="4944"/>
        <v>18000</v>
      </c>
      <c r="Q5849" s="2">
        <f t="shared" si="4906"/>
        <v>55.384615384615387</v>
      </c>
    </row>
    <row r="5850" spans="1:17">
      <c r="A5850" s="12" t="s">
        <v>803</v>
      </c>
      <c r="B5850" s="12" t="s">
        <v>140</v>
      </c>
      <c r="C5850" s="12" t="s">
        <v>1214</v>
      </c>
      <c r="D5850" s="12" t="s">
        <v>1969</v>
      </c>
      <c r="E5850" s="11">
        <v>6135</v>
      </c>
      <c r="F5850" s="12"/>
      <c r="G5850" s="84" t="s">
        <v>3109</v>
      </c>
      <c r="H5850" s="13" t="s">
        <v>22</v>
      </c>
      <c r="I5850" s="2">
        <v>2000</v>
      </c>
      <c r="J5850" s="2">
        <v>1000</v>
      </c>
      <c r="K5850" s="2">
        <v>500</v>
      </c>
      <c r="L5850" s="2">
        <f t="shared" si="4942"/>
        <v>0</v>
      </c>
      <c r="M5850" s="2"/>
      <c r="N5850" s="2"/>
      <c r="O5850" s="2"/>
      <c r="P5850" s="2">
        <f t="shared" si="4944"/>
        <v>500</v>
      </c>
      <c r="Q5850" s="2">
        <f t="shared" si="4906"/>
        <v>50</v>
      </c>
    </row>
    <row r="5851" spans="1:17">
      <c r="A5851" s="12" t="s">
        <v>803</v>
      </c>
      <c r="B5851" s="12" t="s">
        <v>140</v>
      </c>
      <c r="C5851" s="12" t="s">
        <v>1214</v>
      </c>
      <c r="D5851" s="12" t="s">
        <v>1969</v>
      </c>
      <c r="E5851" s="11">
        <v>6136</v>
      </c>
      <c r="F5851" s="12"/>
      <c r="G5851" s="84" t="s">
        <v>3109</v>
      </c>
      <c r="H5851" s="13" t="s">
        <v>23</v>
      </c>
      <c r="I5851" s="2">
        <v>28000</v>
      </c>
      <c r="J5851" s="2">
        <v>28000</v>
      </c>
      <c r="K5851" s="2">
        <v>19200</v>
      </c>
      <c r="L5851" s="2">
        <f t="shared" si="4942"/>
        <v>0</v>
      </c>
      <c r="M5851" s="2">
        <v>0</v>
      </c>
      <c r="N5851" s="2">
        <v>0</v>
      </c>
      <c r="O5851" s="2">
        <v>0</v>
      </c>
      <c r="P5851" s="2">
        <f t="shared" si="4944"/>
        <v>19200</v>
      </c>
      <c r="Q5851" s="2">
        <f t="shared" si="4906"/>
        <v>68.571428571428569</v>
      </c>
    </row>
    <row r="5852" spans="1:17">
      <c r="A5852" s="12" t="s">
        <v>803</v>
      </c>
      <c r="B5852" s="12" t="s">
        <v>140</v>
      </c>
      <c r="C5852" s="12" t="s">
        <v>1214</v>
      </c>
      <c r="D5852" s="12" t="s">
        <v>1969</v>
      </c>
      <c r="E5852" s="11">
        <v>6137</v>
      </c>
      <c r="F5852" s="12"/>
      <c r="G5852" s="84" t="s">
        <v>3109</v>
      </c>
      <c r="H5852" s="13" t="s">
        <v>24</v>
      </c>
      <c r="I5852" s="2">
        <v>22000</v>
      </c>
      <c r="J5852" s="2">
        <v>16000</v>
      </c>
      <c r="K5852" s="2">
        <v>9000</v>
      </c>
      <c r="L5852" s="2">
        <f t="shared" si="4942"/>
        <v>0</v>
      </c>
      <c r="M5852" s="2"/>
      <c r="N5852" s="2"/>
      <c r="O5852" s="2"/>
      <c r="P5852" s="2">
        <f t="shared" si="4944"/>
        <v>9000</v>
      </c>
      <c r="Q5852" s="2">
        <f t="shared" si="4906"/>
        <v>56.25</v>
      </c>
    </row>
    <row r="5853" spans="1:17">
      <c r="A5853" s="17" t="s">
        <v>803</v>
      </c>
      <c r="B5853" s="17" t="s">
        <v>140</v>
      </c>
      <c r="C5853" s="17" t="s">
        <v>1214</v>
      </c>
      <c r="D5853" s="17" t="s">
        <v>1969</v>
      </c>
      <c r="E5853" s="17" t="s">
        <v>99</v>
      </c>
      <c r="F5853" s="12" t="s">
        <v>0</v>
      </c>
      <c r="G5853" s="84" t="s">
        <v>0</v>
      </c>
      <c r="H5853" s="18" t="s">
        <v>26</v>
      </c>
      <c r="I5853" s="3">
        <v>109200</v>
      </c>
      <c r="J5853" s="3">
        <f t="shared" ref="J5853:K5853" si="4954">SUM(J5854:J5856)</f>
        <v>81921</v>
      </c>
      <c r="K5853" s="3">
        <f t="shared" si="4954"/>
        <v>44050</v>
      </c>
      <c r="L5853" s="3">
        <f t="shared" si="4942"/>
        <v>1500</v>
      </c>
      <c r="M5853" s="3">
        <f t="shared" ref="M5853:O5853" si="4955">SUM(M5854:M5856)</f>
        <v>500</v>
      </c>
      <c r="N5853" s="3">
        <f t="shared" si="4955"/>
        <v>500</v>
      </c>
      <c r="O5853" s="3">
        <f t="shared" si="4955"/>
        <v>500</v>
      </c>
      <c r="P5853" s="3">
        <f t="shared" si="4944"/>
        <v>45550</v>
      </c>
      <c r="Q5853" s="3">
        <f t="shared" ref="Q5853:Q5915" si="4956">IF(J5853=0,"-",P5853/J5853*100)</f>
        <v>55.602348604143017</v>
      </c>
    </row>
    <row r="5854" spans="1:17">
      <c r="A5854" s="12" t="s">
        <v>803</v>
      </c>
      <c r="B5854" s="12" t="s">
        <v>140</v>
      </c>
      <c r="C5854" s="12" t="s">
        <v>1214</v>
      </c>
      <c r="D5854" s="12" t="s">
        <v>1969</v>
      </c>
      <c r="E5854" s="11">
        <v>6139</v>
      </c>
      <c r="F5854" s="12"/>
      <c r="G5854" s="84" t="s">
        <v>3109</v>
      </c>
      <c r="H5854" s="13" t="s">
        <v>26</v>
      </c>
      <c r="I5854" s="2">
        <v>91400</v>
      </c>
      <c r="J5854" s="2">
        <v>64121</v>
      </c>
      <c r="K5854" s="2">
        <v>34721</v>
      </c>
      <c r="L5854" s="2">
        <f t="shared" si="4942"/>
        <v>0</v>
      </c>
      <c r="M5854" s="2"/>
      <c r="N5854" s="2"/>
      <c r="O5854" s="2"/>
      <c r="P5854" s="2">
        <f t="shared" si="4944"/>
        <v>34721</v>
      </c>
      <c r="Q5854" s="2">
        <f t="shared" si="4956"/>
        <v>54.149186693906834</v>
      </c>
    </row>
    <row r="5855" spans="1:17">
      <c r="A5855" s="12" t="s">
        <v>803</v>
      </c>
      <c r="B5855" s="12" t="s">
        <v>140</v>
      </c>
      <c r="C5855" s="12" t="s">
        <v>1214</v>
      </c>
      <c r="D5855" s="12" t="s">
        <v>1969</v>
      </c>
      <c r="E5855" s="11">
        <v>6139</v>
      </c>
      <c r="F5855" s="12" t="s">
        <v>1976</v>
      </c>
      <c r="G5855" s="84" t="s">
        <v>3109</v>
      </c>
      <c r="H5855" s="13" t="s">
        <v>108</v>
      </c>
      <c r="I5855" s="2">
        <v>7800</v>
      </c>
      <c r="J5855" s="2">
        <v>7800</v>
      </c>
      <c r="K5855" s="2">
        <v>4679</v>
      </c>
      <c r="L5855" s="2">
        <f t="shared" si="4942"/>
        <v>1500</v>
      </c>
      <c r="M5855" s="2">
        <v>500</v>
      </c>
      <c r="N5855" s="2">
        <v>500</v>
      </c>
      <c r="O5855" s="2">
        <v>500</v>
      </c>
      <c r="P5855" s="2">
        <f t="shared" si="4944"/>
        <v>6179</v>
      </c>
      <c r="Q5855" s="2">
        <f t="shared" si="4956"/>
        <v>79.217948717948715</v>
      </c>
    </row>
    <row r="5856" spans="1:17" ht="22.5">
      <c r="A5856" s="12" t="s">
        <v>803</v>
      </c>
      <c r="B5856" s="12" t="s">
        <v>140</v>
      </c>
      <c r="C5856" s="12" t="s">
        <v>1214</v>
      </c>
      <c r="D5856" s="12" t="s">
        <v>1969</v>
      </c>
      <c r="E5856" s="11">
        <v>6139</v>
      </c>
      <c r="F5856" s="12" t="s">
        <v>1977</v>
      </c>
      <c r="G5856" s="84" t="s">
        <v>3109</v>
      </c>
      <c r="H5856" s="13" t="s">
        <v>114</v>
      </c>
      <c r="I5856" s="2">
        <v>10000</v>
      </c>
      <c r="J5856" s="2">
        <v>10000</v>
      </c>
      <c r="K5856" s="2">
        <v>4650</v>
      </c>
      <c r="L5856" s="2">
        <f t="shared" si="4942"/>
        <v>0</v>
      </c>
      <c r="M5856" s="2"/>
      <c r="N5856" s="2"/>
      <c r="O5856" s="2"/>
      <c r="P5856" s="2">
        <f t="shared" si="4944"/>
        <v>4650</v>
      </c>
      <c r="Q5856" s="2">
        <f t="shared" si="4956"/>
        <v>46.5</v>
      </c>
    </row>
    <row r="5857" spans="1:17" ht="22.5">
      <c r="A5857" s="17" t="s">
        <v>0</v>
      </c>
      <c r="B5857" s="17" t="s">
        <v>0</v>
      </c>
      <c r="C5857" s="17" t="s">
        <v>0</v>
      </c>
      <c r="D5857" s="18" t="s">
        <v>0</v>
      </c>
      <c r="E5857" s="18" t="s">
        <v>0</v>
      </c>
      <c r="F5857" s="18" t="s">
        <v>0</v>
      </c>
      <c r="G5857" s="81" t="s">
        <v>0</v>
      </c>
      <c r="H5857" s="24" t="s">
        <v>36</v>
      </c>
      <c r="I5857" s="29">
        <v>4000</v>
      </c>
      <c r="J5857" s="29">
        <f t="shared" ref="J5857:K5859" si="4957">SUM(J5858)</f>
        <v>7585</v>
      </c>
      <c r="K5857" s="29">
        <f t="shared" si="4957"/>
        <v>3585</v>
      </c>
      <c r="L5857" s="29">
        <f t="shared" si="4942"/>
        <v>0</v>
      </c>
      <c r="M5857" s="29">
        <f t="shared" ref="M5857:O5859" si="4958">SUM(M5858)</f>
        <v>0</v>
      </c>
      <c r="N5857" s="29">
        <f t="shared" si="4958"/>
        <v>0</v>
      </c>
      <c r="O5857" s="29">
        <f t="shared" si="4958"/>
        <v>0</v>
      </c>
      <c r="P5857" s="29">
        <f t="shared" si="4944"/>
        <v>3585</v>
      </c>
      <c r="Q5857" s="29">
        <f t="shared" si="4956"/>
        <v>47.264337508239947</v>
      </c>
    </row>
    <row r="5858" spans="1:17">
      <c r="A5858" s="12" t="s">
        <v>803</v>
      </c>
      <c r="B5858" s="12" t="s">
        <v>140</v>
      </c>
      <c r="C5858" s="12" t="s">
        <v>1214</v>
      </c>
      <c r="D5858" s="12" t="s">
        <v>1969</v>
      </c>
      <c r="E5858" s="18" t="s">
        <v>28</v>
      </c>
      <c r="F5858" s="18" t="s">
        <v>0</v>
      </c>
      <c r="G5858" s="81" t="s">
        <v>0</v>
      </c>
      <c r="H5858" s="18" t="s">
        <v>29</v>
      </c>
      <c r="I5858" s="3">
        <v>4000</v>
      </c>
      <c r="J5858" s="3">
        <f t="shared" si="4957"/>
        <v>7585</v>
      </c>
      <c r="K5858" s="3">
        <f t="shared" si="4957"/>
        <v>3585</v>
      </c>
      <c r="L5858" s="3">
        <f t="shared" si="4942"/>
        <v>0</v>
      </c>
      <c r="M5858" s="3">
        <f t="shared" si="4958"/>
        <v>0</v>
      </c>
      <c r="N5858" s="3">
        <f t="shared" si="4958"/>
        <v>0</v>
      </c>
      <c r="O5858" s="3">
        <f t="shared" si="4958"/>
        <v>0</v>
      </c>
      <c r="P5858" s="3">
        <f t="shared" si="4944"/>
        <v>3585</v>
      </c>
      <c r="Q5858" s="3">
        <f t="shared" si="4956"/>
        <v>47.264337508239947</v>
      </c>
    </row>
    <row r="5859" spans="1:17">
      <c r="A5859" s="17" t="s">
        <v>803</v>
      </c>
      <c r="B5859" s="17" t="s">
        <v>140</v>
      </c>
      <c r="C5859" s="17" t="s">
        <v>1214</v>
      </c>
      <c r="D5859" s="17" t="s">
        <v>1969</v>
      </c>
      <c r="E5859" s="17" t="s">
        <v>120</v>
      </c>
      <c r="F5859" s="12" t="s">
        <v>0</v>
      </c>
      <c r="G5859" s="84" t="s">
        <v>0</v>
      </c>
      <c r="H5859" s="18" t="s">
        <v>35</v>
      </c>
      <c r="I5859" s="3">
        <v>4000</v>
      </c>
      <c r="J5859" s="3">
        <f t="shared" si="4957"/>
        <v>7585</v>
      </c>
      <c r="K5859" s="3">
        <f t="shared" si="4957"/>
        <v>3585</v>
      </c>
      <c r="L5859" s="3">
        <f t="shared" si="4942"/>
        <v>0</v>
      </c>
      <c r="M5859" s="3">
        <f t="shared" si="4958"/>
        <v>0</v>
      </c>
      <c r="N5859" s="3">
        <f t="shared" si="4958"/>
        <v>0</v>
      </c>
      <c r="O5859" s="3">
        <f t="shared" si="4958"/>
        <v>0</v>
      </c>
      <c r="P5859" s="3">
        <f t="shared" si="4944"/>
        <v>3585</v>
      </c>
      <c r="Q5859" s="3">
        <f t="shared" si="4956"/>
        <v>47.264337508239947</v>
      </c>
    </row>
    <row r="5860" spans="1:17">
      <c r="A5860" s="12" t="s">
        <v>803</v>
      </c>
      <c r="B5860" s="12" t="s">
        <v>140</v>
      </c>
      <c r="C5860" s="12" t="s">
        <v>1214</v>
      </c>
      <c r="D5860" s="12" t="s">
        <v>1969</v>
      </c>
      <c r="E5860" s="11">
        <v>6148</v>
      </c>
      <c r="F5860" s="12"/>
      <c r="G5860" s="84" t="s">
        <v>3109</v>
      </c>
      <c r="H5860" s="13" t="s">
        <v>35</v>
      </c>
      <c r="I5860" s="2">
        <v>4000</v>
      </c>
      <c r="J5860" s="2">
        <v>7585</v>
      </c>
      <c r="K5860" s="2">
        <v>3585</v>
      </c>
      <c r="L5860" s="2">
        <f t="shared" si="4942"/>
        <v>0</v>
      </c>
      <c r="M5860" s="2"/>
      <c r="N5860" s="2"/>
      <c r="O5860" s="2"/>
      <c r="P5860" s="2">
        <f t="shared" si="4944"/>
        <v>3585</v>
      </c>
      <c r="Q5860" s="2">
        <f t="shared" si="4956"/>
        <v>47.264337508239947</v>
      </c>
    </row>
    <row r="5861" spans="1:17" ht="22.5">
      <c r="A5861" s="17" t="s">
        <v>0</v>
      </c>
      <c r="B5861" s="17" t="s">
        <v>0</v>
      </c>
      <c r="C5861" s="17" t="s">
        <v>0</v>
      </c>
      <c r="D5861" s="18" t="s">
        <v>0</v>
      </c>
      <c r="E5861" s="18" t="s">
        <v>0</v>
      </c>
      <c r="F5861" s="18" t="s">
        <v>0</v>
      </c>
      <c r="G5861" s="81" t="s">
        <v>0</v>
      </c>
      <c r="H5861" s="24" t="s">
        <v>58</v>
      </c>
      <c r="I5861" s="29">
        <v>57000</v>
      </c>
      <c r="J5861" s="29">
        <f t="shared" ref="J5861:K5861" si="4959">SUM(J5862)</f>
        <v>30000</v>
      </c>
      <c r="K5861" s="29">
        <f t="shared" si="4959"/>
        <v>15000</v>
      </c>
      <c r="L5861" s="29">
        <f t="shared" si="4942"/>
        <v>7000</v>
      </c>
      <c r="M5861" s="29">
        <f t="shared" ref="M5861:O5861" si="4960">SUM(M5862)</f>
        <v>4000</v>
      </c>
      <c r="N5861" s="29">
        <f t="shared" si="4960"/>
        <v>2500</v>
      </c>
      <c r="O5861" s="29">
        <f t="shared" si="4960"/>
        <v>500</v>
      </c>
      <c r="P5861" s="29">
        <f t="shared" si="4944"/>
        <v>22000</v>
      </c>
      <c r="Q5861" s="29">
        <f t="shared" si="4956"/>
        <v>73.333333333333329</v>
      </c>
    </row>
    <row r="5862" spans="1:17">
      <c r="A5862" s="12" t="s">
        <v>803</v>
      </c>
      <c r="B5862" s="12" t="s">
        <v>140</v>
      </c>
      <c r="C5862" s="12" t="s">
        <v>1214</v>
      </c>
      <c r="D5862" s="12" t="s">
        <v>1969</v>
      </c>
      <c r="E5862" s="18" t="s">
        <v>50</v>
      </c>
      <c r="F5862" s="18" t="s">
        <v>0</v>
      </c>
      <c r="G5862" s="81" t="s">
        <v>0</v>
      </c>
      <c r="H5862" s="18" t="s">
        <v>51</v>
      </c>
      <c r="I5862" s="3">
        <v>57000</v>
      </c>
      <c r="J5862" s="3">
        <f t="shared" ref="J5862" si="4961">SUM(J5863:J5864)</f>
        <v>30000</v>
      </c>
      <c r="K5862" s="3">
        <f t="shared" ref="K5862" si="4962">SUM(K5863:K5864)</f>
        <v>15000</v>
      </c>
      <c r="L5862" s="3">
        <f t="shared" si="4942"/>
        <v>7000</v>
      </c>
      <c r="M5862" s="3">
        <f t="shared" ref="M5862:O5862" si="4963">SUM(M5863:M5864)</f>
        <v>4000</v>
      </c>
      <c r="N5862" s="3">
        <f t="shared" si="4963"/>
        <v>2500</v>
      </c>
      <c r="O5862" s="3">
        <f t="shared" si="4963"/>
        <v>500</v>
      </c>
      <c r="P5862" s="3">
        <f t="shared" si="4944"/>
        <v>22000</v>
      </c>
      <c r="Q5862" s="3">
        <f t="shared" si="4956"/>
        <v>73.333333333333329</v>
      </c>
    </row>
    <row r="5863" spans="1:17">
      <c r="A5863" s="12" t="s">
        <v>803</v>
      </c>
      <c r="B5863" s="12" t="s">
        <v>140</v>
      </c>
      <c r="C5863" s="12" t="s">
        <v>1214</v>
      </c>
      <c r="D5863" s="12" t="s">
        <v>1969</v>
      </c>
      <c r="E5863" s="11">
        <v>8213</v>
      </c>
      <c r="F5863" s="12"/>
      <c r="G5863" s="84" t="s">
        <v>3109</v>
      </c>
      <c r="H5863" s="13" t="s">
        <v>54</v>
      </c>
      <c r="I5863" s="2">
        <v>36000</v>
      </c>
      <c r="J5863" s="2">
        <v>20000</v>
      </c>
      <c r="K5863" s="2">
        <v>10000</v>
      </c>
      <c r="L5863" s="2">
        <f t="shared" si="4942"/>
        <v>2000</v>
      </c>
      <c r="M5863" s="2">
        <v>1000</v>
      </c>
      <c r="N5863" s="2">
        <v>500</v>
      </c>
      <c r="O5863" s="2">
        <v>500</v>
      </c>
      <c r="P5863" s="2">
        <f t="shared" si="4944"/>
        <v>12000</v>
      </c>
      <c r="Q5863" s="2">
        <f t="shared" si="4956"/>
        <v>60</v>
      </c>
    </row>
    <row r="5864" spans="1:17">
      <c r="A5864" s="12" t="s">
        <v>803</v>
      </c>
      <c r="B5864" s="12" t="s">
        <v>140</v>
      </c>
      <c r="C5864" s="12" t="s">
        <v>1214</v>
      </c>
      <c r="D5864" s="12" t="s">
        <v>1969</v>
      </c>
      <c r="E5864" s="11">
        <v>8216</v>
      </c>
      <c r="F5864" s="12"/>
      <c r="G5864" s="84" t="s">
        <v>3109</v>
      </c>
      <c r="H5864" s="13" t="s">
        <v>57</v>
      </c>
      <c r="I5864" s="2">
        <v>21000</v>
      </c>
      <c r="J5864" s="2">
        <v>10000</v>
      </c>
      <c r="K5864" s="2">
        <v>5000</v>
      </c>
      <c r="L5864" s="2">
        <f t="shared" si="4942"/>
        <v>5000</v>
      </c>
      <c r="M5864" s="2">
        <v>3000</v>
      </c>
      <c r="N5864" s="2">
        <v>2000</v>
      </c>
      <c r="O5864" s="2"/>
      <c r="P5864" s="2">
        <f t="shared" si="4944"/>
        <v>10000</v>
      </c>
      <c r="Q5864" s="2">
        <f t="shared" si="4956"/>
        <v>100</v>
      </c>
    </row>
    <row r="5865" spans="1:17">
      <c r="A5865" s="13" t="s">
        <v>0</v>
      </c>
      <c r="B5865" s="13" t="s">
        <v>0</v>
      </c>
      <c r="C5865" s="13" t="s">
        <v>0</v>
      </c>
      <c r="D5865" s="13" t="s">
        <v>0</v>
      </c>
      <c r="E5865" s="13" t="s">
        <v>0</v>
      </c>
      <c r="F5865" s="13" t="s">
        <v>0</v>
      </c>
      <c r="G5865" s="84" t="s">
        <v>0</v>
      </c>
      <c r="H5865" s="24" t="s">
        <v>1978</v>
      </c>
      <c r="I5865" s="29">
        <v>3531260</v>
      </c>
      <c r="J5865" s="29">
        <f t="shared" ref="J5865:K5865" si="4964">SUM(J5834,J5857,J5861)</f>
        <v>3469057</v>
      </c>
      <c r="K5865" s="29">
        <f t="shared" si="4964"/>
        <v>1929248</v>
      </c>
      <c r="L5865" s="29">
        <f t="shared" si="4942"/>
        <v>576300</v>
      </c>
      <c r="M5865" s="29">
        <f t="shared" ref="M5865:O5865" si="4965">SUM(M5834,M5857,M5861)</f>
        <v>194600</v>
      </c>
      <c r="N5865" s="29">
        <f t="shared" si="4965"/>
        <v>193100</v>
      </c>
      <c r="O5865" s="29">
        <f t="shared" si="4965"/>
        <v>188600</v>
      </c>
      <c r="P5865" s="29">
        <f t="shared" si="4944"/>
        <v>2505548</v>
      </c>
      <c r="Q5865" s="29">
        <f t="shared" si="4956"/>
        <v>72.225622121516025</v>
      </c>
    </row>
    <row r="5866" spans="1:17" ht="15.75" thickBot="1">
      <c r="A5866" s="13" t="s">
        <v>0</v>
      </c>
      <c r="B5866" s="13" t="s">
        <v>0</v>
      </c>
      <c r="C5866" s="13" t="s">
        <v>0</v>
      </c>
      <c r="D5866" s="13" t="s">
        <v>0</v>
      </c>
      <c r="E5866" s="13" t="s">
        <v>0</v>
      </c>
      <c r="F5866" s="13" t="s">
        <v>0</v>
      </c>
      <c r="G5866" s="84" t="s">
        <v>0</v>
      </c>
      <c r="H5866" s="18" t="s">
        <v>125</v>
      </c>
      <c r="I5866" s="3">
        <v>94</v>
      </c>
      <c r="J5866" s="3">
        <v>94</v>
      </c>
      <c r="K5866" s="3">
        <v>0</v>
      </c>
      <c r="L5866" s="3">
        <f t="shared" si="4942"/>
        <v>0</v>
      </c>
      <c r="M5866" s="3"/>
      <c r="N5866" s="3"/>
      <c r="O5866" s="3"/>
      <c r="P5866" s="3">
        <f t="shared" si="4944"/>
        <v>0</v>
      </c>
      <c r="Q5866" s="3">
        <f t="shared" si="4956"/>
        <v>0</v>
      </c>
    </row>
    <row r="5867" spans="1:17" ht="45.75" thickBot="1">
      <c r="A5867" s="109" t="s">
        <v>0</v>
      </c>
      <c r="B5867" s="109" t="s">
        <v>0</v>
      </c>
      <c r="C5867" s="109" t="s">
        <v>0</v>
      </c>
      <c r="D5867" s="109" t="s">
        <v>0</v>
      </c>
      <c r="E5867" s="109" t="s">
        <v>0</v>
      </c>
      <c r="F5867" s="109" t="s">
        <v>0</v>
      </c>
      <c r="G5867" s="121" t="s">
        <v>0</v>
      </c>
      <c r="H5867" s="1" t="s">
        <v>126</v>
      </c>
      <c r="I5867" s="1" t="s">
        <v>3016</v>
      </c>
      <c r="J5867" s="1" t="s">
        <v>3199</v>
      </c>
      <c r="K5867" s="1" t="s">
        <v>3198</v>
      </c>
      <c r="L5867" s="1" t="s">
        <v>3191</v>
      </c>
      <c r="M5867" s="1" t="s">
        <v>3193</v>
      </c>
      <c r="N5867" s="1" t="s">
        <v>3194</v>
      </c>
      <c r="O5867" s="1" t="s">
        <v>3195</v>
      </c>
      <c r="P5867" s="1" t="s">
        <v>3192</v>
      </c>
      <c r="Q5867" s="1" t="s">
        <v>3185</v>
      </c>
    </row>
    <row r="5868" spans="1:17">
      <c r="A5868" s="110"/>
      <c r="B5868" s="110"/>
      <c r="C5868" s="110"/>
      <c r="D5868" s="110"/>
      <c r="E5868" s="110"/>
      <c r="F5868" s="110"/>
      <c r="G5868" s="122"/>
      <c r="H5868" s="26" t="s">
        <v>0</v>
      </c>
      <c r="I5868" s="28">
        <v>1</v>
      </c>
      <c r="J5868" s="28">
        <v>2</v>
      </c>
      <c r="K5868" s="28">
        <v>3</v>
      </c>
      <c r="L5868" s="28" t="s">
        <v>3186</v>
      </c>
      <c r="M5868" s="28">
        <v>5</v>
      </c>
      <c r="N5868" s="28">
        <v>6</v>
      </c>
      <c r="O5868" s="28">
        <v>7</v>
      </c>
      <c r="P5868" s="28" t="s">
        <v>3187</v>
      </c>
      <c r="Q5868" s="28">
        <v>9</v>
      </c>
    </row>
    <row r="5869" spans="1:17">
      <c r="A5869" s="110"/>
      <c r="B5869" s="110"/>
      <c r="C5869" s="110"/>
      <c r="D5869" s="110"/>
      <c r="E5869" s="110"/>
      <c r="F5869" s="110"/>
      <c r="G5869" s="122"/>
      <c r="H5869" s="8" t="s">
        <v>878</v>
      </c>
      <c r="I5869" s="9">
        <v>3531260</v>
      </c>
      <c r="J5869" s="9">
        <f t="shared" ref="J5869" si="4966">SUM(J5865)</f>
        <v>3469057</v>
      </c>
      <c r="K5869" s="9">
        <f t="shared" ref="K5869" si="4967">SUM(K5865)</f>
        <v>1929248</v>
      </c>
      <c r="L5869" s="9">
        <f t="shared" ref="L5869:L5870" si="4968">M5869+N5869+O5869</f>
        <v>576300</v>
      </c>
      <c r="M5869" s="9">
        <f t="shared" ref="M5869:O5869" si="4969">SUM(M5865)</f>
        <v>194600</v>
      </c>
      <c r="N5869" s="9">
        <f t="shared" si="4969"/>
        <v>193100</v>
      </c>
      <c r="O5869" s="9">
        <f t="shared" si="4969"/>
        <v>188600</v>
      </c>
      <c r="P5869" s="9">
        <f t="shared" ref="P5869:P5870" si="4970">SUM(K5869+L5869)</f>
        <v>2505548</v>
      </c>
      <c r="Q5869" s="9">
        <f t="shared" si="4956"/>
        <v>72.225622121516025</v>
      </c>
    </row>
    <row r="5870" spans="1:17">
      <c r="A5870" s="110"/>
      <c r="B5870" s="110"/>
      <c r="C5870" s="110"/>
      <c r="D5870" s="110"/>
      <c r="E5870" s="110"/>
      <c r="F5870" s="110"/>
      <c r="G5870" s="122"/>
      <c r="H5870" s="10" t="s">
        <v>68</v>
      </c>
      <c r="I5870" s="9">
        <v>3531260</v>
      </c>
      <c r="J5870" s="9">
        <f t="shared" ref="J5870" si="4971">SUM(J5869)</f>
        <v>3469057</v>
      </c>
      <c r="K5870" s="9">
        <f t="shared" ref="K5870" si="4972">SUM(K5869)</f>
        <v>1929248</v>
      </c>
      <c r="L5870" s="9">
        <f t="shared" si="4968"/>
        <v>576300</v>
      </c>
      <c r="M5870" s="9">
        <f t="shared" ref="M5870:O5870" si="4973">SUM(M5869)</f>
        <v>194600</v>
      </c>
      <c r="N5870" s="9">
        <f t="shared" si="4973"/>
        <v>193100</v>
      </c>
      <c r="O5870" s="9">
        <f t="shared" si="4973"/>
        <v>188600</v>
      </c>
      <c r="P5870" s="9">
        <f t="shared" si="4970"/>
        <v>2505548</v>
      </c>
      <c r="Q5870" s="9">
        <f t="shared" si="4956"/>
        <v>72.225622121516025</v>
      </c>
    </row>
    <row r="5871" spans="1:17">
      <c r="A5871" s="111"/>
      <c r="B5871" s="111"/>
      <c r="C5871" s="111"/>
      <c r="D5871" s="111"/>
      <c r="E5871" s="111"/>
      <c r="F5871" s="111"/>
      <c r="G5871" s="123"/>
      <c r="Q5871" t="str">
        <f t="shared" si="4956"/>
        <v>-</v>
      </c>
    </row>
    <row r="5872" spans="1:17" ht="15.75" thickBot="1">
      <c r="A5872" s="13" t="s">
        <v>0</v>
      </c>
      <c r="B5872" s="13" t="s">
        <v>0</v>
      </c>
      <c r="C5872" s="13" t="s">
        <v>0</v>
      </c>
      <c r="D5872" s="13" t="s">
        <v>0</v>
      </c>
      <c r="E5872" s="13" t="s">
        <v>0</v>
      </c>
      <c r="F5872" s="13" t="s">
        <v>0</v>
      </c>
      <c r="G5872" s="84" t="s">
        <v>0</v>
      </c>
      <c r="H5872" s="27" t="s">
        <v>0</v>
      </c>
      <c r="I5872" s="27"/>
      <c r="J5872" s="27"/>
      <c r="K5872" s="27"/>
      <c r="L5872" s="27"/>
      <c r="M5872" s="27"/>
      <c r="N5872" s="27"/>
      <c r="O5872" s="27"/>
      <c r="P5872" s="27"/>
      <c r="Q5872" s="27" t="str">
        <f t="shared" si="4956"/>
        <v>-</v>
      </c>
    </row>
    <row r="5873" spans="1:17" ht="45.75" thickBot="1">
      <c r="A5873" s="1" t="s">
        <v>82</v>
      </c>
      <c r="B5873" s="1" t="s">
        <v>83</v>
      </c>
      <c r="C5873" s="1" t="s">
        <v>84</v>
      </c>
      <c r="D5873" s="19" t="s">
        <v>0</v>
      </c>
      <c r="E5873" s="1" t="s">
        <v>85</v>
      </c>
      <c r="F5873" s="1" t="s">
        <v>86</v>
      </c>
      <c r="G5873" s="82" t="s">
        <v>87</v>
      </c>
      <c r="H5873" s="1" t="s">
        <v>1</v>
      </c>
      <c r="I5873" s="1" t="s">
        <v>3016</v>
      </c>
      <c r="J5873" s="1" t="s">
        <v>3199</v>
      </c>
      <c r="K5873" s="1" t="s">
        <v>3198</v>
      </c>
      <c r="L5873" s="1" t="s">
        <v>3191</v>
      </c>
      <c r="M5873" s="1" t="s">
        <v>3193</v>
      </c>
      <c r="N5873" s="1" t="s">
        <v>3194</v>
      </c>
      <c r="O5873" s="1" t="s">
        <v>3195</v>
      </c>
      <c r="P5873" s="1" t="s">
        <v>3192</v>
      </c>
      <c r="Q5873" s="1" t="s">
        <v>3185</v>
      </c>
    </row>
    <row r="5874" spans="1:17">
      <c r="A5874" s="20" t="s">
        <v>0</v>
      </c>
      <c r="B5874" s="20" t="s">
        <v>0</v>
      </c>
      <c r="C5874" s="20" t="s">
        <v>0</v>
      </c>
      <c r="D5874" s="21" t="s">
        <v>0</v>
      </c>
      <c r="E5874" s="21" t="s">
        <v>0</v>
      </c>
      <c r="F5874" s="22" t="s">
        <v>0</v>
      </c>
      <c r="G5874" s="83" t="s">
        <v>0</v>
      </c>
      <c r="H5874" s="23" t="s">
        <v>0</v>
      </c>
      <c r="I5874" s="28">
        <v>1</v>
      </c>
      <c r="J5874" s="28">
        <v>2</v>
      </c>
      <c r="K5874" s="28">
        <v>3</v>
      </c>
      <c r="L5874" s="28" t="s">
        <v>3186</v>
      </c>
      <c r="M5874" s="28">
        <v>5</v>
      </c>
      <c r="N5874" s="28">
        <v>6</v>
      </c>
      <c r="O5874" s="28">
        <v>7</v>
      </c>
      <c r="P5874" s="28" t="s">
        <v>3187</v>
      </c>
      <c r="Q5874" s="28">
        <v>9</v>
      </c>
    </row>
    <row r="5875" spans="1:17">
      <c r="A5875" s="17" t="s">
        <v>803</v>
      </c>
      <c r="B5875" s="17" t="s">
        <v>140</v>
      </c>
      <c r="C5875" s="12" t="s">
        <v>1225</v>
      </c>
      <c r="D5875" s="12" t="s">
        <v>1979</v>
      </c>
      <c r="E5875" s="18" t="s">
        <v>0</v>
      </c>
      <c r="F5875" s="18" t="s">
        <v>0</v>
      </c>
      <c r="G5875" s="81" t="s">
        <v>0</v>
      </c>
      <c r="H5875" s="18" t="s">
        <v>1980</v>
      </c>
      <c r="I5875" s="11"/>
      <c r="J5875" s="11"/>
      <c r="K5875" s="11"/>
      <c r="L5875" s="11"/>
      <c r="M5875" s="11"/>
      <c r="N5875" s="11"/>
      <c r="O5875" s="11"/>
      <c r="P5875" s="11"/>
      <c r="Q5875" s="11" t="str">
        <f t="shared" si="4956"/>
        <v>-</v>
      </c>
    </row>
    <row r="5876" spans="1:17" ht="22.5">
      <c r="A5876" s="17" t="s">
        <v>0</v>
      </c>
      <c r="B5876" s="17" t="s">
        <v>0</v>
      </c>
      <c r="C5876" s="17" t="s">
        <v>0</v>
      </c>
      <c r="D5876" s="18" t="s">
        <v>0</v>
      </c>
      <c r="E5876" s="18" t="s">
        <v>0</v>
      </c>
      <c r="F5876" s="18" t="s">
        <v>0</v>
      </c>
      <c r="G5876" s="81" t="s">
        <v>0</v>
      </c>
      <c r="H5876" s="24" t="s">
        <v>27</v>
      </c>
      <c r="I5876" s="29">
        <v>2563055</v>
      </c>
      <c r="J5876" s="29">
        <f t="shared" ref="J5876" si="4974">SUM(J5877,J5885,J5887)</f>
        <v>2540548</v>
      </c>
      <c r="K5876" s="29">
        <f t="shared" ref="K5876" si="4975">SUM(K5877,K5885,K5887)</f>
        <v>1351581</v>
      </c>
      <c r="L5876" s="29">
        <f t="shared" ref="L5876:L5909" si="4976">M5876+N5876+O5876</f>
        <v>600900</v>
      </c>
      <c r="M5876" s="29">
        <f t="shared" ref="M5876:O5876" si="4977">SUM(M5877,M5885,M5887)</f>
        <v>187500</v>
      </c>
      <c r="N5876" s="29">
        <f t="shared" si="4977"/>
        <v>190700</v>
      </c>
      <c r="O5876" s="29">
        <f t="shared" si="4977"/>
        <v>222700</v>
      </c>
      <c r="P5876" s="29">
        <f t="shared" ref="P5876:P5909" si="4978">SUM(K5876+L5876)</f>
        <v>1952481</v>
      </c>
      <c r="Q5876" s="29">
        <f t="shared" si="4956"/>
        <v>76.85274987915993</v>
      </c>
    </row>
    <row r="5877" spans="1:17">
      <c r="A5877" s="12" t="s">
        <v>803</v>
      </c>
      <c r="B5877" s="12" t="s">
        <v>140</v>
      </c>
      <c r="C5877" s="12" t="s">
        <v>1225</v>
      </c>
      <c r="D5877" s="12" t="s">
        <v>1979</v>
      </c>
      <c r="E5877" s="18" t="s">
        <v>2</v>
      </c>
      <c r="F5877" s="18" t="s">
        <v>0</v>
      </c>
      <c r="G5877" s="81" t="s">
        <v>0</v>
      </c>
      <c r="H5877" s="18" t="s">
        <v>3</v>
      </c>
      <c r="I5877" s="3">
        <v>2150990</v>
      </c>
      <c r="J5877" s="3">
        <f t="shared" ref="J5877" si="4979">SUM(J5878:J5879)</f>
        <v>2156483</v>
      </c>
      <c r="K5877" s="3">
        <f t="shared" ref="K5877" si="4980">SUM(K5878:K5879)</f>
        <v>1133733</v>
      </c>
      <c r="L5877" s="3">
        <f t="shared" si="4976"/>
        <v>520000</v>
      </c>
      <c r="M5877" s="3">
        <f t="shared" ref="M5877:O5877" si="4981">SUM(M5878:M5879)</f>
        <v>167000</v>
      </c>
      <c r="N5877" s="3">
        <f t="shared" si="4981"/>
        <v>169000</v>
      </c>
      <c r="O5877" s="3">
        <f t="shared" si="4981"/>
        <v>184000</v>
      </c>
      <c r="P5877" s="3">
        <f t="shared" si="4978"/>
        <v>1653733</v>
      </c>
      <c r="Q5877" s="3">
        <f t="shared" si="4956"/>
        <v>76.686577172182666</v>
      </c>
    </row>
    <row r="5878" spans="1:17">
      <c r="A5878" s="12" t="s">
        <v>803</v>
      </c>
      <c r="B5878" s="12" t="s">
        <v>140</v>
      </c>
      <c r="C5878" s="12" t="s">
        <v>1225</v>
      </c>
      <c r="D5878" s="12" t="s">
        <v>1979</v>
      </c>
      <c r="E5878" s="11">
        <v>6111</v>
      </c>
      <c r="F5878" s="12"/>
      <c r="G5878" s="84" t="s">
        <v>3109</v>
      </c>
      <c r="H5878" s="13" t="s">
        <v>4</v>
      </c>
      <c r="I5878" s="2">
        <v>1889190</v>
      </c>
      <c r="J5878" s="2">
        <v>1889190</v>
      </c>
      <c r="K5878" s="2">
        <v>960344</v>
      </c>
      <c r="L5878" s="2">
        <f t="shared" si="4976"/>
        <v>487000</v>
      </c>
      <c r="M5878" s="2">
        <v>162000</v>
      </c>
      <c r="N5878" s="2">
        <v>160000</v>
      </c>
      <c r="O5878" s="2">
        <v>165000</v>
      </c>
      <c r="P5878" s="2">
        <f t="shared" si="4978"/>
        <v>1447344</v>
      </c>
      <c r="Q5878" s="2">
        <f t="shared" si="4956"/>
        <v>76.611881282454391</v>
      </c>
    </row>
    <row r="5879" spans="1:17">
      <c r="A5879" s="17" t="s">
        <v>803</v>
      </c>
      <c r="B5879" s="17" t="s">
        <v>140</v>
      </c>
      <c r="C5879" s="17" t="s">
        <v>1225</v>
      </c>
      <c r="D5879" s="17" t="s">
        <v>1979</v>
      </c>
      <c r="E5879" s="17" t="s">
        <v>91</v>
      </c>
      <c r="F5879" s="12" t="s">
        <v>0</v>
      </c>
      <c r="G5879" s="84" t="s">
        <v>0</v>
      </c>
      <c r="H5879" s="18" t="s">
        <v>5</v>
      </c>
      <c r="I5879" s="3">
        <v>261800</v>
      </c>
      <c r="J5879" s="3">
        <f t="shared" ref="J5879:K5879" si="4982">SUM(J5880:J5884)</f>
        <v>267293</v>
      </c>
      <c r="K5879" s="3">
        <f t="shared" si="4982"/>
        <v>173389</v>
      </c>
      <c r="L5879" s="3">
        <f t="shared" si="4976"/>
        <v>33000</v>
      </c>
      <c r="M5879" s="3">
        <f t="shared" ref="M5879:O5879" si="4983">SUM(M5880:M5884)</f>
        <v>5000</v>
      </c>
      <c r="N5879" s="3">
        <f t="shared" si="4983"/>
        <v>9000</v>
      </c>
      <c r="O5879" s="3">
        <f t="shared" si="4983"/>
        <v>19000</v>
      </c>
      <c r="P5879" s="3">
        <f t="shared" si="4978"/>
        <v>206389</v>
      </c>
      <c r="Q5879" s="3">
        <f t="shared" si="4956"/>
        <v>77.21451740225146</v>
      </c>
    </row>
    <row r="5880" spans="1:17">
      <c r="A5880" s="12" t="s">
        <v>803</v>
      </c>
      <c r="B5880" s="12" t="s">
        <v>140</v>
      </c>
      <c r="C5880" s="12" t="s">
        <v>1225</v>
      </c>
      <c r="D5880" s="12" t="s">
        <v>1979</v>
      </c>
      <c r="E5880" s="11">
        <v>6112</v>
      </c>
      <c r="F5880" s="12" t="s">
        <v>1981</v>
      </c>
      <c r="G5880" s="84" t="s">
        <v>3109</v>
      </c>
      <c r="H5880" s="13" t="s">
        <v>9</v>
      </c>
      <c r="I5880" s="2">
        <v>44000</v>
      </c>
      <c r="J5880" s="2">
        <v>44000</v>
      </c>
      <c r="K5880" s="2">
        <v>23283</v>
      </c>
      <c r="L5880" s="2">
        <f t="shared" si="4976"/>
        <v>7000</v>
      </c>
      <c r="M5880" s="2">
        <v>1000</v>
      </c>
      <c r="N5880" s="2">
        <v>2000</v>
      </c>
      <c r="O5880" s="2">
        <v>4000</v>
      </c>
      <c r="P5880" s="2">
        <f t="shared" si="4978"/>
        <v>30283</v>
      </c>
      <c r="Q5880" s="2">
        <f t="shared" si="4956"/>
        <v>68.825000000000003</v>
      </c>
    </row>
    <row r="5881" spans="1:17">
      <c r="A5881" s="12" t="s">
        <v>803</v>
      </c>
      <c r="B5881" s="12" t="s">
        <v>140</v>
      </c>
      <c r="C5881" s="12" t="s">
        <v>1225</v>
      </c>
      <c r="D5881" s="12" t="s">
        <v>1979</v>
      </c>
      <c r="E5881" s="11">
        <v>6112</v>
      </c>
      <c r="F5881" s="12" t="s">
        <v>1982</v>
      </c>
      <c r="G5881" s="84" t="s">
        <v>3109</v>
      </c>
      <c r="H5881" s="13" t="s">
        <v>10</v>
      </c>
      <c r="I5881" s="2">
        <v>146800</v>
      </c>
      <c r="J5881" s="2">
        <v>146800</v>
      </c>
      <c r="K5881" s="2">
        <v>83013</v>
      </c>
      <c r="L5881" s="2">
        <f t="shared" si="4976"/>
        <v>26000</v>
      </c>
      <c r="M5881" s="2">
        <v>4000</v>
      </c>
      <c r="N5881" s="2">
        <v>7000</v>
      </c>
      <c r="O5881" s="2">
        <v>15000</v>
      </c>
      <c r="P5881" s="2">
        <f t="shared" si="4978"/>
        <v>109013</v>
      </c>
      <c r="Q5881" s="2">
        <f t="shared" si="4956"/>
        <v>74.259536784741144</v>
      </c>
    </row>
    <row r="5882" spans="1:17">
      <c r="A5882" s="12" t="s">
        <v>803</v>
      </c>
      <c r="B5882" s="12" t="s">
        <v>140</v>
      </c>
      <c r="C5882" s="12" t="s">
        <v>1225</v>
      </c>
      <c r="D5882" s="12" t="s">
        <v>1979</v>
      </c>
      <c r="E5882" s="11">
        <v>6112</v>
      </c>
      <c r="F5882" s="12" t="s">
        <v>1983</v>
      </c>
      <c r="G5882" s="84" t="s">
        <v>3109</v>
      </c>
      <c r="H5882" s="13" t="s">
        <v>7</v>
      </c>
      <c r="I5882" s="2">
        <v>33000</v>
      </c>
      <c r="J5882" s="2">
        <v>38493</v>
      </c>
      <c r="K5882" s="2">
        <v>38493</v>
      </c>
      <c r="L5882" s="2">
        <f t="shared" si="4976"/>
        <v>0</v>
      </c>
      <c r="M5882" s="2"/>
      <c r="N5882" s="2"/>
      <c r="O5882" s="2"/>
      <c r="P5882" s="2">
        <f t="shared" si="4978"/>
        <v>38493</v>
      </c>
      <c r="Q5882" s="2">
        <f t="shared" si="4956"/>
        <v>100</v>
      </c>
    </row>
    <row r="5883" spans="1:17">
      <c r="A5883" s="12" t="s">
        <v>803</v>
      </c>
      <c r="B5883" s="12" t="s">
        <v>140</v>
      </c>
      <c r="C5883" s="12" t="s">
        <v>1225</v>
      </c>
      <c r="D5883" s="12" t="s">
        <v>1979</v>
      </c>
      <c r="E5883" s="11">
        <v>6112</v>
      </c>
      <c r="F5883" s="12" t="s">
        <v>1984</v>
      </c>
      <c r="G5883" s="84" t="s">
        <v>3109</v>
      </c>
      <c r="H5883" s="13" t="s">
        <v>8</v>
      </c>
      <c r="I5883" s="2">
        <v>13000</v>
      </c>
      <c r="J5883" s="2">
        <v>13000</v>
      </c>
      <c r="K5883" s="2">
        <v>7000</v>
      </c>
      <c r="L5883" s="2">
        <f t="shared" si="4976"/>
        <v>0</v>
      </c>
      <c r="M5883" s="2"/>
      <c r="N5883" s="2"/>
      <c r="O5883" s="2"/>
      <c r="P5883" s="2">
        <f t="shared" si="4978"/>
        <v>7000</v>
      </c>
      <c r="Q5883" s="2">
        <f t="shared" si="4956"/>
        <v>53.846153846153847</v>
      </c>
    </row>
    <row r="5884" spans="1:17">
      <c r="A5884" s="12" t="s">
        <v>803</v>
      </c>
      <c r="B5884" s="12" t="s">
        <v>140</v>
      </c>
      <c r="C5884" s="12" t="s">
        <v>1225</v>
      </c>
      <c r="D5884" s="12" t="s">
        <v>1979</v>
      </c>
      <c r="E5884" s="11">
        <v>6112</v>
      </c>
      <c r="F5884" s="12" t="s">
        <v>1985</v>
      </c>
      <c r="G5884" s="84" t="s">
        <v>3109</v>
      </c>
      <c r="H5884" s="13" t="s">
        <v>6</v>
      </c>
      <c r="I5884" s="2">
        <v>25000</v>
      </c>
      <c r="J5884" s="2">
        <v>25000</v>
      </c>
      <c r="K5884" s="2">
        <v>21600</v>
      </c>
      <c r="L5884" s="2">
        <f t="shared" si="4976"/>
        <v>0</v>
      </c>
      <c r="M5884" s="2"/>
      <c r="N5884" s="2"/>
      <c r="O5884" s="2"/>
      <c r="P5884" s="2">
        <f t="shared" si="4978"/>
        <v>21600</v>
      </c>
      <c r="Q5884" s="2">
        <f t="shared" si="4956"/>
        <v>86.4</v>
      </c>
    </row>
    <row r="5885" spans="1:17">
      <c r="A5885" s="12" t="s">
        <v>803</v>
      </c>
      <c r="B5885" s="12" t="s">
        <v>140</v>
      </c>
      <c r="C5885" s="12" t="s">
        <v>1225</v>
      </c>
      <c r="D5885" s="12" t="s">
        <v>1979</v>
      </c>
      <c r="E5885" s="18" t="s">
        <v>13</v>
      </c>
      <c r="F5885" s="18" t="s">
        <v>0</v>
      </c>
      <c r="G5885" s="81" t="s">
        <v>0</v>
      </c>
      <c r="H5885" s="18" t="s">
        <v>14</v>
      </c>
      <c r="I5885" s="3">
        <v>198365</v>
      </c>
      <c r="J5885" s="3">
        <f t="shared" ref="J5885:K5885" si="4984">SUM(J5886)</f>
        <v>198365</v>
      </c>
      <c r="K5885" s="3">
        <f t="shared" si="4984"/>
        <v>99012</v>
      </c>
      <c r="L5885" s="3">
        <f t="shared" si="4976"/>
        <v>52500</v>
      </c>
      <c r="M5885" s="3">
        <f t="shared" ref="M5885:O5885" si="4985">SUM(M5886)</f>
        <v>17500</v>
      </c>
      <c r="N5885" s="3">
        <f t="shared" si="4985"/>
        <v>17500</v>
      </c>
      <c r="O5885" s="3">
        <f t="shared" si="4985"/>
        <v>17500</v>
      </c>
      <c r="P5885" s="3">
        <f t="shared" si="4978"/>
        <v>151512</v>
      </c>
      <c r="Q5885" s="3">
        <f t="shared" si="4956"/>
        <v>76.380409850528068</v>
      </c>
    </row>
    <row r="5886" spans="1:17">
      <c r="A5886" s="12" t="s">
        <v>803</v>
      </c>
      <c r="B5886" s="12" t="s">
        <v>140</v>
      </c>
      <c r="C5886" s="12" t="s">
        <v>1225</v>
      </c>
      <c r="D5886" s="12" t="s">
        <v>1979</v>
      </c>
      <c r="E5886" s="11">
        <v>6121</v>
      </c>
      <c r="F5886" s="12"/>
      <c r="G5886" s="84" t="s">
        <v>3109</v>
      </c>
      <c r="H5886" s="13" t="s">
        <v>15</v>
      </c>
      <c r="I5886" s="2">
        <v>198365</v>
      </c>
      <c r="J5886" s="2">
        <v>198365</v>
      </c>
      <c r="K5886" s="2">
        <v>99012</v>
      </c>
      <c r="L5886" s="2">
        <f t="shared" si="4976"/>
        <v>52500</v>
      </c>
      <c r="M5886" s="2">
        <v>17500</v>
      </c>
      <c r="N5886" s="2">
        <v>17500</v>
      </c>
      <c r="O5886" s="2">
        <v>17500</v>
      </c>
      <c r="P5886" s="2">
        <f t="shared" si="4978"/>
        <v>151512</v>
      </c>
      <c r="Q5886" s="2">
        <f t="shared" si="4956"/>
        <v>76.380409850528068</v>
      </c>
    </row>
    <row r="5887" spans="1:17">
      <c r="A5887" s="12" t="s">
        <v>803</v>
      </c>
      <c r="B5887" s="12" t="s">
        <v>140</v>
      </c>
      <c r="C5887" s="12" t="s">
        <v>1225</v>
      </c>
      <c r="D5887" s="12" t="s">
        <v>1979</v>
      </c>
      <c r="E5887" s="18" t="s">
        <v>16</v>
      </c>
      <c r="F5887" s="18" t="s">
        <v>0</v>
      </c>
      <c r="G5887" s="81" t="s">
        <v>0</v>
      </c>
      <c r="H5887" s="18" t="s">
        <v>17</v>
      </c>
      <c r="I5887" s="3">
        <v>213700</v>
      </c>
      <c r="J5887" s="3">
        <f t="shared" ref="J5887:K5887" si="4986">SUM(J5888:J5896)</f>
        <v>185700</v>
      </c>
      <c r="K5887" s="3">
        <f t="shared" si="4986"/>
        <v>118836</v>
      </c>
      <c r="L5887" s="3">
        <f t="shared" si="4976"/>
        <v>28400</v>
      </c>
      <c r="M5887" s="3">
        <f t="shared" ref="M5887:O5887" si="4987">SUM(M5888:M5896)</f>
        <v>3000</v>
      </c>
      <c r="N5887" s="3">
        <f t="shared" si="4987"/>
        <v>4200</v>
      </c>
      <c r="O5887" s="3">
        <f t="shared" si="4987"/>
        <v>21200</v>
      </c>
      <c r="P5887" s="3">
        <f t="shared" si="4978"/>
        <v>147236</v>
      </c>
      <c r="Q5887" s="3">
        <f t="shared" si="4956"/>
        <v>79.287022078621433</v>
      </c>
    </row>
    <row r="5888" spans="1:17">
      <c r="A5888" s="12" t="s">
        <v>803</v>
      </c>
      <c r="B5888" s="12" t="s">
        <v>140</v>
      </c>
      <c r="C5888" s="12" t="s">
        <v>1225</v>
      </c>
      <c r="D5888" s="12" t="s">
        <v>1979</v>
      </c>
      <c r="E5888" s="11">
        <v>6131</v>
      </c>
      <c r="F5888" s="12"/>
      <c r="G5888" s="84" t="s">
        <v>3109</v>
      </c>
      <c r="H5888" s="13" t="s">
        <v>18</v>
      </c>
      <c r="I5888" s="2">
        <v>4000</v>
      </c>
      <c r="J5888" s="2">
        <v>4000</v>
      </c>
      <c r="K5888" s="2">
        <v>4000</v>
      </c>
      <c r="L5888" s="2">
        <f t="shared" si="4976"/>
        <v>0</v>
      </c>
      <c r="M5888" s="2"/>
      <c r="N5888" s="2"/>
      <c r="O5888" s="2"/>
      <c r="P5888" s="2">
        <f t="shared" si="4978"/>
        <v>4000</v>
      </c>
      <c r="Q5888" s="2">
        <f t="shared" si="4956"/>
        <v>100</v>
      </c>
    </row>
    <row r="5889" spans="1:17">
      <c r="A5889" s="12" t="s">
        <v>803</v>
      </c>
      <c r="B5889" s="12" t="s">
        <v>140</v>
      </c>
      <c r="C5889" s="12" t="s">
        <v>1225</v>
      </c>
      <c r="D5889" s="12" t="s">
        <v>1979</v>
      </c>
      <c r="E5889" s="11">
        <v>6132</v>
      </c>
      <c r="F5889" s="12"/>
      <c r="G5889" s="84" t="s">
        <v>3109</v>
      </c>
      <c r="H5889" s="13" t="s">
        <v>19</v>
      </c>
      <c r="I5889" s="2">
        <v>100000</v>
      </c>
      <c r="J5889" s="2">
        <v>100000</v>
      </c>
      <c r="K5889" s="2">
        <v>65000</v>
      </c>
      <c r="L5889" s="2">
        <f t="shared" si="4976"/>
        <v>15000</v>
      </c>
      <c r="M5889" s="2">
        <v>0</v>
      </c>
      <c r="N5889" s="2">
        <v>0</v>
      </c>
      <c r="O5889" s="2">
        <v>15000</v>
      </c>
      <c r="P5889" s="2">
        <f t="shared" si="4978"/>
        <v>80000</v>
      </c>
      <c r="Q5889" s="2">
        <f t="shared" si="4956"/>
        <v>80</v>
      </c>
    </row>
    <row r="5890" spans="1:17">
      <c r="A5890" s="12" t="s">
        <v>803</v>
      </c>
      <c r="B5890" s="12" t="s">
        <v>140</v>
      </c>
      <c r="C5890" s="12" t="s">
        <v>1225</v>
      </c>
      <c r="D5890" s="12" t="s">
        <v>1979</v>
      </c>
      <c r="E5890" s="11">
        <v>6133</v>
      </c>
      <c r="F5890" s="12"/>
      <c r="G5890" s="84" t="s">
        <v>3109</v>
      </c>
      <c r="H5890" s="13" t="s">
        <v>20</v>
      </c>
      <c r="I5890" s="2">
        <v>13000</v>
      </c>
      <c r="J5890" s="2">
        <v>13000</v>
      </c>
      <c r="K5890" s="2">
        <v>6700</v>
      </c>
      <c r="L5890" s="2">
        <f t="shared" si="4976"/>
        <v>4000</v>
      </c>
      <c r="M5890" s="2">
        <v>1500</v>
      </c>
      <c r="N5890" s="2">
        <v>1000</v>
      </c>
      <c r="O5890" s="2">
        <v>1500</v>
      </c>
      <c r="P5890" s="2">
        <f t="shared" si="4978"/>
        <v>10700</v>
      </c>
      <c r="Q5890" s="2">
        <f t="shared" si="4956"/>
        <v>82.307692307692307</v>
      </c>
    </row>
    <row r="5891" spans="1:17">
      <c r="A5891" s="12" t="s">
        <v>803</v>
      </c>
      <c r="B5891" s="12" t="s">
        <v>140</v>
      </c>
      <c r="C5891" s="12" t="s">
        <v>1225</v>
      </c>
      <c r="D5891" s="12" t="s">
        <v>1979</v>
      </c>
      <c r="E5891" s="11">
        <v>6134</v>
      </c>
      <c r="F5891" s="12"/>
      <c r="G5891" s="84" t="s">
        <v>3109</v>
      </c>
      <c r="H5891" s="13" t="s">
        <v>21</v>
      </c>
      <c r="I5891" s="2">
        <v>18000</v>
      </c>
      <c r="J5891" s="2">
        <v>14000</v>
      </c>
      <c r="K5891" s="2">
        <v>10000</v>
      </c>
      <c r="L5891" s="2">
        <f t="shared" si="4976"/>
        <v>1500</v>
      </c>
      <c r="M5891" s="2"/>
      <c r="N5891" s="2">
        <v>500</v>
      </c>
      <c r="O5891" s="2">
        <v>1000</v>
      </c>
      <c r="P5891" s="2">
        <f t="shared" si="4978"/>
        <v>11500</v>
      </c>
      <c r="Q5891" s="2">
        <f t="shared" si="4956"/>
        <v>82.142857142857139</v>
      </c>
    </row>
    <row r="5892" spans="1:17">
      <c r="A5892" s="12" t="s">
        <v>803</v>
      </c>
      <c r="B5892" s="12" t="s">
        <v>140</v>
      </c>
      <c r="C5892" s="12" t="s">
        <v>1225</v>
      </c>
      <c r="D5892" s="12" t="s">
        <v>1979</v>
      </c>
      <c r="E5892" s="11">
        <v>6135</v>
      </c>
      <c r="F5892" s="12"/>
      <c r="G5892" s="84" t="s">
        <v>3109</v>
      </c>
      <c r="H5892" s="13" t="s">
        <v>22</v>
      </c>
      <c r="I5892" s="2">
        <v>5500</v>
      </c>
      <c r="J5892" s="2">
        <v>2000</v>
      </c>
      <c r="K5892" s="2">
        <v>1500</v>
      </c>
      <c r="L5892" s="2">
        <f t="shared" si="4976"/>
        <v>500</v>
      </c>
      <c r="M5892" s="2">
        <v>0</v>
      </c>
      <c r="N5892" s="2">
        <v>0</v>
      </c>
      <c r="O5892" s="2">
        <v>500</v>
      </c>
      <c r="P5892" s="2">
        <f t="shared" si="4978"/>
        <v>2000</v>
      </c>
      <c r="Q5892" s="2">
        <f t="shared" si="4956"/>
        <v>100</v>
      </c>
    </row>
    <row r="5893" spans="1:17">
      <c r="A5893" s="12" t="s">
        <v>803</v>
      </c>
      <c r="B5893" s="12" t="s">
        <v>140</v>
      </c>
      <c r="C5893" s="12" t="s">
        <v>1225</v>
      </c>
      <c r="D5893" s="12" t="s">
        <v>1979</v>
      </c>
      <c r="E5893" s="11">
        <v>6136</v>
      </c>
      <c r="F5893" s="12"/>
      <c r="G5893" s="84" t="s">
        <v>3109</v>
      </c>
      <c r="H5893" s="13" t="s">
        <v>23</v>
      </c>
      <c r="I5893" s="2">
        <v>1500</v>
      </c>
      <c r="J5893" s="2">
        <v>1500</v>
      </c>
      <c r="K5893" s="2">
        <v>780</v>
      </c>
      <c r="L5893" s="2">
        <f t="shared" si="4976"/>
        <v>400</v>
      </c>
      <c r="M5893" s="2"/>
      <c r="N5893" s="2">
        <v>100</v>
      </c>
      <c r="O5893" s="2">
        <v>300</v>
      </c>
      <c r="P5893" s="2">
        <f t="shared" si="4978"/>
        <v>1180</v>
      </c>
      <c r="Q5893" s="2">
        <f t="shared" si="4956"/>
        <v>78.666666666666657</v>
      </c>
    </row>
    <row r="5894" spans="1:17">
      <c r="A5894" s="12" t="s">
        <v>803</v>
      </c>
      <c r="B5894" s="12" t="s">
        <v>140</v>
      </c>
      <c r="C5894" s="12" t="s">
        <v>1225</v>
      </c>
      <c r="D5894" s="12" t="s">
        <v>1979</v>
      </c>
      <c r="E5894" s="11">
        <v>6137</v>
      </c>
      <c r="F5894" s="12"/>
      <c r="G5894" s="84" t="s">
        <v>3109</v>
      </c>
      <c r="H5894" s="13" t="s">
        <v>24</v>
      </c>
      <c r="I5894" s="2">
        <v>12900</v>
      </c>
      <c r="J5894" s="2">
        <v>9000</v>
      </c>
      <c r="K5894" s="2">
        <v>5500</v>
      </c>
      <c r="L5894" s="2">
        <f t="shared" si="4976"/>
        <v>2500</v>
      </c>
      <c r="M5894" s="2">
        <v>0</v>
      </c>
      <c r="N5894" s="2">
        <v>1000</v>
      </c>
      <c r="O5894" s="2">
        <v>1500</v>
      </c>
      <c r="P5894" s="2">
        <f t="shared" si="4978"/>
        <v>8000</v>
      </c>
      <c r="Q5894" s="2">
        <f t="shared" si="4956"/>
        <v>88.888888888888886</v>
      </c>
    </row>
    <row r="5895" spans="1:17">
      <c r="A5895" s="12" t="s">
        <v>803</v>
      </c>
      <c r="B5895" s="12" t="s">
        <v>140</v>
      </c>
      <c r="C5895" s="12" t="s">
        <v>1225</v>
      </c>
      <c r="D5895" s="12" t="s">
        <v>1979</v>
      </c>
      <c r="E5895" s="11">
        <v>6138</v>
      </c>
      <c r="F5895" s="12"/>
      <c r="G5895" s="84" t="s">
        <v>3109</v>
      </c>
      <c r="H5895" s="13" t="s">
        <v>25</v>
      </c>
      <c r="I5895" s="2">
        <v>2100</v>
      </c>
      <c r="J5895" s="2">
        <v>0</v>
      </c>
      <c r="K5895" s="2">
        <v>0</v>
      </c>
      <c r="L5895" s="2">
        <f t="shared" si="4976"/>
        <v>0</v>
      </c>
      <c r="M5895" s="2"/>
      <c r="N5895" s="2"/>
      <c r="O5895" s="2"/>
      <c r="P5895" s="2">
        <f t="shared" si="4978"/>
        <v>0</v>
      </c>
      <c r="Q5895" s="2" t="str">
        <f t="shared" si="4956"/>
        <v>-</v>
      </c>
    </row>
    <row r="5896" spans="1:17">
      <c r="A5896" s="17" t="s">
        <v>803</v>
      </c>
      <c r="B5896" s="17" t="s">
        <v>140</v>
      </c>
      <c r="C5896" s="17" t="s">
        <v>1225</v>
      </c>
      <c r="D5896" s="17" t="s">
        <v>1979</v>
      </c>
      <c r="E5896" s="17" t="s">
        <v>99</v>
      </c>
      <c r="F5896" s="12" t="s">
        <v>0</v>
      </c>
      <c r="G5896" s="84" t="s">
        <v>0</v>
      </c>
      <c r="H5896" s="18" t="s">
        <v>26</v>
      </c>
      <c r="I5896" s="3">
        <v>56700</v>
      </c>
      <c r="J5896" s="3">
        <f t="shared" ref="J5896:K5896" si="4988">SUM(J5897:J5899)</f>
        <v>42200</v>
      </c>
      <c r="K5896" s="3">
        <f t="shared" si="4988"/>
        <v>25356</v>
      </c>
      <c r="L5896" s="3">
        <f t="shared" si="4976"/>
        <v>4500</v>
      </c>
      <c r="M5896" s="3">
        <f t="shared" ref="M5896:O5896" si="4989">SUM(M5897:M5899)</f>
        <v>1500</v>
      </c>
      <c r="N5896" s="3">
        <f t="shared" si="4989"/>
        <v>1600</v>
      </c>
      <c r="O5896" s="3">
        <f t="shared" si="4989"/>
        <v>1400</v>
      </c>
      <c r="P5896" s="3">
        <f t="shared" si="4978"/>
        <v>29856</v>
      </c>
      <c r="Q5896" s="3">
        <f t="shared" si="4956"/>
        <v>70.748815165876778</v>
      </c>
    </row>
    <row r="5897" spans="1:17">
      <c r="A5897" s="12" t="s">
        <v>803</v>
      </c>
      <c r="B5897" s="12" t="s">
        <v>140</v>
      </c>
      <c r="C5897" s="12" t="s">
        <v>1225</v>
      </c>
      <c r="D5897" s="12" t="s">
        <v>1979</v>
      </c>
      <c r="E5897" s="11">
        <v>6139</v>
      </c>
      <c r="F5897" s="12"/>
      <c r="G5897" s="84" t="s">
        <v>3109</v>
      </c>
      <c r="H5897" s="13" t="s">
        <v>26</v>
      </c>
      <c r="I5897" s="2">
        <v>43800</v>
      </c>
      <c r="J5897" s="2">
        <v>29300</v>
      </c>
      <c r="K5897" s="2">
        <v>18000</v>
      </c>
      <c r="L5897" s="2">
        <f t="shared" si="4976"/>
        <v>0</v>
      </c>
      <c r="M5897" s="2"/>
      <c r="N5897" s="2"/>
      <c r="O5897" s="2"/>
      <c r="P5897" s="2">
        <f t="shared" si="4978"/>
        <v>18000</v>
      </c>
      <c r="Q5897" s="2">
        <f t="shared" si="4956"/>
        <v>61.43344709897611</v>
      </c>
    </row>
    <row r="5898" spans="1:17">
      <c r="A5898" s="12" t="s">
        <v>803</v>
      </c>
      <c r="B5898" s="12" t="s">
        <v>140</v>
      </c>
      <c r="C5898" s="12" t="s">
        <v>1225</v>
      </c>
      <c r="D5898" s="12" t="s">
        <v>1979</v>
      </c>
      <c r="E5898" s="11">
        <v>6139</v>
      </c>
      <c r="F5898" s="12" t="s">
        <v>1986</v>
      </c>
      <c r="G5898" s="84" t="s">
        <v>3109</v>
      </c>
      <c r="H5898" s="13" t="s">
        <v>108</v>
      </c>
      <c r="I5898" s="2">
        <v>5900</v>
      </c>
      <c r="J5898" s="2">
        <v>5900</v>
      </c>
      <c r="K5898" s="2">
        <v>3056</v>
      </c>
      <c r="L5898" s="2">
        <f t="shared" si="4976"/>
        <v>1800</v>
      </c>
      <c r="M5898" s="2">
        <v>600</v>
      </c>
      <c r="N5898" s="2">
        <v>600</v>
      </c>
      <c r="O5898" s="2">
        <v>600</v>
      </c>
      <c r="P5898" s="2">
        <f t="shared" si="4978"/>
        <v>4856</v>
      </c>
      <c r="Q5898" s="2">
        <f t="shared" si="4956"/>
        <v>82.305084745762713</v>
      </c>
    </row>
    <row r="5899" spans="1:17" ht="22.5">
      <c r="A5899" s="12" t="s">
        <v>803</v>
      </c>
      <c r="B5899" s="12" t="s">
        <v>140</v>
      </c>
      <c r="C5899" s="12" t="s">
        <v>1225</v>
      </c>
      <c r="D5899" s="12" t="s">
        <v>1979</v>
      </c>
      <c r="E5899" s="11">
        <v>6139</v>
      </c>
      <c r="F5899" s="12" t="s">
        <v>1987</v>
      </c>
      <c r="G5899" s="84" t="s">
        <v>3109</v>
      </c>
      <c r="H5899" s="13" t="s">
        <v>114</v>
      </c>
      <c r="I5899" s="2">
        <v>7000</v>
      </c>
      <c r="J5899" s="2">
        <v>7000</v>
      </c>
      <c r="K5899" s="2">
        <v>4300</v>
      </c>
      <c r="L5899" s="2">
        <f t="shared" si="4976"/>
        <v>2700</v>
      </c>
      <c r="M5899" s="2">
        <v>900</v>
      </c>
      <c r="N5899" s="2">
        <v>1000</v>
      </c>
      <c r="O5899" s="2">
        <v>800</v>
      </c>
      <c r="P5899" s="2">
        <f t="shared" si="4978"/>
        <v>7000</v>
      </c>
      <c r="Q5899" s="2">
        <f t="shared" si="4956"/>
        <v>100</v>
      </c>
    </row>
    <row r="5900" spans="1:17" ht="22.5">
      <c r="A5900" s="17" t="s">
        <v>0</v>
      </c>
      <c r="B5900" s="17" t="s">
        <v>0</v>
      </c>
      <c r="C5900" s="17" t="s">
        <v>0</v>
      </c>
      <c r="D5900" s="18" t="s">
        <v>0</v>
      </c>
      <c r="E5900" s="18" t="s">
        <v>0</v>
      </c>
      <c r="F5900" s="18" t="s">
        <v>0</v>
      </c>
      <c r="G5900" s="81" t="s">
        <v>0</v>
      </c>
      <c r="H5900" s="24" t="s">
        <v>36</v>
      </c>
      <c r="I5900" s="29">
        <v>100</v>
      </c>
      <c r="J5900" s="29">
        <f t="shared" ref="J5900:K5902" si="4990">SUM(J5901)</f>
        <v>2880</v>
      </c>
      <c r="K5900" s="29">
        <f t="shared" si="4990"/>
        <v>2780</v>
      </c>
      <c r="L5900" s="29">
        <f t="shared" si="4976"/>
        <v>0</v>
      </c>
      <c r="M5900" s="29">
        <f t="shared" ref="M5900:O5902" si="4991">SUM(M5901)</f>
        <v>0</v>
      </c>
      <c r="N5900" s="29">
        <f t="shared" si="4991"/>
        <v>0</v>
      </c>
      <c r="O5900" s="29">
        <f t="shared" si="4991"/>
        <v>0</v>
      </c>
      <c r="P5900" s="29">
        <f t="shared" si="4978"/>
        <v>2780</v>
      </c>
      <c r="Q5900" s="29">
        <f t="shared" si="4956"/>
        <v>96.527777777777786</v>
      </c>
    </row>
    <row r="5901" spans="1:17">
      <c r="A5901" s="12" t="s">
        <v>803</v>
      </c>
      <c r="B5901" s="12" t="s">
        <v>140</v>
      </c>
      <c r="C5901" s="12" t="s">
        <v>1225</v>
      </c>
      <c r="D5901" s="12" t="s">
        <v>1979</v>
      </c>
      <c r="E5901" s="18" t="s">
        <v>28</v>
      </c>
      <c r="F5901" s="18" t="s">
        <v>0</v>
      </c>
      <c r="G5901" s="81" t="s">
        <v>0</v>
      </c>
      <c r="H5901" s="18" t="s">
        <v>29</v>
      </c>
      <c r="I5901" s="3">
        <v>100</v>
      </c>
      <c r="J5901" s="3">
        <f t="shared" si="4990"/>
        <v>2880</v>
      </c>
      <c r="K5901" s="3">
        <f t="shared" si="4990"/>
        <v>2780</v>
      </c>
      <c r="L5901" s="3">
        <f t="shared" si="4976"/>
        <v>0</v>
      </c>
      <c r="M5901" s="3">
        <f t="shared" si="4991"/>
        <v>0</v>
      </c>
      <c r="N5901" s="3">
        <f t="shared" si="4991"/>
        <v>0</v>
      </c>
      <c r="O5901" s="3">
        <f t="shared" si="4991"/>
        <v>0</v>
      </c>
      <c r="P5901" s="3">
        <f t="shared" si="4978"/>
        <v>2780</v>
      </c>
      <c r="Q5901" s="3">
        <f t="shared" si="4956"/>
        <v>96.527777777777786</v>
      </c>
    </row>
    <row r="5902" spans="1:17">
      <c r="A5902" s="17" t="s">
        <v>803</v>
      </c>
      <c r="B5902" s="17" t="s">
        <v>140</v>
      </c>
      <c r="C5902" s="17" t="s">
        <v>1225</v>
      </c>
      <c r="D5902" s="17" t="s">
        <v>1979</v>
      </c>
      <c r="E5902" s="17" t="s">
        <v>120</v>
      </c>
      <c r="F5902" s="12" t="s">
        <v>0</v>
      </c>
      <c r="G5902" s="84" t="s">
        <v>0</v>
      </c>
      <c r="H5902" s="18" t="s">
        <v>35</v>
      </c>
      <c r="I5902" s="3">
        <v>100</v>
      </c>
      <c r="J5902" s="3">
        <f t="shared" si="4990"/>
        <v>2880</v>
      </c>
      <c r="K5902" s="3">
        <f t="shared" si="4990"/>
        <v>2780</v>
      </c>
      <c r="L5902" s="3">
        <f t="shared" si="4976"/>
        <v>0</v>
      </c>
      <c r="M5902" s="3">
        <f t="shared" si="4991"/>
        <v>0</v>
      </c>
      <c r="N5902" s="3">
        <f t="shared" si="4991"/>
        <v>0</v>
      </c>
      <c r="O5902" s="3">
        <f t="shared" si="4991"/>
        <v>0</v>
      </c>
      <c r="P5902" s="3">
        <f t="shared" si="4978"/>
        <v>2780</v>
      </c>
      <c r="Q5902" s="3">
        <f t="shared" si="4956"/>
        <v>96.527777777777786</v>
      </c>
    </row>
    <row r="5903" spans="1:17">
      <c r="A5903" s="12" t="s">
        <v>803</v>
      </c>
      <c r="B5903" s="12" t="s">
        <v>140</v>
      </c>
      <c r="C5903" s="12" t="s">
        <v>1225</v>
      </c>
      <c r="D5903" s="12" t="s">
        <v>1979</v>
      </c>
      <c r="E5903" s="11">
        <v>6148</v>
      </c>
      <c r="F5903" s="12"/>
      <c r="G5903" s="84" t="s">
        <v>3109</v>
      </c>
      <c r="H5903" s="13" t="s">
        <v>35</v>
      </c>
      <c r="I5903" s="2">
        <v>100</v>
      </c>
      <c r="J5903" s="2">
        <v>2880</v>
      </c>
      <c r="K5903" s="2">
        <v>2780</v>
      </c>
      <c r="L5903" s="2">
        <f t="shared" si="4976"/>
        <v>0</v>
      </c>
      <c r="M5903" s="2"/>
      <c r="N5903" s="2"/>
      <c r="O5903" s="2"/>
      <c r="P5903" s="2">
        <f t="shared" si="4978"/>
        <v>2780</v>
      </c>
      <c r="Q5903" s="2">
        <f t="shared" si="4956"/>
        <v>96.527777777777786</v>
      </c>
    </row>
    <row r="5904" spans="1:17" ht="22.5">
      <c r="A5904" s="17" t="s">
        <v>0</v>
      </c>
      <c r="B5904" s="17" t="s">
        <v>0</v>
      </c>
      <c r="C5904" s="17" t="s">
        <v>0</v>
      </c>
      <c r="D5904" s="18" t="s">
        <v>0</v>
      </c>
      <c r="E5904" s="18" t="s">
        <v>0</v>
      </c>
      <c r="F5904" s="18" t="s">
        <v>0</v>
      </c>
      <c r="G5904" s="81" t="s">
        <v>0</v>
      </c>
      <c r="H5904" s="24" t="s">
        <v>58</v>
      </c>
      <c r="I5904" s="29">
        <v>37000</v>
      </c>
      <c r="J5904" s="29">
        <f t="shared" ref="J5904:K5904" si="4992">SUM(J5905)</f>
        <v>33000</v>
      </c>
      <c r="K5904" s="29">
        <f t="shared" si="4992"/>
        <v>23000</v>
      </c>
      <c r="L5904" s="29">
        <f t="shared" si="4976"/>
        <v>7000</v>
      </c>
      <c r="M5904" s="29">
        <f t="shared" ref="M5904:O5904" si="4993">SUM(M5905)</f>
        <v>0</v>
      </c>
      <c r="N5904" s="29">
        <f t="shared" si="4993"/>
        <v>4000</v>
      </c>
      <c r="O5904" s="29">
        <f t="shared" si="4993"/>
        <v>3000</v>
      </c>
      <c r="P5904" s="29">
        <f t="shared" si="4978"/>
        <v>30000</v>
      </c>
      <c r="Q5904" s="29">
        <f t="shared" si="4956"/>
        <v>90.909090909090907</v>
      </c>
    </row>
    <row r="5905" spans="1:17">
      <c r="A5905" s="12" t="s">
        <v>803</v>
      </c>
      <c r="B5905" s="12" t="s">
        <v>140</v>
      </c>
      <c r="C5905" s="12" t="s">
        <v>1225</v>
      </c>
      <c r="D5905" s="12" t="s">
        <v>1979</v>
      </c>
      <c r="E5905" s="18" t="s">
        <v>50</v>
      </c>
      <c r="F5905" s="18" t="s">
        <v>0</v>
      </c>
      <c r="G5905" s="81" t="s">
        <v>0</v>
      </c>
      <c r="H5905" s="18" t="s">
        <v>51</v>
      </c>
      <c r="I5905" s="3">
        <v>37000</v>
      </c>
      <c r="J5905" s="3">
        <f t="shared" ref="J5905" si="4994">SUM(J5906:J5907)</f>
        <v>33000</v>
      </c>
      <c r="K5905" s="3">
        <f t="shared" ref="K5905" si="4995">SUM(K5906:K5907)</f>
        <v>23000</v>
      </c>
      <c r="L5905" s="3">
        <f t="shared" si="4976"/>
        <v>7000</v>
      </c>
      <c r="M5905" s="3">
        <f t="shared" ref="M5905:O5905" si="4996">SUM(M5906:M5907)</f>
        <v>0</v>
      </c>
      <c r="N5905" s="3">
        <f t="shared" si="4996"/>
        <v>4000</v>
      </c>
      <c r="O5905" s="3">
        <f t="shared" si="4996"/>
        <v>3000</v>
      </c>
      <c r="P5905" s="3">
        <f t="shared" si="4978"/>
        <v>30000</v>
      </c>
      <c r="Q5905" s="3">
        <f t="shared" si="4956"/>
        <v>90.909090909090907</v>
      </c>
    </row>
    <row r="5906" spans="1:17">
      <c r="A5906" s="12" t="s">
        <v>803</v>
      </c>
      <c r="B5906" s="12" t="s">
        <v>140</v>
      </c>
      <c r="C5906" s="12" t="s">
        <v>1225</v>
      </c>
      <c r="D5906" s="12" t="s">
        <v>1979</v>
      </c>
      <c r="E5906" s="11">
        <v>8213</v>
      </c>
      <c r="F5906" s="12"/>
      <c r="G5906" s="84" t="s">
        <v>3109</v>
      </c>
      <c r="H5906" s="13" t="s">
        <v>54</v>
      </c>
      <c r="I5906" s="2">
        <v>27000</v>
      </c>
      <c r="J5906" s="2">
        <v>23000</v>
      </c>
      <c r="K5906" s="2">
        <v>13000</v>
      </c>
      <c r="L5906" s="2">
        <f t="shared" si="4976"/>
        <v>7000</v>
      </c>
      <c r="M5906" s="2"/>
      <c r="N5906" s="2">
        <v>4000</v>
      </c>
      <c r="O5906" s="2">
        <v>3000</v>
      </c>
      <c r="P5906" s="2">
        <f t="shared" si="4978"/>
        <v>20000</v>
      </c>
      <c r="Q5906" s="2">
        <f t="shared" si="4956"/>
        <v>86.956521739130437</v>
      </c>
    </row>
    <row r="5907" spans="1:17">
      <c r="A5907" s="12" t="s">
        <v>803</v>
      </c>
      <c r="B5907" s="12" t="s">
        <v>140</v>
      </c>
      <c r="C5907" s="12" t="s">
        <v>1225</v>
      </c>
      <c r="D5907" s="12" t="s">
        <v>1979</v>
      </c>
      <c r="E5907" s="11">
        <v>8216</v>
      </c>
      <c r="F5907" s="12"/>
      <c r="G5907" s="84" t="s">
        <v>3109</v>
      </c>
      <c r="H5907" s="13" t="s">
        <v>57</v>
      </c>
      <c r="I5907" s="2">
        <v>10000</v>
      </c>
      <c r="J5907" s="2">
        <v>10000</v>
      </c>
      <c r="K5907" s="2">
        <v>10000</v>
      </c>
      <c r="L5907" s="2">
        <f t="shared" si="4976"/>
        <v>0</v>
      </c>
      <c r="M5907" s="2"/>
      <c r="N5907" s="2"/>
      <c r="O5907" s="2"/>
      <c r="P5907" s="2">
        <f t="shared" si="4978"/>
        <v>10000</v>
      </c>
      <c r="Q5907" s="2">
        <f t="shared" si="4956"/>
        <v>100</v>
      </c>
    </row>
    <row r="5908" spans="1:17">
      <c r="A5908" s="13" t="s">
        <v>0</v>
      </c>
      <c r="B5908" s="13" t="s">
        <v>0</v>
      </c>
      <c r="C5908" s="13" t="s">
        <v>0</v>
      </c>
      <c r="D5908" s="13" t="s">
        <v>0</v>
      </c>
      <c r="E5908" s="13" t="s">
        <v>0</v>
      </c>
      <c r="F5908" s="13" t="s">
        <v>0</v>
      </c>
      <c r="G5908" s="84" t="s">
        <v>0</v>
      </c>
      <c r="H5908" s="24" t="s">
        <v>1988</v>
      </c>
      <c r="I5908" s="29">
        <v>2600155</v>
      </c>
      <c r="J5908" s="29">
        <f t="shared" ref="J5908:K5908" si="4997">SUM(J5876,J5900,J5904)</f>
        <v>2576428</v>
      </c>
      <c r="K5908" s="29">
        <f t="shared" si="4997"/>
        <v>1377361</v>
      </c>
      <c r="L5908" s="29">
        <f t="shared" si="4976"/>
        <v>607900</v>
      </c>
      <c r="M5908" s="29">
        <f t="shared" ref="M5908:O5908" si="4998">SUM(M5876,M5900,M5904)</f>
        <v>187500</v>
      </c>
      <c r="N5908" s="29">
        <f t="shared" si="4998"/>
        <v>194700</v>
      </c>
      <c r="O5908" s="29">
        <f t="shared" si="4998"/>
        <v>225700</v>
      </c>
      <c r="P5908" s="29">
        <f t="shared" si="4978"/>
        <v>1985261</v>
      </c>
      <c r="Q5908" s="29">
        <f t="shared" si="4956"/>
        <v>77.054782823350777</v>
      </c>
    </row>
    <row r="5909" spans="1:17" ht="15.75" thickBot="1">
      <c r="A5909" s="13" t="s">
        <v>0</v>
      </c>
      <c r="B5909" s="13" t="s">
        <v>0</v>
      </c>
      <c r="C5909" s="13" t="s">
        <v>0</v>
      </c>
      <c r="D5909" s="13" t="s">
        <v>0</v>
      </c>
      <c r="E5909" s="13" t="s">
        <v>0</v>
      </c>
      <c r="F5909" s="13" t="s">
        <v>0</v>
      </c>
      <c r="G5909" s="84" t="s">
        <v>0</v>
      </c>
      <c r="H5909" s="18" t="s">
        <v>125</v>
      </c>
      <c r="I5909" s="3">
        <v>53</v>
      </c>
      <c r="J5909" s="3">
        <v>53</v>
      </c>
      <c r="K5909" s="3">
        <v>0</v>
      </c>
      <c r="L5909" s="3">
        <f t="shared" si="4976"/>
        <v>0</v>
      </c>
      <c r="M5909" s="3"/>
      <c r="N5909" s="3"/>
      <c r="O5909" s="3"/>
      <c r="P5909" s="3">
        <f t="shared" si="4978"/>
        <v>0</v>
      </c>
      <c r="Q5909" s="3">
        <f t="shared" si="4956"/>
        <v>0</v>
      </c>
    </row>
    <row r="5910" spans="1:17" ht="45.75" thickBot="1">
      <c r="A5910" s="109" t="s">
        <v>0</v>
      </c>
      <c r="B5910" s="109" t="s">
        <v>0</v>
      </c>
      <c r="C5910" s="109" t="s">
        <v>0</v>
      </c>
      <c r="D5910" s="109" t="s">
        <v>0</v>
      </c>
      <c r="E5910" s="109" t="s">
        <v>0</v>
      </c>
      <c r="F5910" s="109" t="s">
        <v>0</v>
      </c>
      <c r="G5910" s="121" t="s">
        <v>0</v>
      </c>
      <c r="H5910" s="1" t="s">
        <v>126</v>
      </c>
      <c r="I5910" s="1" t="s">
        <v>3016</v>
      </c>
      <c r="J5910" s="1" t="s">
        <v>3199</v>
      </c>
      <c r="K5910" s="1" t="s">
        <v>3198</v>
      </c>
      <c r="L5910" s="1" t="s">
        <v>3191</v>
      </c>
      <c r="M5910" s="1" t="s">
        <v>3193</v>
      </c>
      <c r="N5910" s="1" t="s">
        <v>3194</v>
      </c>
      <c r="O5910" s="1" t="s">
        <v>3195</v>
      </c>
      <c r="P5910" s="1" t="s">
        <v>3192</v>
      </c>
      <c r="Q5910" s="1" t="s">
        <v>3185</v>
      </c>
    </row>
    <row r="5911" spans="1:17">
      <c r="A5911" s="110"/>
      <c r="B5911" s="110"/>
      <c r="C5911" s="110"/>
      <c r="D5911" s="110"/>
      <c r="E5911" s="110"/>
      <c r="F5911" s="110"/>
      <c r="G5911" s="122"/>
      <c r="H5911" s="26" t="s">
        <v>0</v>
      </c>
      <c r="I5911" s="28">
        <v>1</v>
      </c>
      <c r="J5911" s="28">
        <v>2</v>
      </c>
      <c r="K5911" s="28">
        <v>3</v>
      </c>
      <c r="L5911" s="28" t="s">
        <v>3186</v>
      </c>
      <c r="M5911" s="28">
        <v>5</v>
      </c>
      <c r="N5911" s="28">
        <v>6</v>
      </c>
      <c r="O5911" s="28">
        <v>7</v>
      </c>
      <c r="P5911" s="28" t="s">
        <v>3187</v>
      </c>
      <c r="Q5911" s="28">
        <v>9</v>
      </c>
    </row>
    <row r="5912" spans="1:17">
      <c r="A5912" s="110"/>
      <c r="B5912" s="110"/>
      <c r="C5912" s="110"/>
      <c r="D5912" s="110"/>
      <c r="E5912" s="110"/>
      <c r="F5912" s="110"/>
      <c r="G5912" s="122"/>
      <c r="H5912" s="8" t="s">
        <v>878</v>
      </c>
      <c r="I5912" s="9">
        <v>2600155</v>
      </c>
      <c r="J5912" s="9">
        <f t="shared" ref="J5912" si="4999">SUM(J5908)</f>
        <v>2576428</v>
      </c>
      <c r="K5912" s="9">
        <f t="shared" ref="K5912" si="5000">SUM(K5908)</f>
        <v>1377361</v>
      </c>
      <c r="L5912" s="9">
        <f t="shared" ref="L5912:L5913" si="5001">M5912+N5912+O5912</f>
        <v>607900</v>
      </c>
      <c r="M5912" s="9">
        <f t="shared" ref="M5912:O5912" si="5002">SUM(M5908)</f>
        <v>187500</v>
      </c>
      <c r="N5912" s="9">
        <f t="shared" si="5002"/>
        <v>194700</v>
      </c>
      <c r="O5912" s="9">
        <f t="shared" si="5002"/>
        <v>225700</v>
      </c>
      <c r="P5912" s="9">
        <f t="shared" ref="P5912:P5913" si="5003">SUM(K5912+L5912)</f>
        <v>1985261</v>
      </c>
      <c r="Q5912" s="9">
        <f t="shared" si="4956"/>
        <v>77.054782823350777</v>
      </c>
    </row>
    <row r="5913" spans="1:17">
      <c r="A5913" s="110"/>
      <c r="B5913" s="110"/>
      <c r="C5913" s="110"/>
      <c r="D5913" s="110"/>
      <c r="E5913" s="110"/>
      <c r="F5913" s="110"/>
      <c r="G5913" s="122"/>
      <c r="H5913" s="10" t="s">
        <v>68</v>
      </c>
      <c r="I5913" s="9">
        <v>2600155</v>
      </c>
      <c r="J5913" s="9">
        <f t="shared" ref="J5913" si="5004">SUM(J5912)</f>
        <v>2576428</v>
      </c>
      <c r="K5913" s="9">
        <f t="shared" ref="K5913" si="5005">SUM(K5912)</f>
        <v>1377361</v>
      </c>
      <c r="L5913" s="9">
        <f t="shared" si="5001"/>
        <v>607900</v>
      </c>
      <c r="M5913" s="9">
        <f t="shared" ref="M5913:O5913" si="5006">SUM(M5912)</f>
        <v>187500</v>
      </c>
      <c r="N5913" s="9">
        <f t="shared" si="5006"/>
        <v>194700</v>
      </c>
      <c r="O5913" s="9">
        <f t="shared" si="5006"/>
        <v>225700</v>
      </c>
      <c r="P5913" s="9">
        <f t="shared" si="5003"/>
        <v>1985261</v>
      </c>
      <c r="Q5913" s="9">
        <f t="shared" si="4956"/>
        <v>77.054782823350777</v>
      </c>
    </row>
    <row r="5914" spans="1:17">
      <c r="A5914" s="111"/>
      <c r="B5914" s="111"/>
      <c r="C5914" s="111"/>
      <c r="D5914" s="111"/>
      <c r="E5914" s="111"/>
      <c r="F5914" s="111"/>
      <c r="G5914" s="123"/>
      <c r="Q5914" t="str">
        <f t="shared" si="4956"/>
        <v>-</v>
      </c>
    </row>
    <row r="5915" spans="1:17" ht="15.75" thickBot="1">
      <c r="A5915" s="13" t="s">
        <v>0</v>
      </c>
      <c r="B5915" s="13" t="s">
        <v>0</v>
      </c>
      <c r="C5915" s="13" t="s">
        <v>0</v>
      </c>
      <c r="D5915" s="13" t="s">
        <v>0</v>
      </c>
      <c r="E5915" s="13" t="s">
        <v>0</v>
      </c>
      <c r="F5915" s="13" t="s">
        <v>0</v>
      </c>
      <c r="G5915" s="84" t="s">
        <v>0</v>
      </c>
      <c r="H5915" s="27" t="s">
        <v>0</v>
      </c>
      <c r="I5915" s="27"/>
      <c r="J5915" s="27"/>
      <c r="K5915" s="27"/>
      <c r="L5915" s="27"/>
      <c r="M5915" s="27"/>
      <c r="N5915" s="27"/>
      <c r="O5915" s="27"/>
      <c r="P5915" s="27"/>
      <c r="Q5915" s="27" t="str">
        <f t="shared" si="4956"/>
        <v>-</v>
      </c>
    </row>
    <row r="5916" spans="1:17" ht="45.75" thickBot="1">
      <c r="A5916" s="1" t="s">
        <v>82</v>
      </c>
      <c r="B5916" s="1" t="s">
        <v>83</v>
      </c>
      <c r="C5916" s="1" t="s">
        <v>84</v>
      </c>
      <c r="D5916" s="19" t="s">
        <v>0</v>
      </c>
      <c r="E5916" s="1" t="s">
        <v>85</v>
      </c>
      <c r="F5916" s="1" t="s">
        <v>86</v>
      </c>
      <c r="G5916" s="82" t="s">
        <v>87</v>
      </c>
      <c r="H5916" s="1" t="s">
        <v>1</v>
      </c>
      <c r="I5916" s="1" t="s">
        <v>3016</v>
      </c>
      <c r="J5916" s="1" t="s">
        <v>3199</v>
      </c>
      <c r="K5916" s="1" t="s">
        <v>3198</v>
      </c>
      <c r="L5916" s="1" t="s">
        <v>3191</v>
      </c>
      <c r="M5916" s="1" t="s">
        <v>3193</v>
      </c>
      <c r="N5916" s="1" t="s">
        <v>3194</v>
      </c>
      <c r="O5916" s="1" t="s">
        <v>3195</v>
      </c>
      <c r="P5916" s="1" t="s">
        <v>3192</v>
      </c>
      <c r="Q5916" s="1" t="s">
        <v>3185</v>
      </c>
    </row>
    <row r="5917" spans="1:17">
      <c r="A5917" s="20" t="s">
        <v>0</v>
      </c>
      <c r="B5917" s="20" t="s">
        <v>0</v>
      </c>
      <c r="C5917" s="20" t="s">
        <v>0</v>
      </c>
      <c r="D5917" s="21" t="s">
        <v>0</v>
      </c>
      <c r="E5917" s="21" t="s">
        <v>0</v>
      </c>
      <c r="F5917" s="22" t="s">
        <v>0</v>
      </c>
      <c r="G5917" s="83" t="s">
        <v>0</v>
      </c>
      <c r="H5917" s="23" t="s">
        <v>0</v>
      </c>
      <c r="I5917" s="28">
        <v>1</v>
      </c>
      <c r="J5917" s="28">
        <v>2</v>
      </c>
      <c r="K5917" s="28">
        <v>3</v>
      </c>
      <c r="L5917" s="28" t="s">
        <v>3186</v>
      </c>
      <c r="M5917" s="28">
        <v>5</v>
      </c>
      <c r="N5917" s="28">
        <v>6</v>
      </c>
      <c r="O5917" s="28">
        <v>7</v>
      </c>
      <c r="P5917" s="28" t="s">
        <v>3187</v>
      </c>
      <c r="Q5917" s="28">
        <v>9</v>
      </c>
    </row>
    <row r="5918" spans="1:17">
      <c r="A5918" s="17" t="s">
        <v>803</v>
      </c>
      <c r="B5918" s="17" t="s">
        <v>140</v>
      </c>
      <c r="C5918" s="12" t="s">
        <v>1236</v>
      </c>
      <c r="D5918" s="12" t="s">
        <v>1989</v>
      </c>
      <c r="E5918" s="18" t="s">
        <v>0</v>
      </c>
      <c r="F5918" s="18" t="s">
        <v>0</v>
      </c>
      <c r="G5918" s="81" t="s">
        <v>0</v>
      </c>
      <c r="H5918" s="18" t="s">
        <v>1990</v>
      </c>
      <c r="I5918" s="11"/>
      <c r="J5918" s="11"/>
      <c r="K5918" s="11"/>
      <c r="L5918" s="11"/>
      <c r="M5918" s="11"/>
      <c r="N5918" s="11"/>
      <c r="O5918" s="11"/>
      <c r="P5918" s="11"/>
      <c r="Q5918" s="11" t="str">
        <f t="shared" ref="Q5918:Q5980" si="5007">IF(J5918=0,"-",P5918/J5918*100)</f>
        <v>-</v>
      </c>
    </row>
    <row r="5919" spans="1:17" ht="22.5">
      <c r="A5919" s="17" t="s">
        <v>0</v>
      </c>
      <c r="B5919" s="17" t="s">
        <v>0</v>
      </c>
      <c r="C5919" s="17" t="s">
        <v>0</v>
      </c>
      <c r="D5919" s="18" t="s">
        <v>0</v>
      </c>
      <c r="E5919" s="18" t="s">
        <v>0</v>
      </c>
      <c r="F5919" s="18" t="s">
        <v>0</v>
      </c>
      <c r="G5919" s="81" t="s">
        <v>0</v>
      </c>
      <c r="H5919" s="24" t="s">
        <v>27</v>
      </c>
      <c r="I5919" s="29">
        <v>1814727</v>
      </c>
      <c r="J5919" s="29">
        <f t="shared" ref="J5919" si="5008">SUM(J5920,J5928,J5930)</f>
        <v>1786688</v>
      </c>
      <c r="K5919" s="29">
        <f t="shared" ref="K5919" si="5009">SUM(K5920,K5928,K5930)</f>
        <v>932218</v>
      </c>
      <c r="L5919" s="29">
        <f t="shared" ref="L5919:L5951" si="5010">M5919+N5919+O5919</f>
        <v>436791</v>
      </c>
      <c r="M5919" s="29">
        <f t="shared" ref="M5919:O5919" si="5011">SUM(M5920,M5928,M5930)</f>
        <v>145644</v>
      </c>
      <c r="N5919" s="29">
        <f t="shared" si="5011"/>
        <v>145645</v>
      </c>
      <c r="O5919" s="29">
        <f t="shared" si="5011"/>
        <v>145502</v>
      </c>
      <c r="P5919" s="29">
        <f t="shared" ref="P5919:P5951" si="5012">SUM(K5919+L5919)</f>
        <v>1369009</v>
      </c>
      <c r="Q5919" s="29">
        <f t="shared" si="5007"/>
        <v>76.6227231615145</v>
      </c>
    </row>
    <row r="5920" spans="1:17">
      <c r="A5920" s="12" t="s">
        <v>803</v>
      </c>
      <c r="B5920" s="12" t="s">
        <v>140</v>
      </c>
      <c r="C5920" s="12" t="s">
        <v>1236</v>
      </c>
      <c r="D5920" s="12" t="s">
        <v>1989</v>
      </c>
      <c r="E5920" s="18" t="s">
        <v>2</v>
      </c>
      <c r="F5920" s="18" t="s">
        <v>0</v>
      </c>
      <c r="G5920" s="81" t="s">
        <v>0</v>
      </c>
      <c r="H5920" s="18" t="s">
        <v>3</v>
      </c>
      <c r="I5920" s="3">
        <v>1483634</v>
      </c>
      <c r="J5920" s="3">
        <f t="shared" ref="J5920" si="5013">SUM(J5921:J5922)</f>
        <v>1487895</v>
      </c>
      <c r="K5920" s="3">
        <f t="shared" ref="K5920" si="5014">SUM(K5921:K5922)</f>
        <v>766807</v>
      </c>
      <c r="L5920" s="3">
        <f t="shared" si="5010"/>
        <v>361908</v>
      </c>
      <c r="M5920" s="3">
        <f t="shared" ref="M5920:O5920" si="5015">SUM(M5921:M5922)</f>
        <v>120636</v>
      </c>
      <c r="N5920" s="3">
        <f t="shared" si="5015"/>
        <v>120636</v>
      </c>
      <c r="O5920" s="3">
        <f t="shared" si="5015"/>
        <v>120636</v>
      </c>
      <c r="P5920" s="3">
        <f t="shared" si="5012"/>
        <v>1128715</v>
      </c>
      <c r="Q5920" s="3">
        <f t="shared" si="5007"/>
        <v>75.859855702183282</v>
      </c>
    </row>
    <row r="5921" spans="1:17">
      <c r="A5921" s="12" t="s">
        <v>803</v>
      </c>
      <c r="B5921" s="12" t="s">
        <v>140</v>
      </c>
      <c r="C5921" s="12" t="s">
        <v>1236</v>
      </c>
      <c r="D5921" s="12" t="s">
        <v>1989</v>
      </c>
      <c r="E5921" s="11">
        <v>6111</v>
      </c>
      <c r="F5921" s="12"/>
      <c r="G5921" s="84" t="s">
        <v>3109</v>
      </c>
      <c r="H5921" s="13" t="s">
        <v>4</v>
      </c>
      <c r="I5921" s="2">
        <v>1317574</v>
      </c>
      <c r="J5921" s="2">
        <v>1317574</v>
      </c>
      <c r="K5921" s="2">
        <v>657292</v>
      </c>
      <c r="L5921" s="2">
        <f t="shared" si="5010"/>
        <v>329394</v>
      </c>
      <c r="M5921" s="2">
        <v>109798</v>
      </c>
      <c r="N5921" s="2">
        <v>109798</v>
      </c>
      <c r="O5921" s="2">
        <v>109798</v>
      </c>
      <c r="P5921" s="2">
        <f t="shared" si="5012"/>
        <v>986686</v>
      </c>
      <c r="Q5921" s="2">
        <f t="shared" si="5007"/>
        <v>74.886571835813399</v>
      </c>
    </row>
    <row r="5922" spans="1:17">
      <c r="A5922" s="17" t="s">
        <v>803</v>
      </c>
      <c r="B5922" s="17" t="s">
        <v>140</v>
      </c>
      <c r="C5922" s="17" t="s">
        <v>1236</v>
      </c>
      <c r="D5922" s="17" t="s">
        <v>1989</v>
      </c>
      <c r="E5922" s="17" t="s">
        <v>91</v>
      </c>
      <c r="F5922" s="12" t="s">
        <v>0</v>
      </c>
      <c r="G5922" s="84" t="s">
        <v>0</v>
      </c>
      <c r="H5922" s="18" t="s">
        <v>5</v>
      </c>
      <c r="I5922" s="3">
        <v>166060</v>
      </c>
      <c r="J5922" s="3">
        <f t="shared" ref="J5922:K5922" si="5016">SUM(J5923:J5927)</f>
        <v>170321</v>
      </c>
      <c r="K5922" s="3">
        <f t="shared" si="5016"/>
        <v>109515</v>
      </c>
      <c r="L5922" s="3">
        <f t="shared" si="5010"/>
        <v>32514</v>
      </c>
      <c r="M5922" s="3">
        <f t="shared" ref="M5922:O5922" si="5017">SUM(M5923:M5927)</f>
        <v>10838</v>
      </c>
      <c r="N5922" s="3">
        <f t="shared" si="5017"/>
        <v>10838</v>
      </c>
      <c r="O5922" s="3">
        <f t="shared" si="5017"/>
        <v>10838</v>
      </c>
      <c r="P5922" s="3">
        <f t="shared" si="5012"/>
        <v>142029</v>
      </c>
      <c r="Q5922" s="3">
        <f t="shared" si="5007"/>
        <v>83.389012511669151</v>
      </c>
    </row>
    <row r="5923" spans="1:17">
      <c r="A5923" s="12" t="s">
        <v>803</v>
      </c>
      <c r="B5923" s="12" t="s">
        <v>140</v>
      </c>
      <c r="C5923" s="12" t="s">
        <v>1236</v>
      </c>
      <c r="D5923" s="12" t="s">
        <v>1989</v>
      </c>
      <c r="E5923" s="11">
        <v>6112</v>
      </c>
      <c r="F5923" s="12" t="s">
        <v>1991</v>
      </c>
      <c r="G5923" s="84" t="s">
        <v>3109</v>
      </c>
      <c r="H5923" s="13" t="s">
        <v>9</v>
      </c>
      <c r="I5923" s="2">
        <v>25770</v>
      </c>
      <c r="J5923" s="2">
        <v>25770</v>
      </c>
      <c r="K5923" s="2">
        <v>12645</v>
      </c>
      <c r="L5923" s="2">
        <f t="shared" si="5010"/>
        <v>6438</v>
      </c>
      <c r="M5923" s="2">
        <v>2146</v>
      </c>
      <c r="N5923" s="2">
        <v>2146</v>
      </c>
      <c r="O5923" s="2">
        <v>2146</v>
      </c>
      <c r="P5923" s="2">
        <f t="shared" si="5012"/>
        <v>19083</v>
      </c>
      <c r="Q5923" s="2">
        <f t="shared" si="5007"/>
        <v>74.051222351571596</v>
      </c>
    </row>
    <row r="5924" spans="1:17">
      <c r="A5924" s="12" t="s">
        <v>803</v>
      </c>
      <c r="B5924" s="12" t="s">
        <v>140</v>
      </c>
      <c r="C5924" s="12" t="s">
        <v>1236</v>
      </c>
      <c r="D5924" s="12" t="s">
        <v>1989</v>
      </c>
      <c r="E5924" s="11">
        <v>6112</v>
      </c>
      <c r="F5924" s="12" t="s">
        <v>1992</v>
      </c>
      <c r="G5924" s="84" t="s">
        <v>3109</v>
      </c>
      <c r="H5924" s="13" t="s">
        <v>10</v>
      </c>
      <c r="I5924" s="2">
        <v>104300</v>
      </c>
      <c r="J5924" s="2">
        <v>104300</v>
      </c>
      <c r="K5924" s="2">
        <v>56619</v>
      </c>
      <c r="L5924" s="2">
        <f t="shared" si="5010"/>
        <v>26076</v>
      </c>
      <c r="M5924" s="2">
        <v>8692</v>
      </c>
      <c r="N5924" s="2">
        <v>8692</v>
      </c>
      <c r="O5924" s="2">
        <v>8692</v>
      </c>
      <c r="P5924" s="2">
        <f t="shared" si="5012"/>
        <v>82695</v>
      </c>
      <c r="Q5924" s="2">
        <f t="shared" si="5007"/>
        <v>79.285714285714278</v>
      </c>
    </row>
    <row r="5925" spans="1:17">
      <c r="A5925" s="12" t="s">
        <v>803</v>
      </c>
      <c r="B5925" s="12" t="s">
        <v>140</v>
      </c>
      <c r="C5925" s="12" t="s">
        <v>1236</v>
      </c>
      <c r="D5925" s="12" t="s">
        <v>1989</v>
      </c>
      <c r="E5925" s="11">
        <v>6112</v>
      </c>
      <c r="F5925" s="12" t="s">
        <v>1993</v>
      </c>
      <c r="G5925" s="84" t="s">
        <v>3109</v>
      </c>
      <c r="H5925" s="13" t="s">
        <v>7</v>
      </c>
      <c r="I5925" s="2">
        <v>20790</v>
      </c>
      <c r="J5925" s="2">
        <v>25051</v>
      </c>
      <c r="K5925" s="2">
        <v>25051</v>
      </c>
      <c r="L5925" s="2">
        <f t="shared" si="5010"/>
        <v>0</v>
      </c>
      <c r="M5925" s="2"/>
      <c r="N5925" s="2"/>
      <c r="O5925" s="2"/>
      <c r="P5925" s="2">
        <f t="shared" si="5012"/>
        <v>25051</v>
      </c>
      <c r="Q5925" s="2">
        <f t="shared" si="5007"/>
        <v>100</v>
      </c>
    </row>
    <row r="5926" spans="1:17">
      <c r="A5926" s="12" t="s">
        <v>803</v>
      </c>
      <c r="B5926" s="12" t="s">
        <v>140</v>
      </c>
      <c r="C5926" s="12" t="s">
        <v>1236</v>
      </c>
      <c r="D5926" s="12" t="s">
        <v>1989</v>
      </c>
      <c r="E5926" s="11">
        <v>6112</v>
      </c>
      <c r="F5926" s="12" t="s">
        <v>1994</v>
      </c>
      <c r="G5926" s="84" t="s">
        <v>3109</v>
      </c>
      <c r="H5926" s="13" t="s">
        <v>8</v>
      </c>
      <c r="I5926" s="2">
        <v>0</v>
      </c>
      <c r="J5926" s="2">
        <v>0</v>
      </c>
      <c r="K5926" s="2">
        <v>0</v>
      </c>
      <c r="L5926" s="2">
        <f t="shared" si="5010"/>
        <v>0</v>
      </c>
      <c r="M5926" s="2"/>
      <c r="N5926" s="2"/>
      <c r="O5926" s="2"/>
      <c r="P5926" s="2">
        <f t="shared" si="5012"/>
        <v>0</v>
      </c>
      <c r="Q5926" s="2" t="str">
        <f t="shared" si="5007"/>
        <v>-</v>
      </c>
    </row>
    <row r="5927" spans="1:17">
      <c r="A5927" s="12" t="s">
        <v>803</v>
      </c>
      <c r="B5927" s="12" t="s">
        <v>140</v>
      </c>
      <c r="C5927" s="12" t="s">
        <v>1236</v>
      </c>
      <c r="D5927" s="12" t="s">
        <v>1989</v>
      </c>
      <c r="E5927" s="11">
        <v>6112</v>
      </c>
      <c r="F5927" s="12" t="s">
        <v>1995</v>
      </c>
      <c r="G5927" s="84" t="s">
        <v>3109</v>
      </c>
      <c r="H5927" s="13" t="s">
        <v>6</v>
      </c>
      <c r="I5927" s="2">
        <v>15200</v>
      </c>
      <c r="J5927" s="2">
        <v>15200</v>
      </c>
      <c r="K5927" s="2">
        <v>15200</v>
      </c>
      <c r="L5927" s="2">
        <f t="shared" si="5010"/>
        <v>0</v>
      </c>
      <c r="M5927" s="2"/>
      <c r="N5927" s="2"/>
      <c r="O5927" s="2"/>
      <c r="P5927" s="2">
        <f t="shared" si="5012"/>
        <v>15200</v>
      </c>
      <c r="Q5927" s="2">
        <f t="shared" si="5007"/>
        <v>100</v>
      </c>
    </row>
    <row r="5928" spans="1:17">
      <c r="A5928" s="12" t="s">
        <v>803</v>
      </c>
      <c r="B5928" s="12" t="s">
        <v>140</v>
      </c>
      <c r="C5928" s="12" t="s">
        <v>1236</v>
      </c>
      <c r="D5928" s="12" t="s">
        <v>1989</v>
      </c>
      <c r="E5928" s="18" t="s">
        <v>13</v>
      </c>
      <c r="F5928" s="18" t="s">
        <v>0</v>
      </c>
      <c r="G5928" s="81" t="s">
        <v>0</v>
      </c>
      <c r="H5928" s="18" t="s">
        <v>14</v>
      </c>
      <c r="I5928" s="3">
        <v>138345</v>
      </c>
      <c r="J5928" s="3">
        <f t="shared" ref="J5928:K5928" si="5018">SUM(J5929)</f>
        <v>138345</v>
      </c>
      <c r="K5928" s="3">
        <f t="shared" si="5018"/>
        <v>69016</v>
      </c>
      <c r="L5928" s="3">
        <f t="shared" si="5010"/>
        <v>34584</v>
      </c>
      <c r="M5928" s="3">
        <f t="shared" ref="M5928:O5928" si="5019">SUM(M5929)</f>
        <v>11528</v>
      </c>
      <c r="N5928" s="3">
        <f t="shared" si="5019"/>
        <v>11528</v>
      </c>
      <c r="O5928" s="3">
        <f t="shared" si="5019"/>
        <v>11528</v>
      </c>
      <c r="P5928" s="3">
        <f t="shared" si="5012"/>
        <v>103600</v>
      </c>
      <c r="Q5928" s="3">
        <f t="shared" si="5007"/>
        <v>74.885250641512158</v>
      </c>
    </row>
    <row r="5929" spans="1:17">
      <c r="A5929" s="12" t="s">
        <v>803</v>
      </c>
      <c r="B5929" s="12" t="s">
        <v>140</v>
      </c>
      <c r="C5929" s="12" t="s">
        <v>1236</v>
      </c>
      <c r="D5929" s="12" t="s">
        <v>1989</v>
      </c>
      <c r="E5929" s="11">
        <v>6121</v>
      </c>
      <c r="F5929" s="12"/>
      <c r="G5929" s="84" t="s">
        <v>3109</v>
      </c>
      <c r="H5929" s="13" t="s">
        <v>15</v>
      </c>
      <c r="I5929" s="2">
        <v>138345</v>
      </c>
      <c r="J5929" s="2">
        <v>138345</v>
      </c>
      <c r="K5929" s="2">
        <v>69016</v>
      </c>
      <c r="L5929" s="2">
        <f t="shared" si="5010"/>
        <v>34584</v>
      </c>
      <c r="M5929" s="2">
        <v>11528</v>
      </c>
      <c r="N5929" s="2">
        <v>11528</v>
      </c>
      <c r="O5929" s="2">
        <v>11528</v>
      </c>
      <c r="P5929" s="2">
        <f t="shared" si="5012"/>
        <v>103600</v>
      </c>
      <c r="Q5929" s="2">
        <f t="shared" si="5007"/>
        <v>74.885250641512158</v>
      </c>
    </row>
    <row r="5930" spans="1:17">
      <c r="A5930" s="12" t="s">
        <v>803</v>
      </c>
      <c r="B5930" s="12" t="s">
        <v>140</v>
      </c>
      <c r="C5930" s="12" t="s">
        <v>1236</v>
      </c>
      <c r="D5930" s="12" t="s">
        <v>1989</v>
      </c>
      <c r="E5930" s="18" t="s">
        <v>16</v>
      </c>
      <c r="F5930" s="18" t="s">
        <v>0</v>
      </c>
      <c r="G5930" s="81" t="s">
        <v>0</v>
      </c>
      <c r="H5930" s="18" t="s">
        <v>17</v>
      </c>
      <c r="I5930" s="3">
        <v>192748</v>
      </c>
      <c r="J5930" s="3">
        <f t="shared" ref="J5930:K5930" si="5020">SUM(J5931:J5938)</f>
        <v>160448</v>
      </c>
      <c r="K5930" s="3">
        <f t="shared" si="5020"/>
        <v>96395</v>
      </c>
      <c r="L5930" s="3">
        <f t="shared" si="5010"/>
        <v>40299</v>
      </c>
      <c r="M5930" s="3">
        <f t="shared" ref="M5930:O5930" si="5021">SUM(M5931:M5938)</f>
        <v>13480</v>
      </c>
      <c r="N5930" s="3">
        <f t="shared" si="5021"/>
        <v>13481</v>
      </c>
      <c r="O5930" s="3">
        <f t="shared" si="5021"/>
        <v>13338</v>
      </c>
      <c r="P5930" s="3">
        <f t="shared" si="5012"/>
        <v>136694</v>
      </c>
      <c r="Q5930" s="3">
        <f t="shared" si="5007"/>
        <v>85.195203430394898</v>
      </c>
    </row>
    <row r="5931" spans="1:17">
      <c r="A5931" s="12" t="s">
        <v>803</v>
      </c>
      <c r="B5931" s="12" t="s">
        <v>140</v>
      </c>
      <c r="C5931" s="12" t="s">
        <v>1236</v>
      </c>
      <c r="D5931" s="12" t="s">
        <v>1989</v>
      </c>
      <c r="E5931" s="11">
        <v>6131</v>
      </c>
      <c r="F5931" s="12"/>
      <c r="G5931" s="84" t="s">
        <v>3109</v>
      </c>
      <c r="H5931" s="13" t="s">
        <v>18</v>
      </c>
      <c r="I5931" s="2">
        <v>1200</v>
      </c>
      <c r="J5931" s="2">
        <v>0</v>
      </c>
      <c r="K5931" s="2">
        <v>0</v>
      </c>
      <c r="L5931" s="2">
        <f t="shared" si="5010"/>
        <v>0</v>
      </c>
      <c r="M5931" s="2"/>
      <c r="N5931" s="2"/>
      <c r="O5931" s="2"/>
      <c r="P5931" s="2">
        <f t="shared" si="5012"/>
        <v>0</v>
      </c>
      <c r="Q5931" s="2" t="str">
        <f t="shared" si="5007"/>
        <v>-</v>
      </c>
    </row>
    <row r="5932" spans="1:17">
      <c r="A5932" s="12" t="s">
        <v>803</v>
      </c>
      <c r="B5932" s="12" t="s">
        <v>140</v>
      </c>
      <c r="C5932" s="12" t="s">
        <v>1236</v>
      </c>
      <c r="D5932" s="12" t="s">
        <v>1989</v>
      </c>
      <c r="E5932" s="11">
        <v>6132</v>
      </c>
      <c r="F5932" s="12"/>
      <c r="G5932" s="84" t="s">
        <v>3109</v>
      </c>
      <c r="H5932" s="13" t="s">
        <v>19</v>
      </c>
      <c r="I5932" s="2">
        <v>91000</v>
      </c>
      <c r="J5932" s="2">
        <v>91000</v>
      </c>
      <c r="K5932" s="2">
        <v>58833</v>
      </c>
      <c r="L5932" s="2">
        <f t="shared" si="5010"/>
        <v>22749</v>
      </c>
      <c r="M5932" s="2">
        <v>7583</v>
      </c>
      <c r="N5932" s="2">
        <v>7583</v>
      </c>
      <c r="O5932" s="2">
        <v>7583</v>
      </c>
      <c r="P5932" s="2">
        <f t="shared" si="5012"/>
        <v>81582</v>
      </c>
      <c r="Q5932" s="2">
        <f t="shared" si="5007"/>
        <v>89.650549450549448</v>
      </c>
    </row>
    <row r="5933" spans="1:17">
      <c r="A5933" s="12" t="s">
        <v>803</v>
      </c>
      <c r="B5933" s="12" t="s">
        <v>140</v>
      </c>
      <c r="C5933" s="12" t="s">
        <v>1236</v>
      </c>
      <c r="D5933" s="12" t="s">
        <v>1989</v>
      </c>
      <c r="E5933" s="11">
        <v>6133</v>
      </c>
      <c r="F5933" s="12"/>
      <c r="G5933" s="84" t="s">
        <v>3109</v>
      </c>
      <c r="H5933" s="13" t="s">
        <v>20</v>
      </c>
      <c r="I5933" s="2">
        <v>10000</v>
      </c>
      <c r="J5933" s="2">
        <v>10000</v>
      </c>
      <c r="K5933" s="2">
        <v>6666</v>
      </c>
      <c r="L5933" s="2">
        <f t="shared" si="5010"/>
        <v>2499</v>
      </c>
      <c r="M5933" s="2">
        <v>833</v>
      </c>
      <c r="N5933" s="2">
        <v>833</v>
      </c>
      <c r="O5933" s="2">
        <v>833</v>
      </c>
      <c r="P5933" s="2">
        <f t="shared" si="5012"/>
        <v>9165</v>
      </c>
      <c r="Q5933" s="2">
        <f t="shared" si="5007"/>
        <v>91.649999999999991</v>
      </c>
    </row>
    <row r="5934" spans="1:17">
      <c r="A5934" s="12" t="s">
        <v>803</v>
      </c>
      <c r="B5934" s="12" t="s">
        <v>140</v>
      </c>
      <c r="C5934" s="12" t="s">
        <v>1236</v>
      </c>
      <c r="D5934" s="12" t="s">
        <v>1989</v>
      </c>
      <c r="E5934" s="11">
        <v>6134</v>
      </c>
      <c r="F5934" s="12"/>
      <c r="G5934" s="84" t="s">
        <v>3109</v>
      </c>
      <c r="H5934" s="13" t="s">
        <v>21</v>
      </c>
      <c r="I5934" s="2">
        <v>22300</v>
      </c>
      <c r="J5934" s="2">
        <v>18000</v>
      </c>
      <c r="K5934" s="2">
        <v>9417</v>
      </c>
      <c r="L5934" s="2">
        <f t="shared" si="5010"/>
        <v>4500</v>
      </c>
      <c r="M5934" s="2">
        <v>1500</v>
      </c>
      <c r="N5934" s="2">
        <v>1500</v>
      </c>
      <c r="O5934" s="2">
        <v>1500</v>
      </c>
      <c r="P5934" s="2">
        <f t="shared" si="5012"/>
        <v>13917</v>
      </c>
      <c r="Q5934" s="2">
        <f t="shared" si="5007"/>
        <v>77.316666666666663</v>
      </c>
    </row>
    <row r="5935" spans="1:17">
      <c r="A5935" s="12" t="s">
        <v>803</v>
      </c>
      <c r="B5935" s="12" t="s">
        <v>140</v>
      </c>
      <c r="C5935" s="12" t="s">
        <v>1236</v>
      </c>
      <c r="D5935" s="12" t="s">
        <v>1989</v>
      </c>
      <c r="E5935" s="11">
        <v>6135</v>
      </c>
      <c r="F5935" s="12"/>
      <c r="G5935" s="84" t="s">
        <v>3109</v>
      </c>
      <c r="H5935" s="13" t="s">
        <v>22</v>
      </c>
      <c r="I5935" s="2">
        <v>3625</v>
      </c>
      <c r="J5935" s="2">
        <v>1125</v>
      </c>
      <c r="K5935" s="2">
        <v>583</v>
      </c>
      <c r="L5935" s="2">
        <f t="shared" si="5010"/>
        <v>282</v>
      </c>
      <c r="M5935" s="2">
        <v>94</v>
      </c>
      <c r="N5935" s="2">
        <v>94</v>
      </c>
      <c r="O5935" s="2">
        <v>94</v>
      </c>
      <c r="P5935" s="2">
        <f t="shared" si="5012"/>
        <v>865</v>
      </c>
      <c r="Q5935" s="2">
        <f t="shared" si="5007"/>
        <v>76.888888888888886</v>
      </c>
    </row>
    <row r="5936" spans="1:17">
      <c r="A5936" s="12" t="s">
        <v>803</v>
      </c>
      <c r="B5936" s="12" t="s">
        <v>140</v>
      </c>
      <c r="C5936" s="12" t="s">
        <v>1236</v>
      </c>
      <c r="D5936" s="12" t="s">
        <v>1989</v>
      </c>
      <c r="E5936" s="11">
        <v>6137</v>
      </c>
      <c r="F5936" s="12"/>
      <c r="G5936" s="84" t="s">
        <v>3109</v>
      </c>
      <c r="H5936" s="13" t="s">
        <v>24</v>
      </c>
      <c r="I5936" s="2">
        <v>22800</v>
      </c>
      <c r="J5936" s="2">
        <v>13500</v>
      </c>
      <c r="K5936" s="2">
        <v>7375</v>
      </c>
      <c r="L5936" s="2">
        <f t="shared" si="5010"/>
        <v>3375</v>
      </c>
      <c r="M5936" s="2">
        <v>1125</v>
      </c>
      <c r="N5936" s="2">
        <v>1125</v>
      </c>
      <c r="O5936" s="2">
        <v>1125</v>
      </c>
      <c r="P5936" s="2">
        <f t="shared" si="5012"/>
        <v>10750</v>
      </c>
      <c r="Q5936" s="2">
        <f t="shared" si="5007"/>
        <v>79.629629629629633</v>
      </c>
    </row>
    <row r="5937" spans="1:17">
      <c r="A5937" s="12" t="s">
        <v>803</v>
      </c>
      <c r="B5937" s="12" t="s">
        <v>140</v>
      </c>
      <c r="C5937" s="12" t="s">
        <v>1236</v>
      </c>
      <c r="D5937" s="12" t="s">
        <v>1989</v>
      </c>
      <c r="E5937" s="11">
        <v>6138</v>
      </c>
      <c r="F5937" s="12"/>
      <c r="G5937" s="84" t="s">
        <v>3109</v>
      </c>
      <c r="H5937" s="13" t="s">
        <v>25</v>
      </c>
      <c r="I5937" s="2">
        <v>380</v>
      </c>
      <c r="J5937" s="2">
        <v>380</v>
      </c>
      <c r="K5937" s="2">
        <v>95</v>
      </c>
      <c r="L5937" s="2">
        <f t="shared" si="5010"/>
        <v>285</v>
      </c>
      <c r="M5937" s="2">
        <v>142</v>
      </c>
      <c r="N5937" s="2">
        <v>143</v>
      </c>
      <c r="O5937" s="2"/>
      <c r="P5937" s="2">
        <f t="shared" si="5012"/>
        <v>380</v>
      </c>
      <c r="Q5937" s="2">
        <f t="shared" si="5007"/>
        <v>100</v>
      </c>
    </row>
    <row r="5938" spans="1:17">
      <c r="A5938" s="17" t="s">
        <v>803</v>
      </c>
      <c r="B5938" s="17" t="s">
        <v>140</v>
      </c>
      <c r="C5938" s="17" t="s">
        <v>1236</v>
      </c>
      <c r="D5938" s="17" t="s">
        <v>1989</v>
      </c>
      <c r="E5938" s="17" t="s">
        <v>99</v>
      </c>
      <c r="F5938" s="12" t="s">
        <v>0</v>
      </c>
      <c r="G5938" s="84" t="s">
        <v>0</v>
      </c>
      <c r="H5938" s="18" t="s">
        <v>26</v>
      </c>
      <c r="I5938" s="3">
        <v>41443</v>
      </c>
      <c r="J5938" s="3">
        <f t="shared" ref="J5938:K5938" si="5022">SUM(J5939:J5941)</f>
        <v>26443</v>
      </c>
      <c r="K5938" s="3">
        <f t="shared" si="5022"/>
        <v>13426</v>
      </c>
      <c r="L5938" s="3">
        <f t="shared" si="5010"/>
        <v>6609</v>
      </c>
      <c r="M5938" s="3">
        <f t="shared" ref="M5938:O5938" si="5023">SUM(M5939:M5941)</f>
        <v>2203</v>
      </c>
      <c r="N5938" s="3">
        <f t="shared" si="5023"/>
        <v>2203</v>
      </c>
      <c r="O5938" s="3">
        <f t="shared" si="5023"/>
        <v>2203</v>
      </c>
      <c r="P5938" s="3">
        <f t="shared" si="5012"/>
        <v>20035</v>
      </c>
      <c r="Q5938" s="3">
        <f t="shared" si="5007"/>
        <v>75.766743561623116</v>
      </c>
    </row>
    <row r="5939" spans="1:17">
      <c r="A5939" s="12" t="s">
        <v>803</v>
      </c>
      <c r="B5939" s="12" t="s">
        <v>140</v>
      </c>
      <c r="C5939" s="12" t="s">
        <v>1236</v>
      </c>
      <c r="D5939" s="12" t="s">
        <v>1989</v>
      </c>
      <c r="E5939" s="11">
        <v>6139</v>
      </c>
      <c r="F5939" s="12"/>
      <c r="G5939" s="84" t="s">
        <v>3109</v>
      </c>
      <c r="H5939" s="13" t="s">
        <v>26</v>
      </c>
      <c r="I5939" s="2">
        <v>36000</v>
      </c>
      <c r="J5939" s="2">
        <v>21000</v>
      </c>
      <c r="K5939" s="2">
        <v>10584</v>
      </c>
      <c r="L5939" s="2">
        <f t="shared" si="5010"/>
        <v>5250</v>
      </c>
      <c r="M5939" s="2">
        <v>1750</v>
      </c>
      <c r="N5939" s="2">
        <v>1750</v>
      </c>
      <c r="O5939" s="2">
        <v>1750</v>
      </c>
      <c r="P5939" s="2">
        <f t="shared" si="5012"/>
        <v>15834</v>
      </c>
      <c r="Q5939" s="2">
        <f t="shared" si="5007"/>
        <v>75.400000000000006</v>
      </c>
    </row>
    <row r="5940" spans="1:17">
      <c r="A5940" s="12" t="s">
        <v>803</v>
      </c>
      <c r="B5940" s="12" t="s">
        <v>140</v>
      </c>
      <c r="C5940" s="12" t="s">
        <v>1236</v>
      </c>
      <c r="D5940" s="12" t="s">
        <v>1989</v>
      </c>
      <c r="E5940" s="11">
        <v>6139</v>
      </c>
      <c r="F5940" s="12" t="s">
        <v>1996</v>
      </c>
      <c r="G5940" s="84" t="s">
        <v>3109</v>
      </c>
      <c r="H5940" s="13" t="s">
        <v>108</v>
      </c>
      <c r="I5940" s="2">
        <v>3943</v>
      </c>
      <c r="J5940" s="2">
        <v>3943</v>
      </c>
      <c r="K5940" s="2">
        <v>2087</v>
      </c>
      <c r="L5940" s="2">
        <f t="shared" si="5010"/>
        <v>984</v>
      </c>
      <c r="M5940" s="2">
        <v>328</v>
      </c>
      <c r="N5940" s="2">
        <v>328</v>
      </c>
      <c r="O5940" s="2">
        <v>328</v>
      </c>
      <c r="P5940" s="2">
        <f t="shared" si="5012"/>
        <v>3071</v>
      </c>
      <c r="Q5940" s="2">
        <f t="shared" si="5007"/>
        <v>77.884859244230285</v>
      </c>
    </row>
    <row r="5941" spans="1:17" ht="22.5">
      <c r="A5941" s="12" t="s">
        <v>803</v>
      </c>
      <c r="B5941" s="12" t="s">
        <v>140</v>
      </c>
      <c r="C5941" s="12" t="s">
        <v>1236</v>
      </c>
      <c r="D5941" s="12" t="s">
        <v>1989</v>
      </c>
      <c r="E5941" s="11">
        <v>6139</v>
      </c>
      <c r="F5941" s="12" t="s">
        <v>1997</v>
      </c>
      <c r="G5941" s="84" t="s">
        <v>3109</v>
      </c>
      <c r="H5941" s="13" t="s">
        <v>114</v>
      </c>
      <c r="I5941" s="2">
        <v>1500</v>
      </c>
      <c r="J5941" s="2">
        <v>1500</v>
      </c>
      <c r="K5941" s="2">
        <v>755</v>
      </c>
      <c r="L5941" s="2">
        <f t="shared" si="5010"/>
        <v>375</v>
      </c>
      <c r="M5941" s="2">
        <v>125</v>
      </c>
      <c r="N5941" s="2">
        <v>125</v>
      </c>
      <c r="O5941" s="2">
        <v>125</v>
      </c>
      <c r="P5941" s="2">
        <f t="shared" si="5012"/>
        <v>1130</v>
      </c>
      <c r="Q5941" s="2">
        <f t="shared" si="5007"/>
        <v>75.333333333333329</v>
      </c>
    </row>
    <row r="5942" spans="1:17" ht="22.5">
      <c r="A5942" s="17" t="s">
        <v>0</v>
      </c>
      <c r="B5942" s="17" t="s">
        <v>0</v>
      </c>
      <c r="C5942" s="17" t="s">
        <v>0</v>
      </c>
      <c r="D5942" s="18" t="s">
        <v>0</v>
      </c>
      <c r="E5942" s="18" t="s">
        <v>0</v>
      </c>
      <c r="F5942" s="18" t="s">
        <v>0</v>
      </c>
      <c r="G5942" s="81" t="s">
        <v>0</v>
      </c>
      <c r="H5942" s="24" t="s">
        <v>36</v>
      </c>
      <c r="I5942" s="29">
        <v>100</v>
      </c>
      <c r="J5942" s="29">
        <f t="shared" ref="J5942:K5944" si="5024">SUM(J5943)</f>
        <v>310</v>
      </c>
      <c r="K5942" s="29">
        <f t="shared" si="5024"/>
        <v>210</v>
      </c>
      <c r="L5942" s="29">
        <f t="shared" si="5010"/>
        <v>0</v>
      </c>
      <c r="M5942" s="29">
        <f t="shared" ref="M5942:O5944" si="5025">SUM(M5943)</f>
        <v>0</v>
      </c>
      <c r="N5942" s="29">
        <f t="shared" si="5025"/>
        <v>0</v>
      </c>
      <c r="O5942" s="29">
        <f t="shared" si="5025"/>
        <v>0</v>
      </c>
      <c r="P5942" s="29">
        <f t="shared" si="5012"/>
        <v>210</v>
      </c>
      <c r="Q5942" s="29">
        <f t="shared" si="5007"/>
        <v>67.741935483870961</v>
      </c>
    </row>
    <row r="5943" spans="1:17">
      <c r="A5943" s="12" t="s">
        <v>803</v>
      </c>
      <c r="B5943" s="12" t="s">
        <v>140</v>
      </c>
      <c r="C5943" s="12" t="s">
        <v>1236</v>
      </c>
      <c r="D5943" s="12" t="s">
        <v>1989</v>
      </c>
      <c r="E5943" s="18" t="s">
        <v>28</v>
      </c>
      <c r="F5943" s="18" t="s">
        <v>0</v>
      </c>
      <c r="G5943" s="81" t="s">
        <v>0</v>
      </c>
      <c r="H5943" s="18" t="s">
        <v>29</v>
      </c>
      <c r="I5943" s="3">
        <v>100</v>
      </c>
      <c r="J5943" s="3">
        <f t="shared" si="5024"/>
        <v>310</v>
      </c>
      <c r="K5943" s="3">
        <f t="shared" si="5024"/>
        <v>210</v>
      </c>
      <c r="L5943" s="3">
        <f t="shared" si="5010"/>
        <v>0</v>
      </c>
      <c r="M5943" s="3">
        <f t="shared" si="5025"/>
        <v>0</v>
      </c>
      <c r="N5943" s="3">
        <f t="shared" si="5025"/>
        <v>0</v>
      </c>
      <c r="O5943" s="3">
        <f t="shared" si="5025"/>
        <v>0</v>
      </c>
      <c r="P5943" s="3">
        <f t="shared" si="5012"/>
        <v>210</v>
      </c>
      <c r="Q5943" s="3">
        <f t="shared" si="5007"/>
        <v>67.741935483870961</v>
      </c>
    </row>
    <row r="5944" spans="1:17">
      <c r="A5944" s="17" t="s">
        <v>803</v>
      </c>
      <c r="B5944" s="17" t="s">
        <v>140</v>
      </c>
      <c r="C5944" s="17" t="s">
        <v>1236</v>
      </c>
      <c r="D5944" s="17" t="s">
        <v>1989</v>
      </c>
      <c r="E5944" s="17" t="s">
        <v>120</v>
      </c>
      <c r="F5944" s="12" t="s">
        <v>0</v>
      </c>
      <c r="G5944" s="84" t="s">
        <v>0</v>
      </c>
      <c r="H5944" s="18" t="s">
        <v>35</v>
      </c>
      <c r="I5944" s="3">
        <v>100</v>
      </c>
      <c r="J5944" s="3">
        <f t="shared" si="5024"/>
        <v>310</v>
      </c>
      <c r="K5944" s="3">
        <f t="shared" si="5024"/>
        <v>210</v>
      </c>
      <c r="L5944" s="3">
        <f t="shared" si="5010"/>
        <v>0</v>
      </c>
      <c r="M5944" s="3">
        <f t="shared" si="5025"/>
        <v>0</v>
      </c>
      <c r="N5944" s="3">
        <f t="shared" si="5025"/>
        <v>0</v>
      </c>
      <c r="O5944" s="3">
        <f t="shared" si="5025"/>
        <v>0</v>
      </c>
      <c r="P5944" s="3">
        <f t="shared" si="5012"/>
        <v>210</v>
      </c>
      <c r="Q5944" s="3">
        <f t="shared" si="5007"/>
        <v>67.741935483870961</v>
      </c>
    </row>
    <row r="5945" spans="1:17">
      <c r="A5945" s="12" t="s">
        <v>803</v>
      </c>
      <c r="B5945" s="12" t="s">
        <v>140</v>
      </c>
      <c r="C5945" s="12" t="s">
        <v>1236</v>
      </c>
      <c r="D5945" s="12" t="s">
        <v>1989</v>
      </c>
      <c r="E5945" s="11">
        <v>6148</v>
      </c>
      <c r="F5945" s="12"/>
      <c r="G5945" s="84" t="s">
        <v>3109</v>
      </c>
      <c r="H5945" s="13" t="s">
        <v>35</v>
      </c>
      <c r="I5945" s="2">
        <v>100</v>
      </c>
      <c r="J5945" s="2">
        <v>310</v>
      </c>
      <c r="K5945" s="2">
        <v>210</v>
      </c>
      <c r="L5945" s="2">
        <f t="shared" si="5010"/>
        <v>0</v>
      </c>
      <c r="M5945" s="2"/>
      <c r="N5945" s="2"/>
      <c r="O5945" s="2"/>
      <c r="P5945" s="2">
        <f t="shared" si="5012"/>
        <v>210</v>
      </c>
      <c r="Q5945" s="2">
        <f t="shared" si="5007"/>
        <v>67.741935483870961</v>
      </c>
    </row>
    <row r="5946" spans="1:17" ht="22.5">
      <c r="A5946" s="17" t="s">
        <v>0</v>
      </c>
      <c r="B5946" s="17" t="s">
        <v>0</v>
      </c>
      <c r="C5946" s="17" t="s">
        <v>0</v>
      </c>
      <c r="D5946" s="18" t="s">
        <v>0</v>
      </c>
      <c r="E5946" s="18" t="s">
        <v>0</v>
      </c>
      <c r="F5946" s="18" t="s">
        <v>0</v>
      </c>
      <c r="G5946" s="81" t="s">
        <v>0</v>
      </c>
      <c r="H5946" s="24" t="s">
        <v>58</v>
      </c>
      <c r="I5946" s="29">
        <v>47700</v>
      </c>
      <c r="J5946" s="29">
        <f t="shared" ref="J5946:K5946" si="5026">SUM(J5947)</f>
        <v>30000</v>
      </c>
      <c r="K5946" s="29">
        <f t="shared" si="5026"/>
        <v>7499</v>
      </c>
      <c r="L5946" s="29">
        <f t="shared" si="5010"/>
        <v>22501</v>
      </c>
      <c r="M5946" s="29">
        <f t="shared" ref="M5946:O5946" si="5027">SUM(M5947)</f>
        <v>22501</v>
      </c>
      <c r="N5946" s="29">
        <f t="shared" si="5027"/>
        <v>0</v>
      </c>
      <c r="O5946" s="29">
        <f t="shared" si="5027"/>
        <v>0</v>
      </c>
      <c r="P5946" s="29">
        <f t="shared" si="5012"/>
        <v>30000</v>
      </c>
      <c r="Q5946" s="29">
        <f t="shared" si="5007"/>
        <v>100</v>
      </c>
    </row>
    <row r="5947" spans="1:17">
      <c r="A5947" s="12" t="s">
        <v>803</v>
      </c>
      <c r="B5947" s="12" t="s">
        <v>140</v>
      </c>
      <c r="C5947" s="12" t="s">
        <v>1236</v>
      </c>
      <c r="D5947" s="12" t="s">
        <v>1989</v>
      </c>
      <c r="E5947" s="18" t="s">
        <v>50</v>
      </c>
      <c r="F5947" s="18" t="s">
        <v>0</v>
      </c>
      <c r="G5947" s="81" t="s">
        <v>0</v>
      </c>
      <c r="H5947" s="18" t="s">
        <v>51</v>
      </c>
      <c r="I5947" s="3">
        <v>47700</v>
      </c>
      <c r="J5947" s="3">
        <f t="shared" ref="J5947" si="5028">SUM(J5948:J5949)</f>
        <v>30000</v>
      </c>
      <c r="K5947" s="3">
        <f t="shared" ref="K5947" si="5029">SUM(K5948:K5949)</f>
        <v>7499</v>
      </c>
      <c r="L5947" s="3">
        <f t="shared" si="5010"/>
        <v>22501</v>
      </c>
      <c r="M5947" s="3">
        <f t="shared" ref="M5947:O5947" si="5030">SUM(M5948:M5949)</f>
        <v>22501</v>
      </c>
      <c r="N5947" s="3">
        <f t="shared" si="5030"/>
        <v>0</v>
      </c>
      <c r="O5947" s="3">
        <f t="shared" si="5030"/>
        <v>0</v>
      </c>
      <c r="P5947" s="3">
        <f t="shared" si="5012"/>
        <v>30000</v>
      </c>
      <c r="Q5947" s="3">
        <f t="shared" si="5007"/>
        <v>100</v>
      </c>
    </row>
    <row r="5948" spans="1:17">
      <c r="A5948" s="12" t="s">
        <v>803</v>
      </c>
      <c r="B5948" s="12" t="s">
        <v>140</v>
      </c>
      <c r="C5948" s="12" t="s">
        <v>1236</v>
      </c>
      <c r="D5948" s="12" t="s">
        <v>1989</v>
      </c>
      <c r="E5948" s="11">
        <v>8213</v>
      </c>
      <c r="F5948" s="12"/>
      <c r="G5948" s="84" t="s">
        <v>3109</v>
      </c>
      <c r="H5948" s="13" t="s">
        <v>54</v>
      </c>
      <c r="I5948" s="2">
        <v>37700</v>
      </c>
      <c r="J5948" s="2">
        <v>20000</v>
      </c>
      <c r="K5948" s="2">
        <v>5000</v>
      </c>
      <c r="L5948" s="2">
        <f t="shared" si="5010"/>
        <v>15000</v>
      </c>
      <c r="M5948" s="2">
        <v>15000</v>
      </c>
      <c r="N5948" s="2">
        <v>0</v>
      </c>
      <c r="O5948" s="2">
        <v>0</v>
      </c>
      <c r="P5948" s="2">
        <f t="shared" si="5012"/>
        <v>20000</v>
      </c>
      <c r="Q5948" s="2">
        <f t="shared" si="5007"/>
        <v>100</v>
      </c>
    </row>
    <row r="5949" spans="1:17">
      <c r="A5949" s="12" t="s">
        <v>803</v>
      </c>
      <c r="B5949" s="12" t="s">
        <v>140</v>
      </c>
      <c r="C5949" s="12" t="s">
        <v>1236</v>
      </c>
      <c r="D5949" s="12" t="s">
        <v>1989</v>
      </c>
      <c r="E5949" s="11">
        <v>8216</v>
      </c>
      <c r="F5949" s="12"/>
      <c r="G5949" s="84" t="s">
        <v>3109</v>
      </c>
      <c r="H5949" s="13" t="s">
        <v>57</v>
      </c>
      <c r="I5949" s="2">
        <v>10000</v>
      </c>
      <c r="J5949" s="2">
        <v>10000</v>
      </c>
      <c r="K5949" s="2">
        <v>2499</v>
      </c>
      <c r="L5949" s="2">
        <f t="shared" si="5010"/>
        <v>7501</v>
      </c>
      <c r="M5949" s="2">
        <v>7501</v>
      </c>
      <c r="N5949" s="2">
        <v>0</v>
      </c>
      <c r="O5949" s="2">
        <v>0</v>
      </c>
      <c r="P5949" s="2">
        <f t="shared" si="5012"/>
        <v>10000</v>
      </c>
      <c r="Q5949" s="2">
        <f t="shared" si="5007"/>
        <v>100</v>
      </c>
    </row>
    <row r="5950" spans="1:17" ht="22.5">
      <c r="A5950" s="13" t="s">
        <v>0</v>
      </c>
      <c r="B5950" s="13" t="s">
        <v>0</v>
      </c>
      <c r="C5950" s="13" t="s">
        <v>0</v>
      </c>
      <c r="D5950" s="13" t="s">
        <v>0</v>
      </c>
      <c r="E5950" s="13" t="s">
        <v>0</v>
      </c>
      <c r="F5950" s="13" t="s">
        <v>0</v>
      </c>
      <c r="G5950" s="84" t="s">
        <v>0</v>
      </c>
      <c r="H5950" s="24" t="s">
        <v>1998</v>
      </c>
      <c r="I5950" s="29">
        <v>1862527</v>
      </c>
      <c r="J5950" s="29">
        <f t="shared" ref="J5950:K5950" si="5031">SUM(J5919,J5942,J5946)</f>
        <v>1816998</v>
      </c>
      <c r="K5950" s="29">
        <f t="shared" si="5031"/>
        <v>939927</v>
      </c>
      <c r="L5950" s="29">
        <f t="shared" si="5010"/>
        <v>459292</v>
      </c>
      <c r="M5950" s="29">
        <f t="shared" ref="M5950:O5950" si="5032">SUM(M5919,M5942,M5946)</f>
        <v>168145</v>
      </c>
      <c r="N5950" s="29">
        <f t="shared" si="5032"/>
        <v>145645</v>
      </c>
      <c r="O5950" s="29">
        <f t="shared" si="5032"/>
        <v>145502</v>
      </c>
      <c r="P5950" s="29">
        <f t="shared" si="5012"/>
        <v>1399219</v>
      </c>
      <c r="Q5950" s="29">
        <f t="shared" si="5007"/>
        <v>77.007184377748345</v>
      </c>
    </row>
    <row r="5951" spans="1:17" ht="15.75" thickBot="1">
      <c r="A5951" s="13" t="s">
        <v>0</v>
      </c>
      <c r="B5951" s="13" t="s">
        <v>0</v>
      </c>
      <c r="C5951" s="13" t="s">
        <v>0</v>
      </c>
      <c r="D5951" s="13" t="s">
        <v>0</v>
      </c>
      <c r="E5951" s="13" t="s">
        <v>0</v>
      </c>
      <c r="F5951" s="13" t="s">
        <v>0</v>
      </c>
      <c r="G5951" s="84" t="s">
        <v>0</v>
      </c>
      <c r="H5951" s="18" t="s">
        <v>125</v>
      </c>
      <c r="I5951" s="3">
        <v>40</v>
      </c>
      <c r="J5951" s="3">
        <v>40</v>
      </c>
      <c r="K5951" s="3">
        <v>0</v>
      </c>
      <c r="L5951" s="3">
        <f t="shared" si="5010"/>
        <v>0</v>
      </c>
      <c r="M5951" s="3"/>
      <c r="N5951" s="3"/>
      <c r="O5951" s="3"/>
      <c r="P5951" s="3">
        <f t="shared" si="5012"/>
        <v>0</v>
      </c>
      <c r="Q5951" s="3">
        <f t="shared" si="5007"/>
        <v>0</v>
      </c>
    </row>
    <row r="5952" spans="1:17" ht="45.75" thickBot="1">
      <c r="A5952" s="109" t="s">
        <v>0</v>
      </c>
      <c r="B5952" s="109" t="s">
        <v>0</v>
      </c>
      <c r="C5952" s="109" t="s">
        <v>0</v>
      </c>
      <c r="D5952" s="109" t="s">
        <v>0</v>
      </c>
      <c r="E5952" s="109" t="s">
        <v>0</v>
      </c>
      <c r="F5952" s="109" t="s">
        <v>0</v>
      </c>
      <c r="G5952" s="121" t="s">
        <v>0</v>
      </c>
      <c r="H5952" s="1" t="s">
        <v>126</v>
      </c>
      <c r="I5952" s="1" t="s">
        <v>3016</v>
      </c>
      <c r="J5952" s="1" t="s">
        <v>3199</v>
      </c>
      <c r="K5952" s="1" t="s">
        <v>3198</v>
      </c>
      <c r="L5952" s="1" t="s">
        <v>3191</v>
      </c>
      <c r="M5952" s="1" t="s">
        <v>3193</v>
      </c>
      <c r="N5952" s="1" t="s">
        <v>3194</v>
      </c>
      <c r="O5952" s="1" t="s">
        <v>3195</v>
      </c>
      <c r="P5952" s="1" t="s">
        <v>3192</v>
      </c>
      <c r="Q5952" s="1" t="s">
        <v>3185</v>
      </c>
    </row>
    <row r="5953" spans="1:17">
      <c r="A5953" s="110"/>
      <c r="B5953" s="110"/>
      <c r="C5953" s="110"/>
      <c r="D5953" s="110"/>
      <c r="E5953" s="110"/>
      <c r="F5953" s="110"/>
      <c r="G5953" s="122"/>
      <c r="H5953" s="26" t="s">
        <v>0</v>
      </c>
      <c r="I5953" s="28">
        <v>1</v>
      </c>
      <c r="J5953" s="28">
        <v>2</v>
      </c>
      <c r="K5953" s="28">
        <v>3</v>
      </c>
      <c r="L5953" s="28" t="s">
        <v>3186</v>
      </c>
      <c r="M5953" s="28">
        <v>5</v>
      </c>
      <c r="N5953" s="28">
        <v>6</v>
      </c>
      <c r="O5953" s="28">
        <v>7</v>
      </c>
      <c r="P5953" s="28" t="s">
        <v>3187</v>
      </c>
      <c r="Q5953" s="28">
        <v>9</v>
      </c>
    </row>
    <row r="5954" spans="1:17">
      <c r="A5954" s="110"/>
      <c r="B5954" s="110"/>
      <c r="C5954" s="110"/>
      <c r="D5954" s="110"/>
      <c r="E5954" s="110"/>
      <c r="F5954" s="110"/>
      <c r="G5954" s="122"/>
      <c r="H5954" s="8" t="s">
        <v>878</v>
      </c>
      <c r="I5954" s="9">
        <v>1862527</v>
      </c>
      <c r="J5954" s="9">
        <f t="shared" ref="J5954" si="5033">SUM(J5950)</f>
        <v>1816998</v>
      </c>
      <c r="K5954" s="9">
        <f t="shared" ref="K5954" si="5034">SUM(K5950)</f>
        <v>939927</v>
      </c>
      <c r="L5954" s="9">
        <f t="shared" ref="L5954:L5955" si="5035">M5954+N5954+O5954</f>
        <v>459292</v>
      </c>
      <c r="M5954" s="9">
        <f t="shared" ref="M5954:O5954" si="5036">SUM(M5950)</f>
        <v>168145</v>
      </c>
      <c r="N5954" s="9">
        <f t="shared" si="5036"/>
        <v>145645</v>
      </c>
      <c r="O5954" s="9">
        <f t="shared" si="5036"/>
        <v>145502</v>
      </c>
      <c r="P5954" s="9">
        <f t="shared" ref="P5954:P5955" si="5037">SUM(K5954+L5954)</f>
        <v>1399219</v>
      </c>
      <c r="Q5954" s="9">
        <f t="shared" si="5007"/>
        <v>77.007184377748345</v>
      </c>
    </row>
    <row r="5955" spans="1:17">
      <c r="A5955" s="110"/>
      <c r="B5955" s="110"/>
      <c r="C5955" s="110"/>
      <c r="D5955" s="110"/>
      <c r="E5955" s="110"/>
      <c r="F5955" s="110"/>
      <c r="G5955" s="122"/>
      <c r="H5955" s="10" t="s">
        <v>68</v>
      </c>
      <c r="I5955" s="9">
        <v>1862527</v>
      </c>
      <c r="J5955" s="9">
        <f t="shared" ref="J5955" si="5038">SUM(J5954)</f>
        <v>1816998</v>
      </c>
      <c r="K5955" s="9">
        <f t="shared" ref="K5955" si="5039">SUM(K5954)</f>
        <v>939927</v>
      </c>
      <c r="L5955" s="9">
        <f t="shared" si="5035"/>
        <v>459292</v>
      </c>
      <c r="M5955" s="9">
        <f t="shared" ref="M5955:O5955" si="5040">SUM(M5954)</f>
        <v>168145</v>
      </c>
      <c r="N5955" s="9">
        <f t="shared" si="5040"/>
        <v>145645</v>
      </c>
      <c r="O5955" s="9">
        <f t="shared" si="5040"/>
        <v>145502</v>
      </c>
      <c r="P5955" s="9">
        <f t="shared" si="5037"/>
        <v>1399219</v>
      </c>
      <c r="Q5955" s="9">
        <f t="shared" si="5007"/>
        <v>77.007184377748345</v>
      </c>
    </row>
    <row r="5956" spans="1:17">
      <c r="A5956" s="111"/>
      <c r="B5956" s="111"/>
      <c r="C5956" s="111"/>
      <c r="D5956" s="111"/>
      <c r="E5956" s="111"/>
      <c r="F5956" s="111"/>
      <c r="G5956" s="123"/>
      <c r="Q5956" t="str">
        <f t="shared" si="5007"/>
        <v>-</v>
      </c>
    </row>
    <row r="5957" spans="1:17" ht="15.75" thickBot="1">
      <c r="A5957" s="13" t="s">
        <v>0</v>
      </c>
      <c r="B5957" s="13" t="s">
        <v>0</v>
      </c>
      <c r="C5957" s="13" t="s">
        <v>0</v>
      </c>
      <c r="D5957" s="13" t="s">
        <v>0</v>
      </c>
      <c r="E5957" s="13" t="s">
        <v>0</v>
      </c>
      <c r="F5957" s="13" t="s">
        <v>0</v>
      </c>
      <c r="G5957" s="84" t="s">
        <v>0</v>
      </c>
      <c r="H5957" s="27" t="s">
        <v>0</v>
      </c>
      <c r="I5957" s="27"/>
      <c r="J5957" s="27"/>
      <c r="K5957" s="27"/>
      <c r="L5957" s="27"/>
      <c r="M5957" s="27"/>
      <c r="N5957" s="27"/>
      <c r="O5957" s="27"/>
      <c r="P5957" s="27"/>
      <c r="Q5957" s="27" t="str">
        <f t="shared" si="5007"/>
        <v>-</v>
      </c>
    </row>
    <row r="5958" spans="1:17" ht="45.75" thickBot="1">
      <c r="A5958" s="1" t="s">
        <v>82</v>
      </c>
      <c r="B5958" s="1" t="s">
        <v>83</v>
      </c>
      <c r="C5958" s="1" t="s">
        <v>84</v>
      </c>
      <c r="D5958" s="19" t="s">
        <v>0</v>
      </c>
      <c r="E5958" s="1" t="s">
        <v>85</v>
      </c>
      <c r="F5958" s="1" t="s">
        <v>86</v>
      </c>
      <c r="G5958" s="82" t="s">
        <v>87</v>
      </c>
      <c r="H5958" s="1" t="s">
        <v>1</v>
      </c>
      <c r="I5958" s="1" t="s">
        <v>3016</v>
      </c>
      <c r="J5958" s="1" t="s">
        <v>3199</v>
      </c>
      <c r="K5958" s="1" t="s">
        <v>3198</v>
      </c>
      <c r="L5958" s="1" t="s">
        <v>3191</v>
      </c>
      <c r="M5958" s="1" t="s">
        <v>3193</v>
      </c>
      <c r="N5958" s="1" t="s">
        <v>3194</v>
      </c>
      <c r="O5958" s="1" t="s">
        <v>3195</v>
      </c>
      <c r="P5958" s="1" t="s">
        <v>3192</v>
      </c>
      <c r="Q5958" s="1" t="s">
        <v>3185</v>
      </c>
    </row>
    <row r="5959" spans="1:17">
      <c r="A5959" s="20" t="s">
        <v>0</v>
      </c>
      <c r="B5959" s="20" t="s">
        <v>0</v>
      </c>
      <c r="C5959" s="20" t="s">
        <v>0</v>
      </c>
      <c r="D5959" s="21" t="s">
        <v>0</v>
      </c>
      <c r="E5959" s="21" t="s">
        <v>0</v>
      </c>
      <c r="F5959" s="22" t="s">
        <v>0</v>
      </c>
      <c r="G5959" s="83" t="s">
        <v>0</v>
      </c>
      <c r="H5959" s="23" t="s">
        <v>0</v>
      </c>
      <c r="I5959" s="28">
        <v>1</v>
      </c>
      <c r="J5959" s="28">
        <v>2</v>
      </c>
      <c r="K5959" s="28">
        <v>3</v>
      </c>
      <c r="L5959" s="28" t="s">
        <v>3186</v>
      </c>
      <c r="M5959" s="28">
        <v>5</v>
      </c>
      <c r="N5959" s="28">
        <v>6</v>
      </c>
      <c r="O5959" s="28">
        <v>7</v>
      </c>
      <c r="P5959" s="28" t="s">
        <v>3187</v>
      </c>
      <c r="Q5959" s="28">
        <v>9</v>
      </c>
    </row>
    <row r="5960" spans="1:17">
      <c r="A5960" s="17" t="s">
        <v>803</v>
      </c>
      <c r="B5960" s="17" t="s">
        <v>140</v>
      </c>
      <c r="C5960" s="12" t="s">
        <v>1247</v>
      </c>
      <c r="D5960" s="12" t="s">
        <v>1999</v>
      </c>
      <c r="E5960" s="18" t="s">
        <v>0</v>
      </c>
      <c r="F5960" s="18" t="s">
        <v>0</v>
      </c>
      <c r="G5960" s="81" t="s">
        <v>0</v>
      </c>
      <c r="H5960" s="18" t="s">
        <v>2000</v>
      </c>
      <c r="I5960" s="11"/>
      <c r="J5960" s="11"/>
      <c r="K5960" s="11"/>
      <c r="L5960" s="11"/>
      <c r="M5960" s="11"/>
      <c r="N5960" s="11"/>
      <c r="O5960" s="11"/>
      <c r="P5960" s="11"/>
      <c r="Q5960" s="11" t="str">
        <f t="shared" si="5007"/>
        <v>-</v>
      </c>
    </row>
    <row r="5961" spans="1:17" ht="22.5">
      <c r="A5961" s="17" t="s">
        <v>0</v>
      </c>
      <c r="B5961" s="17" t="s">
        <v>0</v>
      </c>
      <c r="C5961" s="17" t="s">
        <v>0</v>
      </c>
      <c r="D5961" s="18" t="s">
        <v>0</v>
      </c>
      <c r="E5961" s="18" t="s">
        <v>0</v>
      </c>
      <c r="F5961" s="18" t="s">
        <v>0</v>
      </c>
      <c r="G5961" s="81" t="s">
        <v>0</v>
      </c>
      <c r="H5961" s="24" t="s">
        <v>27</v>
      </c>
      <c r="I5961" s="29">
        <v>2573792</v>
      </c>
      <c r="J5961" s="29">
        <f t="shared" ref="J5961" si="5041">SUM(J5962,J5970,J5972)</f>
        <v>2449484</v>
      </c>
      <c r="K5961" s="29">
        <f t="shared" ref="K5961" si="5042">SUM(K5962,K5970,K5972)</f>
        <v>1301119</v>
      </c>
      <c r="L5961" s="29">
        <f t="shared" ref="L5961:L5992" si="5043">M5961+N5961+O5961</f>
        <v>609380</v>
      </c>
      <c r="M5961" s="29">
        <f t="shared" ref="M5961:O5961" si="5044">SUM(M5962,M5970,M5972)</f>
        <v>203260</v>
      </c>
      <c r="N5961" s="29">
        <f t="shared" si="5044"/>
        <v>203060</v>
      </c>
      <c r="O5961" s="29">
        <f t="shared" si="5044"/>
        <v>203060</v>
      </c>
      <c r="P5961" s="29">
        <f t="shared" ref="P5961:P5992" si="5045">SUM(K5961+L5961)</f>
        <v>1910499</v>
      </c>
      <c r="Q5961" s="29">
        <f t="shared" si="5007"/>
        <v>77.995977928412671</v>
      </c>
    </row>
    <row r="5962" spans="1:17">
      <c r="A5962" s="12" t="s">
        <v>803</v>
      </c>
      <c r="B5962" s="12" t="s">
        <v>140</v>
      </c>
      <c r="C5962" s="12" t="s">
        <v>1247</v>
      </c>
      <c r="D5962" s="12" t="s">
        <v>1999</v>
      </c>
      <c r="E5962" s="18" t="s">
        <v>2</v>
      </c>
      <c r="F5962" s="18" t="s">
        <v>0</v>
      </c>
      <c r="G5962" s="81" t="s">
        <v>0</v>
      </c>
      <c r="H5962" s="18" t="s">
        <v>3</v>
      </c>
      <c r="I5962" s="3">
        <v>2026850</v>
      </c>
      <c r="J5962" s="3">
        <f t="shared" ref="J5962" si="5046">SUM(J5963:J5964)</f>
        <v>2037899</v>
      </c>
      <c r="K5962" s="3">
        <f t="shared" ref="K5962" si="5047">SUM(K5963:K5964)</f>
        <v>1093957</v>
      </c>
      <c r="L5962" s="3">
        <f t="shared" si="5043"/>
        <v>505500</v>
      </c>
      <c r="M5962" s="3">
        <f t="shared" ref="M5962:O5962" si="5048">SUM(M5963:M5964)</f>
        <v>168500</v>
      </c>
      <c r="N5962" s="3">
        <f t="shared" si="5048"/>
        <v>168500</v>
      </c>
      <c r="O5962" s="3">
        <f t="shared" si="5048"/>
        <v>168500</v>
      </c>
      <c r="P5962" s="3">
        <f t="shared" si="5045"/>
        <v>1599457</v>
      </c>
      <c r="Q5962" s="3">
        <f t="shared" si="5007"/>
        <v>78.485587362278508</v>
      </c>
    </row>
    <row r="5963" spans="1:17">
      <c r="A5963" s="12" t="s">
        <v>803</v>
      </c>
      <c r="B5963" s="12" t="s">
        <v>140</v>
      </c>
      <c r="C5963" s="12" t="s">
        <v>1247</v>
      </c>
      <c r="D5963" s="12" t="s">
        <v>1999</v>
      </c>
      <c r="E5963" s="11">
        <v>6111</v>
      </c>
      <c r="F5963" s="12"/>
      <c r="G5963" s="84" t="s">
        <v>3109</v>
      </c>
      <c r="H5963" s="13" t="s">
        <v>4</v>
      </c>
      <c r="I5963" s="2">
        <v>1799450</v>
      </c>
      <c r="J5963" s="2">
        <v>1799450</v>
      </c>
      <c r="K5963" s="2">
        <v>944027</v>
      </c>
      <c r="L5963" s="2">
        <f t="shared" si="5043"/>
        <v>450000</v>
      </c>
      <c r="M5963" s="2">
        <v>150000</v>
      </c>
      <c r="N5963" s="2">
        <v>150000</v>
      </c>
      <c r="O5963" s="2">
        <v>150000</v>
      </c>
      <c r="P5963" s="2">
        <f t="shared" si="5045"/>
        <v>1394027</v>
      </c>
      <c r="Q5963" s="2">
        <f t="shared" si="5007"/>
        <v>77.469615715913193</v>
      </c>
    </row>
    <row r="5964" spans="1:17">
      <c r="A5964" s="17" t="s">
        <v>803</v>
      </c>
      <c r="B5964" s="17" t="s">
        <v>140</v>
      </c>
      <c r="C5964" s="17" t="s">
        <v>1247</v>
      </c>
      <c r="D5964" s="17" t="s">
        <v>1999</v>
      </c>
      <c r="E5964" s="17" t="s">
        <v>91</v>
      </c>
      <c r="F5964" s="12" t="s">
        <v>0</v>
      </c>
      <c r="G5964" s="84" t="s">
        <v>0</v>
      </c>
      <c r="H5964" s="18" t="s">
        <v>5</v>
      </c>
      <c r="I5964" s="3">
        <v>227400</v>
      </c>
      <c r="J5964" s="3">
        <f t="shared" ref="J5964:K5964" si="5049">SUM(J5965:J5969)</f>
        <v>238449</v>
      </c>
      <c r="K5964" s="3">
        <f t="shared" si="5049"/>
        <v>149930</v>
      </c>
      <c r="L5964" s="3">
        <f t="shared" si="5043"/>
        <v>55500</v>
      </c>
      <c r="M5964" s="3">
        <f t="shared" ref="M5964:O5964" si="5050">SUM(M5965:M5969)</f>
        <v>18500</v>
      </c>
      <c r="N5964" s="3">
        <f t="shared" si="5050"/>
        <v>18500</v>
      </c>
      <c r="O5964" s="3">
        <f t="shared" si="5050"/>
        <v>18500</v>
      </c>
      <c r="P5964" s="3">
        <f t="shared" si="5045"/>
        <v>205430</v>
      </c>
      <c r="Q5964" s="3">
        <f t="shared" si="5007"/>
        <v>86.152594475128851</v>
      </c>
    </row>
    <row r="5965" spans="1:17">
      <c r="A5965" s="12" t="s">
        <v>803</v>
      </c>
      <c r="B5965" s="12" t="s">
        <v>140</v>
      </c>
      <c r="C5965" s="12" t="s">
        <v>1247</v>
      </c>
      <c r="D5965" s="12" t="s">
        <v>1999</v>
      </c>
      <c r="E5965" s="11">
        <v>6112</v>
      </c>
      <c r="F5965" s="12" t="s">
        <v>2001</v>
      </c>
      <c r="G5965" s="84" t="s">
        <v>3109</v>
      </c>
      <c r="H5965" s="13" t="s">
        <v>9</v>
      </c>
      <c r="I5965" s="2">
        <v>29000</v>
      </c>
      <c r="J5965" s="2">
        <v>29000</v>
      </c>
      <c r="K5965" s="2">
        <v>16116</v>
      </c>
      <c r="L5965" s="2">
        <f t="shared" si="5043"/>
        <v>10500</v>
      </c>
      <c r="M5965" s="2">
        <v>3500</v>
      </c>
      <c r="N5965" s="2">
        <v>3500</v>
      </c>
      <c r="O5965" s="2">
        <v>3500</v>
      </c>
      <c r="P5965" s="2">
        <f t="shared" si="5045"/>
        <v>26616</v>
      </c>
      <c r="Q5965" s="2">
        <f t="shared" si="5007"/>
        <v>91.779310344827593</v>
      </c>
    </row>
    <row r="5966" spans="1:17">
      <c r="A5966" s="12" t="s">
        <v>803</v>
      </c>
      <c r="B5966" s="12" t="s">
        <v>140</v>
      </c>
      <c r="C5966" s="12" t="s">
        <v>1247</v>
      </c>
      <c r="D5966" s="12" t="s">
        <v>1999</v>
      </c>
      <c r="E5966" s="11">
        <v>6112</v>
      </c>
      <c r="F5966" s="12" t="s">
        <v>2002</v>
      </c>
      <c r="G5966" s="84" t="s">
        <v>3109</v>
      </c>
      <c r="H5966" s="13" t="s">
        <v>10</v>
      </c>
      <c r="I5966" s="2">
        <v>141900</v>
      </c>
      <c r="J5966" s="2">
        <v>141900</v>
      </c>
      <c r="K5966" s="2">
        <v>80765</v>
      </c>
      <c r="L5966" s="2">
        <f t="shared" si="5043"/>
        <v>45000</v>
      </c>
      <c r="M5966" s="2">
        <v>15000</v>
      </c>
      <c r="N5966" s="2">
        <v>15000</v>
      </c>
      <c r="O5966" s="2">
        <v>15000</v>
      </c>
      <c r="P5966" s="2">
        <f t="shared" si="5045"/>
        <v>125765</v>
      </c>
      <c r="Q5966" s="2">
        <f t="shared" si="5007"/>
        <v>88.629316420014092</v>
      </c>
    </row>
    <row r="5967" spans="1:17">
      <c r="A5967" s="12" t="s">
        <v>803</v>
      </c>
      <c r="B5967" s="12" t="s">
        <v>140</v>
      </c>
      <c r="C5967" s="12" t="s">
        <v>1247</v>
      </c>
      <c r="D5967" s="12" t="s">
        <v>1999</v>
      </c>
      <c r="E5967" s="11">
        <v>6112</v>
      </c>
      <c r="F5967" s="12" t="s">
        <v>2003</v>
      </c>
      <c r="G5967" s="84" t="s">
        <v>3109</v>
      </c>
      <c r="H5967" s="13" t="s">
        <v>7</v>
      </c>
      <c r="I5967" s="2">
        <v>25000</v>
      </c>
      <c r="J5967" s="2">
        <v>36049</v>
      </c>
      <c r="K5967" s="2">
        <v>36049</v>
      </c>
      <c r="L5967" s="2">
        <f t="shared" si="5043"/>
        <v>0</v>
      </c>
      <c r="M5967" s="2"/>
      <c r="N5967" s="2"/>
      <c r="O5967" s="2"/>
      <c r="P5967" s="2">
        <f t="shared" si="5045"/>
        <v>36049</v>
      </c>
      <c r="Q5967" s="2">
        <f t="shared" si="5007"/>
        <v>100</v>
      </c>
    </row>
    <row r="5968" spans="1:17">
      <c r="A5968" s="12" t="s">
        <v>803</v>
      </c>
      <c r="B5968" s="12" t="s">
        <v>140</v>
      </c>
      <c r="C5968" s="12" t="s">
        <v>1247</v>
      </c>
      <c r="D5968" s="12" t="s">
        <v>1999</v>
      </c>
      <c r="E5968" s="11">
        <v>6112</v>
      </c>
      <c r="F5968" s="12" t="s">
        <v>2004</v>
      </c>
      <c r="G5968" s="84" t="s">
        <v>3109</v>
      </c>
      <c r="H5968" s="13" t="s">
        <v>8</v>
      </c>
      <c r="I5968" s="2">
        <v>7000</v>
      </c>
      <c r="J5968" s="2">
        <v>7000</v>
      </c>
      <c r="K5968" s="2">
        <v>7000</v>
      </c>
      <c r="L5968" s="2">
        <f t="shared" si="5043"/>
        <v>0</v>
      </c>
      <c r="M5968" s="2"/>
      <c r="N5968" s="2"/>
      <c r="O5968" s="2"/>
      <c r="P5968" s="2">
        <f t="shared" si="5045"/>
        <v>7000</v>
      </c>
      <c r="Q5968" s="2">
        <f t="shared" si="5007"/>
        <v>100</v>
      </c>
    </row>
    <row r="5969" spans="1:17">
      <c r="A5969" s="12" t="s">
        <v>803</v>
      </c>
      <c r="B5969" s="12" t="s">
        <v>140</v>
      </c>
      <c r="C5969" s="12" t="s">
        <v>1247</v>
      </c>
      <c r="D5969" s="12" t="s">
        <v>1999</v>
      </c>
      <c r="E5969" s="11">
        <v>6112</v>
      </c>
      <c r="F5969" s="12" t="s">
        <v>2005</v>
      </c>
      <c r="G5969" s="84" t="s">
        <v>3109</v>
      </c>
      <c r="H5969" s="13" t="s">
        <v>6</v>
      </c>
      <c r="I5969" s="2">
        <v>24500</v>
      </c>
      <c r="J5969" s="2">
        <v>24500</v>
      </c>
      <c r="K5969" s="2">
        <v>10000</v>
      </c>
      <c r="L5969" s="2">
        <f t="shared" si="5043"/>
        <v>0</v>
      </c>
      <c r="M5969" s="2"/>
      <c r="N5969" s="2"/>
      <c r="O5969" s="2"/>
      <c r="P5969" s="2">
        <f t="shared" si="5045"/>
        <v>10000</v>
      </c>
      <c r="Q5969" s="2">
        <f t="shared" si="5007"/>
        <v>40.816326530612244</v>
      </c>
    </row>
    <row r="5970" spans="1:17">
      <c r="A5970" s="12" t="s">
        <v>803</v>
      </c>
      <c r="B5970" s="12" t="s">
        <v>140</v>
      </c>
      <c r="C5970" s="12" t="s">
        <v>1247</v>
      </c>
      <c r="D5970" s="12" t="s">
        <v>1999</v>
      </c>
      <c r="E5970" s="18" t="s">
        <v>13</v>
      </c>
      <c r="F5970" s="18" t="s">
        <v>0</v>
      </c>
      <c r="G5970" s="81" t="s">
        <v>0</v>
      </c>
      <c r="H5970" s="18" t="s">
        <v>14</v>
      </c>
      <c r="I5970" s="3">
        <v>188942</v>
      </c>
      <c r="J5970" s="3">
        <f t="shared" ref="J5970:K5970" si="5051">SUM(J5971)</f>
        <v>188942</v>
      </c>
      <c r="K5970" s="3">
        <f t="shared" si="5051"/>
        <v>95324</v>
      </c>
      <c r="L5970" s="3">
        <f t="shared" si="5043"/>
        <v>48000</v>
      </c>
      <c r="M5970" s="3">
        <f t="shared" ref="M5970:O5970" si="5052">SUM(M5971)</f>
        <v>16000</v>
      </c>
      <c r="N5970" s="3">
        <f t="shared" si="5052"/>
        <v>16000</v>
      </c>
      <c r="O5970" s="3">
        <f t="shared" si="5052"/>
        <v>16000</v>
      </c>
      <c r="P5970" s="3">
        <f t="shared" si="5045"/>
        <v>143324</v>
      </c>
      <c r="Q5970" s="3">
        <f t="shared" si="5007"/>
        <v>75.856082819066174</v>
      </c>
    </row>
    <row r="5971" spans="1:17">
      <c r="A5971" s="12" t="s">
        <v>803</v>
      </c>
      <c r="B5971" s="12" t="s">
        <v>140</v>
      </c>
      <c r="C5971" s="12" t="s">
        <v>1247</v>
      </c>
      <c r="D5971" s="12" t="s">
        <v>1999</v>
      </c>
      <c r="E5971" s="11">
        <v>6121</v>
      </c>
      <c r="F5971" s="12"/>
      <c r="G5971" s="84" t="s">
        <v>3109</v>
      </c>
      <c r="H5971" s="13" t="s">
        <v>15</v>
      </c>
      <c r="I5971" s="2">
        <v>188942</v>
      </c>
      <c r="J5971" s="2">
        <v>188942</v>
      </c>
      <c r="K5971" s="2">
        <v>95324</v>
      </c>
      <c r="L5971" s="2">
        <f t="shared" si="5043"/>
        <v>48000</v>
      </c>
      <c r="M5971" s="2">
        <v>16000</v>
      </c>
      <c r="N5971" s="2">
        <v>16000</v>
      </c>
      <c r="O5971" s="2">
        <v>16000</v>
      </c>
      <c r="P5971" s="2">
        <f t="shared" si="5045"/>
        <v>143324</v>
      </c>
      <c r="Q5971" s="2">
        <f t="shared" si="5007"/>
        <v>75.856082819066174</v>
      </c>
    </row>
    <row r="5972" spans="1:17">
      <c r="A5972" s="12" t="s">
        <v>803</v>
      </c>
      <c r="B5972" s="12" t="s">
        <v>140</v>
      </c>
      <c r="C5972" s="12" t="s">
        <v>1247</v>
      </c>
      <c r="D5972" s="12" t="s">
        <v>1999</v>
      </c>
      <c r="E5972" s="18" t="s">
        <v>16</v>
      </c>
      <c r="F5972" s="18" t="s">
        <v>0</v>
      </c>
      <c r="G5972" s="81" t="s">
        <v>0</v>
      </c>
      <c r="H5972" s="18" t="s">
        <v>17</v>
      </c>
      <c r="I5972" s="3">
        <v>358000</v>
      </c>
      <c r="J5972" s="3">
        <f t="shared" ref="J5972:K5972" si="5053">SUM(J5973:J5979)</f>
        <v>222643</v>
      </c>
      <c r="K5972" s="3">
        <f t="shared" si="5053"/>
        <v>111838</v>
      </c>
      <c r="L5972" s="3">
        <f t="shared" si="5043"/>
        <v>55880</v>
      </c>
      <c r="M5972" s="3">
        <f t="shared" ref="M5972:O5972" si="5054">SUM(M5973:M5979)</f>
        <v>18760</v>
      </c>
      <c r="N5972" s="3">
        <f t="shared" si="5054"/>
        <v>18560</v>
      </c>
      <c r="O5972" s="3">
        <f t="shared" si="5054"/>
        <v>18560</v>
      </c>
      <c r="P5972" s="3">
        <f t="shared" si="5045"/>
        <v>167718</v>
      </c>
      <c r="Q5972" s="3">
        <f t="shared" si="5007"/>
        <v>75.330461770637299</v>
      </c>
    </row>
    <row r="5973" spans="1:17">
      <c r="A5973" s="12" t="s">
        <v>803</v>
      </c>
      <c r="B5973" s="12" t="s">
        <v>140</v>
      </c>
      <c r="C5973" s="12" t="s">
        <v>1247</v>
      </c>
      <c r="D5973" s="12" t="s">
        <v>1999</v>
      </c>
      <c r="E5973" s="11">
        <v>6131</v>
      </c>
      <c r="F5973" s="12"/>
      <c r="G5973" s="84" t="s">
        <v>3109</v>
      </c>
      <c r="H5973" s="13" t="s">
        <v>18</v>
      </c>
      <c r="I5973" s="2">
        <v>6300</v>
      </c>
      <c r="J5973" s="2">
        <v>100</v>
      </c>
      <c r="K5973" s="2">
        <v>100</v>
      </c>
      <c r="L5973" s="2">
        <f t="shared" si="5043"/>
        <v>0</v>
      </c>
      <c r="M5973" s="2"/>
      <c r="N5973" s="2"/>
      <c r="O5973" s="2"/>
      <c r="P5973" s="2">
        <f t="shared" si="5045"/>
        <v>100</v>
      </c>
      <c r="Q5973" s="2">
        <f t="shared" si="5007"/>
        <v>100</v>
      </c>
    </row>
    <row r="5974" spans="1:17">
      <c r="A5974" s="12" t="s">
        <v>803</v>
      </c>
      <c r="B5974" s="12" t="s">
        <v>140</v>
      </c>
      <c r="C5974" s="12" t="s">
        <v>1247</v>
      </c>
      <c r="D5974" s="12" t="s">
        <v>1999</v>
      </c>
      <c r="E5974" s="11">
        <v>6132</v>
      </c>
      <c r="F5974" s="12"/>
      <c r="G5974" s="84" t="s">
        <v>3109</v>
      </c>
      <c r="H5974" s="13" t="s">
        <v>19</v>
      </c>
      <c r="I5974" s="2">
        <v>127000</v>
      </c>
      <c r="J5974" s="2">
        <v>126000</v>
      </c>
      <c r="K5974" s="2">
        <v>63000</v>
      </c>
      <c r="L5974" s="2">
        <f t="shared" si="5043"/>
        <v>31500</v>
      </c>
      <c r="M5974" s="2">
        <v>10500</v>
      </c>
      <c r="N5974" s="2">
        <v>10500</v>
      </c>
      <c r="O5974" s="2">
        <v>10500</v>
      </c>
      <c r="P5974" s="2">
        <f t="shared" si="5045"/>
        <v>94500</v>
      </c>
      <c r="Q5974" s="2">
        <f t="shared" si="5007"/>
        <v>75</v>
      </c>
    </row>
    <row r="5975" spans="1:17">
      <c r="A5975" s="12" t="s">
        <v>803</v>
      </c>
      <c r="B5975" s="12" t="s">
        <v>140</v>
      </c>
      <c r="C5975" s="12" t="s">
        <v>1247</v>
      </c>
      <c r="D5975" s="12" t="s">
        <v>1999</v>
      </c>
      <c r="E5975" s="11">
        <v>6133</v>
      </c>
      <c r="F5975" s="12"/>
      <c r="G5975" s="84" t="s">
        <v>3109</v>
      </c>
      <c r="H5975" s="13" t="s">
        <v>20</v>
      </c>
      <c r="I5975" s="2">
        <v>28000</v>
      </c>
      <c r="J5975" s="2">
        <v>25000</v>
      </c>
      <c r="K5975" s="2">
        <v>12400</v>
      </c>
      <c r="L5975" s="2">
        <f t="shared" si="5043"/>
        <v>6300</v>
      </c>
      <c r="M5975" s="2">
        <v>2100</v>
      </c>
      <c r="N5975" s="2">
        <v>2100</v>
      </c>
      <c r="O5975" s="2">
        <v>2100</v>
      </c>
      <c r="P5975" s="2">
        <f t="shared" si="5045"/>
        <v>18700</v>
      </c>
      <c r="Q5975" s="2">
        <f t="shared" si="5007"/>
        <v>74.8</v>
      </c>
    </row>
    <row r="5976" spans="1:17">
      <c r="A5976" s="12" t="s">
        <v>803</v>
      </c>
      <c r="B5976" s="12" t="s">
        <v>140</v>
      </c>
      <c r="C5976" s="12" t="s">
        <v>1247</v>
      </c>
      <c r="D5976" s="12" t="s">
        <v>1999</v>
      </c>
      <c r="E5976" s="11">
        <v>6134</v>
      </c>
      <c r="F5976" s="12"/>
      <c r="G5976" s="84" t="s">
        <v>3109</v>
      </c>
      <c r="H5976" s="13" t="s">
        <v>21</v>
      </c>
      <c r="I5976" s="2">
        <v>115000</v>
      </c>
      <c r="J5976" s="2">
        <v>15000</v>
      </c>
      <c r="K5976" s="2">
        <v>7560</v>
      </c>
      <c r="L5976" s="2">
        <f t="shared" si="5043"/>
        <v>3780</v>
      </c>
      <c r="M5976" s="2">
        <v>1260</v>
      </c>
      <c r="N5976" s="2">
        <v>1260</v>
      </c>
      <c r="O5976" s="2">
        <v>1260</v>
      </c>
      <c r="P5976" s="2">
        <f t="shared" si="5045"/>
        <v>11340</v>
      </c>
      <c r="Q5976" s="2">
        <f t="shared" si="5007"/>
        <v>75.599999999999994</v>
      </c>
    </row>
    <row r="5977" spans="1:17">
      <c r="A5977" s="12" t="s">
        <v>803</v>
      </c>
      <c r="B5977" s="12" t="s">
        <v>140</v>
      </c>
      <c r="C5977" s="12" t="s">
        <v>1247</v>
      </c>
      <c r="D5977" s="12" t="s">
        <v>1999</v>
      </c>
      <c r="E5977" s="11">
        <v>6135</v>
      </c>
      <c r="F5977" s="12"/>
      <c r="G5977" s="84" t="s">
        <v>3109</v>
      </c>
      <c r="H5977" s="13" t="s">
        <v>22</v>
      </c>
      <c r="I5977" s="2">
        <v>9500</v>
      </c>
      <c r="J5977" s="2">
        <v>500</v>
      </c>
      <c r="K5977" s="2">
        <v>300</v>
      </c>
      <c r="L5977" s="2">
        <f t="shared" si="5043"/>
        <v>200</v>
      </c>
      <c r="M5977" s="2">
        <v>200</v>
      </c>
      <c r="N5977" s="2"/>
      <c r="O5977" s="2"/>
      <c r="P5977" s="2">
        <f t="shared" si="5045"/>
        <v>500</v>
      </c>
      <c r="Q5977" s="2">
        <f t="shared" si="5007"/>
        <v>100</v>
      </c>
    </row>
    <row r="5978" spans="1:17">
      <c r="A5978" s="12" t="s">
        <v>803</v>
      </c>
      <c r="B5978" s="12" t="s">
        <v>140</v>
      </c>
      <c r="C5978" s="12" t="s">
        <v>1247</v>
      </c>
      <c r="D5978" s="12" t="s">
        <v>1999</v>
      </c>
      <c r="E5978" s="11">
        <v>6137</v>
      </c>
      <c r="F5978" s="12"/>
      <c r="G5978" s="84" t="s">
        <v>3109</v>
      </c>
      <c r="H5978" s="13" t="s">
        <v>24</v>
      </c>
      <c r="I5978" s="2">
        <v>19000</v>
      </c>
      <c r="J5978" s="2">
        <v>17000</v>
      </c>
      <c r="K5978" s="2">
        <v>8500</v>
      </c>
      <c r="L5978" s="2">
        <f t="shared" si="5043"/>
        <v>4500</v>
      </c>
      <c r="M5978" s="2">
        <v>1500</v>
      </c>
      <c r="N5978" s="2">
        <v>1500</v>
      </c>
      <c r="O5978" s="2">
        <v>1500</v>
      </c>
      <c r="P5978" s="2">
        <f t="shared" si="5045"/>
        <v>13000</v>
      </c>
      <c r="Q5978" s="2">
        <f t="shared" si="5007"/>
        <v>76.470588235294116</v>
      </c>
    </row>
    <row r="5979" spans="1:17">
      <c r="A5979" s="17" t="s">
        <v>803</v>
      </c>
      <c r="B5979" s="17" t="s">
        <v>140</v>
      </c>
      <c r="C5979" s="17" t="s">
        <v>1247</v>
      </c>
      <c r="D5979" s="17" t="s">
        <v>1999</v>
      </c>
      <c r="E5979" s="17" t="s">
        <v>99</v>
      </c>
      <c r="F5979" s="12" t="s">
        <v>0</v>
      </c>
      <c r="G5979" s="84" t="s">
        <v>0</v>
      </c>
      <c r="H5979" s="18" t="s">
        <v>26</v>
      </c>
      <c r="I5979" s="3">
        <v>53200</v>
      </c>
      <c r="J5979" s="3">
        <f t="shared" ref="J5979:K5979" si="5055">SUM(J5980:J5982)</f>
        <v>39043</v>
      </c>
      <c r="K5979" s="3">
        <f t="shared" si="5055"/>
        <v>19978</v>
      </c>
      <c r="L5979" s="3">
        <f t="shared" si="5043"/>
        <v>9600</v>
      </c>
      <c r="M5979" s="3">
        <f t="shared" ref="M5979:O5979" si="5056">SUM(M5980:M5982)</f>
        <v>3200</v>
      </c>
      <c r="N5979" s="3">
        <f t="shared" si="5056"/>
        <v>3200</v>
      </c>
      <c r="O5979" s="3">
        <f t="shared" si="5056"/>
        <v>3200</v>
      </c>
      <c r="P5979" s="3">
        <f t="shared" si="5045"/>
        <v>29578</v>
      </c>
      <c r="Q5979" s="3">
        <f t="shared" si="5007"/>
        <v>75.757498143073022</v>
      </c>
    </row>
    <row r="5980" spans="1:17">
      <c r="A5980" s="12" t="s">
        <v>803</v>
      </c>
      <c r="B5980" s="12" t="s">
        <v>140</v>
      </c>
      <c r="C5980" s="12" t="s">
        <v>1247</v>
      </c>
      <c r="D5980" s="12" t="s">
        <v>1999</v>
      </c>
      <c r="E5980" s="11">
        <v>6139</v>
      </c>
      <c r="F5980" s="12"/>
      <c r="G5980" s="84" t="s">
        <v>3109</v>
      </c>
      <c r="H5980" s="13" t="s">
        <v>26</v>
      </c>
      <c r="I5980" s="2">
        <v>47700</v>
      </c>
      <c r="J5980" s="2">
        <v>33543</v>
      </c>
      <c r="K5980" s="2">
        <v>17043</v>
      </c>
      <c r="L5980" s="2">
        <f t="shared" si="5043"/>
        <v>8100</v>
      </c>
      <c r="M5980" s="2">
        <v>2700</v>
      </c>
      <c r="N5980" s="2">
        <v>2700</v>
      </c>
      <c r="O5980" s="2">
        <v>2700</v>
      </c>
      <c r="P5980" s="2">
        <f t="shared" si="5045"/>
        <v>25143</v>
      </c>
      <c r="Q5980" s="2">
        <f t="shared" si="5007"/>
        <v>74.957517216706918</v>
      </c>
    </row>
    <row r="5981" spans="1:17">
      <c r="A5981" s="12" t="s">
        <v>803</v>
      </c>
      <c r="B5981" s="12" t="s">
        <v>140</v>
      </c>
      <c r="C5981" s="12" t="s">
        <v>1247</v>
      </c>
      <c r="D5981" s="12" t="s">
        <v>1999</v>
      </c>
      <c r="E5981" s="11">
        <v>6139</v>
      </c>
      <c r="F5981" s="12" t="s">
        <v>2006</v>
      </c>
      <c r="G5981" s="84" t="s">
        <v>3109</v>
      </c>
      <c r="H5981" s="13" t="s">
        <v>108</v>
      </c>
      <c r="I5981" s="2">
        <v>5400</v>
      </c>
      <c r="J5981" s="2">
        <v>5400</v>
      </c>
      <c r="K5981" s="2">
        <v>2935</v>
      </c>
      <c r="L5981" s="2">
        <f t="shared" si="5043"/>
        <v>1500</v>
      </c>
      <c r="M5981" s="2">
        <v>500</v>
      </c>
      <c r="N5981" s="2">
        <v>500</v>
      </c>
      <c r="O5981" s="2">
        <v>500</v>
      </c>
      <c r="P5981" s="2">
        <f t="shared" si="5045"/>
        <v>4435</v>
      </c>
      <c r="Q5981" s="2">
        <f t="shared" ref="Q5981:Q6044" si="5057">IF(J5981=0,"-",P5981/J5981*100)</f>
        <v>82.129629629629633</v>
      </c>
    </row>
    <row r="5982" spans="1:17" ht="22.5">
      <c r="A5982" s="12" t="s">
        <v>803</v>
      </c>
      <c r="B5982" s="12" t="s">
        <v>140</v>
      </c>
      <c r="C5982" s="12" t="s">
        <v>1247</v>
      </c>
      <c r="D5982" s="12" t="s">
        <v>1999</v>
      </c>
      <c r="E5982" s="11">
        <v>6139</v>
      </c>
      <c r="F5982" s="12" t="s">
        <v>2007</v>
      </c>
      <c r="G5982" s="84" t="s">
        <v>3109</v>
      </c>
      <c r="H5982" s="13" t="s">
        <v>114</v>
      </c>
      <c r="I5982" s="2">
        <v>100</v>
      </c>
      <c r="J5982" s="2">
        <v>100</v>
      </c>
      <c r="K5982" s="2">
        <v>0</v>
      </c>
      <c r="L5982" s="2">
        <f t="shared" si="5043"/>
        <v>0</v>
      </c>
      <c r="M5982" s="2"/>
      <c r="N5982" s="2"/>
      <c r="O5982" s="2"/>
      <c r="P5982" s="2">
        <f t="shared" si="5045"/>
        <v>0</v>
      </c>
      <c r="Q5982" s="2">
        <f t="shared" si="5057"/>
        <v>0</v>
      </c>
    </row>
    <row r="5983" spans="1:17" ht="22.5">
      <c r="A5983" s="17" t="s">
        <v>0</v>
      </c>
      <c r="B5983" s="17" t="s">
        <v>0</v>
      </c>
      <c r="C5983" s="17" t="s">
        <v>0</v>
      </c>
      <c r="D5983" s="18" t="s">
        <v>0</v>
      </c>
      <c r="E5983" s="18" t="s">
        <v>0</v>
      </c>
      <c r="F5983" s="18" t="s">
        <v>0</v>
      </c>
      <c r="G5983" s="81" t="s">
        <v>0</v>
      </c>
      <c r="H5983" s="24" t="s">
        <v>36</v>
      </c>
      <c r="I5983" s="29">
        <v>100</v>
      </c>
      <c r="J5983" s="29">
        <f t="shared" ref="J5983:K5985" si="5058">SUM(J5984)</f>
        <v>20636</v>
      </c>
      <c r="K5983" s="29">
        <f t="shared" si="5058"/>
        <v>20536</v>
      </c>
      <c r="L5983" s="29">
        <f t="shared" si="5043"/>
        <v>0</v>
      </c>
      <c r="M5983" s="29">
        <f t="shared" ref="M5983:O5985" si="5059">SUM(M5984)</f>
        <v>0</v>
      </c>
      <c r="N5983" s="29">
        <f t="shared" si="5059"/>
        <v>0</v>
      </c>
      <c r="O5983" s="29">
        <f t="shared" si="5059"/>
        <v>0</v>
      </c>
      <c r="P5983" s="29">
        <f t="shared" si="5045"/>
        <v>20536</v>
      </c>
      <c r="Q5983" s="29">
        <f t="shared" si="5057"/>
        <v>99.515409963171152</v>
      </c>
    </row>
    <row r="5984" spans="1:17">
      <c r="A5984" s="12" t="s">
        <v>803</v>
      </c>
      <c r="B5984" s="12" t="s">
        <v>140</v>
      </c>
      <c r="C5984" s="12" t="s">
        <v>1247</v>
      </c>
      <c r="D5984" s="12" t="s">
        <v>1999</v>
      </c>
      <c r="E5984" s="18" t="s">
        <v>28</v>
      </c>
      <c r="F5984" s="18" t="s">
        <v>0</v>
      </c>
      <c r="G5984" s="81" t="s">
        <v>0</v>
      </c>
      <c r="H5984" s="18" t="s">
        <v>29</v>
      </c>
      <c r="I5984" s="3">
        <v>100</v>
      </c>
      <c r="J5984" s="3">
        <f t="shared" si="5058"/>
        <v>20636</v>
      </c>
      <c r="K5984" s="3">
        <f t="shared" si="5058"/>
        <v>20536</v>
      </c>
      <c r="L5984" s="3">
        <f t="shared" si="5043"/>
        <v>0</v>
      </c>
      <c r="M5984" s="3">
        <f t="shared" si="5059"/>
        <v>0</v>
      </c>
      <c r="N5984" s="3">
        <f t="shared" si="5059"/>
        <v>0</v>
      </c>
      <c r="O5984" s="3">
        <f t="shared" si="5059"/>
        <v>0</v>
      </c>
      <c r="P5984" s="3">
        <f t="shared" si="5045"/>
        <v>20536</v>
      </c>
      <c r="Q5984" s="3">
        <f t="shared" si="5057"/>
        <v>99.515409963171152</v>
      </c>
    </row>
    <row r="5985" spans="1:17">
      <c r="A5985" s="17" t="s">
        <v>803</v>
      </c>
      <c r="B5985" s="17" t="s">
        <v>140</v>
      </c>
      <c r="C5985" s="17" t="s">
        <v>1247</v>
      </c>
      <c r="D5985" s="17" t="s">
        <v>1999</v>
      </c>
      <c r="E5985" s="17" t="s">
        <v>120</v>
      </c>
      <c r="F5985" s="12" t="s">
        <v>0</v>
      </c>
      <c r="G5985" s="84" t="s">
        <v>0</v>
      </c>
      <c r="H5985" s="18" t="s">
        <v>35</v>
      </c>
      <c r="I5985" s="3">
        <v>100</v>
      </c>
      <c r="J5985" s="3">
        <f t="shared" si="5058"/>
        <v>20636</v>
      </c>
      <c r="K5985" s="3">
        <f t="shared" si="5058"/>
        <v>20536</v>
      </c>
      <c r="L5985" s="3">
        <f t="shared" si="5043"/>
        <v>0</v>
      </c>
      <c r="M5985" s="3">
        <f t="shared" si="5059"/>
        <v>0</v>
      </c>
      <c r="N5985" s="3">
        <f t="shared" si="5059"/>
        <v>0</v>
      </c>
      <c r="O5985" s="3">
        <f t="shared" si="5059"/>
        <v>0</v>
      </c>
      <c r="P5985" s="3">
        <f t="shared" si="5045"/>
        <v>20536</v>
      </c>
      <c r="Q5985" s="3">
        <f t="shared" si="5057"/>
        <v>99.515409963171152</v>
      </c>
    </row>
    <row r="5986" spans="1:17">
      <c r="A5986" s="12" t="s">
        <v>803</v>
      </c>
      <c r="B5986" s="12" t="s">
        <v>140</v>
      </c>
      <c r="C5986" s="12" t="s">
        <v>1247</v>
      </c>
      <c r="D5986" s="12" t="s">
        <v>1999</v>
      </c>
      <c r="E5986" s="11">
        <v>6148</v>
      </c>
      <c r="F5986" s="12"/>
      <c r="G5986" s="84" t="s">
        <v>3109</v>
      </c>
      <c r="H5986" s="13" t="s">
        <v>35</v>
      </c>
      <c r="I5986" s="2">
        <v>100</v>
      </c>
      <c r="J5986" s="2">
        <v>20636</v>
      </c>
      <c r="K5986" s="2">
        <v>20536</v>
      </c>
      <c r="L5986" s="2">
        <f t="shared" si="5043"/>
        <v>0</v>
      </c>
      <c r="M5986" s="2"/>
      <c r="N5986" s="2"/>
      <c r="O5986" s="2"/>
      <c r="P5986" s="2">
        <f t="shared" si="5045"/>
        <v>20536</v>
      </c>
      <c r="Q5986" s="2">
        <f t="shared" si="5057"/>
        <v>99.515409963171152</v>
      </c>
    </row>
    <row r="5987" spans="1:17" ht="22.5">
      <c r="A5987" s="17" t="s">
        <v>0</v>
      </c>
      <c r="B5987" s="17" t="s">
        <v>0</v>
      </c>
      <c r="C5987" s="17" t="s">
        <v>0</v>
      </c>
      <c r="D5987" s="18" t="s">
        <v>0</v>
      </c>
      <c r="E5987" s="18" t="s">
        <v>0</v>
      </c>
      <c r="F5987" s="18" t="s">
        <v>0</v>
      </c>
      <c r="G5987" s="81" t="s">
        <v>0</v>
      </c>
      <c r="H5987" s="24" t="s">
        <v>58</v>
      </c>
      <c r="I5987" s="29">
        <v>50000</v>
      </c>
      <c r="J5987" s="29">
        <f t="shared" ref="J5987:K5987" si="5060">SUM(J5988)</f>
        <v>30000</v>
      </c>
      <c r="K5987" s="29">
        <f t="shared" si="5060"/>
        <v>15000</v>
      </c>
      <c r="L5987" s="29">
        <f t="shared" si="5043"/>
        <v>15000</v>
      </c>
      <c r="M5987" s="29">
        <f t="shared" ref="M5987:O5987" si="5061">SUM(M5988)</f>
        <v>10000</v>
      </c>
      <c r="N5987" s="29">
        <f t="shared" si="5061"/>
        <v>5000</v>
      </c>
      <c r="O5987" s="29">
        <f t="shared" si="5061"/>
        <v>0</v>
      </c>
      <c r="P5987" s="29">
        <f t="shared" si="5045"/>
        <v>30000</v>
      </c>
      <c r="Q5987" s="29">
        <f t="shared" si="5057"/>
        <v>100</v>
      </c>
    </row>
    <row r="5988" spans="1:17">
      <c r="A5988" s="12" t="s">
        <v>803</v>
      </c>
      <c r="B5988" s="12" t="s">
        <v>140</v>
      </c>
      <c r="C5988" s="12" t="s">
        <v>1247</v>
      </c>
      <c r="D5988" s="12" t="s">
        <v>1999</v>
      </c>
      <c r="E5988" s="18" t="s">
        <v>50</v>
      </c>
      <c r="F5988" s="18" t="s">
        <v>0</v>
      </c>
      <c r="G5988" s="81" t="s">
        <v>0</v>
      </c>
      <c r="H5988" s="18" t="s">
        <v>51</v>
      </c>
      <c r="I5988" s="3">
        <v>50000</v>
      </c>
      <c r="J5988" s="3">
        <f t="shared" ref="J5988" si="5062">SUM(J5989:J5990)</f>
        <v>30000</v>
      </c>
      <c r="K5988" s="3">
        <f t="shared" ref="K5988" si="5063">SUM(K5989:K5990)</f>
        <v>15000</v>
      </c>
      <c r="L5988" s="3">
        <f t="shared" si="5043"/>
        <v>15000</v>
      </c>
      <c r="M5988" s="3">
        <f t="shared" ref="M5988:O5988" si="5064">SUM(M5989:M5990)</f>
        <v>10000</v>
      </c>
      <c r="N5988" s="3">
        <f t="shared" si="5064"/>
        <v>5000</v>
      </c>
      <c r="O5988" s="3">
        <f t="shared" si="5064"/>
        <v>0</v>
      </c>
      <c r="P5988" s="3">
        <f t="shared" si="5045"/>
        <v>30000</v>
      </c>
      <c r="Q5988" s="3">
        <f t="shared" si="5057"/>
        <v>100</v>
      </c>
    </row>
    <row r="5989" spans="1:17">
      <c r="A5989" s="12" t="s">
        <v>803</v>
      </c>
      <c r="B5989" s="12" t="s">
        <v>140</v>
      </c>
      <c r="C5989" s="12" t="s">
        <v>1247</v>
      </c>
      <c r="D5989" s="12" t="s">
        <v>1999</v>
      </c>
      <c r="E5989" s="11">
        <v>8213</v>
      </c>
      <c r="F5989" s="12"/>
      <c r="G5989" s="84" t="s">
        <v>3109</v>
      </c>
      <c r="H5989" s="13" t="s">
        <v>54</v>
      </c>
      <c r="I5989" s="2">
        <v>30000</v>
      </c>
      <c r="J5989" s="2">
        <v>20000</v>
      </c>
      <c r="K5989" s="2">
        <v>10000</v>
      </c>
      <c r="L5989" s="2">
        <f t="shared" si="5043"/>
        <v>10000</v>
      </c>
      <c r="M5989" s="2">
        <v>5000</v>
      </c>
      <c r="N5989" s="2">
        <v>5000</v>
      </c>
      <c r="O5989" s="2"/>
      <c r="P5989" s="2">
        <f t="shared" si="5045"/>
        <v>20000</v>
      </c>
      <c r="Q5989" s="2">
        <f t="shared" si="5057"/>
        <v>100</v>
      </c>
    </row>
    <row r="5990" spans="1:17">
      <c r="A5990" s="12" t="s">
        <v>803</v>
      </c>
      <c r="B5990" s="12" t="s">
        <v>140</v>
      </c>
      <c r="C5990" s="12" t="s">
        <v>1247</v>
      </c>
      <c r="D5990" s="12" t="s">
        <v>1999</v>
      </c>
      <c r="E5990" s="11">
        <v>8216</v>
      </c>
      <c r="F5990" s="12"/>
      <c r="G5990" s="84" t="s">
        <v>3109</v>
      </c>
      <c r="H5990" s="13" t="s">
        <v>57</v>
      </c>
      <c r="I5990" s="2">
        <v>20000</v>
      </c>
      <c r="J5990" s="2">
        <v>10000</v>
      </c>
      <c r="K5990" s="2">
        <v>5000</v>
      </c>
      <c r="L5990" s="2">
        <f t="shared" si="5043"/>
        <v>5000</v>
      </c>
      <c r="M5990" s="2">
        <v>5000</v>
      </c>
      <c r="N5990" s="2"/>
      <c r="O5990" s="2"/>
      <c r="P5990" s="2">
        <f t="shared" si="5045"/>
        <v>10000</v>
      </c>
      <c r="Q5990" s="2">
        <f t="shared" si="5057"/>
        <v>100</v>
      </c>
    </row>
    <row r="5991" spans="1:17">
      <c r="A5991" s="13" t="s">
        <v>0</v>
      </c>
      <c r="B5991" s="13" t="s">
        <v>0</v>
      </c>
      <c r="C5991" s="13" t="s">
        <v>0</v>
      </c>
      <c r="D5991" s="13" t="s">
        <v>0</v>
      </c>
      <c r="E5991" s="13" t="s">
        <v>0</v>
      </c>
      <c r="F5991" s="13" t="s">
        <v>0</v>
      </c>
      <c r="G5991" s="84" t="s">
        <v>0</v>
      </c>
      <c r="H5991" s="24" t="s">
        <v>2008</v>
      </c>
      <c r="I5991" s="29">
        <v>2623892</v>
      </c>
      <c r="J5991" s="29">
        <f t="shared" ref="J5991:K5991" si="5065">SUM(J5961,J5983,J5987)</f>
        <v>2500120</v>
      </c>
      <c r="K5991" s="29">
        <f t="shared" si="5065"/>
        <v>1336655</v>
      </c>
      <c r="L5991" s="29">
        <f t="shared" si="5043"/>
        <v>624380</v>
      </c>
      <c r="M5991" s="29">
        <f t="shared" ref="M5991:O5991" si="5066">SUM(M5961,M5983,M5987)</f>
        <v>213260</v>
      </c>
      <c r="N5991" s="29">
        <f t="shared" si="5066"/>
        <v>208060</v>
      </c>
      <c r="O5991" s="29">
        <f t="shared" si="5066"/>
        <v>203060</v>
      </c>
      <c r="P5991" s="29">
        <f t="shared" si="5045"/>
        <v>1961035</v>
      </c>
      <c r="Q5991" s="29">
        <f t="shared" si="5057"/>
        <v>78.437634993520305</v>
      </c>
    </row>
    <row r="5992" spans="1:17" ht="15.75" thickBot="1">
      <c r="A5992" s="13" t="s">
        <v>0</v>
      </c>
      <c r="B5992" s="13" t="s">
        <v>0</v>
      </c>
      <c r="C5992" s="13" t="s">
        <v>0</v>
      </c>
      <c r="D5992" s="13" t="s">
        <v>0</v>
      </c>
      <c r="E5992" s="13" t="s">
        <v>0</v>
      </c>
      <c r="F5992" s="13" t="s">
        <v>0</v>
      </c>
      <c r="G5992" s="84" t="s">
        <v>0</v>
      </c>
      <c r="H5992" s="18" t="s">
        <v>125</v>
      </c>
      <c r="I5992" s="3">
        <v>54</v>
      </c>
      <c r="J5992" s="3">
        <v>54</v>
      </c>
      <c r="K5992" s="3">
        <v>0</v>
      </c>
      <c r="L5992" s="3">
        <f t="shared" si="5043"/>
        <v>0</v>
      </c>
      <c r="M5992" s="3"/>
      <c r="N5992" s="3"/>
      <c r="O5992" s="3"/>
      <c r="P5992" s="3">
        <f t="shared" si="5045"/>
        <v>0</v>
      </c>
      <c r="Q5992" s="3">
        <f t="shared" si="5057"/>
        <v>0</v>
      </c>
    </row>
    <row r="5993" spans="1:17" ht="45.75" thickBot="1">
      <c r="A5993" s="109" t="s">
        <v>0</v>
      </c>
      <c r="B5993" s="109" t="s">
        <v>0</v>
      </c>
      <c r="C5993" s="109" t="s">
        <v>0</v>
      </c>
      <c r="D5993" s="109" t="s">
        <v>0</v>
      </c>
      <c r="E5993" s="109" t="s">
        <v>0</v>
      </c>
      <c r="F5993" s="109" t="s">
        <v>0</v>
      </c>
      <c r="G5993" s="121" t="s">
        <v>0</v>
      </c>
      <c r="H5993" s="1" t="s">
        <v>126</v>
      </c>
      <c r="I5993" s="1" t="s">
        <v>3016</v>
      </c>
      <c r="J5993" s="1" t="s">
        <v>3199</v>
      </c>
      <c r="K5993" s="1" t="s">
        <v>3198</v>
      </c>
      <c r="L5993" s="1" t="s">
        <v>3191</v>
      </c>
      <c r="M5993" s="1" t="s">
        <v>3193</v>
      </c>
      <c r="N5993" s="1" t="s">
        <v>3194</v>
      </c>
      <c r="O5993" s="1" t="s">
        <v>3195</v>
      </c>
      <c r="P5993" s="1" t="s">
        <v>3192</v>
      </c>
      <c r="Q5993" s="1" t="s">
        <v>3185</v>
      </c>
    </row>
    <row r="5994" spans="1:17">
      <c r="A5994" s="110"/>
      <c r="B5994" s="110"/>
      <c r="C5994" s="110"/>
      <c r="D5994" s="110"/>
      <c r="E5994" s="110"/>
      <c r="F5994" s="110"/>
      <c r="G5994" s="122"/>
      <c r="H5994" s="26" t="s">
        <v>0</v>
      </c>
      <c r="I5994" s="28">
        <v>1</v>
      </c>
      <c r="J5994" s="28">
        <v>2</v>
      </c>
      <c r="K5994" s="28">
        <v>3</v>
      </c>
      <c r="L5994" s="28" t="s">
        <v>3186</v>
      </c>
      <c r="M5994" s="28">
        <v>5</v>
      </c>
      <c r="N5994" s="28">
        <v>6</v>
      </c>
      <c r="O5994" s="28">
        <v>7</v>
      </c>
      <c r="P5994" s="28" t="s">
        <v>3187</v>
      </c>
      <c r="Q5994" s="28">
        <v>9</v>
      </c>
    </row>
    <row r="5995" spans="1:17">
      <c r="A5995" s="110"/>
      <c r="B5995" s="110"/>
      <c r="C5995" s="110"/>
      <c r="D5995" s="110"/>
      <c r="E5995" s="110"/>
      <c r="F5995" s="110"/>
      <c r="G5995" s="122"/>
      <c r="H5995" s="8" t="s">
        <v>878</v>
      </c>
      <c r="I5995" s="9">
        <v>2623892</v>
      </c>
      <c r="J5995" s="9">
        <f t="shared" ref="J5995" si="5067">SUM(J5991)</f>
        <v>2500120</v>
      </c>
      <c r="K5995" s="9">
        <f t="shared" ref="K5995" si="5068">SUM(K5991)</f>
        <v>1336655</v>
      </c>
      <c r="L5995" s="9">
        <f t="shared" ref="L5995:L5996" si="5069">M5995+N5995+O5995</f>
        <v>624380</v>
      </c>
      <c r="M5995" s="9">
        <f t="shared" ref="M5995:O5995" si="5070">SUM(M5991)</f>
        <v>213260</v>
      </c>
      <c r="N5995" s="9">
        <f t="shared" si="5070"/>
        <v>208060</v>
      </c>
      <c r="O5995" s="9">
        <f t="shared" si="5070"/>
        <v>203060</v>
      </c>
      <c r="P5995" s="9">
        <f t="shared" ref="P5995:P5996" si="5071">SUM(K5995+L5995)</f>
        <v>1961035</v>
      </c>
      <c r="Q5995" s="9">
        <f t="shared" si="5057"/>
        <v>78.437634993520305</v>
      </c>
    </row>
    <row r="5996" spans="1:17">
      <c r="A5996" s="110"/>
      <c r="B5996" s="110"/>
      <c r="C5996" s="110"/>
      <c r="D5996" s="110"/>
      <c r="E5996" s="110"/>
      <c r="F5996" s="110"/>
      <c r="G5996" s="122"/>
      <c r="H5996" s="10" t="s">
        <v>68</v>
      </c>
      <c r="I5996" s="9">
        <v>2623892</v>
      </c>
      <c r="J5996" s="9">
        <f t="shared" ref="J5996" si="5072">SUM(J5995)</f>
        <v>2500120</v>
      </c>
      <c r="K5996" s="9">
        <f t="shared" ref="K5996" si="5073">SUM(K5995)</f>
        <v>1336655</v>
      </c>
      <c r="L5996" s="9">
        <f t="shared" si="5069"/>
        <v>624380</v>
      </c>
      <c r="M5996" s="9">
        <f t="shared" ref="M5996:O5996" si="5074">SUM(M5995)</f>
        <v>213260</v>
      </c>
      <c r="N5996" s="9">
        <f t="shared" si="5074"/>
        <v>208060</v>
      </c>
      <c r="O5996" s="9">
        <f t="shared" si="5074"/>
        <v>203060</v>
      </c>
      <c r="P5996" s="9">
        <f t="shared" si="5071"/>
        <v>1961035</v>
      </c>
      <c r="Q5996" s="9">
        <f t="shared" si="5057"/>
        <v>78.437634993520305</v>
      </c>
    </row>
    <row r="5997" spans="1:17">
      <c r="A5997" s="111"/>
      <c r="B5997" s="111"/>
      <c r="C5997" s="111"/>
      <c r="D5997" s="111"/>
      <c r="E5997" s="111"/>
      <c r="F5997" s="111"/>
      <c r="G5997" s="123"/>
      <c r="Q5997" t="str">
        <f t="shared" si="5057"/>
        <v>-</v>
      </c>
    </row>
    <row r="5998" spans="1:17" ht="15.75" thickBot="1">
      <c r="A5998" s="13" t="s">
        <v>0</v>
      </c>
      <c r="B5998" s="13" t="s">
        <v>0</v>
      </c>
      <c r="C5998" s="13" t="s">
        <v>0</v>
      </c>
      <c r="D5998" s="13" t="s">
        <v>0</v>
      </c>
      <c r="E5998" s="13" t="s">
        <v>0</v>
      </c>
      <c r="F5998" s="13" t="s">
        <v>0</v>
      </c>
      <c r="G5998" s="84" t="s">
        <v>0</v>
      </c>
      <c r="H5998" s="27" t="s">
        <v>0</v>
      </c>
      <c r="I5998" s="27"/>
      <c r="J5998" s="27"/>
      <c r="K5998" s="27"/>
      <c r="L5998" s="27"/>
      <c r="M5998" s="27"/>
      <c r="N5998" s="27"/>
      <c r="O5998" s="27"/>
      <c r="P5998" s="27"/>
      <c r="Q5998" s="27" t="str">
        <f t="shared" si="5057"/>
        <v>-</v>
      </c>
    </row>
    <row r="5999" spans="1:17" ht="45.75" thickBot="1">
      <c r="A5999" s="1" t="s">
        <v>82</v>
      </c>
      <c r="B5999" s="1" t="s">
        <v>83</v>
      </c>
      <c r="C5999" s="1" t="s">
        <v>84</v>
      </c>
      <c r="D5999" s="19" t="s">
        <v>0</v>
      </c>
      <c r="E5999" s="1" t="s">
        <v>85</v>
      </c>
      <c r="F5999" s="1" t="s">
        <v>86</v>
      </c>
      <c r="G5999" s="82" t="s">
        <v>87</v>
      </c>
      <c r="H5999" s="1" t="s">
        <v>1</v>
      </c>
      <c r="I5999" s="1" t="s">
        <v>3016</v>
      </c>
      <c r="J5999" s="1" t="s">
        <v>3199</v>
      </c>
      <c r="K5999" s="1" t="s">
        <v>3198</v>
      </c>
      <c r="L5999" s="1" t="s">
        <v>3191</v>
      </c>
      <c r="M5999" s="1" t="s">
        <v>3193</v>
      </c>
      <c r="N5999" s="1" t="s">
        <v>3194</v>
      </c>
      <c r="O5999" s="1" t="s">
        <v>3195</v>
      </c>
      <c r="P5999" s="1" t="s">
        <v>3192</v>
      </c>
      <c r="Q5999" s="1" t="s">
        <v>3185</v>
      </c>
    </row>
    <row r="6000" spans="1:17">
      <c r="A6000" s="20" t="s">
        <v>0</v>
      </c>
      <c r="B6000" s="20" t="s">
        <v>0</v>
      </c>
      <c r="C6000" s="20" t="s">
        <v>0</v>
      </c>
      <c r="D6000" s="21" t="s">
        <v>0</v>
      </c>
      <c r="E6000" s="21" t="s">
        <v>0</v>
      </c>
      <c r="F6000" s="22" t="s">
        <v>0</v>
      </c>
      <c r="G6000" s="83" t="s">
        <v>0</v>
      </c>
      <c r="H6000" s="23" t="s">
        <v>0</v>
      </c>
      <c r="I6000" s="28">
        <v>1</v>
      </c>
      <c r="J6000" s="28">
        <v>2</v>
      </c>
      <c r="K6000" s="28">
        <v>3</v>
      </c>
      <c r="L6000" s="28" t="s">
        <v>3186</v>
      </c>
      <c r="M6000" s="28">
        <v>5</v>
      </c>
      <c r="N6000" s="28">
        <v>6</v>
      </c>
      <c r="O6000" s="28">
        <v>7</v>
      </c>
      <c r="P6000" s="28" t="s">
        <v>3187</v>
      </c>
      <c r="Q6000" s="28">
        <v>9</v>
      </c>
    </row>
    <row r="6001" spans="1:17">
      <c r="A6001" s="17" t="s">
        <v>803</v>
      </c>
      <c r="B6001" s="17" t="s">
        <v>140</v>
      </c>
      <c r="C6001" s="12" t="s">
        <v>1258</v>
      </c>
      <c r="D6001" s="12" t="s">
        <v>2009</v>
      </c>
      <c r="E6001" s="18" t="s">
        <v>0</v>
      </c>
      <c r="F6001" s="18" t="s">
        <v>0</v>
      </c>
      <c r="G6001" s="81" t="s">
        <v>0</v>
      </c>
      <c r="H6001" s="18" t="s">
        <v>2010</v>
      </c>
      <c r="I6001" s="11"/>
      <c r="J6001" s="11"/>
      <c r="K6001" s="11"/>
      <c r="L6001" s="11"/>
      <c r="M6001" s="11"/>
      <c r="N6001" s="11"/>
      <c r="O6001" s="11"/>
      <c r="P6001" s="11"/>
      <c r="Q6001" s="11" t="str">
        <f t="shared" si="5057"/>
        <v>-</v>
      </c>
    </row>
    <row r="6002" spans="1:17" ht="22.5">
      <c r="A6002" s="17" t="s">
        <v>0</v>
      </c>
      <c r="B6002" s="17" t="s">
        <v>0</v>
      </c>
      <c r="C6002" s="17" t="s">
        <v>0</v>
      </c>
      <c r="D6002" s="18" t="s">
        <v>0</v>
      </c>
      <c r="E6002" s="18" t="s">
        <v>0</v>
      </c>
      <c r="F6002" s="18" t="s">
        <v>0</v>
      </c>
      <c r="G6002" s="81" t="s">
        <v>0</v>
      </c>
      <c r="H6002" s="24" t="s">
        <v>27</v>
      </c>
      <c r="I6002" s="29">
        <v>2118725</v>
      </c>
      <c r="J6002" s="29">
        <f t="shared" ref="J6002" si="5075">SUM(J6003,J6011,J6013)</f>
        <v>2125363</v>
      </c>
      <c r="K6002" s="29">
        <f t="shared" ref="K6002" si="5076">SUM(K6003,K6011,K6013)</f>
        <v>1159931</v>
      </c>
      <c r="L6002" s="29">
        <f t="shared" ref="L6002:L6031" si="5077">M6002+N6002+O6002</f>
        <v>529250</v>
      </c>
      <c r="M6002" s="29">
        <f t="shared" ref="M6002:O6002" si="5078">SUM(M6003,M6011,M6013)</f>
        <v>160450</v>
      </c>
      <c r="N6002" s="29">
        <f t="shared" si="5078"/>
        <v>179450</v>
      </c>
      <c r="O6002" s="29">
        <f t="shared" si="5078"/>
        <v>189350</v>
      </c>
      <c r="P6002" s="29">
        <f t="shared" ref="P6002:P6031" si="5079">SUM(K6002+L6002)</f>
        <v>1689181</v>
      </c>
      <c r="Q6002" s="29">
        <f t="shared" si="5057"/>
        <v>79.47729399636674</v>
      </c>
    </row>
    <row r="6003" spans="1:17">
      <c r="A6003" s="12" t="s">
        <v>803</v>
      </c>
      <c r="B6003" s="12" t="s">
        <v>140</v>
      </c>
      <c r="C6003" s="12" t="s">
        <v>1258</v>
      </c>
      <c r="D6003" s="12" t="s">
        <v>2009</v>
      </c>
      <c r="E6003" s="18" t="s">
        <v>2</v>
      </c>
      <c r="F6003" s="18" t="s">
        <v>0</v>
      </c>
      <c r="G6003" s="81" t="s">
        <v>0</v>
      </c>
      <c r="H6003" s="18" t="s">
        <v>3</v>
      </c>
      <c r="I6003" s="3">
        <v>1674557</v>
      </c>
      <c r="J6003" s="3">
        <f t="shared" ref="J6003" si="5080">SUM(J6004:J6005)</f>
        <v>1681195</v>
      </c>
      <c r="K6003" s="3">
        <f t="shared" ref="K6003" si="5081">SUM(K6004:K6005)</f>
        <v>876547</v>
      </c>
      <c r="L6003" s="3">
        <f t="shared" si="5077"/>
        <v>442500</v>
      </c>
      <c r="M6003" s="3">
        <f t="shared" ref="M6003:O6003" si="5082">SUM(M6004:M6005)</f>
        <v>132500</v>
      </c>
      <c r="N6003" s="3">
        <f t="shared" si="5082"/>
        <v>153500</v>
      </c>
      <c r="O6003" s="3">
        <f t="shared" si="5082"/>
        <v>156500</v>
      </c>
      <c r="P6003" s="3">
        <f t="shared" si="5079"/>
        <v>1319047</v>
      </c>
      <c r="Q6003" s="3">
        <f t="shared" si="5057"/>
        <v>78.458893822548831</v>
      </c>
    </row>
    <row r="6004" spans="1:17">
      <c r="A6004" s="12" t="s">
        <v>803</v>
      </c>
      <c r="B6004" s="12" t="s">
        <v>140</v>
      </c>
      <c r="C6004" s="12" t="s">
        <v>1258</v>
      </c>
      <c r="D6004" s="12" t="s">
        <v>2009</v>
      </c>
      <c r="E6004" s="11">
        <v>6111</v>
      </c>
      <c r="F6004" s="12"/>
      <c r="G6004" s="84" t="s">
        <v>3109</v>
      </c>
      <c r="H6004" s="13" t="s">
        <v>4</v>
      </c>
      <c r="I6004" s="2">
        <v>1463691</v>
      </c>
      <c r="J6004" s="2">
        <v>1463691</v>
      </c>
      <c r="K6004" s="2">
        <v>755041</v>
      </c>
      <c r="L6004" s="2">
        <f t="shared" si="5077"/>
        <v>390000</v>
      </c>
      <c r="M6004" s="2">
        <v>130000</v>
      </c>
      <c r="N6004" s="2">
        <v>130000</v>
      </c>
      <c r="O6004" s="2">
        <v>130000</v>
      </c>
      <c r="P6004" s="2">
        <f t="shared" si="5079"/>
        <v>1145041</v>
      </c>
      <c r="Q6004" s="2">
        <f t="shared" si="5057"/>
        <v>78.229694655497639</v>
      </c>
    </row>
    <row r="6005" spans="1:17">
      <c r="A6005" s="17" t="s">
        <v>803</v>
      </c>
      <c r="B6005" s="17" t="s">
        <v>140</v>
      </c>
      <c r="C6005" s="17" t="s">
        <v>1258</v>
      </c>
      <c r="D6005" s="17" t="s">
        <v>2009</v>
      </c>
      <c r="E6005" s="17" t="s">
        <v>91</v>
      </c>
      <c r="F6005" s="12" t="s">
        <v>0</v>
      </c>
      <c r="G6005" s="84" t="s">
        <v>0</v>
      </c>
      <c r="H6005" s="18" t="s">
        <v>5</v>
      </c>
      <c r="I6005" s="3">
        <v>210866</v>
      </c>
      <c r="J6005" s="3">
        <f t="shared" ref="J6005:K6005" si="5083">SUM(J6006:J6010)</f>
        <v>217504</v>
      </c>
      <c r="K6005" s="3">
        <f t="shared" si="5083"/>
        <v>121506</v>
      </c>
      <c r="L6005" s="3">
        <f t="shared" si="5077"/>
        <v>52500</v>
      </c>
      <c r="M6005" s="3">
        <f t="shared" ref="M6005:O6005" si="5084">SUM(M6006:M6010)</f>
        <v>2500</v>
      </c>
      <c r="N6005" s="3">
        <f t="shared" si="5084"/>
        <v>23500</v>
      </c>
      <c r="O6005" s="3">
        <f t="shared" si="5084"/>
        <v>26500</v>
      </c>
      <c r="P6005" s="3">
        <f t="shared" si="5079"/>
        <v>174006</v>
      </c>
      <c r="Q6005" s="3">
        <f t="shared" si="5057"/>
        <v>80.001287332646754</v>
      </c>
    </row>
    <row r="6006" spans="1:17">
      <c r="A6006" s="12" t="s">
        <v>803</v>
      </c>
      <c r="B6006" s="12" t="s">
        <v>140</v>
      </c>
      <c r="C6006" s="12" t="s">
        <v>1258</v>
      </c>
      <c r="D6006" s="12" t="s">
        <v>2009</v>
      </c>
      <c r="E6006" s="11">
        <v>6112</v>
      </c>
      <c r="F6006" s="12" t="s">
        <v>2011</v>
      </c>
      <c r="G6006" s="84" t="s">
        <v>3109</v>
      </c>
      <c r="H6006" s="13" t="s">
        <v>9</v>
      </c>
      <c r="I6006" s="2">
        <v>25800</v>
      </c>
      <c r="J6006" s="2">
        <v>25800</v>
      </c>
      <c r="K6006" s="2">
        <v>14797</v>
      </c>
      <c r="L6006" s="2">
        <f t="shared" si="5077"/>
        <v>5500</v>
      </c>
      <c r="M6006" s="2">
        <v>500</v>
      </c>
      <c r="N6006" s="2">
        <v>2500</v>
      </c>
      <c r="O6006" s="2">
        <v>2500</v>
      </c>
      <c r="P6006" s="2">
        <f t="shared" si="5079"/>
        <v>20297</v>
      </c>
      <c r="Q6006" s="2">
        <f t="shared" si="5057"/>
        <v>78.670542635658919</v>
      </c>
    </row>
    <row r="6007" spans="1:17">
      <c r="A6007" s="12" t="s">
        <v>803</v>
      </c>
      <c r="B6007" s="12" t="s">
        <v>140</v>
      </c>
      <c r="C6007" s="12" t="s">
        <v>1258</v>
      </c>
      <c r="D6007" s="12" t="s">
        <v>2009</v>
      </c>
      <c r="E6007" s="11">
        <v>6112</v>
      </c>
      <c r="F6007" s="12" t="s">
        <v>2012</v>
      </c>
      <c r="G6007" s="84" t="s">
        <v>3109</v>
      </c>
      <c r="H6007" s="13" t="s">
        <v>10</v>
      </c>
      <c r="I6007" s="2">
        <v>127265</v>
      </c>
      <c r="J6007" s="2">
        <v>127265</v>
      </c>
      <c r="K6007" s="2">
        <v>76770</v>
      </c>
      <c r="L6007" s="2">
        <f t="shared" si="5077"/>
        <v>26000</v>
      </c>
      <c r="M6007" s="2">
        <v>2000</v>
      </c>
      <c r="N6007" s="2">
        <v>10000</v>
      </c>
      <c r="O6007" s="2">
        <v>14000</v>
      </c>
      <c r="P6007" s="2">
        <f t="shared" si="5079"/>
        <v>102770</v>
      </c>
      <c r="Q6007" s="2">
        <f t="shared" si="5057"/>
        <v>80.75275998899933</v>
      </c>
    </row>
    <row r="6008" spans="1:17">
      <c r="A6008" s="12" t="s">
        <v>803</v>
      </c>
      <c r="B6008" s="12" t="s">
        <v>140</v>
      </c>
      <c r="C6008" s="12" t="s">
        <v>1258</v>
      </c>
      <c r="D6008" s="12" t="s">
        <v>2009</v>
      </c>
      <c r="E6008" s="11">
        <v>6112</v>
      </c>
      <c r="F6008" s="12" t="s">
        <v>2013</v>
      </c>
      <c r="G6008" s="84" t="s">
        <v>3109</v>
      </c>
      <c r="H6008" s="13" t="s">
        <v>7</v>
      </c>
      <c r="I6008" s="2">
        <v>23301</v>
      </c>
      <c r="J6008" s="2">
        <v>29939</v>
      </c>
      <c r="K6008" s="2">
        <v>29939</v>
      </c>
      <c r="L6008" s="2">
        <f t="shared" si="5077"/>
        <v>0</v>
      </c>
      <c r="M6008" s="2"/>
      <c r="N6008" s="2"/>
      <c r="O6008" s="2"/>
      <c r="P6008" s="2">
        <f t="shared" si="5079"/>
        <v>29939</v>
      </c>
      <c r="Q6008" s="2">
        <f t="shared" si="5057"/>
        <v>100</v>
      </c>
    </row>
    <row r="6009" spans="1:17">
      <c r="A6009" s="12" t="s">
        <v>803</v>
      </c>
      <c r="B6009" s="12" t="s">
        <v>140</v>
      </c>
      <c r="C6009" s="12" t="s">
        <v>1258</v>
      </c>
      <c r="D6009" s="12" t="s">
        <v>2009</v>
      </c>
      <c r="E6009" s="11">
        <v>6112</v>
      </c>
      <c r="F6009" s="12" t="s">
        <v>2014</v>
      </c>
      <c r="G6009" s="84" t="s">
        <v>3109</v>
      </c>
      <c r="H6009" s="13" t="s">
        <v>8</v>
      </c>
      <c r="I6009" s="2">
        <v>21000</v>
      </c>
      <c r="J6009" s="2">
        <v>21000</v>
      </c>
      <c r="K6009" s="2">
        <v>0</v>
      </c>
      <c r="L6009" s="2">
        <f t="shared" si="5077"/>
        <v>21000</v>
      </c>
      <c r="M6009" s="2"/>
      <c r="N6009" s="2">
        <v>11000</v>
      </c>
      <c r="O6009" s="2">
        <v>10000</v>
      </c>
      <c r="P6009" s="2">
        <f t="shared" si="5079"/>
        <v>21000</v>
      </c>
      <c r="Q6009" s="2">
        <f t="shared" si="5057"/>
        <v>100</v>
      </c>
    </row>
    <row r="6010" spans="1:17">
      <c r="A6010" s="12" t="s">
        <v>803</v>
      </c>
      <c r="B6010" s="12" t="s">
        <v>140</v>
      </c>
      <c r="C6010" s="12" t="s">
        <v>1258</v>
      </c>
      <c r="D6010" s="12" t="s">
        <v>2009</v>
      </c>
      <c r="E6010" s="11">
        <v>6112</v>
      </c>
      <c r="F6010" s="12" t="s">
        <v>2015</v>
      </c>
      <c r="G6010" s="84" t="s">
        <v>3109</v>
      </c>
      <c r="H6010" s="13" t="s">
        <v>6</v>
      </c>
      <c r="I6010" s="2">
        <v>13500</v>
      </c>
      <c r="J6010" s="2">
        <v>13500</v>
      </c>
      <c r="K6010" s="2">
        <v>0</v>
      </c>
      <c r="L6010" s="2">
        <f t="shared" si="5077"/>
        <v>0</v>
      </c>
      <c r="M6010" s="2"/>
      <c r="N6010" s="2"/>
      <c r="O6010" s="2"/>
      <c r="P6010" s="2">
        <f t="shared" si="5079"/>
        <v>0</v>
      </c>
      <c r="Q6010" s="2">
        <f t="shared" si="5057"/>
        <v>0</v>
      </c>
    </row>
    <row r="6011" spans="1:17">
      <c r="A6011" s="12" t="s">
        <v>803</v>
      </c>
      <c r="B6011" s="12" t="s">
        <v>140</v>
      </c>
      <c r="C6011" s="12" t="s">
        <v>1258</v>
      </c>
      <c r="D6011" s="12" t="s">
        <v>2009</v>
      </c>
      <c r="E6011" s="18" t="s">
        <v>13</v>
      </c>
      <c r="F6011" s="18" t="s">
        <v>0</v>
      </c>
      <c r="G6011" s="81" t="s">
        <v>0</v>
      </c>
      <c r="H6011" s="18" t="s">
        <v>14</v>
      </c>
      <c r="I6011" s="3">
        <v>153687</v>
      </c>
      <c r="J6011" s="3">
        <f t="shared" ref="J6011:K6011" si="5085">SUM(J6012)</f>
        <v>153687</v>
      </c>
      <c r="K6011" s="3">
        <f t="shared" si="5085"/>
        <v>79330</v>
      </c>
      <c r="L6011" s="3">
        <f t="shared" si="5077"/>
        <v>42000</v>
      </c>
      <c r="M6011" s="3">
        <f t="shared" ref="M6011:O6011" si="5086">SUM(M6012)</f>
        <v>14000</v>
      </c>
      <c r="N6011" s="3">
        <f t="shared" si="5086"/>
        <v>14000</v>
      </c>
      <c r="O6011" s="3">
        <f t="shared" si="5086"/>
        <v>14000</v>
      </c>
      <c r="P6011" s="3">
        <f t="shared" si="5079"/>
        <v>121330</v>
      </c>
      <c r="Q6011" s="3">
        <f t="shared" si="5057"/>
        <v>78.946169812671201</v>
      </c>
    </row>
    <row r="6012" spans="1:17">
      <c r="A6012" s="12" t="s">
        <v>803</v>
      </c>
      <c r="B6012" s="12" t="s">
        <v>140</v>
      </c>
      <c r="C6012" s="12" t="s">
        <v>1258</v>
      </c>
      <c r="D6012" s="12" t="s">
        <v>2009</v>
      </c>
      <c r="E6012" s="11">
        <v>6121</v>
      </c>
      <c r="F6012" s="12"/>
      <c r="G6012" s="84" t="s">
        <v>3109</v>
      </c>
      <c r="H6012" s="13" t="s">
        <v>15</v>
      </c>
      <c r="I6012" s="2">
        <v>153687</v>
      </c>
      <c r="J6012" s="2">
        <v>153687</v>
      </c>
      <c r="K6012" s="2">
        <v>79330</v>
      </c>
      <c r="L6012" s="2">
        <f t="shared" si="5077"/>
        <v>42000</v>
      </c>
      <c r="M6012" s="2">
        <v>14000</v>
      </c>
      <c r="N6012" s="2">
        <v>14000</v>
      </c>
      <c r="O6012" s="2">
        <v>14000</v>
      </c>
      <c r="P6012" s="2">
        <f t="shared" si="5079"/>
        <v>121330</v>
      </c>
      <c r="Q6012" s="2">
        <f t="shared" si="5057"/>
        <v>78.946169812671201</v>
      </c>
    </row>
    <row r="6013" spans="1:17">
      <c r="A6013" s="12" t="s">
        <v>803</v>
      </c>
      <c r="B6013" s="12" t="s">
        <v>140</v>
      </c>
      <c r="C6013" s="12" t="s">
        <v>1258</v>
      </c>
      <c r="D6013" s="12" t="s">
        <v>2009</v>
      </c>
      <c r="E6013" s="18" t="s">
        <v>16</v>
      </c>
      <c r="F6013" s="18" t="s">
        <v>0</v>
      </c>
      <c r="G6013" s="81" t="s">
        <v>0</v>
      </c>
      <c r="H6013" s="18" t="s">
        <v>17</v>
      </c>
      <c r="I6013" s="3">
        <v>290481</v>
      </c>
      <c r="J6013" s="3">
        <f t="shared" ref="J6013:K6013" si="5087">SUM(J6014:J6018)</f>
        <v>290481</v>
      </c>
      <c r="K6013" s="3">
        <f t="shared" si="5087"/>
        <v>204054</v>
      </c>
      <c r="L6013" s="3">
        <f t="shared" si="5077"/>
        <v>44750</v>
      </c>
      <c r="M6013" s="3">
        <f t="shared" ref="M6013:O6013" si="5088">SUM(M6014:M6018)</f>
        <v>13950</v>
      </c>
      <c r="N6013" s="3">
        <f t="shared" si="5088"/>
        <v>11950</v>
      </c>
      <c r="O6013" s="3">
        <f t="shared" si="5088"/>
        <v>18850</v>
      </c>
      <c r="P6013" s="3">
        <f t="shared" si="5079"/>
        <v>248804</v>
      </c>
      <c r="Q6013" s="3">
        <f t="shared" si="5057"/>
        <v>85.65241788619565</v>
      </c>
    </row>
    <row r="6014" spans="1:17">
      <c r="A6014" s="12" t="s">
        <v>803</v>
      </c>
      <c r="B6014" s="12" t="s">
        <v>140</v>
      </c>
      <c r="C6014" s="12" t="s">
        <v>1258</v>
      </c>
      <c r="D6014" s="12" t="s">
        <v>2009</v>
      </c>
      <c r="E6014" s="11">
        <v>6132</v>
      </c>
      <c r="F6014" s="12"/>
      <c r="G6014" s="84" t="s">
        <v>3109</v>
      </c>
      <c r="H6014" s="13" t="s">
        <v>19</v>
      </c>
      <c r="I6014" s="2">
        <v>230000</v>
      </c>
      <c r="J6014" s="2">
        <v>230000</v>
      </c>
      <c r="K6014" s="2">
        <v>179000</v>
      </c>
      <c r="L6014" s="2">
        <f t="shared" si="5077"/>
        <v>23000</v>
      </c>
      <c r="M6014" s="2">
        <v>4000</v>
      </c>
      <c r="N6014" s="2">
        <v>4000</v>
      </c>
      <c r="O6014" s="2">
        <v>15000</v>
      </c>
      <c r="P6014" s="2">
        <f t="shared" si="5079"/>
        <v>202000</v>
      </c>
      <c r="Q6014" s="2">
        <f t="shared" si="5057"/>
        <v>87.826086956521749</v>
      </c>
    </row>
    <row r="6015" spans="1:17">
      <c r="A6015" s="12" t="s">
        <v>803</v>
      </c>
      <c r="B6015" s="12" t="s">
        <v>140</v>
      </c>
      <c r="C6015" s="12" t="s">
        <v>1258</v>
      </c>
      <c r="D6015" s="12" t="s">
        <v>2009</v>
      </c>
      <c r="E6015" s="11">
        <v>6133</v>
      </c>
      <c r="F6015" s="12"/>
      <c r="G6015" s="84" t="s">
        <v>3109</v>
      </c>
      <c r="H6015" s="13" t="s">
        <v>20</v>
      </c>
      <c r="I6015" s="2">
        <v>20850</v>
      </c>
      <c r="J6015" s="2">
        <v>20850</v>
      </c>
      <c r="K6015" s="2">
        <v>14300</v>
      </c>
      <c r="L6015" s="2">
        <f t="shared" si="5077"/>
        <v>4500</v>
      </c>
      <c r="M6015" s="2">
        <v>1500</v>
      </c>
      <c r="N6015" s="2">
        <v>1500</v>
      </c>
      <c r="O6015" s="2">
        <v>1500</v>
      </c>
      <c r="P6015" s="2">
        <f t="shared" si="5079"/>
        <v>18800</v>
      </c>
      <c r="Q6015" s="2">
        <f t="shared" si="5057"/>
        <v>90.167865707434046</v>
      </c>
    </row>
    <row r="6016" spans="1:17">
      <c r="A6016" s="12" t="s">
        <v>803</v>
      </c>
      <c r="B6016" s="12" t="s">
        <v>140</v>
      </c>
      <c r="C6016" s="12" t="s">
        <v>1258</v>
      </c>
      <c r="D6016" s="12" t="s">
        <v>2009</v>
      </c>
      <c r="E6016" s="11">
        <v>6134</v>
      </c>
      <c r="F6016" s="12"/>
      <c r="G6016" s="84" t="s">
        <v>3109</v>
      </c>
      <c r="H6016" s="13" t="s">
        <v>21</v>
      </c>
      <c r="I6016" s="2">
        <v>8750</v>
      </c>
      <c r="J6016" s="2">
        <v>8750</v>
      </c>
      <c r="K6016" s="2">
        <v>0</v>
      </c>
      <c r="L6016" s="2">
        <f t="shared" si="5077"/>
        <v>0</v>
      </c>
      <c r="M6016" s="2"/>
      <c r="N6016" s="2"/>
      <c r="O6016" s="2"/>
      <c r="P6016" s="2">
        <f t="shared" si="5079"/>
        <v>0</v>
      </c>
      <c r="Q6016" s="2">
        <f t="shared" si="5057"/>
        <v>0</v>
      </c>
    </row>
    <row r="6017" spans="1:17">
      <c r="A6017" s="12" t="s">
        <v>803</v>
      </c>
      <c r="B6017" s="12" t="s">
        <v>140</v>
      </c>
      <c r="C6017" s="12" t="s">
        <v>1258</v>
      </c>
      <c r="D6017" s="12" t="s">
        <v>2009</v>
      </c>
      <c r="E6017" s="11">
        <v>6137</v>
      </c>
      <c r="F6017" s="12"/>
      <c r="G6017" s="84" t="s">
        <v>3109</v>
      </c>
      <c r="H6017" s="13" t="s">
        <v>24</v>
      </c>
      <c r="I6017" s="2">
        <v>1500</v>
      </c>
      <c r="J6017" s="2">
        <v>1500</v>
      </c>
      <c r="K6017" s="2">
        <v>0</v>
      </c>
      <c r="L6017" s="2">
        <f t="shared" si="5077"/>
        <v>0</v>
      </c>
      <c r="M6017" s="2"/>
      <c r="N6017" s="2"/>
      <c r="O6017" s="2"/>
      <c r="P6017" s="2">
        <f t="shared" si="5079"/>
        <v>0</v>
      </c>
      <c r="Q6017" s="2">
        <f t="shared" si="5057"/>
        <v>0</v>
      </c>
    </row>
    <row r="6018" spans="1:17">
      <c r="A6018" s="17" t="s">
        <v>803</v>
      </c>
      <c r="B6018" s="17" t="s">
        <v>140</v>
      </c>
      <c r="C6018" s="17" t="s">
        <v>1258</v>
      </c>
      <c r="D6018" s="17" t="s">
        <v>2009</v>
      </c>
      <c r="E6018" s="17" t="s">
        <v>99</v>
      </c>
      <c r="F6018" s="12" t="s">
        <v>0</v>
      </c>
      <c r="G6018" s="84" t="s">
        <v>0</v>
      </c>
      <c r="H6018" s="18" t="s">
        <v>26</v>
      </c>
      <c r="I6018" s="3">
        <v>29381</v>
      </c>
      <c r="J6018" s="3">
        <f t="shared" ref="J6018:K6018" si="5089">SUM(J6019:J6021)</f>
        <v>29381</v>
      </c>
      <c r="K6018" s="3">
        <f t="shared" si="5089"/>
        <v>10754</v>
      </c>
      <c r="L6018" s="3">
        <f t="shared" si="5077"/>
        <v>17250</v>
      </c>
      <c r="M6018" s="3">
        <f t="shared" ref="M6018:O6018" si="5090">SUM(M6019:M6021)</f>
        <v>8450</v>
      </c>
      <c r="N6018" s="3">
        <f t="shared" si="5090"/>
        <v>6450</v>
      </c>
      <c r="O6018" s="3">
        <f t="shared" si="5090"/>
        <v>2350</v>
      </c>
      <c r="P6018" s="3">
        <f t="shared" si="5079"/>
        <v>28004</v>
      </c>
      <c r="Q6018" s="3">
        <f t="shared" si="5057"/>
        <v>95.313297709404026</v>
      </c>
    </row>
    <row r="6019" spans="1:17">
      <c r="A6019" s="12" t="s">
        <v>803</v>
      </c>
      <c r="B6019" s="12" t="s">
        <v>140</v>
      </c>
      <c r="C6019" s="12" t="s">
        <v>1258</v>
      </c>
      <c r="D6019" s="12" t="s">
        <v>2009</v>
      </c>
      <c r="E6019" s="11">
        <v>6139</v>
      </c>
      <c r="F6019" s="12"/>
      <c r="G6019" s="84" t="s">
        <v>3109</v>
      </c>
      <c r="H6019" s="13" t="s">
        <v>26</v>
      </c>
      <c r="I6019" s="2">
        <v>16950</v>
      </c>
      <c r="J6019" s="2">
        <v>16950</v>
      </c>
      <c r="K6019" s="2">
        <v>2980</v>
      </c>
      <c r="L6019" s="2">
        <f t="shared" si="5077"/>
        <v>13000</v>
      </c>
      <c r="M6019" s="2">
        <v>7000</v>
      </c>
      <c r="N6019" s="2">
        <v>5000</v>
      </c>
      <c r="O6019" s="2">
        <v>1000</v>
      </c>
      <c r="P6019" s="2">
        <f t="shared" si="5079"/>
        <v>15980</v>
      </c>
      <c r="Q6019" s="2">
        <f t="shared" si="5057"/>
        <v>94.277286135693217</v>
      </c>
    </row>
    <row r="6020" spans="1:17">
      <c r="A6020" s="12" t="s">
        <v>803</v>
      </c>
      <c r="B6020" s="12" t="s">
        <v>140</v>
      </c>
      <c r="C6020" s="12" t="s">
        <v>1258</v>
      </c>
      <c r="D6020" s="12" t="s">
        <v>2009</v>
      </c>
      <c r="E6020" s="11">
        <v>6139</v>
      </c>
      <c r="F6020" s="12" t="s">
        <v>2016</v>
      </c>
      <c r="G6020" s="84" t="s">
        <v>3109</v>
      </c>
      <c r="H6020" s="13" t="s">
        <v>108</v>
      </c>
      <c r="I6020" s="2">
        <v>4431</v>
      </c>
      <c r="J6020" s="2">
        <v>4431</v>
      </c>
      <c r="K6020" s="2">
        <v>2524</v>
      </c>
      <c r="L6020" s="2">
        <f t="shared" si="5077"/>
        <v>1500</v>
      </c>
      <c r="M6020" s="2">
        <v>500</v>
      </c>
      <c r="N6020" s="2">
        <v>500</v>
      </c>
      <c r="O6020" s="2">
        <v>500</v>
      </c>
      <c r="P6020" s="2">
        <f t="shared" si="5079"/>
        <v>4024</v>
      </c>
      <c r="Q6020" s="2">
        <f t="shared" si="5057"/>
        <v>90.814714511396971</v>
      </c>
    </row>
    <row r="6021" spans="1:17" ht="22.5">
      <c r="A6021" s="12" t="s">
        <v>803</v>
      </c>
      <c r="B6021" s="12" t="s">
        <v>140</v>
      </c>
      <c r="C6021" s="12" t="s">
        <v>1258</v>
      </c>
      <c r="D6021" s="12" t="s">
        <v>2009</v>
      </c>
      <c r="E6021" s="11">
        <v>6139</v>
      </c>
      <c r="F6021" s="12" t="s">
        <v>2017</v>
      </c>
      <c r="G6021" s="84" t="s">
        <v>3109</v>
      </c>
      <c r="H6021" s="13" t="s">
        <v>114</v>
      </c>
      <c r="I6021" s="2">
        <v>8000</v>
      </c>
      <c r="J6021" s="2">
        <v>8000</v>
      </c>
      <c r="K6021" s="2">
        <v>5250</v>
      </c>
      <c r="L6021" s="2">
        <f t="shared" si="5077"/>
        <v>2750</v>
      </c>
      <c r="M6021" s="2">
        <v>950</v>
      </c>
      <c r="N6021" s="2">
        <v>950</v>
      </c>
      <c r="O6021" s="2">
        <v>850</v>
      </c>
      <c r="P6021" s="2">
        <f t="shared" si="5079"/>
        <v>8000</v>
      </c>
      <c r="Q6021" s="2">
        <f t="shared" si="5057"/>
        <v>100</v>
      </c>
    </row>
    <row r="6022" spans="1:17" ht="22.5">
      <c r="A6022" s="17" t="s">
        <v>0</v>
      </c>
      <c r="B6022" s="17" t="s">
        <v>0</v>
      </c>
      <c r="C6022" s="17" t="s">
        <v>0</v>
      </c>
      <c r="D6022" s="18" t="s">
        <v>0</v>
      </c>
      <c r="E6022" s="18" t="s">
        <v>0</v>
      </c>
      <c r="F6022" s="18" t="s">
        <v>0</v>
      </c>
      <c r="G6022" s="81" t="s">
        <v>0</v>
      </c>
      <c r="H6022" s="24" t="s">
        <v>36</v>
      </c>
      <c r="I6022" s="29">
        <v>100</v>
      </c>
      <c r="J6022" s="29">
        <f t="shared" ref="J6022:K6024" si="5091">SUM(J6023)</f>
        <v>4130</v>
      </c>
      <c r="K6022" s="29">
        <f t="shared" si="5091"/>
        <v>4030</v>
      </c>
      <c r="L6022" s="29">
        <f t="shared" si="5077"/>
        <v>0</v>
      </c>
      <c r="M6022" s="29">
        <f t="shared" ref="M6022:O6024" si="5092">SUM(M6023)</f>
        <v>0</v>
      </c>
      <c r="N6022" s="29">
        <f t="shared" si="5092"/>
        <v>0</v>
      </c>
      <c r="O6022" s="29">
        <f t="shared" si="5092"/>
        <v>0</v>
      </c>
      <c r="P6022" s="29">
        <f t="shared" si="5079"/>
        <v>4030</v>
      </c>
      <c r="Q6022" s="29">
        <f t="shared" si="5057"/>
        <v>97.578692493946733</v>
      </c>
    </row>
    <row r="6023" spans="1:17">
      <c r="A6023" s="12" t="s">
        <v>803</v>
      </c>
      <c r="B6023" s="12" t="s">
        <v>140</v>
      </c>
      <c r="C6023" s="12" t="s">
        <v>1258</v>
      </c>
      <c r="D6023" s="12" t="s">
        <v>2009</v>
      </c>
      <c r="E6023" s="18" t="s">
        <v>28</v>
      </c>
      <c r="F6023" s="18" t="s">
        <v>0</v>
      </c>
      <c r="G6023" s="81" t="s">
        <v>0</v>
      </c>
      <c r="H6023" s="18" t="s">
        <v>29</v>
      </c>
      <c r="I6023" s="3">
        <v>100</v>
      </c>
      <c r="J6023" s="3">
        <f t="shared" si="5091"/>
        <v>4130</v>
      </c>
      <c r="K6023" s="3">
        <f t="shared" si="5091"/>
        <v>4030</v>
      </c>
      <c r="L6023" s="3">
        <f t="shared" si="5077"/>
        <v>0</v>
      </c>
      <c r="M6023" s="3">
        <f t="shared" si="5092"/>
        <v>0</v>
      </c>
      <c r="N6023" s="3">
        <f t="shared" si="5092"/>
        <v>0</v>
      </c>
      <c r="O6023" s="3">
        <f t="shared" si="5092"/>
        <v>0</v>
      </c>
      <c r="P6023" s="3">
        <f t="shared" si="5079"/>
        <v>4030</v>
      </c>
      <c r="Q6023" s="3">
        <f t="shared" si="5057"/>
        <v>97.578692493946733</v>
      </c>
    </row>
    <row r="6024" spans="1:17">
      <c r="A6024" s="17" t="s">
        <v>803</v>
      </c>
      <c r="B6024" s="17" t="s">
        <v>140</v>
      </c>
      <c r="C6024" s="17" t="s">
        <v>1258</v>
      </c>
      <c r="D6024" s="17" t="s">
        <v>2009</v>
      </c>
      <c r="E6024" s="17" t="s">
        <v>120</v>
      </c>
      <c r="F6024" s="12" t="s">
        <v>0</v>
      </c>
      <c r="G6024" s="84" t="s">
        <v>0</v>
      </c>
      <c r="H6024" s="18" t="s">
        <v>35</v>
      </c>
      <c r="I6024" s="3">
        <v>100</v>
      </c>
      <c r="J6024" s="3">
        <f t="shared" si="5091"/>
        <v>4130</v>
      </c>
      <c r="K6024" s="3">
        <f t="shared" si="5091"/>
        <v>4030</v>
      </c>
      <c r="L6024" s="3">
        <f t="shared" si="5077"/>
        <v>0</v>
      </c>
      <c r="M6024" s="3">
        <f t="shared" si="5092"/>
        <v>0</v>
      </c>
      <c r="N6024" s="3">
        <f t="shared" si="5092"/>
        <v>0</v>
      </c>
      <c r="O6024" s="3">
        <f t="shared" si="5092"/>
        <v>0</v>
      </c>
      <c r="P6024" s="3">
        <f t="shared" si="5079"/>
        <v>4030</v>
      </c>
      <c r="Q6024" s="3">
        <f t="shared" si="5057"/>
        <v>97.578692493946733</v>
      </c>
    </row>
    <row r="6025" spans="1:17">
      <c r="A6025" s="12" t="s">
        <v>803</v>
      </c>
      <c r="B6025" s="12" t="s">
        <v>140</v>
      </c>
      <c r="C6025" s="12" t="s">
        <v>1258</v>
      </c>
      <c r="D6025" s="12" t="s">
        <v>2009</v>
      </c>
      <c r="E6025" s="11">
        <v>6148</v>
      </c>
      <c r="F6025" s="12"/>
      <c r="G6025" s="84" t="s">
        <v>3109</v>
      </c>
      <c r="H6025" s="13" t="s">
        <v>35</v>
      </c>
      <c r="I6025" s="2">
        <v>100</v>
      </c>
      <c r="J6025" s="2">
        <v>4130</v>
      </c>
      <c r="K6025" s="2">
        <v>4030</v>
      </c>
      <c r="L6025" s="2">
        <f t="shared" si="5077"/>
        <v>0</v>
      </c>
      <c r="M6025" s="2"/>
      <c r="N6025" s="2"/>
      <c r="O6025" s="2"/>
      <c r="P6025" s="2">
        <f t="shared" si="5079"/>
        <v>4030</v>
      </c>
      <c r="Q6025" s="2">
        <f t="shared" si="5057"/>
        <v>97.578692493946733</v>
      </c>
    </row>
    <row r="6026" spans="1:17" ht="22.5">
      <c r="A6026" s="17" t="s">
        <v>0</v>
      </c>
      <c r="B6026" s="17" t="s">
        <v>0</v>
      </c>
      <c r="C6026" s="17" t="s">
        <v>0</v>
      </c>
      <c r="D6026" s="18" t="s">
        <v>0</v>
      </c>
      <c r="E6026" s="18" t="s">
        <v>0</v>
      </c>
      <c r="F6026" s="18" t="s">
        <v>0</v>
      </c>
      <c r="G6026" s="81" t="s">
        <v>0</v>
      </c>
      <c r="H6026" s="24" t="s">
        <v>58</v>
      </c>
      <c r="I6026" s="29">
        <v>30000</v>
      </c>
      <c r="J6026" s="29">
        <f t="shared" ref="J6026:K6026" si="5093">SUM(J6027)</f>
        <v>30000</v>
      </c>
      <c r="K6026" s="29">
        <f t="shared" si="5093"/>
        <v>0</v>
      </c>
      <c r="L6026" s="29">
        <f t="shared" si="5077"/>
        <v>7500</v>
      </c>
      <c r="M6026" s="29">
        <f t="shared" ref="M6026:O6026" si="5094">SUM(M6027)</f>
        <v>0</v>
      </c>
      <c r="N6026" s="29">
        <f t="shared" si="5094"/>
        <v>7500</v>
      </c>
      <c r="O6026" s="29">
        <f t="shared" si="5094"/>
        <v>0</v>
      </c>
      <c r="P6026" s="29">
        <f t="shared" si="5079"/>
        <v>7500</v>
      </c>
      <c r="Q6026" s="29">
        <f t="shared" si="5057"/>
        <v>25</v>
      </c>
    </row>
    <row r="6027" spans="1:17">
      <c r="A6027" s="12" t="s">
        <v>803</v>
      </c>
      <c r="B6027" s="12" t="s">
        <v>129</v>
      </c>
      <c r="C6027" s="12" t="s">
        <v>1258</v>
      </c>
      <c r="D6027" s="12" t="s">
        <v>2009</v>
      </c>
      <c r="E6027" s="18" t="s">
        <v>50</v>
      </c>
      <c r="F6027" s="18" t="s">
        <v>0</v>
      </c>
      <c r="G6027" s="81" t="s">
        <v>0</v>
      </c>
      <c r="H6027" s="18" t="s">
        <v>51</v>
      </c>
      <c r="I6027" s="3">
        <v>30000</v>
      </c>
      <c r="J6027" s="3">
        <f t="shared" ref="J6027" si="5095">SUM(J6028:J6029)</f>
        <v>30000</v>
      </c>
      <c r="K6027" s="3">
        <f t="shared" ref="K6027" si="5096">SUM(K6028:K6029)</f>
        <v>0</v>
      </c>
      <c r="L6027" s="3">
        <f t="shared" si="5077"/>
        <v>7500</v>
      </c>
      <c r="M6027" s="3">
        <f t="shared" ref="M6027:O6027" si="5097">SUM(M6028:M6029)</f>
        <v>0</v>
      </c>
      <c r="N6027" s="3">
        <f t="shared" si="5097"/>
        <v>7500</v>
      </c>
      <c r="O6027" s="3">
        <f t="shared" si="5097"/>
        <v>0</v>
      </c>
      <c r="P6027" s="3">
        <f t="shared" si="5079"/>
        <v>7500</v>
      </c>
      <c r="Q6027" s="3">
        <f t="shared" si="5057"/>
        <v>25</v>
      </c>
    </row>
    <row r="6028" spans="1:17">
      <c r="A6028" s="12" t="s">
        <v>803</v>
      </c>
      <c r="B6028" s="12" t="s">
        <v>129</v>
      </c>
      <c r="C6028" s="12" t="s">
        <v>1258</v>
      </c>
      <c r="D6028" s="12" t="s">
        <v>2009</v>
      </c>
      <c r="E6028" s="11">
        <v>8213</v>
      </c>
      <c r="F6028" s="12"/>
      <c r="G6028" s="84" t="s">
        <v>3108</v>
      </c>
      <c r="H6028" s="13" t="s">
        <v>54</v>
      </c>
      <c r="I6028" s="2">
        <v>20000</v>
      </c>
      <c r="J6028" s="2">
        <v>20000</v>
      </c>
      <c r="K6028" s="2">
        <v>0</v>
      </c>
      <c r="L6028" s="2">
        <f t="shared" si="5077"/>
        <v>7500</v>
      </c>
      <c r="M6028" s="2"/>
      <c r="N6028" s="2">
        <v>7500</v>
      </c>
      <c r="O6028" s="2"/>
      <c r="P6028" s="2">
        <f t="shared" si="5079"/>
        <v>7500</v>
      </c>
      <c r="Q6028" s="2">
        <f t="shared" si="5057"/>
        <v>37.5</v>
      </c>
    </row>
    <row r="6029" spans="1:17">
      <c r="A6029" s="12" t="s">
        <v>803</v>
      </c>
      <c r="B6029" s="12" t="s">
        <v>129</v>
      </c>
      <c r="C6029" s="12" t="s">
        <v>1258</v>
      </c>
      <c r="D6029" s="12" t="s">
        <v>2009</v>
      </c>
      <c r="E6029" s="11">
        <v>8216</v>
      </c>
      <c r="F6029" s="12"/>
      <c r="G6029" s="84" t="s">
        <v>3108</v>
      </c>
      <c r="H6029" s="13" t="s">
        <v>57</v>
      </c>
      <c r="I6029" s="2">
        <v>10000</v>
      </c>
      <c r="J6029" s="2">
        <v>10000</v>
      </c>
      <c r="K6029" s="2">
        <v>0</v>
      </c>
      <c r="L6029" s="2">
        <f t="shared" si="5077"/>
        <v>0</v>
      </c>
      <c r="M6029" s="2"/>
      <c r="N6029" s="2"/>
      <c r="O6029" s="2"/>
      <c r="P6029" s="2">
        <f t="shared" si="5079"/>
        <v>0</v>
      </c>
      <c r="Q6029" s="2">
        <f t="shared" si="5057"/>
        <v>0</v>
      </c>
    </row>
    <row r="6030" spans="1:17">
      <c r="A6030" s="13" t="s">
        <v>0</v>
      </c>
      <c r="B6030" s="13" t="s">
        <v>0</v>
      </c>
      <c r="C6030" s="13" t="s">
        <v>0</v>
      </c>
      <c r="D6030" s="13" t="s">
        <v>0</v>
      </c>
      <c r="E6030" s="13" t="s">
        <v>0</v>
      </c>
      <c r="F6030" s="13" t="s">
        <v>0</v>
      </c>
      <c r="G6030" s="84" t="s">
        <v>0</v>
      </c>
      <c r="H6030" s="24" t="s">
        <v>2018</v>
      </c>
      <c r="I6030" s="29">
        <v>2148825</v>
      </c>
      <c r="J6030" s="29">
        <f t="shared" ref="J6030:K6030" si="5098">SUM(J6002,J6022,J6026)</f>
        <v>2159493</v>
      </c>
      <c r="K6030" s="29">
        <f t="shared" si="5098"/>
        <v>1163961</v>
      </c>
      <c r="L6030" s="29">
        <f t="shared" si="5077"/>
        <v>536750</v>
      </c>
      <c r="M6030" s="29">
        <f t="shared" ref="M6030:O6030" si="5099">SUM(M6002,M6022,M6026)</f>
        <v>160450</v>
      </c>
      <c r="N6030" s="29">
        <f t="shared" si="5099"/>
        <v>186950</v>
      </c>
      <c r="O6030" s="29">
        <f t="shared" si="5099"/>
        <v>189350</v>
      </c>
      <c r="P6030" s="29">
        <f t="shared" si="5079"/>
        <v>1700711</v>
      </c>
      <c r="Q6030" s="29">
        <f t="shared" si="5057"/>
        <v>78.755105943848861</v>
      </c>
    </row>
    <row r="6031" spans="1:17" ht="15.75" thickBot="1">
      <c r="A6031" s="13" t="s">
        <v>0</v>
      </c>
      <c r="B6031" s="13" t="s">
        <v>0</v>
      </c>
      <c r="C6031" s="13" t="s">
        <v>0</v>
      </c>
      <c r="D6031" s="13" t="s">
        <v>0</v>
      </c>
      <c r="E6031" s="13" t="s">
        <v>0</v>
      </c>
      <c r="F6031" s="13" t="s">
        <v>0</v>
      </c>
      <c r="G6031" s="84" t="s">
        <v>0</v>
      </c>
      <c r="H6031" s="18" t="s">
        <v>125</v>
      </c>
      <c r="I6031" s="3">
        <v>50</v>
      </c>
      <c r="J6031" s="3">
        <v>50</v>
      </c>
      <c r="K6031" s="3">
        <v>0</v>
      </c>
      <c r="L6031" s="3">
        <f t="shared" si="5077"/>
        <v>0</v>
      </c>
      <c r="M6031" s="3"/>
      <c r="N6031" s="3"/>
      <c r="O6031" s="3"/>
      <c r="P6031" s="3">
        <f t="shared" si="5079"/>
        <v>0</v>
      </c>
      <c r="Q6031" s="3">
        <f t="shared" si="5057"/>
        <v>0</v>
      </c>
    </row>
    <row r="6032" spans="1:17" ht="45.75" thickBot="1">
      <c r="A6032" s="109" t="s">
        <v>0</v>
      </c>
      <c r="B6032" s="109" t="s">
        <v>0</v>
      </c>
      <c r="C6032" s="109" t="s">
        <v>0</v>
      </c>
      <c r="D6032" s="109" t="s">
        <v>0</v>
      </c>
      <c r="E6032" s="109" t="s">
        <v>0</v>
      </c>
      <c r="F6032" s="109" t="s">
        <v>0</v>
      </c>
      <c r="G6032" s="121" t="s">
        <v>0</v>
      </c>
      <c r="H6032" s="1" t="s">
        <v>126</v>
      </c>
      <c r="I6032" s="1" t="s">
        <v>3016</v>
      </c>
      <c r="J6032" s="1" t="s">
        <v>3199</v>
      </c>
      <c r="K6032" s="1" t="s">
        <v>3198</v>
      </c>
      <c r="L6032" s="1" t="s">
        <v>3191</v>
      </c>
      <c r="M6032" s="1" t="s">
        <v>3193</v>
      </c>
      <c r="N6032" s="1" t="s">
        <v>3194</v>
      </c>
      <c r="O6032" s="1" t="s">
        <v>3195</v>
      </c>
      <c r="P6032" s="1" t="s">
        <v>3192</v>
      </c>
      <c r="Q6032" s="1" t="s">
        <v>3185</v>
      </c>
    </row>
    <row r="6033" spans="1:17">
      <c r="A6033" s="110"/>
      <c r="B6033" s="110"/>
      <c r="C6033" s="110"/>
      <c r="D6033" s="110"/>
      <c r="E6033" s="110"/>
      <c r="F6033" s="110"/>
      <c r="G6033" s="122"/>
      <c r="H6033" s="26" t="s">
        <v>0</v>
      </c>
      <c r="I6033" s="28">
        <v>1</v>
      </c>
      <c r="J6033" s="28">
        <v>2</v>
      </c>
      <c r="K6033" s="28">
        <v>3</v>
      </c>
      <c r="L6033" s="28" t="s">
        <v>3186</v>
      </c>
      <c r="M6033" s="28">
        <v>5</v>
      </c>
      <c r="N6033" s="28">
        <v>6</v>
      </c>
      <c r="O6033" s="28">
        <v>7</v>
      </c>
      <c r="P6033" s="28" t="s">
        <v>3187</v>
      </c>
      <c r="Q6033" s="28">
        <v>9</v>
      </c>
    </row>
    <row r="6034" spans="1:17">
      <c r="A6034" s="110"/>
      <c r="B6034" s="110"/>
      <c r="C6034" s="110"/>
      <c r="D6034" s="110"/>
      <c r="E6034" s="110"/>
      <c r="F6034" s="110"/>
      <c r="G6034" s="122"/>
      <c r="H6034" s="8" t="s">
        <v>878</v>
      </c>
      <c r="I6034" s="9">
        <v>2148825</v>
      </c>
      <c r="J6034" s="9">
        <f t="shared" ref="J6034" si="5100">SUM(J6030)</f>
        <v>2159493</v>
      </c>
      <c r="K6034" s="9">
        <f t="shared" ref="K6034" si="5101">SUM(K6030)</f>
        <v>1163961</v>
      </c>
      <c r="L6034" s="9">
        <f t="shared" ref="L6034:L6035" si="5102">M6034+N6034+O6034</f>
        <v>536750</v>
      </c>
      <c r="M6034" s="9">
        <f t="shared" ref="M6034:O6034" si="5103">SUM(M6030)</f>
        <v>160450</v>
      </c>
      <c r="N6034" s="9">
        <f t="shared" si="5103"/>
        <v>186950</v>
      </c>
      <c r="O6034" s="9">
        <f t="shared" si="5103"/>
        <v>189350</v>
      </c>
      <c r="P6034" s="9">
        <f t="shared" ref="P6034:P6035" si="5104">SUM(K6034+L6034)</f>
        <v>1700711</v>
      </c>
      <c r="Q6034" s="9">
        <f t="shared" si="5057"/>
        <v>78.755105943848861</v>
      </c>
    </row>
    <row r="6035" spans="1:17">
      <c r="A6035" s="110"/>
      <c r="B6035" s="110"/>
      <c r="C6035" s="110"/>
      <c r="D6035" s="110"/>
      <c r="E6035" s="110"/>
      <c r="F6035" s="110"/>
      <c r="G6035" s="122"/>
      <c r="H6035" s="10" t="s">
        <v>68</v>
      </c>
      <c r="I6035" s="9">
        <v>2148825</v>
      </c>
      <c r="J6035" s="9">
        <f t="shared" ref="J6035" si="5105">SUM(J6034)</f>
        <v>2159493</v>
      </c>
      <c r="K6035" s="9">
        <f t="shared" ref="K6035" si="5106">SUM(K6034)</f>
        <v>1163961</v>
      </c>
      <c r="L6035" s="9">
        <f t="shared" si="5102"/>
        <v>536750</v>
      </c>
      <c r="M6035" s="9">
        <f t="shared" ref="M6035:O6035" si="5107">SUM(M6034)</f>
        <v>160450</v>
      </c>
      <c r="N6035" s="9">
        <f t="shared" si="5107"/>
        <v>186950</v>
      </c>
      <c r="O6035" s="9">
        <f t="shared" si="5107"/>
        <v>189350</v>
      </c>
      <c r="P6035" s="9">
        <f t="shared" si="5104"/>
        <v>1700711</v>
      </c>
      <c r="Q6035" s="9">
        <f t="shared" si="5057"/>
        <v>78.755105943848861</v>
      </c>
    </row>
    <row r="6036" spans="1:17">
      <c r="A6036" s="111"/>
      <c r="B6036" s="111"/>
      <c r="C6036" s="111"/>
      <c r="D6036" s="111"/>
      <c r="E6036" s="111"/>
      <c r="F6036" s="111"/>
      <c r="G6036" s="123"/>
      <c r="Q6036" t="str">
        <f t="shared" si="5057"/>
        <v>-</v>
      </c>
    </row>
    <row r="6037" spans="1:17">
      <c r="A6037" s="13" t="s">
        <v>0</v>
      </c>
      <c r="B6037" s="13" t="s">
        <v>0</v>
      </c>
      <c r="C6037" s="13" t="s">
        <v>0</v>
      </c>
      <c r="D6037" s="13" t="s">
        <v>0</v>
      </c>
      <c r="E6037" s="13" t="s">
        <v>0</v>
      </c>
      <c r="F6037" s="13" t="s">
        <v>0</v>
      </c>
      <c r="G6037" s="84" t="s">
        <v>0</v>
      </c>
      <c r="H6037" s="27" t="s">
        <v>0</v>
      </c>
      <c r="I6037" s="27"/>
      <c r="J6037" s="27"/>
      <c r="K6037" s="27"/>
      <c r="L6037" s="27"/>
      <c r="M6037" s="27"/>
      <c r="N6037" s="27"/>
      <c r="O6037" s="27"/>
      <c r="P6037" s="27"/>
      <c r="Q6037" s="27" t="str">
        <f t="shared" si="5057"/>
        <v>-</v>
      </c>
    </row>
    <row r="6038" spans="1:17">
      <c r="A6038" s="13" t="s">
        <v>0</v>
      </c>
      <c r="B6038" s="13" t="s">
        <v>0</v>
      </c>
      <c r="C6038" s="13" t="s">
        <v>0</v>
      </c>
      <c r="D6038" s="13" t="s">
        <v>0</v>
      </c>
      <c r="E6038" s="13" t="s">
        <v>0</v>
      </c>
      <c r="F6038" s="13" t="s">
        <v>0</v>
      </c>
      <c r="G6038" s="84" t="s">
        <v>0</v>
      </c>
      <c r="H6038" s="24" t="s">
        <v>1667</v>
      </c>
      <c r="I6038" s="29">
        <v>83861823</v>
      </c>
      <c r="J6038" s="29">
        <f t="shared" ref="J6038" si="5108">SUM(J4610,J4653,J4694,J4735,J4774,J4816,J4860,J4902,J4941,J4983,J5029,J5069,J5111,J5154,J5195,J5236,J5278,J5319,J5363,J5401,J5443,J5485,J5527,J5570,J5612,J5654,J5696,J5739,J5781,J5823,J5865,J5908,J5950,J5991,J6030)</f>
        <v>80897709</v>
      </c>
      <c r="K6038" s="29">
        <f t="shared" ref="K6038" si="5109">SUM(K4610,K4653,K4694,K4735,K4774,K4816,K4860,K4902,K4941,K4983,K5029,K5069,K5111,K5154,K5195,K5236,K5278,K5319,K5363,K5401,K5443,K5485,K5527,K5570,K5612,K5654,K5696,K5739,K5781,K5823,K5865,K5908,K5950,K5991,K6030)</f>
        <v>44365249</v>
      </c>
      <c r="L6038" s="29">
        <f t="shared" ref="L6038:L6039" si="5110">M6038+N6038+O6038</f>
        <v>19262929</v>
      </c>
      <c r="M6038" s="29">
        <f t="shared" ref="M6038:O6038" si="5111">SUM(M4610,M4653,M4694,M4735,M4774,M4816,M4860,M4902,M4941,M4983,M5029,M5069,M5111,M5154,M5195,M5236,M5278,M5319,M5363,M5401,M5443,M5485,M5527,M5570,M5612,M5654,M5696,M5739,M5781,M5823,M5865,M5908,M5950,M5991,M6030)</f>
        <v>6444544</v>
      </c>
      <c r="N6038" s="29">
        <f t="shared" si="5111"/>
        <v>6353413</v>
      </c>
      <c r="O6038" s="29">
        <f t="shared" si="5111"/>
        <v>6464972</v>
      </c>
      <c r="P6038" s="29">
        <f t="shared" ref="P6038:P6039" si="5112">SUM(K6038+L6038)</f>
        <v>63628178</v>
      </c>
      <c r="Q6038" s="29">
        <f t="shared" si="5057"/>
        <v>78.652632795818732</v>
      </c>
    </row>
    <row r="6039" spans="1:17">
      <c r="A6039" s="13" t="s">
        <v>0</v>
      </c>
      <c r="B6039" s="13" t="s">
        <v>0</v>
      </c>
      <c r="C6039" s="13" t="s">
        <v>0</v>
      </c>
      <c r="D6039" s="13" t="s">
        <v>0</v>
      </c>
      <c r="E6039" s="13" t="s">
        <v>0</v>
      </c>
      <c r="F6039" s="13" t="s">
        <v>0</v>
      </c>
      <c r="G6039" s="84" t="s">
        <v>0</v>
      </c>
      <c r="H6039" s="18" t="s">
        <v>125</v>
      </c>
      <c r="I6039" s="3">
        <v>2029</v>
      </c>
      <c r="J6039" s="3">
        <f t="shared" ref="J6039" si="5113">J4611+J4654+J4695+J4736+J4775+J4817+J4861+J4903+J4942+J4984+J5030+J5070+J5112+J5155+J5196+J5237+J5279+J5320+J5364+J5402+J5444+J5486+J5528+J5571+J5613+J5655+J5697+J5740+J5782+J5824+J5866+J5909+J5951+J5992+J6031</f>
        <v>2029</v>
      </c>
      <c r="K6039" s="3">
        <f t="shared" ref="K6039" si="5114">K4611+K4654+K4695+K4736+K4775+K4817+K4861+K4903+K4942+K4984+K5030+K5070+K5112+K5155+K5196+K5237+K5279+K5320+K5364+K5402+K5444+K5486+K5528+K5571+K5613+K5655+K5697+K5740+K5782+K5824+K5866+K5909+K5951+K5992+K6031</f>
        <v>0</v>
      </c>
      <c r="L6039" s="3">
        <f t="shared" si="5110"/>
        <v>0</v>
      </c>
      <c r="M6039" s="3">
        <f t="shared" ref="M6039:O6039" si="5115">M4611+M4654+M4695+M4736+M4775+M4817+M4861+M4903+M4942+M4984+M5030+M5070+M5112+M5155+M5196+M5237+M5279+M5320+M5364+M5402+M5444+M5486+M5528+M5571+M5613+M5655+M5697+M5740+M5782+M5824+M5866+M5909+M5951+M5992+M6031</f>
        <v>0</v>
      </c>
      <c r="N6039" s="3">
        <f t="shared" si="5115"/>
        <v>0</v>
      </c>
      <c r="O6039" s="3">
        <f t="shared" si="5115"/>
        <v>0</v>
      </c>
      <c r="P6039" s="3">
        <f t="shared" si="5112"/>
        <v>0</v>
      </c>
      <c r="Q6039" s="3">
        <f t="shared" si="5057"/>
        <v>0</v>
      </c>
    </row>
    <row r="6040" spans="1:17">
      <c r="A6040" s="13" t="s">
        <v>0</v>
      </c>
      <c r="B6040" s="13" t="s">
        <v>0</v>
      </c>
      <c r="C6040" s="13" t="s">
        <v>0</v>
      </c>
      <c r="D6040" s="13" t="s">
        <v>0</v>
      </c>
      <c r="E6040" s="13" t="s">
        <v>0</v>
      </c>
      <c r="F6040" s="13" t="s">
        <v>0</v>
      </c>
      <c r="G6040" s="84" t="s">
        <v>0</v>
      </c>
      <c r="H6040" s="7" t="s">
        <v>0</v>
      </c>
      <c r="I6040" s="30"/>
      <c r="J6040" s="30"/>
      <c r="K6040" s="30"/>
      <c r="L6040" s="30"/>
      <c r="M6040" s="30"/>
      <c r="N6040" s="30"/>
      <c r="O6040" s="30"/>
      <c r="P6040" s="30"/>
      <c r="Q6040" s="30" t="str">
        <f t="shared" si="5057"/>
        <v>-</v>
      </c>
    </row>
    <row r="6041" spans="1:17" ht="15.75" thickBot="1">
      <c r="A6041" s="17" t="s">
        <v>803</v>
      </c>
      <c r="B6041" s="17" t="s">
        <v>2019</v>
      </c>
      <c r="C6041" s="12" t="s">
        <v>0</v>
      </c>
      <c r="D6041" s="12" t="s">
        <v>0</v>
      </c>
      <c r="E6041" s="18" t="s">
        <v>0</v>
      </c>
      <c r="F6041" s="18" t="s">
        <v>0</v>
      </c>
      <c r="G6041" s="81" t="s">
        <v>0</v>
      </c>
      <c r="H6041" s="18" t="s">
        <v>0</v>
      </c>
      <c r="I6041" s="11"/>
      <c r="J6041" s="11"/>
      <c r="K6041" s="11"/>
      <c r="L6041" s="11"/>
      <c r="M6041" s="11"/>
      <c r="N6041" s="11"/>
      <c r="O6041" s="11"/>
      <c r="P6041" s="11"/>
      <c r="Q6041" s="11" t="str">
        <f t="shared" si="5057"/>
        <v>-</v>
      </c>
    </row>
    <row r="6042" spans="1:17" ht="45.75" thickBot="1">
      <c r="A6042" s="1" t="s">
        <v>82</v>
      </c>
      <c r="B6042" s="1" t="s">
        <v>83</v>
      </c>
      <c r="C6042" s="1" t="s">
        <v>84</v>
      </c>
      <c r="D6042" s="19" t="s">
        <v>0</v>
      </c>
      <c r="E6042" s="1" t="s">
        <v>85</v>
      </c>
      <c r="F6042" s="1" t="s">
        <v>86</v>
      </c>
      <c r="G6042" s="82" t="s">
        <v>87</v>
      </c>
      <c r="H6042" s="1" t="s">
        <v>1</v>
      </c>
      <c r="I6042" s="1" t="s">
        <v>3016</v>
      </c>
      <c r="J6042" s="1" t="s">
        <v>3199</v>
      </c>
      <c r="K6042" s="1" t="s">
        <v>3198</v>
      </c>
      <c r="L6042" s="1" t="s">
        <v>3191</v>
      </c>
      <c r="M6042" s="1" t="s">
        <v>3193</v>
      </c>
      <c r="N6042" s="1" t="s">
        <v>3194</v>
      </c>
      <c r="O6042" s="1" t="s">
        <v>3195</v>
      </c>
      <c r="P6042" s="1" t="s">
        <v>3192</v>
      </c>
      <c r="Q6042" s="1" t="s">
        <v>3185</v>
      </c>
    </row>
    <row r="6043" spans="1:17">
      <c r="A6043" s="20" t="s">
        <v>0</v>
      </c>
      <c r="B6043" s="20" t="s">
        <v>0</v>
      </c>
      <c r="C6043" s="20" t="s">
        <v>0</v>
      </c>
      <c r="D6043" s="21" t="s">
        <v>0</v>
      </c>
      <c r="E6043" s="21" t="s">
        <v>0</v>
      </c>
      <c r="F6043" s="22" t="s">
        <v>0</v>
      </c>
      <c r="G6043" s="83" t="s">
        <v>0</v>
      </c>
      <c r="H6043" s="23" t="s">
        <v>0</v>
      </c>
      <c r="I6043" s="28">
        <v>1</v>
      </c>
      <c r="J6043" s="28">
        <v>2</v>
      </c>
      <c r="K6043" s="28">
        <v>3</v>
      </c>
      <c r="L6043" s="28" t="s">
        <v>3186</v>
      </c>
      <c r="M6043" s="28">
        <v>5</v>
      </c>
      <c r="N6043" s="28">
        <v>6</v>
      </c>
      <c r="O6043" s="28">
        <v>7</v>
      </c>
      <c r="P6043" s="28" t="s">
        <v>3187</v>
      </c>
      <c r="Q6043" s="28">
        <v>9</v>
      </c>
    </row>
    <row r="6044" spans="1:17">
      <c r="A6044" s="17" t="s">
        <v>803</v>
      </c>
      <c r="B6044" s="17" t="s">
        <v>2019</v>
      </c>
      <c r="C6044" s="12" t="s">
        <v>88</v>
      </c>
      <c r="D6044" s="12" t="s">
        <v>2020</v>
      </c>
      <c r="E6044" s="18" t="s">
        <v>0</v>
      </c>
      <c r="F6044" s="18" t="s">
        <v>0</v>
      </c>
      <c r="G6044" s="81" t="s">
        <v>0</v>
      </c>
      <c r="H6044" s="18" t="s">
        <v>2021</v>
      </c>
      <c r="I6044" s="11"/>
      <c r="J6044" s="11"/>
      <c r="K6044" s="11"/>
      <c r="L6044" s="11"/>
      <c r="M6044" s="11"/>
      <c r="N6044" s="11"/>
      <c r="O6044" s="11"/>
      <c r="P6044" s="11"/>
      <c r="Q6044" s="11" t="str">
        <f t="shared" si="5057"/>
        <v>-</v>
      </c>
    </row>
    <row r="6045" spans="1:17" ht="22.5">
      <c r="A6045" s="17" t="s">
        <v>0</v>
      </c>
      <c r="B6045" s="17" t="s">
        <v>0</v>
      </c>
      <c r="C6045" s="17" t="s">
        <v>0</v>
      </c>
      <c r="D6045" s="18" t="s">
        <v>0</v>
      </c>
      <c r="E6045" s="18" t="s">
        <v>0</v>
      </c>
      <c r="F6045" s="18" t="s">
        <v>0</v>
      </c>
      <c r="G6045" s="81" t="s">
        <v>0</v>
      </c>
      <c r="H6045" s="24" t="s">
        <v>27</v>
      </c>
      <c r="I6045" s="29">
        <v>19139289</v>
      </c>
      <c r="J6045" s="29">
        <f t="shared" ref="J6045" si="5116">SUM(J6046,J6054,J6056)</f>
        <v>18739927</v>
      </c>
      <c r="K6045" s="29">
        <f t="shared" ref="K6045" si="5117">SUM(K6046,K6054,K6056)</f>
        <v>10963185</v>
      </c>
      <c r="L6045" s="29">
        <f t="shared" ref="L6045:L6074" si="5118">M6045+N6045+O6045</f>
        <v>3916400</v>
      </c>
      <c r="M6045" s="29">
        <f t="shared" ref="M6045:O6045" si="5119">SUM(M6046,M6054,M6056)</f>
        <v>1315900</v>
      </c>
      <c r="N6045" s="29">
        <f t="shared" si="5119"/>
        <v>1290800</v>
      </c>
      <c r="O6045" s="29">
        <f t="shared" si="5119"/>
        <v>1309700</v>
      </c>
      <c r="P6045" s="29">
        <f t="shared" ref="P6045:P6074" si="5120">SUM(K6045+L6045)</f>
        <v>14879585</v>
      </c>
      <c r="Q6045" s="29">
        <f t="shared" ref="Q6045:Q6108" si="5121">IF(J6045=0,"-",P6045/J6045*100)</f>
        <v>79.400442701831224</v>
      </c>
    </row>
    <row r="6046" spans="1:17">
      <c r="A6046" s="12" t="s">
        <v>803</v>
      </c>
      <c r="B6046" s="12" t="s">
        <v>2019</v>
      </c>
      <c r="C6046" s="12" t="s">
        <v>88</v>
      </c>
      <c r="D6046" s="12" t="s">
        <v>2020</v>
      </c>
      <c r="E6046" s="18" t="s">
        <v>2</v>
      </c>
      <c r="F6046" s="18" t="s">
        <v>0</v>
      </c>
      <c r="G6046" s="81" t="s">
        <v>0</v>
      </c>
      <c r="H6046" s="18" t="s">
        <v>3</v>
      </c>
      <c r="I6046" s="3">
        <v>14880940</v>
      </c>
      <c r="J6046" s="3">
        <f t="shared" ref="J6046" si="5122">SUM(J6047:J6048)</f>
        <v>14917578</v>
      </c>
      <c r="K6046" s="3">
        <f t="shared" ref="K6046" si="5123">SUM(K6047:K6048)</f>
        <v>8578602</v>
      </c>
      <c r="L6046" s="3">
        <f t="shared" si="5118"/>
        <v>3191400</v>
      </c>
      <c r="M6046" s="3">
        <f t="shared" ref="M6046:O6046" si="5124">SUM(M6047:M6048)</f>
        <v>1080000</v>
      </c>
      <c r="N6046" s="3">
        <f t="shared" si="5124"/>
        <v>1055000</v>
      </c>
      <c r="O6046" s="3">
        <f t="shared" si="5124"/>
        <v>1056400</v>
      </c>
      <c r="P6046" s="3">
        <f t="shared" si="5120"/>
        <v>11770002</v>
      </c>
      <c r="Q6046" s="3">
        <f t="shared" si="5121"/>
        <v>78.900220933988081</v>
      </c>
    </row>
    <row r="6047" spans="1:17">
      <c r="A6047" s="12" t="s">
        <v>803</v>
      </c>
      <c r="B6047" s="12" t="s">
        <v>2019</v>
      </c>
      <c r="C6047" s="12" t="s">
        <v>88</v>
      </c>
      <c r="D6047" s="12" t="s">
        <v>2020</v>
      </c>
      <c r="E6047" s="11">
        <v>6111</v>
      </c>
      <c r="F6047" s="12"/>
      <c r="G6047" s="84" t="s">
        <v>3108</v>
      </c>
      <c r="H6047" s="13" t="s">
        <v>4</v>
      </c>
      <c r="I6047" s="2">
        <v>12935948</v>
      </c>
      <c r="J6047" s="2">
        <v>12935948</v>
      </c>
      <c r="K6047" s="2">
        <v>7335660</v>
      </c>
      <c r="L6047" s="2">
        <f t="shared" si="5118"/>
        <v>2790000</v>
      </c>
      <c r="M6047" s="2">
        <v>930000</v>
      </c>
      <c r="N6047" s="2">
        <v>930000</v>
      </c>
      <c r="O6047" s="2">
        <v>930000</v>
      </c>
      <c r="P6047" s="2">
        <f t="shared" si="5120"/>
        <v>10125660</v>
      </c>
      <c r="Q6047" s="2">
        <f t="shared" si="5121"/>
        <v>78.275361032681943</v>
      </c>
    </row>
    <row r="6048" spans="1:17">
      <c r="A6048" s="17" t="s">
        <v>803</v>
      </c>
      <c r="B6048" s="17" t="s">
        <v>2019</v>
      </c>
      <c r="C6048" s="17" t="s">
        <v>88</v>
      </c>
      <c r="D6048" s="17" t="s">
        <v>2020</v>
      </c>
      <c r="E6048" s="17" t="s">
        <v>91</v>
      </c>
      <c r="F6048" s="12" t="s">
        <v>0</v>
      </c>
      <c r="G6048" s="84" t="s">
        <v>0</v>
      </c>
      <c r="H6048" s="18" t="s">
        <v>5</v>
      </c>
      <c r="I6048" s="3">
        <v>1944992</v>
      </c>
      <c r="J6048" s="3">
        <f t="shared" ref="J6048:K6048" si="5125">SUM(J6049:J6053)</f>
        <v>1981630</v>
      </c>
      <c r="K6048" s="3">
        <f t="shared" si="5125"/>
        <v>1242942</v>
      </c>
      <c r="L6048" s="3">
        <f t="shared" si="5118"/>
        <v>401400</v>
      </c>
      <c r="M6048" s="3">
        <f t="shared" ref="M6048:O6048" si="5126">SUM(M6049:M6053)</f>
        <v>150000</v>
      </c>
      <c r="N6048" s="3">
        <f t="shared" si="5126"/>
        <v>125000</v>
      </c>
      <c r="O6048" s="3">
        <f t="shared" si="5126"/>
        <v>126400</v>
      </c>
      <c r="P6048" s="3">
        <f t="shared" si="5120"/>
        <v>1644342</v>
      </c>
      <c r="Q6048" s="3">
        <f t="shared" si="5121"/>
        <v>82.979264544844398</v>
      </c>
    </row>
    <row r="6049" spans="1:17">
      <c r="A6049" s="12" t="s">
        <v>803</v>
      </c>
      <c r="B6049" s="12" t="s">
        <v>2019</v>
      </c>
      <c r="C6049" s="12" t="s">
        <v>88</v>
      </c>
      <c r="D6049" s="12" t="s">
        <v>2020</v>
      </c>
      <c r="E6049" s="11">
        <v>6112</v>
      </c>
      <c r="F6049" s="12" t="s">
        <v>2022</v>
      </c>
      <c r="G6049" s="84" t="s">
        <v>3108</v>
      </c>
      <c r="H6049" s="13" t="s">
        <v>9</v>
      </c>
      <c r="I6049" s="2">
        <v>271678</v>
      </c>
      <c r="J6049" s="2">
        <v>271678</v>
      </c>
      <c r="K6049" s="2">
        <v>128032</v>
      </c>
      <c r="L6049" s="2">
        <f t="shared" si="5118"/>
        <v>70000</v>
      </c>
      <c r="M6049" s="2">
        <v>23000</v>
      </c>
      <c r="N6049" s="2">
        <v>23000</v>
      </c>
      <c r="O6049" s="2">
        <v>24000</v>
      </c>
      <c r="P6049" s="2">
        <f t="shared" si="5120"/>
        <v>198032</v>
      </c>
      <c r="Q6049" s="2">
        <f t="shared" si="5121"/>
        <v>72.892173823423306</v>
      </c>
    </row>
    <row r="6050" spans="1:17">
      <c r="A6050" s="12" t="s">
        <v>803</v>
      </c>
      <c r="B6050" s="12" t="s">
        <v>2019</v>
      </c>
      <c r="C6050" s="12" t="s">
        <v>88</v>
      </c>
      <c r="D6050" s="12" t="s">
        <v>2020</v>
      </c>
      <c r="E6050" s="11">
        <v>6112</v>
      </c>
      <c r="F6050" s="12" t="s">
        <v>2023</v>
      </c>
      <c r="G6050" s="84" t="s">
        <v>3108</v>
      </c>
      <c r="H6050" s="13" t="s">
        <v>10</v>
      </c>
      <c r="I6050" s="2">
        <v>1144200</v>
      </c>
      <c r="J6050" s="2">
        <v>1144200</v>
      </c>
      <c r="K6050" s="2">
        <v>676792</v>
      </c>
      <c r="L6050" s="2">
        <f t="shared" si="5118"/>
        <v>232300</v>
      </c>
      <c r="M6050" s="2">
        <v>77000</v>
      </c>
      <c r="N6050" s="2">
        <v>77000</v>
      </c>
      <c r="O6050" s="2">
        <v>78300</v>
      </c>
      <c r="P6050" s="2">
        <f t="shared" si="5120"/>
        <v>909092</v>
      </c>
      <c r="Q6050" s="2">
        <f t="shared" si="5121"/>
        <v>79.452193672434888</v>
      </c>
    </row>
    <row r="6051" spans="1:17">
      <c r="A6051" s="12" t="s">
        <v>803</v>
      </c>
      <c r="B6051" s="12" t="s">
        <v>2019</v>
      </c>
      <c r="C6051" s="12" t="s">
        <v>88</v>
      </c>
      <c r="D6051" s="12" t="s">
        <v>2020</v>
      </c>
      <c r="E6051" s="11">
        <v>6112</v>
      </c>
      <c r="F6051" s="12" t="s">
        <v>2024</v>
      </c>
      <c r="G6051" s="84" t="s">
        <v>3108</v>
      </c>
      <c r="H6051" s="13" t="s">
        <v>7</v>
      </c>
      <c r="I6051" s="2">
        <v>246980</v>
      </c>
      <c r="J6051" s="2">
        <v>293618</v>
      </c>
      <c r="K6051" s="2">
        <v>293618</v>
      </c>
      <c r="L6051" s="2">
        <f t="shared" si="5118"/>
        <v>0</v>
      </c>
      <c r="M6051" s="2"/>
      <c r="N6051" s="2"/>
      <c r="O6051" s="2"/>
      <c r="P6051" s="2">
        <f t="shared" si="5120"/>
        <v>293618</v>
      </c>
      <c r="Q6051" s="2">
        <f t="shared" si="5121"/>
        <v>100</v>
      </c>
    </row>
    <row r="6052" spans="1:17">
      <c r="A6052" s="12" t="s">
        <v>803</v>
      </c>
      <c r="B6052" s="12" t="s">
        <v>2019</v>
      </c>
      <c r="C6052" s="12" t="s">
        <v>88</v>
      </c>
      <c r="D6052" s="12" t="s">
        <v>2020</v>
      </c>
      <c r="E6052" s="11">
        <v>6112</v>
      </c>
      <c r="F6052" s="12" t="s">
        <v>2025</v>
      </c>
      <c r="G6052" s="84" t="s">
        <v>3108</v>
      </c>
      <c r="H6052" s="13" t="s">
        <v>8</v>
      </c>
      <c r="I6052" s="2">
        <v>111045</v>
      </c>
      <c r="J6052" s="2">
        <v>111045</v>
      </c>
      <c r="K6052" s="2">
        <v>56900</v>
      </c>
      <c r="L6052" s="2">
        <f t="shared" si="5118"/>
        <v>54100</v>
      </c>
      <c r="M6052" s="2">
        <v>35000</v>
      </c>
      <c r="N6052" s="2">
        <v>10000</v>
      </c>
      <c r="O6052" s="2">
        <v>9100</v>
      </c>
      <c r="P6052" s="2">
        <f t="shared" si="5120"/>
        <v>111000</v>
      </c>
      <c r="Q6052" s="2">
        <f t="shared" si="5121"/>
        <v>99.959475888153449</v>
      </c>
    </row>
    <row r="6053" spans="1:17">
      <c r="A6053" s="12" t="s">
        <v>803</v>
      </c>
      <c r="B6053" s="12" t="s">
        <v>2019</v>
      </c>
      <c r="C6053" s="12" t="s">
        <v>88</v>
      </c>
      <c r="D6053" s="12" t="s">
        <v>2020</v>
      </c>
      <c r="E6053" s="11">
        <v>6112</v>
      </c>
      <c r="F6053" s="12" t="s">
        <v>2026</v>
      </c>
      <c r="G6053" s="84" t="s">
        <v>3108</v>
      </c>
      <c r="H6053" s="13" t="s">
        <v>6</v>
      </c>
      <c r="I6053" s="2">
        <v>171089</v>
      </c>
      <c r="J6053" s="2">
        <v>161089</v>
      </c>
      <c r="K6053" s="2">
        <v>87600</v>
      </c>
      <c r="L6053" s="2">
        <f t="shared" si="5118"/>
        <v>45000</v>
      </c>
      <c r="M6053" s="2">
        <v>15000</v>
      </c>
      <c r="N6053" s="2">
        <v>15000</v>
      </c>
      <c r="O6053" s="2">
        <v>15000</v>
      </c>
      <c r="P6053" s="2">
        <f t="shared" si="5120"/>
        <v>132600</v>
      </c>
      <c r="Q6053" s="2">
        <f t="shared" si="5121"/>
        <v>82.314745265039818</v>
      </c>
    </row>
    <row r="6054" spans="1:17">
      <c r="A6054" s="12" t="s">
        <v>803</v>
      </c>
      <c r="B6054" s="12" t="s">
        <v>2019</v>
      </c>
      <c r="C6054" s="12" t="s">
        <v>88</v>
      </c>
      <c r="D6054" s="12" t="s">
        <v>2020</v>
      </c>
      <c r="E6054" s="18" t="s">
        <v>13</v>
      </c>
      <c r="F6054" s="18" t="s">
        <v>0</v>
      </c>
      <c r="G6054" s="81" t="s">
        <v>0</v>
      </c>
      <c r="H6054" s="18" t="s">
        <v>14</v>
      </c>
      <c r="I6054" s="3">
        <v>1358274</v>
      </c>
      <c r="J6054" s="3">
        <f t="shared" ref="J6054:K6054" si="5127">SUM(J6055)</f>
        <v>1358274</v>
      </c>
      <c r="K6054" s="3">
        <f t="shared" si="5127"/>
        <v>806108</v>
      </c>
      <c r="L6054" s="3">
        <f t="shared" si="5118"/>
        <v>285000</v>
      </c>
      <c r="M6054" s="3">
        <f t="shared" ref="M6054:O6054" si="5128">SUM(M6055)</f>
        <v>95000</v>
      </c>
      <c r="N6054" s="3">
        <f t="shared" si="5128"/>
        <v>95000</v>
      </c>
      <c r="O6054" s="3">
        <f t="shared" si="5128"/>
        <v>95000</v>
      </c>
      <c r="P6054" s="3">
        <f t="shared" si="5120"/>
        <v>1091108</v>
      </c>
      <c r="Q6054" s="3">
        <f t="shared" si="5121"/>
        <v>80.330478239294862</v>
      </c>
    </row>
    <row r="6055" spans="1:17">
      <c r="A6055" s="12" t="s">
        <v>803</v>
      </c>
      <c r="B6055" s="12" t="s">
        <v>2019</v>
      </c>
      <c r="C6055" s="12" t="s">
        <v>88</v>
      </c>
      <c r="D6055" s="12" t="s">
        <v>2020</v>
      </c>
      <c r="E6055" s="11">
        <v>6121</v>
      </c>
      <c r="F6055" s="12"/>
      <c r="G6055" s="84" t="s">
        <v>3108</v>
      </c>
      <c r="H6055" s="13" t="s">
        <v>15</v>
      </c>
      <c r="I6055" s="2">
        <v>1358274</v>
      </c>
      <c r="J6055" s="2">
        <v>1358274</v>
      </c>
      <c r="K6055" s="2">
        <v>806108</v>
      </c>
      <c r="L6055" s="2">
        <f t="shared" si="5118"/>
        <v>285000</v>
      </c>
      <c r="M6055" s="2">
        <v>95000</v>
      </c>
      <c r="N6055" s="2">
        <v>95000</v>
      </c>
      <c r="O6055" s="2">
        <v>95000</v>
      </c>
      <c r="P6055" s="2">
        <f t="shared" si="5120"/>
        <v>1091108</v>
      </c>
      <c r="Q6055" s="2">
        <f t="shared" si="5121"/>
        <v>80.330478239294862</v>
      </c>
    </row>
    <row r="6056" spans="1:17">
      <c r="A6056" s="12" t="s">
        <v>803</v>
      </c>
      <c r="B6056" s="12" t="s">
        <v>2019</v>
      </c>
      <c r="C6056" s="12" t="s">
        <v>88</v>
      </c>
      <c r="D6056" s="12" t="s">
        <v>2020</v>
      </c>
      <c r="E6056" s="18" t="s">
        <v>16</v>
      </c>
      <c r="F6056" s="18" t="s">
        <v>0</v>
      </c>
      <c r="G6056" s="81" t="s">
        <v>0</v>
      </c>
      <c r="H6056" s="18" t="s">
        <v>17</v>
      </c>
      <c r="I6056" s="3">
        <v>2900075</v>
      </c>
      <c r="J6056" s="3">
        <f t="shared" ref="J6056:K6056" si="5129">SUM(J6057:J6065)</f>
        <v>2464075</v>
      </c>
      <c r="K6056" s="3">
        <f t="shared" si="5129"/>
        <v>1578475</v>
      </c>
      <c r="L6056" s="3">
        <f t="shared" si="5118"/>
        <v>440000</v>
      </c>
      <c r="M6056" s="3">
        <f t="shared" ref="M6056:O6056" si="5130">SUM(M6057:M6065)</f>
        <v>140900</v>
      </c>
      <c r="N6056" s="3">
        <f t="shared" si="5130"/>
        <v>140800</v>
      </c>
      <c r="O6056" s="3">
        <f t="shared" si="5130"/>
        <v>158300</v>
      </c>
      <c r="P6056" s="3">
        <f t="shared" si="5120"/>
        <v>2018475</v>
      </c>
      <c r="Q6056" s="3">
        <f t="shared" si="5121"/>
        <v>81.916134857908133</v>
      </c>
    </row>
    <row r="6057" spans="1:17">
      <c r="A6057" s="12" t="s">
        <v>803</v>
      </c>
      <c r="B6057" s="12" t="s">
        <v>2019</v>
      </c>
      <c r="C6057" s="12" t="s">
        <v>88</v>
      </c>
      <c r="D6057" s="12" t="s">
        <v>2020</v>
      </c>
      <c r="E6057" s="11">
        <v>6131</v>
      </c>
      <c r="F6057" s="12"/>
      <c r="G6057" s="84" t="s">
        <v>3108</v>
      </c>
      <c r="H6057" s="13" t="s">
        <v>18</v>
      </c>
      <c r="I6057" s="2">
        <v>11000</v>
      </c>
      <c r="J6057" s="2">
        <v>0</v>
      </c>
      <c r="K6057" s="2">
        <v>0</v>
      </c>
      <c r="L6057" s="2">
        <f t="shared" si="5118"/>
        <v>0</v>
      </c>
      <c r="M6057" s="2"/>
      <c r="N6057" s="2"/>
      <c r="O6057" s="2"/>
      <c r="P6057" s="2">
        <f t="shared" si="5120"/>
        <v>0</v>
      </c>
      <c r="Q6057" s="2" t="str">
        <f t="shared" si="5121"/>
        <v>-</v>
      </c>
    </row>
    <row r="6058" spans="1:17">
      <c r="A6058" s="12" t="s">
        <v>803</v>
      </c>
      <c r="B6058" s="12" t="s">
        <v>2019</v>
      </c>
      <c r="C6058" s="12" t="s">
        <v>88</v>
      </c>
      <c r="D6058" s="12" t="s">
        <v>2020</v>
      </c>
      <c r="E6058" s="11">
        <v>6132</v>
      </c>
      <c r="F6058" s="12"/>
      <c r="G6058" s="84" t="s">
        <v>3108</v>
      </c>
      <c r="H6058" s="13" t="s">
        <v>19</v>
      </c>
      <c r="I6058" s="2">
        <v>655000</v>
      </c>
      <c r="J6058" s="2">
        <v>415000</v>
      </c>
      <c r="K6058" s="2">
        <v>415000</v>
      </c>
      <c r="L6058" s="2">
        <f t="shared" si="5118"/>
        <v>0</v>
      </c>
      <c r="M6058" s="2"/>
      <c r="N6058" s="2"/>
      <c r="O6058" s="2"/>
      <c r="P6058" s="2">
        <f t="shared" si="5120"/>
        <v>415000</v>
      </c>
      <c r="Q6058" s="2">
        <f t="shared" si="5121"/>
        <v>100</v>
      </c>
    </row>
    <row r="6059" spans="1:17">
      <c r="A6059" s="12" t="s">
        <v>803</v>
      </c>
      <c r="B6059" s="12" t="s">
        <v>2019</v>
      </c>
      <c r="C6059" s="12" t="s">
        <v>88</v>
      </c>
      <c r="D6059" s="12" t="s">
        <v>2020</v>
      </c>
      <c r="E6059" s="11">
        <v>6133</v>
      </c>
      <c r="F6059" s="12"/>
      <c r="G6059" s="84" t="s">
        <v>3108</v>
      </c>
      <c r="H6059" s="13" t="s">
        <v>20</v>
      </c>
      <c r="I6059" s="2">
        <v>227000</v>
      </c>
      <c r="J6059" s="2">
        <v>227000</v>
      </c>
      <c r="K6059" s="2">
        <v>87900</v>
      </c>
      <c r="L6059" s="2">
        <f t="shared" si="5118"/>
        <v>85000</v>
      </c>
      <c r="M6059" s="2">
        <v>30000</v>
      </c>
      <c r="N6059" s="2">
        <v>30000</v>
      </c>
      <c r="O6059" s="2">
        <v>25000</v>
      </c>
      <c r="P6059" s="2">
        <f t="shared" si="5120"/>
        <v>172900</v>
      </c>
      <c r="Q6059" s="2">
        <f t="shared" si="5121"/>
        <v>76.167400881057262</v>
      </c>
    </row>
    <row r="6060" spans="1:17">
      <c r="A6060" s="12" t="s">
        <v>803</v>
      </c>
      <c r="B6060" s="12" t="s">
        <v>2019</v>
      </c>
      <c r="C6060" s="12" t="s">
        <v>88</v>
      </c>
      <c r="D6060" s="12" t="s">
        <v>2020</v>
      </c>
      <c r="E6060" s="11">
        <v>6134</v>
      </c>
      <c r="F6060" s="12"/>
      <c r="G6060" s="84" t="s">
        <v>3108</v>
      </c>
      <c r="H6060" s="13" t="s">
        <v>21</v>
      </c>
      <c r="I6060" s="2">
        <v>1152500</v>
      </c>
      <c r="J6060" s="2">
        <v>1058500</v>
      </c>
      <c r="K6060" s="2">
        <v>645000</v>
      </c>
      <c r="L6060" s="2">
        <f t="shared" si="5118"/>
        <v>170000</v>
      </c>
      <c r="M6060" s="2">
        <v>50000</v>
      </c>
      <c r="N6060" s="2">
        <v>50000</v>
      </c>
      <c r="O6060" s="2">
        <v>70000</v>
      </c>
      <c r="P6060" s="2">
        <f t="shared" si="5120"/>
        <v>815000</v>
      </c>
      <c r="Q6060" s="2">
        <f t="shared" si="5121"/>
        <v>76.995748700991967</v>
      </c>
    </row>
    <row r="6061" spans="1:17">
      <c r="A6061" s="12" t="s">
        <v>803</v>
      </c>
      <c r="B6061" s="12" t="s">
        <v>2019</v>
      </c>
      <c r="C6061" s="12" t="s">
        <v>88</v>
      </c>
      <c r="D6061" s="12" t="s">
        <v>2020</v>
      </c>
      <c r="E6061" s="11">
        <v>6135</v>
      </c>
      <c r="F6061" s="12"/>
      <c r="G6061" s="84" t="s">
        <v>3108</v>
      </c>
      <c r="H6061" s="13" t="s">
        <v>22</v>
      </c>
      <c r="I6061" s="2">
        <v>56000</v>
      </c>
      <c r="J6061" s="2">
        <v>55000</v>
      </c>
      <c r="K6061" s="2">
        <v>34500</v>
      </c>
      <c r="L6061" s="2">
        <f t="shared" si="5118"/>
        <v>10500</v>
      </c>
      <c r="M6061" s="2">
        <v>3500</v>
      </c>
      <c r="N6061" s="2">
        <v>3500</v>
      </c>
      <c r="O6061" s="2">
        <v>3500</v>
      </c>
      <c r="P6061" s="2">
        <f t="shared" si="5120"/>
        <v>45000</v>
      </c>
      <c r="Q6061" s="2">
        <f t="shared" si="5121"/>
        <v>81.818181818181827</v>
      </c>
    </row>
    <row r="6062" spans="1:17">
      <c r="A6062" s="12" t="s">
        <v>803</v>
      </c>
      <c r="B6062" s="12" t="s">
        <v>2019</v>
      </c>
      <c r="C6062" s="12" t="s">
        <v>88</v>
      </c>
      <c r="D6062" s="12" t="s">
        <v>2020</v>
      </c>
      <c r="E6062" s="11">
        <v>6136</v>
      </c>
      <c r="F6062" s="12"/>
      <c r="G6062" s="84" t="s">
        <v>3108</v>
      </c>
      <c r="H6062" s="13" t="s">
        <v>23</v>
      </c>
      <c r="I6062" s="2">
        <v>43000</v>
      </c>
      <c r="J6062" s="2">
        <v>43000</v>
      </c>
      <c r="K6062" s="2">
        <v>18500</v>
      </c>
      <c r="L6062" s="2">
        <f t="shared" si="5118"/>
        <v>12500</v>
      </c>
      <c r="M6062" s="2">
        <v>4000</v>
      </c>
      <c r="N6062" s="2">
        <v>4000</v>
      </c>
      <c r="O6062" s="2">
        <v>4500</v>
      </c>
      <c r="P6062" s="2">
        <f t="shared" si="5120"/>
        <v>31000</v>
      </c>
      <c r="Q6062" s="2">
        <f t="shared" si="5121"/>
        <v>72.093023255813947</v>
      </c>
    </row>
    <row r="6063" spans="1:17">
      <c r="A6063" s="12" t="s">
        <v>803</v>
      </c>
      <c r="B6063" s="12" t="s">
        <v>2019</v>
      </c>
      <c r="C6063" s="12" t="s">
        <v>88</v>
      </c>
      <c r="D6063" s="12" t="s">
        <v>2020</v>
      </c>
      <c r="E6063" s="11">
        <v>6137</v>
      </c>
      <c r="F6063" s="12"/>
      <c r="G6063" s="84" t="s">
        <v>3108</v>
      </c>
      <c r="H6063" s="13" t="s">
        <v>24</v>
      </c>
      <c r="I6063" s="2">
        <v>340000</v>
      </c>
      <c r="J6063" s="2">
        <v>340000</v>
      </c>
      <c r="K6063" s="2">
        <v>175000</v>
      </c>
      <c r="L6063" s="2">
        <f t="shared" si="5118"/>
        <v>90000</v>
      </c>
      <c r="M6063" s="2">
        <v>30000</v>
      </c>
      <c r="N6063" s="2">
        <v>30000</v>
      </c>
      <c r="O6063" s="2">
        <v>30000</v>
      </c>
      <c r="P6063" s="2">
        <f t="shared" si="5120"/>
        <v>265000</v>
      </c>
      <c r="Q6063" s="2">
        <f t="shared" si="5121"/>
        <v>77.941176470588232</v>
      </c>
    </row>
    <row r="6064" spans="1:17">
      <c r="A6064" s="12" t="s">
        <v>803</v>
      </c>
      <c r="B6064" s="12" t="s">
        <v>2019</v>
      </c>
      <c r="C6064" s="12" t="s">
        <v>88</v>
      </c>
      <c r="D6064" s="12" t="s">
        <v>2020</v>
      </c>
      <c r="E6064" s="11">
        <v>6138</v>
      </c>
      <c r="F6064" s="12"/>
      <c r="G6064" s="84" t="s">
        <v>3108</v>
      </c>
      <c r="H6064" s="13" t="s">
        <v>25</v>
      </c>
      <c r="I6064" s="2">
        <v>11100</v>
      </c>
      <c r="J6064" s="2">
        <v>11100</v>
      </c>
      <c r="K6064" s="2">
        <v>5000</v>
      </c>
      <c r="L6064" s="2">
        <f t="shared" si="5118"/>
        <v>3100</v>
      </c>
      <c r="M6064" s="2">
        <v>1100</v>
      </c>
      <c r="N6064" s="2">
        <v>1000</v>
      </c>
      <c r="O6064" s="2">
        <v>1000</v>
      </c>
      <c r="P6064" s="2">
        <f t="shared" si="5120"/>
        <v>8100</v>
      </c>
      <c r="Q6064" s="2">
        <f t="shared" si="5121"/>
        <v>72.972972972972968</v>
      </c>
    </row>
    <row r="6065" spans="1:17">
      <c r="A6065" s="17" t="s">
        <v>803</v>
      </c>
      <c r="B6065" s="17" t="s">
        <v>2019</v>
      </c>
      <c r="C6065" s="17" t="s">
        <v>88</v>
      </c>
      <c r="D6065" s="17" t="s">
        <v>2020</v>
      </c>
      <c r="E6065" s="17" t="s">
        <v>99</v>
      </c>
      <c r="F6065" s="12" t="s">
        <v>0</v>
      </c>
      <c r="G6065" s="84" t="s">
        <v>0</v>
      </c>
      <c r="H6065" s="18" t="s">
        <v>26</v>
      </c>
      <c r="I6065" s="3">
        <v>404475</v>
      </c>
      <c r="J6065" s="3">
        <f t="shared" ref="J6065:K6065" si="5131">SUM(J6066:J6068)</f>
        <v>314475</v>
      </c>
      <c r="K6065" s="3">
        <f t="shared" si="5131"/>
        <v>197575</v>
      </c>
      <c r="L6065" s="3">
        <f t="shared" si="5118"/>
        <v>68900</v>
      </c>
      <c r="M6065" s="3">
        <f t="shared" ref="M6065:O6065" si="5132">SUM(M6066:M6068)</f>
        <v>22300</v>
      </c>
      <c r="N6065" s="3">
        <f t="shared" si="5132"/>
        <v>22300</v>
      </c>
      <c r="O6065" s="3">
        <f t="shared" si="5132"/>
        <v>24300</v>
      </c>
      <c r="P6065" s="3">
        <f t="shared" si="5120"/>
        <v>266475</v>
      </c>
      <c r="Q6065" s="3">
        <f t="shared" si="5121"/>
        <v>84.736465537801095</v>
      </c>
    </row>
    <row r="6066" spans="1:17">
      <c r="A6066" s="12" t="s">
        <v>803</v>
      </c>
      <c r="B6066" s="12" t="s">
        <v>2019</v>
      </c>
      <c r="C6066" s="12" t="s">
        <v>88</v>
      </c>
      <c r="D6066" s="12" t="s">
        <v>2020</v>
      </c>
      <c r="E6066" s="11">
        <v>6139</v>
      </c>
      <c r="F6066" s="12"/>
      <c r="G6066" s="84" t="s">
        <v>3108</v>
      </c>
      <c r="H6066" s="13" t="s">
        <v>26</v>
      </c>
      <c r="I6066" s="2">
        <v>349475</v>
      </c>
      <c r="J6066" s="2">
        <v>259475</v>
      </c>
      <c r="K6066" s="2">
        <v>168000</v>
      </c>
      <c r="L6066" s="2">
        <f t="shared" si="5118"/>
        <v>56000</v>
      </c>
      <c r="M6066" s="2">
        <v>18000</v>
      </c>
      <c r="N6066" s="2">
        <v>18000</v>
      </c>
      <c r="O6066" s="2">
        <v>20000</v>
      </c>
      <c r="P6066" s="2">
        <f t="shared" si="5120"/>
        <v>224000</v>
      </c>
      <c r="Q6066" s="2">
        <f t="shared" si="5121"/>
        <v>86.328162636092117</v>
      </c>
    </row>
    <row r="6067" spans="1:17">
      <c r="A6067" s="12" t="s">
        <v>803</v>
      </c>
      <c r="B6067" s="12" t="s">
        <v>2019</v>
      </c>
      <c r="C6067" s="12" t="s">
        <v>88</v>
      </c>
      <c r="D6067" s="12" t="s">
        <v>2020</v>
      </c>
      <c r="E6067" s="11">
        <v>6139</v>
      </c>
      <c r="F6067" s="12" t="s">
        <v>2027</v>
      </c>
      <c r="G6067" s="84" t="s">
        <v>3108</v>
      </c>
      <c r="H6067" s="13" t="s">
        <v>108</v>
      </c>
      <c r="I6067" s="2">
        <v>45000</v>
      </c>
      <c r="J6067" s="2">
        <v>45000</v>
      </c>
      <c r="K6067" s="2">
        <v>26575</v>
      </c>
      <c r="L6067" s="2">
        <f t="shared" si="5118"/>
        <v>9600</v>
      </c>
      <c r="M6067" s="2">
        <v>3200</v>
      </c>
      <c r="N6067" s="2">
        <v>3200</v>
      </c>
      <c r="O6067" s="2">
        <v>3200</v>
      </c>
      <c r="P6067" s="2">
        <f t="shared" si="5120"/>
        <v>36175</v>
      </c>
      <c r="Q6067" s="2">
        <f t="shared" si="5121"/>
        <v>80.388888888888886</v>
      </c>
    </row>
    <row r="6068" spans="1:17" ht="22.5">
      <c r="A6068" s="12" t="s">
        <v>803</v>
      </c>
      <c r="B6068" s="12" t="s">
        <v>2019</v>
      </c>
      <c r="C6068" s="12" t="s">
        <v>88</v>
      </c>
      <c r="D6068" s="12" t="s">
        <v>2020</v>
      </c>
      <c r="E6068" s="11">
        <v>6139</v>
      </c>
      <c r="F6068" s="12" t="s">
        <v>2028</v>
      </c>
      <c r="G6068" s="84" t="s">
        <v>3108</v>
      </c>
      <c r="H6068" s="13" t="s">
        <v>114</v>
      </c>
      <c r="I6068" s="2">
        <v>10000</v>
      </c>
      <c r="J6068" s="2">
        <v>10000</v>
      </c>
      <c r="K6068" s="2">
        <v>3000</v>
      </c>
      <c r="L6068" s="2">
        <f t="shared" si="5118"/>
        <v>3300</v>
      </c>
      <c r="M6068" s="2">
        <v>1100</v>
      </c>
      <c r="N6068" s="2">
        <v>1100</v>
      </c>
      <c r="O6068" s="2">
        <v>1100</v>
      </c>
      <c r="P6068" s="2">
        <f t="shared" si="5120"/>
        <v>6300</v>
      </c>
      <c r="Q6068" s="2">
        <f t="shared" si="5121"/>
        <v>63</v>
      </c>
    </row>
    <row r="6069" spans="1:17" ht="22.5">
      <c r="A6069" s="17" t="s">
        <v>0</v>
      </c>
      <c r="B6069" s="17" t="s">
        <v>0</v>
      </c>
      <c r="C6069" s="17" t="s">
        <v>0</v>
      </c>
      <c r="D6069" s="18" t="s">
        <v>0</v>
      </c>
      <c r="E6069" s="18" t="s">
        <v>0</v>
      </c>
      <c r="F6069" s="18" t="s">
        <v>0</v>
      </c>
      <c r="G6069" s="81" t="s">
        <v>0</v>
      </c>
      <c r="H6069" s="24" t="s">
        <v>58</v>
      </c>
      <c r="I6069" s="29">
        <v>610000</v>
      </c>
      <c r="J6069" s="29">
        <f t="shared" ref="J6069:K6069" si="5133">SUM(J6070)</f>
        <v>242000</v>
      </c>
      <c r="K6069" s="29">
        <f t="shared" si="5133"/>
        <v>242000</v>
      </c>
      <c r="L6069" s="29">
        <f t="shared" si="5118"/>
        <v>0</v>
      </c>
      <c r="M6069" s="29">
        <f t="shared" ref="M6069:O6069" si="5134">SUM(M6070)</f>
        <v>0</v>
      </c>
      <c r="N6069" s="29">
        <f t="shared" si="5134"/>
        <v>0</v>
      </c>
      <c r="O6069" s="29">
        <f t="shared" si="5134"/>
        <v>0</v>
      </c>
      <c r="P6069" s="29">
        <f t="shared" si="5120"/>
        <v>242000</v>
      </c>
      <c r="Q6069" s="29">
        <f t="shared" si="5121"/>
        <v>100</v>
      </c>
    </row>
    <row r="6070" spans="1:17">
      <c r="A6070" s="12" t="s">
        <v>803</v>
      </c>
      <c r="B6070" s="12" t="s">
        <v>2019</v>
      </c>
      <c r="C6070" s="12" t="s">
        <v>88</v>
      </c>
      <c r="D6070" s="12" t="s">
        <v>2020</v>
      </c>
      <c r="E6070" s="18" t="s">
        <v>50</v>
      </c>
      <c r="F6070" s="18" t="s">
        <v>0</v>
      </c>
      <c r="G6070" s="81" t="s">
        <v>0</v>
      </c>
      <c r="H6070" s="18" t="s">
        <v>51</v>
      </c>
      <c r="I6070" s="3">
        <v>610000</v>
      </c>
      <c r="J6070" s="3">
        <f t="shared" ref="J6070" si="5135">SUM(J6071:J6072)</f>
        <v>242000</v>
      </c>
      <c r="K6070" s="3">
        <f t="shared" ref="K6070" si="5136">SUM(K6071:K6072)</f>
        <v>242000</v>
      </c>
      <c r="L6070" s="3">
        <f t="shared" si="5118"/>
        <v>0</v>
      </c>
      <c r="M6070" s="3">
        <f t="shared" ref="M6070:O6070" si="5137">SUM(M6071:M6072)</f>
        <v>0</v>
      </c>
      <c r="N6070" s="3">
        <f t="shared" si="5137"/>
        <v>0</v>
      </c>
      <c r="O6070" s="3">
        <f t="shared" si="5137"/>
        <v>0</v>
      </c>
      <c r="P6070" s="3">
        <f t="shared" si="5120"/>
        <v>242000</v>
      </c>
      <c r="Q6070" s="3">
        <f t="shared" si="5121"/>
        <v>100</v>
      </c>
    </row>
    <row r="6071" spans="1:17">
      <c r="A6071" s="12" t="s">
        <v>803</v>
      </c>
      <c r="B6071" s="12" t="s">
        <v>2019</v>
      </c>
      <c r="C6071" s="12" t="s">
        <v>88</v>
      </c>
      <c r="D6071" s="12" t="s">
        <v>2020</v>
      </c>
      <c r="E6071" s="11">
        <v>8213</v>
      </c>
      <c r="F6071" s="12"/>
      <c r="G6071" s="84" t="s">
        <v>3108</v>
      </c>
      <c r="H6071" s="13" t="s">
        <v>54</v>
      </c>
      <c r="I6071" s="2">
        <v>210000</v>
      </c>
      <c r="J6071" s="2">
        <v>42000</v>
      </c>
      <c r="K6071" s="2">
        <v>42000</v>
      </c>
      <c r="L6071" s="2">
        <f t="shared" si="5118"/>
        <v>0</v>
      </c>
      <c r="M6071" s="2"/>
      <c r="N6071" s="2"/>
      <c r="O6071" s="2"/>
      <c r="P6071" s="2">
        <f t="shared" si="5120"/>
        <v>42000</v>
      </c>
      <c r="Q6071" s="2">
        <f t="shared" si="5121"/>
        <v>100</v>
      </c>
    </row>
    <row r="6072" spans="1:17">
      <c r="A6072" s="12" t="s">
        <v>803</v>
      </c>
      <c r="B6072" s="12" t="s">
        <v>2019</v>
      </c>
      <c r="C6072" s="12" t="s">
        <v>88</v>
      </c>
      <c r="D6072" s="12" t="s">
        <v>2020</v>
      </c>
      <c r="E6072" s="11">
        <v>8216</v>
      </c>
      <c r="F6072" s="12"/>
      <c r="G6072" s="84" t="s">
        <v>3108</v>
      </c>
      <c r="H6072" s="13" t="s">
        <v>57</v>
      </c>
      <c r="I6072" s="2">
        <v>400000</v>
      </c>
      <c r="J6072" s="2">
        <v>200000</v>
      </c>
      <c r="K6072" s="2">
        <v>200000</v>
      </c>
      <c r="L6072" s="2">
        <f t="shared" si="5118"/>
        <v>0</v>
      </c>
      <c r="M6072" s="2"/>
      <c r="N6072" s="2"/>
      <c r="O6072" s="2"/>
      <c r="P6072" s="2">
        <f t="shared" si="5120"/>
        <v>200000</v>
      </c>
      <c r="Q6072" s="2">
        <f t="shared" si="5121"/>
        <v>100</v>
      </c>
    </row>
    <row r="6073" spans="1:17">
      <c r="A6073" s="13" t="s">
        <v>0</v>
      </c>
      <c r="B6073" s="13" t="s">
        <v>0</v>
      </c>
      <c r="C6073" s="13" t="s">
        <v>0</v>
      </c>
      <c r="D6073" s="13" t="s">
        <v>0</v>
      </c>
      <c r="E6073" s="13" t="s">
        <v>0</v>
      </c>
      <c r="F6073" s="13" t="s">
        <v>0</v>
      </c>
      <c r="G6073" s="84" t="s">
        <v>0</v>
      </c>
      <c r="H6073" s="24" t="s">
        <v>2029</v>
      </c>
      <c r="I6073" s="29">
        <v>19749289</v>
      </c>
      <c r="J6073" s="29">
        <f t="shared" ref="J6073:K6073" si="5138">SUM(J6069,J6045)</f>
        <v>18981927</v>
      </c>
      <c r="K6073" s="29">
        <f t="shared" si="5138"/>
        <v>11205185</v>
      </c>
      <c r="L6073" s="29">
        <f t="shared" si="5118"/>
        <v>3916400</v>
      </c>
      <c r="M6073" s="29">
        <f t="shared" ref="M6073:O6073" si="5139">SUM(M6069,M6045)</f>
        <v>1315900</v>
      </c>
      <c r="N6073" s="29">
        <f t="shared" si="5139"/>
        <v>1290800</v>
      </c>
      <c r="O6073" s="29">
        <f t="shared" si="5139"/>
        <v>1309700</v>
      </c>
      <c r="P6073" s="29">
        <f t="shared" si="5120"/>
        <v>15121585</v>
      </c>
      <c r="Q6073" s="29">
        <f t="shared" si="5121"/>
        <v>79.663065820451209</v>
      </c>
    </row>
    <row r="6074" spans="1:17" ht="15.75" thickBot="1">
      <c r="A6074" s="13" t="s">
        <v>0</v>
      </c>
      <c r="B6074" s="13" t="s">
        <v>0</v>
      </c>
      <c r="C6074" s="13" t="s">
        <v>0</v>
      </c>
      <c r="D6074" s="13" t="s">
        <v>0</v>
      </c>
      <c r="E6074" s="13" t="s">
        <v>0</v>
      </c>
      <c r="F6074" s="13" t="s">
        <v>0</v>
      </c>
      <c r="G6074" s="84" t="s">
        <v>0</v>
      </c>
      <c r="H6074" s="18" t="s">
        <v>125</v>
      </c>
      <c r="I6074" s="3">
        <v>606</v>
      </c>
      <c r="J6074" s="3">
        <v>606</v>
      </c>
      <c r="K6074" s="3">
        <v>0</v>
      </c>
      <c r="L6074" s="3">
        <f t="shared" si="5118"/>
        <v>0</v>
      </c>
      <c r="M6074" s="3"/>
      <c r="N6074" s="3"/>
      <c r="O6074" s="3"/>
      <c r="P6074" s="3">
        <f t="shared" si="5120"/>
        <v>0</v>
      </c>
      <c r="Q6074" s="3">
        <f t="shared" si="5121"/>
        <v>0</v>
      </c>
    </row>
    <row r="6075" spans="1:17" ht="45.75" thickBot="1">
      <c r="A6075" s="109" t="s">
        <v>0</v>
      </c>
      <c r="B6075" s="109" t="s">
        <v>0</v>
      </c>
      <c r="C6075" s="109" t="s">
        <v>0</v>
      </c>
      <c r="D6075" s="109" t="s">
        <v>0</v>
      </c>
      <c r="E6075" s="109" t="s">
        <v>0</v>
      </c>
      <c r="F6075" s="109" t="s">
        <v>0</v>
      </c>
      <c r="G6075" s="121" t="s">
        <v>0</v>
      </c>
      <c r="H6075" s="1" t="s">
        <v>126</v>
      </c>
      <c r="I6075" s="1" t="s">
        <v>3016</v>
      </c>
      <c r="J6075" s="1" t="s">
        <v>3199</v>
      </c>
      <c r="K6075" s="1" t="s">
        <v>3198</v>
      </c>
      <c r="L6075" s="1" t="s">
        <v>3191</v>
      </c>
      <c r="M6075" s="1" t="s">
        <v>3193</v>
      </c>
      <c r="N6075" s="1" t="s">
        <v>3194</v>
      </c>
      <c r="O6075" s="1" t="s">
        <v>3195</v>
      </c>
      <c r="P6075" s="1" t="s">
        <v>3192</v>
      </c>
      <c r="Q6075" s="1" t="s">
        <v>3185</v>
      </c>
    </row>
    <row r="6076" spans="1:17">
      <c r="A6076" s="110"/>
      <c r="B6076" s="110"/>
      <c r="C6076" s="110"/>
      <c r="D6076" s="110"/>
      <c r="E6076" s="110"/>
      <c r="F6076" s="110"/>
      <c r="G6076" s="122"/>
      <c r="H6076" s="26" t="s">
        <v>0</v>
      </c>
      <c r="I6076" s="28">
        <v>1</v>
      </c>
      <c r="J6076" s="28">
        <v>2</v>
      </c>
      <c r="K6076" s="28">
        <v>3</v>
      </c>
      <c r="L6076" s="28" t="s">
        <v>3186</v>
      </c>
      <c r="M6076" s="28">
        <v>5</v>
      </c>
      <c r="N6076" s="28">
        <v>6</v>
      </c>
      <c r="O6076" s="28">
        <v>7</v>
      </c>
      <c r="P6076" s="28" t="s">
        <v>3187</v>
      </c>
      <c r="Q6076" s="28">
        <v>9</v>
      </c>
    </row>
    <row r="6077" spans="1:17">
      <c r="A6077" s="110"/>
      <c r="B6077" s="110"/>
      <c r="C6077" s="110"/>
      <c r="D6077" s="110"/>
      <c r="E6077" s="110"/>
      <c r="F6077" s="110"/>
      <c r="G6077" s="122"/>
      <c r="H6077" s="8" t="s">
        <v>877</v>
      </c>
      <c r="I6077" s="9">
        <v>19749289</v>
      </c>
      <c r="J6077" s="9">
        <f t="shared" ref="J6077" si="5140">SUM(J6073)</f>
        <v>18981927</v>
      </c>
      <c r="K6077" s="9">
        <f t="shared" ref="K6077" si="5141">SUM(K6073)</f>
        <v>11205185</v>
      </c>
      <c r="L6077" s="9">
        <f t="shared" ref="L6077:L6078" si="5142">M6077+N6077+O6077</f>
        <v>3916400</v>
      </c>
      <c r="M6077" s="9">
        <f t="shared" ref="M6077:O6077" si="5143">SUM(M6073)</f>
        <v>1315900</v>
      </c>
      <c r="N6077" s="9">
        <f t="shared" si="5143"/>
        <v>1290800</v>
      </c>
      <c r="O6077" s="9">
        <f t="shared" si="5143"/>
        <v>1309700</v>
      </c>
      <c r="P6077" s="9">
        <f t="shared" ref="P6077:P6078" si="5144">SUM(K6077+L6077)</f>
        <v>15121585</v>
      </c>
      <c r="Q6077" s="9">
        <f t="shared" si="5121"/>
        <v>79.663065820451209</v>
      </c>
    </row>
    <row r="6078" spans="1:17">
      <c r="A6078" s="110"/>
      <c r="B6078" s="110"/>
      <c r="C6078" s="110"/>
      <c r="D6078" s="110"/>
      <c r="E6078" s="110"/>
      <c r="F6078" s="110"/>
      <c r="G6078" s="122"/>
      <c r="H6078" s="10" t="s">
        <v>68</v>
      </c>
      <c r="I6078" s="9">
        <v>19749289</v>
      </c>
      <c r="J6078" s="9">
        <f t="shared" ref="J6078" si="5145">SUM(J6077)</f>
        <v>18981927</v>
      </c>
      <c r="K6078" s="9">
        <f t="shared" ref="K6078" si="5146">SUM(K6077)</f>
        <v>11205185</v>
      </c>
      <c r="L6078" s="9">
        <f t="shared" si="5142"/>
        <v>3916400</v>
      </c>
      <c r="M6078" s="9">
        <f t="shared" ref="M6078:O6078" si="5147">SUM(M6077)</f>
        <v>1315900</v>
      </c>
      <c r="N6078" s="9">
        <f t="shared" si="5147"/>
        <v>1290800</v>
      </c>
      <c r="O6078" s="9">
        <f t="shared" si="5147"/>
        <v>1309700</v>
      </c>
      <c r="P6078" s="9">
        <f t="shared" si="5144"/>
        <v>15121585</v>
      </c>
      <c r="Q6078" s="9">
        <f t="shared" si="5121"/>
        <v>79.663065820451209</v>
      </c>
    </row>
    <row r="6079" spans="1:17">
      <c r="A6079" s="111"/>
      <c r="B6079" s="111"/>
      <c r="C6079" s="111"/>
      <c r="D6079" s="111"/>
      <c r="E6079" s="111"/>
      <c r="F6079" s="111"/>
      <c r="G6079" s="123"/>
      <c r="Q6079" t="str">
        <f t="shared" si="5121"/>
        <v>-</v>
      </c>
    </row>
    <row r="6080" spans="1:17">
      <c r="A6080" s="13" t="s">
        <v>0</v>
      </c>
      <c r="B6080" s="13" t="s">
        <v>0</v>
      </c>
      <c r="C6080" s="13" t="s">
        <v>0</v>
      </c>
      <c r="D6080" s="13" t="s">
        <v>0</v>
      </c>
      <c r="E6080" s="13" t="s">
        <v>0</v>
      </c>
      <c r="F6080" s="13" t="s">
        <v>0</v>
      </c>
      <c r="G6080" s="84" t="s">
        <v>0</v>
      </c>
      <c r="H6080" s="27" t="s">
        <v>0</v>
      </c>
      <c r="I6080" s="27"/>
      <c r="J6080" s="27"/>
      <c r="K6080" s="27"/>
      <c r="L6080" s="27"/>
      <c r="M6080" s="27"/>
      <c r="N6080" s="27"/>
      <c r="O6080" s="27"/>
      <c r="P6080" s="27"/>
      <c r="Q6080" s="27" t="str">
        <f t="shared" si="5121"/>
        <v>-</v>
      </c>
    </row>
    <row r="6081" spans="1:17">
      <c r="A6081" s="13" t="s">
        <v>0</v>
      </c>
      <c r="B6081" s="13" t="s">
        <v>0</v>
      </c>
      <c r="C6081" s="13" t="s">
        <v>0</v>
      </c>
      <c r="D6081" s="13" t="s">
        <v>0</v>
      </c>
      <c r="E6081" s="13" t="s">
        <v>0</v>
      </c>
      <c r="F6081" s="13" t="s">
        <v>0</v>
      </c>
      <c r="G6081" s="84" t="s">
        <v>0</v>
      </c>
      <c r="H6081" s="24" t="s">
        <v>2030</v>
      </c>
      <c r="I6081" s="29">
        <v>19749289</v>
      </c>
      <c r="J6081" s="29">
        <f t="shared" ref="J6081" si="5148">SUM(J6073)</f>
        <v>18981927</v>
      </c>
      <c r="K6081" s="29">
        <f t="shared" ref="K6081" si="5149">SUM(K6073)</f>
        <v>11205185</v>
      </c>
      <c r="L6081" s="29">
        <f t="shared" ref="L6081:L6082" si="5150">M6081+N6081+O6081</f>
        <v>3916400</v>
      </c>
      <c r="M6081" s="29">
        <f t="shared" ref="M6081:O6081" si="5151">SUM(M6073)</f>
        <v>1315900</v>
      </c>
      <c r="N6081" s="29">
        <f t="shared" si="5151"/>
        <v>1290800</v>
      </c>
      <c r="O6081" s="29">
        <f t="shared" si="5151"/>
        <v>1309700</v>
      </c>
      <c r="P6081" s="29">
        <f t="shared" ref="P6081:P6082" si="5152">SUM(K6081+L6081)</f>
        <v>15121585</v>
      </c>
      <c r="Q6081" s="29">
        <f t="shared" si="5121"/>
        <v>79.663065820451209</v>
      </c>
    </row>
    <row r="6082" spans="1:17">
      <c r="A6082" s="13" t="s">
        <v>0</v>
      </c>
      <c r="B6082" s="13" t="s">
        <v>0</v>
      </c>
      <c r="C6082" s="13" t="s">
        <v>0</v>
      </c>
      <c r="D6082" s="13" t="s">
        <v>0</v>
      </c>
      <c r="E6082" s="13" t="s">
        <v>0</v>
      </c>
      <c r="F6082" s="13" t="s">
        <v>0</v>
      </c>
      <c r="G6082" s="84" t="s">
        <v>0</v>
      </c>
      <c r="H6082" s="18" t="s">
        <v>125</v>
      </c>
      <c r="I6082" s="3">
        <v>606</v>
      </c>
      <c r="J6082" s="3">
        <f>J6074</f>
        <v>606</v>
      </c>
      <c r="K6082" s="3">
        <f>K6074</f>
        <v>0</v>
      </c>
      <c r="L6082" s="3">
        <f t="shared" si="5150"/>
        <v>0</v>
      </c>
      <c r="M6082" s="3">
        <f>M6074</f>
        <v>0</v>
      </c>
      <c r="N6082" s="3">
        <f t="shared" ref="N6082:O6082" si="5153">N6074</f>
        <v>0</v>
      </c>
      <c r="O6082" s="3">
        <f t="shared" si="5153"/>
        <v>0</v>
      </c>
      <c r="P6082" s="3">
        <f t="shared" si="5152"/>
        <v>0</v>
      </c>
      <c r="Q6082" s="3">
        <f t="shared" si="5121"/>
        <v>0</v>
      </c>
    </row>
    <row r="6083" spans="1:17">
      <c r="A6083" s="13" t="s">
        <v>0</v>
      </c>
      <c r="B6083" s="13" t="s">
        <v>0</v>
      </c>
      <c r="C6083" s="13" t="s">
        <v>0</v>
      </c>
      <c r="D6083" s="13" t="s">
        <v>0</v>
      </c>
      <c r="E6083" s="13" t="s">
        <v>0</v>
      </c>
      <c r="F6083" s="13" t="s">
        <v>0</v>
      </c>
      <c r="G6083" s="84" t="s">
        <v>0</v>
      </c>
      <c r="H6083" s="7" t="s">
        <v>0</v>
      </c>
      <c r="I6083" s="30"/>
      <c r="J6083" s="30"/>
      <c r="K6083" s="30"/>
      <c r="L6083" s="30"/>
      <c r="M6083" s="30"/>
      <c r="N6083" s="30"/>
      <c r="O6083" s="30"/>
      <c r="P6083" s="30"/>
      <c r="Q6083" s="30" t="str">
        <f t="shared" si="5121"/>
        <v>-</v>
      </c>
    </row>
    <row r="6084" spans="1:17" ht="15.75" thickBot="1">
      <c r="A6084" s="17" t="s">
        <v>803</v>
      </c>
      <c r="B6084" s="17" t="s">
        <v>208</v>
      </c>
      <c r="C6084" s="12" t="s">
        <v>0</v>
      </c>
      <c r="D6084" s="12" t="s">
        <v>0</v>
      </c>
      <c r="E6084" s="18" t="s">
        <v>0</v>
      </c>
      <c r="F6084" s="18" t="s">
        <v>0</v>
      </c>
      <c r="G6084" s="81" t="s">
        <v>0</v>
      </c>
      <c r="H6084" s="18" t="s">
        <v>0</v>
      </c>
      <c r="I6084" s="11"/>
      <c r="J6084" s="11"/>
      <c r="K6084" s="11"/>
      <c r="L6084" s="11"/>
      <c r="M6084" s="11"/>
      <c r="N6084" s="11"/>
      <c r="O6084" s="11"/>
      <c r="P6084" s="11"/>
      <c r="Q6084" s="11" t="str">
        <f t="shared" si="5121"/>
        <v>-</v>
      </c>
    </row>
    <row r="6085" spans="1:17" ht="45.75" thickBot="1">
      <c r="A6085" s="1" t="s">
        <v>82</v>
      </c>
      <c r="B6085" s="1" t="s">
        <v>83</v>
      </c>
      <c r="C6085" s="1" t="s">
        <v>84</v>
      </c>
      <c r="D6085" s="19" t="s">
        <v>0</v>
      </c>
      <c r="E6085" s="1" t="s">
        <v>85</v>
      </c>
      <c r="F6085" s="1" t="s">
        <v>86</v>
      </c>
      <c r="G6085" s="82" t="s">
        <v>87</v>
      </c>
      <c r="H6085" s="1" t="s">
        <v>1</v>
      </c>
      <c r="I6085" s="1" t="s">
        <v>3016</v>
      </c>
      <c r="J6085" s="1" t="s">
        <v>3199</v>
      </c>
      <c r="K6085" s="1" t="s">
        <v>3198</v>
      </c>
      <c r="L6085" s="1" t="s">
        <v>3191</v>
      </c>
      <c r="M6085" s="1" t="s">
        <v>3193</v>
      </c>
      <c r="N6085" s="1" t="s">
        <v>3194</v>
      </c>
      <c r="O6085" s="1" t="s">
        <v>3195</v>
      </c>
      <c r="P6085" s="1" t="s">
        <v>3192</v>
      </c>
      <c r="Q6085" s="1" t="s">
        <v>3185</v>
      </c>
    </row>
    <row r="6086" spans="1:17">
      <c r="A6086" s="20" t="s">
        <v>0</v>
      </c>
      <c r="B6086" s="20" t="s">
        <v>0</v>
      </c>
      <c r="C6086" s="20" t="s">
        <v>0</v>
      </c>
      <c r="D6086" s="21" t="s">
        <v>0</v>
      </c>
      <c r="E6086" s="21" t="s">
        <v>0</v>
      </c>
      <c r="F6086" s="22" t="s">
        <v>0</v>
      </c>
      <c r="G6086" s="83" t="s">
        <v>0</v>
      </c>
      <c r="H6086" s="23" t="s">
        <v>0</v>
      </c>
      <c r="I6086" s="28">
        <v>1</v>
      </c>
      <c r="J6086" s="28">
        <v>2</v>
      </c>
      <c r="K6086" s="28">
        <v>3</v>
      </c>
      <c r="L6086" s="28" t="s">
        <v>3186</v>
      </c>
      <c r="M6086" s="28">
        <v>5</v>
      </c>
      <c r="N6086" s="28">
        <v>6</v>
      </c>
      <c r="O6086" s="28">
        <v>7</v>
      </c>
      <c r="P6086" s="28" t="s">
        <v>3187</v>
      </c>
      <c r="Q6086" s="28">
        <v>9</v>
      </c>
    </row>
    <row r="6087" spans="1:17" ht="22.5">
      <c r="A6087" s="17" t="s">
        <v>803</v>
      </c>
      <c r="B6087" s="17" t="s">
        <v>208</v>
      </c>
      <c r="C6087" s="12" t="s">
        <v>88</v>
      </c>
      <c r="D6087" s="12" t="s">
        <v>2031</v>
      </c>
      <c r="E6087" s="18" t="s">
        <v>0</v>
      </c>
      <c r="F6087" s="18" t="s">
        <v>0</v>
      </c>
      <c r="G6087" s="81" t="s">
        <v>0</v>
      </c>
      <c r="H6087" s="18" t="s">
        <v>2032</v>
      </c>
      <c r="I6087" s="11"/>
      <c r="J6087" s="11"/>
      <c r="K6087" s="11"/>
      <c r="L6087" s="11"/>
      <c r="M6087" s="11"/>
      <c r="N6087" s="11"/>
      <c r="O6087" s="11"/>
      <c r="P6087" s="11"/>
      <c r="Q6087" s="11" t="str">
        <f t="shared" si="5121"/>
        <v>-</v>
      </c>
    </row>
    <row r="6088" spans="1:17" ht="22.5">
      <c r="A6088" s="17" t="s">
        <v>0</v>
      </c>
      <c r="B6088" s="17" t="s">
        <v>0</v>
      </c>
      <c r="C6088" s="17" t="s">
        <v>0</v>
      </c>
      <c r="D6088" s="18" t="s">
        <v>0</v>
      </c>
      <c r="E6088" s="18" t="s">
        <v>0</v>
      </c>
      <c r="F6088" s="18" t="s">
        <v>0</v>
      </c>
      <c r="G6088" s="81" t="s">
        <v>0</v>
      </c>
      <c r="H6088" s="24" t="s">
        <v>27</v>
      </c>
      <c r="I6088" s="29">
        <v>2545800</v>
      </c>
      <c r="J6088" s="29">
        <f t="shared" ref="J6088" si="5154">SUM(J6089,J6096,J6098)</f>
        <v>2549130</v>
      </c>
      <c r="K6088" s="29">
        <f t="shared" ref="K6088" si="5155">SUM(K6089,K6096,K6098)</f>
        <v>1551870.3333333335</v>
      </c>
      <c r="L6088" s="29">
        <f t="shared" ref="L6088:L6119" si="5156">M6088+N6088+O6088</f>
        <v>603328</v>
      </c>
      <c r="M6088" s="29">
        <f t="shared" ref="M6088:O6088" si="5157">SUM(M6089,M6096,M6098)</f>
        <v>115554</v>
      </c>
      <c r="N6088" s="29">
        <f t="shared" si="5157"/>
        <v>193924</v>
      </c>
      <c r="O6088" s="29">
        <f t="shared" si="5157"/>
        <v>293850</v>
      </c>
      <c r="P6088" s="29">
        <f t="shared" ref="P6088:P6119" si="5158">SUM(K6088+L6088)</f>
        <v>2155198.3333333335</v>
      </c>
      <c r="Q6088" s="29">
        <f t="shared" si="5121"/>
        <v>84.546426950894357</v>
      </c>
    </row>
    <row r="6089" spans="1:17">
      <c r="A6089" s="12" t="s">
        <v>803</v>
      </c>
      <c r="B6089" s="12" t="s">
        <v>208</v>
      </c>
      <c r="C6089" s="12" t="s">
        <v>88</v>
      </c>
      <c r="D6089" s="12" t="s">
        <v>2031</v>
      </c>
      <c r="E6089" s="18" t="s">
        <v>2</v>
      </c>
      <c r="F6089" s="18" t="s">
        <v>0</v>
      </c>
      <c r="G6089" s="81" t="s">
        <v>0</v>
      </c>
      <c r="H6089" s="18" t="s">
        <v>3</v>
      </c>
      <c r="I6089" s="3">
        <v>1416300</v>
      </c>
      <c r="J6089" s="3">
        <f t="shared" ref="J6089" si="5159">SUM(J6090:J6091)</f>
        <v>1419630</v>
      </c>
      <c r="K6089" s="3">
        <f t="shared" ref="K6089" si="5160">SUM(K6090:K6091)</f>
        <v>920196</v>
      </c>
      <c r="L6089" s="3">
        <f t="shared" si="5156"/>
        <v>265200</v>
      </c>
      <c r="M6089" s="3">
        <f t="shared" ref="M6089:O6089" si="5161">SUM(M6090:M6091)</f>
        <v>2200</v>
      </c>
      <c r="N6089" s="3">
        <f t="shared" si="5161"/>
        <v>131500</v>
      </c>
      <c r="O6089" s="3">
        <f t="shared" si="5161"/>
        <v>131500</v>
      </c>
      <c r="P6089" s="3">
        <f t="shared" si="5158"/>
        <v>1185396</v>
      </c>
      <c r="Q6089" s="3">
        <f t="shared" si="5121"/>
        <v>83.500348682403157</v>
      </c>
    </row>
    <row r="6090" spans="1:17">
      <c r="A6090" s="12" t="s">
        <v>803</v>
      </c>
      <c r="B6090" s="12" t="s">
        <v>208</v>
      </c>
      <c r="C6090" s="12" t="s">
        <v>88</v>
      </c>
      <c r="D6090" s="12" t="s">
        <v>2031</v>
      </c>
      <c r="E6090" s="11">
        <v>6111</v>
      </c>
      <c r="F6090" s="12"/>
      <c r="G6090" s="84" t="s">
        <v>3113</v>
      </c>
      <c r="H6090" s="13" t="s">
        <v>4</v>
      </c>
      <c r="I6090" s="2">
        <v>1295400</v>
      </c>
      <c r="J6090" s="2">
        <v>1295400</v>
      </c>
      <c r="K6090" s="2">
        <v>805166</v>
      </c>
      <c r="L6090" s="2">
        <f t="shared" si="5156"/>
        <v>260000</v>
      </c>
      <c r="M6090" s="2">
        <v>0</v>
      </c>
      <c r="N6090" s="2">
        <v>130000</v>
      </c>
      <c r="O6090" s="2">
        <v>130000</v>
      </c>
      <c r="P6090" s="2">
        <f t="shared" si="5158"/>
        <v>1065166</v>
      </c>
      <c r="Q6090" s="2">
        <f t="shared" si="5121"/>
        <v>82.22680253203643</v>
      </c>
    </row>
    <row r="6091" spans="1:17">
      <c r="A6091" s="17" t="s">
        <v>803</v>
      </c>
      <c r="B6091" s="17" t="s">
        <v>208</v>
      </c>
      <c r="C6091" s="17" t="s">
        <v>88</v>
      </c>
      <c r="D6091" s="17" t="s">
        <v>2031</v>
      </c>
      <c r="E6091" s="17" t="s">
        <v>91</v>
      </c>
      <c r="F6091" s="12" t="s">
        <v>0</v>
      </c>
      <c r="G6091" s="84" t="s">
        <v>0</v>
      </c>
      <c r="H6091" s="18" t="s">
        <v>5</v>
      </c>
      <c r="I6091" s="3">
        <v>120900</v>
      </c>
      <c r="J6091" s="3">
        <f t="shared" ref="J6091:K6091" si="5162">SUM(J6092:J6095)</f>
        <v>124230</v>
      </c>
      <c r="K6091" s="3">
        <f t="shared" si="5162"/>
        <v>115030</v>
      </c>
      <c r="L6091" s="3">
        <f t="shared" si="5156"/>
        <v>5200</v>
      </c>
      <c r="M6091" s="3">
        <f t="shared" ref="M6091:O6091" si="5163">SUM(M6092:M6095)</f>
        <v>2200</v>
      </c>
      <c r="N6091" s="3">
        <f t="shared" si="5163"/>
        <v>1500</v>
      </c>
      <c r="O6091" s="3">
        <f t="shared" si="5163"/>
        <v>1500</v>
      </c>
      <c r="P6091" s="3">
        <f t="shared" si="5158"/>
        <v>120230</v>
      </c>
      <c r="Q6091" s="3">
        <f t="shared" si="5121"/>
        <v>96.780165821460201</v>
      </c>
    </row>
    <row r="6092" spans="1:17">
      <c r="A6092" s="12" t="s">
        <v>803</v>
      </c>
      <c r="B6092" s="12" t="s">
        <v>208</v>
      </c>
      <c r="C6092" s="12" t="s">
        <v>88</v>
      </c>
      <c r="D6092" s="12" t="s">
        <v>2031</v>
      </c>
      <c r="E6092" s="11">
        <v>6112</v>
      </c>
      <c r="F6092" s="12" t="s">
        <v>2033</v>
      </c>
      <c r="G6092" s="84" t="s">
        <v>3113</v>
      </c>
      <c r="H6092" s="13" t="s">
        <v>9</v>
      </c>
      <c r="I6092" s="2">
        <v>15900</v>
      </c>
      <c r="J6092" s="2">
        <v>15900</v>
      </c>
      <c r="K6092" s="2">
        <v>12632</v>
      </c>
      <c r="L6092" s="2">
        <f t="shared" si="5156"/>
        <v>3000</v>
      </c>
      <c r="M6092" s="2">
        <v>0</v>
      </c>
      <c r="N6092" s="2">
        <v>1500</v>
      </c>
      <c r="O6092" s="2">
        <v>1500</v>
      </c>
      <c r="P6092" s="2">
        <f t="shared" si="5158"/>
        <v>15632</v>
      </c>
      <c r="Q6092" s="2">
        <f t="shared" si="5121"/>
        <v>98.314465408805034</v>
      </c>
    </row>
    <row r="6093" spans="1:17">
      <c r="A6093" s="12" t="s">
        <v>803</v>
      </c>
      <c r="B6093" s="12" t="s">
        <v>208</v>
      </c>
      <c r="C6093" s="12" t="s">
        <v>88</v>
      </c>
      <c r="D6093" s="12" t="s">
        <v>2031</v>
      </c>
      <c r="E6093" s="11">
        <v>6112</v>
      </c>
      <c r="F6093" s="12" t="s">
        <v>2034</v>
      </c>
      <c r="G6093" s="84" t="s">
        <v>3113</v>
      </c>
      <c r="H6093" s="13" t="s">
        <v>10</v>
      </c>
      <c r="I6093" s="2">
        <v>70000</v>
      </c>
      <c r="J6093" s="2">
        <v>70000</v>
      </c>
      <c r="K6093" s="2">
        <v>66268</v>
      </c>
      <c r="L6093" s="2">
        <f t="shared" si="5156"/>
        <v>0</v>
      </c>
      <c r="M6093" s="2">
        <v>0</v>
      </c>
      <c r="N6093" s="2">
        <v>0</v>
      </c>
      <c r="O6093" s="2">
        <v>0</v>
      </c>
      <c r="P6093" s="2">
        <f t="shared" si="5158"/>
        <v>66268</v>
      </c>
      <c r="Q6093" s="2">
        <f t="shared" si="5121"/>
        <v>94.668571428571425</v>
      </c>
    </row>
    <row r="6094" spans="1:17">
      <c r="A6094" s="12" t="s">
        <v>803</v>
      </c>
      <c r="B6094" s="12" t="s">
        <v>208</v>
      </c>
      <c r="C6094" s="12" t="s">
        <v>88</v>
      </c>
      <c r="D6094" s="12" t="s">
        <v>2031</v>
      </c>
      <c r="E6094" s="11">
        <v>6112</v>
      </c>
      <c r="F6094" s="12" t="s">
        <v>2035</v>
      </c>
      <c r="G6094" s="84" t="s">
        <v>3113</v>
      </c>
      <c r="H6094" s="13" t="s">
        <v>7</v>
      </c>
      <c r="I6094" s="2">
        <v>15000</v>
      </c>
      <c r="J6094" s="2">
        <v>18330</v>
      </c>
      <c r="K6094" s="2">
        <v>18330</v>
      </c>
      <c r="L6094" s="2">
        <f t="shared" si="5156"/>
        <v>0</v>
      </c>
      <c r="M6094" s="2">
        <v>0</v>
      </c>
      <c r="N6094" s="2">
        <v>0</v>
      </c>
      <c r="O6094" s="2">
        <v>0</v>
      </c>
      <c r="P6094" s="2">
        <f t="shared" si="5158"/>
        <v>18330</v>
      </c>
      <c r="Q6094" s="2">
        <f t="shared" si="5121"/>
        <v>100</v>
      </c>
    </row>
    <row r="6095" spans="1:17">
      <c r="A6095" s="12" t="s">
        <v>803</v>
      </c>
      <c r="B6095" s="12" t="s">
        <v>208</v>
      </c>
      <c r="C6095" s="12" t="s">
        <v>88</v>
      </c>
      <c r="D6095" s="12" t="s">
        <v>2031</v>
      </c>
      <c r="E6095" s="11">
        <v>6112</v>
      </c>
      <c r="F6095" s="12" t="s">
        <v>2036</v>
      </c>
      <c r="G6095" s="84" t="s">
        <v>3113</v>
      </c>
      <c r="H6095" s="13" t="s">
        <v>6</v>
      </c>
      <c r="I6095" s="2">
        <v>20000</v>
      </c>
      <c r="J6095" s="2">
        <v>20000</v>
      </c>
      <c r="K6095" s="2">
        <v>17800</v>
      </c>
      <c r="L6095" s="2">
        <f t="shared" si="5156"/>
        <v>2200</v>
      </c>
      <c r="M6095" s="2">
        <v>2200</v>
      </c>
      <c r="N6095" s="2">
        <v>0</v>
      </c>
      <c r="O6095" s="2">
        <v>0</v>
      </c>
      <c r="P6095" s="2">
        <f t="shared" si="5158"/>
        <v>20000</v>
      </c>
      <c r="Q6095" s="2">
        <f t="shared" si="5121"/>
        <v>100</v>
      </c>
    </row>
    <row r="6096" spans="1:17">
      <c r="A6096" s="12" t="s">
        <v>803</v>
      </c>
      <c r="B6096" s="12" t="s">
        <v>208</v>
      </c>
      <c r="C6096" s="12" t="s">
        <v>88</v>
      </c>
      <c r="D6096" s="12" t="s">
        <v>2031</v>
      </c>
      <c r="E6096" s="18" t="s">
        <v>13</v>
      </c>
      <c r="F6096" s="18" t="s">
        <v>0</v>
      </c>
      <c r="G6096" s="81" t="s">
        <v>0</v>
      </c>
      <c r="H6096" s="18" t="s">
        <v>14</v>
      </c>
      <c r="I6096" s="3">
        <v>136100</v>
      </c>
      <c r="J6096" s="3">
        <f t="shared" ref="J6096:K6096" si="5164">SUM(J6097)</f>
        <v>136100</v>
      </c>
      <c r="K6096" s="3">
        <f t="shared" si="5164"/>
        <v>71669</v>
      </c>
      <c r="L6096" s="3">
        <f t="shared" si="5156"/>
        <v>33000</v>
      </c>
      <c r="M6096" s="3">
        <f t="shared" ref="M6096:O6096" si="5165">SUM(M6097)</f>
        <v>11000</v>
      </c>
      <c r="N6096" s="3">
        <f t="shared" si="5165"/>
        <v>11000</v>
      </c>
      <c r="O6096" s="3">
        <f t="shared" si="5165"/>
        <v>11000</v>
      </c>
      <c r="P6096" s="3">
        <f t="shared" si="5158"/>
        <v>104669</v>
      </c>
      <c r="Q6096" s="3">
        <f t="shared" si="5121"/>
        <v>76.905951506245401</v>
      </c>
    </row>
    <row r="6097" spans="1:17">
      <c r="A6097" s="12" t="s">
        <v>803</v>
      </c>
      <c r="B6097" s="12" t="s">
        <v>208</v>
      </c>
      <c r="C6097" s="12" t="s">
        <v>88</v>
      </c>
      <c r="D6097" s="12" t="s">
        <v>2031</v>
      </c>
      <c r="E6097" s="11">
        <v>6121</v>
      </c>
      <c r="F6097" s="12"/>
      <c r="G6097" s="84" t="s">
        <v>3113</v>
      </c>
      <c r="H6097" s="13" t="s">
        <v>15</v>
      </c>
      <c r="I6097" s="2">
        <v>136100</v>
      </c>
      <c r="J6097" s="2">
        <v>136100</v>
      </c>
      <c r="K6097" s="2">
        <v>71669</v>
      </c>
      <c r="L6097" s="2">
        <f t="shared" si="5156"/>
        <v>33000</v>
      </c>
      <c r="M6097" s="2">
        <v>11000</v>
      </c>
      <c r="N6097" s="2">
        <v>11000</v>
      </c>
      <c r="O6097" s="2">
        <v>11000</v>
      </c>
      <c r="P6097" s="2">
        <f t="shared" si="5158"/>
        <v>104669</v>
      </c>
      <c r="Q6097" s="2">
        <f t="shared" si="5121"/>
        <v>76.905951506245401</v>
      </c>
    </row>
    <row r="6098" spans="1:17" ht="15" customHeight="1">
      <c r="A6098" s="12" t="s">
        <v>803</v>
      </c>
      <c r="B6098" s="12" t="s">
        <v>208</v>
      </c>
      <c r="C6098" s="12" t="s">
        <v>88</v>
      </c>
      <c r="D6098" s="12" t="s">
        <v>2031</v>
      </c>
      <c r="E6098" s="18" t="s">
        <v>16</v>
      </c>
      <c r="F6098" s="18" t="s">
        <v>0</v>
      </c>
      <c r="G6098" s="81" t="s">
        <v>0</v>
      </c>
      <c r="H6098" s="18" t="s">
        <v>17</v>
      </c>
      <c r="I6098" s="3">
        <v>993400</v>
      </c>
      <c r="J6098" s="3">
        <f t="shared" ref="J6098:K6098" si="5166">SUM(J6099:J6106)</f>
        <v>993400</v>
      </c>
      <c r="K6098" s="3">
        <f t="shared" si="5166"/>
        <v>560005.33333333337</v>
      </c>
      <c r="L6098" s="3">
        <f t="shared" si="5156"/>
        <v>305128</v>
      </c>
      <c r="M6098" s="3">
        <f t="shared" ref="M6098:O6098" si="5167">SUM(M6099:M6106)</f>
        <v>102354</v>
      </c>
      <c r="N6098" s="3">
        <f t="shared" si="5167"/>
        <v>51424</v>
      </c>
      <c r="O6098" s="3">
        <f t="shared" si="5167"/>
        <v>151350</v>
      </c>
      <c r="P6098" s="3">
        <f t="shared" si="5158"/>
        <v>865133.33333333337</v>
      </c>
      <c r="Q6098" s="3">
        <f t="shared" si="5121"/>
        <v>87.088114891618019</v>
      </c>
    </row>
    <row r="6099" spans="1:17">
      <c r="A6099" s="12" t="s">
        <v>803</v>
      </c>
      <c r="B6099" s="12" t="s">
        <v>208</v>
      </c>
      <c r="C6099" s="12" t="s">
        <v>88</v>
      </c>
      <c r="D6099" s="12" t="s">
        <v>2031</v>
      </c>
      <c r="E6099" s="11">
        <v>6131</v>
      </c>
      <c r="F6099" s="12"/>
      <c r="G6099" s="84" t="s">
        <v>3113</v>
      </c>
      <c r="H6099" s="13" t="s">
        <v>18</v>
      </c>
      <c r="I6099" s="2">
        <v>7000</v>
      </c>
      <c r="J6099" s="2">
        <v>7000</v>
      </c>
      <c r="K6099" s="2">
        <v>6999.333333333333</v>
      </c>
      <c r="L6099" s="2">
        <f t="shared" si="5156"/>
        <v>0</v>
      </c>
      <c r="M6099" s="2"/>
      <c r="N6099" s="2">
        <v>0</v>
      </c>
      <c r="O6099" s="2">
        <v>0</v>
      </c>
      <c r="P6099" s="2">
        <f t="shared" si="5158"/>
        <v>6999.333333333333</v>
      </c>
      <c r="Q6099" s="2">
        <f t="shared" si="5121"/>
        <v>99.990476190476187</v>
      </c>
    </row>
    <row r="6100" spans="1:17">
      <c r="A6100" s="12" t="s">
        <v>803</v>
      </c>
      <c r="B6100" s="12" t="s">
        <v>208</v>
      </c>
      <c r="C6100" s="12" t="s">
        <v>88</v>
      </c>
      <c r="D6100" s="12" t="s">
        <v>2031</v>
      </c>
      <c r="E6100" s="11">
        <v>6132</v>
      </c>
      <c r="F6100" s="12"/>
      <c r="G6100" s="84" t="s">
        <v>3113</v>
      </c>
      <c r="H6100" s="13" t="s">
        <v>19</v>
      </c>
      <c r="I6100" s="2">
        <v>0</v>
      </c>
      <c r="J6100" s="2">
        <v>0</v>
      </c>
      <c r="K6100" s="2">
        <v>0</v>
      </c>
      <c r="L6100" s="2">
        <f t="shared" si="5156"/>
        <v>0</v>
      </c>
      <c r="M6100" s="2">
        <v>0</v>
      </c>
      <c r="N6100" s="2">
        <v>0</v>
      </c>
      <c r="O6100" s="2">
        <v>0</v>
      </c>
      <c r="P6100" s="2">
        <f t="shared" si="5158"/>
        <v>0</v>
      </c>
      <c r="Q6100" s="2" t="str">
        <f t="shared" si="5121"/>
        <v>-</v>
      </c>
    </row>
    <row r="6101" spans="1:17">
      <c r="A6101" s="12" t="s">
        <v>803</v>
      </c>
      <c r="B6101" s="12" t="s">
        <v>208</v>
      </c>
      <c r="C6101" s="12" t="s">
        <v>88</v>
      </c>
      <c r="D6101" s="12" t="s">
        <v>2031</v>
      </c>
      <c r="E6101" s="11">
        <v>6133</v>
      </c>
      <c r="F6101" s="12"/>
      <c r="G6101" s="84" t="s">
        <v>3113</v>
      </c>
      <c r="H6101" s="13" t="s">
        <v>20</v>
      </c>
      <c r="I6101" s="2">
        <v>10000</v>
      </c>
      <c r="J6101" s="2">
        <v>10000</v>
      </c>
      <c r="K6101" s="2">
        <v>5740</v>
      </c>
      <c r="L6101" s="2">
        <f t="shared" si="5156"/>
        <v>3000</v>
      </c>
      <c r="M6101" s="2">
        <v>1000</v>
      </c>
      <c r="N6101" s="2">
        <v>1000</v>
      </c>
      <c r="O6101" s="2">
        <v>1000</v>
      </c>
      <c r="P6101" s="2">
        <f t="shared" si="5158"/>
        <v>8740</v>
      </c>
      <c r="Q6101" s="2">
        <f t="shared" si="5121"/>
        <v>87.4</v>
      </c>
    </row>
    <row r="6102" spans="1:17">
      <c r="A6102" s="12" t="s">
        <v>803</v>
      </c>
      <c r="B6102" s="12" t="s">
        <v>208</v>
      </c>
      <c r="C6102" s="12" t="s">
        <v>88</v>
      </c>
      <c r="D6102" s="12" t="s">
        <v>2031</v>
      </c>
      <c r="E6102" s="11">
        <v>6134</v>
      </c>
      <c r="F6102" s="12"/>
      <c r="G6102" s="84" t="s">
        <v>3113</v>
      </c>
      <c r="H6102" s="13" t="s">
        <v>21</v>
      </c>
      <c r="I6102" s="2">
        <v>20000</v>
      </c>
      <c r="J6102" s="2">
        <v>20000</v>
      </c>
      <c r="K6102" s="2">
        <v>19416</v>
      </c>
      <c r="L6102" s="2">
        <f t="shared" si="5156"/>
        <v>74</v>
      </c>
      <c r="M6102" s="2">
        <v>0</v>
      </c>
      <c r="N6102" s="2">
        <v>74</v>
      </c>
      <c r="O6102" s="2">
        <v>0</v>
      </c>
      <c r="P6102" s="2">
        <f t="shared" si="5158"/>
        <v>19490</v>
      </c>
      <c r="Q6102" s="2">
        <f t="shared" si="5121"/>
        <v>97.45</v>
      </c>
    </row>
    <row r="6103" spans="1:17">
      <c r="A6103" s="12" t="s">
        <v>803</v>
      </c>
      <c r="B6103" s="12" t="s">
        <v>208</v>
      </c>
      <c r="C6103" s="12" t="s">
        <v>88</v>
      </c>
      <c r="D6103" s="12" t="s">
        <v>2031</v>
      </c>
      <c r="E6103" s="11">
        <v>6135</v>
      </c>
      <c r="F6103" s="12"/>
      <c r="G6103" s="84" t="s">
        <v>3113</v>
      </c>
      <c r="H6103" s="13" t="s">
        <v>22</v>
      </c>
      <c r="I6103" s="2">
        <v>500</v>
      </c>
      <c r="J6103" s="2">
        <v>500</v>
      </c>
      <c r="K6103" s="2">
        <v>500</v>
      </c>
      <c r="L6103" s="2">
        <f t="shared" si="5156"/>
        <v>0</v>
      </c>
      <c r="M6103" s="2">
        <v>0</v>
      </c>
      <c r="N6103" s="2">
        <v>0</v>
      </c>
      <c r="O6103" s="2">
        <v>0</v>
      </c>
      <c r="P6103" s="2">
        <f t="shared" si="5158"/>
        <v>500</v>
      </c>
      <c r="Q6103" s="2">
        <f t="shared" si="5121"/>
        <v>100</v>
      </c>
    </row>
    <row r="6104" spans="1:17">
      <c r="A6104" s="12" t="s">
        <v>803</v>
      </c>
      <c r="B6104" s="12" t="s">
        <v>208</v>
      </c>
      <c r="C6104" s="12" t="s">
        <v>88</v>
      </c>
      <c r="D6104" s="12" t="s">
        <v>2031</v>
      </c>
      <c r="E6104" s="11">
        <v>6136</v>
      </c>
      <c r="F6104" s="12"/>
      <c r="G6104" s="84" t="s">
        <v>3113</v>
      </c>
      <c r="H6104" s="13" t="s">
        <v>23</v>
      </c>
      <c r="I6104" s="2">
        <v>50000</v>
      </c>
      <c r="J6104" s="2">
        <v>50000</v>
      </c>
      <c r="K6104" s="2">
        <v>48966</v>
      </c>
      <c r="L6104" s="2">
        <f t="shared" si="5156"/>
        <v>1004</v>
      </c>
      <c r="M6104" s="2">
        <v>1004</v>
      </c>
      <c r="N6104" s="2">
        <v>0</v>
      </c>
      <c r="O6104" s="2">
        <v>0</v>
      </c>
      <c r="P6104" s="2">
        <f t="shared" si="5158"/>
        <v>49970</v>
      </c>
      <c r="Q6104" s="2">
        <f t="shared" si="5121"/>
        <v>99.94</v>
      </c>
    </row>
    <row r="6105" spans="1:17">
      <c r="A6105" s="12" t="s">
        <v>803</v>
      </c>
      <c r="B6105" s="12" t="s">
        <v>208</v>
      </c>
      <c r="C6105" s="12" t="s">
        <v>88</v>
      </c>
      <c r="D6105" s="12" t="s">
        <v>2031</v>
      </c>
      <c r="E6105" s="11">
        <v>6137</v>
      </c>
      <c r="F6105" s="12"/>
      <c r="G6105" s="84" t="s">
        <v>3113</v>
      </c>
      <c r="H6105" s="13" t="s">
        <v>24</v>
      </c>
      <c r="I6105" s="2">
        <v>2000</v>
      </c>
      <c r="J6105" s="2">
        <v>2000</v>
      </c>
      <c r="K6105" s="2">
        <v>1500</v>
      </c>
      <c r="L6105" s="2">
        <f t="shared" si="5156"/>
        <v>0</v>
      </c>
      <c r="M6105" s="2"/>
      <c r="N6105" s="2">
        <v>0</v>
      </c>
      <c r="O6105" s="2"/>
      <c r="P6105" s="2">
        <f t="shared" si="5158"/>
        <v>1500</v>
      </c>
      <c r="Q6105" s="2">
        <f t="shared" si="5121"/>
        <v>75</v>
      </c>
    </row>
    <row r="6106" spans="1:17">
      <c r="A6106" s="17" t="s">
        <v>803</v>
      </c>
      <c r="B6106" s="17" t="s">
        <v>208</v>
      </c>
      <c r="C6106" s="17" t="s">
        <v>88</v>
      </c>
      <c r="D6106" s="17" t="s">
        <v>2031</v>
      </c>
      <c r="E6106" s="17" t="s">
        <v>99</v>
      </c>
      <c r="F6106" s="12" t="s">
        <v>0</v>
      </c>
      <c r="G6106" s="84" t="s">
        <v>0</v>
      </c>
      <c r="H6106" s="18" t="s">
        <v>26</v>
      </c>
      <c r="I6106" s="3">
        <v>903900</v>
      </c>
      <c r="J6106" s="3">
        <f t="shared" ref="J6106:K6106" si="5168">SUM(J6107:J6109)</f>
        <v>903900</v>
      </c>
      <c r="K6106" s="3">
        <f t="shared" si="5168"/>
        <v>476884</v>
      </c>
      <c r="L6106" s="3">
        <f t="shared" si="5156"/>
        <v>301050</v>
      </c>
      <c r="M6106" s="3">
        <f t="shared" ref="M6106:O6106" si="5169">SUM(M6107:M6109)</f>
        <v>100350</v>
      </c>
      <c r="N6106" s="3">
        <f t="shared" si="5169"/>
        <v>50350</v>
      </c>
      <c r="O6106" s="3">
        <f t="shared" si="5169"/>
        <v>150350</v>
      </c>
      <c r="P6106" s="3">
        <f t="shared" si="5158"/>
        <v>777934</v>
      </c>
      <c r="Q6106" s="3">
        <f t="shared" si="5121"/>
        <v>86.064166390087408</v>
      </c>
    </row>
    <row r="6107" spans="1:17">
      <c r="A6107" s="12" t="s">
        <v>803</v>
      </c>
      <c r="B6107" s="12" t="s">
        <v>208</v>
      </c>
      <c r="C6107" s="12" t="s">
        <v>88</v>
      </c>
      <c r="D6107" s="12" t="s">
        <v>2031</v>
      </c>
      <c r="E6107" s="11">
        <v>6139</v>
      </c>
      <c r="F6107" s="12"/>
      <c r="G6107" s="84" t="s">
        <v>3113</v>
      </c>
      <c r="H6107" s="13" t="s">
        <v>26</v>
      </c>
      <c r="I6107" s="2">
        <v>900000</v>
      </c>
      <c r="J6107" s="2">
        <v>900000</v>
      </c>
      <c r="K6107" s="2">
        <v>474742</v>
      </c>
      <c r="L6107" s="2">
        <f t="shared" si="5156"/>
        <v>300000</v>
      </c>
      <c r="M6107" s="2">
        <v>100000</v>
      </c>
      <c r="N6107" s="2">
        <v>50000</v>
      </c>
      <c r="O6107" s="2">
        <v>150000</v>
      </c>
      <c r="P6107" s="2">
        <f t="shared" si="5158"/>
        <v>774742</v>
      </c>
      <c r="Q6107" s="2">
        <f t="shared" si="5121"/>
        <v>86.082444444444434</v>
      </c>
    </row>
    <row r="6108" spans="1:17">
      <c r="A6108" s="12" t="s">
        <v>803</v>
      </c>
      <c r="B6108" s="12" t="s">
        <v>208</v>
      </c>
      <c r="C6108" s="12" t="s">
        <v>88</v>
      </c>
      <c r="D6108" s="12" t="s">
        <v>2031</v>
      </c>
      <c r="E6108" s="11">
        <v>6139</v>
      </c>
      <c r="F6108" s="12" t="s">
        <v>2037</v>
      </c>
      <c r="G6108" s="84" t="s">
        <v>3113</v>
      </c>
      <c r="H6108" s="13" t="s">
        <v>108</v>
      </c>
      <c r="I6108" s="2">
        <v>3900</v>
      </c>
      <c r="J6108" s="2">
        <v>3900</v>
      </c>
      <c r="K6108" s="2">
        <v>2142</v>
      </c>
      <c r="L6108" s="2">
        <f t="shared" si="5156"/>
        <v>1050</v>
      </c>
      <c r="M6108" s="2">
        <v>350</v>
      </c>
      <c r="N6108" s="2">
        <v>350</v>
      </c>
      <c r="O6108" s="2">
        <v>350</v>
      </c>
      <c r="P6108" s="2">
        <f t="shared" si="5158"/>
        <v>3192</v>
      </c>
      <c r="Q6108" s="2">
        <f t="shared" si="5121"/>
        <v>81.84615384615384</v>
      </c>
    </row>
    <row r="6109" spans="1:17" ht="22.5">
      <c r="A6109" s="12" t="s">
        <v>803</v>
      </c>
      <c r="B6109" s="12" t="s">
        <v>208</v>
      </c>
      <c r="C6109" s="12" t="s">
        <v>88</v>
      </c>
      <c r="D6109" s="12" t="s">
        <v>2031</v>
      </c>
      <c r="E6109" s="11">
        <v>6139</v>
      </c>
      <c r="F6109" s="12" t="s">
        <v>2038</v>
      </c>
      <c r="G6109" s="84" t="s">
        <v>3113</v>
      </c>
      <c r="H6109" s="13" t="s">
        <v>114</v>
      </c>
      <c r="I6109" s="2">
        <v>0</v>
      </c>
      <c r="J6109" s="2">
        <v>0</v>
      </c>
      <c r="K6109" s="2">
        <v>0</v>
      </c>
      <c r="L6109" s="2">
        <f t="shared" si="5156"/>
        <v>0</v>
      </c>
      <c r="M6109" s="2"/>
      <c r="N6109" s="2"/>
      <c r="O6109" s="2">
        <v>0</v>
      </c>
      <c r="P6109" s="2">
        <f t="shared" si="5158"/>
        <v>0</v>
      </c>
      <c r="Q6109" s="2" t="str">
        <f t="shared" ref="Q6109:Q6172" si="5170">IF(J6109=0,"-",P6109/J6109*100)</f>
        <v>-</v>
      </c>
    </row>
    <row r="6110" spans="1:17" ht="22.5">
      <c r="A6110" s="17" t="s">
        <v>0</v>
      </c>
      <c r="B6110" s="17" t="s">
        <v>0</v>
      </c>
      <c r="C6110" s="17" t="s">
        <v>0</v>
      </c>
      <c r="D6110" s="18" t="s">
        <v>0</v>
      </c>
      <c r="E6110" s="18" t="s">
        <v>0</v>
      </c>
      <c r="F6110" s="18" t="s">
        <v>0</v>
      </c>
      <c r="G6110" s="81" t="s">
        <v>0</v>
      </c>
      <c r="H6110" s="24" t="s">
        <v>36</v>
      </c>
      <c r="I6110" s="29">
        <v>76000</v>
      </c>
      <c r="J6110" s="29">
        <f t="shared" ref="J6110:K6110" si="5171">SUM(J6111)</f>
        <v>76000</v>
      </c>
      <c r="K6110" s="29">
        <f t="shared" si="5171"/>
        <v>76000</v>
      </c>
      <c r="L6110" s="29">
        <f t="shared" si="5156"/>
        <v>0</v>
      </c>
      <c r="M6110" s="29">
        <f t="shared" ref="M6110:O6110" si="5172">SUM(M6111)</f>
        <v>0</v>
      </c>
      <c r="N6110" s="29">
        <f t="shared" si="5172"/>
        <v>0</v>
      </c>
      <c r="O6110" s="29">
        <f t="shared" si="5172"/>
        <v>0</v>
      </c>
      <c r="P6110" s="29">
        <f t="shared" si="5158"/>
        <v>76000</v>
      </c>
      <c r="Q6110" s="29">
        <f t="shared" si="5170"/>
        <v>100</v>
      </c>
    </row>
    <row r="6111" spans="1:17">
      <c r="A6111" s="12" t="s">
        <v>803</v>
      </c>
      <c r="B6111" s="12" t="s">
        <v>208</v>
      </c>
      <c r="C6111" s="12" t="s">
        <v>88</v>
      </c>
      <c r="D6111" s="12" t="s">
        <v>2031</v>
      </c>
      <c r="E6111" s="18" t="s">
        <v>28</v>
      </c>
      <c r="F6111" s="18" t="s">
        <v>0</v>
      </c>
      <c r="G6111" s="81" t="s">
        <v>0</v>
      </c>
      <c r="H6111" s="18" t="s">
        <v>29</v>
      </c>
      <c r="I6111" s="3">
        <v>76000</v>
      </c>
      <c r="J6111" s="3">
        <f t="shared" ref="J6111" si="5173">SUM(J6112:J6113)</f>
        <v>76000</v>
      </c>
      <c r="K6111" s="3">
        <f t="shared" ref="K6111" si="5174">SUM(K6112:K6113)</f>
        <v>76000</v>
      </c>
      <c r="L6111" s="3">
        <f t="shared" si="5156"/>
        <v>0</v>
      </c>
      <c r="M6111" s="3">
        <f t="shared" ref="M6111:O6111" si="5175">SUM(M6112:M6113)</f>
        <v>0</v>
      </c>
      <c r="N6111" s="3">
        <f t="shared" si="5175"/>
        <v>0</v>
      </c>
      <c r="O6111" s="3">
        <f t="shared" si="5175"/>
        <v>0</v>
      </c>
      <c r="P6111" s="3">
        <f t="shared" si="5158"/>
        <v>76000</v>
      </c>
      <c r="Q6111" s="3">
        <f t="shared" si="5170"/>
        <v>100</v>
      </c>
    </row>
    <row r="6112" spans="1:17">
      <c r="A6112" s="12" t="s">
        <v>803</v>
      </c>
      <c r="B6112" s="12" t="s">
        <v>208</v>
      </c>
      <c r="C6112" s="12" t="s">
        <v>88</v>
      </c>
      <c r="D6112" s="12" t="s">
        <v>2031</v>
      </c>
      <c r="E6112" s="11">
        <v>6142</v>
      </c>
      <c r="F6112" s="12"/>
      <c r="G6112" s="84" t="s">
        <v>3113</v>
      </c>
      <c r="H6112" s="13" t="s">
        <v>31</v>
      </c>
      <c r="I6112" s="2">
        <v>38000</v>
      </c>
      <c r="J6112" s="2">
        <v>38000</v>
      </c>
      <c r="K6112" s="2">
        <v>38000</v>
      </c>
      <c r="L6112" s="2">
        <f t="shared" si="5156"/>
        <v>0</v>
      </c>
      <c r="M6112" s="2"/>
      <c r="N6112" s="2">
        <v>0</v>
      </c>
      <c r="O6112" s="2">
        <v>0</v>
      </c>
      <c r="P6112" s="2">
        <f t="shared" si="5158"/>
        <v>38000</v>
      </c>
      <c r="Q6112" s="2">
        <f t="shared" si="5170"/>
        <v>100</v>
      </c>
    </row>
    <row r="6113" spans="1:17">
      <c r="A6113" s="12" t="s">
        <v>803</v>
      </c>
      <c r="B6113" s="12" t="s">
        <v>208</v>
      </c>
      <c r="C6113" s="12" t="s">
        <v>88</v>
      </c>
      <c r="D6113" s="12" t="s">
        <v>2031</v>
      </c>
      <c r="E6113" s="11">
        <v>6143</v>
      </c>
      <c r="F6113" s="12"/>
      <c r="G6113" s="84" t="s">
        <v>3113</v>
      </c>
      <c r="H6113" s="13" t="s">
        <v>32</v>
      </c>
      <c r="I6113" s="2">
        <v>38000</v>
      </c>
      <c r="J6113" s="2">
        <v>38000</v>
      </c>
      <c r="K6113" s="2">
        <v>38000</v>
      </c>
      <c r="L6113" s="2">
        <f t="shared" si="5156"/>
        <v>0</v>
      </c>
      <c r="M6113" s="2"/>
      <c r="N6113" s="2">
        <v>0</v>
      </c>
      <c r="O6113" s="2">
        <v>0</v>
      </c>
      <c r="P6113" s="2">
        <f t="shared" si="5158"/>
        <v>38000</v>
      </c>
      <c r="Q6113" s="2">
        <f t="shared" si="5170"/>
        <v>100</v>
      </c>
    </row>
    <row r="6114" spans="1:17" ht="22.5">
      <c r="A6114" s="17" t="s">
        <v>0</v>
      </c>
      <c r="B6114" s="17" t="s">
        <v>0</v>
      </c>
      <c r="C6114" s="17" t="s">
        <v>0</v>
      </c>
      <c r="D6114" s="18" t="s">
        <v>0</v>
      </c>
      <c r="E6114" s="18" t="s">
        <v>0</v>
      </c>
      <c r="F6114" s="18" t="s">
        <v>0</v>
      </c>
      <c r="G6114" s="81" t="s">
        <v>0</v>
      </c>
      <c r="H6114" s="24" t="s">
        <v>58</v>
      </c>
      <c r="I6114" s="29">
        <v>5500</v>
      </c>
      <c r="J6114" s="29">
        <f t="shared" ref="J6114:K6114" si="5176">SUM(J6115)</f>
        <v>5500</v>
      </c>
      <c r="K6114" s="29">
        <f t="shared" si="5176"/>
        <v>4993.3333333333339</v>
      </c>
      <c r="L6114" s="29">
        <f t="shared" si="5156"/>
        <v>0</v>
      </c>
      <c r="M6114" s="29">
        <f t="shared" ref="M6114:O6114" si="5177">SUM(M6115)</f>
        <v>0</v>
      </c>
      <c r="N6114" s="29">
        <f t="shared" si="5177"/>
        <v>0</v>
      </c>
      <c r="O6114" s="29">
        <f t="shared" si="5177"/>
        <v>0</v>
      </c>
      <c r="P6114" s="29">
        <f t="shared" si="5158"/>
        <v>4993.3333333333339</v>
      </c>
      <c r="Q6114" s="29">
        <f t="shared" si="5170"/>
        <v>90.787878787878796</v>
      </c>
    </row>
    <row r="6115" spans="1:17">
      <c r="A6115" s="12" t="s">
        <v>803</v>
      </c>
      <c r="B6115" s="12" t="s">
        <v>208</v>
      </c>
      <c r="C6115" s="12" t="s">
        <v>88</v>
      </c>
      <c r="D6115" s="12" t="s">
        <v>2031</v>
      </c>
      <c r="E6115" s="18" t="s">
        <v>50</v>
      </c>
      <c r="F6115" s="18" t="s">
        <v>0</v>
      </c>
      <c r="G6115" s="81" t="s">
        <v>0</v>
      </c>
      <c r="H6115" s="18" t="s">
        <v>51</v>
      </c>
      <c r="I6115" s="3">
        <v>5500</v>
      </c>
      <c r="J6115" s="3">
        <f t="shared" ref="J6115" si="5178">SUM(J6116:J6117)</f>
        <v>5500</v>
      </c>
      <c r="K6115" s="3">
        <f t="shared" ref="K6115" si="5179">SUM(K6116:K6117)</f>
        <v>4993.3333333333339</v>
      </c>
      <c r="L6115" s="3">
        <f t="shared" si="5156"/>
        <v>0</v>
      </c>
      <c r="M6115" s="3">
        <f t="shared" ref="M6115:O6115" si="5180">SUM(M6116:M6117)</f>
        <v>0</v>
      </c>
      <c r="N6115" s="3">
        <f t="shared" si="5180"/>
        <v>0</v>
      </c>
      <c r="O6115" s="3">
        <f t="shared" si="5180"/>
        <v>0</v>
      </c>
      <c r="P6115" s="3">
        <f t="shared" si="5158"/>
        <v>4993.3333333333339</v>
      </c>
      <c r="Q6115" s="3">
        <f t="shared" si="5170"/>
        <v>90.787878787878796</v>
      </c>
    </row>
    <row r="6116" spans="1:17">
      <c r="A6116" s="12" t="s">
        <v>803</v>
      </c>
      <c r="B6116" s="12" t="s">
        <v>208</v>
      </c>
      <c r="C6116" s="12" t="s">
        <v>88</v>
      </c>
      <c r="D6116" s="12" t="s">
        <v>2031</v>
      </c>
      <c r="E6116" s="11">
        <v>8213</v>
      </c>
      <c r="F6116" s="12"/>
      <c r="G6116" s="84" t="s">
        <v>3113</v>
      </c>
      <c r="H6116" s="13" t="s">
        <v>54</v>
      </c>
      <c r="I6116" s="2">
        <v>5000</v>
      </c>
      <c r="J6116" s="2">
        <v>5000</v>
      </c>
      <c r="K6116" s="2">
        <v>4993.3333333333339</v>
      </c>
      <c r="L6116" s="2">
        <f t="shared" si="5156"/>
        <v>0</v>
      </c>
      <c r="M6116" s="2"/>
      <c r="N6116" s="2">
        <v>0</v>
      </c>
      <c r="O6116" s="2">
        <v>0</v>
      </c>
      <c r="P6116" s="2">
        <f t="shared" si="5158"/>
        <v>4993.3333333333339</v>
      </c>
      <c r="Q6116" s="2">
        <f t="shared" si="5170"/>
        <v>99.866666666666674</v>
      </c>
    </row>
    <row r="6117" spans="1:17">
      <c r="A6117" s="12" t="s">
        <v>803</v>
      </c>
      <c r="B6117" s="12" t="s">
        <v>208</v>
      </c>
      <c r="C6117" s="12" t="s">
        <v>88</v>
      </c>
      <c r="D6117" s="12" t="s">
        <v>2031</v>
      </c>
      <c r="E6117" s="11">
        <v>8215</v>
      </c>
      <c r="F6117" s="12"/>
      <c r="G6117" s="84" t="s">
        <v>3113</v>
      </c>
      <c r="H6117" s="13" t="s">
        <v>56</v>
      </c>
      <c r="I6117" s="2">
        <v>500</v>
      </c>
      <c r="J6117" s="2">
        <v>500</v>
      </c>
      <c r="K6117" s="2">
        <v>0</v>
      </c>
      <c r="L6117" s="2">
        <f t="shared" si="5156"/>
        <v>0</v>
      </c>
      <c r="M6117" s="2"/>
      <c r="N6117" s="2">
        <v>0</v>
      </c>
      <c r="O6117" s="2">
        <v>0</v>
      </c>
      <c r="P6117" s="2">
        <f t="shared" si="5158"/>
        <v>0</v>
      </c>
      <c r="Q6117" s="2">
        <f t="shared" si="5170"/>
        <v>0</v>
      </c>
    </row>
    <row r="6118" spans="1:17" ht="22.5">
      <c r="A6118" s="13" t="s">
        <v>0</v>
      </c>
      <c r="B6118" s="13" t="s">
        <v>0</v>
      </c>
      <c r="C6118" s="13" t="s">
        <v>0</v>
      </c>
      <c r="D6118" s="13" t="s">
        <v>0</v>
      </c>
      <c r="E6118" s="13" t="s">
        <v>0</v>
      </c>
      <c r="F6118" s="13" t="s">
        <v>0</v>
      </c>
      <c r="G6118" s="84" t="s">
        <v>0</v>
      </c>
      <c r="H6118" s="24" t="s">
        <v>2039</v>
      </c>
      <c r="I6118" s="29">
        <v>2627300</v>
      </c>
      <c r="J6118" s="29">
        <f t="shared" ref="J6118:K6118" si="5181">SUM(J6114,J6110,J6088)</f>
        <v>2630630</v>
      </c>
      <c r="K6118" s="29">
        <f t="shared" si="5181"/>
        <v>1632863.6666666667</v>
      </c>
      <c r="L6118" s="29">
        <f t="shared" si="5156"/>
        <v>603328</v>
      </c>
      <c r="M6118" s="29">
        <f t="shared" ref="M6118:O6118" si="5182">SUM(M6114,M6110,M6088)</f>
        <v>115554</v>
      </c>
      <c r="N6118" s="29">
        <f t="shared" si="5182"/>
        <v>193924</v>
      </c>
      <c r="O6118" s="29">
        <f t="shared" si="5182"/>
        <v>293850</v>
      </c>
      <c r="P6118" s="29">
        <f t="shared" si="5158"/>
        <v>2236191.666666667</v>
      </c>
      <c r="Q6118" s="29">
        <f t="shared" si="5170"/>
        <v>85.005936474025873</v>
      </c>
    </row>
    <row r="6119" spans="1:17" ht="15.75" thickBot="1">
      <c r="A6119" s="13" t="s">
        <v>0</v>
      </c>
      <c r="B6119" s="13" t="s">
        <v>0</v>
      </c>
      <c r="C6119" s="13" t="s">
        <v>0</v>
      </c>
      <c r="D6119" s="13" t="s">
        <v>0</v>
      </c>
      <c r="E6119" s="13" t="s">
        <v>0</v>
      </c>
      <c r="F6119" s="13" t="s">
        <v>0</v>
      </c>
      <c r="G6119" s="84" t="s">
        <v>0</v>
      </c>
      <c r="H6119" s="18" t="s">
        <v>125</v>
      </c>
      <c r="I6119" s="3">
        <v>48</v>
      </c>
      <c r="J6119" s="3">
        <v>48</v>
      </c>
      <c r="K6119" s="3">
        <v>0</v>
      </c>
      <c r="L6119" s="3">
        <f t="shared" si="5156"/>
        <v>0</v>
      </c>
      <c r="M6119" s="3"/>
      <c r="N6119" s="3"/>
      <c r="O6119" s="3"/>
      <c r="P6119" s="3">
        <f t="shared" si="5158"/>
        <v>0</v>
      </c>
      <c r="Q6119" s="3">
        <f t="shared" si="5170"/>
        <v>0</v>
      </c>
    </row>
    <row r="6120" spans="1:17" ht="45.75" thickBot="1">
      <c r="A6120" s="109" t="s">
        <v>0</v>
      </c>
      <c r="B6120" s="109" t="s">
        <v>0</v>
      </c>
      <c r="C6120" s="109" t="s">
        <v>0</v>
      </c>
      <c r="D6120" s="109" t="s">
        <v>0</v>
      </c>
      <c r="E6120" s="109" t="s">
        <v>0</v>
      </c>
      <c r="F6120" s="109" t="s">
        <v>0</v>
      </c>
      <c r="G6120" s="121" t="s">
        <v>0</v>
      </c>
      <c r="H6120" s="1" t="s">
        <v>126</v>
      </c>
      <c r="I6120" s="1" t="s">
        <v>3016</v>
      </c>
      <c r="J6120" s="1" t="s">
        <v>3199</v>
      </c>
      <c r="K6120" s="1" t="s">
        <v>3198</v>
      </c>
      <c r="L6120" s="1" t="s">
        <v>3191</v>
      </c>
      <c r="M6120" s="1" t="s">
        <v>3193</v>
      </c>
      <c r="N6120" s="1" t="s">
        <v>3194</v>
      </c>
      <c r="O6120" s="1" t="s">
        <v>3195</v>
      </c>
      <c r="P6120" s="1" t="s">
        <v>3192</v>
      </c>
      <c r="Q6120" s="1" t="s">
        <v>3185</v>
      </c>
    </row>
    <row r="6121" spans="1:17">
      <c r="A6121" s="110"/>
      <c r="B6121" s="110"/>
      <c r="C6121" s="110"/>
      <c r="D6121" s="110"/>
      <c r="E6121" s="110"/>
      <c r="F6121" s="110"/>
      <c r="G6121" s="122"/>
      <c r="H6121" s="26" t="s">
        <v>0</v>
      </c>
      <c r="I6121" s="28">
        <v>1</v>
      </c>
      <c r="J6121" s="28">
        <v>2</v>
      </c>
      <c r="K6121" s="28">
        <v>3</v>
      </c>
      <c r="L6121" s="28" t="s">
        <v>3186</v>
      </c>
      <c r="M6121" s="28">
        <v>5</v>
      </c>
      <c r="N6121" s="28">
        <v>6</v>
      </c>
      <c r="O6121" s="28">
        <v>7</v>
      </c>
      <c r="P6121" s="28" t="s">
        <v>3187</v>
      </c>
      <c r="Q6121" s="28">
        <v>9</v>
      </c>
    </row>
    <row r="6122" spans="1:17">
      <c r="A6122" s="110"/>
      <c r="B6122" s="110"/>
      <c r="C6122" s="110"/>
      <c r="D6122" s="110"/>
      <c r="E6122" s="110"/>
      <c r="F6122" s="110"/>
      <c r="G6122" s="122"/>
      <c r="H6122" s="8" t="s">
        <v>880</v>
      </c>
      <c r="I6122" s="9">
        <v>2627300</v>
      </c>
      <c r="J6122" s="9">
        <f t="shared" ref="J6122" si="5183">SUM(J6118)</f>
        <v>2630630</v>
      </c>
      <c r="K6122" s="9">
        <f t="shared" ref="K6122" si="5184">SUM(K6118)</f>
        <v>1632863.6666666667</v>
      </c>
      <c r="L6122" s="9">
        <f t="shared" ref="L6122:L6123" si="5185">M6122+N6122+O6122</f>
        <v>603328</v>
      </c>
      <c r="M6122" s="9">
        <f t="shared" ref="M6122:O6122" si="5186">SUM(M6118)</f>
        <v>115554</v>
      </c>
      <c r="N6122" s="9">
        <f t="shared" si="5186"/>
        <v>193924</v>
      </c>
      <c r="O6122" s="9">
        <f t="shared" si="5186"/>
        <v>293850</v>
      </c>
      <c r="P6122" s="9">
        <f t="shared" ref="P6122:P6123" si="5187">SUM(K6122+L6122)</f>
        <v>2236191.666666667</v>
      </c>
      <c r="Q6122" s="9">
        <f t="shared" si="5170"/>
        <v>85.005936474025873</v>
      </c>
    </row>
    <row r="6123" spans="1:17">
      <c r="A6123" s="110"/>
      <c r="B6123" s="110"/>
      <c r="C6123" s="110"/>
      <c r="D6123" s="110"/>
      <c r="E6123" s="110"/>
      <c r="F6123" s="110"/>
      <c r="G6123" s="122"/>
      <c r="H6123" s="10" t="s">
        <v>68</v>
      </c>
      <c r="I6123" s="9">
        <v>2627300</v>
      </c>
      <c r="J6123" s="9">
        <f t="shared" ref="J6123" si="5188">SUM(J6122)</f>
        <v>2630630</v>
      </c>
      <c r="K6123" s="9">
        <f t="shared" ref="K6123" si="5189">SUM(K6122)</f>
        <v>1632863.6666666667</v>
      </c>
      <c r="L6123" s="9">
        <f t="shared" si="5185"/>
        <v>603328</v>
      </c>
      <c r="M6123" s="9">
        <f t="shared" ref="M6123:O6123" si="5190">SUM(M6122)</f>
        <v>115554</v>
      </c>
      <c r="N6123" s="9">
        <f t="shared" si="5190"/>
        <v>193924</v>
      </c>
      <c r="O6123" s="9">
        <f t="shared" si="5190"/>
        <v>293850</v>
      </c>
      <c r="P6123" s="9">
        <f t="shared" si="5187"/>
        <v>2236191.666666667</v>
      </c>
      <c r="Q6123" s="9">
        <f t="shared" si="5170"/>
        <v>85.005936474025873</v>
      </c>
    </row>
    <row r="6124" spans="1:17">
      <c r="A6124" s="111"/>
      <c r="B6124" s="111"/>
      <c r="C6124" s="111"/>
      <c r="D6124" s="111"/>
      <c r="E6124" s="111"/>
      <c r="F6124" s="111"/>
      <c r="G6124" s="123"/>
      <c r="Q6124" t="str">
        <f t="shared" si="5170"/>
        <v>-</v>
      </c>
    </row>
    <row r="6125" spans="1:17">
      <c r="A6125" s="13" t="s">
        <v>0</v>
      </c>
      <c r="B6125" s="13" t="s">
        <v>0</v>
      </c>
      <c r="C6125" s="13" t="s">
        <v>0</v>
      </c>
      <c r="D6125" s="13" t="s">
        <v>0</v>
      </c>
      <c r="E6125" s="13" t="s">
        <v>0</v>
      </c>
      <c r="F6125" s="13" t="s">
        <v>0</v>
      </c>
      <c r="G6125" s="84" t="s">
        <v>0</v>
      </c>
      <c r="H6125" s="27" t="s">
        <v>0</v>
      </c>
      <c r="I6125" s="27"/>
      <c r="J6125" s="27"/>
      <c r="K6125" s="27"/>
      <c r="L6125" s="27"/>
      <c r="M6125" s="27"/>
      <c r="N6125" s="27"/>
      <c r="O6125" s="27"/>
      <c r="P6125" s="27"/>
      <c r="Q6125" s="27" t="str">
        <f t="shared" si="5170"/>
        <v>-</v>
      </c>
    </row>
    <row r="6126" spans="1:17">
      <c r="A6126" s="13" t="s">
        <v>0</v>
      </c>
      <c r="B6126" s="13" t="s">
        <v>0</v>
      </c>
      <c r="C6126" s="13" t="s">
        <v>0</v>
      </c>
      <c r="D6126" s="13" t="s">
        <v>0</v>
      </c>
      <c r="E6126" s="13" t="s">
        <v>0</v>
      </c>
      <c r="F6126" s="13" t="s">
        <v>0</v>
      </c>
      <c r="G6126" s="84" t="s">
        <v>0</v>
      </c>
      <c r="H6126" s="24" t="s">
        <v>2040</v>
      </c>
      <c r="I6126" s="29">
        <v>2627300</v>
      </c>
      <c r="J6126" s="29">
        <f t="shared" ref="J6126" si="5191">SUM(J6118)</f>
        <v>2630630</v>
      </c>
      <c r="K6126" s="29">
        <f t="shared" ref="K6126" si="5192">SUM(K6118)</f>
        <v>1632863.6666666667</v>
      </c>
      <c r="L6126" s="29">
        <f t="shared" ref="L6126:L6127" si="5193">M6126+N6126+O6126</f>
        <v>603328</v>
      </c>
      <c r="M6126" s="29">
        <f t="shared" ref="M6126:O6126" si="5194">SUM(M6118)</f>
        <v>115554</v>
      </c>
      <c r="N6126" s="29">
        <f t="shared" si="5194"/>
        <v>193924</v>
      </c>
      <c r="O6126" s="29">
        <f t="shared" si="5194"/>
        <v>293850</v>
      </c>
      <c r="P6126" s="29">
        <f t="shared" ref="P6126:P6127" si="5195">SUM(K6126+L6126)</f>
        <v>2236191.666666667</v>
      </c>
      <c r="Q6126" s="29">
        <f t="shared" si="5170"/>
        <v>85.005936474025873</v>
      </c>
    </row>
    <row r="6127" spans="1:17">
      <c r="A6127" s="13" t="s">
        <v>0</v>
      </c>
      <c r="B6127" s="13" t="s">
        <v>0</v>
      </c>
      <c r="C6127" s="13" t="s">
        <v>0</v>
      </c>
      <c r="D6127" s="13" t="s">
        <v>0</v>
      </c>
      <c r="E6127" s="13" t="s">
        <v>0</v>
      </c>
      <c r="F6127" s="13" t="s">
        <v>0</v>
      </c>
      <c r="G6127" s="84" t="s">
        <v>0</v>
      </c>
      <c r="H6127" s="18" t="s">
        <v>125</v>
      </c>
      <c r="I6127" s="3">
        <v>48</v>
      </c>
      <c r="J6127" s="3">
        <f>J6119</f>
        <v>48</v>
      </c>
      <c r="K6127" s="3">
        <f>K6119</f>
        <v>0</v>
      </c>
      <c r="L6127" s="3">
        <f t="shared" si="5193"/>
        <v>0</v>
      </c>
      <c r="M6127" s="3">
        <f>M6119</f>
        <v>0</v>
      </c>
      <c r="N6127" s="3">
        <f t="shared" ref="N6127:O6127" si="5196">N6119</f>
        <v>0</v>
      </c>
      <c r="O6127" s="3">
        <f t="shared" si="5196"/>
        <v>0</v>
      </c>
      <c r="P6127" s="3">
        <f t="shared" si="5195"/>
        <v>0</v>
      </c>
      <c r="Q6127" s="3">
        <f t="shared" si="5170"/>
        <v>0</v>
      </c>
    </row>
    <row r="6128" spans="1:17">
      <c r="A6128" s="13" t="s">
        <v>0</v>
      </c>
      <c r="B6128" s="13" t="s">
        <v>0</v>
      </c>
      <c r="C6128" s="13" t="s">
        <v>0</v>
      </c>
      <c r="D6128" s="13" t="s">
        <v>0</v>
      </c>
      <c r="E6128" s="13" t="s">
        <v>0</v>
      </c>
      <c r="F6128" s="13" t="s">
        <v>0</v>
      </c>
      <c r="G6128" s="84" t="s">
        <v>0</v>
      </c>
      <c r="H6128" s="7" t="s">
        <v>0</v>
      </c>
      <c r="I6128" s="30"/>
      <c r="J6128" s="30"/>
      <c r="K6128" s="30"/>
      <c r="L6128" s="30"/>
      <c r="M6128" s="30"/>
      <c r="N6128" s="30"/>
      <c r="O6128" s="30"/>
      <c r="P6128" s="30"/>
      <c r="Q6128" s="30" t="str">
        <f t="shared" si="5170"/>
        <v>-</v>
      </c>
    </row>
    <row r="6129" spans="1:17">
      <c r="A6129" s="13" t="s">
        <v>0</v>
      </c>
      <c r="B6129" s="13" t="s">
        <v>0</v>
      </c>
      <c r="C6129" s="13" t="s">
        <v>0</v>
      </c>
      <c r="D6129" s="13" t="s">
        <v>0</v>
      </c>
      <c r="E6129" s="13" t="s">
        <v>0</v>
      </c>
      <c r="F6129" s="13" t="s">
        <v>0</v>
      </c>
      <c r="G6129" s="84" t="s">
        <v>0</v>
      </c>
      <c r="H6129" s="24" t="s">
        <v>2041</v>
      </c>
      <c r="I6129" s="31">
        <v>330269078</v>
      </c>
      <c r="J6129" s="31">
        <f t="shared" ref="J6129" si="5197">SUM(J6126,J6081,J6038,J4530,J1558)</f>
        <v>304421259</v>
      </c>
      <c r="K6129" s="31">
        <f t="shared" ref="K6129" si="5198">SUM(K6126,K6081,K6038,K4530,K1558)</f>
        <v>163547484.66666666</v>
      </c>
      <c r="L6129" s="31">
        <f t="shared" ref="L6129:L6130" si="5199">M6129+N6129+O6129</f>
        <v>76676527</v>
      </c>
      <c r="M6129" s="31">
        <f t="shared" ref="M6129:O6129" si="5200">SUM(M6126,M6081,M6038,M4530,M1558)</f>
        <v>26143776</v>
      </c>
      <c r="N6129" s="31">
        <f t="shared" si="5200"/>
        <v>25921176</v>
      </c>
      <c r="O6129" s="31">
        <f t="shared" si="5200"/>
        <v>24611575</v>
      </c>
      <c r="P6129" s="31">
        <f t="shared" ref="P6129:P6130" si="5201">SUM(K6129+L6129)</f>
        <v>240224011.66666666</v>
      </c>
      <c r="Q6129" s="31">
        <f t="shared" si="5170"/>
        <v>78.911706907652814</v>
      </c>
    </row>
    <row r="6130" spans="1:17">
      <c r="A6130" s="13" t="s">
        <v>0</v>
      </c>
      <c r="B6130" s="13" t="s">
        <v>0</v>
      </c>
      <c r="C6130" s="13" t="s">
        <v>0</v>
      </c>
      <c r="D6130" s="13" t="s">
        <v>0</v>
      </c>
      <c r="E6130" s="13" t="s">
        <v>0</v>
      </c>
      <c r="F6130" s="13" t="s">
        <v>0</v>
      </c>
      <c r="G6130" s="84" t="s">
        <v>0</v>
      </c>
      <c r="H6130" s="18" t="s">
        <v>155</v>
      </c>
      <c r="I6130" s="3">
        <v>6765</v>
      </c>
      <c r="J6130" s="3">
        <f t="shared" ref="J6130" si="5202">J1559+J4531+J6039+J6082+J6127</f>
        <v>6765</v>
      </c>
      <c r="K6130" s="3">
        <f t="shared" ref="K6130" si="5203">K1559+K4531+K6039+K6082+K6127</f>
        <v>0</v>
      </c>
      <c r="L6130" s="3">
        <f t="shared" si="5199"/>
        <v>0</v>
      </c>
      <c r="M6130" s="3">
        <f t="shared" ref="M6130:O6130" si="5204">M1559+M4531+M6039+M6082+M6127</f>
        <v>0</v>
      </c>
      <c r="N6130" s="3">
        <f t="shared" si="5204"/>
        <v>0</v>
      </c>
      <c r="O6130" s="3">
        <f t="shared" si="5204"/>
        <v>0</v>
      </c>
      <c r="P6130" s="3">
        <f t="shared" si="5201"/>
        <v>0</v>
      </c>
      <c r="Q6130" s="3">
        <f t="shared" si="5170"/>
        <v>0</v>
      </c>
    </row>
    <row r="6131" spans="1:17">
      <c r="A6131" s="17" t="s">
        <v>2042</v>
      </c>
      <c r="B6131" s="18" t="s">
        <v>0</v>
      </c>
      <c r="C6131" s="18" t="s">
        <v>0</v>
      </c>
      <c r="D6131" s="18" t="s">
        <v>0</v>
      </c>
      <c r="E6131" s="18" t="s">
        <v>0</v>
      </c>
      <c r="F6131" s="18" t="s">
        <v>0</v>
      </c>
      <c r="G6131" s="81" t="s">
        <v>0</v>
      </c>
      <c r="H6131" s="18" t="s">
        <v>2043</v>
      </c>
      <c r="I6131" s="11"/>
      <c r="J6131" s="11"/>
      <c r="K6131" s="11"/>
      <c r="L6131" s="11"/>
      <c r="M6131" s="11"/>
      <c r="N6131" s="11"/>
      <c r="O6131" s="11"/>
      <c r="P6131" s="11"/>
      <c r="Q6131" s="11" t="str">
        <f t="shared" si="5170"/>
        <v>-</v>
      </c>
    </row>
    <row r="6132" spans="1:17" ht="15.75" thickBot="1">
      <c r="A6132" s="17" t="s">
        <v>2042</v>
      </c>
      <c r="B6132" s="17" t="s">
        <v>81</v>
      </c>
      <c r="C6132" s="12" t="s">
        <v>0</v>
      </c>
      <c r="D6132" s="12" t="s">
        <v>0</v>
      </c>
      <c r="E6132" s="18" t="s">
        <v>0</v>
      </c>
      <c r="F6132" s="18" t="s">
        <v>0</v>
      </c>
      <c r="G6132" s="81" t="s">
        <v>0</v>
      </c>
      <c r="H6132" s="18" t="s">
        <v>0</v>
      </c>
      <c r="I6132" s="11"/>
      <c r="J6132" s="11"/>
      <c r="K6132" s="11"/>
      <c r="L6132" s="11"/>
      <c r="M6132" s="11"/>
      <c r="N6132" s="11"/>
      <c r="O6132" s="11"/>
      <c r="P6132" s="11"/>
      <c r="Q6132" s="11" t="str">
        <f t="shared" si="5170"/>
        <v>-</v>
      </c>
    </row>
    <row r="6133" spans="1:17" ht="45.75" thickBot="1">
      <c r="A6133" s="1" t="s">
        <v>82</v>
      </c>
      <c r="B6133" s="1" t="s">
        <v>83</v>
      </c>
      <c r="C6133" s="1" t="s">
        <v>84</v>
      </c>
      <c r="D6133" s="19" t="s">
        <v>0</v>
      </c>
      <c r="E6133" s="1" t="s">
        <v>85</v>
      </c>
      <c r="F6133" s="1" t="s">
        <v>86</v>
      </c>
      <c r="G6133" s="82" t="s">
        <v>87</v>
      </c>
      <c r="H6133" s="1" t="s">
        <v>1</v>
      </c>
      <c r="I6133" s="1" t="s">
        <v>3016</v>
      </c>
      <c r="J6133" s="1" t="s">
        <v>3199</v>
      </c>
      <c r="K6133" s="1" t="s">
        <v>3198</v>
      </c>
      <c r="L6133" s="1" t="s">
        <v>3191</v>
      </c>
      <c r="M6133" s="1" t="s">
        <v>3193</v>
      </c>
      <c r="N6133" s="1" t="s">
        <v>3194</v>
      </c>
      <c r="O6133" s="1" t="s">
        <v>3195</v>
      </c>
      <c r="P6133" s="1" t="s">
        <v>3192</v>
      </c>
      <c r="Q6133" s="1" t="s">
        <v>3185</v>
      </c>
    </row>
    <row r="6134" spans="1:17">
      <c r="A6134" s="20" t="s">
        <v>0</v>
      </c>
      <c r="B6134" s="20" t="s">
        <v>0</v>
      </c>
      <c r="C6134" s="20" t="s">
        <v>0</v>
      </c>
      <c r="D6134" s="21" t="s">
        <v>0</v>
      </c>
      <c r="E6134" s="21" t="s">
        <v>0</v>
      </c>
      <c r="F6134" s="22" t="s">
        <v>0</v>
      </c>
      <c r="G6134" s="83" t="s">
        <v>0</v>
      </c>
      <c r="H6134" s="23" t="s">
        <v>0</v>
      </c>
      <c r="I6134" s="28">
        <v>1</v>
      </c>
      <c r="J6134" s="28">
        <v>2</v>
      </c>
      <c r="K6134" s="28">
        <v>3</v>
      </c>
      <c r="L6134" s="28" t="s">
        <v>3186</v>
      </c>
      <c r="M6134" s="28">
        <v>5</v>
      </c>
      <c r="N6134" s="28">
        <v>6</v>
      </c>
      <c r="O6134" s="28">
        <v>7</v>
      </c>
      <c r="P6134" s="28" t="s">
        <v>3187</v>
      </c>
      <c r="Q6134" s="28">
        <v>9</v>
      </c>
    </row>
    <row r="6135" spans="1:17">
      <c r="A6135" s="17" t="s">
        <v>2042</v>
      </c>
      <c r="B6135" s="17" t="s">
        <v>81</v>
      </c>
      <c r="C6135" s="12" t="s">
        <v>88</v>
      </c>
      <c r="D6135" s="12" t="s">
        <v>2044</v>
      </c>
      <c r="E6135" s="18" t="s">
        <v>0</v>
      </c>
      <c r="F6135" s="18" t="s">
        <v>0</v>
      </c>
      <c r="G6135" s="81" t="s">
        <v>0</v>
      </c>
      <c r="H6135" s="18" t="s">
        <v>2043</v>
      </c>
      <c r="I6135" s="11"/>
      <c r="J6135" s="11"/>
      <c r="K6135" s="11"/>
      <c r="L6135" s="11"/>
      <c r="M6135" s="11"/>
      <c r="N6135" s="11"/>
      <c r="O6135" s="11"/>
      <c r="P6135" s="11"/>
      <c r="Q6135" s="11" t="str">
        <f t="shared" si="5170"/>
        <v>-</v>
      </c>
    </row>
    <row r="6136" spans="1:17" ht="22.5">
      <c r="A6136" s="17" t="s">
        <v>0</v>
      </c>
      <c r="B6136" s="17" t="s">
        <v>0</v>
      </c>
      <c r="C6136" s="17" t="s">
        <v>0</v>
      </c>
      <c r="D6136" s="18" t="s">
        <v>0</v>
      </c>
      <c r="E6136" s="18" t="s">
        <v>0</v>
      </c>
      <c r="F6136" s="18" t="s">
        <v>0</v>
      </c>
      <c r="G6136" s="81" t="s">
        <v>0</v>
      </c>
      <c r="H6136" s="24" t="s">
        <v>27</v>
      </c>
      <c r="I6136" s="29">
        <v>769400</v>
      </c>
      <c r="J6136" s="29">
        <f t="shared" ref="J6136" si="5205">SUM(J6137,J6144,J6146)</f>
        <v>770143</v>
      </c>
      <c r="K6136" s="29">
        <f t="shared" ref="K6136" si="5206">SUM(K6137,K6144,K6146)</f>
        <v>337312</v>
      </c>
      <c r="L6136" s="29">
        <f t="shared" ref="L6136:L6179" si="5207">M6136+N6136+O6136</f>
        <v>169569</v>
      </c>
      <c r="M6136" s="29">
        <f t="shared" ref="M6136:O6136" si="5208">SUM(M6137,M6144,M6146)</f>
        <v>57023</v>
      </c>
      <c r="N6136" s="29">
        <f t="shared" si="5208"/>
        <v>56023</v>
      </c>
      <c r="O6136" s="29">
        <f t="shared" si="5208"/>
        <v>56523</v>
      </c>
      <c r="P6136" s="29">
        <f t="shared" ref="P6136:P6179" si="5209">SUM(K6136+L6136)</f>
        <v>506881</v>
      </c>
      <c r="Q6136" s="29">
        <f t="shared" si="5170"/>
        <v>65.816478238457009</v>
      </c>
    </row>
    <row r="6137" spans="1:17">
      <c r="A6137" s="12" t="s">
        <v>2042</v>
      </c>
      <c r="B6137" s="12" t="s">
        <v>81</v>
      </c>
      <c r="C6137" s="12" t="s">
        <v>88</v>
      </c>
      <c r="D6137" s="12" t="s">
        <v>2044</v>
      </c>
      <c r="E6137" s="18" t="s">
        <v>2</v>
      </c>
      <c r="F6137" s="18" t="s">
        <v>0</v>
      </c>
      <c r="G6137" s="81" t="s">
        <v>0</v>
      </c>
      <c r="H6137" s="18" t="s">
        <v>3</v>
      </c>
      <c r="I6137" s="3">
        <v>586200</v>
      </c>
      <c r="J6137" s="3">
        <f t="shared" ref="J6137" si="5210">SUM(J6138:J6139)</f>
        <v>586943</v>
      </c>
      <c r="K6137" s="3">
        <f t="shared" ref="K6137" si="5211">SUM(K6138:K6139)</f>
        <v>280680</v>
      </c>
      <c r="L6137" s="3">
        <f t="shared" si="5207"/>
        <v>136249</v>
      </c>
      <c r="M6137" s="3">
        <f t="shared" ref="M6137:O6137" si="5212">SUM(M6138:M6139)</f>
        <v>45583</v>
      </c>
      <c r="N6137" s="3">
        <f t="shared" si="5212"/>
        <v>45083</v>
      </c>
      <c r="O6137" s="3">
        <f t="shared" si="5212"/>
        <v>45583</v>
      </c>
      <c r="P6137" s="3">
        <f t="shared" si="5209"/>
        <v>416929</v>
      </c>
      <c r="Q6137" s="3">
        <f t="shared" si="5170"/>
        <v>71.033984560681361</v>
      </c>
    </row>
    <row r="6138" spans="1:17">
      <c r="A6138" s="12" t="s">
        <v>2042</v>
      </c>
      <c r="B6138" s="12" t="s">
        <v>81</v>
      </c>
      <c r="C6138" s="12" t="s">
        <v>88</v>
      </c>
      <c r="D6138" s="12" t="s">
        <v>2044</v>
      </c>
      <c r="E6138" s="11">
        <v>6111</v>
      </c>
      <c r="F6138" s="12"/>
      <c r="G6138" s="84" t="s">
        <v>3104</v>
      </c>
      <c r="H6138" s="13" t="s">
        <v>4</v>
      </c>
      <c r="I6138" s="2">
        <v>527000</v>
      </c>
      <c r="J6138" s="2">
        <v>527000</v>
      </c>
      <c r="K6138" s="2">
        <v>251875</v>
      </c>
      <c r="L6138" s="2">
        <f t="shared" si="5207"/>
        <v>126000</v>
      </c>
      <c r="M6138" s="2">
        <v>42000</v>
      </c>
      <c r="N6138" s="2">
        <v>42000</v>
      </c>
      <c r="O6138" s="2">
        <v>42000</v>
      </c>
      <c r="P6138" s="2">
        <f t="shared" si="5209"/>
        <v>377875</v>
      </c>
      <c r="Q6138" s="2">
        <f t="shared" si="5170"/>
        <v>71.70303605313093</v>
      </c>
    </row>
    <row r="6139" spans="1:17">
      <c r="A6139" s="17" t="s">
        <v>2042</v>
      </c>
      <c r="B6139" s="17" t="s">
        <v>81</v>
      </c>
      <c r="C6139" s="17" t="s">
        <v>88</v>
      </c>
      <c r="D6139" s="17" t="s">
        <v>2044</v>
      </c>
      <c r="E6139" s="17" t="s">
        <v>91</v>
      </c>
      <c r="F6139" s="12" t="s">
        <v>0</v>
      </c>
      <c r="G6139" s="84" t="s">
        <v>0</v>
      </c>
      <c r="H6139" s="18" t="s">
        <v>5</v>
      </c>
      <c r="I6139" s="3">
        <v>59200</v>
      </c>
      <c r="J6139" s="3">
        <f t="shared" ref="J6139:K6139" si="5213">SUM(J6140:J6143)</f>
        <v>59943</v>
      </c>
      <c r="K6139" s="3">
        <f t="shared" si="5213"/>
        <v>28805</v>
      </c>
      <c r="L6139" s="3">
        <f t="shared" si="5207"/>
        <v>10249</v>
      </c>
      <c r="M6139" s="3">
        <f t="shared" ref="M6139:O6139" si="5214">SUM(M6140:M6143)</f>
        <v>3583</v>
      </c>
      <c r="N6139" s="3">
        <f t="shared" si="5214"/>
        <v>3083</v>
      </c>
      <c r="O6139" s="3">
        <f t="shared" si="5214"/>
        <v>3583</v>
      </c>
      <c r="P6139" s="3">
        <f t="shared" si="5209"/>
        <v>39054</v>
      </c>
      <c r="Q6139" s="3">
        <f t="shared" si="5170"/>
        <v>65.151894299584598</v>
      </c>
    </row>
    <row r="6140" spans="1:17">
      <c r="A6140" s="12" t="s">
        <v>2042</v>
      </c>
      <c r="B6140" s="12" t="s">
        <v>81</v>
      </c>
      <c r="C6140" s="12" t="s">
        <v>88</v>
      </c>
      <c r="D6140" s="12" t="s">
        <v>2044</v>
      </c>
      <c r="E6140" s="11">
        <v>6112</v>
      </c>
      <c r="F6140" s="12" t="s">
        <v>2045</v>
      </c>
      <c r="G6140" s="84" t="s">
        <v>3104</v>
      </c>
      <c r="H6140" s="13" t="s">
        <v>9</v>
      </c>
      <c r="I6140" s="2">
        <v>8200</v>
      </c>
      <c r="J6140" s="2">
        <v>8200</v>
      </c>
      <c r="K6140" s="2">
        <v>3286</v>
      </c>
      <c r="L6140" s="2">
        <f t="shared" si="5207"/>
        <v>1749</v>
      </c>
      <c r="M6140" s="2">
        <v>583</v>
      </c>
      <c r="N6140" s="2">
        <v>583</v>
      </c>
      <c r="O6140" s="2">
        <v>583</v>
      </c>
      <c r="P6140" s="2">
        <f t="shared" si="5209"/>
        <v>5035</v>
      </c>
      <c r="Q6140" s="2">
        <f t="shared" si="5170"/>
        <v>61.40243902439024</v>
      </c>
    </row>
    <row r="6141" spans="1:17">
      <c r="A6141" s="12" t="s">
        <v>2042</v>
      </c>
      <c r="B6141" s="12" t="s">
        <v>81</v>
      </c>
      <c r="C6141" s="12" t="s">
        <v>88</v>
      </c>
      <c r="D6141" s="12" t="s">
        <v>2044</v>
      </c>
      <c r="E6141" s="11">
        <v>6112</v>
      </c>
      <c r="F6141" s="12" t="s">
        <v>2046</v>
      </c>
      <c r="G6141" s="84" t="s">
        <v>3104</v>
      </c>
      <c r="H6141" s="13" t="s">
        <v>10</v>
      </c>
      <c r="I6141" s="2">
        <v>35000</v>
      </c>
      <c r="J6141" s="2">
        <v>35000</v>
      </c>
      <c r="K6141" s="2">
        <v>17576</v>
      </c>
      <c r="L6141" s="2">
        <f t="shared" si="5207"/>
        <v>8500</v>
      </c>
      <c r="M6141" s="2">
        <v>3000</v>
      </c>
      <c r="N6141" s="2">
        <v>2500</v>
      </c>
      <c r="O6141" s="2">
        <v>3000</v>
      </c>
      <c r="P6141" s="2">
        <f t="shared" si="5209"/>
        <v>26076</v>
      </c>
      <c r="Q6141" s="2">
        <f t="shared" si="5170"/>
        <v>74.502857142857138</v>
      </c>
    </row>
    <row r="6142" spans="1:17">
      <c r="A6142" s="12" t="s">
        <v>2042</v>
      </c>
      <c r="B6142" s="12" t="s">
        <v>81</v>
      </c>
      <c r="C6142" s="12" t="s">
        <v>88</v>
      </c>
      <c r="D6142" s="12" t="s">
        <v>2044</v>
      </c>
      <c r="E6142" s="11">
        <v>6112</v>
      </c>
      <c r="F6142" s="12" t="s">
        <v>2047</v>
      </c>
      <c r="G6142" s="84" t="s">
        <v>3104</v>
      </c>
      <c r="H6142" s="13" t="s">
        <v>7</v>
      </c>
      <c r="I6142" s="2">
        <v>7200</v>
      </c>
      <c r="J6142" s="2">
        <v>7943</v>
      </c>
      <c r="K6142" s="2">
        <v>7943</v>
      </c>
      <c r="L6142" s="2">
        <f t="shared" si="5207"/>
        <v>0</v>
      </c>
      <c r="M6142" s="2">
        <v>0</v>
      </c>
      <c r="N6142" s="2">
        <v>0</v>
      </c>
      <c r="O6142" s="2">
        <v>0</v>
      </c>
      <c r="P6142" s="2">
        <f t="shared" si="5209"/>
        <v>7943</v>
      </c>
      <c r="Q6142" s="2">
        <f t="shared" si="5170"/>
        <v>100</v>
      </c>
    </row>
    <row r="6143" spans="1:17">
      <c r="A6143" s="12" t="s">
        <v>2042</v>
      </c>
      <c r="B6143" s="12" t="s">
        <v>81</v>
      </c>
      <c r="C6143" s="12" t="s">
        <v>88</v>
      </c>
      <c r="D6143" s="12" t="s">
        <v>2044</v>
      </c>
      <c r="E6143" s="11">
        <v>6112</v>
      </c>
      <c r="F6143" s="12" t="s">
        <v>2048</v>
      </c>
      <c r="G6143" s="84" t="s">
        <v>3104</v>
      </c>
      <c r="H6143" s="13" t="s">
        <v>6</v>
      </c>
      <c r="I6143" s="2">
        <v>8800</v>
      </c>
      <c r="J6143" s="2">
        <v>8800</v>
      </c>
      <c r="K6143" s="2">
        <v>0</v>
      </c>
      <c r="L6143" s="2">
        <f t="shared" si="5207"/>
        <v>0</v>
      </c>
      <c r="M6143" s="2"/>
      <c r="N6143" s="2"/>
      <c r="O6143" s="2"/>
      <c r="P6143" s="2">
        <f t="shared" si="5209"/>
        <v>0</v>
      </c>
      <c r="Q6143" s="2">
        <f t="shared" si="5170"/>
        <v>0</v>
      </c>
    </row>
    <row r="6144" spans="1:17">
      <c r="A6144" s="12" t="s">
        <v>2042</v>
      </c>
      <c r="B6144" s="12" t="s">
        <v>81</v>
      </c>
      <c r="C6144" s="12" t="s">
        <v>88</v>
      </c>
      <c r="D6144" s="12" t="s">
        <v>2044</v>
      </c>
      <c r="E6144" s="18" t="s">
        <v>13</v>
      </c>
      <c r="F6144" s="18" t="s">
        <v>0</v>
      </c>
      <c r="G6144" s="81" t="s">
        <v>0</v>
      </c>
      <c r="H6144" s="18" t="s">
        <v>14</v>
      </c>
      <c r="I6144" s="3">
        <v>61000</v>
      </c>
      <c r="J6144" s="3">
        <f t="shared" ref="J6144:K6144" si="5215">SUM(J6145)</f>
        <v>61000</v>
      </c>
      <c r="K6144" s="3">
        <f t="shared" si="5215"/>
        <v>26159</v>
      </c>
      <c r="L6144" s="3">
        <f t="shared" si="5207"/>
        <v>12900</v>
      </c>
      <c r="M6144" s="3">
        <f t="shared" ref="M6144:O6144" si="5216">SUM(M6145)</f>
        <v>4300</v>
      </c>
      <c r="N6144" s="3">
        <f t="shared" si="5216"/>
        <v>4300</v>
      </c>
      <c r="O6144" s="3">
        <f t="shared" si="5216"/>
        <v>4300</v>
      </c>
      <c r="P6144" s="3">
        <f t="shared" si="5209"/>
        <v>39059</v>
      </c>
      <c r="Q6144" s="3">
        <f t="shared" si="5170"/>
        <v>64.031147540983596</v>
      </c>
    </row>
    <row r="6145" spans="1:17">
      <c r="A6145" s="12" t="s">
        <v>2042</v>
      </c>
      <c r="B6145" s="12" t="s">
        <v>81</v>
      </c>
      <c r="C6145" s="12" t="s">
        <v>88</v>
      </c>
      <c r="D6145" s="12" t="s">
        <v>2044</v>
      </c>
      <c r="E6145" s="11">
        <v>6121</v>
      </c>
      <c r="F6145" s="12"/>
      <c r="G6145" s="84" t="s">
        <v>3104</v>
      </c>
      <c r="H6145" s="13" t="s">
        <v>15</v>
      </c>
      <c r="I6145" s="2">
        <v>61000</v>
      </c>
      <c r="J6145" s="2">
        <v>61000</v>
      </c>
      <c r="K6145" s="2">
        <v>26159</v>
      </c>
      <c r="L6145" s="2">
        <f t="shared" si="5207"/>
        <v>12900</v>
      </c>
      <c r="M6145" s="2">
        <v>4300</v>
      </c>
      <c r="N6145" s="2">
        <v>4300</v>
      </c>
      <c r="O6145" s="2">
        <v>4300</v>
      </c>
      <c r="P6145" s="2">
        <f t="shared" si="5209"/>
        <v>39059</v>
      </c>
      <c r="Q6145" s="2">
        <f t="shared" si="5170"/>
        <v>64.031147540983596</v>
      </c>
    </row>
    <row r="6146" spans="1:17">
      <c r="A6146" s="12" t="s">
        <v>2042</v>
      </c>
      <c r="B6146" s="12" t="s">
        <v>81</v>
      </c>
      <c r="C6146" s="12" t="s">
        <v>88</v>
      </c>
      <c r="D6146" s="12" t="s">
        <v>2044</v>
      </c>
      <c r="E6146" s="18" t="s">
        <v>16</v>
      </c>
      <c r="F6146" s="18" t="s">
        <v>0</v>
      </c>
      <c r="G6146" s="81" t="s">
        <v>0</v>
      </c>
      <c r="H6146" s="18" t="s">
        <v>17</v>
      </c>
      <c r="I6146" s="3">
        <v>122200</v>
      </c>
      <c r="J6146" s="3">
        <f t="shared" ref="J6146:K6146" si="5217">SUM(J6147,J6148)</f>
        <v>122200</v>
      </c>
      <c r="K6146" s="3">
        <f t="shared" si="5217"/>
        <v>30473</v>
      </c>
      <c r="L6146" s="3">
        <f t="shared" si="5207"/>
        <v>20420</v>
      </c>
      <c r="M6146" s="3">
        <f t="shared" ref="M6146:O6146" si="5218">SUM(M6147,M6148)</f>
        <v>7140</v>
      </c>
      <c r="N6146" s="3">
        <f t="shared" si="5218"/>
        <v>6640</v>
      </c>
      <c r="O6146" s="3">
        <f t="shared" si="5218"/>
        <v>6640</v>
      </c>
      <c r="P6146" s="3">
        <f t="shared" si="5209"/>
        <v>50893</v>
      </c>
      <c r="Q6146" s="3">
        <f t="shared" si="5170"/>
        <v>41.647299509001634</v>
      </c>
    </row>
    <row r="6147" spans="1:17">
      <c r="A6147" s="12" t="s">
        <v>2042</v>
      </c>
      <c r="B6147" s="12" t="s">
        <v>81</v>
      </c>
      <c r="C6147" s="12" t="s">
        <v>88</v>
      </c>
      <c r="D6147" s="12" t="s">
        <v>2044</v>
      </c>
      <c r="E6147" s="11">
        <v>6131</v>
      </c>
      <c r="F6147" s="12"/>
      <c r="G6147" s="84" t="s">
        <v>3104</v>
      </c>
      <c r="H6147" s="13" t="s">
        <v>18</v>
      </c>
      <c r="I6147" s="2">
        <v>8000</v>
      </c>
      <c r="J6147" s="2">
        <v>8000</v>
      </c>
      <c r="K6147" s="2">
        <v>5500</v>
      </c>
      <c r="L6147" s="2">
        <f t="shared" si="5207"/>
        <v>0</v>
      </c>
      <c r="M6147" s="2"/>
      <c r="N6147" s="2"/>
      <c r="O6147" s="2"/>
      <c r="P6147" s="2">
        <f t="shared" si="5209"/>
        <v>5500</v>
      </c>
      <c r="Q6147" s="2">
        <f t="shared" si="5170"/>
        <v>68.75</v>
      </c>
    </row>
    <row r="6148" spans="1:17">
      <c r="A6148" s="17" t="s">
        <v>2042</v>
      </c>
      <c r="B6148" s="17" t="s">
        <v>81</v>
      </c>
      <c r="C6148" s="17" t="s">
        <v>88</v>
      </c>
      <c r="D6148" s="17" t="s">
        <v>2044</v>
      </c>
      <c r="E6148" s="17" t="s">
        <v>99</v>
      </c>
      <c r="F6148" s="12" t="s">
        <v>0</v>
      </c>
      <c r="G6148" s="84" t="s">
        <v>0</v>
      </c>
      <c r="H6148" s="18" t="s">
        <v>26</v>
      </c>
      <c r="I6148" s="3">
        <v>114200</v>
      </c>
      <c r="J6148" s="3">
        <f t="shared" ref="J6148:K6148" si="5219">SUM(J6149:J6152)</f>
        <v>114200</v>
      </c>
      <c r="K6148" s="3">
        <f t="shared" si="5219"/>
        <v>24973</v>
      </c>
      <c r="L6148" s="3">
        <f t="shared" si="5207"/>
        <v>20420</v>
      </c>
      <c r="M6148" s="3">
        <f t="shared" ref="M6148:O6148" si="5220">SUM(M6149:M6152)</f>
        <v>7140</v>
      </c>
      <c r="N6148" s="3">
        <f t="shared" si="5220"/>
        <v>6640</v>
      </c>
      <c r="O6148" s="3">
        <f t="shared" si="5220"/>
        <v>6640</v>
      </c>
      <c r="P6148" s="3">
        <f t="shared" si="5209"/>
        <v>45393</v>
      </c>
      <c r="Q6148" s="3">
        <f t="shared" si="5170"/>
        <v>39.748686514886167</v>
      </c>
    </row>
    <row r="6149" spans="1:17">
      <c r="A6149" s="12" t="s">
        <v>2042</v>
      </c>
      <c r="B6149" s="12" t="s">
        <v>81</v>
      </c>
      <c r="C6149" s="12" t="s">
        <v>88</v>
      </c>
      <c r="D6149" s="12" t="s">
        <v>2044</v>
      </c>
      <c r="E6149" s="11">
        <v>6139</v>
      </c>
      <c r="F6149" s="12"/>
      <c r="G6149" s="84" t="s">
        <v>3104</v>
      </c>
      <c r="H6149" s="13" t="s">
        <v>26</v>
      </c>
      <c r="I6149" s="2">
        <v>60000</v>
      </c>
      <c r="J6149" s="2">
        <v>60000</v>
      </c>
      <c r="K6149" s="2">
        <v>24000</v>
      </c>
      <c r="L6149" s="2">
        <f t="shared" si="5207"/>
        <v>20000</v>
      </c>
      <c r="M6149" s="2">
        <v>7000</v>
      </c>
      <c r="N6149" s="2">
        <v>6500</v>
      </c>
      <c r="O6149" s="2">
        <v>6500</v>
      </c>
      <c r="P6149" s="2">
        <f t="shared" si="5209"/>
        <v>44000</v>
      </c>
      <c r="Q6149" s="2">
        <f t="shared" si="5170"/>
        <v>73.333333333333329</v>
      </c>
    </row>
    <row r="6150" spans="1:17">
      <c r="A6150" s="12" t="s">
        <v>2042</v>
      </c>
      <c r="B6150" s="12" t="s">
        <v>81</v>
      </c>
      <c r="C6150" s="12" t="s">
        <v>88</v>
      </c>
      <c r="D6150" s="12" t="s">
        <v>2044</v>
      </c>
      <c r="E6150" s="11">
        <v>6139</v>
      </c>
      <c r="F6150" s="12" t="s">
        <v>2049</v>
      </c>
      <c r="G6150" s="84" t="s">
        <v>3104</v>
      </c>
      <c r="H6150" s="13" t="s">
        <v>108</v>
      </c>
      <c r="I6150" s="2">
        <v>2200</v>
      </c>
      <c r="J6150" s="2">
        <v>2200</v>
      </c>
      <c r="K6150" s="2">
        <v>838</v>
      </c>
      <c r="L6150" s="2">
        <f t="shared" si="5207"/>
        <v>420</v>
      </c>
      <c r="M6150" s="2">
        <v>140</v>
      </c>
      <c r="N6150" s="2">
        <v>140</v>
      </c>
      <c r="O6150" s="2">
        <v>140</v>
      </c>
      <c r="P6150" s="2">
        <f t="shared" si="5209"/>
        <v>1258</v>
      </c>
      <c r="Q6150" s="2">
        <f t="shared" si="5170"/>
        <v>57.18181818181818</v>
      </c>
    </row>
    <row r="6151" spans="1:17" ht="22.5">
      <c r="A6151" s="12" t="s">
        <v>2042</v>
      </c>
      <c r="B6151" s="12" t="s">
        <v>81</v>
      </c>
      <c r="C6151" s="12" t="s">
        <v>88</v>
      </c>
      <c r="D6151" s="12" t="s">
        <v>2044</v>
      </c>
      <c r="E6151" s="11">
        <v>6139</v>
      </c>
      <c r="F6151" s="12" t="s">
        <v>2050</v>
      </c>
      <c r="G6151" s="84" t="s">
        <v>3104</v>
      </c>
      <c r="H6151" s="13" t="s">
        <v>114</v>
      </c>
      <c r="I6151" s="2">
        <v>2000</v>
      </c>
      <c r="J6151" s="2">
        <v>2000</v>
      </c>
      <c r="K6151" s="2">
        <v>135</v>
      </c>
      <c r="L6151" s="2">
        <f t="shared" si="5207"/>
        <v>0</v>
      </c>
      <c r="M6151" s="2"/>
      <c r="N6151" s="2"/>
      <c r="O6151" s="2"/>
      <c r="P6151" s="2">
        <f t="shared" si="5209"/>
        <v>135</v>
      </c>
      <c r="Q6151" s="2">
        <f t="shared" si="5170"/>
        <v>6.75</v>
      </c>
    </row>
    <row r="6152" spans="1:17">
      <c r="A6152" s="12" t="s">
        <v>2042</v>
      </c>
      <c r="B6152" s="12" t="s">
        <v>81</v>
      </c>
      <c r="C6152" s="12" t="s">
        <v>88</v>
      </c>
      <c r="D6152" s="12" t="s">
        <v>2044</v>
      </c>
      <c r="E6152" s="11">
        <v>6139</v>
      </c>
      <c r="F6152" s="12" t="s">
        <v>2051</v>
      </c>
      <c r="G6152" s="84" t="s">
        <v>3104</v>
      </c>
      <c r="H6152" s="13" t="s">
        <v>2052</v>
      </c>
      <c r="I6152" s="2">
        <v>50000</v>
      </c>
      <c r="J6152" s="2">
        <v>50000</v>
      </c>
      <c r="K6152" s="2">
        <v>0</v>
      </c>
      <c r="L6152" s="2">
        <f t="shared" si="5207"/>
        <v>0</v>
      </c>
      <c r="M6152" s="2"/>
      <c r="N6152" s="2"/>
      <c r="O6152" s="2"/>
      <c r="P6152" s="2">
        <f t="shared" si="5209"/>
        <v>0</v>
      </c>
      <c r="Q6152" s="2">
        <f t="shared" si="5170"/>
        <v>0</v>
      </c>
    </row>
    <row r="6153" spans="1:17" ht="22.5">
      <c r="A6153" s="17" t="s">
        <v>0</v>
      </c>
      <c r="B6153" s="17" t="s">
        <v>0</v>
      </c>
      <c r="C6153" s="17" t="s">
        <v>0</v>
      </c>
      <c r="D6153" s="18" t="s">
        <v>0</v>
      </c>
      <c r="E6153" s="18" t="s">
        <v>0</v>
      </c>
      <c r="F6153" s="18" t="s">
        <v>0</v>
      </c>
      <c r="G6153" s="81" t="s">
        <v>0</v>
      </c>
      <c r="H6153" s="24" t="s">
        <v>36</v>
      </c>
      <c r="I6153" s="29">
        <v>13730200</v>
      </c>
      <c r="J6153" s="29">
        <f t="shared" ref="J6153:K6153" si="5221">SUM(J6154)</f>
        <v>11165200</v>
      </c>
      <c r="K6153" s="29">
        <f t="shared" si="5221"/>
        <v>8540100</v>
      </c>
      <c r="L6153" s="29">
        <f t="shared" si="5207"/>
        <v>1940000</v>
      </c>
      <c r="M6153" s="29">
        <f t="shared" ref="M6153:O6153" si="5222">SUM(M6154)</f>
        <v>720000</v>
      </c>
      <c r="N6153" s="29">
        <f t="shared" si="5222"/>
        <v>620000</v>
      </c>
      <c r="O6153" s="29">
        <f t="shared" si="5222"/>
        <v>600000</v>
      </c>
      <c r="P6153" s="29">
        <f t="shared" si="5209"/>
        <v>10480100</v>
      </c>
      <c r="Q6153" s="29">
        <f t="shared" si="5170"/>
        <v>93.863970193099988</v>
      </c>
    </row>
    <row r="6154" spans="1:17">
      <c r="A6154" s="12" t="s">
        <v>2042</v>
      </c>
      <c r="B6154" s="12" t="s">
        <v>81</v>
      </c>
      <c r="C6154" s="12" t="s">
        <v>88</v>
      </c>
      <c r="D6154" s="12" t="s">
        <v>2044</v>
      </c>
      <c r="E6154" s="18" t="s">
        <v>28</v>
      </c>
      <c r="F6154" s="18" t="s">
        <v>0</v>
      </c>
      <c r="G6154" s="81" t="s">
        <v>0</v>
      </c>
      <c r="H6154" s="18" t="s">
        <v>29</v>
      </c>
      <c r="I6154" s="3">
        <v>13730200</v>
      </c>
      <c r="J6154" s="3">
        <f t="shared" ref="J6154" si="5223">SUM(J6155,J6157,J6160,J6163)</f>
        <v>11165200</v>
      </c>
      <c r="K6154" s="3">
        <f t="shared" ref="K6154" si="5224">SUM(K6155,K6157,K6160,K6163)</f>
        <v>8540100</v>
      </c>
      <c r="L6154" s="3">
        <f t="shared" si="5207"/>
        <v>1940000</v>
      </c>
      <c r="M6154" s="3">
        <f t="shared" ref="M6154:O6154" si="5225">SUM(M6155,M6157,M6160,M6163)</f>
        <v>720000</v>
      </c>
      <c r="N6154" s="3">
        <f t="shared" si="5225"/>
        <v>620000</v>
      </c>
      <c r="O6154" s="3">
        <f t="shared" si="5225"/>
        <v>600000</v>
      </c>
      <c r="P6154" s="3">
        <f t="shared" si="5209"/>
        <v>10480100</v>
      </c>
      <c r="Q6154" s="3">
        <f t="shared" si="5170"/>
        <v>93.863970193099988</v>
      </c>
    </row>
    <row r="6155" spans="1:17">
      <c r="A6155" s="17" t="s">
        <v>2042</v>
      </c>
      <c r="B6155" s="17" t="s">
        <v>81</v>
      </c>
      <c r="C6155" s="17" t="s">
        <v>88</v>
      </c>
      <c r="D6155" s="17" t="s">
        <v>2044</v>
      </c>
      <c r="E6155" s="17" t="s">
        <v>283</v>
      </c>
      <c r="F6155" s="12" t="s">
        <v>0</v>
      </c>
      <c r="G6155" s="84" t="s">
        <v>0</v>
      </c>
      <c r="H6155" s="18" t="s">
        <v>30</v>
      </c>
      <c r="I6155" s="3">
        <v>100</v>
      </c>
      <c r="J6155" s="3">
        <f t="shared" ref="J6155:K6155" si="5226">SUM(J6156)</f>
        <v>100</v>
      </c>
      <c r="K6155" s="3">
        <f t="shared" si="5226"/>
        <v>100</v>
      </c>
      <c r="L6155" s="3">
        <f t="shared" si="5207"/>
        <v>0</v>
      </c>
      <c r="M6155" s="3">
        <f t="shared" ref="M6155:O6155" si="5227">SUM(M6156)</f>
        <v>0</v>
      </c>
      <c r="N6155" s="3">
        <f t="shared" si="5227"/>
        <v>0</v>
      </c>
      <c r="O6155" s="3">
        <f t="shared" si="5227"/>
        <v>0</v>
      </c>
      <c r="P6155" s="3">
        <f t="shared" si="5209"/>
        <v>100</v>
      </c>
      <c r="Q6155" s="3">
        <f t="shared" si="5170"/>
        <v>100</v>
      </c>
    </row>
    <row r="6156" spans="1:17">
      <c r="A6156" s="12" t="s">
        <v>2042</v>
      </c>
      <c r="B6156" s="12" t="s">
        <v>81</v>
      </c>
      <c r="C6156" s="12" t="s">
        <v>88</v>
      </c>
      <c r="D6156" s="12" t="s">
        <v>2044</v>
      </c>
      <c r="E6156" s="11">
        <v>6141</v>
      </c>
      <c r="F6156" s="12" t="s">
        <v>2053</v>
      </c>
      <c r="G6156" s="84" t="s">
        <v>3105</v>
      </c>
      <c r="H6156" s="13" t="s">
        <v>381</v>
      </c>
      <c r="I6156" s="2">
        <v>100</v>
      </c>
      <c r="J6156" s="2">
        <v>100</v>
      </c>
      <c r="K6156" s="2">
        <v>100</v>
      </c>
      <c r="L6156" s="2">
        <f t="shared" si="5207"/>
        <v>0</v>
      </c>
      <c r="M6156" s="2"/>
      <c r="N6156" s="2"/>
      <c r="O6156" s="2"/>
      <c r="P6156" s="2">
        <f t="shared" si="5209"/>
        <v>100</v>
      </c>
      <c r="Q6156" s="2">
        <f t="shared" si="5170"/>
        <v>100</v>
      </c>
    </row>
    <row r="6157" spans="1:17">
      <c r="A6157" s="17" t="s">
        <v>2042</v>
      </c>
      <c r="B6157" s="17" t="s">
        <v>81</v>
      </c>
      <c r="C6157" s="17" t="s">
        <v>88</v>
      </c>
      <c r="D6157" s="17" t="s">
        <v>2044</v>
      </c>
      <c r="E6157" s="17" t="s">
        <v>149</v>
      </c>
      <c r="F6157" s="12" t="s">
        <v>0</v>
      </c>
      <c r="G6157" s="84" t="s">
        <v>0</v>
      </c>
      <c r="H6157" s="18" t="s">
        <v>31</v>
      </c>
      <c r="I6157" s="3">
        <v>230000</v>
      </c>
      <c r="J6157" s="3">
        <f t="shared" ref="J6157:K6157" si="5228">SUM(J6158:J6159)</f>
        <v>230000</v>
      </c>
      <c r="K6157" s="3">
        <f t="shared" si="5228"/>
        <v>190000</v>
      </c>
      <c r="L6157" s="3">
        <f t="shared" si="5207"/>
        <v>40000</v>
      </c>
      <c r="M6157" s="3">
        <f t="shared" ref="M6157:O6157" si="5229">SUM(M6158:M6159)</f>
        <v>20000</v>
      </c>
      <c r="N6157" s="3">
        <f t="shared" si="5229"/>
        <v>20000</v>
      </c>
      <c r="O6157" s="3">
        <f t="shared" si="5229"/>
        <v>0</v>
      </c>
      <c r="P6157" s="3">
        <f t="shared" si="5209"/>
        <v>230000</v>
      </c>
      <c r="Q6157" s="3">
        <f t="shared" si="5170"/>
        <v>100</v>
      </c>
    </row>
    <row r="6158" spans="1:17">
      <c r="A6158" s="12" t="s">
        <v>2042</v>
      </c>
      <c r="B6158" s="12" t="s">
        <v>81</v>
      </c>
      <c r="C6158" s="12" t="s">
        <v>88</v>
      </c>
      <c r="D6158" s="12" t="s">
        <v>2044</v>
      </c>
      <c r="E6158" s="11">
        <v>6142</v>
      </c>
      <c r="F6158" s="12" t="s">
        <v>2054</v>
      </c>
      <c r="G6158" s="84" t="s">
        <v>3104</v>
      </c>
      <c r="H6158" s="13" t="s">
        <v>2055</v>
      </c>
      <c r="I6158" s="2">
        <v>30000</v>
      </c>
      <c r="J6158" s="2">
        <v>30000</v>
      </c>
      <c r="K6158" s="2">
        <v>30000</v>
      </c>
      <c r="L6158" s="2">
        <f t="shared" si="5207"/>
        <v>0</v>
      </c>
      <c r="M6158" s="2"/>
      <c r="N6158" s="2"/>
      <c r="O6158" s="2"/>
      <c r="P6158" s="2">
        <f t="shared" si="5209"/>
        <v>30000</v>
      </c>
      <c r="Q6158" s="2">
        <f t="shared" si="5170"/>
        <v>100</v>
      </c>
    </row>
    <row r="6159" spans="1:17">
      <c r="A6159" s="12" t="s">
        <v>2042</v>
      </c>
      <c r="B6159" s="12" t="s">
        <v>81</v>
      </c>
      <c r="C6159" s="12" t="s">
        <v>88</v>
      </c>
      <c r="D6159" s="12" t="s">
        <v>2044</v>
      </c>
      <c r="E6159" s="11">
        <v>6142</v>
      </c>
      <c r="F6159" s="12" t="s">
        <v>2056</v>
      </c>
      <c r="G6159" s="84" t="s">
        <v>3105</v>
      </c>
      <c r="H6159" s="13" t="s">
        <v>2057</v>
      </c>
      <c r="I6159" s="2">
        <v>200000</v>
      </c>
      <c r="J6159" s="2">
        <v>200000</v>
      </c>
      <c r="K6159" s="2">
        <v>160000</v>
      </c>
      <c r="L6159" s="2">
        <f t="shared" si="5207"/>
        <v>40000</v>
      </c>
      <c r="M6159" s="2">
        <v>20000</v>
      </c>
      <c r="N6159" s="2">
        <v>20000</v>
      </c>
      <c r="O6159" s="2"/>
      <c r="P6159" s="2">
        <f t="shared" si="5209"/>
        <v>200000</v>
      </c>
      <c r="Q6159" s="2">
        <f t="shared" si="5170"/>
        <v>100</v>
      </c>
    </row>
    <row r="6160" spans="1:17">
      <c r="A6160" s="17" t="s">
        <v>2042</v>
      </c>
      <c r="B6160" s="17" t="s">
        <v>81</v>
      </c>
      <c r="C6160" s="17" t="s">
        <v>88</v>
      </c>
      <c r="D6160" s="17" t="s">
        <v>2044</v>
      </c>
      <c r="E6160" s="17" t="s">
        <v>115</v>
      </c>
      <c r="F6160" s="12" t="s">
        <v>0</v>
      </c>
      <c r="G6160" s="84" t="s">
        <v>0</v>
      </c>
      <c r="H6160" s="18" t="s">
        <v>32</v>
      </c>
      <c r="I6160" s="3">
        <v>13500000</v>
      </c>
      <c r="J6160" s="3">
        <f t="shared" ref="J6160:K6160" si="5230">SUM(J6161:J6162)</f>
        <v>10935000</v>
      </c>
      <c r="K6160" s="3">
        <f t="shared" si="5230"/>
        <v>8350000</v>
      </c>
      <c r="L6160" s="3">
        <f t="shared" si="5207"/>
        <v>1900000</v>
      </c>
      <c r="M6160" s="3">
        <f t="shared" ref="M6160:O6160" si="5231">SUM(M6161:M6162)</f>
        <v>700000</v>
      </c>
      <c r="N6160" s="3">
        <f t="shared" si="5231"/>
        <v>600000</v>
      </c>
      <c r="O6160" s="3">
        <f t="shared" si="5231"/>
        <v>600000</v>
      </c>
      <c r="P6160" s="3">
        <f t="shared" si="5209"/>
        <v>10250000</v>
      </c>
      <c r="Q6160" s="3">
        <f t="shared" si="5170"/>
        <v>93.735711019661636</v>
      </c>
    </row>
    <row r="6161" spans="1:17">
      <c r="A6161" s="12" t="s">
        <v>2042</v>
      </c>
      <c r="B6161" s="12" t="s">
        <v>81</v>
      </c>
      <c r="C6161" s="12" t="s">
        <v>88</v>
      </c>
      <c r="D6161" s="12" t="s">
        <v>2044</v>
      </c>
      <c r="E6161" s="11">
        <v>6143</v>
      </c>
      <c r="F6161" s="12" t="s">
        <v>2058</v>
      </c>
      <c r="G6161" s="84" t="s">
        <v>3104</v>
      </c>
      <c r="H6161" s="13" t="s">
        <v>3011</v>
      </c>
      <c r="I6161" s="2">
        <v>7500000</v>
      </c>
      <c r="J6161" s="2">
        <v>5000000</v>
      </c>
      <c r="K6161" s="2">
        <v>4200000</v>
      </c>
      <c r="L6161" s="2">
        <f t="shared" si="5207"/>
        <v>600000</v>
      </c>
      <c r="M6161" s="2">
        <v>200000</v>
      </c>
      <c r="N6161" s="2">
        <v>200000</v>
      </c>
      <c r="O6161" s="2">
        <v>200000</v>
      </c>
      <c r="P6161" s="2">
        <f t="shared" si="5209"/>
        <v>4800000</v>
      </c>
      <c r="Q6161" s="2">
        <f t="shared" si="5170"/>
        <v>96</v>
      </c>
    </row>
    <row r="6162" spans="1:17">
      <c r="A6162" s="12" t="s">
        <v>2042</v>
      </c>
      <c r="B6162" s="12" t="s">
        <v>81</v>
      </c>
      <c r="C6162" s="12" t="s">
        <v>88</v>
      </c>
      <c r="D6162" s="12" t="s">
        <v>2044</v>
      </c>
      <c r="E6162" s="11">
        <v>6143</v>
      </c>
      <c r="F6162" s="12" t="s">
        <v>2059</v>
      </c>
      <c r="G6162" s="84" t="s">
        <v>3105</v>
      </c>
      <c r="H6162" s="13" t="s">
        <v>3012</v>
      </c>
      <c r="I6162" s="2">
        <v>6000000</v>
      </c>
      <c r="J6162" s="2">
        <v>5935000</v>
      </c>
      <c r="K6162" s="2">
        <v>4150000</v>
      </c>
      <c r="L6162" s="2">
        <f t="shared" si="5207"/>
        <v>1300000</v>
      </c>
      <c r="M6162" s="2">
        <v>500000</v>
      </c>
      <c r="N6162" s="2">
        <v>400000</v>
      </c>
      <c r="O6162" s="2">
        <v>400000</v>
      </c>
      <c r="P6162" s="2">
        <f t="shared" si="5209"/>
        <v>5450000</v>
      </c>
      <c r="Q6162" s="2">
        <f t="shared" si="5170"/>
        <v>91.828138163437231</v>
      </c>
    </row>
    <row r="6163" spans="1:17">
      <c r="A6163" s="17" t="s">
        <v>2042</v>
      </c>
      <c r="B6163" s="17" t="s">
        <v>81</v>
      </c>
      <c r="C6163" s="17" t="s">
        <v>88</v>
      </c>
      <c r="D6163" s="17" t="s">
        <v>2044</v>
      </c>
      <c r="E6163" s="17" t="s">
        <v>120</v>
      </c>
      <c r="F6163" s="12" t="s">
        <v>0</v>
      </c>
      <c r="G6163" s="84" t="s">
        <v>0</v>
      </c>
      <c r="H6163" s="18" t="s">
        <v>35</v>
      </c>
      <c r="I6163" s="3">
        <v>100</v>
      </c>
      <c r="J6163" s="3">
        <f t="shared" ref="J6163:K6163" si="5232">SUM(J6164)</f>
        <v>100</v>
      </c>
      <c r="K6163" s="3">
        <f t="shared" si="5232"/>
        <v>0</v>
      </c>
      <c r="L6163" s="3">
        <f t="shared" si="5207"/>
        <v>0</v>
      </c>
      <c r="M6163" s="3">
        <f t="shared" ref="M6163:O6163" si="5233">SUM(M6164)</f>
        <v>0</v>
      </c>
      <c r="N6163" s="3">
        <f t="shared" si="5233"/>
        <v>0</v>
      </c>
      <c r="O6163" s="3">
        <f t="shared" si="5233"/>
        <v>0</v>
      </c>
      <c r="P6163" s="3">
        <f t="shared" si="5209"/>
        <v>0</v>
      </c>
      <c r="Q6163" s="3">
        <f t="shared" si="5170"/>
        <v>0</v>
      </c>
    </row>
    <row r="6164" spans="1:17">
      <c r="A6164" s="12" t="s">
        <v>2042</v>
      </c>
      <c r="B6164" s="12" t="s">
        <v>81</v>
      </c>
      <c r="C6164" s="12" t="s">
        <v>88</v>
      </c>
      <c r="D6164" s="12" t="s">
        <v>2044</v>
      </c>
      <c r="E6164" s="11">
        <v>6148</v>
      </c>
      <c r="F6164" s="12"/>
      <c r="G6164" s="84" t="s">
        <v>3104</v>
      </c>
      <c r="H6164" s="13" t="s">
        <v>35</v>
      </c>
      <c r="I6164" s="2">
        <v>100</v>
      </c>
      <c r="J6164" s="2">
        <v>100</v>
      </c>
      <c r="K6164" s="2">
        <v>0</v>
      </c>
      <c r="L6164" s="2">
        <f t="shared" si="5207"/>
        <v>0</v>
      </c>
      <c r="M6164" s="2"/>
      <c r="N6164" s="2"/>
      <c r="O6164" s="2"/>
      <c r="P6164" s="2">
        <f t="shared" si="5209"/>
        <v>0</v>
      </c>
      <c r="Q6164" s="2">
        <f t="shared" si="5170"/>
        <v>0</v>
      </c>
    </row>
    <row r="6165" spans="1:17" ht="22.5">
      <c r="A6165" s="17" t="s">
        <v>0</v>
      </c>
      <c r="B6165" s="17" t="s">
        <v>0</v>
      </c>
      <c r="C6165" s="17" t="s">
        <v>0</v>
      </c>
      <c r="D6165" s="18" t="s">
        <v>0</v>
      </c>
      <c r="E6165" s="18" t="s">
        <v>0</v>
      </c>
      <c r="F6165" s="18" t="s">
        <v>0</v>
      </c>
      <c r="G6165" s="81" t="s">
        <v>0</v>
      </c>
      <c r="H6165" s="24" t="s">
        <v>43</v>
      </c>
      <c r="I6165" s="29">
        <v>4315400</v>
      </c>
      <c r="J6165" s="29">
        <f t="shared" ref="J6165:K6165" si="5234">SUM(J6166)</f>
        <v>1100400</v>
      </c>
      <c r="K6165" s="29">
        <f t="shared" si="5234"/>
        <v>1025000</v>
      </c>
      <c r="L6165" s="29">
        <f t="shared" si="5207"/>
        <v>0</v>
      </c>
      <c r="M6165" s="29">
        <f t="shared" ref="M6165:O6165" si="5235">SUM(M6166)</f>
        <v>0</v>
      </c>
      <c r="N6165" s="29">
        <f t="shared" si="5235"/>
        <v>0</v>
      </c>
      <c r="O6165" s="29">
        <f t="shared" si="5235"/>
        <v>0</v>
      </c>
      <c r="P6165" s="29">
        <f t="shared" si="5209"/>
        <v>1025000</v>
      </c>
      <c r="Q6165" s="29">
        <f t="shared" si="5170"/>
        <v>93.147946201381316</v>
      </c>
    </row>
    <row r="6166" spans="1:17">
      <c r="A6166" s="12" t="s">
        <v>2042</v>
      </c>
      <c r="B6166" s="12" t="s">
        <v>81</v>
      </c>
      <c r="C6166" s="12" t="s">
        <v>88</v>
      </c>
      <c r="D6166" s="12" t="s">
        <v>2044</v>
      </c>
      <c r="E6166" s="18" t="s">
        <v>37</v>
      </c>
      <c r="F6166" s="18" t="s">
        <v>0</v>
      </c>
      <c r="G6166" s="81" t="s">
        <v>0</v>
      </c>
      <c r="H6166" s="18" t="s">
        <v>38</v>
      </c>
      <c r="I6166" s="3">
        <v>4315400</v>
      </c>
      <c r="J6166" s="3">
        <f t="shared" ref="J6166" si="5236">SUM(J6167,J6171)</f>
        <v>1100400</v>
      </c>
      <c r="K6166" s="3">
        <f t="shared" ref="K6166" si="5237">SUM(K6167,K6171)</f>
        <v>1025000</v>
      </c>
      <c r="L6166" s="3">
        <f t="shared" si="5207"/>
        <v>0</v>
      </c>
      <c r="M6166" s="3">
        <f t="shared" ref="M6166:O6166" si="5238">SUM(M6167,M6171)</f>
        <v>0</v>
      </c>
      <c r="N6166" s="3">
        <f t="shared" si="5238"/>
        <v>0</v>
      </c>
      <c r="O6166" s="3">
        <f t="shared" si="5238"/>
        <v>0</v>
      </c>
      <c r="P6166" s="3">
        <f t="shared" si="5209"/>
        <v>1025000</v>
      </c>
      <c r="Q6166" s="3">
        <f t="shared" si="5170"/>
        <v>93.147946201381316</v>
      </c>
    </row>
    <row r="6167" spans="1:17">
      <c r="A6167" s="17" t="s">
        <v>2042</v>
      </c>
      <c r="B6167" s="17" t="s">
        <v>81</v>
      </c>
      <c r="C6167" s="17" t="s">
        <v>88</v>
      </c>
      <c r="D6167" s="17" t="s">
        <v>2044</v>
      </c>
      <c r="E6167" s="17" t="s">
        <v>293</v>
      </c>
      <c r="F6167" s="12" t="s">
        <v>0</v>
      </c>
      <c r="G6167" s="84" t="s">
        <v>0</v>
      </c>
      <c r="H6167" s="18" t="s">
        <v>39</v>
      </c>
      <c r="I6167" s="3">
        <v>1215300</v>
      </c>
      <c r="J6167" s="3">
        <f t="shared" ref="J6167" si="5239">SUM(J6168:J6170)</f>
        <v>1000300</v>
      </c>
      <c r="K6167" s="3">
        <f t="shared" ref="K6167" si="5240">SUM(K6168:K6170)</f>
        <v>1000000</v>
      </c>
      <c r="L6167" s="3">
        <f t="shared" si="5207"/>
        <v>0</v>
      </c>
      <c r="M6167" s="3">
        <f t="shared" ref="M6167:O6167" si="5241">SUM(M6168:M6170)</f>
        <v>0</v>
      </c>
      <c r="N6167" s="3">
        <f t="shared" si="5241"/>
        <v>0</v>
      </c>
      <c r="O6167" s="3">
        <f t="shared" si="5241"/>
        <v>0</v>
      </c>
      <c r="P6167" s="3">
        <f t="shared" si="5209"/>
        <v>1000000</v>
      </c>
      <c r="Q6167" s="3">
        <f t="shared" si="5170"/>
        <v>99.970008997300809</v>
      </c>
    </row>
    <row r="6168" spans="1:17">
      <c r="A6168" s="12" t="s">
        <v>2042</v>
      </c>
      <c r="B6168" s="12" t="s">
        <v>81</v>
      </c>
      <c r="C6168" s="12" t="s">
        <v>88</v>
      </c>
      <c r="D6168" s="12" t="s">
        <v>2044</v>
      </c>
      <c r="E6168" s="11">
        <v>6151</v>
      </c>
      <c r="F6168" s="12" t="s">
        <v>2060</v>
      </c>
      <c r="G6168" s="84" t="s">
        <v>3105</v>
      </c>
      <c r="H6168" s="13" t="s">
        <v>295</v>
      </c>
      <c r="I6168" s="2">
        <v>400100</v>
      </c>
      <c r="J6168" s="2">
        <v>100</v>
      </c>
      <c r="K6168" s="2">
        <v>0</v>
      </c>
      <c r="L6168" s="2">
        <f t="shared" si="5207"/>
        <v>0</v>
      </c>
      <c r="M6168" s="2"/>
      <c r="N6168" s="2"/>
      <c r="O6168" s="2"/>
      <c r="P6168" s="2">
        <f t="shared" si="5209"/>
        <v>0</v>
      </c>
      <c r="Q6168" s="2">
        <f t="shared" si="5170"/>
        <v>0</v>
      </c>
    </row>
    <row r="6169" spans="1:17">
      <c r="A6169" s="12" t="s">
        <v>2042</v>
      </c>
      <c r="B6169" s="12" t="s">
        <v>81</v>
      </c>
      <c r="C6169" s="12" t="s">
        <v>88</v>
      </c>
      <c r="D6169" s="12" t="s">
        <v>2044</v>
      </c>
      <c r="E6169" s="11">
        <v>6151</v>
      </c>
      <c r="F6169" s="12" t="s">
        <v>2061</v>
      </c>
      <c r="G6169" s="84" t="s">
        <v>3104</v>
      </c>
      <c r="H6169" s="13" t="s">
        <v>2062</v>
      </c>
      <c r="I6169" s="2">
        <v>100</v>
      </c>
      <c r="J6169" s="2">
        <v>100</v>
      </c>
      <c r="K6169" s="2">
        <v>0</v>
      </c>
      <c r="L6169" s="2">
        <f t="shared" si="5207"/>
        <v>0</v>
      </c>
      <c r="M6169" s="2"/>
      <c r="N6169" s="2"/>
      <c r="O6169" s="2"/>
      <c r="P6169" s="2">
        <f t="shared" si="5209"/>
        <v>0</v>
      </c>
      <c r="Q6169" s="2">
        <f t="shared" si="5170"/>
        <v>0</v>
      </c>
    </row>
    <row r="6170" spans="1:17">
      <c r="A6170" s="12" t="s">
        <v>2042</v>
      </c>
      <c r="B6170" s="12" t="s">
        <v>81</v>
      </c>
      <c r="C6170" s="12" t="s">
        <v>88</v>
      </c>
      <c r="D6170" s="12" t="s">
        <v>2044</v>
      </c>
      <c r="E6170" s="11">
        <v>6151</v>
      </c>
      <c r="F6170" s="12" t="s">
        <v>2063</v>
      </c>
      <c r="G6170" s="84" t="s">
        <v>3104</v>
      </c>
      <c r="H6170" s="13" t="s">
        <v>295</v>
      </c>
      <c r="I6170" s="2">
        <v>815100</v>
      </c>
      <c r="J6170" s="2">
        <v>1000100</v>
      </c>
      <c r="K6170" s="2">
        <v>1000000</v>
      </c>
      <c r="L6170" s="2">
        <f t="shared" si="5207"/>
        <v>0</v>
      </c>
      <c r="M6170" s="2"/>
      <c r="N6170" s="2"/>
      <c r="O6170" s="2"/>
      <c r="P6170" s="2">
        <f t="shared" si="5209"/>
        <v>1000000</v>
      </c>
      <c r="Q6170" s="2">
        <f t="shared" si="5170"/>
        <v>99.990000999900005</v>
      </c>
    </row>
    <row r="6171" spans="1:17">
      <c r="A6171" s="17" t="s">
        <v>2042</v>
      </c>
      <c r="B6171" s="17" t="s">
        <v>81</v>
      </c>
      <c r="C6171" s="17" t="s">
        <v>88</v>
      </c>
      <c r="D6171" s="17" t="s">
        <v>2044</v>
      </c>
      <c r="E6171" s="17" t="s">
        <v>296</v>
      </c>
      <c r="F6171" s="12" t="s">
        <v>0</v>
      </c>
      <c r="G6171" s="84" t="s">
        <v>0</v>
      </c>
      <c r="H6171" s="18" t="s">
        <v>41</v>
      </c>
      <c r="I6171" s="3">
        <v>3100100</v>
      </c>
      <c r="J6171" s="3">
        <f t="shared" ref="J6171:K6171" si="5242">SUM(J6172:J6173)</f>
        <v>100100</v>
      </c>
      <c r="K6171" s="3">
        <f t="shared" si="5242"/>
        <v>25000</v>
      </c>
      <c r="L6171" s="3">
        <f t="shared" si="5207"/>
        <v>0</v>
      </c>
      <c r="M6171" s="3">
        <f t="shared" ref="M6171:O6171" si="5243">SUM(M6172:M6173)</f>
        <v>0</v>
      </c>
      <c r="N6171" s="3">
        <f t="shared" si="5243"/>
        <v>0</v>
      </c>
      <c r="O6171" s="3">
        <f t="shared" si="5243"/>
        <v>0</v>
      </c>
      <c r="P6171" s="3">
        <f t="shared" si="5209"/>
        <v>25000</v>
      </c>
      <c r="Q6171" s="3">
        <f t="shared" si="5170"/>
        <v>24.975024975024976</v>
      </c>
    </row>
    <row r="6172" spans="1:17">
      <c r="A6172" s="12" t="s">
        <v>2042</v>
      </c>
      <c r="B6172" s="12" t="s">
        <v>81</v>
      </c>
      <c r="C6172" s="12" t="s">
        <v>88</v>
      </c>
      <c r="D6172" s="12" t="s">
        <v>2044</v>
      </c>
      <c r="E6172" s="11">
        <v>6153</v>
      </c>
      <c r="F6172" s="12" t="s">
        <v>2064</v>
      </c>
      <c r="G6172" s="84" t="s">
        <v>3104</v>
      </c>
      <c r="H6172" s="13" t="s">
        <v>2065</v>
      </c>
      <c r="I6172" s="2">
        <v>3000100</v>
      </c>
      <c r="J6172" s="2">
        <v>100</v>
      </c>
      <c r="K6172" s="2">
        <v>0</v>
      </c>
      <c r="L6172" s="2">
        <f t="shared" si="5207"/>
        <v>0</v>
      </c>
      <c r="M6172" s="2"/>
      <c r="N6172" s="2"/>
      <c r="O6172" s="2"/>
      <c r="P6172" s="2">
        <f t="shared" si="5209"/>
        <v>0</v>
      </c>
      <c r="Q6172" s="2">
        <f t="shared" si="5170"/>
        <v>0</v>
      </c>
    </row>
    <row r="6173" spans="1:17">
      <c r="A6173" s="12" t="s">
        <v>2042</v>
      </c>
      <c r="B6173" s="12" t="s">
        <v>81</v>
      </c>
      <c r="C6173" s="12" t="s">
        <v>88</v>
      </c>
      <c r="D6173" s="12" t="s">
        <v>2044</v>
      </c>
      <c r="E6173" s="11">
        <v>6153</v>
      </c>
      <c r="F6173" s="12" t="s">
        <v>2066</v>
      </c>
      <c r="G6173" s="84" t="s">
        <v>3105</v>
      </c>
      <c r="H6173" s="13" t="s">
        <v>2067</v>
      </c>
      <c r="I6173" s="2">
        <v>100000</v>
      </c>
      <c r="J6173" s="2">
        <v>100000</v>
      </c>
      <c r="K6173" s="2">
        <v>25000</v>
      </c>
      <c r="L6173" s="2">
        <f t="shared" si="5207"/>
        <v>0</v>
      </c>
      <c r="M6173" s="2"/>
      <c r="N6173" s="2"/>
      <c r="O6173" s="2"/>
      <c r="P6173" s="2">
        <f t="shared" si="5209"/>
        <v>25000</v>
      </c>
      <c r="Q6173" s="2">
        <f t="shared" ref="Q6173:Q6236" si="5244">IF(J6173=0,"-",P6173/J6173*100)</f>
        <v>25</v>
      </c>
    </row>
    <row r="6174" spans="1:17" ht="22.5">
      <c r="A6174" s="17" t="s">
        <v>0</v>
      </c>
      <c r="B6174" s="17" t="s">
        <v>0</v>
      </c>
      <c r="C6174" s="17" t="s">
        <v>0</v>
      </c>
      <c r="D6174" s="18" t="s">
        <v>0</v>
      </c>
      <c r="E6174" s="18" t="s">
        <v>0</v>
      </c>
      <c r="F6174" s="18" t="s">
        <v>0</v>
      </c>
      <c r="G6174" s="81" t="s">
        <v>0</v>
      </c>
      <c r="H6174" s="24" t="s">
        <v>58</v>
      </c>
      <c r="I6174" s="29">
        <v>5000</v>
      </c>
      <c r="J6174" s="29">
        <f t="shared" ref="J6174:K6176" si="5245">SUM(J6175)</f>
        <v>5000</v>
      </c>
      <c r="K6174" s="29">
        <f t="shared" si="5245"/>
        <v>5000</v>
      </c>
      <c r="L6174" s="29">
        <f t="shared" si="5207"/>
        <v>0</v>
      </c>
      <c r="M6174" s="29">
        <f t="shared" ref="M6174:O6176" si="5246">SUM(M6175)</f>
        <v>0</v>
      </c>
      <c r="N6174" s="29">
        <f t="shared" si="5246"/>
        <v>0</v>
      </c>
      <c r="O6174" s="29">
        <f t="shared" si="5246"/>
        <v>0</v>
      </c>
      <c r="P6174" s="29">
        <f t="shared" si="5209"/>
        <v>5000</v>
      </c>
      <c r="Q6174" s="29">
        <f t="shared" si="5244"/>
        <v>100</v>
      </c>
    </row>
    <row r="6175" spans="1:17">
      <c r="A6175" s="12" t="s">
        <v>2042</v>
      </c>
      <c r="B6175" s="12" t="s">
        <v>81</v>
      </c>
      <c r="C6175" s="12" t="s">
        <v>88</v>
      </c>
      <c r="D6175" s="12" t="s">
        <v>2044</v>
      </c>
      <c r="E6175" s="18" t="s">
        <v>50</v>
      </c>
      <c r="F6175" s="18" t="s">
        <v>0</v>
      </c>
      <c r="G6175" s="81" t="s">
        <v>0</v>
      </c>
      <c r="H6175" s="18" t="s">
        <v>51</v>
      </c>
      <c r="I6175" s="3">
        <v>5000</v>
      </c>
      <c r="J6175" s="3">
        <f t="shared" si="5245"/>
        <v>5000</v>
      </c>
      <c r="K6175" s="3">
        <f t="shared" si="5245"/>
        <v>5000</v>
      </c>
      <c r="L6175" s="3">
        <f t="shared" si="5207"/>
        <v>0</v>
      </c>
      <c r="M6175" s="3">
        <f t="shared" si="5246"/>
        <v>0</v>
      </c>
      <c r="N6175" s="3">
        <f t="shared" si="5246"/>
        <v>0</v>
      </c>
      <c r="O6175" s="3">
        <f t="shared" si="5246"/>
        <v>0</v>
      </c>
      <c r="P6175" s="3">
        <f t="shared" si="5209"/>
        <v>5000</v>
      </c>
      <c r="Q6175" s="3">
        <f t="shared" si="5244"/>
        <v>100</v>
      </c>
    </row>
    <row r="6176" spans="1:17">
      <c r="A6176" s="17" t="s">
        <v>2042</v>
      </c>
      <c r="B6176" s="17" t="s">
        <v>81</v>
      </c>
      <c r="C6176" s="17" t="s">
        <v>88</v>
      </c>
      <c r="D6176" s="17" t="s">
        <v>2044</v>
      </c>
      <c r="E6176" s="17" t="s">
        <v>122</v>
      </c>
      <c r="F6176" s="12" t="s">
        <v>0</v>
      </c>
      <c r="G6176" s="84" t="s">
        <v>0</v>
      </c>
      <c r="H6176" s="18" t="s">
        <v>54</v>
      </c>
      <c r="I6176" s="3">
        <v>5000</v>
      </c>
      <c r="J6176" s="3">
        <f t="shared" si="5245"/>
        <v>5000</v>
      </c>
      <c r="K6176" s="3">
        <f t="shared" si="5245"/>
        <v>5000</v>
      </c>
      <c r="L6176" s="3">
        <f t="shared" si="5207"/>
        <v>0</v>
      </c>
      <c r="M6176" s="3">
        <f t="shared" si="5246"/>
        <v>0</v>
      </c>
      <c r="N6176" s="3">
        <f t="shared" si="5246"/>
        <v>0</v>
      </c>
      <c r="O6176" s="3">
        <f t="shared" si="5246"/>
        <v>0</v>
      </c>
      <c r="P6176" s="3">
        <f t="shared" si="5209"/>
        <v>5000</v>
      </c>
      <c r="Q6176" s="3">
        <f t="shared" si="5244"/>
        <v>100</v>
      </c>
    </row>
    <row r="6177" spans="1:17">
      <c r="A6177" s="12" t="s">
        <v>2042</v>
      </c>
      <c r="B6177" s="12" t="s">
        <v>81</v>
      </c>
      <c r="C6177" s="12" t="s">
        <v>88</v>
      </c>
      <c r="D6177" s="12" t="s">
        <v>2044</v>
      </c>
      <c r="E6177" s="11">
        <v>8213</v>
      </c>
      <c r="F6177" s="12"/>
      <c r="G6177" s="84" t="s">
        <v>3104</v>
      </c>
      <c r="H6177" s="13" t="s">
        <v>54</v>
      </c>
      <c r="I6177" s="2">
        <v>5000</v>
      </c>
      <c r="J6177" s="2">
        <v>5000</v>
      </c>
      <c r="K6177" s="2">
        <v>5000</v>
      </c>
      <c r="L6177" s="2">
        <f t="shared" si="5207"/>
        <v>0</v>
      </c>
      <c r="M6177" s="2"/>
      <c r="N6177" s="2"/>
      <c r="O6177" s="2"/>
      <c r="P6177" s="2">
        <f t="shared" si="5209"/>
        <v>5000</v>
      </c>
      <c r="Q6177" s="2">
        <f t="shared" si="5244"/>
        <v>100</v>
      </c>
    </row>
    <row r="6178" spans="1:17">
      <c r="A6178" s="13" t="s">
        <v>0</v>
      </c>
      <c r="B6178" s="13" t="s">
        <v>0</v>
      </c>
      <c r="C6178" s="13" t="s">
        <v>0</v>
      </c>
      <c r="D6178" s="13" t="s">
        <v>0</v>
      </c>
      <c r="E6178" s="13" t="s">
        <v>0</v>
      </c>
      <c r="F6178" s="13" t="s">
        <v>0</v>
      </c>
      <c r="G6178" s="84" t="s">
        <v>0</v>
      </c>
      <c r="H6178" s="24" t="s">
        <v>2068</v>
      </c>
      <c r="I6178" s="29">
        <v>18820000</v>
      </c>
      <c r="J6178" s="29">
        <f t="shared" ref="J6178:K6178" si="5247">SUM(J6174,J6165,J6153,J6136)</f>
        <v>13040743</v>
      </c>
      <c r="K6178" s="29">
        <f t="shared" si="5247"/>
        <v>9907412</v>
      </c>
      <c r="L6178" s="29">
        <f t="shared" si="5207"/>
        <v>2109569</v>
      </c>
      <c r="M6178" s="29">
        <f t="shared" ref="M6178:O6178" si="5248">SUM(M6174,M6165,M6153,M6136)</f>
        <v>777023</v>
      </c>
      <c r="N6178" s="29">
        <f t="shared" si="5248"/>
        <v>676023</v>
      </c>
      <c r="O6178" s="29">
        <f t="shared" si="5248"/>
        <v>656523</v>
      </c>
      <c r="P6178" s="29">
        <f t="shared" si="5209"/>
        <v>12016981</v>
      </c>
      <c r="Q6178" s="29">
        <f t="shared" si="5244"/>
        <v>92.149511726440736</v>
      </c>
    </row>
    <row r="6179" spans="1:17" ht="15.75" thickBot="1">
      <c r="A6179" s="13" t="s">
        <v>0</v>
      </c>
      <c r="B6179" s="13" t="s">
        <v>0</v>
      </c>
      <c r="C6179" s="13" t="s">
        <v>0</v>
      </c>
      <c r="D6179" s="13" t="s">
        <v>0</v>
      </c>
      <c r="E6179" s="13" t="s">
        <v>0</v>
      </c>
      <c r="F6179" s="13" t="s">
        <v>0</v>
      </c>
      <c r="G6179" s="84" t="s">
        <v>0</v>
      </c>
      <c r="H6179" s="18" t="s">
        <v>125</v>
      </c>
      <c r="I6179" s="3">
        <v>15</v>
      </c>
      <c r="J6179" s="3">
        <v>15</v>
      </c>
      <c r="K6179" s="3">
        <v>0</v>
      </c>
      <c r="L6179" s="3">
        <f t="shared" si="5207"/>
        <v>0</v>
      </c>
      <c r="M6179" s="3"/>
      <c r="N6179" s="3"/>
      <c r="O6179" s="3"/>
      <c r="P6179" s="3">
        <f t="shared" si="5209"/>
        <v>0</v>
      </c>
      <c r="Q6179" s="3">
        <f t="shared" si="5244"/>
        <v>0</v>
      </c>
    </row>
    <row r="6180" spans="1:17" ht="45.75" thickBot="1">
      <c r="A6180" s="109" t="s">
        <v>0</v>
      </c>
      <c r="B6180" s="109" t="s">
        <v>0</v>
      </c>
      <c r="C6180" s="109" t="s">
        <v>0</v>
      </c>
      <c r="D6180" s="109" t="s">
        <v>0</v>
      </c>
      <c r="E6180" s="109" t="s">
        <v>0</v>
      </c>
      <c r="F6180" s="109" t="s">
        <v>0</v>
      </c>
      <c r="G6180" s="121" t="s">
        <v>0</v>
      </c>
      <c r="H6180" s="1" t="s">
        <v>126</v>
      </c>
      <c r="I6180" s="1" t="s">
        <v>3016</v>
      </c>
      <c r="J6180" s="1" t="s">
        <v>3199</v>
      </c>
      <c r="K6180" s="1" t="s">
        <v>3198</v>
      </c>
      <c r="L6180" s="1" t="s">
        <v>3191</v>
      </c>
      <c r="M6180" s="1" t="s">
        <v>3193</v>
      </c>
      <c r="N6180" s="1" t="s">
        <v>3194</v>
      </c>
      <c r="O6180" s="1" t="s">
        <v>3195</v>
      </c>
      <c r="P6180" s="1" t="s">
        <v>3192</v>
      </c>
      <c r="Q6180" s="1" t="s">
        <v>3185</v>
      </c>
    </row>
    <row r="6181" spans="1:17">
      <c r="A6181" s="110"/>
      <c r="B6181" s="110"/>
      <c r="C6181" s="110"/>
      <c r="D6181" s="110"/>
      <c r="E6181" s="110"/>
      <c r="F6181" s="110"/>
      <c r="G6181" s="122"/>
      <c r="H6181" s="26" t="s">
        <v>0</v>
      </c>
      <c r="I6181" s="28">
        <v>1</v>
      </c>
      <c r="J6181" s="28">
        <v>2</v>
      </c>
      <c r="K6181" s="28">
        <v>3</v>
      </c>
      <c r="L6181" s="28" t="s">
        <v>3186</v>
      </c>
      <c r="M6181" s="28">
        <v>5</v>
      </c>
      <c r="N6181" s="28">
        <v>6</v>
      </c>
      <c r="O6181" s="28">
        <v>7</v>
      </c>
      <c r="P6181" s="28" t="s">
        <v>3187</v>
      </c>
      <c r="Q6181" s="28">
        <v>9</v>
      </c>
    </row>
    <row r="6182" spans="1:17">
      <c r="A6182" s="110"/>
      <c r="B6182" s="110"/>
      <c r="C6182" s="110"/>
      <c r="D6182" s="110"/>
      <c r="E6182" s="110"/>
      <c r="F6182" s="110"/>
      <c r="G6182" s="122"/>
      <c r="H6182" s="8" t="s">
        <v>2069</v>
      </c>
      <c r="I6182" s="9">
        <v>12119800</v>
      </c>
      <c r="J6182" s="9">
        <f t="shared" ref="J6182" si="5249">SUM(J6138,J6140,J6141,J6142,J6143,J6145,J6147,J6149,J6150,J6151,J6152,J6158,J6161,J6164,J6169,J6170,J6172,J6177)</f>
        <v>6805543</v>
      </c>
      <c r="K6182" s="9">
        <f t="shared" ref="K6182" si="5250">SUM(K6138,K6140,K6141,K6142,K6143,K6145,K6147,K6149,K6150,K6151,K6152,K6158,K6161,K6164,K6169,K6170,K6172,K6177)</f>
        <v>5572312</v>
      </c>
      <c r="L6182" s="9">
        <f t="shared" ref="L6182:L6184" si="5251">M6182+N6182+O6182</f>
        <v>769569</v>
      </c>
      <c r="M6182" s="9">
        <f t="shared" ref="M6182:O6182" si="5252">SUM(M6138,M6140,M6141,M6142,M6143,M6145,M6147,M6149,M6150,M6151,M6152,M6158,M6161,M6164,M6169,M6170,M6172,M6177)</f>
        <v>257023</v>
      </c>
      <c r="N6182" s="9">
        <f t="shared" si="5252"/>
        <v>256023</v>
      </c>
      <c r="O6182" s="9">
        <f t="shared" si="5252"/>
        <v>256523</v>
      </c>
      <c r="P6182" s="9">
        <f t="shared" ref="P6182:P6184" si="5253">SUM(K6182+L6182)</f>
        <v>6341881</v>
      </c>
      <c r="Q6182" s="9">
        <f t="shared" si="5244"/>
        <v>93.186994777639342</v>
      </c>
    </row>
    <row r="6183" spans="1:17">
      <c r="A6183" s="110"/>
      <c r="B6183" s="110"/>
      <c r="C6183" s="110"/>
      <c r="D6183" s="110"/>
      <c r="E6183" s="110"/>
      <c r="F6183" s="110"/>
      <c r="G6183" s="122"/>
      <c r="H6183" s="8" t="s">
        <v>194</v>
      </c>
      <c r="I6183" s="9">
        <v>6700200</v>
      </c>
      <c r="J6183" s="9">
        <f t="shared" ref="J6183" si="5254">SUM(J6156,J6159,J6162,J6168,J6173)</f>
        <v>6235200</v>
      </c>
      <c r="K6183" s="9">
        <f t="shared" ref="K6183" si="5255">SUM(K6156,K6159,K6162,K6168,K6173)</f>
        <v>4335100</v>
      </c>
      <c r="L6183" s="9">
        <f t="shared" si="5251"/>
        <v>1340000</v>
      </c>
      <c r="M6183" s="9">
        <f t="shared" ref="M6183:O6183" si="5256">SUM(M6156,M6159,M6162,M6168,M6173)</f>
        <v>520000</v>
      </c>
      <c r="N6183" s="9">
        <f t="shared" si="5256"/>
        <v>420000</v>
      </c>
      <c r="O6183" s="9">
        <f t="shared" si="5256"/>
        <v>400000</v>
      </c>
      <c r="P6183" s="9">
        <f t="shared" si="5253"/>
        <v>5675100</v>
      </c>
      <c r="Q6183" s="9">
        <f t="shared" si="5244"/>
        <v>91.017128560431104</v>
      </c>
    </row>
    <row r="6184" spans="1:17">
      <c r="A6184" s="110"/>
      <c r="B6184" s="110"/>
      <c r="C6184" s="110"/>
      <c r="D6184" s="110"/>
      <c r="E6184" s="110"/>
      <c r="F6184" s="110"/>
      <c r="G6184" s="122"/>
      <c r="H6184" s="10" t="s">
        <v>68</v>
      </c>
      <c r="I6184" s="9">
        <v>18820000</v>
      </c>
      <c r="J6184" s="9">
        <f t="shared" ref="J6184" si="5257">SUM(J6182:J6183)</f>
        <v>13040743</v>
      </c>
      <c r="K6184" s="9">
        <f t="shared" ref="K6184" si="5258">SUM(K6182:K6183)</f>
        <v>9907412</v>
      </c>
      <c r="L6184" s="9">
        <f t="shared" si="5251"/>
        <v>2109569</v>
      </c>
      <c r="M6184" s="9">
        <f t="shared" ref="M6184:O6184" si="5259">SUM(M6182:M6183)</f>
        <v>777023</v>
      </c>
      <c r="N6184" s="9">
        <f t="shared" si="5259"/>
        <v>676023</v>
      </c>
      <c r="O6184" s="9">
        <f t="shared" si="5259"/>
        <v>656523</v>
      </c>
      <c r="P6184" s="9">
        <f t="shared" si="5253"/>
        <v>12016981</v>
      </c>
      <c r="Q6184" s="9">
        <f t="shared" si="5244"/>
        <v>92.149511726440736</v>
      </c>
    </row>
    <row r="6185" spans="1:17">
      <c r="A6185" s="111"/>
      <c r="B6185" s="111"/>
      <c r="C6185" s="111"/>
      <c r="D6185" s="111"/>
      <c r="E6185" s="111"/>
      <c r="F6185" s="111"/>
      <c r="G6185" s="123"/>
      <c r="Q6185" t="str">
        <f t="shared" si="5244"/>
        <v>-</v>
      </c>
    </row>
    <row r="6186" spans="1:17">
      <c r="A6186" s="13" t="s">
        <v>0</v>
      </c>
      <c r="B6186" s="13" t="s">
        <v>0</v>
      </c>
      <c r="C6186" s="13" t="s">
        <v>0</v>
      </c>
      <c r="D6186" s="13" t="s">
        <v>0</v>
      </c>
      <c r="E6186" s="13" t="s">
        <v>0</v>
      </c>
      <c r="F6186" s="13" t="s">
        <v>0</v>
      </c>
      <c r="G6186" s="84" t="s">
        <v>0</v>
      </c>
      <c r="H6186" s="27" t="s">
        <v>0</v>
      </c>
      <c r="I6186" s="27"/>
      <c r="J6186" s="27"/>
      <c r="K6186" s="27"/>
      <c r="L6186" s="27"/>
      <c r="M6186" s="27"/>
      <c r="N6186" s="27"/>
      <c r="O6186" s="27"/>
      <c r="P6186" s="27"/>
      <c r="Q6186" s="27" t="str">
        <f t="shared" si="5244"/>
        <v>-</v>
      </c>
    </row>
    <row r="6187" spans="1:17">
      <c r="A6187" s="13" t="s">
        <v>0</v>
      </c>
      <c r="B6187" s="13" t="s">
        <v>0</v>
      </c>
      <c r="C6187" s="13" t="s">
        <v>0</v>
      </c>
      <c r="D6187" s="13" t="s">
        <v>0</v>
      </c>
      <c r="E6187" s="13" t="s">
        <v>0</v>
      </c>
      <c r="F6187" s="13" t="s">
        <v>0</v>
      </c>
      <c r="G6187" s="84" t="s">
        <v>0</v>
      </c>
      <c r="H6187" s="24" t="s">
        <v>2070</v>
      </c>
      <c r="I6187" s="29">
        <v>18820000</v>
      </c>
      <c r="J6187" s="29">
        <f t="shared" ref="J6187" si="5260">SUM(J6178)</f>
        <v>13040743</v>
      </c>
      <c r="K6187" s="29">
        <f t="shared" ref="K6187" si="5261">SUM(K6178)</f>
        <v>9907412</v>
      </c>
      <c r="L6187" s="29">
        <f t="shared" ref="L6187:L6188" si="5262">M6187+N6187+O6187</f>
        <v>2109569</v>
      </c>
      <c r="M6187" s="29">
        <f t="shared" ref="M6187:O6187" si="5263">SUM(M6178)</f>
        <v>777023</v>
      </c>
      <c r="N6187" s="29">
        <f t="shared" si="5263"/>
        <v>676023</v>
      </c>
      <c r="O6187" s="29">
        <f t="shared" si="5263"/>
        <v>656523</v>
      </c>
      <c r="P6187" s="29">
        <f t="shared" ref="P6187:P6188" si="5264">SUM(K6187+L6187)</f>
        <v>12016981</v>
      </c>
      <c r="Q6187" s="29">
        <f t="shared" si="5244"/>
        <v>92.149511726440736</v>
      </c>
    </row>
    <row r="6188" spans="1:17">
      <c r="A6188" s="13" t="s">
        <v>0</v>
      </c>
      <c r="B6188" s="13" t="s">
        <v>0</v>
      </c>
      <c r="C6188" s="13" t="s">
        <v>0</v>
      </c>
      <c r="D6188" s="13" t="s">
        <v>0</v>
      </c>
      <c r="E6188" s="13" t="s">
        <v>0</v>
      </c>
      <c r="F6188" s="13" t="s">
        <v>0</v>
      </c>
      <c r="G6188" s="84" t="s">
        <v>0</v>
      </c>
      <c r="H6188" s="18" t="s">
        <v>125</v>
      </c>
      <c r="I6188" s="3">
        <v>15</v>
      </c>
      <c r="J6188" s="3">
        <f>J6179</f>
        <v>15</v>
      </c>
      <c r="K6188" s="3">
        <f>K6179</f>
        <v>0</v>
      </c>
      <c r="L6188" s="3">
        <f t="shared" si="5262"/>
        <v>0</v>
      </c>
      <c r="M6188" s="3">
        <f>M6179</f>
        <v>0</v>
      </c>
      <c r="N6188" s="3">
        <f t="shared" ref="N6188:O6188" si="5265">N6179</f>
        <v>0</v>
      </c>
      <c r="O6188" s="3">
        <f t="shared" si="5265"/>
        <v>0</v>
      </c>
      <c r="P6188" s="3">
        <f t="shared" si="5264"/>
        <v>0</v>
      </c>
      <c r="Q6188" s="3">
        <f t="shared" si="5244"/>
        <v>0</v>
      </c>
    </row>
    <row r="6189" spans="1:17" ht="15.75" thickBot="1">
      <c r="A6189" s="13" t="s">
        <v>0</v>
      </c>
      <c r="B6189" s="13" t="s">
        <v>0</v>
      </c>
      <c r="C6189" s="13" t="s">
        <v>0</v>
      </c>
      <c r="D6189" s="13" t="s">
        <v>0</v>
      </c>
      <c r="E6189" s="13" t="s">
        <v>0</v>
      </c>
      <c r="F6189" s="13" t="s">
        <v>0</v>
      </c>
      <c r="G6189" s="84" t="s">
        <v>0</v>
      </c>
      <c r="H6189" s="7" t="s">
        <v>0</v>
      </c>
      <c r="I6189" s="30"/>
      <c r="J6189" s="30"/>
      <c r="K6189" s="30"/>
      <c r="L6189" s="30"/>
      <c r="M6189" s="30"/>
      <c r="N6189" s="30"/>
      <c r="O6189" s="30"/>
      <c r="P6189" s="30"/>
      <c r="Q6189" s="30" t="str">
        <f t="shared" si="5244"/>
        <v>-</v>
      </c>
    </row>
    <row r="6190" spans="1:17" ht="45.75" thickBot="1">
      <c r="A6190" s="1" t="s">
        <v>82</v>
      </c>
      <c r="B6190" s="1" t="s">
        <v>83</v>
      </c>
      <c r="C6190" s="1" t="s">
        <v>84</v>
      </c>
      <c r="D6190" s="19" t="s">
        <v>0</v>
      </c>
      <c r="E6190" s="1" t="s">
        <v>85</v>
      </c>
      <c r="F6190" s="1" t="s">
        <v>86</v>
      </c>
      <c r="G6190" s="82" t="s">
        <v>87</v>
      </c>
      <c r="H6190" s="1" t="s">
        <v>1</v>
      </c>
      <c r="I6190" s="1" t="s">
        <v>3016</v>
      </c>
      <c r="J6190" s="1" t="s">
        <v>3199</v>
      </c>
      <c r="K6190" s="1" t="s">
        <v>3198</v>
      </c>
      <c r="L6190" s="1" t="s">
        <v>3191</v>
      </c>
      <c r="M6190" s="1" t="s">
        <v>3193</v>
      </c>
      <c r="N6190" s="1" t="s">
        <v>3194</v>
      </c>
      <c r="O6190" s="1" t="s">
        <v>3195</v>
      </c>
      <c r="P6190" s="1" t="s">
        <v>3192</v>
      </c>
      <c r="Q6190" s="1" t="s">
        <v>3185</v>
      </c>
    </row>
    <row r="6191" spans="1:17">
      <c r="A6191" s="20" t="s">
        <v>0</v>
      </c>
      <c r="B6191" s="20" t="s">
        <v>0</v>
      </c>
      <c r="C6191" s="20" t="s">
        <v>0</v>
      </c>
      <c r="D6191" s="21" t="s">
        <v>0</v>
      </c>
      <c r="E6191" s="21" t="s">
        <v>0</v>
      </c>
      <c r="F6191" s="22" t="s">
        <v>0</v>
      </c>
      <c r="G6191" s="83" t="s">
        <v>0</v>
      </c>
      <c r="H6191" s="23" t="s">
        <v>0</v>
      </c>
      <c r="I6191" s="28">
        <v>1</v>
      </c>
      <c r="J6191" s="28">
        <v>2</v>
      </c>
      <c r="K6191" s="28">
        <v>3</v>
      </c>
      <c r="L6191" s="28" t="s">
        <v>3186</v>
      </c>
      <c r="M6191" s="28">
        <v>5</v>
      </c>
      <c r="N6191" s="28">
        <v>6</v>
      </c>
      <c r="O6191" s="28">
        <v>7</v>
      </c>
      <c r="P6191" s="28" t="s">
        <v>3187</v>
      </c>
      <c r="Q6191" s="28">
        <v>9</v>
      </c>
    </row>
    <row r="6192" spans="1:17">
      <c r="A6192" s="17" t="s">
        <v>2042</v>
      </c>
      <c r="B6192" s="17" t="s">
        <v>129</v>
      </c>
      <c r="C6192" s="12" t="s">
        <v>882</v>
      </c>
      <c r="D6192" s="12">
        <v>2202000</v>
      </c>
      <c r="E6192" s="18" t="s">
        <v>0</v>
      </c>
      <c r="F6192" s="18" t="s">
        <v>0</v>
      </c>
      <c r="G6192" s="81" t="s">
        <v>0</v>
      </c>
      <c r="H6192" s="18" t="s">
        <v>2071</v>
      </c>
      <c r="I6192" s="11"/>
      <c r="J6192" s="11"/>
      <c r="K6192" s="11"/>
      <c r="L6192" s="11"/>
      <c r="M6192" s="11"/>
      <c r="N6192" s="11"/>
      <c r="O6192" s="11"/>
      <c r="P6192" s="11"/>
      <c r="Q6192" s="11" t="str">
        <f t="shared" si="5244"/>
        <v>-</v>
      </c>
    </row>
    <row r="6193" spans="1:17" ht="22.5">
      <c r="A6193" s="17" t="s">
        <v>0</v>
      </c>
      <c r="B6193" s="17" t="s">
        <v>0</v>
      </c>
      <c r="C6193" s="17" t="s">
        <v>0</v>
      </c>
      <c r="D6193" s="18" t="s">
        <v>0</v>
      </c>
      <c r="E6193" s="18" t="s">
        <v>0</v>
      </c>
      <c r="F6193" s="18" t="s">
        <v>0</v>
      </c>
      <c r="G6193" s="81" t="s">
        <v>0</v>
      </c>
      <c r="H6193" s="24" t="s">
        <v>27</v>
      </c>
      <c r="I6193" s="36">
        <v>26762659</v>
      </c>
      <c r="J6193" s="36">
        <f t="shared" ref="J6193" si="5266">SUM(J6194,J6202,J6204)</f>
        <v>25760100</v>
      </c>
      <c r="K6193" s="36">
        <f t="shared" ref="K6193" si="5267">SUM(K6194,K6202,K6204)</f>
        <v>14330973</v>
      </c>
      <c r="L6193" s="36">
        <f t="shared" ref="L6193:L6215" si="5268">M6193+N6193+O6193</f>
        <v>6505097</v>
      </c>
      <c r="M6193" s="36">
        <f t="shared" ref="M6193:O6193" si="5269">SUM(M6194,M6202,M6204)</f>
        <v>2258761</v>
      </c>
      <c r="N6193" s="36">
        <f t="shared" si="5269"/>
        <v>2100958</v>
      </c>
      <c r="O6193" s="36">
        <f t="shared" si="5269"/>
        <v>2145378</v>
      </c>
      <c r="P6193" s="36">
        <f t="shared" ref="P6193:P6215" si="5270">SUM(K6193+L6193)</f>
        <v>20836070</v>
      </c>
      <c r="Q6193" s="36">
        <f t="shared" si="5244"/>
        <v>80.885050912069445</v>
      </c>
    </row>
    <row r="6194" spans="1:17">
      <c r="A6194" s="12" t="s">
        <v>2042</v>
      </c>
      <c r="B6194" s="12" t="s">
        <v>129</v>
      </c>
      <c r="C6194" s="12" t="s">
        <v>882</v>
      </c>
      <c r="D6194" s="12">
        <v>2202000</v>
      </c>
      <c r="E6194" s="18" t="s">
        <v>2</v>
      </c>
      <c r="F6194" s="18" t="s">
        <v>0</v>
      </c>
      <c r="G6194" s="81" t="s">
        <v>0</v>
      </c>
      <c r="H6194" s="18" t="s">
        <v>3</v>
      </c>
      <c r="I6194" s="37">
        <v>18966421</v>
      </c>
      <c r="J6194" s="37">
        <f t="shared" ref="J6194" si="5271">SUM(J6195:J6196)</f>
        <v>19052752</v>
      </c>
      <c r="K6194" s="37">
        <f t="shared" ref="K6194" si="5272">SUM(K6195:K6196)</f>
        <v>10179974</v>
      </c>
      <c r="L6194" s="37">
        <f t="shared" si="5268"/>
        <v>4944903</v>
      </c>
      <c r="M6194" s="37">
        <f t="shared" ref="M6194:O6194" si="5273">SUM(M6195:M6196)</f>
        <v>1634851</v>
      </c>
      <c r="N6194" s="37">
        <f t="shared" si="5273"/>
        <v>1637191</v>
      </c>
      <c r="O6194" s="37">
        <f t="shared" si="5273"/>
        <v>1672861</v>
      </c>
      <c r="P6194" s="37">
        <f t="shared" si="5270"/>
        <v>15124877</v>
      </c>
      <c r="Q6194" s="37">
        <f t="shared" si="5244"/>
        <v>79.384211792606123</v>
      </c>
    </row>
    <row r="6195" spans="1:17">
      <c r="A6195" s="12" t="s">
        <v>2042</v>
      </c>
      <c r="B6195" s="12" t="s">
        <v>129</v>
      </c>
      <c r="C6195" s="12" t="s">
        <v>882</v>
      </c>
      <c r="D6195" s="12">
        <v>2202000</v>
      </c>
      <c r="E6195" s="11">
        <v>6111</v>
      </c>
      <c r="F6195" s="12" t="s">
        <v>0</v>
      </c>
      <c r="G6195" s="84" t="s">
        <v>3105</v>
      </c>
      <c r="H6195" s="13" t="s">
        <v>4</v>
      </c>
      <c r="I6195" s="38">
        <v>16826865</v>
      </c>
      <c r="J6195" s="38">
        <f>SUM(J6245,J6288,J6329,J6371,J6412,J6452,J6493,J6535,J6582,J6623,J6664,J6706,J6747)</f>
        <v>16804626</v>
      </c>
      <c r="K6195" s="38">
        <f>SUM(K6245,K6288,K6329,K6371,K6412,K6452,K6493,K6535,K6582,K6623,K6664,K6706,K6747)</f>
        <v>8724725</v>
      </c>
      <c r="L6195" s="38">
        <f t="shared" si="5268"/>
        <v>4508600</v>
      </c>
      <c r="M6195" s="38">
        <f>SUM(M6245,M6288,M6329,M6371,M6412,M6452,M6493,M6535,M6582,M6623,M6664,M6706,M6747)</f>
        <v>1496600</v>
      </c>
      <c r="N6195" s="38">
        <f t="shared" ref="N6195:O6195" si="5274">SUM(N6245,N6288,N6329,N6371,N6412,N6452,N6493,N6535,N6582,N6623,N6664,N6706,N6747)</f>
        <v>1503500</v>
      </c>
      <c r="O6195" s="38">
        <f t="shared" si="5274"/>
        <v>1508500</v>
      </c>
      <c r="P6195" s="38">
        <f t="shared" si="5270"/>
        <v>13233325</v>
      </c>
      <c r="Q6195" s="38">
        <f t="shared" si="5244"/>
        <v>78.748107812693959</v>
      </c>
    </row>
    <row r="6196" spans="1:17">
      <c r="A6196" s="17" t="s">
        <v>2042</v>
      </c>
      <c r="B6196" s="17" t="s">
        <v>129</v>
      </c>
      <c r="C6196" s="17" t="s">
        <v>882</v>
      </c>
      <c r="D6196" s="17">
        <v>2202000</v>
      </c>
      <c r="E6196" s="17" t="s">
        <v>91</v>
      </c>
      <c r="F6196" s="12" t="s">
        <v>0</v>
      </c>
      <c r="G6196" s="84" t="s">
        <v>0</v>
      </c>
      <c r="H6196" s="18" t="s">
        <v>5</v>
      </c>
      <c r="I6196" s="37">
        <v>2139556</v>
      </c>
      <c r="J6196" s="37">
        <f t="shared" ref="J6196" si="5275">SUM(J6197:J6201)</f>
        <v>2248126</v>
      </c>
      <c r="K6196" s="37">
        <f t="shared" ref="K6196" si="5276">SUM(K6197:K6201)</f>
        <v>1455249</v>
      </c>
      <c r="L6196" s="37">
        <f t="shared" si="5268"/>
        <v>436303</v>
      </c>
      <c r="M6196" s="37">
        <f t="shared" ref="M6196:O6196" si="5277">SUM(M6197:M6201)</f>
        <v>138251</v>
      </c>
      <c r="N6196" s="37">
        <f t="shared" si="5277"/>
        <v>133691</v>
      </c>
      <c r="O6196" s="37">
        <f t="shared" si="5277"/>
        <v>164361</v>
      </c>
      <c r="P6196" s="37">
        <f t="shared" si="5270"/>
        <v>1891552</v>
      </c>
      <c r="Q6196" s="37">
        <f t="shared" si="5244"/>
        <v>84.139056262860706</v>
      </c>
    </row>
    <row r="6197" spans="1:17">
      <c r="A6197" s="12" t="s">
        <v>2042</v>
      </c>
      <c r="B6197" s="12" t="s">
        <v>129</v>
      </c>
      <c r="C6197" s="12" t="s">
        <v>882</v>
      </c>
      <c r="D6197" s="12">
        <v>2202000</v>
      </c>
      <c r="E6197" s="11">
        <v>6112</v>
      </c>
      <c r="F6197" s="12" t="s">
        <v>0</v>
      </c>
      <c r="G6197" s="84" t="s">
        <v>3105</v>
      </c>
      <c r="H6197" s="13" t="s">
        <v>9</v>
      </c>
      <c r="I6197" s="38">
        <v>315737</v>
      </c>
      <c r="J6197" s="38">
        <f>SUM(J6247,J6290,J6331,J6373,J6414,J6454,J6495,J6537,J6584,J6625,J6666,J6708,J6749)</f>
        <v>315737</v>
      </c>
      <c r="K6197" s="38">
        <f>SUM(K6247,K6290,K6331,K6373,K6414,K6454,K6495,K6537,K6584,K6625,K6666,K6708,K6749)</f>
        <v>161144</v>
      </c>
      <c r="L6197" s="38">
        <f t="shared" si="5268"/>
        <v>72603</v>
      </c>
      <c r="M6197" s="38">
        <f>SUM(M6247,M6290,M6331,M6373,M6414,M6454,M6495,M6537,M6584,M6625,M6666,M6708,M6749)</f>
        <v>18521</v>
      </c>
      <c r="N6197" s="38">
        <f t="shared" ref="N6197:O6197" si="5278">SUM(N6247,N6290,N6331,N6373,N6414,N6454,N6495,N6537,N6584,N6625,N6666,N6708,N6749)</f>
        <v>26221</v>
      </c>
      <c r="O6197" s="38">
        <f t="shared" si="5278"/>
        <v>27861</v>
      </c>
      <c r="P6197" s="38">
        <f t="shared" si="5270"/>
        <v>233747</v>
      </c>
      <c r="Q6197" s="38">
        <f t="shared" si="5244"/>
        <v>74.032185014743277</v>
      </c>
    </row>
    <row r="6198" spans="1:17">
      <c r="A6198" s="12" t="s">
        <v>2042</v>
      </c>
      <c r="B6198" s="12" t="s">
        <v>129</v>
      </c>
      <c r="C6198" s="12" t="s">
        <v>882</v>
      </c>
      <c r="D6198" s="12">
        <v>2202000</v>
      </c>
      <c r="E6198" s="11">
        <v>6112</v>
      </c>
      <c r="F6198" s="12" t="s">
        <v>0</v>
      </c>
      <c r="G6198" s="84" t="s">
        <v>3105</v>
      </c>
      <c r="H6198" s="13" t="s">
        <v>6</v>
      </c>
      <c r="I6198" s="38">
        <v>123090</v>
      </c>
      <c r="J6198" s="38">
        <f>SUM(J6251,J6294,J6335,J6377,J6417,J6457,J6498,J6540,J6588,J6628,J6670,J6711,J6753)</f>
        <v>128510</v>
      </c>
      <c r="K6198" s="38">
        <f>SUM(K6251,K6294,K6335,K6377,K6417,K6457,K6498,K6540,K6588,K6628,K6670,K6711,K6753)</f>
        <v>96655</v>
      </c>
      <c r="L6198" s="38">
        <f t="shared" si="5268"/>
        <v>12330</v>
      </c>
      <c r="M6198" s="38">
        <f>SUM(M6251,M6294,M6335,M6377,M6417,M6457,M6498,M6540,M6588,M6628,M6670,M6711,M6753)</f>
        <v>5130</v>
      </c>
      <c r="N6198" s="38">
        <f t="shared" ref="N6198:O6198" si="5279">SUM(N6251,N6294,N6335,N6377,N6417,N6457,N6498,N6540,N6588,N6628,N6670,N6711,N6753)</f>
        <v>3600</v>
      </c>
      <c r="O6198" s="38">
        <f t="shared" si="5279"/>
        <v>3600</v>
      </c>
      <c r="P6198" s="38">
        <f t="shared" si="5270"/>
        <v>108985</v>
      </c>
      <c r="Q6198" s="38">
        <f t="shared" si="5244"/>
        <v>84.806629834254139</v>
      </c>
    </row>
    <row r="6199" spans="1:17">
      <c r="A6199" s="12" t="s">
        <v>2042</v>
      </c>
      <c r="B6199" s="12" t="s">
        <v>129</v>
      </c>
      <c r="C6199" s="12" t="s">
        <v>882</v>
      </c>
      <c r="D6199" s="12">
        <v>2202000</v>
      </c>
      <c r="E6199" s="11">
        <v>6112</v>
      </c>
      <c r="F6199" s="12" t="s">
        <v>0</v>
      </c>
      <c r="G6199" s="84" t="s">
        <v>3105</v>
      </c>
      <c r="H6199" s="13" t="s">
        <v>7</v>
      </c>
      <c r="I6199" s="38">
        <v>258969</v>
      </c>
      <c r="J6199" s="38">
        <f>SUM(J6249,J6292,J6333,J6375,J6416,J6456,J6497,J6539,J6586,J6627,J6668,J6710,J6751)</f>
        <v>336050</v>
      </c>
      <c r="K6199" s="38">
        <f>SUM(K6249,K6292,K6333,K6375,K6416,K6456,K6497,K6539,K6586,K6627,K6668,K6710,K6751)</f>
        <v>336050</v>
      </c>
      <c r="L6199" s="38">
        <f t="shared" si="5268"/>
        <v>0</v>
      </c>
      <c r="M6199" s="38">
        <f>SUM(M6249,M6292,M6333,M6375,M6416,M6456,M6497,M6539,M6586,M6627,M6668,M6710,M6751)</f>
        <v>0</v>
      </c>
      <c r="N6199" s="38">
        <f t="shared" ref="N6199:O6199" si="5280">SUM(N6249,N6292,N6333,N6375,N6416,N6456,N6497,N6539,N6586,N6627,N6668,N6710,N6751)</f>
        <v>0</v>
      </c>
      <c r="O6199" s="38">
        <f t="shared" si="5280"/>
        <v>0</v>
      </c>
      <c r="P6199" s="38">
        <f t="shared" si="5270"/>
        <v>336050</v>
      </c>
      <c r="Q6199" s="38">
        <f t="shared" si="5244"/>
        <v>100</v>
      </c>
    </row>
    <row r="6200" spans="1:17">
      <c r="A6200" s="12" t="s">
        <v>2042</v>
      </c>
      <c r="B6200" s="12" t="s">
        <v>129</v>
      </c>
      <c r="C6200" s="12" t="s">
        <v>882</v>
      </c>
      <c r="D6200" s="12">
        <v>2202000</v>
      </c>
      <c r="E6200" s="11">
        <v>6112</v>
      </c>
      <c r="F6200" s="12" t="s">
        <v>0</v>
      </c>
      <c r="G6200" s="84" t="s">
        <v>3105</v>
      </c>
      <c r="H6200" s="13" t="s">
        <v>10</v>
      </c>
      <c r="I6200" s="38">
        <v>1368690</v>
      </c>
      <c r="J6200" s="38">
        <f>SUM(J6248,J6291,J6332,J6374,J6415,J6455,J6496,J6538,J6585,J6626,J6667,J6709,J6750)</f>
        <v>1368690</v>
      </c>
      <c r="K6200" s="38">
        <f>SUM(K6248,K6291,K6332,K6374,K6415,K6455,K6496,K6538,K6585,K6626,K6667,K6709,K6750)</f>
        <v>785131</v>
      </c>
      <c r="L6200" s="38">
        <f t="shared" si="5268"/>
        <v>337400</v>
      </c>
      <c r="M6200" s="38">
        <f>SUM(M6248,M6291,M6332,M6374,M6415,M6455,M6496,M6538,M6585,M6626,M6667,M6709,M6750)</f>
        <v>107400</v>
      </c>
      <c r="N6200" s="38">
        <f t="shared" ref="N6200:O6200" si="5281">SUM(N6248,N6291,N6332,N6374,N6415,N6455,N6496,N6538,N6585,N6626,N6667,N6709,N6750)</f>
        <v>97100</v>
      </c>
      <c r="O6200" s="38">
        <f t="shared" si="5281"/>
        <v>132900</v>
      </c>
      <c r="P6200" s="38">
        <f t="shared" si="5270"/>
        <v>1122531</v>
      </c>
      <c r="Q6200" s="38">
        <f t="shared" si="5244"/>
        <v>82.014992438024677</v>
      </c>
    </row>
    <row r="6201" spans="1:17">
      <c r="A6201" s="12" t="s">
        <v>2042</v>
      </c>
      <c r="B6201" s="12" t="s">
        <v>129</v>
      </c>
      <c r="C6201" s="12" t="s">
        <v>882</v>
      </c>
      <c r="D6201" s="12">
        <v>2202000</v>
      </c>
      <c r="E6201" s="11">
        <v>6112</v>
      </c>
      <c r="F6201" s="12" t="s">
        <v>0</v>
      </c>
      <c r="G6201" s="84" t="s">
        <v>3105</v>
      </c>
      <c r="H6201" s="13" t="s">
        <v>8</v>
      </c>
      <c r="I6201" s="38">
        <v>73070</v>
      </c>
      <c r="J6201" s="38">
        <f>SUM(J6250,J6293,J6334,J6376,J6587,J6669,J6752)</f>
        <v>99139</v>
      </c>
      <c r="K6201" s="38">
        <f>SUM(K6250,K6293,K6334,K6376,K6587,K6669,K6752)</f>
        <v>76269</v>
      </c>
      <c r="L6201" s="38">
        <f t="shared" si="5268"/>
        <v>13970</v>
      </c>
      <c r="M6201" s="38">
        <f>SUM(M6250,M6293,M6334,M6376,M6587,M6669,M6752)</f>
        <v>7200</v>
      </c>
      <c r="N6201" s="38">
        <f t="shared" ref="N6201:O6201" si="5282">SUM(N6250,N6293,N6334,N6376,N6587,N6669,N6752)</f>
        <v>6770</v>
      </c>
      <c r="O6201" s="38">
        <f t="shared" si="5282"/>
        <v>0</v>
      </c>
      <c r="P6201" s="38">
        <f t="shared" si="5270"/>
        <v>90239</v>
      </c>
      <c r="Q6201" s="38">
        <f t="shared" si="5244"/>
        <v>91.022705494305981</v>
      </c>
    </row>
    <row r="6202" spans="1:17">
      <c r="A6202" s="12" t="s">
        <v>2042</v>
      </c>
      <c r="B6202" s="12" t="s">
        <v>129</v>
      </c>
      <c r="C6202" s="12" t="s">
        <v>882</v>
      </c>
      <c r="D6202" s="12">
        <v>2202000</v>
      </c>
      <c r="E6202" s="18" t="s">
        <v>13</v>
      </c>
      <c r="F6202" s="18" t="s">
        <v>0</v>
      </c>
      <c r="G6202" s="81" t="s">
        <v>0</v>
      </c>
      <c r="H6202" s="18" t="s">
        <v>14</v>
      </c>
      <c r="I6202" s="37">
        <v>1752664</v>
      </c>
      <c r="J6202" s="37">
        <f t="shared" ref="J6202:K6202" si="5283">SUM(J6203)</f>
        <v>1752664</v>
      </c>
      <c r="K6202" s="37">
        <f t="shared" si="5283"/>
        <v>922384</v>
      </c>
      <c r="L6202" s="37">
        <f t="shared" si="5268"/>
        <v>493400</v>
      </c>
      <c r="M6202" s="37">
        <f t="shared" ref="M6202:O6202" si="5284">SUM(M6203)</f>
        <v>173200</v>
      </c>
      <c r="N6202" s="37">
        <f t="shared" si="5284"/>
        <v>159600</v>
      </c>
      <c r="O6202" s="37">
        <f t="shared" si="5284"/>
        <v>160600</v>
      </c>
      <c r="P6202" s="37">
        <f t="shared" si="5270"/>
        <v>1415784</v>
      </c>
      <c r="Q6202" s="37">
        <f t="shared" si="5244"/>
        <v>80.778974178735922</v>
      </c>
    </row>
    <row r="6203" spans="1:17">
      <c r="A6203" s="12" t="s">
        <v>2042</v>
      </c>
      <c r="B6203" s="12" t="s">
        <v>129</v>
      </c>
      <c r="C6203" s="12" t="s">
        <v>882</v>
      </c>
      <c r="D6203" s="12">
        <v>2202000</v>
      </c>
      <c r="E6203" s="11">
        <v>6121</v>
      </c>
      <c r="F6203" s="12" t="s">
        <v>0</v>
      </c>
      <c r="G6203" s="84" t="s">
        <v>3105</v>
      </c>
      <c r="H6203" s="13" t="s">
        <v>15</v>
      </c>
      <c r="I6203" s="38">
        <v>1752664</v>
      </c>
      <c r="J6203" s="38">
        <f>SUM(J6253,J6296,J6337,J6379,J6419,J6459,J6500,J6542,J6590,J6630,J6672,J6713,J6755)</f>
        <v>1752664</v>
      </c>
      <c r="K6203" s="38">
        <f>SUM(K6253,K6296,K6337,K6379,K6419,K6459,K6500,K6542,K6590,K6630,K6672,K6713,K6755)</f>
        <v>922384</v>
      </c>
      <c r="L6203" s="38">
        <f t="shared" si="5268"/>
        <v>493400</v>
      </c>
      <c r="M6203" s="38">
        <f>SUM(M6253,M6296,M6337,M6379,M6419,M6459,M6500,M6542,M6590,M6630,M6672,M6713,M6755)</f>
        <v>173200</v>
      </c>
      <c r="N6203" s="38">
        <f t="shared" ref="N6203:O6203" si="5285">SUM(N6253,N6296,N6337,N6379,N6419,N6459,N6500,N6542,N6590,N6630,N6672,N6713,N6755)</f>
        <v>159600</v>
      </c>
      <c r="O6203" s="38">
        <f t="shared" si="5285"/>
        <v>160600</v>
      </c>
      <c r="P6203" s="38">
        <f t="shared" si="5270"/>
        <v>1415784</v>
      </c>
      <c r="Q6203" s="38">
        <f t="shared" si="5244"/>
        <v>80.778974178735922</v>
      </c>
    </row>
    <row r="6204" spans="1:17">
      <c r="A6204" s="12" t="s">
        <v>2042</v>
      </c>
      <c r="B6204" s="12" t="s">
        <v>129</v>
      </c>
      <c r="C6204" s="12" t="s">
        <v>882</v>
      </c>
      <c r="D6204" s="12">
        <v>2202000</v>
      </c>
      <c r="E6204" s="18" t="s">
        <v>16</v>
      </c>
      <c r="F6204" s="18" t="s">
        <v>0</v>
      </c>
      <c r="G6204" s="81" t="s">
        <v>0</v>
      </c>
      <c r="H6204" s="18" t="s">
        <v>17</v>
      </c>
      <c r="I6204" s="37">
        <v>6043574</v>
      </c>
      <c r="J6204" s="37">
        <f t="shared" ref="J6204" si="5286">SUM(J6205:J6213)</f>
        <v>4954684</v>
      </c>
      <c r="K6204" s="37">
        <f t="shared" ref="K6204" si="5287">SUM(K6205:K6213)</f>
        <v>3228615</v>
      </c>
      <c r="L6204" s="37">
        <f t="shared" si="5268"/>
        <v>1066794</v>
      </c>
      <c r="M6204" s="37">
        <f t="shared" ref="M6204:O6204" si="5288">SUM(M6205:M6213)</f>
        <v>450710</v>
      </c>
      <c r="N6204" s="37">
        <f t="shared" si="5288"/>
        <v>304167</v>
      </c>
      <c r="O6204" s="37">
        <f t="shared" si="5288"/>
        <v>311917</v>
      </c>
      <c r="P6204" s="37">
        <f t="shared" si="5270"/>
        <v>4295409</v>
      </c>
      <c r="Q6204" s="37">
        <f t="shared" si="5244"/>
        <v>86.693904192477262</v>
      </c>
    </row>
    <row r="6205" spans="1:17">
      <c r="A6205" s="12" t="s">
        <v>2042</v>
      </c>
      <c r="B6205" s="12" t="s">
        <v>129</v>
      </c>
      <c r="C6205" s="12" t="s">
        <v>882</v>
      </c>
      <c r="D6205" s="12">
        <v>2202000</v>
      </c>
      <c r="E6205" s="11">
        <v>6131</v>
      </c>
      <c r="F6205" s="12" t="s">
        <v>0</v>
      </c>
      <c r="G6205" s="84" t="s">
        <v>3105</v>
      </c>
      <c r="H6205" s="13" t="s">
        <v>18</v>
      </c>
      <c r="I6205" s="38">
        <v>208300</v>
      </c>
      <c r="J6205" s="38">
        <f>SUM(J6255,J6298,J6339,J6381,J6421,J6461,J6502,J6592,J6632,J6674,J6715,J6757)</f>
        <v>86870</v>
      </c>
      <c r="K6205" s="38">
        <f>SUM(K6255,K6298,K6339,K6381,K6421,K6461,K6502,K6592,K6632,K6674,K6715,K6757)</f>
        <v>62565</v>
      </c>
      <c r="L6205" s="38">
        <f t="shared" si="5268"/>
        <v>9785</v>
      </c>
      <c r="M6205" s="38">
        <f>SUM(M6255,M6298,M6339,M6381,M6421,M6461,M6502,M6592,M6632,M6674,M6715,M6757)</f>
        <v>7285</v>
      </c>
      <c r="N6205" s="38">
        <f t="shared" ref="N6205:O6205" si="5289">SUM(N6255,N6298,N6339,N6381,N6421,N6461,N6502,N6592,N6632,N6674,N6715,N6757)</f>
        <v>750</v>
      </c>
      <c r="O6205" s="38">
        <f t="shared" si="5289"/>
        <v>1750</v>
      </c>
      <c r="P6205" s="38">
        <f t="shared" si="5270"/>
        <v>72350</v>
      </c>
      <c r="Q6205" s="38">
        <f t="shared" si="5244"/>
        <v>83.285368942097378</v>
      </c>
    </row>
    <row r="6206" spans="1:17">
      <c r="A6206" s="12" t="s">
        <v>2042</v>
      </c>
      <c r="B6206" s="12" t="s">
        <v>129</v>
      </c>
      <c r="C6206" s="12" t="s">
        <v>882</v>
      </c>
      <c r="D6206" s="12">
        <v>2202000</v>
      </c>
      <c r="E6206" s="11">
        <v>6132</v>
      </c>
      <c r="F6206" s="12" t="s">
        <v>0</v>
      </c>
      <c r="G6206" s="84" t="s">
        <v>3105</v>
      </c>
      <c r="H6206" s="13" t="s">
        <v>19</v>
      </c>
      <c r="I6206" s="38">
        <v>650210</v>
      </c>
      <c r="J6206" s="38">
        <f t="shared" ref="J6206" si="5290">SUM(J6256,J6299,J6340,J6382,J6422,J6462,J6503,J6544,J6593,J6633,J6675,J6716,J6758)</f>
        <v>650210</v>
      </c>
      <c r="K6206" s="38">
        <f t="shared" ref="K6206:K6213" si="5291">SUM(K6256,K6299,K6340,K6382,K6422,K6462,K6503,K6544,K6593,K6633,K6675,K6716,K6758)</f>
        <v>425544</v>
      </c>
      <c r="L6206" s="38">
        <f t="shared" si="5268"/>
        <v>117907</v>
      </c>
      <c r="M6206" s="38">
        <f t="shared" ref="M6206:O6213" si="5292">SUM(M6256,M6299,M6340,M6382,M6422,M6462,M6503,M6544,M6593,M6633,M6675,M6716,M6758)</f>
        <v>43507</v>
      </c>
      <c r="N6206" s="38">
        <f t="shared" si="5292"/>
        <v>36950</v>
      </c>
      <c r="O6206" s="38">
        <f t="shared" si="5292"/>
        <v>37450</v>
      </c>
      <c r="P6206" s="38">
        <f t="shared" si="5270"/>
        <v>543451</v>
      </c>
      <c r="Q6206" s="38">
        <f t="shared" si="5244"/>
        <v>83.580843112225281</v>
      </c>
    </row>
    <row r="6207" spans="1:17">
      <c r="A6207" s="12" t="s">
        <v>2042</v>
      </c>
      <c r="B6207" s="12" t="s">
        <v>129</v>
      </c>
      <c r="C6207" s="12" t="s">
        <v>882</v>
      </c>
      <c r="D6207" s="12">
        <v>2202000</v>
      </c>
      <c r="E6207" s="11">
        <v>6133</v>
      </c>
      <c r="F6207" s="12" t="s">
        <v>0</v>
      </c>
      <c r="G6207" s="84" t="s">
        <v>3105</v>
      </c>
      <c r="H6207" s="13" t="s">
        <v>20</v>
      </c>
      <c r="I6207" s="38">
        <v>209415</v>
      </c>
      <c r="J6207" s="38">
        <f t="shared" ref="J6207" si="5293">SUM(J6257,J6300,J6341,J6383,J6423,J6463,J6504,J6545,J6594,J6634,J6676,J6717,J6759)</f>
        <v>199775</v>
      </c>
      <c r="K6207" s="38">
        <f t="shared" si="5291"/>
        <v>111709</v>
      </c>
      <c r="L6207" s="38">
        <f t="shared" si="5268"/>
        <v>51325</v>
      </c>
      <c r="M6207" s="38">
        <f t="shared" si="5292"/>
        <v>18225</v>
      </c>
      <c r="N6207" s="38">
        <f t="shared" si="5292"/>
        <v>17725</v>
      </c>
      <c r="O6207" s="38">
        <f t="shared" si="5292"/>
        <v>15375</v>
      </c>
      <c r="P6207" s="38">
        <f t="shared" si="5270"/>
        <v>163034</v>
      </c>
      <c r="Q6207" s="38">
        <f t="shared" si="5244"/>
        <v>81.608809911150047</v>
      </c>
    </row>
    <row r="6208" spans="1:17">
      <c r="A6208" s="12" t="s">
        <v>2042</v>
      </c>
      <c r="B6208" s="12" t="s">
        <v>129</v>
      </c>
      <c r="C6208" s="12" t="s">
        <v>882</v>
      </c>
      <c r="D6208" s="12">
        <v>2202000</v>
      </c>
      <c r="E6208" s="11">
        <v>6134</v>
      </c>
      <c r="F6208" s="12" t="s">
        <v>0</v>
      </c>
      <c r="G6208" s="84" t="s">
        <v>3105</v>
      </c>
      <c r="H6208" s="13" t="s">
        <v>21</v>
      </c>
      <c r="I6208" s="38">
        <v>326575</v>
      </c>
      <c r="J6208" s="38">
        <f t="shared" ref="J6208" si="5294">SUM(J6258,J6301,J6342,J6384,J6424,J6464,J6505,J6546,J6595,J6635,J6677,J6718,J6760)</f>
        <v>242575</v>
      </c>
      <c r="K6208" s="38">
        <f t="shared" si="5291"/>
        <v>193200</v>
      </c>
      <c r="L6208" s="38">
        <f t="shared" si="5268"/>
        <v>37475</v>
      </c>
      <c r="M6208" s="38">
        <f t="shared" si="5292"/>
        <v>23475</v>
      </c>
      <c r="N6208" s="38">
        <f t="shared" si="5292"/>
        <v>6100</v>
      </c>
      <c r="O6208" s="38">
        <f t="shared" si="5292"/>
        <v>7900</v>
      </c>
      <c r="P6208" s="38">
        <f t="shared" si="5270"/>
        <v>230675</v>
      </c>
      <c r="Q6208" s="38">
        <f t="shared" si="5244"/>
        <v>95.094300731732446</v>
      </c>
    </row>
    <row r="6209" spans="1:17">
      <c r="A6209" s="12" t="s">
        <v>2042</v>
      </c>
      <c r="B6209" s="12" t="s">
        <v>129</v>
      </c>
      <c r="C6209" s="12" t="s">
        <v>882</v>
      </c>
      <c r="D6209" s="12">
        <v>2202000</v>
      </c>
      <c r="E6209" s="11">
        <v>6135</v>
      </c>
      <c r="F6209" s="12" t="s">
        <v>0</v>
      </c>
      <c r="G6209" s="84" t="s">
        <v>3105</v>
      </c>
      <c r="H6209" s="13" t="s">
        <v>22</v>
      </c>
      <c r="I6209" s="38">
        <v>109239</v>
      </c>
      <c r="J6209" s="38">
        <f t="shared" ref="J6209" si="5295">SUM(J6259,J6302,J6343,J6385,J6425,J6465,J6506,J6547,J6596,J6636,J6678,J6719,J6761)</f>
        <v>56989</v>
      </c>
      <c r="K6209" s="38">
        <f t="shared" si="5291"/>
        <v>33538</v>
      </c>
      <c r="L6209" s="38">
        <f t="shared" si="5268"/>
        <v>14375</v>
      </c>
      <c r="M6209" s="38">
        <f t="shared" si="5292"/>
        <v>8075</v>
      </c>
      <c r="N6209" s="38">
        <f t="shared" si="5292"/>
        <v>3000</v>
      </c>
      <c r="O6209" s="38">
        <f t="shared" si="5292"/>
        <v>3300</v>
      </c>
      <c r="P6209" s="38">
        <f t="shared" si="5270"/>
        <v>47913</v>
      </c>
      <c r="Q6209" s="38">
        <f t="shared" si="5244"/>
        <v>84.074119566933973</v>
      </c>
    </row>
    <row r="6210" spans="1:17">
      <c r="A6210" s="12" t="s">
        <v>2042</v>
      </c>
      <c r="B6210" s="12" t="s">
        <v>129</v>
      </c>
      <c r="C6210" s="12" t="s">
        <v>882</v>
      </c>
      <c r="D6210" s="12">
        <v>2202000</v>
      </c>
      <c r="E6210" s="11">
        <v>6136</v>
      </c>
      <c r="F6210" s="12" t="s">
        <v>0</v>
      </c>
      <c r="G6210" s="84" t="s">
        <v>3105</v>
      </c>
      <c r="H6210" s="13" t="s">
        <v>23</v>
      </c>
      <c r="I6210" s="38">
        <v>388467</v>
      </c>
      <c r="J6210" s="38">
        <f t="shared" ref="J6210" si="5296">SUM(J6260,J6303,J6344,J6386,J6426,J6466,J6507,J6548,J6597,J6637,J6679,J6720,J6762)</f>
        <v>345367</v>
      </c>
      <c r="K6210" s="38">
        <f t="shared" si="5291"/>
        <v>220965</v>
      </c>
      <c r="L6210" s="38">
        <f t="shared" si="5268"/>
        <v>78018</v>
      </c>
      <c r="M6210" s="38">
        <f t="shared" si="5292"/>
        <v>34872</v>
      </c>
      <c r="N6210" s="38">
        <f t="shared" si="5292"/>
        <v>24274</v>
      </c>
      <c r="O6210" s="38">
        <f t="shared" si="5292"/>
        <v>18872</v>
      </c>
      <c r="P6210" s="38">
        <f t="shared" si="5270"/>
        <v>298983</v>
      </c>
      <c r="Q6210" s="38">
        <f t="shared" si="5244"/>
        <v>86.569649097916141</v>
      </c>
    </row>
    <row r="6211" spans="1:17">
      <c r="A6211" s="12" t="s">
        <v>2042</v>
      </c>
      <c r="B6211" s="12" t="s">
        <v>129</v>
      </c>
      <c r="C6211" s="12" t="s">
        <v>882</v>
      </c>
      <c r="D6211" s="12">
        <v>2202000</v>
      </c>
      <c r="E6211" s="11">
        <v>6137</v>
      </c>
      <c r="F6211" s="12" t="s">
        <v>0</v>
      </c>
      <c r="G6211" s="84" t="s">
        <v>3105</v>
      </c>
      <c r="H6211" s="13" t="s">
        <v>24</v>
      </c>
      <c r="I6211" s="38">
        <v>265726</v>
      </c>
      <c r="J6211" s="38">
        <f t="shared" ref="J6211" si="5297">SUM(J6261,J6304,J6345,J6387,J6427,J6467,J6508,J6549,J6598,J6638,J6680,J6721,J6763)</f>
        <v>209665</v>
      </c>
      <c r="K6211" s="38">
        <f t="shared" si="5291"/>
        <v>134483</v>
      </c>
      <c r="L6211" s="38">
        <f t="shared" si="5268"/>
        <v>44675</v>
      </c>
      <c r="M6211" s="38">
        <f t="shared" si="5292"/>
        <v>15825</v>
      </c>
      <c r="N6211" s="38">
        <f t="shared" si="5292"/>
        <v>13525</v>
      </c>
      <c r="O6211" s="38">
        <f t="shared" si="5292"/>
        <v>15325</v>
      </c>
      <c r="P6211" s="38">
        <f t="shared" si="5270"/>
        <v>179158</v>
      </c>
      <c r="Q6211" s="38">
        <f t="shared" si="5244"/>
        <v>85.449645863639617</v>
      </c>
    </row>
    <row r="6212" spans="1:17">
      <c r="A6212" s="12" t="s">
        <v>2042</v>
      </c>
      <c r="B6212" s="12" t="s">
        <v>129</v>
      </c>
      <c r="C6212" s="12" t="s">
        <v>882</v>
      </c>
      <c r="D6212" s="12">
        <v>2202000</v>
      </c>
      <c r="E6212" s="11">
        <v>6138</v>
      </c>
      <c r="F6212" s="12" t="s">
        <v>0</v>
      </c>
      <c r="G6212" s="84" t="s">
        <v>3105</v>
      </c>
      <c r="H6212" s="13" t="s">
        <v>25</v>
      </c>
      <c r="I6212" s="38">
        <v>61208</v>
      </c>
      <c r="J6212" s="38">
        <f t="shared" ref="J6212" si="5298">SUM(J6262,J6305,J6346,J6388,J6428,J6468,J6509,J6550,J6599,J6639,J6681,J6722,J6764)</f>
        <v>56488</v>
      </c>
      <c r="K6212" s="38">
        <f t="shared" si="5291"/>
        <v>34577</v>
      </c>
      <c r="L6212" s="38">
        <f t="shared" si="5268"/>
        <v>15289</v>
      </c>
      <c r="M6212" s="38">
        <f t="shared" si="5292"/>
        <v>8863</v>
      </c>
      <c r="N6212" s="38">
        <f t="shared" si="5292"/>
        <v>3363</v>
      </c>
      <c r="O6212" s="38">
        <f t="shared" si="5292"/>
        <v>3063</v>
      </c>
      <c r="P6212" s="38">
        <f t="shared" si="5270"/>
        <v>49866</v>
      </c>
      <c r="Q6212" s="38">
        <f t="shared" si="5244"/>
        <v>88.277156210168528</v>
      </c>
    </row>
    <row r="6213" spans="1:17">
      <c r="A6213" s="12" t="s">
        <v>2042</v>
      </c>
      <c r="B6213" s="12" t="s">
        <v>129</v>
      </c>
      <c r="C6213" s="12" t="s">
        <v>882</v>
      </c>
      <c r="D6213" s="12">
        <v>2202000</v>
      </c>
      <c r="E6213" s="11">
        <v>6139</v>
      </c>
      <c r="F6213" s="12" t="s">
        <v>0</v>
      </c>
      <c r="G6213" s="84" t="s">
        <v>3105</v>
      </c>
      <c r="H6213" s="13" t="s">
        <v>26</v>
      </c>
      <c r="I6213" s="38">
        <v>3824434</v>
      </c>
      <c r="J6213" s="38">
        <f t="shared" ref="J6213" si="5299">SUM(J6263,J6306,J6347,J6389,J6429,J6469,J6510,J6551,J6600,J6640,J6682,J6723,J6765)</f>
        <v>3106745</v>
      </c>
      <c r="K6213" s="38">
        <f t="shared" si="5291"/>
        <v>2012034</v>
      </c>
      <c r="L6213" s="38">
        <f t="shared" si="5268"/>
        <v>697945</v>
      </c>
      <c r="M6213" s="38">
        <f t="shared" si="5292"/>
        <v>290583</v>
      </c>
      <c r="N6213" s="38">
        <f t="shared" si="5292"/>
        <v>198480</v>
      </c>
      <c r="O6213" s="38">
        <f t="shared" si="5292"/>
        <v>208882</v>
      </c>
      <c r="P6213" s="38">
        <f t="shared" si="5270"/>
        <v>2709979</v>
      </c>
      <c r="Q6213" s="38">
        <f t="shared" si="5244"/>
        <v>87.228884250236177</v>
      </c>
    </row>
    <row r="6214" spans="1:17" ht="22.5">
      <c r="A6214" s="17" t="s">
        <v>0</v>
      </c>
      <c r="B6214" s="17" t="s">
        <v>0</v>
      </c>
      <c r="C6214" s="17" t="s">
        <v>0</v>
      </c>
      <c r="D6214" s="18" t="s">
        <v>0</v>
      </c>
      <c r="E6214" s="18" t="s">
        <v>0</v>
      </c>
      <c r="F6214" s="18" t="s">
        <v>0</v>
      </c>
      <c r="G6214" s="81" t="s">
        <v>0</v>
      </c>
      <c r="H6214" s="24" t="s">
        <v>36</v>
      </c>
      <c r="I6214" s="36">
        <v>1250</v>
      </c>
      <c r="J6214" s="36">
        <f t="shared" ref="J6214:K6214" si="5300">SUM(J6215)</f>
        <v>17835</v>
      </c>
      <c r="K6214" s="36">
        <f t="shared" si="5300"/>
        <v>16685</v>
      </c>
      <c r="L6214" s="36">
        <f t="shared" si="5268"/>
        <v>0</v>
      </c>
      <c r="M6214" s="36">
        <f t="shared" ref="M6214:O6214" si="5301">SUM(M6215)</f>
        <v>0</v>
      </c>
      <c r="N6214" s="36">
        <f t="shared" si="5301"/>
        <v>0</v>
      </c>
      <c r="O6214" s="36">
        <f t="shared" si="5301"/>
        <v>0</v>
      </c>
      <c r="P6214" s="36">
        <f t="shared" si="5270"/>
        <v>16685</v>
      </c>
      <c r="Q6214" s="36">
        <f t="shared" si="5244"/>
        <v>93.552004485562108</v>
      </c>
    </row>
    <row r="6215" spans="1:17">
      <c r="A6215" s="12" t="s">
        <v>2042</v>
      </c>
      <c r="B6215" s="12" t="s">
        <v>129</v>
      </c>
      <c r="C6215" s="12" t="s">
        <v>882</v>
      </c>
      <c r="D6215" s="12">
        <v>2202000</v>
      </c>
      <c r="E6215" s="18" t="s">
        <v>28</v>
      </c>
      <c r="F6215" s="18" t="s">
        <v>0</v>
      </c>
      <c r="G6215" s="81" t="s">
        <v>0</v>
      </c>
      <c r="H6215" s="18" t="s">
        <v>29</v>
      </c>
      <c r="I6215" s="37">
        <v>1250</v>
      </c>
      <c r="J6215" s="37">
        <f t="shared" ref="J6215" si="5302">SUM(J6216:J6219)</f>
        <v>17835</v>
      </c>
      <c r="K6215" s="37">
        <f t="shared" ref="K6215" si="5303">SUM(K6216:K6219)</f>
        <v>16685</v>
      </c>
      <c r="L6215" s="37">
        <f t="shared" si="5268"/>
        <v>0</v>
      </c>
      <c r="M6215" s="37">
        <f t="shared" ref="M6215:O6215" si="5304">SUM(M6216:M6219)</f>
        <v>0</v>
      </c>
      <c r="N6215" s="37">
        <f t="shared" si="5304"/>
        <v>0</v>
      </c>
      <c r="O6215" s="37">
        <f t="shared" si="5304"/>
        <v>0</v>
      </c>
      <c r="P6215" s="37">
        <f t="shared" si="5270"/>
        <v>16685</v>
      </c>
      <c r="Q6215" s="37">
        <f t="shared" si="5244"/>
        <v>93.552004485562108</v>
      </c>
    </row>
    <row r="6216" spans="1:17">
      <c r="A6216" s="12" t="s">
        <v>2042</v>
      </c>
      <c r="B6216" s="12" t="s">
        <v>129</v>
      </c>
      <c r="C6216" s="12" t="s">
        <v>882</v>
      </c>
      <c r="D6216" s="12">
        <v>2202000</v>
      </c>
      <c r="E6216" s="11">
        <v>6142</v>
      </c>
      <c r="F6216" s="12" t="s">
        <v>0</v>
      </c>
      <c r="G6216" s="84" t="s">
        <v>3105</v>
      </c>
      <c r="H6216" s="13" t="s">
        <v>841</v>
      </c>
      <c r="I6216" s="38"/>
      <c r="J6216" s="38"/>
      <c r="K6216" s="38"/>
      <c r="L6216" s="38"/>
      <c r="M6216" s="38"/>
      <c r="N6216" s="38"/>
      <c r="O6216" s="38"/>
      <c r="P6216" s="38"/>
      <c r="Q6216" s="38" t="str">
        <f t="shared" si="5244"/>
        <v>-</v>
      </c>
    </row>
    <row r="6217" spans="1:17">
      <c r="A6217" s="12" t="s">
        <v>2042</v>
      </c>
      <c r="B6217" s="12" t="s">
        <v>129</v>
      </c>
      <c r="C6217" s="12" t="s">
        <v>882</v>
      </c>
      <c r="D6217" s="12">
        <v>2202000</v>
      </c>
      <c r="E6217" s="11">
        <v>6143</v>
      </c>
      <c r="F6217" s="12" t="s">
        <v>0</v>
      </c>
      <c r="G6217" s="84" t="s">
        <v>3105</v>
      </c>
      <c r="H6217" s="13" t="s">
        <v>32</v>
      </c>
      <c r="I6217" s="38"/>
      <c r="J6217" s="38"/>
      <c r="K6217" s="38"/>
      <c r="L6217" s="38"/>
      <c r="M6217" s="38"/>
      <c r="N6217" s="38"/>
      <c r="O6217" s="38"/>
      <c r="P6217" s="38"/>
      <c r="Q6217" s="38" t="str">
        <f t="shared" si="5244"/>
        <v>-</v>
      </c>
    </row>
    <row r="6218" spans="1:17">
      <c r="A6218" s="12" t="s">
        <v>2042</v>
      </c>
      <c r="B6218" s="12" t="s">
        <v>129</v>
      </c>
      <c r="C6218" s="12" t="s">
        <v>882</v>
      </c>
      <c r="D6218" s="12">
        <v>2202000</v>
      </c>
      <c r="E6218" s="11">
        <v>6147</v>
      </c>
      <c r="F6218" s="12"/>
      <c r="G6218" s="84" t="s">
        <v>3105</v>
      </c>
      <c r="H6218" s="13" t="s">
        <v>3127</v>
      </c>
      <c r="I6218" s="38">
        <v>0</v>
      </c>
      <c r="J6218" s="38">
        <f t="shared" ref="J6218" si="5305">SUM(J6475)</f>
        <v>0</v>
      </c>
      <c r="K6218" s="38">
        <f t="shared" ref="K6218" si="5306">SUM(K6475)</f>
        <v>0</v>
      </c>
      <c r="L6218" s="38">
        <f t="shared" ref="L6218:L6229" si="5307">M6218+N6218+O6218</f>
        <v>0</v>
      </c>
      <c r="M6218" s="38">
        <f t="shared" ref="M6218:O6218" si="5308">SUM(M6475)</f>
        <v>0</v>
      </c>
      <c r="N6218" s="38">
        <f t="shared" si="5308"/>
        <v>0</v>
      </c>
      <c r="O6218" s="38">
        <f t="shared" si="5308"/>
        <v>0</v>
      </c>
      <c r="P6218" s="38">
        <f t="shared" ref="P6218:P6229" si="5309">SUM(K6218+L6218)</f>
        <v>0</v>
      </c>
      <c r="Q6218" s="38" t="str">
        <f t="shared" si="5244"/>
        <v>-</v>
      </c>
    </row>
    <row r="6219" spans="1:17">
      <c r="A6219" s="12" t="s">
        <v>2042</v>
      </c>
      <c r="B6219" s="12" t="s">
        <v>129</v>
      </c>
      <c r="C6219" s="12" t="s">
        <v>882</v>
      </c>
      <c r="D6219" s="12">
        <v>2202000</v>
      </c>
      <c r="E6219" s="11">
        <v>6148</v>
      </c>
      <c r="F6219" s="12" t="s">
        <v>0</v>
      </c>
      <c r="G6219" s="84" t="s">
        <v>3105</v>
      </c>
      <c r="H6219" s="13" t="s">
        <v>35</v>
      </c>
      <c r="I6219" s="38">
        <v>1250</v>
      </c>
      <c r="J6219" s="38">
        <f>SUM(J6270,J6312,J6353,J6395,J6435,J6476,J6517,J6557,J6606,J6646,J6688,J6729,J6771)</f>
        <v>17835</v>
      </c>
      <c r="K6219" s="38">
        <f>SUM(K6270,K6312,K6353,K6395,K6435,K6476,K6517,K6557,K6606,K6646,K6688,K6729,K6771)</f>
        <v>16685</v>
      </c>
      <c r="L6219" s="38">
        <f t="shared" si="5307"/>
        <v>0</v>
      </c>
      <c r="M6219" s="38">
        <f>SUM(M6270,M6312,M6353,M6395,M6435,M6476,M6517,M6557,M6606,M6646,M6688,M6729,M6771)</f>
        <v>0</v>
      </c>
      <c r="N6219" s="38">
        <f t="shared" ref="N6219:O6219" si="5310">SUM(N6270,N6312,N6353,N6395,N6435,N6476,N6517,N6557,N6606,N6646,N6688,N6729,N6771)</f>
        <v>0</v>
      </c>
      <c r="O6219" s="38">
        <f t="shared" si="5310"/>
        <v>0</v>
      </c>
      <c r="P6219" s="38">
        <f t="shared" si="5309"/>
        <v>16685</v>
      </c>
      <c r="Q6219" s="38">
        <f t="shared" si="5244"/>
        <v>93.552004485562108</v>
      </c>
    </row>
    <row r="6220" spans="1:17" ht="22.5">
      <c r="A6220" s="17" t="s">
        <v>0</v>
      </c>
      <c r="B6220" s="17" t="s">
        <v>0</v>
      </c>
      <c r="C6220" s="17" t="s">
        <v>0</v>
      </c>
      <c r="D6220" s="18" t="s">
        <v>0</v>
      </c>
      <c r="E6220" s="18" t="s">
        <v>0</v>
      </c>
      <c r="F6220" s="18" t="s">
        <v>0</v>
      </c>
      <c r="G6220" s="81" t="s">
        <v>0</v>
      </c>
      <c r="H6220" s="24" t="s">
        <v>43</v>
      </c>
      <c r="I6220" s="36">
        <v>11500</v>
      </c>
      <c r="J6220" s="36">
        <f t="shared" ref="J6220:K6220" si="5311">SUM(J6221)</f>
        <v>11500</v>
      </c>
      <c r="K6220" s="36">
        <f t="shared" si="5311"/>
        <v>7300</v>
      </c>
      <c r="L6220" s="36">
        <f t="shared" si="5307"/>
        <v>2100</v>
      </c>
      <c r="M6220" s="36">
        <f t="shared" ref="M6220:O6220" si="5312">SUM(M6221)</f>
        <v>700</v>
      </c>
      <c r="N6220" s="36">
        <f t="shared" si="5312"/>
        <v>700</v>
      </c>
      <c r="O6220" s="36">
        <f t="shared" si="5312"/>
        <v>700</v>
      </c>
      <c r="P6220" s="36">
        <f t="shared" si="5309"/>
        <v>9400</v>
      </c>
      <c r="Q6220" s="36">
        <f t="shared" si="5244"/>
        <v>81.739130434782609</v>
      </c>
    </row>
    <row r="6221" spans="1:17">
      <c r="A6221" s="12" t="s">
        <v>2042</v>
      </c>
      <c r="B6221" s="12" t="s">
        <v>129</v>
      </c>
      <c r="C6221" s="12" t="s">
        <v>882</v>
      </c>
      <c r="D6221" s="12">
        <v>2202000</v>
      </c>
      <c r="E6221" s="18" t="s">
        <v>37</v>
      </c>
      <c r="F6221" s="18" t="s">
        <v>0</v>
      </c>
      <c r="G6221" s="81" t="s">
        <v>0</v>
      </c>
      <c r="H6221" s="18" t="s">
        <v>38</v>
      </c>
      <c r="I6221" s="37">
        <v>11500</v>
      </c>
      <c r="J6221" s="37">
        <f t="shared" ref="J6221" si="5313">SUM(J6222:J6223)</f>
        <v>11500</v>
      </c>
      <c r="K6221" s="37">
        <f t="shared" ref="K6221" si="5314">SUM(K6222:K6223)</f>
        <v>7300</v>
      </c>
      <c r="L6221" s="37">
        <f t="shared" si="5307"/>
        <v>2100</v>
      </c>
      <c r="M6221" s="37">
        <f t="shared" ref="M6221:O6221" si="5315">SUM(M6222:M6223)</f>
        <v>700</v>
      </c>
      <c r="N6221" s="37">
        <f t="shared" si="5315"/>
        <v>700</v>
      </c>
      <c r="O6221" s="37">
        <f t="shared" si="5315"/>
        <v>700</v>
      </c>
      <c r="P6221" s="37">
        <f t="shared" si="5309"/>
        <v>9400</v>
      </c>
      <c r="Q6221" s="37">
        <f t="shared" si="5244"/>
        <v>81.739130434782609</v>
      </c>
    </row>
    <row r="6222" spans="1:17">
      <c r="A6222" s="12" t="s">
        <v>2042</v>
      </c>
      <c r="B6222" s="12" t="s">
        <v>129</v>
      </c>
      <c r="C6222" s="12" t="s">
        <v>882</v>
      </c>
      <c r="D6222" s="12">
        <v>2202000</v>
      </c>
      <c r="E6222" s="11">
        <v>6152</v>
      </c>
      <c r="F6222" s="12" t="s">
        <v>0</v>
      </c>
      <c r="G6222" s="84" t="s">
        <v>3105</v>
      </c>
      <c r="H6222" s="13" t="s">
        <v>40</v>
      </c>
      <c r="I6222" s="38">
        <v>6500</v>
      </c>
      <c r="J6222" s="38">
        <f t="shared" ref="J6222" si="5316">SUM(J6560)</f>
        <v>6500</v>
      </c>
      <c r="K6222" s="38">
        <f t="shared" ref="K6222" si="5317">SUM(K6560)</f>
        <v>2300</v>
      </c>
      <c r="L6222" s="38">
        <f t="shared" si="5307"/>
        <v>2100</v>
      </c>
      <c r="M6222" s="38">
        <f t="shared" ref="M6222:O6222" si="5318">SUM(M6560)</f>
        <v>700</v>
      </c>
      <c r="N6222" s="38">
        <f t="shared" si="5318"/>
        <v>700</v>
      </c>
      <c r="O6222" s="38">
        <f t="shared" si="5318"/>
        <v>700</v>
      </c>
      <c r="P6222" s="38">
        <f t="shared" si="5309"/>
        <v>4400</v>
      </c>
      <c r="Q6222" s="38">
        <f t="shared" si="5244"/>
        <v>67.692307692307693</v>
      </c>
    </row>
    <row r="6223" spans="1:17">
      <c r="A6223" s="12" t="s">
        <v>2042</v>
      </c>
      <c r="B6223" s="12" t="s">
        <v>129</v>
      </c>
      <c r="C6223" s="12" t="s">
        <v>882</v>
      </c>
      <c r="D6223" s="12">
        <v>2202000</v>
      </c>
      <c r="E6223" s="11">
        <v>6153</v>
      </c>
      <c r="F6223" s="12" t="s">
        <v>0</v>
      </c>
      <c r="G6223" s="84" t="s">
        <v>3105</v>
      </c>
      <c r="H6223" s="13" t="s">
        <v>41</v>
      </c>
      <c r="I6223" s="38">
        <v>5000</v>
      </c>
      <c r="J6223" s="38">
        <f t="shared" ref="J6223" si="5319">SUM(J6562)</f>
        <v>5000</v>
      </c>
      <c r="K6223" s="38">
        <f t="shared" ref="K6223" si="5320">SUM(K6562)</f>
        <v>5000</v>
      </c>
      <c r="L6223" s="38">
        <f t="shared" si="5307"/>
        <v>0</v>
      </c>
      <c r="M6223" s="38">
        <f t="shared" ref="M6223:O6223" si="5321">SUM(M6562)</f>
        <v>0</v>
      </c>
      <c r="N6223" s="38">
        <f t="shared" si="5321"/>
        <v>0</v>
      </c>
      <c r="O6223" s="38">
        <f t="shared" si="5321"/>
        <v>0</v>
      </c>
      <c r="P6223" s="38">
        <f t="shared" si="5309"/>
        <v>5000</v>
      </c>
      <c r="Q6223" s="38">
        <f t="shared" si="5244"/>
        <v>100</v>
      </c>
    </row>
    <row r="6224" spans="1:17" ht="22.5">
      <c r="A6224" s="17" t="s">
        <v>0</v>
      </c>
      <c r="B6224" s="17" t="s">
        <v>0</v>
      </c>
      <c r="C6224" s="17" t="s">
        <v>0</v>
      </c>
      <c r="D6224" s="18" t="s">
        <v>0</v>
      </c>
      <c r="E6224" s="18" t="s">
        <v>0</v>
      </c>
      <c r="F6224" s="18" t="s">
        <v>0</v>
      </c>
      <c r="G6224" s="81" t="s">
        <v>0</v>
      </c>
      <c r="H6224" s="24" t="s">
        <v>58</v>
      </c>
      <c r="I6224" s="36">
        <v>295280</v>
      </c>
      <c r="J6224" s="36">
        <f t="shared" ref="J6224:K6224" si="5322">SUM(J6225)</f>
        <v>208180</v>
      </c>
      <c r="K6224" s="36">
        <f t="shared" si="5322"/>
        <v>151491</v>
      </c>
      <c r="L6224" s="36">
        <f t="shared" si="5307"/>
        <v>14500</v>
      </c>
      <c r="M6224" s="36">
        <f t="shared" ref="M6224:O6224" si="5323">SUM(M6225)</f>
        <v>11500</v>
      </c>
      <c r="N6224" s="36">
        <f t="shared" si="5323"/>
        <v>2000</v>
      </c>
      <c r="O6224" s="36">
        <f t="shared" si="5323"/>
        <v>1000</v>
      </c>
      <c r="P6224" s="36">
        <f t="shared" si="5309"/>
        <v>165991</v>
      </c>
      <c r="Q6224" s="36">
        <f t="shared" si="5244"/>
        <v>79.734364492266309</v>
      </c>
    </row>
    <row r="6225" spans="1:17">
      <c r="A6225" s="12" t="s">
        <v>2042</v>
      </c>
      <c r="B6225" s="12" t="s">
        <v>129</v>
      </c>
      <c r="C6225" s="12" t="s">
        <v>882</v>
      </c>
      <c r="D6225" s="12">
        <v>2202000</v>
      </c>
      <c r="E6225" s="18" t="s">
        <v>50</v>
      </c>
      <c r="F6225" s="18" t="s">
        <v>0</v>
      </c>
      <c r="G6225" s="81" t="s">
        <v>0</v>
      </c>
      <c r="H6225" s="18" t="s">
        <v>51</v>
      </c>
      <c r="I6225" s="37">
        <v>295280</v>
      </c>
      <c r="J6225" s="37">
        <f t="shared" ref="J6225" si="5324">SUM(J6226:J6228)</f>
        <v>208180</v>
      </c>
      <c r="K6225" s="37">
        <f t="shared" ref="K6225" si="5325">SUM(K6226:K6228)</f>
        <v>151491</v>
      </c>
      <c r="L6225" s="37">
        <f t="shared" si="5307"/>
        <v>14500</v>
      </c>
      <c r="M6225" s="37">
        <f t="shared" ref="M6225:O6225" si="5326">SUM(M6226:M6228)</f>
        <v>11500</v>
      </c>
      <c r="N6225" s="37">
        <f t="shared" si="5326"/>
        <v>2000</v>
      </c>
      <c r="O6225" s="37">
        <f t="shared" si="5326"/>
        <v>1000</v>
      </c>
      <c r="P6225" s="37">
        <f t="shared" si="5309"/>
        <v>165991</v>
      </c>
      <c r="Q6225" s="37">
        <f t="shared" si="5244"/>
        <v>79.734364492266309</v>
      </c>
    </row>
    <row r="6226" spans="1:17">
      <c r="A6226" s="12" t="s">
        <v>2042</v>
      </c>
      <c r="B6226" s="12" t="s">
        <v>129</v>
      </c>
      <c r="C6226" s="12" t="s">
        <v>882</v>
      </c>
      <c r="D6226" s="12">
        <v>2202000</v>
      </c>
      <c r="E6226" s="11">
        <v>8213</v>
      </c>
      <c r="F6226" s="12" t="s">
        <v>0</v>
      </c>
      <c r="G6226" s="84" t="s">
        <v>3105</v>
      </c>
      <c r="H6226" s="13" t="s">
        <v>54</v>
      </c>
      <c r="I6226" s="38">
        <v>246030</v>
      </c>
      <c r="J6226" s="38">
        <f>SUM(J6273,J6315,J6356,J6398,J6438,J6479,J6521,J6567,J6609,J6649,J6691,J6732,J6774)</f>
        <v>159930</v>
      </c>
      <c r="K6226" s="38">
        <f>SUM(K6273,K6315,K6356,K6398,K6438,K6479,K6521,K6567,K6609,K6649,K6691,K6732,K6774)</f>
        <v>138030</v>
      </c>
      <c r="L6226" s="38">
        <f t="shared" si="5307"/>
        <v>13500</v>
      </c>
      <c r="M6226" s="38">
        <f>SUM(M6273,M6315,M6356,M6398,M6438,M6479,M6521,M6567,M6609,M6649,M6691,M6732,M6774)</f>
        <v>11500</v>
      </c>
      <c r="N6226" s="38">
        <f t="shared" ref="N6226:O6226" si="5327">SUM(N6273,N6315,N6356,N6398,N6438,N6479,N6521,N6567,N6609,N6649,N6691,N6732,N6774)</f>
        <v>1000</v>
      </c>
      <c r="O6226" s="38">
        <f t="shared" si="5327"/>
        <v>1000</v>
      </c>
      <c r="P6226" s="38">
        <f t="shared" si="5309"/>
        <v>151530</v>
      </c>
      <c r="Q6226" s="38">
        <f t="shared" si="5244"/>
        <v>94.747702119677356</v>
      </c>
    </row>
    <row r="6227" spans="1:17">
      <c r="A6227" s="12" t="s">
        <v>2042</v>
      </c>
      <c r="B6227" s="12" t="s">
        <v>129</v>
      </c>
      <c r="C6227" s="12" t="s">
        <v>882</v>
      </c>
      <c r="D6227" s="12">
        <v>2202000</v>
      </c>
      <c r="E6227" s="11">
        <v>8215</v>
      </c>
      <c r="F6227" s="12" t="s">
        <v>0</v>
      </c>
      <c r="G6227" s="84" t="s">
        <v>3105</v>
      </c>
      <c r="H6227" s="13" t="s">
        <v>56</v>
      </c>
      <c r="I6227" s="38">
        <v>1000</v>
      </c>
      <c r="J6227" s="38">
        <f t="shared" ref="J6227" si="5328">SUM(J6568)</f>
        <v>1000</v>
      </c>
      <c r="K6227" s="38">
        <f t="shared" ref="K6227" si="5329">SUM(K6568)</f>
        <v>1000</v>
      </c>
      <c r="L6227" s="38">
        <f t="shared" si="5307"/>
        <v>0</v>
      </c>
      <c r="M6227" s="38">
        <f t="shared" ref="M6227:O6227" si="5330">SUM(M6568)</f>
        <v>0</v>
      </c>
      <c r="N6227" s="38">
        <f t="shared" si="5330"/>
        <v>0</v>
      </c>
      <c r="O6227" s="38">
        <f t="shared" si="5330"/>
        <v>0</v>
      </c>
      <c r="P6227" s="38">
        <f t="shared" si="5309"/>
        <v>1000</v>
      </c>
      <c r="Q6227" s="38">
        <f t="shared" si="5244"/>
        <v>100</v>
      </c>
    </row>
    <row r="6228" spans="1:17">
      <c r="A6228" s="12" t="s">
        <v>2042</v>
      </c>
      <c r="B6228" s="12" t="s">
        <v>129</v>
      </c>
      <c r="C6228" s="12" t="s">
        <v>882</v>
      </c>
      <c r="D6228" s="12">
        <v>2202000</v>
      </c>
      <c r="E6228" s="11">
        <v>8216</v>
      </c>
      <c r="F6228" s="12" t="s">
        <v>0</v>
      </c>
      <c r="G6228" s="84" t="s">
        <v>3105</v>
      </c>
      <c r="H6228" s="13" t="s">
        <v>57</v>
      </c>
      <c r="I6228" s="38">
        <v>48250</v>
      </c>
      <c r="J6228" s="38">
        <f>SUM(J6274,J6357,J6650,J6692,J6733,J6775)</f>
        <v>47250</v>
      </c>
      <c r="K6228" s="38">
        <f>SUM(K6274,K6357,K6650,K6692,K6733,K6775)</f>
        <v>12461</v>
      </c>
      <c r="L6228" s="38">
        <f t="shared" si="5307"/>
        <v>1000</v>
      </c>
      <c r="M6228" s="38">
        <f>SUM(M6274,M6357,M6650,M6692,M6733,M6775)</f>
        <v>0</v>
      </c>
      <c r="N6228" s="38">
        <f t="shared" ref="N6228:O6228" si="5331">SUM(N6274,N6357,N6650,N6692,N6733,N6775)</f>
        <v>1000</v>
      </c>
      <c r="O6228" s="38">
        <f t="shared" si="5331"/>
        <v>0</v>
      </c>
      <c r="P6228" s="38">
        <f t="shared" si="5309"/>
        <v>13461</v>
      </c>
      <c r="Q6228" s="38">
        <f t="shared" si="5244"/>
        <v>28.488888888888891</v>
      </c>
    </row>
    <row r="6229" spans="1:17">
      <c r="A6229" s="13" t="s">
        <v>0</v>
      </c>
      <c r="B6229" s="13" t="s">
        <v>0</v>
      </c>
      <c r="C6229" s="13" t="s">
        <v>0</v>
      </c>
      <c r="D6229" s="13" t="s">
        <v>0</v>
      </c>
      <c r="E6229" s="13" t="s">
        <v>0</v>
      </c>
      <c r="F6229" s="13" t="s">
        <v>0</v>
      </c>
      <c r="G6229" s="84" t="s">
        <v>0</v>
      </c>
      <c r="H6229" s="24" t="s">
        <v>885</v>
      </c>
      <c r="I6229" s="36">
        <v>27070689</v>
      </c>
      <c r="J6229" s="36">
        <f t="shared" ref="J6229" si="5332">SUM(J6224,J6220,J6214,J6193)</f>
        <v>25997615</v>
      </c>
      <c r="K6229" s="36">
        <f t="shared" ref="K6229" si="5333">SUM(K6224,K6220,K6214,K6193)</f>
        <v>14506449</v>
      </c>
      <c r="L6229" s="36">
        <f t="shared" si="5307"/>
        <v>6521697</v>
      </c>
      <c r="M6229" s="36">
        <f t="shared" ref="M6229:O6229" si="5334">SUM(M6224,M6220,M6214,M6193)</f>
        <v>2270961</v>
      </c>
      <c r="N6229" s="36">
        <f t="shared" si="5334"/>
        <v>2103658</v>
      </c>
      <c r="O6229" s="36">
        <f t="shared" si="5334"/>
        <v>2147078</v>
      </c>
      <c r="P6229" s="36">
        <f t="shared" si="5309"/>
        <v>21028146</v>
      </c>
      <c r="Q6229" s="36">
        <f t="shared" si="5244"/>
        <v>80.884904249870615</v>
      </c>
    </row>
    <row r="6230" spans="1:17" ht="15.75" thickBot="1">
      <c r="A6230" s="13" t="s">
        <v>0</v>
      </c>
      <c r="B6230" s="13" t="s">
        <v>0</v>
      </c>
      <c r="C6230" s="13" t="s">
        <v>0</v>
      </c>
      <c r="D6230" s="13" t="s">
        <v>0</v>
      </c>
      <c r="E6230" s="13" t="s">
        <v>0</v>
      </c>
      <c r="F6230" s="13" t="s">
        <v>0</v>
      </c>
      <c r="G6230" s="84" t="s">
        <v>0</v>
      </c>
      <c r="H6230" s="18" t="s">
        <v>125</v>
      </c>
      <c r="I6230" s="37">
        <v>627</v>
      </c>
      <c r="J6230" s="37">
        <f>SUM(J6276,J6317,J6359,J6400,J6440,J6481,J6523,J6570,J6611,J6652,J6694,J6735,J6777)</f>
        <v>627</v>
      </c>
      <c r="K6230" s="37">
        <f>SUM(K6276,K6317,K6359,K6400,K6440,K6481,K6523,K6570,K6611,K6652,K6694,K6735,K6777)</f>
        <v>0</v>
      </c>
      <c r="L6230" s="37"/>
      <c r="M6230" s="37">
        <f>SUM(M6276,M6317,M6359,M6400,M6440,M6481,M6523,M6570,M6611,M6652,M6694,M6735,M6777)</f>
        <v>0</v>
      </c>
      <c r="N6230" s="37">
        <f t="shared" ref="N6230:O6230" si="5335">SUM(N6276,N6317,N6359,N6400,N6440,N6481,N6523,N6570,N6611,N6652,N6694,N6735,N6777)</f>
        <v>0</v>
      </c>
      <c r="O6230" s="37">
        <f t="shared" si="5335"/>
        <v>0</v>
      </c>
      <c r="P6230" s="37"/>
      <c r="Q6230" s="37">
        <f t="shared" si="5244"/>
        <v>0</v>
      </c>
    </row>
    <row r="6231" spans="1:17" ht="45.75" thickBot="1">
      <c r="A6231" s="109" t="s">
        <v>0</v>
      </c>
      <c r="B6231" s="109" t="s">
        <v>0</v>
      </c>
      <c r="C6231" s="109" t="s">
        <v>0</v>
      </c>
      <c r="D6231" s="109" t="s">
        <v>0</v>
      </c>
      <c r="E6231" s="109" t="s">
        <v>0</v>
      </c>
      <c r="F6231" s="109" t="s">
        <v>0</v>
      </c>
      <c r="G6231" s="121" t="s">
        <v>0</v>
      </c>
      <c r="H6231" s="1" t="s">
        <v>126</v>
      </c>
      <c r="I6231" s="1" t="s">
        <v>3016</v>
      </c>
      <c r="J6231" s="1" t="s">
        <v>3199</v>
      </c>
      <c r="K6231" s="1" t="s">
        <v>3198</v>
      </c>
      <c r="L6231" s="1" t="s">
        <v>3191</v>
      </c>
      <c r="M6231" s="1" t="s">
        <v>3193</v>
      </c>
      <c r="N6231" s="1" t="s">
        <v>3194</v>
      </c>
      <c r="O6231" s="1" t="s">
        <v>3195</v>
      </c>
      <c r="P6231" s="1" t="s">
        <v>3192</v>
      </c>
      <c r="Q6231" s="1" t="s">
        <v>3185</v>
      </c>
    </row>
    <row r="6232" spans="1:17">
      <c r="A6232" s="110"/>
      <c r="B6232" s="110"/>
      <c r="C6232" s="110"/>
      <c r="D6232" s="110"/>
      <c r="E6232" s="110"/>
      <c r="F6232" s="110"/>
      <c r="G6232" s="122"/>
      <c r="H6232" s="26" t="s">
        <v>0</v>
      </c>
      <c r="I6232" s="28">
        <v>1</v>
      </c>
      <c r="J6232" s="28">
        <v>2</v>
      </c>
      <c r="K6232" s="28">
        <v>3</v>
      </c>
      <c r="L6232" s="28" t="s">
        <v>3186</v>
      </c>
      <c r="M6232" s="28">
        <v>5</v>
      </c>
      <c r="N6232" s="28">
        <v>6</v>
      </c>
      <c r="O6232" s="28">
        <v>7</v>
      </c>
      <c r="P6232" s="28" t="s">
        <v>3187</v>
      </c>
      <c r="Q6232" s="28">
        <v>9</v>
      </c>
    </row>
    <row r="6233" spans="1:17">
      <c r="A6233" s="110"/>
      <c r="B6233" s="110"/>
      <c r="C6233" s="110"/>
      <c r="D6233" s="110"/>
      <c r="E6233" s="110"/>
      <c r="F6233" s="110"/>
      <c r="G6233" s="122"/>
      <c r="H6233" s="8" t="s">
        <v>194</v>
      </c>
      <c r="I6233" s="39">
        <v>27070689</v>
      </c>
      <c r="J6233" s="39">
        <f t="shared" ref="J6233" si="5336">SUM(J6229)</f>
        <v>25997615</v>
      </c>
      <c r="K6233" s="39">
        <f t="shared" ref="K6233" si="5337">SUM(K6229)</f>
        <v>14506449</v>
      </c>
      <c r="L6233" s="39">
        <f t="shared" ref="L6233:L6234" si="5338">M6233+N6233+O6233</f>
        <v>6521697</v>
      </c>
      <c r="M6233" s="39">
        <f t="shared" ref="M6233:O6233" si="5339">SUM(M6229)</f>
        <v>2270961</v>
      </c>
      <c r="N6233" s="39">
        <f t="shared" si="5339"/>
        <v>2103658</v>
      </c>
      <c r="O6233" s="39">
        <f t="shared" si="5339"/>
        <v>2147078</v>
      </c>
      <c r="P6233" s="39">
        <f t="shared" ref="P6233:P6234" si="5340">SUM(K6233+L6233)</f>
        <v>21028146</v>
      </c>
      <c r="Q6233" s="39">
        <f t="shared" si="5244"/>
        <v>80.884904249870615</v>
      </c>
    </row>
    <row r="6234" spans="1:17">
      <c r="A6234" s="110"/>
      <c r="B6234" s="110"/>
      <c r="C6234" s="110"/>
      <c r="D6234" s="110"/>
      <c r="E6234" s="110"/>
      <c r="F6234" s="110"/>
      <c r="G6234" s="122"/>
      <c r="H6234" s="10" t="s">
        <v>68</v>
      </c>
      <c r="I6234" s="39">
        <v>27070689</v>
      </c>
      <c r="J6234" s="39">
        <f t="shared" ref="J6234" si="5341">SUM(J6233)</f>
        <v>25997615</v>
      </c>
      <c r="K6234" s="39">
        <f t="shared" ref="K6234" si="5342">SUM(K6233)</f>
        <v>14506449</v>
      </c>
      <c r="L6234" s="39">
        <f t="shared" si="5338"/>
        <v>6521697</v>
      </c>
      <c r="M6234" s="39">
        <f t="shared" ref="M6234:O6234" si="5343">SUM(M6233)</f>
        <v>2270961</v>
      </c>
      <c r="N6234" s="39">
        <f t="shared" si="5343"/>
        <v>2103658</v>
      </c>
      <c r="O6234" s="39">
        <f t="shared" si="5343"/>
        <v>2147078</v>
      </c>
      <c r="P6234" s="39">
        <f t="shared" si="5340"/>
        <v>21028146</v>
      </c>
      <c r="Q6234" s="39">
        <f t="shared" si="5244"/>
        <v>80.884904249870615</v>
      </c>
    </row>
    <row r="6235" spans="1:17">
      <c r="A6235" s="111"/>
      <c r="B6235" s="111"/>
      <c r="C6235" s="111"/>
      <c r="D6235" s="111"/>
      <c r="E6235" s="111"/>
      <c r="F6235" s="111"/>
      <c r="G6235" s="123"/>
      <c r="Q6235" t="str">
        <f t="shared" si="5244"/>
        <v>-</v>
      </c>
    </row>
    <row r="6236" spans="1:17">
      <c r="A6236" s="13" t="s">
        <v>0</v>
      </c>
      <c r="B6236" s="13" t="s">
        <v>0</v>
      </c>
      <c r="C6236" s="13" t="s">
        <v>0</v>
      </c>
      <c r="D6236" s="13" t="s">
        <v>0</v>
      </c>
      <c r="E6236" s="13" t="s">
        <v>0</v>
      </c>
      <c r="F6236" s="13" t="s">
        <v>0</v>
      </c>
      <c r="G6236" s="84" t="s">
        <v>0</v>
      </c>
      <c r="H6236" s="27" t="s">
        <v>0</v>
      </c>
      <c r="I6236" s="27"/>
      <c r="J6236" s="27"/>
      <c r="K6236" s="27"/>
      <c r="L6236" s="27"/>
      <c r="M6236" s="27"/>
      <c r="N6236" s="27"/>
      <c r="O6236" s="27"/>
      <c r="P6236" s="27"/>
      <c r="Q6236" s="27" t="str">
        <f t="shared" si="5244"/>
        <v>-</v>
      </c>
    </row>
    <row r="6237" spans="1:17">
      <c r="A6237" s="13" t="s">
        <v>0</v>
      </c>
      <c r="B6237" s="13" t="s">
        <v>0</v>
      </c>
      <c r="C6237" s="13" t="s">
        <v>0</v>
      </c>
      <c r="D6237" s="13" t="s">
        <v>0</v>
      </c>
      <c r="E6237" s="13" t="s">
        <v>0</v>
      </c>
      <c r="F6237" s="13" t="s">
        <v>0</v>
      </c>
      <c r="G6237" s="84" t="s">
        <v>0</v>
      </c>
      <c r="H6237" s="24" t="s">
        <v>2072</v>
      </c>
      <c r="I6237" s="36">
        <v>27070689</v>
      </c>
      <c r="J6237" s="36">
        <f t="shared" ref="J6237" si="5344">SUM(J6229)</f>
        <v>25997615</v>
      </c>
      <c r="K6237" s="36">
        <f t="shared" ref="K6237:K6238" si="5345">SUM(K6229)</f>
        <v>14506449</v>
      </c>
      <c r="L6237" s="36">
        <f>M6237+N6237+O6237</f>
        <v>6521697</v>
      </c>
      <c r="M6237" s="36">
        <f t="shared" ref="M6237:O6238" si="5346">SUM(M6229)</f>
        <v>2270961</v>
      </c>
      <c r="N6237" s="36">
        <f t="shared" si="5346"/>
        <v>2103658</v>
      </c>
      <c r="O6237" s="36">
        <f t="shared" si="5346"/>
        <v>2147078</v>
      </c>
      <c r="P6237" s="36">
        <f>SUM(K6237+L6237)</f>
        <v>21028146</v>
      </c>
      <c r="Q6237" s="36">
        <f t="shared" ref="Q6237:Q6300" si="5347">IF(J6237=0,"-",P6237/J6237*100)</f>
        <v>80.884904249870615</v>
      </c>
    </row>
    <row r="6238" spans="1:17">
      <c r="A6238" s="13" t="s">
        <v>0</v>
      </c>
      <c r="B6238" s="13" t="s">
        <v>0</v>
      </c>
      <c r="C6238" s="13" t="s">
        <v>0</v>
      </c>
      <c r="D6238" s="13" t="s">
        <v>0</v>
      </c>
      <c r="E6238" s="13" t="s">
        <v>0</v>
      </c>
      <c r="F6238" s="13" t="s">
        <v>0</v>
      </c>
      <c r="G6238" s="84" t="s">
        <v>0</v>
      </c>
      <c r="H6238" s="18" t="s">
        <v>125</v>
      </c>
      <c r="I6238" s="37">
        <v>627</v>
      </c>
      <c r="J6238" s="37">
        <f t="shared" ref="J6238" si="5348">SUM(J6230)</f>
        <v>627</v>
      </c>
      <c r="K6238" s="37">
        <f t="shared" si="5345"/>
        <v>0</v>
      </c>
      <c r="L6238" s="37"/>
      <c r="M6238" s="37">
        <f t="shared" si="5346"/>
        <v>0</v>
      </c>
      <c r="N6238" s="37">
        <f t="shared" si="5346"/>
        <v>0</v>
      </c>
      <c r="O6238" s="37">
        <f t="shared" si="5346"/>
        <v>0</v>
      </c>
      <c r="P6238" s="37"/>
      <c r="Q6238" s="37">
        <f t="shared" si="5347"/>
        <v>0</v>
      </c>
    </row>
    <row r="6239" spans="1:17" ht="15.75" thickBot="1">
      <c r="A6239" s="17" t="s">
        <v>2042</v>
      </c>
      <c r="B6239" s="17" t="s">
        <v>129</v>
      </c>
      <c r="C6239" s="12" t="s">
        <v>0</v>
      </c>
      <c r="D6239" s="12" t="s">
        <v>0</v>
      </c>
      <c r="E6239" s="18" t="s">
        <v>0</v>
      </c>
      <c r="F6239" s="18" t="s">
        <v>0</v>
      </c>
      <c r="G6239" s="81" t="s">
        <v>0</v>
      </c>
      <c r="H6239" s="18" t="s">
        <v>0</v>
      </c>
      <c r="I6239" s="11"/>
      <c r="J6239" s="11"/>
      <c r="K6239" s="11"/>
      <c r="L6239" s="11"/>
      <c r="M6239" s="11"/>
      <c r="N6239" s="11"/>
      <c r="O6239" s="11"/>
      <c r="P6239" s="11"/>
      <c r="Q6239" s="11" t="str">
        <f t="shared" si="5347"/>
        <v>-</v>
      </c>
    </row>
    <row r="6240" spans="1:17" ht="45.75" thickBot="1">
      <c r="A6240" s="1" t="s">
        <v>82</v>
      </c>
      <c r="B6240" s="1" t="s">
        <v>83</v>
      </c>
      <c r="C6240" s="1" t="s">
        <v>84</v>
      </c>
      <c r="D6240" s="19" t="s">
        <v>0</v>
      </c>
      <c r="E6240" s="1" t="s">
        <v>85</v>
      </c>
      <c r="F6240" s="1" t="s">
        <v>86</v>
      </c>
      <c r="G6240" s="82" t="s">
        <v>87</v>
      </c>
      <c r="H6240" s="1" t="s">
        <v>1</v>
      </c>
      <c r="I6240" s="1" t="s">
        <v>3016</v>
      </c>
      <c r="J6240" s="1" t="s">
        <v>3199</v>
      </c>
      <c r="K6240" s="1" t="s">
        <v>3198</v>
      </c>
      <c r="L6240" s="1" t="s">
        <v>3191</v>
      </c>
      <c r="M6240" s="1" t="s">
        <v>3193</v>
      </c>
      <c r="N6240" s="1" t="s">
        <v>3194</v>
      </c>
      <c r="O6240" s="1" t="s">
        <v>3195</v>
      </c>
      <c r="P6240" s="1" t="s">
        <v>3192</v>
      </c>
      <c r="Q6240" s="1" t="s">
        <v>3185</v>
      </c>
    </row>
    <row r="6241" spans="1:17">
      <c r="A6241" s="20" t="s">
        <v>0</v>
      </c>
      <c r="B6241" s="20" t="s">
        <v>0</v>
      </c>
      <c r="C6241" s="20" t="s">
        <v>0</v>
      </c>
      <c r="D6241" s="21" t="s">
        <v>0</v>
      </c>
      <c r="E6241" s="21" t="s">
        <v>0</v>
      </c>
      <c r="F6241" s="22" t="s">
        <v>0</v>
      </c>
      <c r="G6241" s="83" t="s">
        <v>0</v>
      </c>
      <c r="H6241" s="23" t="s">
        <v>0</v>
      </c>
      <c r="I6241" s="28">
        <v>1</v>
      </c>
      <c r="J6241" s="28">
        <v>2</v>
      </c>
      <c r="K6241" s="28">
        <v>3</v>
      </c>
      <c r="L6241" s="28" t="s">
        <v>3186</v>
      </c>
      <c r="M6241" s="28">
        <v>5</v>
      </c>
      <c r="N6241" s="28">
        <v>6</v>
      </c>
      <c r="O6241" s="28">
        <v>7</v>
      </c>
      <c r="P6241" s="28" t="s">
        <v>3187</v>
      </c>
      <c r="Q6241" s="28">
        <v>9</v>
      </c>
    </row>
    <row r="6242" spans="1:17">
      <c r="A6242" s="17" t="s">
        <v>2042</v>
      </c>
      <c r="B6242" s="17" t="s">
        <v>129</v>
      </c>
      <c r="C6242" s="12" t="s">
        <v>88</v>
      </c>
      <c r="D6242" s="12" t="s">
        <v>2073</v>
      </c>
      <c r="E6242" s="18" t="s">
        <v>0</v>
      </c>
      <c r="F6242" s="18" t="s">
        <v>0</v>
      </c>
      <c r="G6242" s="81" t="s">
        <v>0</v>
      </c>
      <c r="H6242" s="18" t="s">
        <v>2074</v>
      </c>
      <c r="I6242" s="11"/>
      <c r="J6242" s="11"/>
      <c r="K6242" s="11"/>
      <c r="L6242" s="11"/>
      <c r="M6242" s="11"/>
      <c r="N6242" s="11"/>
      <c r="O6242" s="11"/>
      <c r="P6242" s="11"/>
      <c r="Q6242" s="11" t="str">
        <f t="shared" si="5347"/>
        <v>-</v>
      </c>
    </row>
    <row r="6243" spans="1:17" ht="22.5">
      <c r="A6243" s="17" t="s">
        <v>0</v>
      </c>
      <c r="B6243" s="17" t="s">
        <v>0</v>
      </c>
      <c r="C6243" s="17" t="s">
        <v>0</v>
      </c>
      <c r="D6243" s="18" t="s">
        <v>0</v>
      </c>
      <c r="E6243" s="18" t="s">
        <v>0</v>
      </c>
      <c r="F6243" s="18" t="s">
        <v>0</v>
      </c>
      <c r="G6243" s="81" t="s">
        <v>0</v>
      </c>
      <c r="H6243" s="24" t="s">
        <v>27</v>
      </c>
      <c r="I6243" s="29">
        <v>9360602</v>
      </c>
      <c r="J6243" s="29">
        <f t="shared" ref="J6243" si="5349">SUM(J6244,J6252,J6254)</f>
        <v>9188792</v>
      </c>
      <c r="K6243" s="29">
        <f t="shared" ref="K6243" si="5350">SUM(K6244,K6252,K6254)</f>
        <v>5069562</v>
      </c>
      <c r="L6243" s="29">
        <f t="shared" ref="L6243:L6276" si="5351">M6243+N6243+O6243</f>
        <v>2285200</v>
      </c>
      <c r="M6243" s="29">
        <f t="shared" ref="M6243:O6243" si="5352">SUM(M6244,M6252,M6254)</f>
        <v>800400</v>
      </c>
      <c r="N6243" s="29">
        <f t="shared" si="5352"/>
        <v>730400</v>
      </c>
      <c r="O6243" s="29">
        <f t="shared" si="5352"/>
        <v>754400</v>
      </c>
      <c r="P6243" s="29">
        <f t="shared" ref="P6243:P6276" si="5353">SUM(K6243+L6243)</f>
        <v>7354762</v>
      </c>
      <c r="Q6243" s="29">
        <f t="shared" si="5347"/>
        <v>80.040575518522999</v>
      </c>
    </row>
    <row r="6244" spans="1:17">
      <c r="A6244" s="12" t="s">
        <v>2042</v>
      </c>
      <c r="B6244" s="12" t="s">
        <v>129</v>
      </c>
      <c r="C6244" s="12" t="s">
        <v>88</v>
      </c>
      <c r="D6244" s="12" t="s">
        <v>2073</v>
      </c>
      <c r="E6244" s="18" t="s">
        <v>2</v>
      </c>
      <c r="F6244" s="18" t="s">
        <v>0</v>
      </c>
      <c r="G6244" s="81" t="s">
        <v>0</v>
      </c>
      <c r="H6244" s="18" t="s">
        <v>3</v>
      </c>
      <c r="I6244" s="3">
        <v>7049334</v>
      </c>
      <c r="J6244" s="3">
        <f t="shared" ref="J6244" si="5354">SUM(J6245:J6246)</f>
        <v>7079774</v>
      </c>
      <c r="K6244" s="3">
        <f t="shared" ref="K6244" si="5355">SUM(K6245:K6246)</f>
        <v>3784504</v>
      </c>
      <c r="L6244" s="3">
        <f t="shared" si="5351"/>
        <v>1804000</v>
      </c>
      <c r="M6244" s="3">
        <f t="shared" ref="M6244:O6244" si="5356">SUM(M6245:M6246)</f>
        <v>591800</v>
      </c>
      <c r="N6244" s="3">
        <f t="shared" si="5356"/>
        <v>593600</v>
      </c>
      <c r="O6244" s="3">
        <f t="shared" si="5356"/>
        <v>618600</v>
      </c>
      <c r="P6244" s="3">
        <f t="shared" si="5353"/>
        <v>5588504</v>
      </c>
      <c r="Q6244" s="3">
        <f t="shared" si="5347"/>
        <v>78.936192030988565</v>
      </c>
    </row>
    <row r="6245" spans="1:17">
      <c r="A6245" s="12" t="s">
        <v>2042</v>
      </c>
      <c r="B6245" s="12" t="s">
        <v>129</v>
      </c>
      <c r="C6245" s="12" t="s">
        <v>88</v>
      </c>
      <c r="D6245" s="12" t="s">
        <v>2073</v>
      </c>
      <c r="E6245" s="11">
        <v>6111</v>
      </c>
      <c r="F6245" s="12"/>
      <c r="G6245" s="84" t="s">
        <v>3105</v>
      </c>
      <c r="H6245" s="13" t="s">
        <v>4</v>
      </c>
      <c r="I6245" s="2">
        <v>6238997</v>
      </c>
      <c r="J6245" s="2">
        <v>6238997</v>
      </c>
      <c r="K6245" s="2">
        <v>3245394</v>
      </c>
      <c r="L6245" s="2">
        <f t="shared" si="5351"/>
        <v>1650000</v>
      </c>
      <c r="M6245" s="2">
        <v>550000</v>
      </c>
      <c r="N6245" s="2">
        <v>550000</v>
      </c>
      <c r="O6245" s="2">
        <v>550000</v>
      </c>
      <c r="P6245" s="2">
        <f t="shared" si="5353"/>
        <v>4895394</v>
      </c>
      <c r="Q6245" s="2">
        <f t="shared" si="5347"/>
        <v>78.464439075703993</v>
      </c>
    </row>
    <row r="6246" spans="1:17">
      <c r="A6246" s="17" t="s">
        <v>2042</v>
      </c>
      <c r="B6246" s="17" t="s">
        <v>129</v>
      </c>
      <c r="C6246" s="17" t="s">
        <v>88</v>
      </c>
      <c r="D6246" s="17" t="s">
        <v>2073</v>
      </c>
      <c r="E6246" s="17" t="s">
        <v>91</v>
      </c>
      <c r="F6246" s="12" t="s">
        <v>0</v>
      </c>
      <c r="G6246" s="84" t="s">
        <v>0</v>
      </c>
      <c r="H6246" s="18" t="s">
        <v>5</v>
      </c>
      <c r="I6246" s="3">
        <v>810337</v>
      </c>
      <c r="J6246" s="3">
        <f t="shared" ref="J6246:K6246" si="5357">SUM(J6247:J6251)</f>
        <v>840777</v>
      </c>
      <c r="K6246" s="3">
        <f t="shared" si="5357"/>
        <v>539110</v>
      </c>
      <c r="L6246" s="3">
        <f t="shared" si="5351"/>
        <v>154000</v>
      </c>
      <c r="M6246" s="3">
        <f t="shared" ref="M6246:O6246" si="5358">SUM(M6247:M6251)</f>
        <v>41800</v>
      </c>
      <c r="N6246" s="3">
        <f t="shared" si="5358"/>
        <v>43600</v>
      </c>
      <c r="O6246" s="3">
        <f t="shared" si="5358"/>
        <v>68600</v>
      </c>
      <c r="P6246" s="3">
        <f t="shared" si="5353"/>
        <v>693110</v>
      </c>
      <c r="Q6246" s="3">
        <f t="shared" si="5347"/>
        <v>82.436841160022226</v>
      </c>
    </row>
    <row r="6247" spans="1:17">
      <c r="A6247" s="12" t="s">
        <v>2042</v>
      </c>
      <c r="B6247" s="12" t="s">
        <v>129</v>
      </c>
      <c r="C6247" s="12" t="s">
        <v>88</v>
      </c>
      <c r="D6247" s="12" t="s">
        <v>2073</v>
      </c>
      <c r="E6247" s="11">
        <v>6112</v>
      </c>
      <c r="F6247" s="12" t="s">
        <v>2075</v>
      </c>
      <c r="G6247" s="84" t="s">
        <v>3105</v>
      </c>
      <c r="H6247" s="13" t="s">
        <v>9</v>
      </c>
      <c r="I6247" s="2">
        <v>113500</v>
      </c>
      <c r="J6247" s="2">
        <v>113500</v>
      </c>
      <c r="K6247" s="2">
        <v>58779</v>
      </c>
      <c r="L6247" s="2">
        <f t="shared" si="5351"/>
        <v>21000</v>
      </c>
      <c r="M6247" s="2">
        <v>1000</v>
      </c>
      <c r="N6247" s="2">
        <v>10000</v>
      </c>
      <c r="O6247" s="2">
        <v>10000</v>
      </c>
      <c r="P6247" s="2">
        <f t="shared" si="5353"/>
        <v>79779</v>
      </c>
      <c r="Q6247" s="2">
        <f t="shared" si="5347"/>
        <v>70.289867841409688</v>
      </c>
    </row>
    <row r="6248" spans="1:17">
      <c r="A6248" s="12" t="s">
        <v>2042</v>
      </c>
      <c r="B6248" s="12" t="s">
        <v>129</v>
      </c>
      <c r="C6248" s="12" t="s">
        <v>88</v>
      </c>
      <c r="D6248" s="12" t="s">
        <v>2073</v>
      </c>
      <c r="E6248" s="11">
        <v>6112</v>
      </c>
      <c r="F6248" s="12" t="s">
        <v>2076</v>
      </c>
      <c r="G6248" s="84" t="s">
        <v>3105</v>
      </c>
      <c r="H6248" s="13" t="s">
        <v>10</v>
      </c>
      <c r="I6248" s="2">
        <v>521700</v>
      </c>
      <c r="J6248" s="2">
        <v>521700</v>
      </c>
      <c r="K6248" s="2">
        <v>295004</v>
      </c>
      <c r="L6248" s="2">
        <f t="shared" si="5351"/>
        <v>115000</v>
      </c>
      <c r="M6248" s="2">
        <v>30000</v>
      </c>
      <c r="N6248" s="2">
        <v>30000</v>
      </c>
      <c r="O6248" s="2">
        <v>55000</v>
      </c>
      <c r="P6248" s="2">
        <f t="shared" si="5353"/>
        <v>410004</v>
      </c>
      <c r="Q6248" s="2">
        <f t="shared" si="5347"/>
        <v>78.589994249568718</v>
      </c>
    </row>
    <row r="6249" spans="1:17">
      <c r="A6249" s="12" t="s">
        <v>2042</v>
      </c>
      <c r="B6249" s="12" t="s">
        <v>129</v>
      </c>
      <c r="C6249" s="12" t="s">
        <v>88</v>
      </c>
      <c r="D6249" s="12" t="s">
        <v>2073</v>
      </c>
      <c r="E6249" s="11">
        <v>6112</v>
      </c>
      <c r="F6249" s="12" t="s">
        <v>2077</v>
      </c>
      <c r="G6249" s="84" t="s">
        <v>3105</v>
      </c>
      <c r="H6249" s="13" t="s">
        <v>7</v>
      </c>
      <c r="I6249" s="2">
        <v>96037</v>
      </c>
      <c r="J6249" s="2">
        <v>126477</v>
      </c>
      <c r="K6249" s="2">
        <v>126477</v>
      </c>
      <c r="L6249" s="2">
        <f t="shared" si="5351"/>
        <v>0</v>
      </c>
      <c r="M6249" s="2">
        <v>0</v>
      </c>
      <c r="N6249" s="2">
        <v>0</v>
      </c>
      <c r="O6249" s="2">
        <v>0</v>
      </c>
      <c r="P6249" s="2">
        <f t="shared" si="5353"/>
        <v>126477</v>
      </c>
      <c r="Q6249" s="2">
        <f t="shared" si="5347"/>
        <v>100</v>
      </c>
    </row>
    <row r="6250" spans="1:17">
      <c r="A6250" s="12" t="s">
        <v>2042</v>
      </c>
      <c r="B6250" s="12" t="s">
        <v>129</v>
      </c>
      <c r="C6250" s="12" t="s">
        <v>88</v>
      </c>
      <c r="D6250" s="12" t="s">
        <v>2073</v>
      </c>
      <c r="E6250" s="11">
        <v>6112</v>
      </c>
      <c r="F6250" s="12" t="s">
        <v>2078</v>
      </c>
      <c r="G6250" s="84" t="s">
        <v>3105</v>
      </c>
      <c r="H6250" s="13" t="s">
        <v>8</v>
      </c>
      <c r="I6250" s="2">
        <v>31100</v>
      </c>
      <c r="J6250" s="2">
        <v>31100</v>
      </c>
      <c r="K6250" s="2">
        <v>23200</v>
      </c>
      <c r="L6250" s="2">
        <f t="shared" si="5351"/>
        <v>7200</v>
      </c>
      <c r="M6250" s="2">
        <v>7200</v>
      </c>
      <c r="N6250" s="2">
        <v>0</v>
      </c>
      <c r="O6250" s="2">
        <v>0</v>
      </c>
      <c r="P6250" s="2">
        <f t="shared" si="5353"/>
        <v>30400</v>
      </c>
      <c r="Q6250" s="2">
        <f t="shared" si="5347"/>
        <v>97.749196141479104</v>
      </c>
    </row>
    <row r="6251" spans="1:17">
      <c r="A6251" s="12" t="s">
        <v>2042</v>
      </c>
      <c r="B6251" s="12" t="s">
        <v>129</v>
      </c>
      <c r="C6251" s="12" t="s">
        <v>88</v>
      </c>
      <c r="D6251" s="12" t="s">
        <v>2073</v>
      </c>
      <c r="E6251" s="11">
        <v>6112</v>
      </c>
      <c r="F6251" s="12" t="s">
        <v>2079</v>
      </c>
      <c r="G6251" s="84" t="s">
        <v>3105</v>
      </c>
      <c r="H6251" s="13" t="s">
        <v>6</v>
      </c>
      <c r="I6251" s="2">
        <v>48000</v>
      </c>
      <c r="J6251" s="2">
        <v>48000</v>
      </c>
      <c r="K6251" s="2">
        <v>35650</v>
      </c>
      <c r="L6251" s="2">
        <f t="shared" si="5351"/>
        <v>10800</v>
      </c>
      <c r="M6251" s="2">
        <v>3600</v>
      </c>
      <c r="N6251" s="2">
        <v>3600</v>
      </c>
      <c r="O6251" s="2">
        <v>3600</v>
      </c>
      <c r="P6251" s="2">
        <f t="shared" si="5353"/>
        <v>46450</v>
      </c>
      <c r="Q6251" s="2">
        <f t="shared" si="5347"/>
        <v>96.770833333333329</v>
      </c>
    </row>
    <row r="6252" spans="1:17">
      <c r="A6252" s="12" t="s">
        <v>2042</v>
      </c>
      <c r="B6252" s="12" t="s">
        <v>129</v>
      </c>
      <c r="C6252" s="12" t="s">
        <v>88</v>
      </c>
      <c r="D6252" s="12" t="s">
        <v>2073</v>
      </c>
      <c r="E6252" s="18" t="s">
        <v>13</v>
      </c>
      <c r="F6252" s="18" t="s">
        <v>0</v>
      </c>
      <c r="G6252" s="81" t="s">
        <v>0</v>
      </c>
      <c r="H6252" s="18" t="s">
        <v>14</v>
      </c>
      <c r="I6252" s="3">
        <v>655094</v>
      </c>
      <c r="J6252" s="3">
        <f t="shared" ref="J6252:K6252" si="5359">SUM(J6253)</f>
        <v>655094</v>
      </c>
      <c r="K6252" s="3">
        <f t="shared" si="5359"/>
        <v>341867</v>
      </c>
      <c r="L6252" s="3">
        <f t="shared" si="5351"/>
        <v>172000</v>
      </c>
      <c r="M6252" s="3">
        <f t="shared" ref="M6252:O6252" si="5360">SUM(M6253)</f>
        <v>56000</v>
      </c>
      <c r="N6252" s="3">
        <f t="shared" si="5360"/>
        <v>56000</v>
      </c>
      <c r="O6252" s="3">
        <f t="shared" si="5360"/>
        <v>60000</v>
      </c>
      <c r="P6252" s="3">
        <f t="shared" si="5353"/>
        <v>513867</v>
      </c>
      <c r="Q6252" s="3">
        <f t="shared" si="5347"/>
        <v>78.441719814255663</v>
      </c>
    </row>
    <row r="6253" spans="1:17">
      <c r="A6253" s="12" t="s">
        <v>2042</v>
      </c>
      <c r="B6253" s="12" t="s">
        <v>129</v>
      </c>
      <c r="C6253" s="12" t="s">
        <v>88</v>
      </c>
      <c r="D6253" s="12" t="s">
        <v>2073</v>
      </c>
      <c r="E6253" s="11">
        <v>6121</v>
      </c>
      <c r="F6253" s="12"/>
      <c r="G6253" s="84" t="s">
        <v>3105</v>
      </c>
      <c r="H6253" s="13" t="s">
        <v>15</v>
      </c>
      <c r="I6253" s="2">
        <v>655094</v>
      </c>
      <c r="J6253" s="2">
        <v>655094</v>
      </c>
      <c r="K6253" s="2">
        <v>341867</v>
      </c>
      <c r="L6253" s="2">
        <f t="shared" si="5351"/>
        <v>172000</v>
      </c>
      <c r="M6253" s="2">
        <v>56000</v>
      </c>
      <c r="N6253" s="2">
        <v>56000</v>
      </c>
      <c r="O6253" s="2">
        <v>60000</v>
      </c>
      <c r="P6253" s="2">
        <f t="shared" si="5353"/>
        <v>513867</v>
      </c>
      <c r="Q6253" s="2">
        <f t="shared" si="5347"/>
        <v>78.441719814255663</v>
      </c>
    </row>
    <row r="6254" spans="1:17">
      <c r="A6254" s="12" t="s">
        <v>2042</v>
      </c>
      <c r="B6254" s="12" t="s">
        <v>129</v>
      </c>
      <c r="C6254" s="12" t="s">
        <v>88</v>
      </c>
      <c r="D6254" s="12" t="s">
        <v>2073</v>
      </c>
      <c r="E6254" s="18" t="s">
        <v>16</v>
      </c>
      <c r="F6254" s="18" t="s">
        <v>0</v>
      </c>
      <c r="G6254" s="81" t="s">
        <v>0</v>
      </c>
      <c r="H6254" s="18" t="s">
        <v>17</v>
      </c>
      <c r="I6254" s="3">
        <v>1656174</v>
      </c>
      <c r="J6254" s="3">
        <f t="shared" ref="J6254:K6254" si="5361">SUM(J6255:J6263)</f>
        <v>1453924</v>
      </c>
      <c r="K6254" s="3">
        <f t="shared" si="5361"/>
        <v>943191</v>
      </c>
      <c r="L6254" s="3">
        <f t="shared" si="5351"/>
        <v>309200</v>
      </c>
      <c r="M6254" s="3">
        <f t="shared" ref="M6254:O6254" si="5362">SUM(M6255:M6263)</f>
        <v>152600</v>
      </c>
      <c r="N6254" s="3">
        <f t="shared" si="5362"/>
        <v>80800</v>
      </c>
      <c r="O6254" s="3">
        <f t="shared" si="5362"/>
        <v>75800</v>
      </c>
      <c r="P6254" s="3">
        <f t="shared" si="5353"/>
        <v>1252391</v>
      </c>
      <c r="Q6254" s="3">
        <f t="shared" si="5347"/>
        <v>86.138684002740177</v>
      </c>
    </row>
    <row r="6255" spans="1:17">
      <c r="A6255" s="12">
        <v>22</v>
      </c>
      <c r="B6255" s="12" t="s">
        <v>129</v>
      </c>
      <c r="C6255" s="12" t="s">
        <v>88</v>
      </c>
      <c r="D6255" s="12" t="s">
        <v>2073</v>
      </c>
      <c r="E6255" s="11">
        <v>6131</v>
      </c>
      <c r="F6255" s="12"/>
      <c r="G6255" s="84" t="s">
        <v>3105</v>
      </c>
      <c r="H6255" s="13" t="s">
        <v>18</v>
      </c>
      <c r="I6255" s="2">
        <v>75000</v>
      </c>
      <c r="J6255" s="2">
        <v>15000</v>
      </c>
      <c r="K6255" s="2">
        <v>11500</v>
      </c>
      <c r="L6255" s="2">
        <f t="shared" si="5351"/>
        <v>3500</v>
      </c>
      <c r="M6255" s="2">
        <v>3500</v>
      </c>
      <c r="N6255" s="2">
        <v>0</v>
      </c>
      <c r="O6255" s="2">
        <v>0</v>
      </c>
      <c r="P6255" s="2">
        <f t="shared" si="5353"/>
        <v>15000</v>
      </c>
      <c r="Q6255" s="2">
        <f t="shared" si="5347"/>
        <v>100</v>
      </c>
    </row>
    <row r="6256" spans="1:17">
      <c r="A6256" s="12" t="s">
        <v>2042</v>
      </c>
      <c r="B6256" s="12" t="s">
        <v>129</v>
      </c>
      <c r="C6256" s="12" t="s">
        <v>88</v>
      </c>
      <c r="D6256" s="12" t="s">
        <v>2073</v>
      </c>
      <c r="E6256" s="11">
        <v>6132</v>
      </c>
      <c r="F6256" s="12"/>
      <c r="G6256" s="84" t="s">
        <v>3105</v>
      </c>
      <c r="H6256" s="13" t="s">
        <v>19</v>
      </c>
      <c r="I6256" s="2">
        <v>290000</v>
      </c>
      <c r="J6256" s="2">
        <v>285000</v>
      </c>
      <c r="K6256" s="2">
        <v>194000</v>
      </c>
      <c r="L6256" s="2">
        <f t="shared" si="5351"/>
        <v>60000</v>
      </c>
      <c r="M6256" s="2">
        <v>20000</v>
      </c>
      <c r="N6256" s="2">
        <v>20000</v>
      </c>
      <c r="O6256" s="2">
        <v>20000</v>
      </c>
      <c r="P6256" s="2">
        <f t="shared" si="5353"/>
        <v>254000</v>
      </c>
      <c r="Q6256" s="2">
        <f t="shared" si="5347"/>
        <v>89.122807017543863</v>
      </c>
    </row>
    <row r="6257" spans="1:17">
      <c r="A6257" s="12" t="s">
        <v>2042</v>
      </c>
      <c r="B6257" s="12" t="s">
        <v>129</v>
      </c>
      <c r="C6257" s="12" t="s">
        <v>88</v>
      </c>
      <c r="D6257" s="12" t="s">
        <v>2073</v>
      </c>
      <c r="E6257" s="11">
        <v>6133</v>
      </c>
      <c r="F6257" s="12"/>
      <c r="G6257" s="84" t="s">
        <v>3105</v>
      </c>
      <c r="H6257" s="13" t="s">
        <v>20</v>
      </c>
      <c r="I6257" s="2">
        <v>37500</v>
      </c>
      <c r="J6257" s="2">
        <v>37500</v>
      </c>
      <c r="K6257" s="2">
        <v>19600</v>
      </c>
      <c r="L6257" s="2">
        <f t="shared" si="5351"/>
        <v>10500</v>
      </c>
      <c r="M6257" s="2">
        <v>3500</v>
      </c>
      <c r="N6257" s="2">
        <v>3500</v>
      </c>
      <c r="O6257" s="2">
        <v>3500</v>
      </c>
      <c r="P6257" s="2">
        <f t="shared" si="5353"/>
        <v>30100</v>
      </c>
      <c r="Q6257" s="2">
        <f t="shared" si="5347"/>
        <v>80.266666666666666</v>
      </c>
    </row>
    <row r="6258" spans="1:17">
      <c r="A6258" s="12" t="s">
        <v>2042</v>
      </c>
      <c r="B6258" s="12" t="s">
        <v>129</v>
      </c>
      <c r="C6258" s="12" t="s">
        <v>88</v>
      </c>
      <c r="D6258" s="12" t="s">
        <v>2073</v>
      </c>
      <c r="E6258" s="11">
        <v>6134</v>
      </c>
      <c r="F6258" s="12"/>
      <c r="G6258" s="84" t="s">
        <v>3105</v>
      </c>
      <c r="H6258" s="13" t="s">
        <v>21</v>
      </c>
      <c r="I6258" s="2">
        <v>105000</v>
      </c>
      <c r="J6258" s="2">
        <v>70000</v>
      </c>
      <c r="K6258" s="2">
        <v>62700</v>
      </c>
      <c r="L6258" s="2">
        <f t="shared" si="5351"/>
        <v>7300</v>
      </c>
      <c r="M6258" s="2">
        <v>7300</v>
      </c>
      <c r="N6258" s="2">
        <v>0</v>
      </c>
      <c r="O6258" s="2">
        <v>0</v>
      </c>
      <c r="P6258" s="2">
        <f t="shared" si="5353"/>
        <v>70000</v>
      </c>
      <c r="Q6258" s="2">
        <f t="shared" si="5347"/>
        <v>100</v>
      </c>
    </row>
    <row r="6259" spans="1:17">
      <c r="A6259" s="12" t="s">
        <v>2042</v>
      </c>
      <c r="B6259" s="12" t="s">
        <v>129</v>
      </c>
      <c r="C6259" s="12" t="s">
        <v>88</v>
      </c>
      <c r="D6259" s="12" t="s">
        <v>2073</v>
      </c>
      <c r="E6259" s="11">
        <v>6135</v>
      </c>
      <c r="F6259" s="12"/>
      <c r="G6259" s="84" t="s">
        <v>3105</v>
      </c>
      <c r="H6259" s="13" t="s">
        <v>22</v>
      </c>
      <c r="I6259" s="2">
        <v>50750</v>
      </c>
      <c r="J6259" s="2">
        <v>15750</v>
      </c>
      <c r="K6259" s="2">
        <v>7500</v>
      </c>
      <c r="L6259" s="2">
        <f t="shared" si="5351"/>
        <v>4000</v>
      </c>
      <c r="M6259" s="2">
        <v>2000</v>
      </c>
      <c r="N6259" s="2">
        <v>1000</v>
      </c>
      <c r="O6259" s="2">
        <v>1000</v>
      </c>
      <c r="P6259" s="2">
        <f t="shared" si="5353"/>
        <v>11500</v>
      </c>
      <c r="Q6259" s="2">
        <f t="shared" si="5347"/>
        <v>73.015873015873012</v>
      </c>
    </row>
    <row r="6260" spans="1:17">
      <c r="A6260" s="12" t="s">
        <v>2042</v>
      </c>
      <c r="B6260" s="12" t="s">
        <v>129</v>
      </c>
      <c r="C6260" s="12" t="s">
        <v>88</v>
      </c>
      <c r="D6260" s="12" t="s">
        <v>2073</v>
      </c>
      <c r="E6260" s="11">
        <v>6136</v>
      </c>
      <c r="F6260" s="12"/>
      <c r="G6260" s="84" t="s">
        <v>3105</v>
      </c>
      <c r="H6260" s="13" t="s">
        <v>23</v>
      </c>
      <c r="I6260" s="2">
        <v>43750</v>
      </c>
      <c r="J6260" s="2">
        <v>46750</v>
      </c>
      <c r="K6260" s="2">
        <v>33600</v>
      </c>
      <c r="L6260" s="2">
        <f t="shared" si="5351"/>
        <v>10000</v>
      </c>
      <c r="M6260" s="2">
        <v>5000</v>
      </c>
      <c r="N6260" s="2">
        <v>5000</v>
      </c>
      <c r="O6260" s="2">
        <v>0</v>
      </c>
      <c r="P6260" s="2">
        <f t="shared" si="5353"/>
        <v>43600</v>
      </c>
      <c r="Q6260" s="2">
        <f t="shared" si="5347"/>
        <v>93.262032085561501</v>
      </c>
    </row>
    <row r="6261" spans="1:17">
      <c r="A6261" s="12" t="s">
        <v>2042</v>
      </c>
      <c r="B6261" s="12" t="s">
        <v>129</v>
      </c>
      <c r="C6261" s="12" t="s">
        <v>88</v>
      </c>
      <c r="D6261" s="12" t="s">
        <v>2073</v>
      </c>
      <c r="E6261" s="11">
        <v>6137</v>
      </c>
      <c r="F6261" s="12"/>
      <c r="G6261" s="84" t="s">
        <v>3105</v>
      </c>
      <c r="H6261" s="13" t="s">
        <v>24</v>
      </c>
      <c r="I6261" s="2">
        <v>57500</v>
      </c>
      <c r="J6261" s="2">
        <v>47500</v>
      </c>
      <c r="K6261" s="2">
        <v>28000</v>
      </c>
      <c r="L6261" s="2">
        <f t="shared" si="5351"/>
        <v>15000</v>
      </c>
      <c r="M6261" s="2">
        <v>5000</v>
      </c>
      <c r="N6261" s="2">
        <v>5000</v>
      </c>
      <c r="O6261" s="2">
        <v>5000</v>
      </c>
      <c r="P6261" s="2">
        <f t="shared" si="5353"/>
        <v>43000</v>
      </c>
      <c r="Q6261" s="2">
        <f t="shared" si="5347"/>
        <v>90.526315789473685</v>
      </c>
    </row>
    <row r="6262" spans="1:17">
      <c r="A6262" s="12" t="s">
        <v>2042</v>
      </c>
      <c r="B6262" s="12" t="s">
        <v>129</v>
      </c>
      <c r="C6262" s="12" t="s">
        <v>88</v>
      </c>
      <c r="D6262" s="12" t="s">
        <v>2073</v>
      </c>
      <c r="E6262" s="11">
        <v>6138</v>
      </c>
      <c r="F6262" s="12"/>
      <c r="G6262" s="84" t="s">
        <v>3105</v>
      </c>
      <c r="H6262" s="13" t="s">
        <v>25</v>
      </c>
      <c r="I6262" s="2">
        <v>17813</v>
      </c>
      <c r="J6262" s="2">
        <v>17813</v>
      </c>
      <c r="K6262" s="2">
        <v>11500</v>
      </c>
      <c r="L6262" s="2">
        <f t="shared" si="5351"/>
        <v>6000</v>
      </c>
      <c r="M6262" s="2">
        <v>2000</v>
      </c>
      <c r="N6262" s="2">
        <v>2000</v>
      </c>
      <c r="O6262" s="2">
        <v>2000</v>
      </c>
      <c r="P6262" s="2">
        <f t="shared" si="5353"/>
        <v>17500</v>
      </c>
      <c r="Q6262" s="2">
        <f t="shared" si="5347"/>
        <v>98.242856340874638</v>
      </c>
    </row>
    <row r="6263" spans="1:17">
      <c r="A6263" s="17" t="s">
        <v>2042</v>
      </c>
      <c r="B6263" s="17" t="s">
        <v>129</v>
      </c>
      <c r="C6263" s="17" t="s">
        <v>88</v>
      </c>
      <c r="D6263" s="17" t="s">
        <v>2073</v>
      </c>
      <c r="E6263" s="17" t="s">
        <v>99</v>
      </c>
      <c r="F6263" s="12" t="s">
        <v>0</v>
      </c>
      <c r="G6263" s="84" t="s">
        <v>0</v>
      </c>
      <c r="H6263" s="18" t="s">
        <v>26</v>
      </c>
      <c r="I6263" s="3">
        <v>978861</v>
      </c>
      <c r="J6263" s="3">
        <f t="shared" ref="J6263:K6263" si="5363">SUM(J6264:J6267)</f>
        <v>918611</v>
      </c>
      <c r="K6263" s="3">
        <f t="shared" si="5363"/>
        <v>574791</v>
      </c>
      <c r="L6263" s="3">
        <f t="shared" si="5351"/>
        <v>192900</v>
      </c>
      <c r="M6263" s="3">
        <f t="shared" ref="M6263:O6263" si="5364">SUM(M6264:M6267)</f>
        <v>104300</v>
      </c>
      <c r="N6263" s="3">
        <f t="shared" si="5364"/>
        <v>44300</v>
      </c>
      <c r="O6263" s="3">
        <f t="shared" si="5364"/>
        <v>44300</v>
      </c>
      <c r="P6263" s="3">
        <f t="shared" si="5353"/>
        <v>767691</v>
      </c>
      <c r="Q6263" s="3">
        <f t="shared" si="5347"/>
        <v>83.57084772553344</v>
      </c>
    </row>
    <row r="6264" spans="1:17">
      <c r="A6264" s="12" t="s">
        <v>2042</v>
      </c>
      <c r="B6264" s="12" t="s">
        <v>129</v>
      </c>
      <c r="C6264" s="12" t="s">
        <v>88</v>
      </c>
      <c r="D6264" s="12" t="s">
        <v>2073</v>
      </c>
      <c r="E6264" s="11">
        <v>6139</v>
      </c>
      <c r="F6264" s="12"/>
      <c r="G6264" s="84" t="s">
        <v>3105</v>
      </c>
      <c r="H6264" s="13" t="s">
        <v>26</v>
      </c>
      <c r="I6264" s="2">
        <v>835483</v>
      </c>
      <c r="J6264" s="2">
        <v>775233</v>
      </c>
      <c r="K6264" s="2">
        <v>549750</v>
      </c>
      <c r="L6264" s="2">
        <f t="shared" si="5351"/>
        <v>180000</v>
      </c>
      <c r="M6264" s="2">
        <v>100000</v>
      </c>
      <c r="N6264" s="2">
        <v>40000</v>
      </c>
      <c r="O6264" s="2">
        <v>40000</v>
      </c>
      <c r="P6264" s="2">
        <f t="shared" si="5353"/>
        <v>729750</v>
      </c>
      <c r="Q6264" s="2">
        <f t="shared" si="5347"/>
        <v>94.132989694711128</v>
      </c>
    </row>
    <row r="6265" spans="1:17">
      <c r="A6265" s="12" t="s">
        <v>2042</v>
      </c>
      <c r="B6265" s="12" t="s">
        <v>129</v>
      </c>
      <c r="C6265" s="12" t="s">
        <v>88</v>
      </c>
      <c r="D6265" s="12" t="s">
        <v>2073</v>
      </c>
      <c r="E6265" s="11">
        <v>6139</v>
      </c>
      <c r="F6265" s="12" t="s">
        <v>2080</v>
      </c>
      <c r="G6265" s="84" t="s">
        <v>3105</v>
      </c>
      <c r="H6265" s="13" t="s">
        <v>108</v>
      </c>
      <c r="I6265" s="2">
        <v>17578</v>
      </c>
      <c r="J6265" s="2">
        <v>17578</v>
      </c>
      <c r="K6265" s="2">
        <v>10141</v>
      </c>
      <c r="L6265" s="2">
        <f t="shared" si="5351"/>
        <v>5100</v>
      </c>
      <c r="M6265" s="2">
        <v>1700</v>
      </c>
      <c r="N6265" s="2">
        <v>1700</v>
      </c>
      <c r="O6265" s="2">
        <v>1700</v>
      </c>
      <c r="P6265" s="2">
        <f t="shared" si="5353"/>
        <v>15241</v>
      </c>
      <c r="Q6265" s="2">
        <f t="shared" si="5347"/>
        <v>86.704972124246211</v>
      </c>
    </row>
    <row r="6266" spans="1:17" ht="22.5">
      <c r="A6266" s="12" t="s">
        <v>2042</v>
      </c>
      <c r="B6266" s="12" t="s">
        <v>129</v>
      </c>
      <c r="C6266" s="12" t="s">
        <v>88</v>
      </c>
      <c r="D6266" s="12" t="s">
        <v>2073</v>
      </c>
      <c r="E6266" s="11">
        <v>6139</v>
      </c>
      <c r="F6266" s="12" t="s">
        <v>2081</v>
      </c>
      <c r="G6266" s="84" t="s">
        <v>3105</v>
      </c>
      <c r="H6266" s="13" t="s">
        <v>114</v>
      </c>
      <c r="I6266" s="2">
        <v>25800</v>
      </c>
      <c r="J6266" s="2">
        <v>25800</v>
      </c>
      <c r="K6266" s="2">
        <v>14900</v>
      </c>
      <c r="L6266" s="2">
        <f t="shared" si="5351"/>
        <v>7800</v>
      </c>
      <c r="M6266" s="2">
        <v>2600</v>
      </c>
      <c r="N6266" s="2">
        <v>2600</v>
      </c>
      <c r="O6266" s="2">
        <v>2600</v>
      </c>
      <c r="P6266" s="2">
        <f t="shared" si="5353"/>
        <v>22700</v>
      </c>
      <c r="Q6266" s="2">
        <f t="shared" si="5347"/>
        <v>87.984496124031011</v>
      </c>
    </row>
    <row r="6267" spans="1:17">
      <c r="A6267" s="12" t="s">
        <v>2042</v>
      </c>
      <c r="B6267" s="12" t="s">
        <v>129</v>
      </c>
      <c r="C6267" s="12" t="s">
        <v>88</v>
      </c>
      <c r="D6267" s="12" t="s">
        <v>2073</v>
      </c>
      <c r="E6267" s="11">
        <v>6139</v>
      </c>
      <c r="F6267" s="12" t="s">
        <v>3061</v>
      </c>
      <c r="G6267" s="84" t="s">
        <v>3105</v>
      </c>
      <c r="H6267" s="13" t="s">
        <v>2082</v>
      </c>
      <c r="I6267" s="2">
        <v>100000</v>
      </c>
      <c r="J6267" s="2">
        <v>100000</v>
      </c>
      <c r="K6267" s="2">
        <v>0</v>
      </c>
      <c r="L6267" s="2">
        <f t="shared" si="5351"/>
        <v>0</v>
      </c>
      <c r="M6267" s="2"/>
      <c r="N6267" s="2"/>
      <c r="O6267" s="2"/>
      <c r="P6267" s="2">
        <f t="shared" si="5353"/>
        <v>0</v>
      </c>
      <c r="Q6267" s="2">
        <f t="shared" si="5347"/>
        <v>0</v>
      </c>
    </row>
    <row r="6268" spans="1:17" ht="22.5">
      <c r="A6268" s="17" t="s">
        <v>0</v>
      </c>
      <c r="B6268" s="17" t="s">
        <v>0</v>
      </c>
      <c r="C6268" s="17" t="s">
        <v>0</v>
      </c>
      <c r="D6268" s="18" t="s">
        <v>0</v>
      </c>
      <c r="E6268" s="18" t="s">
        <v>0</v>
      </c>
      <c r="F6268" s="18" t="s">
        <v>0</v>
      </c>
      <c r="G6268" s="81" t="s">
        <v>0</v>
      </c>
      <c r="H6268" s="24" t="s">
        <v>36</v>
      </c>
      <c r="I6268" s="29">
        <v>100</v>
      </c>
      <c r="J6268" s="29">
        <f t="shared" ref="J6268:K6269" si="5365">SUM(J6269)</f>
        <v>100</v>
      </c>
      <c r="K6268" s="29">
        <f t="shared" si="5365"/>
        <v>0</v>
      </c>
      <c r="L6268" s="29">
        <f t="shared" si="5351"/>
        <v>0</v>
      </c>
      <c r="M6268" s="29">
        <f t="shared" ref="M6268:O6269" si="5366">SUM(M6269)</f>
        <v>0</v>
      </c>
      <c r="N6268" s="29">
        <f t="shared" si="5366"/>
        <v>0</v>
      </c>
      <c r="O6268" s="29">
        <f t="shared" si="5366"/>
        <v>0</v>
      </c>
      <c r="P6268" s="29">
        <f t="shared" si="5353"/>
        <v>0</v>
      </c>
      <c r="Q6268" s="29">
        <f t="shared" si="5347"/>
        <v>0</v>
      </c>
    </row>
    <row r="6269" spans="1:17">
      <c r="A6269" s="12" t="s">
        <v>2042</v>
      </c>
      <c r="B6269" s="12" t="s">
        <v>129</v>
      </c>
      <c r="C6269" s="12" t="s">
        <v>88</v>
      </c>
      <c r="D6269" s="12" t="s">
        <v>2073</v>
      </c>
      <c r="E6269" s="18" t="s">
        <v>28</v>
      </c>
      <c r="F6269" s="18" t="s">
        <v>0</v>
      </c>
      <c r="G6269" s="81" t="s">
        <v>0</v>
      </c>
      <c r="H6269" s="18" t="s">
        <v>29</v>
      </c>
      <c r="I6269" s="3">
        <v>100</v>
      </c>
      <c r="J6269" s="3">
        <f t="shared" si="5365"/>
        <v>100</v>
      </c>
      <c r="K6269" s="3">
        <f t="shared" si="5365"/>
        <v>0</v>
      </c>
      <c r="L6269" s="3">
        <f t="shared" si="5351"/>
        <v>0</v>
      </c>
      <c r="M6269" s="3">
        <f t="shared" si="5366"/>
        <v>0</v>
      </c>
      <c r="N6269" s="3">
        <f t="shared" si="5366"/>
        <v>0</v>
      </c>
      <c r="O6269" s="3">
        <f t="shared" si="5366"/>
        <v>0</v>
      </c>
      <c r="P6269" s="3">
        <f t="shared" si="5353"/>
        <v>0</v>
      </c>
      <c r="Q6269" s="3">
        <f t="shared" si="5347"/>
        <v>0</v>
      </c>
    </row>
    <row r="6270" spans="1:17">
      <c r="A6270" s="12" t="s">
        <v>2042</v>
      </c>
      <c r="B6270" s="12" t="s">
        <v>129</v>
      </c>
      <c r="C6270" s="12" t="s">
        <v>88</v>
      </c>
      <c r="D6270" s="12" t="s">
        <v>2073</v>
      </c>
      <c r="E6270" s="11">
        <v>6148</v>
      </c>
      <c r="F6270" s="12"/>
      <c r="G6270" s="84" t="s">
        <v>3105</v>
      </c>
      <c r="H6270" s="13" t="s">
        <v>35</v>
      </c>
      <c r="I6270" s="2">
        <v>100</v>
      </c>
      <c r="J6270" s="2">
        <v>100</v>
      </c>
      <c r="K6270" s="2">
        <v>0</v>
      </c>
      <c r="L6270" s="2">
        <f t="shared" si="5351"/>
        <v>0</v>
      </c>
      <c r="M6270" s="2"/>
      <c r="N6270" s="2"/>
      <c r="O6270" s="2"/>
      <c r="P6270" s="2">
        <f t="shared" si="5353"/>
        <v>0</v>
      </c>
      <c r="Q6270" s="2">
        <f t="shared" si="5347"/>
        <v>0</v>
      </c>
    </row>
    <row r="6271" spans="1:17" ht="22.5">
      <c r="A6271" s="17" t="s">
        <v>0</v>
      </c>
      <c r="B6271" s="17" t="s">
        <v>0</v>
      </c>
      <c r="C6271" s="17" t="s">
        <v>0</v>
      </c>
      <c r="D6271" s="18" t="s">
        <v>0</v>
      </c>
      <c r="E6271" s="18" t="s">
        <v>0</v>
      </c>
      <c r="F6271" s="18" t="s">
        <v>0</v>
      </c>
      <c r="G6271" s="81" t="s">
        <v>0</v>
      </c>
      <c r="H6271" s="24" t="s">
        <v>58</v>
      </c>
      <c r="I6271" s="29">
        <v>57000</v>
      </c>
      <c r="J6271" s="29">
        <f t="shared" ref="J6271:K6271" si="5367">SUM(J6272)</f>
        <v>42000</v>
      </c>
      <c r="K6271" s="29">
        <f t="shared" si="5367"/>
        <v>13000</v>
      </c>
      <c r="L6271" s="29">
        <f t="shared" si="5351"/>
        <v>8000</v>
      </c>
      <c r="M6271" s="29">
        <f t="shared" ref="M6271:O6271" si="5368">SUM(M6272)</f>
        <v>8000</v>
      </c>
      <c r="N6271" s="29">
        <f t="shared" si="5368"/>
        <v>0</v>
      </c>
      <c r="O6271" s="29">
        <f t="shared" si="5368"/>
        <v>0</v>
      </c>
      <c r="P6271" s="29">
        <f t="shared" si="5353"/>
        <v>21000</v>
      </c>
      <c r="Q6271" s="29">
        <f t="shared" si="5347"/>
        <v>50</v>
      </c>
    </row>
    <row r="6272" spans="1:17">
      <c r="A6272" s="12" t="s">
        <v>2042</v>
      </c>
      <c r="B6272" s="12" t="s">
        <v>129</v>
      </c>
      <c r="C6272" s="12" t="s">
        <v>88</v>
      </c>
      <c r="D6272" s="12" t="s">
        <v>2073</v>
      </c>
      <c r="E6272" s="18" t="s">
        <v>50</v>
      </c>
      <c r="F6272" s="18" t="s">
        <v>0</v>
      </c>
      <c r="G6272" s="81" t="s">
        <v>0</v>
      </c>
      <c r="H6272" s="18" t="s">
        <v>51</v>
      </c>
      <c r="I6272" s="3">
        <v>57000</v>
      </c>
      <c r="J6272" s="3">
        <f t="shared" ref="J6272" si="5369">SUM(J6273:J6274)</f>
        <v>42000</v>
      </c>
      <c r="K6272" s="3">
        <f t="shared" ref="K6272" si="5370">SUM(K6273:K6274)</f>
        <v>13000</v>
      </c>
      <c r="L6272" s="3">
        <f t="shared" si="5351"/>
        <v>8000</v>
      </c>
      <c r="M6272" s="3">
        <f t="shared" ref="M6272:O6272" si="5371">SUM(M6273:M6274)</f>
        <v>8000</v>
      </c>
      <c r="N6272" s="3">
        <f t="shared" si="5371"/>
        <v>0</v>
      </c>
      <c r="O6272" s="3">
        <f t="shared" si="5371"/>
        <v>0</v>
      </c>
      <c r="P6272" s="3">
        <f t="shared" si="5353"/>
        <v>21000</v>
      </c>
      <c r="Q6272" s="3">
        <f t="shared" si="5347"/>
        <v>50</v>
      </c>
    </row>
    <row r="6273" spans="1:17">
      <c r="A6273" s="12" t="s">
        <v>2042</v>
      </c>
      <c r="B6273" s="12" t="s">
        <v>129</v>
      </c>
      <c r="C6273" s="12" t="s">
        <v>88</v>
      </c>
      <c r="D6273" s="12" t="s">
        <v>2073</v>
      </c>
      <c r="E6273" s="11">
        <v>8213</v>
      </c>
      <c r="F6273" s="12"/>
      <c r="G6273" s="84" t="s">
        <v>3105</v>
      </c>
      <c r="H6273" s="13" t="s">
        <v>54</v>
      </c>
      <c r="I6273" s="2">
        <v>36000</v>
      </c>
      <c r="J6273" s="2">
        <v>21000</v>
      </c>
      <c r="K6273" s="2">
        <v>13000</v>
      </c>
      <c r="L6273" s="2">
        <f t="shared" si="5351"/>
        <v>8000</v>
      </c>
      <c r="M6273" s="2">
        <v>8000</v>
      </c>
      <c r="N6273" s="2"/>
      <c r="O6273" s="2"/>
      <c r="P6273" s="2">
        <f t="shared" si="5353"/>
        <v>21000</v>
      </c>
      <c r="Q6273" s="2">
        <f t="shared" si="5347"/>
        <v>100</v>
      </c>
    </row>
    <row r="6274" spans="1:17">
      <c r="A6274" s="12" t="s">
        <v>2042</v>
      </c>
      <c r="B6274" s="12" t="s">
        <v>129</v>
      </c>
      <c r="C6274" s="12" t="s">
        <v>88</v>
      </c>
      <c r="D6274" s="12" t="s">
        <v>2073</v>
      </c>
      <c r="E6274" s="11">
        <v>8216</v>
      </c>
      <c r="F6274" s="12"/>
      <c r="G6274" s="84" t="s">
        <v>3105</v>
      </c>
      <c r="H6274" s="13" t="s">
        <v>57</v>
      </c>
      <c r="I6274" s="2">
        <v>21000</v>
      </c>
      <c r="J6274" s="2">
        <v>21000</v>
      </c>
      <c r="K6274" s="2">
        <v>0</v>
      </c>
      <c r="L6274" s="2">
        <f t="shared" si="5351"/>
        <v>0</v>
      </c>
      <c r="M6274" s="2"/>
      <c r="N6274" s="2"/>
      <c r="O6274" s="2"/>
      <c r="P6274" s="2">
        <f t="shared" si="5353"/>
        <v>0</v>
      </c>
      <c r="Q6274" s="2">
        <f t="shared" si="5347"/>
        <v>0</v>
      </c>
    </row>
    <row r="6275" spans="1:17">
      <c r="A6275" s="13" t="s">
        <v>0</v>
      </c>
      <c r="B6275" s="13" t="s">
        <v>0</v>
      </c>
      <c r="C6275" s="13" t="s">
        <v>0</v>
      </c>
      <c r="D6275" s="13" t="s">
        <v>0</v>
      </c>
      <c r="E6275" s="13" t="s">
        <v>0</v>
      </c>
      <c r="F6275" s="13" t="s">
        <v>0</v>
      </c>
      <c r="G6275" s="84" t="s">
        <v>0</v>
      </c>
      <c r="H6275" s="24" t="s">
        <v>2083</v>
      </c>
      <c r="I6275" s="29">
        <v>9417702</v>
      </c>
      <c r="J6275" s="29">
        <f t="shared" ref="J6275:K6275" si="5372">SUM(J6271,J6268,J6243)</f>
        <v>9230892</v>
      </c>
      <c r="K6275" s="29">
        <f t="shared" si="5372"/>
        <v>5082562</v>
      </c>
      <c r="L6275" s="29">
        <f t="shared" si="5351"/>
        <v>2293200</v>
      </c>
      <c r="M6275" s="29">
        <f t="shared" ref="M6275:O6275" si="5373">SUM(M6271,M6268,M6243)</f>
        <v>808400</v>
      </c>
      <c r="N6275" s="29">
        <f t="shared" si="5373"/>
        <v>730400</v>
      </c>
      <c r="O6275" s="29">
        <f t="shared" si="5373"/>
        <v>754400</v>
      </c>
      <c r="P6275" s="29">
        <f t="shared" si="5353"/>
        <v>7375762</v>
      </c>
      <c r="Q6275" s="29">
        <f t="shared" si="5347"/>
        <v>79.903025623092546</v>
      </c>
    </row>
    <row r="6276" spans="1:17" ht="15.75" thickBot="1">
      <c r="A6276" s="13" t="s">
        <v>0</v>
      </c>
      <c r="B6276" s="13" t="s">
        <v>0</v>
      </c>
      <c r="C6276" s="13" t="s">
        <v>0</v>
      </c>
      <c r="D6276" s="13" t="s">
        <v>0</v>
      </c>
      <c r="E6276" s="13" t="s">
        <v>0</v>
      </c>
      <c r="F6276" s="13" t="s">
        <v>0</v>
      </c>
      <c r="G6276" s="84" t="s">
        <v>0</v>
      </c>
      <c r="H6276" s="18" t="s">
        <v>125</v>
      </c>
      <c r="I6276" s="3">
        <v>253</v>
      </c>
      <c r="J6276" s="3">
        <v>253</v>
      </c>
      <c r="K6276" s="3">
        <v>0</v>
      </c>
      <c r="L6276" s="3">
        <f t="shared" si="5351"/>
        <v>0</v>
      </c>
      <c r="M6276" s="3"/>
      <c r="N6276" s="3"/>
      <c r="O6276" s="3"/>
      <c r="P6276" s="3">
        <f t="shared" si="5353"/>
        <v>0</v>
      </c>
      <c r="Q6276" s="3">
        <f t="shared" si="5347"/>
        <v>0</v>
      </c>
    </row>
    <row r="6277" spans="1:17" ht="45.75" thickBot="1">
      <c r="A6277" s="109" t="s">
        <v>0</v>
      </c>
      <c r="B6277" s="109" t="s">
        <v>0</v>
      </c>
      <c r="C6277" s="109" t="s">
        <v>0</v>
      </c>
      <c r="D6277" s="109" t="s">
        <v>0</v>
      </c>
      <c r="E6277" s="109" t="s">
        <v>0</v>
      </c>
      <c r="F6277" s="109" t="s">
        <v>0</v>
      </c>
      <c r="G6277" s="121" t="s">
        <v>0</v>
      </c>
      <c r="H6277" s="1" t="s">
        <v>126</v>
      </c>
      <c r="I6277" s="1" t="s">
        <v>3016</v>
      </c>
      <c r="J6277" s="1" t="s">
        <v>3199</v>
      </c>
      <c r="K6277" s="1" t="s">
        <v>3198</v>
      </c>
      <c r="L6277" s="1" t="s">
        <v>3191</v>
      </c>
      <c r="M6277" s="1" t="s">
        <v>3193</v>
      </c>
      <c r="N6277" s="1" t="s">
        <v>3194</v>
      </c>
      <c r="O6277" s="1" t="s">
        <v>3195</v>
      </c>
      <c r="P6277" s="1" t="s">
        <v>3192</v>
      </c>
      <c r="Q6277" s="1" t="s">
        <v>3185</v>
      </c>
    </row>
    <row r="6278" spans="1:17">
      <c r="A6278" s="110"/>
      <c r="B6278" s="110"/>
      <c r="C6278" s="110"/>
      <c r="D6278" s="110"/>
      <c r="E6278" s="110"/>
      <c r="F6278" s="110"/>
      <c r="G6278" s="122"/>
      <c r="H6278" s="26" t="s">
        <v>0</v>
      </c>
      <c r="I6278" s="28">
        <v>1</v>
      </c>
      <c r="J6278" s="28">
        <v>2</v>
      </c>
      <c r="K6278" s="28">
        <v>3</v>
      </c>
      <c r="L6278" s="28" t="s">
        <v>3186</v>
      </c>
      <c r="M6278" s="28">
        <v>5</v>
      </c>
      <c r="N6278" s="28">
        <v>6</v>
      </c>
      <c r="O6278" s="28">
        <v>7</v>
      </c>
      <c r="P6278" s="28" t="s">
        <v>3187</v>
      </c>
      <c r="Q6278" s="28">
        <v>9</v>
      </c>
    </row>
    <row r="6279" spans="1:17">
      <c r="A6279" s="110"/>
      <c r="B6279" s="110"/>
      <c r="C6279" s="110"/>
      <c r="D6279" s="110"/>
      <c r="E6279" s="110"/>
      <c r="F6279" s="110"/>
      <c r="G6279" s="122"/>
      <c r="H6279" s="8" t="s">
        <v>194</v>
      </c>
      <c r="I6279" s="9">
        <v>9417702</v>
      </c>
      <c r="J6279" s="9">
        <f t="shared" ref="J6279" si="5374">SUM(J6275)</f>
        <v>9230892</v>
      </c>
      <c r="K6279" s="9">
        <f t="shared" ref="K6279" si="5375">SUM(K6275)</f>
        <v>5082562</v>
      </c>
      <c r="L6279" s="9">
        <f t="shared" ref="L6279:L6280" si="5376">M6279+N6279+O6279</f>
        <v>2293200</v>
      </c>
      <c r="M6279" s="9">
        <f t="shared" ref="M6279:O6279" si="5377">SUM(M6275)</f>
        <v>808400</v>
      </c>
      <c r="N6279" s="9">
        <f t="shared" si="5377"/>
        <v>730400</v>
      </c>
      <c r="O6279" s="9">
        <f t="shared" si="5377"/>
        <v>754400</v>
      </c>
      <c r="P6279" s="9">
        <f t="shared" ref="P6279:P6280" si="5378">SUM(K6279+L6279)</f>
        <v>7375762</v>
      </c>
      <c r="Q6279" s="9">
        <f t="shared" si="5347"/>
        <v>79.903025623092546</v>
      </c>
    </row>
    <row r="6280" spans="1:17">
      <c r="A6280" s="110"/>
      <c r="B6280" s="110"/>
      <c r="C6280" s="110"/>
      <c r="D6280" s="110"/>
      <c r="E6280" s="110"/>
      <c r="F6280" s="110"/>
      <c r="G6280" s="122"/>
      <c r="H6280" s="10" t="s">
        <v>68</v>
      </c>
      <c r="I6280" s="9">
        <v>9417702</v>
      </c>
      <c r="J6280" s="9">
        <f t="shared" ref="J6280" si="5379">SUM(J6279)</f>
        <v>9230892</v>
      </c>
      <c r="K6280" s="9">
        <f t="shared" ref="K6280" si="5380">SUM(K6279)</f>
        <v>5082562</v>
      </c>
      <c r="L6280" s="9">
        <f t="shared" si="5376"/>
        <v>2293200</v>
      </c>
      <c r="M6280" s="9">
        <f t="shared" ref="M6280:O6280" si="5381">SUM(M6279)</f>
        <v>808400</v>
      </c>
      <c r="N6280" s="9">
        <f t="shared" si="5381"/>
        <v>730400</v>
      </c>
      <c r="O6280" s="9">
        <f t="shared" si="5381"/>
        <v>754400</v>
      </c>
      <c r="P6280" s="9">
        <f t="shared" si="5378"/>
        <v>7375762</v>
      </c>
      <c r="Q6280" s="9">
        <f t="shared" si="5347"/>
        <v>79.903025623092546</v>
      </c>
    </row>
    <row r="6281" spans="1:17">
      <c r="A6281" s="111"/>
      <c r="B6281" s="111"/>
      <c r="C6281" s="111"/>
      <c r="D6281" s="111"/>
      <c r="E6281" s="111"/>
      <c r="F6281" s="111"/>
      <c r="G6281" s="123"/>
      <c r="Q6281" t="str">
        <f t="shared" si="5347"/>
        <v>-</v>
      </c>
    </row>
    <row r="6282" spans="1:17" ht="15.75" thickBot="1">
      <c r="A6282" s="13" t="s">
        <v>0</v>
      </c>
      <c r="B6282" s="13" t="s">
        <v>0</v>
      </c>
      <c r="C6282" s="13" t="s">
        <v>0</v>
      </c>
      <c r="D6282" s="13" t="s">
        <v>0</v>
      </c>
      <c r="E6282" s="13" t="s">
        <v>0</v>
      </c>
      <c r="F6282" s="13" t="s">
        <v>0</v>
      </c>
      <c r="G6282" s="84" t="s">
        <v>0</v>
      </c>
      <c r="H6282" s="27" t="s">
        <v>0</v>
      </c>
      <c r="I6282" s="27"/>
      <c r="J6282" s="27"/>
      <c r="K6282" s="27"/>
      <c r="L6282" s="27"/>
      <c r="M6282" s="27"/>
      <c r="N6282" s="27"/>
      <c r="O6282" s="27"/>
      <c r="P6282" s="27"/>
      <c r="Q6282" s="27" t="str">
        <f t="shared" si="5347"/>
        <v>-</v>
      </c>
    </row>
    <row r="6283" spans="1:17" ht="45.75" thickBot="1">
      <c r="A6283" s="1" t="s">
        <v>82</v>
      </c>
      <c r="B6283" s="1" t="s">
        <v>83</v>
      </c>
      <c r="C6283" s="1" t="s">
        <v>84</v>
      </c>
      <c r="D6283" s="19" t="s">
        <v>0</v>
      </c>
      <c r="E6283" s="1" t="s">
        <v>85</v>
      </c>
      <c r="F6283" s="1" t="s">
        <v>86</v>
      </c>
      <c r="G6283" s="82" t="s">
        <v>87</v>
      </c>
      <c r="H6283" s="1" t="s">
        <v>1</v>
      </c>
      <c r="I6283" s="1" t="s">
        <v>3016</v>
      </c>
      <c r="J6283" s="1" t="s">
        <v>3199</v>
      </c>
      <c r="K6283" s="1" t="s">
        <v>3198</v>
      </c>
      <c r="L6283" s="1" t="s">
        <v>3191</v>
      </c>
      <c r="M6283" s="1" t="s">
        <v>3193</v>
      </c>
      <c r="N6283" s="1" t="s">
        <v>3194</v>
      </c>
      <c r="O6283" s="1" t="s">
        <v>3195</v>
      </c>
      <c r="P6283" s="1" t="s">
        <v>3192</v>
      </c>
      <c r="Q6283" s="1" t="s">
        <v>3185</v>
      </c>
    </row>
    <row r="6284" spans="1:17">
      <c r="A6284" s="20" t="s">
        <v>0</v>
      </c>
      <c r="B6284" s="20" t="s">
        <v>0</v>
      </c>
      <c r="C6284" s="20" t="s">
        <v>0</v>
      </c>
      <c r="D6284" s="21" t="s">
        <v>0</v>
      </c>
      <c r="E6284" s="21" t="s">
        <v>0</v>
      </c>
      <c r="F6284" s="22" t="s">
        <v>0</v>
      </c>
      <c r="G6284" s="83" t="s">
        <v>0</v>
      </c>
      <c r="H6284" s="23" t="s">
        <v>0</v>
      </c>
      <c r="I6284" s="28">
        <v>1</v>
      </c>
      <c r="J6284" s="28">
        <v>2</v>
      </c>
      <c r="K6284" s="28">
        <v>3</v>
      </c>
      <c r="L6284" s="28" t="s">
        <v>3186</v>
      </c>
      <c r="M6284" s="28">
        <v>5</v>
      </c>
      <c r="N6284" s="28">
        <v>6</v>
      </c>
      <c r="O6284" s="28">
        <v>7</v>
      </c>
      <c r="P6284" s="28" t="s">
        <v>3187</v>
      </c>
      <c r="Q6284" s="28">
        <v>9</v>
      </c>
    </row>
    <row r="6285" spans="1:17">
      <c r="A6285" s="17" t="s">
        <v>2042</v>
      </c>
      <c r="B6285" s="17" t="s">
        <v>129</v>
      </c>
      <c r="C6285" s="12" t="s">
        <v>897</v>
      </c>
      <c r="D6285" s="12" t="s">
        <v>2084</v>
      </c>
      <c r="E6285" s="18" t="s">
        <v>0</v>
      </c>
      <c r="F6285" s="18" t="s">
        <v>0</v>
      </c>
      <c r="G6285" s="81" t="s">
        <v>0</v>
      </c>
      <c r="H6285" s="18" t="s">
        <v>2085</v>
      </c>
      <c r="I6285" s="11"/>
      <c r="J6285" s="11"/>
      <c r="K6285" s="11"/>
      <c r="L6285" s="11"/>
      <c r="M6285" s="11"/>
      <c r="N6285" s="11"/>
      <c r="O6285" s="11"/>
      <c r="P6285" s="11"/>
      <c r="Q6285" s="11" t="str">
        <f t="shared" si="5347"/>
        <v>-</v>
      </c>
    </row>
    <row r="6286" spans="1:17" ht="22.5">
      <c r="A6286" s="17" t="s">
        <v>0</v>
      </c>
      <c r="B6286" s="17" t="s">
        <v>0</v>
      </c>
      <c r="C6286" s="17" t="s">
        <v>0</v>
      </c>
      <c r="D6286" s="18" t="s">
        <v>0</v>
      </c>
      <c r="E6286" s="18" t="s">
        <v>0</v>
      </c>
      <c r="F6286" s="18" t="s">
        <v>0</v>
      </c>
      <c r="G6286" s="81" t="s">
        <v>0</v>
      </c>
      <c r="H6286" s="24" t="s">
        <v>27</v>
      </c>
      <c r="I6286" s="29">
        <v>2809205</v>
      </c>
      <c r="J6286" s="29">
        <f t="shared" ref="J6286" si="5382">SUM(J6287,J6295,J6297)</f>
        <v>2799710</v>
      </c>
      <c r="K6286" s="29">
        <f t="shared" ref="K6286" si="5383">SUM(K6287,K6295,K6297)</f>
        <v>1501698</v>
      </c>
      <c r="L6286" s="29">
        <f t="shared" ref="L6286:L6317" si="5384">M6286+N6286+O6286</f>
        <v>624600</v>
      </c>
      <c r="M6286" s="29">
        <f t="shared" ref="M6286:O6286" si="5385">SUM(M6287,M6295,M6297)</f>
        <v>223600</v>
      </c>
      <c r="N6286" s="29">
        <f t="shared" si="5385"/>
        <v>196550</v>
      </c>
      <c r="O6286" s="29">
        <f t="shared" si="5385"/>
        <v>204450</v>
      </c>
      <c r="P6286" s="29">
        <f t="shared" ref="P6286:P6317" si="5386">SUM(K6286+L6286)</f>
        <v>2126298</v>
      </c>
      <c r="Q6286" s="29">
        <f t="shared" si="5347"/>
        <v>75.947080233309876</v>
      </c>
    </row>
    <row r="6287" spans="1:17">
      <c r="A6287" s="12" t="s">
        <v>2042</v>
      </c>
      <c r="B6287" s="12" t="s">
        <v>129</v>
      </c>
      <c r="C6287" s="12" t="s">
        <v>897</v>
      </c>
      <c r="D6287" s="12" t="s">
        <v>2084</v>
      </c>
      <c r="E6287" s="18" t="s">
        <v>2</v>
      </c>
      <c r="F6287" s="18" t="s">
        <v>0</v>
      </c>
      <c r="G6287" s="81" t="s">
        <v>0</v>
      </c>
      <c r="H6287" s="18" t="s">
        <v>3</v>
      </c>
      <c r="I6287" s="3">
        <v>2275698</v>
      </c>
      <c r="J6287" s="3">
        <f t="shared" ref="J6287" si="5387">SUM(J6288:J6289)</f>
        <v>2292033</v>
      </c>
      <c r="K6287" s="3">
        <f t="shared" ref="K6287" si="5388">SUM(K6288:K6289)</f>
        <v>1151175</v>
      </c>
      <c r="L6287" s="3">
        <f t="shared" si="5384"/>
        <v>540400</v>
      </c>
      <c r="M6287" s="3">
        <f t="shared" ref="M6287:O6287" si="5389">SUM(M6288:M6289)</f>
        <v>183900</v>
      </c>
      <c r="N6287" s="3">
        <f t="shared" si="5389"/>
        <v>172600</v>
      </c>
      <c r="O6287" s="3">
        <f t="shared" si="5389"/>
        <v>183900</v>
      </c>
      <c r="P6287" s="3">
        <f t="shared" si="5386"/>
        <v>1691575</v>
      </c>
      <c r="Q6287" s="3">
        <f t="shared" si="5347"/>
        <v>73.802384171606604</v>
      </c>
    </row>
    <row r="6288" spans="1:17">
      <c r="A6288" s="12" t="s">
        <v>2042</v>
      </c>
      <c r="B6288" s="12" t="s">
        <v>129</v>
      </c>
      <c r="C6288" s="12" t="s">
        <v>897</v>
      </c>
      <c r="D6288" s="12" t="s">
        <v>2084</v>
      </c>
      <c r="E6288" s="11">
        <v>6111</v>
      </c>
      <c r="F6288" s="12"/>
      <c r="G6288" s="84" t="s">
        <v>3105</v>
      </c>
      <c r="H6288" s="13" t="s">
        <v>4</v>
      </c>
      <c r="I6288" s="2">
        <v>2070312</v>
      </c>
      <c r="J6288" s="2">
        <v>2070312</v>
      </c>
      <c r="K6288" s="2">
        <v>1003469</v>
      </c>
      <c r="L6288" s="2">
        <f t="shared" si="5384"/>
        <v>501000</v>
      </c>
      <c r="M6288" s="2">
        <v>167000</v>
      </c>
      <c r="N6288" s="2">
        <v>167000</v>
      </c>
      <c r="O6288" s="2">
        <v>167000</v>
      </c>
      <c r="P6288" s="2">
        <f t="shared" si="5386"/>
        <v>1504469</v>
      </c>
      <c r="Q6288" s="2">
        <f t="shared" si="5347"/>
        <v>72.668708870933457</v>
      </c>
    </row>
    <row r="6289" spans="1:17">
      <c r="A6289" s="17" t="s">
        <v>2042</v>
      </c>
      <c r="B6289" s="17" t="s">
        <v>129</v>
      </c>
      <c r="C6289" s="17" t="s">
        <v>897</v>
      </c>
      <c r="D6289" s="17" t="s">
        <v>2084</v>
      </c>
      <c r="E6289" s="17" t="s">
        <v>91</v>
      </c>
      <c r="F6289" s="12" t="s">
        <v>0</v>
      </c>
      <c r="G6289" s="84" t="s">
        <v>0</v>
      </c>
      <c r="H6289" s="18" t="s">
        <v>5</v>
      </c>
      <c r="I6289" s="3">
        <v>205386</v>
      </c>
      <c r="J6289" s="3">
        <f t="shared" ref="J6289:K6289" si="5390">SUM(J6290:J6294)</f>
        <v>221721</v>
      </c>
      <c r="K6289" s="3">
        <f t="shared" si="5390"/>
        <v>147706</v>
      </c>
      <c r="L6289" s="3">
        <f t="shared" si="5384"/>
        <v>39400</v>
      </c>
      <c r="M6289" s="3">
        <f t="shared" ref="M6289:O6289" si="5391">SUM(M6290:M6294)</f>
        <v>16900</v>
      </c>
      <c r="N6289" s="3">
        <f t="shared" si="5391"/>
        <v>5600</v>
      </c>
      <c r="O6289" s="3">
        <f t="shared" si="5391"/>
        <v>16900</v>
      </c>
      <c r="P6289" s="3">
        <f t="shared" si="5386"/>
        <v>187106</v>
      </c>
      <c r="Q6289" s="3">
        <f t="shared" si="5347"/>
        <v>84.388037217945083</v>
      </c>
    </row>
    <row r="6290" spans="1:17">
      <c r="A6290" s="12" t="s">
        <v>2042</v>
      </c>
      <c r="B6290" s="12" t="s">
        <v>129</v>
      </c>
      <c r="C6290" s="12" t="s">
        <v>897</v>
      </c>
      <c r="D6290" s="12" t="s">
        <v>2084</v>
      </c>
      <c r="E6290" s="11">
        <v>6112</v>
      </c>
      <c r="F6290" s="12" t="s">
        <v>2086</v>
      </c>
      <c r="G6290" s="84" t="s">
        <v>3105</v>
      </c>
      <c r="H6290" s="13" t="s">
        <v>9</v>
      </c>
      <c r="I6290" s="2">
        <v>28200</v>
      </c>
      <c r="J6290" s="2">
        <v>28200</v>
      </c>
      <c r="K6290" s="2">
        <v>14284</v>
      </c>
      <c r="L6290" s="2">
        <f t="shared" si="5384"/>
        <v>7800</v>
      </c>
      <c r="M6290" s="2">
        <v>2600</v>
      </c>
      <c r="N6290" s="2">
        <v>2600</v>
      </c>
      <c r="O6290" s="2">
        <v>2600</v>
      </c>
      <c r="P6290" s="2">
        <f t="shared" si="5386"/>
        <v>22084</v>
      </c>
      <c r="Q6290" s="2">
        <f t="shared" si="5347"/>
        <v>78.312056737588648</v>
      </c>
    </row>
    <row r="6291" spans="1:17">
      <c r="A6291" s="12" t="s">
        <v>2042</v>
      </c>
      <c r="B6291" s="12" t="s">
        <v>129</v>
      </c>
      <c r="C6291" s="12" t="s">
        <v>897</v>
      </c>
      <c r="D6291" s="12" t="s">
        <v>2084</v>
      </c>
      <c r="E6291" s="11">
        <v>6112</v>
      </c>
      <c r="F6291" s="12" t="s">
        <v>2087</v>
      </c>
      <c r="G6291" s="84" t="s">
        <v>3105</v>
      </c>
      <c r="H6291" s="13" t="s">
        <v>10</v>
      </c>
      <c r="I6291" s="2">
        <v>141586</v>
      </c>
      <c r="J6291" s="2">
        <v>141586</v>
      </c>
      <c r="K6291" s="2">
        <v>84287</v>
      </c>
      <c r="L6291" s="2">
        <f t="shared" si="5384"/>
        <v>31600</v>
      </c>
      <c r="M6291" s="2">
        <v>14300</v>
      </c>
      <c r="N6291" s="2">
        <v>3000</v>
      </c>
      <c r="O6291" s="2">
        <v>14300</v>
      </c>
      <c r="P6291" s="2">
        <f t="shared" si="5386"/>
        <v>115887</v>
      </c>
      <c r="Q6291" s="2">
        <f t="shared" si="5347"/>
        <v>81.84919412936307</v>
      </c>
    </row>
    <row r="6292" spans="1:17">
      <c r="A6292" s="12" t="s">
        <v>2042</v>
      </c>
      <c r="B6292" s="12" t="s">
        <v>129</v>
      </c>
      <c r="C6292" s="12" t="s">
        <v>897</v>
      </c>
      <c r="D6292" s="12" t="s">
        <v>2084</v>
      </c>
      <c r="E6292" s="11">
        <v>6112</v>
      </c>
      <c r="F6292" s="12" t="s">
        <v>2088</v>
      </c>
      <c r="G6292" s="84" t="s">
        <v>3105</v>
      </c>
      <c r="H6292" s="13" t="s">
        <v>7</v>
      </c>
      <c r="I6292" s="2">
        <v>21100</v>
      </c>
      <c r="J6292" s="2">
        <v>33605</v>
      </c>
      <c r="K6292" s="2">
        <v>33605</v>
      </c>
      <c r="L6292" s="2">
        <f t="shared" si="5384"/>
        <v>0</v>
      </c>
      <c r="M6292" s="2"/>
      <c r="N6292" s="2"/>
      <c r="O6292" s="2"/>
      <c r="P6292" s="2">
        <f t="shared" si="5386"/>
        <v>33605</v>
      </c>
      <c r="Q6292" s="2">
        <f t="shared" si="5347"/>
        <v>100</v>
      </c>
    </row>
    <row r="6293" spans="1:17">
      <c r="A6293" s="12" t="s">
        <v>2042</v>
      </c>
      <c r="B6293" s="12" t="s">
        <v>129</v>
      </c>
      <c r="C6293" s="12" t="s">
        <v>897</v>
      </c>
      <c r="D6293" s="12" t="s">
        <v>2084</v>
      </c>
      <c r="E6293" s="11">
        <v>6112</v>
      </c>
      <c r="F6293" s="12" t="s">
        <v>2089</v>
      </c>
      <c r="G6293" s="84" t="s">
        <v>3105</v>
      </c>
      <c r="H6293" s="13" t="s">
        <v>8</v>
      </c>
      <c r="I6293" s="2">
        <v>6500</v>
      </c>
      <c r="J6293" s="2">
        <v>10330</v>
      </c>
      <c r="K6293" s="2">
        <v>10330</v>
      </c>
      <c r="L6293" s="2">
        <f t="shared" si="5384"/>
        <v>0</v>
      </c>
      <c r="M6293" s="2"/>
      <c r="N6293" s="2"/>
      <c r="O6293" s="2"/>
      <c r="P6293" s="2">
        <f t="shared" si="5386"/>
        <v>10330</v>
      </c>
      <c r="Q6293" s="2">
        <f t="shared" si="5347"/>
        <v>100</v>
      </c>
    </row>
    <row r="6294" spans="1:17">
      <c r="A6294" s="12" t="s">
        <v>2042</v>
      </c>
      <c r="B6294" s="12" t="s">
        <v>129</v>
      </c>
      <c r="C6294" s="12" t="s">
        <v>897</v>
      </c>
      <c r="D6294" s="12" t="s">
        <v>2084</v>
      </c>
      <c r="E6294" s="11">
        <v>6112</v>
      </c>
      <c r="F6294" s="12" t="s">
        <v>2090</v>
      </c>
      <c r="G6294" s="84" t="s">
        <v>3105</v>
      </c>
      <c r="H6294" s="13" t="s">
        <v>6</v>
      </c>
      <c r="I6294" s="2">
        <v>8000</v>
      </c>
      <c r="J6294" s="2">
        <v>8000</v>
      </c>
      <c r="K6294" s="2">
        <v>5200</v>
      </c>
      <c r="L6294" s="2">
        <f t="shared" si="5384"/>
        <v>0</v>
      </c>
      <c r="M6294" s="2"/>
      <c r="N6294" s="2"/>
      <c r="O6294" s="2"/>
      <c r="P6294" s="2">
        <f t="shared" si="5386"/>
        <v>5200</v>
      </c>
      <c r="Q6294" s="2">
        <f t="shared" si="5347"/>
        <v>65</v>
      </c>
    </row>
    <row r="6295" spans="1:17">
      <c r="A6295" s="12" t="s">
        <v>2042</v>
      </c>
      <c r="B6295" s="12" t="s">
        <v>129</v>
      </c>
      <c r="C6295" s="12" t="s">
        <v>897</v>
      </c>
      <c r="D6295" s="12" t="s">
        <v>2084</v>
      </c>
      <c r="E6295" s="18" t="s">
        <v>13</v>
      </c>
      <c r="F6295" s="18" t="s">
        <v>0</v>
      </c>
      <c r="G6295" s="81" t="s">
        <v>0</v>
      </c>
      <c r="H6295" s="18" t="s">
        <v>14</v>
      </c>
      <c r="I6295" s="3">
        <v>216882</v>
      </c>
      <c r="J6295" s="3">
        <f t="shared" ref="J6295:K6295" si="5392">SUM(J6296)</f>
        <v>216882</v>
      </c>
      <c r="K6295" s="3">
        <f t="shared" si="5392"/>
        <v>105365</v>
      </c>
      <c r="L6295" s="3">
        <f t="shared" si="5384"/>
        <v>53100</v>
      </c>
      <c r="M6295" s="3">
        <f t="shared" ref="M6295:O6295" si="5393">SUM(M6296)</f>
        <v>17700</v>
      </c>
      <c r="N6295" s="3">
        <f t="shared" si="5393"/>
        <v>17700</v>
      </c>
      <c r="O6295" s="3">
        <f t="shared" si="5393"/>
        <v>17700</v>
      </c>
      <c r="P6295" s="3">
        <f t="shared" si="5386"/>
        <v>158465</v>
      </c>
      <c r="Q6295" s="3">
        <f t="shared" si="5347"/>
        <v>73.065076862072459</v>
      </c>
    </row>
    <row r="6296" spans="1:17">
      <c r="A6296" s="12" t="s">
        <v>2042</v>
      </c>
      <c r="B6296" s="12" t="s">
        <v>129</v>
      </c>
      <c r="C6296" s="12" t="s">
        <v>897</v>
      </c>
      <c r="D6296" s="12" t="s">
        <v>2084</v>
      </c>
      <c r="E6296" s="11">
        <v>6121</v>
      </c>
      <c r="F6296" s="12"/>
      <c r="G6296" s="84" t="s">
        <v>3105</v>
      </c>
      <c r="H6296" s="13" t="s">
        <v>15</v>
      </c>
      <c r="I6296" s="2">
        <v>216882</v>
      </c>
      <c r="J6296" s="2">
        <v>216882</v>
      </c>
      <c r="K6296" s="2">
        <v>105365</v>
      </c>
      <c r="L6296" s="2">
        <f t="shared" si="5384"/>
        <v>53100</v>
      </c>
      <c r="M6296" s="2">
        <v>17700</v>
      </c>
      <c r="N6296" s="2">
        <v>17700</v>
      </c>
      <c r="O6296" s="2">
        <v>17700</v>
      </c>
      <c r="P6296" s="2">
        <f t="shared" si="5386"/>
        <v>158465</v>
      </c>
      <c r="Q6296" s="2">
        <f t="shared" si="5347"/>
        <v>73.065076862072459</v>
      </c>
    </row>
    <row r="6297" spans="1:17">
      <c r="A6297" s="12" t="s">
        <v>2042</v>
      </c>
      <c r="B6297" s="12" t="s">
        <v>129</v>
      </c>
      <c r="C6297" s="12" t="s">
        <v>897</v>
      </c>
      <c r="D6297" s="12" t="s">
        <v>2084</v>
      </c>
      <c r="E6297" s="18" t="s">
        <v>16</v>
      </c>
      <c r="F6297" s="18" t="s">
        <v>0</v>
      </c>
      <c r="G6297" s="81" t="s">
        <v>0</v>
      </c>
      <c r="H6297" s="18" t="s">
        <v>17</v>
      </c>
      <c r="I6297" s="3">
        <v>316625</v>
      </c>
      <c r="J6297" s="3">
        <f t="shared" ref="J6297:K6297" si="5394">SUM(J6298:J6306)</f>
        <v>290795</v>
      </c>
      <c r="K6297" s="3">
        <f t="shared" si="5394"/>
        <v>245158</v>
      </c>
      <c r="L6297" s="3">
        <f t="shared" si="5384"/>
        <v>31100</v>
      </c>
      <c r="M6297" s="3">
        <f t="shared" ref="M6297:O6297" si="5395">SUM(M6298:M6306)</f>
        <v>22000</v>
      </c>
      <c r="N6297" s="3">
        <f t="shared" si="5395"/>
        <v>6250</v>
      </c>
      <c r="O6297" s="3">
        <f t="shared" si="5395"/>
        <v>2850</v>
      </c>
      <c r="P6297" s="3">
        <f t="shared" si="5386"/>
        <v>276258</v>
      </c>
      <c r="Q6297" s="3">
        <f t="shared" si="5347"/>
        <v>95.000945683385211</v>
      </c>
    </row>
    <row r="6298" spans="1:17">
      <c r="A6298" s="12" t="s">
        <v>2042</v>
      </c>
      <c r="B6298" s="12" t="s">
        <v>129</v>
      </c>
      <c r="C6298" s="12" t="s">
        <v>897</v>
      </c>
      <c r="D6298" s="12" t="s">
        <v>2084</v>
      </c>
      <c r="E6298" s="11">
        <v>6131</v>
      </c>
      <c r="F6298" s="12"/>
      <c r="G6298" s="84" t="s">
        <v>3105</v>
      </c>
      <c r="H6298" s="13" t="s">
        <v>18</v>
      </c>
      <c r="I6298" s="2">
        <v>12400</v>
      </c>
      <c r="J6298" s="2">
        <v>10970</v>
      </c>
      <c r="K6298" s="2">
        <v>1150</v>
      </c>
      <c r="L6298" s="2">
        <f t="shared" si="5384"/>
        <v>150</v>
      </c>
      <c r="M6298" s="2">
        <v>150</v>
      </c>
      <c r="N6298" s="2">
        <v>0</v>
      </c>
      <c r="O6298" s="2">
        <v>0</v>
      </c>
      <c r="P6298" s="2">
        <f t="shared" si="5386"/>
        <v>1300</v>
      </c>
      <c r="Q6298" s="2">
        <f t="shared" si="5347"/>
        <v>11.850501367365544</v>
      </c>
    </row>
    <row r="6299" spans="1:17">
      <c r="A6299" s="12" t="s">
        <v>2042</v>
      </c>
      <c r="B6299" s="12" t="s">
        <v>129</v>
      </c>
      <c r="C6299" s="12" t="s">
        <v>897</v>
      </c>
      <c r="D6299" s="12" t="s">
        <v>2084</v>
      </c>
      <c r="E6299" s="11">
        <v>6132</v>
      </c>
      <c r="F6299" s="12"/>
      <c r="G6299" s="84" t="s">
        <v>3105</v>
      </c>
      <c r="H6299" s="13" t="s">
        <v>19</v>
      </c>
      <c r="I6299" s="2">
        <v>375</v>
      </c>
      <c r="J6299" s="2">
        <v>375</v>
      </c>
      <c r="K6299" s="2">
        <v>0</v>
      </c>
      <c r="L6299" s="2">
        <f t="shared" si="5384"/>
        <v>0</v>
      </c>
      <c r="M6299" s="2">
        <v>0</v>
      </c>
      <c r="N6299" s="2">
        <v>0</v>
      </c>
      <c r="O6299" s="2">
        <v>0</v>
      </c>
      <c r="P6299" s="2">
        <f t="shared" si="5386"/>
        <v>0</v>
      </c>
      <c r="Q6299" s="2">
        <f t="shared" si="5347"/>
        <v>0</v>
      </c>
    </row>
    <row r="6300" spans="1:17">
      <c r="A6300" s="12" t="s">
        <v>2042</v>
      </c>
      <c r="B6300" s="12" t="s">
        <v>129</v>
      </c>
      <c r="C6300" s="12" t="s">
        <v>897</v>
      </c>
      <c r="D6300" s="12" t="s">
        <v>2084</v>
      </c>
      <c r="E6300" s="11">
        <v>6133</v>
      </c>
      <c r="F6300" s="12"/>
      <c r="G6300" s="84" t="s">
        <v>3105</v>
      </c>
      <c r="H6300" s="13" t="s">
        <v>20</v>
      </c>
      <c r="I6300" s="2">
        <v>4125</v>
      </c>
      <c r="J6300" s="2">
        <v>4125</v>
      </c>
      <c r="K6300" s="2">
        <v>2400</v>
      </c>
      <c r="L6300" s="2">
        <f t="shared" si="5384"/>
        <v>1200</v>
      </c>
      <c r="M6300" s="2">
        <v>400</v>
      </c>
      <c r="N6300" s="2">
        <v>400</v>
      </c>
      <c r="O6300" s="2">
        <v>400</v>
      </c>
      <c r="P6300" s="2">
        <f t="shared" si="5386"/>
        <v>3600</v>
      </c>
      <c r="Q6300" s="2">
        <f t="shared" si="5347"/>
        <v>87.272727272727266</v>
      </c>
    </row>
    <row r="6301" spans="1:17">
      <c r="A6301" s="12" t="s">
        <v>2042</v>
      </c>
      <c r="B6301" s="12" t="s">
        <v>129</v>
      </c>
      <c r="C6301" s="12" t="s">
        <v>897</v>
      </c>
      <c r="D6301" s="12" t="s">
        <v>2084</v>
      </c>
      <c r="E6301" s="11">
        <v>6134</v>
      </c>
      <c r="F6301" s="12"/>
      <c r="G6301" s="84" t="s">
        <v>3105</v>
      </c>
      <c r="H6301" s="13" t="s">
        <v>21</v>
      </c>
      <c r="I6301" s="2">
        <v>20500</v>
      </c>
      <c r="J6301" s="2">
        <v>20500</v>
      </c>
      <c r="K6301" s="2">
        <v>12000</v>
      </c>
      <c r="L6301" s="2">
        <f t="shared" si="5384"/>
        <v>6500</v>
      </c>
      <c r="M6301" s="2">
        <v>5000</v>
      </c>
      <c r="N6301" s="2">
        <v>500</v>
      </c>
      <c r="O6301" s="2">
        <v>1000</v>
      </c>
      <c r="P6301" s="2">
        <f t="shared" si="5386"/>
        <v>18500</v>
      </c>
      <c r="Q6301" s="2">
        <f t="shared" ref="Q6301:Q6364" si="5396">IF(J6301=0,"-",P6301/J6301*100)</f>
        <v>90.243902439024396</v>
      </c>
    </row>
    <row r="6302" spans="1:17">
      <c r="A6302" s="12" t="s">
        <v>2042</v>
      </c>
      <c r="B6302" s="12" t="s">
        <v>129</v>
      </c>
      <c r="C6302" s="12" t="s">
        <v>897</v>
      </c>
      <c r="D6302" s="12" t="s">
        <v>2084</v>
      </c>
      <c r="E6302" s="11">
        <v>6135</v>
      </c>
      <c r="F6302" s="12"/>
      <c r="G6302" s="84" t="s">
        <v>3105</v>
      </c>
      <c r="H6302" s="13" t="s">
        <v>22</v>
      </c>
      <c r="I6302" s="2">
        <v>4375</v>
      </c>
      <c r="J6302" s="2">
        <v>4375</v>
      </c>
      <c r="K6302" s="2">
        <v>2400</v>
      </c>
      <c r="L6302" s="2">
        <f t="shared" si="5384"/>
        <v>1200</v>
      </c>
      <c r="M6302" s="2">
        <v>400</v>
      </c>
      <c r="N6302" s="2">
        <v>400</v>
      </c>
      <c r="O6302" s="2">
        <v>400</v>
      </c>
      <c r="P6302" s="2">
        <f t="shared" si="5386"/>
        <v>3600</v>
      </c>
      <c r="Q6302" s="2">
        <f t="shared" si="5396"/>
        <v>82.285714285714278</v>
      </c>
    </row>
    <row r="6303" spans="1:17">
      <c r="A6303" s="12" t="s">
        <v>2042</v>
      </c>
      <c r="B6303" s="12" t="s">
        <v>129</v>
      </c>
      <c r="C6303" s="12" t="s">
        <v>897</v>
      </c>
      <c r="D6303" s="12" t="s">
        <v>2084</v>
      </c>
      <c r="E6303" s="11">
        <v>6136</v>
      </c>
      <c r="F6303" s="12"/>
      <c r="G6303" s="84" t="s">
        <v>3105</v>
      </c>
      <c r="H6303" s="13" t="s">
        <v>23</v>
      </c>
      <c r="I6303" s="2">
        <v>1725</v>
      </c>
      <c r="J6303" s="2">
        <v>4225</v>
      </c>
      <c r="K6303" s="2">
        <v>4225</v>
      </c>
      <c r="L6303" s="2">
        <f t="shared" si="5384"/>
        <v>0</v>
      </c>
      <c r="M6303" s="2">
        <v>0</v>
      </c>
      <c r="N6303" s="2">
        <v>0</v>
      </c>
      <c r="O6303" s="2">
        <v>0</v>
      </c>
      <c r="P6303" s="2">
        <f t="shared" si="5386"/>
        <v>4225</v>
      </c>
      <c r="Q6303" s="2">
        <f t="shared" si="5396"/>
        <v>100</v>
      </c>
    </row>
    <row r="6304" spans="1:17">
      <c r="A6304" s="12" t="s">
        <v>2042</v>
      </c>
      <c r="B6304" s="12" t="s">
        <v>129</v>
      </c>
      <c r="C6304" s="12" t="s">
        <v>897</v>
      </c>
      <c r="D6304" s="12" t="s">
        <v>2084</v>
      </c>
      <c r="E6304" s="11">
        <v>6137</v>
      </c>
      <c r="F6304" s="12"/>
      <c r="G6304" s="84" t="s">
        <v>3105</v>
      </c>
      <c r="H6304" s="13" t="s">
        <v>24</v>
      </c>
      <c r="I6304" s="2">
        <v>2000</v>
      </c>
      <c r="J6304" s="2">
        <v>2000</v>
      </c>
      <c r="K6304" s="2">
        <v>2000</v>
      </c>
      <c r="L6304" s="2">
        <f t="shared" si="5384"/>
        <v>0</v>
      </c>
      <c r="M6304" s="2"/>
      <c r="N6304" s="2">
        <v>0</v>
      </c>
      <c r="O6304" s="2">
        <v>0</v>
      </c>
      <c r="P6304" s="2">
        <f t="shared" si="5386"/>
        <v>2000</v>
      </c>
      <c r="Q6304" s="2">
        <f t="shared" si="5396"/>
        <v>100</v>
      </c>
    </row>
    <row r="6305" spans="1:17">
      <c r="A6305" s="12" t="s">
        <v>2042</v>
      </c>
      <c r="B6305" s="12" t="s">
        <v>129</v>
      </c>
      <c r="C6305" s="12" t="s">
        <v>897</v>
      </c>
      <c r="D6305" s="12" t="s">
        <v>2084</v>
      </c>
      <c r="E6305" s="11">
        <v>6138</v>
      </c>
      <c r="F6305" s="12"/>
      <c r="G6305" s="84" t="s">
        <v>3105</v>
      </c>
      <c r="H6305" s="13" t="s">
        <v>25</v>
      </c>
      <c r="I6305" s="2">
        <v>5325</v>
      </c>
      <c r="J6305" s="2">
        <v>5325</v>
      </c>
      <c r="K6305" s="2">
        <v>3500</v>
      </c>
      <c r="L6305" s="2">
        <f t="shared" si="5384"/>
        <v>1400</v>
      </c>
      <c r="M6305" s="2">
        <v>500</v>
      </c>
      <c r="N6305" s="2">
        <v>400</v>
      </c>
      <c r="O6305" s="2">
        <v>500</v>
      </c>
      <c r="P6305" s="2">
        <f t="shared" si="5386"/>
        <v>4900</v>
      </c>
      <c r="Q6305" s="2">
        <f t="shared" si="5396"/>
        <v>92.018779342723008</v>
      </c>
    </row>
    <row r="6306" spans="1:17">
      <c r="A6306" s="17" t="s">
        <v>2042</v>
      </c>
      <c r="B6306" s="17" t="s">
        <v>129</v>
      </c>
      <c r="C6306" s="17" t="s">
        <v>897</v>
      </c>
      <c r="D6306" s="17" t="s">
        <v>2084</v>
      </c>
      <c r="E6306" s="17" t="s">
        <v>99</v>
      </c>
      <c r="F6306" s="12" t="s">
        <v>0</v>
      </c>
      <c r="G6306" s="84" t="s">
        <v>0</v>
      </c>
      <c r="H6306" s="18" t="s">
        <v>26</v>
      </c>
      <c r="I6306" s="3">
        <v>265800</v>
      </c>
      <c r="J6306" s="3">
        <f t="shared" ref="J6306:K6306" si="5397">SUM(J6307:J6309)</f>
        <v>238900</v>
      </c>
      <c r="K6306" s="3">
        <f t="shared" si="5397"/>
        <v>217483</v>
      </c>
      <c r="L6306" s="3">
        <f t="shared" si="5384"/>
        <v>20650</v>
      </c>
      <c r="M6306" s="3">
        <f t="shared" ref="M6306:O6306" si="5398">SUM(M6307:M6309)</f>
        <v>15550</v>
      </c>
      <c r="N6306" s="3">
        <f t="shared" si="5398"/>
        <v>4550</v>
      </c>
      <c r="O6306" s="3">
        <f t="shared" si="5398"/>
        <v>550</v>
      </c>
      <c r="P6306" s="3">
        <f t="shared" si="5386"/>
        <v>238133</v>
      </c>
      <c r="Q6306" s="3">
        <f t="shared" si="5396"/>
        <v>99.678945165341148</v>
      </c>
    </row>
    <row r="6307" spans="1:17">
      <c r="A6307" s="12" t="s">
        <v>2042</v>
      </c>
      <c r="B6307" s="12" t="s">
        <v>129</v>
      </c>
      <c r="C6307" s="12" t="s">
        <v>897</v>
      </c>
      <c r="D6307" s="12" t="s">
        <v>2084</v>
      </c>
      <c r="E6307" s="11">
        <v>6139</v>
      </c>
      <c r="F6307" s="12"/>
      <c r="G6307" s="84" t="s">
        <v>3105</v>
      </c>
      <c r="H6307" s="13" t="s">
        <v>26</v>
      </c>
      <c r="I6307" s="2">
        <v>251000</v>
      </c>
      <c r="J6307" s="2">
        <v>230000</v>
      </c>
      <c r="K6307" s="2">
        <v>211000</v>
      </c>
      <c r="L6307" s="2">
        <f t="shared" si="5384"/>
        <v>19000</v>
      </c>
      <c r="M6307" s="2">
        <v>15000</v>
      </c>
      <c r="N6307" s="2">
        <v>4000</v>
      </c>
      <c r="O6307" s="2"/>
      <c r="P6307" s="2">
        <f t="shared" si="5386"/>
        <v>230000</v>
      </c>
      <c r="Q6307" s="2">
        <f t="shared" si="5396"/>
        <v>100</v>
      </c>
    </row>
    <row r="6308" spans="1:17">
      <c r="A6308" s="12" t="s">
        <v>2042</v>
      </c>
      <c r="B6308" s="12" t="s">
        <v>129</v>
      </c>
      <c r="C6308" s="12" t="s">
        <v>897</v>
      </c>
      <c r="D6308" s="12" t="s">
        <v>2084</v>
      </c>
      <c r="E6308" s="11">
        <v>6139</v>
      </c>
      <c r="F6308" s="12" t="s">
        <v>2091</v>
      </c>
      <c r="G6308" s="84" t="s">
        <v>3105</v>
      </c>
      <c r="H6308" s="13" t="s">
        <v>108</v>
      </c>
      <c r="I6308" s="2">
        <v>5600</v>
      </c>
      <c r="J6308" s="2">
        <v>5600</v>
      </c>
      <c r="K6308" s="2">
        <v>3183</v>
      </c>
      <c r="L6308" s="2">
        <f t="shared" si="5384"/>
        <v>1650</v>
      </c>
      <c r="M6308" s="2">
        <v>550</v>
      </c>
      <c r="N6308" s="2">
        <v>550</v>
      </c>
      <c r="O6308" s="2">
        <v>550</v>
      </c>
      <c r="P6308" s="2">
        <f t="shared" si="5386"/>
        <v>4833</v>
      </c>
      <c r="Q6308" s="2">
        <f t="shared" si="5396"/>
        <v>86.303571428571431</v>
      </c>
    </row>
    <row r="6309" spans="1:17" ht="22.5">
      <c r="A6309" s="12" t="s">
        <v>2042</v>
      </c>
      <c r="B6309" s="12" t="s">
        <v>129</v>
      </c>
      <c r="C6309" s="12" t="s">
        <v>897</v>
      </c>
      <c r="D6309" s="12" t="s">
        <v>2084</v>
      </c>
      <c r="E6309" s="11">
        <v>6139</v>
      </c>
      <c r="F6309" s="12" t="s">
        <v>2092</v>
      </c>
      <c r="G6309" s="84" t="s">
        <v>3105</v>
      </c>
      <c r="H6309" s="13" t="s">
        <v>114</v>
      </c>
      <c r="I6309" s="2">
        <v>9200</v>
      </c>
      <c r="J6309" s="2">
        <v>3300</v>
      </c>
      <c r="K6309" s="2">
        <v>3300</v>
      </c>
      <c r="L6309" s="2">
        <f t="shared" si="5384"/>
        <v>0</v>
      </c>
      <c r="M6309" s="2"/>
      <c r="N6309" s="2"/>
      <c r="O6309" s="2"/>
      <c r="P6309" s="2">
        <f t="shared" si="5386"/>
        <v>3300</v>
      </c>
      <c r="Q6309" s="2">
        <f t="shared" si="5396"/>
        <v>100</v>
      </c>
    </row>
    <row r="6310" spans="1:17" ht="22.5">
      <c r="A6310" s="17" t="s">
        <v>0</v>
      </c>
      <c r="B6310" s="17" t="s">
        <v>0</v>
      </c>
      <c r="C6310" s="17" t="s">
        <v>0</v>
      </c>
      <c r="D6310" s="18" t="s">
        <v>0</v>
      </c>
      <c r="E6310" s="18" t="s">
        <v>0</v>
      </c>
      <c r="F6310" s="18" t="s">
        <v>0</v>
      </c>
      <c r="G6310" s="81" t="s">
        <v>0</v>
      </c>
      <c r="H6310" s="24" t="s">
        <v>36</v>
      </c>
      <c r="I6310" s="29">
        <v>100</v>
      </c>
      <c r="J6310" s="29">
        <f t="shared" ref="J6310:K6311" si="5399">SUM(J6311)</f>
        <v>100</v>
      </c>
      <c r="K6310" s="29">
        <f t="shared" si="5399"/>
        <v>0</v>
      </c>
      <c r="L6310" s="29">
        <f t="shared" si="5384"/>
        <v>0</v>
      </c>
      <c r="M6310" s="29">
        <f t="shared" ref="M6310:O6311" si="5400">SUM(M6311)</f>
        <v>0</v>
      </c>
      <c r="N6310" s="29">
        <f t="shared" si="5400"/>
        <v>0</v>
      </c>
      <c r="O6310" s="29">
        <f t="shared" si="5400"/>
        <v>0</v>
      </c>
      <c r="P6310" s="29">
        <f t="shared" si="5386"/>
        <v>0</v>
      </c>
      <c r="Q6310" s="29">
        <f t="shared" si="5396"/>
        <v>0</v>
      </c>
    </row>
    <row r="6311" spans="1:17">
      <c r="A6311" s="12" t="s">
        <v>2042</v>
      </c>
      <c r="B6311" s="12" t="s">
        <v>129</v>
      </c>
      <c r="C6311" s="12" t="s">
        <v>897</v>
      </c>
      <c r="D6311" s="12" t="s">
        <v>2084</v>
      </c>
      <c r="E6311" s="18" t="s">
        <v>28</v>
      </c>
      <c r="F6311" s="18" t="s">
        <v>0</v>
      </c>
      <c r="G6311" s="81" t="s">
        <v>0</v>
      </c>
      <c r="H6311" s="18" t="s">
        <v>29</v>
      </c>
      <c r="I6311" s="3">
        <v>100</v>
      </c>
      <c r="J6311" s="3">
        <f t="shared" si="5399"/>
        <v>100</v>
      </c>
      <c r="K6311" s="3">
        <f t="shared" si="5399"/>
        <v>0</v>
      </c>
      <c r="L6311" s="3">
        <f t="shared" si="5384"/>
        <v>0</v>
      </c>
      <c r="M6311" s="3">
        <f t="shared" si="5400"/>
        <v>0</v>
      </c>
      <c r="N6311" s="3">
        <f t="shared" si="5400"/>
        <v>0</v>
      </c>
      <c r="O6311" s="3">
        <f t="shared" si="5400"/>
        <v>0</v>
      </c>
      <c r="P6311" s="3">
        <f t="shared" si="5386"/>
        <v>0</v>
      </c>
      <c r="Q6311" s="3">
        <f t="shared" si="5396"/>
        <v>0</v>
      </c>
    </row>
    <row r="6312" spans="1:17">
      <c r="A6312" s="12" t="s">
        <v>2042</v>
      </c>
      <c r="B6312" s="12" t="s">
        <v>129</v>
      </c>
      <c r="C6312" s="12" t="s">
        <v>897</v>
      </c>
      <c r="D6312" s="12" t="s">
        <v>2084</v>
      </c>
      <c r="E6312" s="11">
        <v>6148</v>
      </c>
      <c r="F6312" s="12"/>
      <c r="G6312" s="84" t="s">
        <v>3105</v>
      </c>
      <c r="H6312" s="13" t="s">
        <v>35</v>
      </c>
      <c r="I6312" s="2">
        <v>100</v>
      </c>
      <c r="J6312" s="2">
        <v>100</v>
      </c>
      <c r="K6312" s="2">
        <v>0</v>
      </c>
      <c r="L6312" s="2">
        <f t="shared" si="5384"/>
        <v>0</v>
      </c>
      <c r="M6312" s="2"/>
      <c r="N6312" s="2"/>
      <c r="O6312" s="2"/>
      <c r="P6312" s="2">
        <f t="shared" si="5386"/>
        <v>0</v>
      </c>
      <c r="Q6312" s="2">
        <f t="shared" si="5396"/>
        <v>0</v>
      </c>
    </row>
    <row r="6313" spans="1:17" ht="22.5">
      <c r="A6313" s="17" t="s">
        <v>0</v>
      </c>
      <c r="B6313" s="17" t="s">
        <v>0</v>
      </c>
      <c r="C6313" s="17" t="s">
        <v>0</v>
      </c>
      <c r="D6313" s="18" t="s">
        <v>0</v>
      </c>
      <c r="E6313" s="18" t="s">
        <v>0</v>
      </c>
      <c r="F6313" s="18" t="s">
        <v>0</v>
      </c>
      <c r="G6313" s="81" t="s">
        <v>0</v>
      </c>
      <c r="H6313" s="24" t="s">
        <v>58</v>
      </c>
      <c r="I6313" s="29">
        <v>11000</v>
      </c>
      <c r="J6313" s="29">
        <f t="shared" ref="J6313:K6314" si="5401">SUM(J6314)</f>
        <v>11000</v>
      </c>
      <c r="K6313" s="29">
        <f t="shared" si="5401"/>
        <v>11000</v>
      </c>
      <c r="L6313" s="29">
        <f t="shared" si="5384"/>
        <v>0</v>
      </c>
      <c r="M6313" s="29">
        <f t="shared" ref="M6313:O6314" si="5402">SUM(M6314)</f>
        <v>0</v>
      </c>
      <c r="N6313" s="29">
        <f t="shared" si="5402"/>
        <v>0</v>
      </c>
      <c r="O6313" s="29">
        <f t="shared" si="5402"/>
        <v>0</v>
      </c>
      <c r="P6313" s="29">
        <f t="shared" si="5386"/>
        <v>11000</v>
      </c>
      <c r="Q6313" s="29">
        <f t="shared" si="5396"/>
        <v>100</v>
      </c>
    </row>
    <row r="6314" spans="1:17">
      <c r="A6314" s="12" t="s">
        <v>2042</v>
      </c>
      <c r="B6314" s="12" t="s">
        <v>129</v>
      </c>
      <c r="C6314" s="12" t="s">
        <v>897</v>
      </c>
      <c r="D6314" s="12" t="s">
        <v>2084</v>
      </c>
      <c r="E6314" s="18" t="s">
        <v>50</v>
      </c>
      <c r="F6314" s="18" t="s">
        <v>0</v>
      </c>
      <c r="G6314" s="81" t="s">
        <v>0</v>
      </c>
      <c r="H6314" s="18" t="s">
        <v>51</v>
      </c>
      <c r="I6314" s="3">
        <v>11000</v>
      </c>
      <c r="J6314" s="3">
        <f t="shared" si="5401"/>
        <v>11000</v>
      </c>
      <c r="K6314" s="3">
        <f t="shared" si="5401"/>
        <v>11000</v>
      </c>
      <c r="L6314" s="3">
        <f t="shared" si="5384"/>
        <v>0</v>
      </c>
      <c r="M6314" s="3">
        <f t="shared" si="5402"/>
        <v>0</v>
      </c>
      <c r="N6314" s="3">
        <f t="shared" si="5402"/>
        <v>0</v>
      </c>
      <c r="O6314" s="3">
        <f t="shared" si="5402"/>
        <v>0</v>
      </c>
      <c r="P6314" s="3">
        <f t="shared" si="5386"/>
        <v>11000</v>
      </c>
      <c r="Q6314" s="3">
        <f t="shared" si="5396"/>
        <v>100</v>
      </c>
    </row>
    <row r="6315" spans="1:17">
      <c r="A6315" s="12" t="s">
        <v>2042</v>
      </c>
      <c r="B6315" s="12" t="s">
        <v>129</v>
      </c>
      <c r="C6315" s="12" t="s">
        <v>897</v>
      </c>
      <c r="D6315" s="12" t="s">
        <v>2084</v>
      </c>
      <c r="E6315" s="11">
        <v>8213</v>
      </c>
      <c r="F6315" s="12"/>
      <c r="G6315" s="84" t="s">
        <v>3105</v>
      </c>
      <c r="H6315" s="13" t="s">
        <v>54</v>
      </c>
      <c r="I6315" s="2">
        <v>11000</v>
      </c>
      <c r="J6315" s="2">
        <v>11000</v>
      </c>
      <c r="K6315" s="2">
        <v>11000</v>
      </c>
      <c r="L6315" s="2">
        <f t="shared" si="5384"/>
        <v>0</v>
      </c>
      <c r="M6315" s="2"/>
      <c r="N6315" s="2"/>
      <c r="O6315" s="2"/>
      <c r="P6315" s="2">
        <f t="shared" si="5386"/>
        <v>11000</v>
      </c>
      <c r="Q6315" s="2">
        <f t="shared" si="5396"/>
        <v>100</v>
      </c>
    </row>
    <row r="6316" spans="1:17">
      <c r="A6316" s="13" t="s">
        <v>0</v>
      </c>
      <c r="B6316" s="13" t="s">
        <v>0</v>
      </c>
      <c r="C6316" s="13" t="s">
        <v>0</v>
      </c>
      <c r="D6316" s="13" t="s">
        <v>0</v>
      </c>
      <c r="E6316" s="13" t="s">
        <v>0</v>
      </c>
      <c r="F6316" s="13" t="s">
        <v>0</v>
      </c>
      <c r="G6316" s="84" t="s">
        <v>0</v>
      </c>
      <c r="H6316" s="24" t="s">
        <v>2093</v>
      </c>
      <c r="I6316" s="29">
        <v>2820305</v>
      </c>
      <c r="J6316" s="29">
        <f t="shared" ref="J6316:K6316" si="5403">SUM(J6313,J6310,J6286)</f>
        <v>2810810</v>
      </c>
      <c r="K6316" s="29">
        <f t="shared" si="5403"/>
        <v>1512698</v>
      </c>
      <c r="L6316" s="29">
        <f t="shared" si="5384"/>
        <v>624600</v>
      </c>
      <c r="M6316" s="29">
        <f t="shared" ref="M6316:O6316" si="5404">SUM(M6313,M6310,M6286)</f>
        <v>223600</v>
      </c>
      <c r="N6316" s="29">
        <f t="shared" si="5404"/>
        <v>196550</v>
      </c>
      <c r="O6316" s="29">
        <f t="shared" si="5404"/>
        <v>204450</v>
      </c>
      <c r="P6316" s="29">
        <f t="shared" si="5386"/>
        <v>2137298</v>
      </c>
      <c r="Q6316" s="29">
        <f t="shared" si="5396"/>
        <v>76.038508472646669</v>
      </c>
    </row>
    <row r="6317" spans="1:17" ht="15.75" thickBot="1">
      <c r="A6317" s="13" t="s">
        <v>0</v>
      </c>
      <c r="B6317" s="13" t="s">
        <v>0</v>
      </c>
      <c r="C6317" s="13" t="s">
        <v>0</v>
      </c>
      <c r="D6317" s="13" t="s">
        <v>0</v>
      </c>
      <c r="E6317" s="13" t="s">
        <v>0</v>
      </c>
      <c r="F6317" s="13" t="s">
        <v>0</v>
      </c>
      <c r="G6317" s="84" t="s">
        <v>0</v>
      </c>
      <c r="H6317" s="18" t="s">
        <v>125</v>
      </c>
      <c r="I6317" s="3">
        <v>61</v>
      </c>
      <c r="J6317" s="3">
        <v>61</v>
      </c>
      <c r="K6317" s="3">
        <v>0</v>
      </c>
      <c r="L6317" s="3">
        <f t="shared" si="5384"/>
        <v>0</v>
      </c>
      <c r="M6317" s="3"/>
      <c r="N6317" s="3"/>
      <c r="O6317" s="3"/>
      <c r="P6317" s="3">
        <f t="shared" si="5386"/>
        <v>0</v>
      </c>
      <c r="Q6317" s="3">
        <f t="shared" si="5396"/>
        <v>0</v>
      </c>
    </row>
    <row r="6318" spans="1:17" ht="45.75" thickBot="1">
      <c r="A6318" s="109" t="s">
        <v>0</v>
      </c>
      <c r="B6318" s="109" t="s">
        <v>0</v>
      </c>
      <c r="C6318" s="109" t="s">
        <v>0</v>
      </c>
      <c r="D6318" s="109" t="s">
        <v>0</v>
      </c>
      <c r="E6318" s="109" t="s">
        <v>0</v>
      </c>
      <c r="F6318" s="109" t="s">
        <v>0</v>
      </c>
      <c r="G6318" s="121" t="s">
        <v>0</v>
      </c>
      <c r="H6318" s="1" t="s">
        <v>126</v>
      </c>
      <c r="I6318" s="1" t="s">
        <v>3016</v>
      </c>
      <c r="J6318" s="1" t="s">
        <v>3199</v>
      </c>
      <c r="K6318" s="1" t="s">
        <v>3198</v>
      </c>
      <c r="L6318" s="1" t="s">
        <v>3191</v>
      </c>
      <c r="M6318" s="1" t="s">
        <v>3193</v>
      </c>
      <c r="N6318" s="1" t="s">
        <v>3194</v>
      </c>
      <c r="O6318" s="1" t="s">
        <v>3195</v>
      </c>
      <c r="P6318" s="1" t="s">
        <v>3192</v>
      </c>
      <c r="Q6318" s="1" t="s">
        <v>3185</v>
      </c>
    </row>
    <row r="6319" spans="1:17">
      <c r="A6319" s="110"/>
      <c r="B6319" s="110"/>
      <c r="C6319" s="110"/>
      <c r="D6319" s="110"/>
      <c r="E6319" s="110"/>
      <c r="F6319" s="110"/>
      <c r="G6319" s="122"/>
      <c r="H6319" s="26" t="s">
        <v>0</v>
      </c>
      <c r="I6319" s="28">
        <v>1</v>
      </c>
      <c r="J6319" s="28">
        <v>2</v>
      </c>
      <c r="K6319" s="28">
        <v>3</v>
      </c>
      <c r="L6319" s="28" t="s">
        <v>3186</v>
      </c>
      <c r="M6319" s="28">
        <v>5</v>
      </c>
      <c r="N6319" s="28">
        <v>6</v>
      </c>
      <c r="O6319" s="28">
        <v>7</v>
      </c>
      <c r="P6319" s="28" t="s">
        <v>3187</v>
      </c>
      <c r="Q6319" s="28">
        <v>9</v>
      </c>
    </row>
    <row r="6320" spans="1:17">
      <c r="A6320" s="110"/>
      <c r="B6320" s="110"/>
      <c r="C6320" s="110"/>
      <c r="D6320" s="110"/>
      <c r="E6320" s="110"/>
      <c r="F6320" s="110"/>
      <c r="G6320" s="122"/>
      <c r="H6320" s="8" t="s">
        <v>194</v>
      </c>
      <c r="I6320" s="9">
        <v>2820305</v>
      </c>
      <c r="J6320" s="9">
        <f t="shared" ref="J6320" si="5405">SUM(J6316)</f>
        <v>2810810</v>
      </c>
      <c r="K6320" s="9">
        <f t="shared" ref="K6320" si="5406">SUM(K6316)</f>
        <v>1512698</v>
      </c>
      <c r="L6320" s="9">
        <f t="shared" ref="L6320:L6321" si="5407">M6320+N6320+O6320</f>
        <v>624600</v>
      </c>
      <c r="M6320" s="9">
        <f t="shared" ref="M6320:O6320" si="5408">SUM(M6316)</f>
        <v>223600</v>
      </c>
      <c r="N6320" s="9">
        <f t="shared" si="5408"/>
        <v>196550</v>
      </c>
      <c r="O6320" s="9">
        <f t="shared" si="5408"/>
        <v>204450</v>
      </c>
      <c r="P6320" s="9">
        <f t="shared" ref="P6320:P6321" si="5409">SUM(K6320+L6320)</f>
        <v>2137298</v>
      </c>
      <c r="Q6320" s="9">
        <f t="shared" si="5396"/>
        <v>76.038508472646669</v>
      </c>
    </row>
    <row r="6321" spans="1:17">
      <c r="A6321" s="110"/>
      <c r="B6321" s="110"/>
      <c r="C6321" s="110"/>
      <c r="D6321" s="110"/>
      <c r="E6321" s="110"/>
      <c r="F6321" s="110"/>
      <c r="G6321" s="122"/>
      <c r="H6321" s="10" t="s">
        <v>68</v>
      </c>
      <c r="I6321" s="9">
        <v>2820305</v>
      </c>
      <c r="J6321" s="9">
        <f t="shared" ref="J6321" si="5410">SUM(J6320)</f>
        <v>2810810</v>
      </c>
      <c r="K6321" s="9">
        <f t="shared" ref="K6321" si="5411">SUM(K6320)</f>
        <v>1512698</v>
      </c>
      <c r="L6321" s="9">
        <f t="shared" si="5407"/>
        <v>624600</v>
      </c>
      <c r="M6321" s="9">
        <f t="shared" ref="M6321:O6321" si="5412">SUM(M6320)</f>
        <v>223600</v>
      </c>
      <c r="N6321" s="9">
        <f t="shared" si="5412"/>
        <v>196550</v>
      </c>
      <c r="O6321" s="9">
        <f t="shared" si="5412"/>
        <v>204450</v>
      </c>
      <c r="P6321" s="9">
        <f t="shared" si="5409"/>
        <v>2137298</v>
      </c>
      <c r="Q6321" s="9">
        <f t="shared" si="5396"/>
        <v>76.038508472646669</v>
      </c>
    </row>
    <row r="6322" spans="1:17">
      <c r="A6322" s="111"/>
      <c r="B6322" s="111"/>
      <c r="C6322" s="111"/>
      <c r="D6322" s="111"/>
      <c r="E6322" s="111"/>
      <c r="F6322" s="111"/>
      <c r="G6322" s="123"/>
      <c r="Q6322" t="str">
        <f t="shared" si="5396"/>
        <v>-</v>
      </c>
    </row>
    <row r="6323" spans="1:17" ht="15.75" thickBot="1">
      <c r="A6323" s="13" t="s">
        <v>0</v>
      </c>
      <c r="B6323" s="13" t="s">
        <v>0</v>
      </c>
      <c r="C6323" s="13" t="s">
        <v>0</v>
      </c>
      <c r="D6323" s="13" t="s">
        <v>0</v>
      </c>
      <c r="E6323" s="13" t="s">
        <v>0</v>
      </c>
      <c r="F6323" s="13" t="s">
        <v>0</v>
      </c>
      <c r="G6323" s="84" t="s">
        <v>0</v>
      </c>
      <c r="H6323" s="27" t="s">
        <v>0</v>
      </c>
      <c r="I6323" s="27"/>
      <c r="J6323" s="27"/>
      <c r="K6323" s="27"/>
      <c r="L6323" s="27"/>
      <c r="M6323" s="27"/>
      <c r="N6323" s="27"/>
      <c r="O6323" s="27"/>
      <c r="P6323" s="27"/>
      <c r="Q6323" s="27" t="str">
        <f t="shared" si="5396"/>
        <v>-</v>
      </c>
    </row>
    <row r="6324" spans="1:17" ht="45.75" thickBot="1">
      <c r="A6324" s="1" t="s">
        <v>82</v>
      </c>
      <c r="B6324" s="1" t="s">
        <v>83</v>
      </c>
      <c r="C6324" s="1" t="s">
        <v>84</v>
      </c>
      <c r="D6324" s="19" t="s">
        <v>0</v>
      </c>
      <c r="E6324" s="1" t="s">
        <v>85</v>
      </c>
      <c r="F6324" s="1" t="s">
        <v>86</v>
      </c>
      <c r="G6324" s="82" t="s">
        <v>87</v>
      </c>
      <c r="H6324" s="1" t="s">
        <v>1</v>
      </c>
      <c r="I6324" s="1" t="s">
        <v>3016</v>
      </c>
      <c r="J6324" s="1" t="s">
        <v>3199</v>
      </c>
      <c r="K6324" s="1" t="s">
        <v>3198</v>
      </c>
      <c r="L6324" s="1" t="s">
        <v>3191</v>
      </c>
      <c r="M6324" s="1" t="s">
        <v>3193</v>
      </c>
      <c r="N6324" s="1" t="s">
        <v>3194</v>
      </c>
      <c r="O6324" s="1" t="s">
        <v>3195</v>
      </c>
      <c r="P6324" s="1" t="s">
        <v>3192</v>
      </c>
      <c r="Q6324" s="1" t="s">
        <v>3185</v>
      </c>
    </row>
    <row r="6325" spans="1:17">
      <c r="A6325" s="20" t="s">
        <v>0</v>
      </c>
      <c r="B6325" s="20" t="s">
        <v>0</v>
      </c>
      <c r="C6325" s="20" t="s">
        <v>0</v>
      </c>
      <c r="D6325" s="21" t="s">
        <v>0</v>
      </c>
      <c r="E6325" s="21" t="s">
        <v>0</v>
      </c>
      <c r="F6325" s="22" t="s">
        <v>0</v>
      </c>
      <c r="G6325" s="83" t="s">
        <v>0</v>
      </c>
      <c r="H6325" s="23" t="s">
        <v>0</v>
      </c>
      <c r="I6325" s="28">
        <v>1</v>
      </c>
      <c r="J6325" s="28">
        <v>2</v>
      </c>
      <c r="K6325" s="28">
        <v>3</v>
      </c>
      <c r="L6325" s="28" t="s">
        <v>3186</v>
      </c>
      <c r="M6325" s="28">
        <v>5</v>
      </c>
      <c r="N6325" s="28">
        <v>6</v>
      </c>
      <c r="O6325" s="28">
        <v>7</v>
      </c>
      <c r="P6325" s="28" t="s">
        <v>3187</v>
      </c>
      <c r="Q6325" s="28">
        <v>9</v>
      </c>
    </row>
    <row r="6326" spans="1:17">
      <c r="A6326" s="17" t="s">
        <v>2042</v>
      </c>
      <c r="B6326" s="17" t="s">
        <v>129</v>
      </c>
      <c r="C6326" s="12" t="s">
        <v>908</v>
      </c>
      <c r="D6326" s="12" t="s">
        <v>2094</v>
      </c>
      <c r="E6326" s="18" t="s">
        <v>0</v>
      </c>
      <c r="F6326" s="18" t="s">
        <v>0</v>
      </c>
      <c r="G6326" s="81" t="s">
        <v>0</v>
      </c>
      <c r="H6326" s="18" t="s">
        <v>76</v>
      </c>
      <c r="I6326" s="11"/>
      <c r="J6326" s="11"/>
      <c r="K6326" s="11"/>
      <c r="L6326" s="11"/>
      <c r="M6326" s="11"/>
      <c r="N6326" s="11"/>
      <c r="O6326" s="11"/>
      <c r="P6326" s="11"/>
      <c r="Q6326" s="11" t="str">
        <f t="shared" si="5396"/>
        <v>-</v>
      </c>
    </row>
    <row r="6327" spans="1:17" ht="22.5">
      <c r="A6327" s="17" t="s">
        <v>0</v>
      </c>
      <c r="B6327" s="17" t="s">
        <v>0</v>
      </c>
      <c r="C6327" s="17" t="s">
        <v>0</v>
      </c>
      <c r="D6327" s="18" t="s">
        <v>0</v>
      </c>
      <c r="E6327" s="18" t="s">
        <v>0</v>
      </c>
      <c r="F6327" s="18" t="s">
        <v>0</v>
      </c>
      <c r="G6327" s="81" t="s">
        <v>0</v>
      </c>
      <c r="H6327" s="24" t="s">
        <v>27</v>
      </c>
      <c r="I6327" s="29">
        <v>2065154</v>
      </c>
      <c r="J6327" s="29">
        <f t="shared" ref="J6327" si="5413">SUM(J6328,J6336,J6338)</f>
        <v>2003079</v>
      </c>
      <c r="K6327" s="29">
        <f t="shared" ref="K6327" si="5414">SUM(K6328,K6336,K6338)</f>
        <v>1169177</v>
      </c>
      <c r="L6327" s="29">
        <f t="shared" ref="L6327:L6359" si="5415">M6327+N6327+O6327</f>
        <v>474580</v>
      </c>
      <c r="M6327" s="29">
        <f t="shared" ref="M6327:O6327" si="5416">SUM(M6328,M6336,M6338)</f>
        <v>151450</v>
      </c>
      <c r="N6327" s="29">
        <f t="shared" si="5416"/>
        <v>155050</v>
      </c>
      <c r="O6327" s="29">
        <f t="shared" si="5416"/>
        <v>168080</v>
      </c>
      <c r="P6327" s="29">
        <f t="shared" ref="P6327:P6359" si="5417">SUM(K6327+L6327)</f>
        <v>1643757</v>
      </c>
      <c r="Q6327" s="29">
        <f t="shared" si="5396"/>
        <v>82.061516295662827</v>
      </c>
    </row>
    <row r="6328" spans="1:17">
      <c r="A6328" s="12" t="s">
        <v>2042</v>
      </c>
      <c r="B6328" s="12" t="s">
        <v>129</v>
      </c>
      <c r="C6328" s="12" t="s">
        <v>908</v>
      </c>
      <c r="D6328" s="12" t="s">
        <v>2094</v>
      </c>
      <c r="E6328" s="18" t="s">
        <v>2</v>
      </c>
      <c r="F6328" s="18" t="s">
        <v>0</v>
      </c>
      <c r="G6328" s="81" t="s">
        <v>0</v>
      </c>
      <c r="H6328" s="18" t="s">
        <v>3</v>
      </c>
      <c r="I6328" s="3">
        <v>1509092</v>
      </c>
      <c r="J6328" s="3">
        <f t="shared" ref="J6328" si="5418">SUM(J6329:J6330)</f>
        <v>1520737</v>
      </c>
      <c r="K6328" s="3">
        <f t="shared" ref="K6328" si="5419">SUM(K6329:K6330)</f>
        <v>826410</v>
      </c>
      <c r="L6328" s="3">
        <f t="shared" si="5415"/>
        <v>382400</v>
      </c>
      <c r="M6328" s="3">
        <f t="shared" ref="M6328:O6328" si="5420">SUM(M6329:M6330)</f>
        <v>126000</v>
      </c>
      <c r="N6328" s="3">
        <f t="shared" si="5420"/>
        <v>128200</v>
      </c>
      <c r="O6328" s="3">
        <f t="shared" si="5420"/>
        <v>128200</v>
      </c>
      <c r="P6328" s="3">
        <f t="shared" si="5417"/>
        <v>1208810</v>
      </c>
      <c r="Q6328" s="3">
        <f t="shared" si="5396"/>
        <v>79.488432253571787</v>
      </c>
    </row>
    <row r="6329" spans="1:17">
      <c r="A6329" s="12" t="s">
        <v>2042</v>
      </c>
      <c r="B6329" s="12" t="s">
        <v>129</v>
      </c>
      <c r="C6329" s="12" t="s">
        <v>908</v>
      </c>
      <c r="D6329" s="12" t="s">
        <v>2094</v>
      </c>
      <c r="E6329" s="11">
        <v>6111</v>
      </c>
      <c r="F6329" s="12"/>
      <c r="G6329" s="84" t="s">
        <v>3105</v>
      </c>
      <c r="H6329" s="13" t="s">
        <v>4</v>
      </c>
      <c r="I6329" s="2">
        <v>1346977</v>
      </c>
      <c r="J6329" s="2">
        <v>1346977</v>
      </c>
      <c r="K6329" s="2">
        <v>708051</v>
      </c>
      <c r="L6329" s="2">
        <f t="shared" si="5415"/>
        <v>348000</v>
      </c>
      <c r="M6329" s="2">
        <v>116000</v>
      </c>
      <c r="N6329" s="2">
        <v>116000</v>
      </c>
      <c r="O6329" s="2">
        <v>116000</v>
      </c>
      <c r="P6329" s="2">
        <f t="shared" si="5417"/>
        <v>1056051</v>
      </c>
      <c r="Q6329" s="2">
        <f t="shared" si="5396"/>
        <v>78.4015614223554</v>
      </c>
    </row>
    <row r="6330" spans="1:17">
      <c r="A6330" s="17" t="s">
        <v>2042</v>
      </c>
      <c r="B6330" s="17" t="s">
        <v>129</v>
      </c>
      <c r="C6330" s="17" t="s">
        <v>908</v>
      </c>
      <c r="D6330" s="17" t="s">
        <v>2094</v>
      </c>
      <c r="E6330" s="17" t="s">
        <v>91</v>
      </c>
      <c r="F6330" s="12" t="s">
        <v>0</v>
      </c>
      <c r="G6330" s="84" t="s">
        <v>0</v>
      </c>
      <c r="H6330" s="18" t="s">
        <v>5</v>
      </c>
      <c r="I6330" s="3">
        <v>162115</v>
      </c>
      <c r="J6330" s="3">
        <f t="shared" ref="J6330:K6330" si="5421">SUM(J6331:J6335)</f>
        <v>173760</v>
      </c>
      <c r="K6330" s="3">
        <f t="shared" si="5421"/>
        <v>118359</v>
      </c>
      <c r="L6330" s="3">
        <f t="shared" si="5415"/>
        <v>34400</v>
      </c>
      <c r="M6330" s="3">
        <f t="shared" ref="M6330:O6330" si="5422">SUM(M6331:M6335)</f>
        <v>10000</v>
      </c>
      <c r="N6330" s="3">
        <f t="shared" si="5422"/>
        <v>12200</v>
      </c>
      <c r="O6330" s="3">
        <f t="shared" si="5422"/>
        <v>12200</v>
      </c>
      <c r="P6330" s="3">
        <f t="shared" si="5417"/>
        <v>152759</v>
      </c>
      <c r="Q6330" s="3">
        <f t="shared" si="5396"/>
        <v>87.913789134438304</v>
      </c>
    </row>
    <row r="6331" spans="1:17">
      <c r="A6331" s="12" t="s">
        <v>2042</v>
      </c>
      <c r="B6331" s="12" t="s">
        <v>129</v>
      </c>
      <c r="C6331" s="12" t="s">
        <v>908</v>
      </c>
      <c r="D6331" s="12" t="s">
        <v>2094</v>
      </c>
      <c r="E6331" s="11">
        <v>6112</v>
      </c>
      <c r="F6331" s="12" t="s">
        <v>2095</v>
      </c>
      <c r="G6331" s="84" t="s">
        <v>3105</v>
      </c>
      <c r="H6331" s="13" t="s">
        <v>9</v>
      </c>
      <c r="I6331" s="2">
        <v>25745</v>
      </c>
      <c r="J6331" s="2">
        <v>25745</v>
      </c>
      <c r="K6331" s="2">
        <v>13140</v>
      </c>
      <c r="L6331" s="2">
        <f t="shared" si="5415"/>
        <v>6400</v>
      </c>
      <c r="M6331" s="2">
        <v>2000</v>
      </c>
      <c r="N6331" s="2">
        <v>2200</v>
      </c>
      <c r="O6331" s="2">
        <v>2200</v>
      </c>
      <c r="P6331" s="2">
        <f t="shared" si="5417"/>
        <v>19540</v>
      </c>
      <c r="Q6331" s="2">
        <f t="shared" si="5396"/>
        <v>75.898232666537197</v>
      </c>
    </row>
    <row r="6332" spans="1:17">
      <c r="A6332" s="12" t="s">
        <v>2042</v>
      </c>
      <c r="B6332" s="12" t="s">
        <v>129</v>
      </c>
      <c r="C6332" s="12" t="s">
        <v>908</v>
      </c>
      <c r="D6332" s="12" t="s">
        <v>2094</v>
      </c>
      <c r="E6332" s="11">
        <v>6112</v>
      </c>
      <c r="F6332" s="12" t="s">
        <v>2096</v>
      </c>
      <c r="G6332" s="84" t="s">
        <v>3105</v>
      </c>
      <c r="H6332" s="13" t="s">
        <v>10</v>
      </c>
      <c r="I6332" s="2">
        <v>110800</v>
      </c>
      <c r="J6332" s="2">
        <v>110800</v>
      </c>
      <c r="K6332" s="2">
        <v>68104</v>
      </c>
      <c r="L6332" s="2">
        <f t="shared" si="5415"/>
        <v>28000</v>
      </c>
      <c r="M6332" s="2">
        <v>8000</v>
      </c>
      <c r="N6332" s="2">
        <v>10000</v>
      </c>
      <c r="O6332" s="2">
        <v>10000</v>
      </c>
      <c r="P6332" s="2">
        <f t="shared" si="5417"/>
        <v>96104</v>
      </c>
      <c r="Q6332" s="2">
        <f t="shared" si="5396"/>
        <v>86.736462093862826</v>
      </c>
    </row>
    <row r="6333" spans="1:17">
      <c r="A6333" s="12" t="s">
        <v>2042</v>
      </c>
      <c r="B6333" s="12" t="s">
        <v>129</v>
      </c>
      <c r="C6333" s="12" t="s">
        <v>908</v>
      </c>
      <c r="D6333" s="12" t="s">
        <v>2094</v>
      </c>
      <c r="E6333" s="11">
        <v>6112</v>
      </c>
      <c r="F6333" s="12" t="s">
        <v>2097</v>
      </c>
      <c r="G6333" s="84" t="s">
        <v>3105</v>
      </c>
      <c r="H6333" s="13" t="s">
        <v>7</v>
      </c>
      <c r="I6333" s="2">
        <v>20570</v>
      </c>
      <c r="J6333" s="2">
        <v>27495</v>
      </c>
      <c r="K6333" s="2">
        <v>27495</v>
      </c>
      <c r="L6333" s="2">
        <f t="shared" si="5415"/>
        <v>0</v>
      </c>
      <c r="M6333" s="2">
        <v>0</v>
      </c>
      <c r="N6333" s="2">
        <v>0</v>
      </c>
      <c r="O6333" s="2">
        <v>0</v>
      </c>
      <c r="P6333" s="2">
        <f t="shared" si="5417"/>
        <v>27495</v>
      </c>
      <c r="Q6333" s="2">
        <f t="shared" si="5396"/>
        <v>100</v>
      </c>
    </row>
    <row r="6334" spans="1:17">
      <c r="A6334" s="12" t="s">
        <v>2042</v>
      </c>
      <c r="B6334" s="12" t="s">
        <v>129</v>
      </c>
      <c r="C6334" s="12" t="s">
        <v>908</v>
      </c>
      <c r="D6334" s="12" t="s">
        <v>2094</v>
      </c>
      <c r="E6334" s="11">
        <v>6112</v>
      </c>
      <c r="F6334" s="12" t="s">
        <v>2098</v>
      </c>
      <c r="G6334" s="84" t="s">
        <v>3105</v>
      </c>
      <c r="H6334" s="13" t="s">
        <v>8</v>
      </c>
      <c r="I6334" s="2">
        <v>100</v>
      </c>
      <c r="J6334" s="2">
        <v>100</v>
      </c>
      <c r="K6334" s="2">
        <v>0</v>
      </c>
      <c r="L6334" s="2">
        <f t="shared" si="5415"/>
        <v>0</v>
      </c>
      <c r="M6334" s="2">
        <v>0</v>
      </c>
      <c r="N6334" s="2">
        <v>0</v>
      </c>
      <c r="O6334" s="2">
        <v>0</v>
      </c>
      <c r="P6334" s="2">
        <f t="shared" si="5417"/>
        <v>0</v>
      </c>
      <c r="Q6334" s="2">
        <f t="shared" si="5396"/>
        <v>0</v>
      </c>
    </row>
    <row r="6335" spans="1:17">
      <c r="A6335" s="12" t="s">
        <v>2042</v>
      </c>
      <c r="B6335" s="12" t="s">
        <v>129</v>
      </c>
      <c r="C6335" s="12" t="s">
        <v>908</v>
      </c>
      <c r="D6335" s="12" t="s">
        <v>2094</v>
      </c>
      <c r="E6335" s="11">
        <v>6112</v>
      </c>
      <c r="F6335" s="12" t="s">
        <v>2099</v>
      </c>
      <c r="G6335" s="84" t="s">
        <v>3105</v>
      </c>
      <c r="H6335" s="13" t="s">
        <v>6</v>
      </c>
      <c r="I6335" s="2">
        <v>4900</v>
      </c>
      <c r="J6335" s="2">
        <v>9620</v>
      </c>
      <c r="K6335" s="2">
        <v>9620</v>
      </c>
      <c r="L6335" s="2">
        <f t="shared" si="5415"/>
        <v>0</v>
      </c>
      <c r="M6335" s="2">
        <v>0</v>
      </c>
      <c r="N6335" s="2">
        <v>0</v>
      </c>
      <c r="O6335" s="2">
        <v>0</v>
      </c>
      <c r="P6335" s="2">
        <f t="shared" si="5417"/>
        <v>9620</v>
      </c>
      <c r="Q6335" s="2">
        <f t="shared" si="5396"/>
        <v>100</v>
      </c>
    </row>
    <row r="6336" spans="1:17">
      <c r="A6336" s="12" t="s">
        <v>2042</v>
      </c>
      <c r="B6336" s="12" t="s">
        <v>129</v>
      </c>
      <c r="C6336" s="12" t="s">
        <v>908</v>
      </c>
      <c r="D6336" s="12" t="s">
        <v>2094</v>
      </c>
      <c r="E6336" s="18" t="s">
        <v>13</v>
      </c>
      <c r="F6336" s="18" t="s">
        <v>0</v>
      </c>
      <c r="G6336" s="81" t="s">
        <v>0</v>
      </c>
      <c r="H6336" s="18" t="s">
        <v>14</v>
      </c>
      <c r="I6336" s="3">
        <v>141432</v>
      </c>
      <c r="J6336" s="3">
        <f t="shared" ref="J6336:K6336" si="5423">SUM(J6337)</f>
        <v>141432</v>
      </c>
      <c r="K6336" s="3">
        <f t="shared" si="5423"/>
        <v>74421</v>
      </c>
      <c r="L6336" s="3">
        <f t="shared" si="5415"/>
        <v>36800</v>
      </c>
      <c r="M6336" s="3">
        <f t="shared" ref="M6336:O6336" si="5424">SUM(M6337)</f>
        <v>12200</v>
      </c>
      <c r="N6336" s="3">
        <f t="shared" si="5424"/>
        <v>12300</v>
      </c>
      <c r="O6336" s="3">
        <f t="shared" si="5424"/>
        <v>12300</v>
      </c>
      <c r="P6336" s="3">
        <f t="shared" si="5417"/>
        <v>111221</v>
      </c>
      <c r="Q6336" s="3">
        <f t="shared" si="5396"/>
        <v>78.639204706148533</v>
      </c>
    </row>
    <row r="6337" spans="1:17">
      <c r="A6337" s="12" t="s">
        <v>2042</v>
      </c>
      <c r="B6337" s="12" t="s">
        <v>129</v>
      </c>
      <c r="C6337" s="12" t="s">
        <v>908</v>
      </c>
      <c r="D6337" s="12" t="s">
        <v>2094</v>
      </c>
      <c r="E6337" s="11">
        <v>6121</v>
      </c>
      <c r="F6337" s="12"/>
      <c r="G6337" s="84" t="s">
        <v>3105</v>
      </c>
      <c r="H6337" s="13" t="s">
        <v>15</v>
      </c>
      <c r="I6337" s="2">
        <v>141432</v>
      </c>
      <c r="J6337" s="2">
        <v>141432</v>
      </c>
      <c r="K6337" s="2">
        <v>74421</v>
      </c>
      <c r="L6337" s="2">
        <f t="shared" si="5415"/>
        <v>36800</v>
      </c>
      <c r="M6337" s="2">
        <v>12200</v>
      </c>
      <c r="N6337" s="2">
        <v>12300</v>
      </c>
      <c r="O6337" s="2">
        <v>12300</v>
      </c>
      <c r="P6337" s="2">
        <f t="shared" si="5417"/>
        <v>111221</v>
      </c>
      <c r="Q6337" s="2">
        <f t="shared" si="5396"/>
        <v>78.639204706148533</v>
      </c>
    </row>
    <row r="6338" spans="1:17">
      <c r="A6338" s="12" t="s">
        <v>2042</v>
      </c>
      <c r="B6338" s="12" t="s">
        <v>129</v>
      </c>
      <c r="C6338" s="12" t="s">
        <v>908</v>
      </c>
      <c r="D6338" s="12" t="s">
        <v>2094</v>
      </c>
      <c r="E6338" s="18" t="s">
        <v>16</v>
      </c>
      <c r="F6338" s="18" t="s">
        <v>0</v>
      </c>
      <c r="G6338" s="81" t="s">
        <v>0</v>
      </c>
      <c r="H6338" s="18" t="s">
        <v>17</v>
      </c>
      <c r="I6338" s="3">
        <v>414630</v>
      </c>
      <c r="J6338" s="3">
        <f t="shared" ref="J6338:K6338" si="5425">SUM(J6339:J6347)</f>
        <v>340910</v>
      </c>
      <c r="K6338" s="3">
        <f t="shared" si="5425"/>
        <v>268346</v>
      </c>
      <c r="L6338" s="3">
        <f t="shared" si="5415"/>
        <v>55380</v>
      </c>
      <c r="M6338" s="3">
        <f t="shared" ref="M6338:O6338" si="5426">SUM(M6339:M6347)</f>
        <v>13250</v>
      </c>
      <c r="N6338" s="3">
        <f t="shared" si="5426"/>
        <v>14550</v>
      </c>
      <c r="O6338" s="3">
        <f t="shared" si="5426"/>
        <v>27580</v>
      </c>
      <c r="P6338" s="3">
        <f t="shared" si="5417"/>
        <v>323726</v>
      </c>
      <c r="Q6338" s="3">
        <f t="shared" si="5396"/>
        <v>94.95937344167082</v>
      </c>
    </row>
    <row r="6339" spans="1:17">
      <c r="A6339" s="12" t="s">
        <v>2042</v>
      </c>
      <c r="B6339" s="12" t="s">
        <v>129</v>
      </c>
      <c r="C6339" s="12" t="s">
        <v>908</v>
      </c>
      <c r="D6339" s="12" t="s">
        <v>2094</v>
      </c>
      <c r="E6339" s="11">
        <v>6131</v>
      </c>
      <c r="F6339" s="12"/>
      <c r="G6339" s="84" t="s">
        <v>3105</v>
      </c>
      <c r="H6339" s="13" t="s">
        <v>18</v>
      </c>
      <c r="I6339" s="2">
        <v>27000</v>
      </c>
      <c r="J6339" s="2">
        <v>21000</v>
      </c>
      <c r="K6339" s="2">
        <v>19500</v>
      </c>
      <c r="L6339" s="2">
        <f t="shared" si="5415"/>
        <v>1500</v>
      </c>
      <c r="M6339" s="2">
        <v>0</v>
      </c>
      <c r="N6339" s="2">
        <v>0</v>
      </c>
      <c r="O6339" s="2">
        <v>1500</v>
      </c>
      <c r="P6339" s="2">
        <f t="shared" si="5417"/>
        <v>21000</v>
      </c>
      <c r="Q6339" s="2">
        <f t="shared" si="5396"/>
        <v>100</v>
      </c>
    </row>
    <row r="6340" spans="1:17">
      <c r="A6340" s="12" t="s">
        <v>2042</v>
      </c>
      <c r="B6340" s="12" t="s">
        <v>129</v>
      </c>
      <c r="C6340" s="12" t="s">
        <v>908</v>
      </c>
      <c r="D6340" s="12" t="s">
        <v>2094</v>
      </c>
      <c r="E6340" s="11">
        <v>6132</v>
      </c>
      <c r="F6340" s="12"/>
      <c r="G6340" s="84" t="s">
        <v>3105</v>
      </c>
      <c r="H6340" s="13" t="s">
        <v>19</v>
      </c>
      <c r="I6340" s="2">
        <v>28000</v>
      </c>
      <c r="J6340" s="2">
        <v>33000</v>
      </c>
      <c r="K6340" s="2">
        <v>26500</v>
      </c>
      <c r="L6340" s="2">
        <f t="shared" si="5415"/>
        <v>4000</v>
      </c>
      <c r="M6340" s="2">
        <v>1000</v>
      </c>
      <c r="N6340" s="2">
        <v>1000</v>
      </c>
      <c r="O6340" s="2">
        <v>2000</v>
      </c>
      <c r="P6340" s="2">
        <f t="shared" si="5417"/>
        <v>30500</v>
      </c>
      <c r="Q6340" s="2">
        <f t="shared" si="5396"/>
        <v>92.424242424242422</v>
      </c>
    </row>
    <row r="6341" spans="1:17">
      <c r="A6341" s="12" t="s">
        <v>2042</v>
      </c>
      <c r="B6341" s="12" t="s">
        <v>129</v>
      </c>
      <c r="C6341" s="12" t="s">
        <v>908</v>
      </c>
      <c r="D6341" s="12" t="s">
        <v>2094</v>
      </c>
      <c r="E6341" s="11">
        <v>6133</v>
      </c>
      <c r="F6341" s="12"/>
      <c r="G6341" s="84" t="s">
        <v>3105</v>
      </c>
      <c r="H6341" s="13" t="s">
        <v>20</v>
      </c>
      <c r="I6341" s="2">
        <v>13000</v>
      </c>
      <c r="J6341" s="2">
        <v>13000</v>
      </c>
      <c r="K6341" s="2">
        <v>7000</v>
      </c>
      <c r="L6341" s="2">
        <f t="shared" si="5415"/>
        <v>4000</v>
      </c>
      <c r="M6341" s="2">
        <v>1250</v>
      </c>
      <c r="N6341" s="2">
        <v>1250</v>
      </c>
      <c r="O6341" s="2">
        <v>1500</v>
      </c>
      <c r="P6341" s="2">
        <f t="shared" si="5417"/>
        <v>11000</v>
      </c>
      <c r="Q6341" s="2">
        <f t="shared" si="5396"/>
        <v>84.615384615384613</v>
      </c>
    </row>
    <row r="6342" spans="1:17">
      <c r="A6342" s="12" t="s">
        <v>2042</v>
      </c>
      <c r="B6342" s="12" t="s">
        <v>129</v>
      </c>
      <c r="C6342" s="12" t="s">
        <v>908</v>
      </c>
      <c r="D6342" s="12" t="s">
        <v>2094</v>
      </c>
      <c r="E6342" s="11">
        <v>6134</v>
      </c>
      <c r="F6342" s="12"/>
      <c r="G6342" s="84" t="s">
        <v>3105</v>
      </c>
      <c r="H6342" s="13" t="s">
        <v>21</v>
      </c>
      <c r="I6342" s="2">
        <v>35500</v>
      </c>
      <c r="J6342" s="2">
        <v>34500</v>
      </c>
      <c r="K6342" s="2">
        <v>33000</v>
      </c>
      <c r="L6342" s="2">
        <f t="shared" si="5415"/>
        <v>1500</v>
      </c>
      <c r="M6342" s="2">
        <v>0</v>
      </c>
      <c r="N6342" s="2">
        <v>0</v>
      </c>
      <c r="O6342" s="2">
        <v>1500</v>
      </c>
      <c r="P6342" s="2">
        <f t="shared" si="5417"/>
        <v>34500</v>
      </c>
      <c r="Q6342" s="2">
        <f t="shared" si="5396"/>
        <v>100</v>
      </c>
    </row>
    <row r="6343" spans="1:17">
      <c r="A6343" s="12" t="s">
        <v>2042</v>
      </c>
      <c r="B6343" s="12" t="s">
        <v>129</v>
      </c>
      <c r="C6343" s="12" t="s">
        <v>908</v>
      </c>
      <c r="D6343" s="12" t="s">
        <v>2094</v>
      </c>
      <c r="E6343" s="11">
        <v>6135</v>
      </c>
      <c r="F6343" s="12"/>
      <c r="G6343" s="84" t="s">
        <v>3105</v>
      </c>
      <c r="H6343" s="13" t="s">
        <v>22</v>
      </c>
      <c r="I6343" s="2">
        <v>10700</v>
      </c>
      <c r="J6343" s="2">
        <v>7700</v>
      </c>
      <c r="K6343" s="2">
        <v>5000</v>
      </c>
      <c r="L6343" s="2">
        <f t="shared" si="5415"/>
        <v>1000</v>
      </c>
      <c r="M6343" s="2">
        <v>0</v>
      </c>
      <c r="N6343" s="2">
        <v>0</v>
      </c>
      <c r="O6343" s="2">
        <v>1000</v>
      </c>
      <c r="P6343" s="2">
        <f t="shared" si="5417"/>
        <v>6000</v>
      </c>
      <c r="Q6343" s="2">
        <f t="shared" si="5396"/>
        <v>77.922077922077932</v>
      </c>
    </row>
    <row r="6344" spans="1:17">
      <c r="A6344" s="12" t="s">
        <v>2042</v>
      </c>
      <c r="B6344" s="12" t="s">
        <v>129</v>
      </c>
      <c r="C6344" s="12" t="s">
        <v>908</v>
      </c>
      <c r="D6344" s="12" t="s">
        <v>2094</v>
      </c>
      <c r="E6344" s="11">
        <v>6136</v>
      </c>
      <c r="F6344" s="12"/>
      <c r="G6344" s="84" t="s">
        <v>3105</v>
      </c>
      <c r="H6344" s="13" t="s">
        <v>23</v>
      </c>
      <c r="I6344" s="2">
        <v>5000</v>
      </c>
      <c r="J6344" s="2">
        <v>5000</v>
      </c>
      <c r="K6344" s="2">
        <v>2700</v>
      </c>
      <c r="L6344" s="2">
        <f t="shared" si="5415"/>
        <v>300</v>
      </c>
      <c r="M6344" s="2">
        <v>100</v>
      </c>
      <c r="N6344" s="2">
        <v>100</v>
      </c>
      <c r="O6344" s="2">
        <v>100</v>
      </c>
      <c r="P6344" s="2">
        <f t="shared" si="5417"/>
        <v>3000</v>
      </c>
      <c r="Q6344" s="2">
        <f t="shared" si="5396"/>
        <v>60</v>
      </c>
    </row>
    <row r="6345" spans="1:17">
      <c r="A6345" s="12" t="s">
        <v>2042</v>
      </c>
      <c r="B6345" s="12" t="s">
        <v>129</v>
      </c>
      <c r="C6345" s="12" t="s">
        <v>908</v>
      </c>
      <c r="D6345" s="12" t="s">
        <v>2094</v>
      </c>
      <c r="E6345" s="11">
        <v>6137</v>
      </c>
      <c r="F6345" s="12"/>
      <c r="G6345" s="84" t="s">
        <v>3105</v>
      </c>
      <c r="H6345" s="13" t="s">
        <v>24</v>
      </c>
      <c r="I6345" s="2">
        <v>20000</v>
      </c>
      <c r="J6345" s="2">
        <v>17000</v>
      </c>
      <c r="K6345" s="2">
        <v>13000</v>
      </c>
      <c r="L6345" s="2">
        <f t="shared" si="5415"/>
        <v>4000</v>
      </c>
      <c r="M6345" s="2">
        <v>500</v>
      </c>
      <c r="N6345" s="2">
        <v>500</v>
      </c>
      <c r="O6345" s="2">
        <v>3000</v>
      </c>
      <c r="P6345" s="2">
        <f t="shared" si="5417"/>
        <v>17000</v>
      </c>
      <c r="Q6345" s="2">
        <f t="shared" si="5396"/>
        <v>100</v>
      </c>
    </row>
    <row r="6346" spans="1:17">
      <c r="A6346" s="12" t="s">
        <v>2042</v>
      </c>
      <c r="B6346" s="12" t="s">
        <v>129</v>
      </c>
      <c r="C6346" s="12" t="s">
        <v>908</v>
      </c>
      <c r="D6346" s="12" t="s">
        <v>2094</v>
      </c>
      <c r="E6346" s="11">
        <v>6138</v>
      </c>
      <c r="F6346" s="12"/>
      <c r="G6346" s="84" t="s">
        <v>3105</v>
      </c>
      <c r="H6346" s="13" t="s">
        <v>25</v>
      </c>
      <c r="I6346" s="2">
        <v>7600</v>
      </c>
      <c r="J6346" s="2">
        <v>7600</v>
      </c>
      <c r="K6346" s="2">
        <v>2400</v>
      </c>
      <c r="L6346" s="2">
        <f t="shared" si="5415"/>
        <v>600</v>
      </c>
      <c r="M6346" s="2">
        <v>0</v>
      </c>
      <c r="N6346" s="2">
        <v>300</v>
      </c>
      <c r="O6346" s="2">
        <v>300</v>
      </c>
      <c r="P6346" s="2">
        <f t="shared" si="5417"/>
        <v>3000</v>
      </c>
      <c r="Q6346" s="2">
        <f t="shared" si="5396"/>
        <v>39.473684210526315</v>
      </c>
    </row>
    <row r="6347" spans="1:17">
      <c r="A6347" s="17" t="s">
        <v>2042</v>
      </c>
      <c r="B6347" s="17" t="s">
        <v>129</v>
      </c>
      <c r="C6347" s="17" t="s">
        <v>908</v>
      </c>
      <c r="D6347" s="17" t="s">
        <v>2094</v>
      </c>
      <c r="E6347" s="17" t="s">
        <v>99</v>
      </c>
      <c r="F6347" s="12" t="s">
        <v>0</v>
      </c>
      <c r="G6347" s="84" t="s">
        <v>0</v>
      </c>
      <c r="H6347" s="18" t="s">
        <v>26</v>
      </c>
      <c r="I6347" s="3">
        <v>267830</v>
      </c>
      <c r="J6347" s="3">
        <f t="shared" ref="J6347:K6347" si="5427">SUM(J6348:J6350)</f>
        <v>202110</v>
      </c>
      <c r="K6347" s="3">
        <f t="shared" si="5427"/>
        <v>159246</v>
      </c>
      <c r="L6347" s="3">
        <f t="shared" si="5415"/>
        <v>38480</v>
      </c>
      <c r="M6347" s="3">
        <f t="shared" ref="M6347:O6347" si="5428">SUM(M6348:M6350)</f>
        <v>10400</v>
      </c>
      <c r="N6347" s="3">
        <f t="shared" si="5428"/>
        <v>11400</v>
      </c>
      <c r="O6347" s="3">
        <f t="shared" si="5428"/>
        <v>16680</v>
      </c>
      <c r="P6347" s="3">
        <f t="shared" si="5417"/>
        <v>197726</v>
      </c>
      <c r="Q6347" s="3">
        <f t="shared" si="5396"/>
        <v>97.830884171985559</v>
      </c>
    </row>
    <row r="6348" spans="1:17">
      <c r="A6348" s="12" t="s">
        <v>2042</v>
      </c>
      <c r="B6348" s="12" t="s">
        <v>129</v>
      </c>
      <c r="C6348" s="12" t="s">
        <v>908</v>
      </c>
      <c r="D6348" s="12" t="s">
        <v>2094</v>
      </c>
      <c r="E6348" s="11">
        <v>6139</v>
      </c>
      <c r="F6348" s="12"/>
      <c r="G6348" s="84" t="s">
        <v>3105</v>
      </c>
      <c r="H6348" s="13" t="s">
        <v>26</v>
      </c>
      <c r="I6348" s="2">
        <v>251000</v>
      </c>
      <c r="J6348" s="2">
        <v>185280</v>
      </c>
      <c r="K6348" s="2">
        <v>150000</v>
      </c>
      <c r="L6348" s="2">
        <f t="shared" si="5415"/>
        <v>35280</v>
      </c>
      <c r="M6348" s="2">
        <v>10000</v>
      </c>
      <c r="N6348" s="2">
        <v>10000</v>
      </c>
      <c r="O6348" s="2">
        <v>15280</v>
      </c>
      <c r="P6348" s="2">
        <f t="shared" si="5417"/>
        <v>185280</v>
      </c>
      <c r="Q6348" s="2">
        <f t="shared" si="5396"/>
        <v>100</v>
      </c>
    </row>
    <row r="6349" spans="1:17">
      <c r="A6349" s="12" t="s">
        <v>2042</v>
      </c>
      <c r="B6349" s="12" t="s">
        <v>129</v>
      </c>
      <c r="C6349" s="12" t="s">
        <v>908</v>
      </c>
      <c r="D6349" s="12" t="s">
        <v>2094</v>
      </c>
      <c r="E6349" s="11">
        <v>6139</v>
      </c>
      <c r="F6349" s="12" t="s">
        <v>2100</v>
      </c>
      <c r="G6349" s="84" t="s">
        <v>3105</v>
      </c>
      <c r="H6349" s="13" t="s">
        <v>108</v>
      </c>
      <c r="I6349" s="2">
        <v>3830</v>
      </c>
      <c r="J6349" s="2">
        <v>3830</v>
      </c>
      <c r="K6349" s="2">
        <v>2246</v>
      </c>
      <c r="L6349" s="2">
        <f t="shared" si="5415"/>
        <v>1200</v>
      </c>
      <c r="M6349" s="2">
        <v>400</v>
      </c>
      <c r="N6349" s="2">
        <v>400</v>
      </c>
      <c r="O6349" s="2">
        <v>400</v>
      </c>
      <c r="P6349" s="2">
        <f t="shared" si="5417"/>
        <v>3446</v>
      </c>
      <c r="Q6349" s="2">
        <f t="shared" si="5396"/>
        <v>89.973890339425594</v>
      </c>
    </row>
    <row r="6350" spans="1:17">
      <c r="A6350" s="12" t="s">
        <v>2042</v>
      </c>
      <c r="B6350" s="12" t="s">
        <v>129</v>
      </c>
      <c r="C6350" s="12" t="s">
        <v>908</v>
      </c>
      <c r="D6350" s="12" t="s">
        <v>2094</v>
      </c>
      <c r="E6350" s="11">
        <v>6139</v>
      </c>
      <c r="F6350" s="12" t="s">
        <v>2101</v>
      </c>
      <c r="G6350" s="84" t="s">
        <v>3105</v>
      </c>
      <c r="H6350" s="13" t="s">
        <v>2102</v>
      </c>
      <c r="I6350" s="2">
        <v>13000</v>
      </c>
      <c r="J6350" s="2">
        <v>13000</v>
      </c>
      <c r="K6350" s="2">
        <v>7000</v>
      </c>
      <c r="L6350" s="2">
        <f t="shared" si="5415"/>
        <v>2000</v>
      </c>
      <c r="M6350" s="2">
        <v>0</v>
      </c>
      <c r="N6350" s="2">
        <v>1000</v>
      </c>
      <c r="O6350" s="2">
        <v>1000</v>
      </c>
      <c r="P6350" s="2">
        <f t="shared" si="5417"/>
        <v>9000</v>
      </c>
      <c r="Q6350" s="2">
        <f t="shared" si="5396"/>
        <v>69.230769230769226</v>
      </c>
    </row>
    <row r="6351" spans="1:17" ht="22.5">
      <c r="A6351" s="17" t="s">
        <v>0</v>
      </c>
      <c r="B6351" s="17" t="s">
        <v>0</v>
      </c>
      <c r="C6351" s="17" t="s">
        <v>0</v>
      </c>
      <c r="D6351" s="18" t="s">
        <v>0</v>
      </c>
      <c r="E6351" s="18" t="s">
        <v>0</v>
      </c>
      <c r="F6351" s="18" t="s">
        <v>0</v>
      </c>
      <c r="G6351" s="81" t="s">
        <v>0</v>
      </c>
      <c r="H6351" s="24" t="s">
        <v>36</v>
      </c>
      <c r="I6351" s="29">
        <v>100</v>
      </c>
      <c r="J6351" s="29">
        <f t="shared" ref="J6351:K6352" si="5429">SUM(J6352)</f>
        <v>100</v>
      </c>
      <c r="K6351" s="29">
        <f t="shared" si="5429"/>
        <v>0</v>
      </c>
      <c r="L6351" s="29">
        <f t="shared" si="5415"/>
        <v>0</v>
      </c>
      <c r="M6351" s="29">
        <f t="shared" ref="M6351:O6352" si="5430">SUM(M6352)</f>
        <v>0</v>
      </c>
      <c r="N6351" s="29">
        <f t="shared" si="5430"/>
        <v>0</v>
      </c>
      <c r="O6351" s="29">
        <f t="shared" si="5430"/>
        <v>0</v>
      </c>
      <c r="P6351" s="29">
        <f t="shared" si="5417"/>
        <v>0</v>
      </c>
      <c r="Q6351" s="29">
        <f t="shared" si="5396"/>
        <v>0</v>
      </c>
    </row>
    <row r="6352" spans="1:17">
      <c r="A6352" s="12" t="s">
        <v>2042</v>
      </c>
      <c r="B6352" s="12" t="s">
        <v>129</v>
      </c>
      <c r="C6352" s="12" t="s">
        <v>908</v>
      </c>
      <c r="D6352" s="12" t="s">
        <v>2094</v>
      </c>
      <c r="E6352" s="18" t="s">
        <v>28</v>
      </c>
      <c r="F6352" s="18" t="s">
        <v>0</v>
      </c>
      <c r="G6352" s="81" t="s">
        <v>0</v>
      </c>
      <c r="H6352" s="18" t="s">
        <v>29</v>
      </c>
      <c r="I6352" s="3">
        <v>100</v>
      </c>
      <c r="J6352" s="3">
        <f t="shared" si="5429"/>
        <v>100</v>
      </c>
      <c r="K6352" s="3">
        <f t="shared" si="5429"/>
        <v>0</v>
      </c>
      <c r="L6352" s="3">
        <f t="shared" si="5415"/>
        <v>0</v>
      </c>
      <c r="M6352" s="3">
        <f t="shared" si="5430"/>
        <v>0</v>
      </c>
      <c r="N6352" s="3">
        <f t="shared" si="5430"/>
        <v>0</v>
      </c>
      <c r="O6352" s="3">
        <f t="shared" si="5430"/>
        <v>0</v>
      </c>
      <c r="P6352" s="3">
        <f t="shared" si="5417"/>
        <v>0</v>
      </c>
      <c r="Q6352" s="3">
        <f t="shared" si="5396"/>
        <v>0</v>
      </c>
    </row>
    <row r="6353" spans="1:17">
      <c r="A6353" s="12" t="s">
        <v>2042</v>
      </c>
      <c r="B6353" s="12" t="s">
        <v>129</v>
      </c>
      <c r="C6353" s="12" t="s">
        <v>908</v>
      </c>
      <c r="D6353" s="12" t="s">
        <v>2094</v>
      </c>
      <c r="E6353" s="11">
        <v>6148</v>
      </c>
      <c r="F6353" s="12"/>
      <c r="G6353" s="84" t="s">
        <v>3105</v>
      </c>
      <c r="H6353" s="13" t="s">
        <v>35</v>
      </c>
      <c r="I6353" s="2">
        <v>100</v>
      </c>
      <c r="J6353" s="2">
        <v>100</v>
      </c>
      <c r="K6353" s="2">
        <v>0</v>
      </c>
      <c r="L6353" s="2">
        <f t="shared" si="5415"/>
        <v>0</v>
      </c>
      <c r="M6353" s="2"/>
      <c r="N6353" s="2"/>
      <c r="O6353" s="2"/>
      <c r="P6353" s="2">
        <f t="shared" si="5417"/>
        <v>0</v>
      </c>
      <c r="Q6353" s="2">
        <f t="shared" si="5396"/>
        <v>0</v>
      </c>
    </row>
    <row r="6354" spans="1:17" ht="22.5">
      <c r="A6354" s="17" t="s">
        <v>0</v>
      </c>
      <c r="B6354" s="17" t="s">
        <v>0</v>
      </c>
      <c r="C6354" s="17" t="s">
        <v>0</v>
      </c>
      <c r="D6354" s="18" t="s">
        <v>0</v>
      </c>
      <c r="E6354" s="18" t="s">
        <v>0</v>
      </c>
      <c r="F6354" s="18" t="s">
        <v>0</v>
      </c>
      <c r="G6354" s="81" t="s">
        <v>0</v>
      </c>
      <c r="H6354" s="24" t="s">
        <v>58</v>
      </c>
      <c r="I6354" s="29">
        <v>65000</v>
      </c>
      <c r="J6354" s="29">
        <f t="shared" ref="J6354:K6354" si="5431">SUM(J6355)</f>
        <v>40000</v>
      </c>
      <c r="K6354" s="29">
        <f t="shared" si="5431"/>
        <v>27461</v>
      </c>
      <c r="L6354" s="29">
        <f t="shared" si="5415"/>
        <v>0</v>
      </c>
      <c r="M6354" s="29">
        <f t="shared" ref="M6354:O6354" si="5432">SUM(M6355)</f>
        <v>0</v>
      </c>
      <c r="N6354" s="29">
        <f t="shared" si="5432"/>
        <v>0</v>
      </c>
      <c r="O6354" s="29">
        <f t="shared" si="5432"/>
        <v>0</v>
      </c>
      <c r="P6354" s="29">
        <f t="shared" si="5417"/>
        <v>27461</v>
      </c>
      <c r="Q6354" s="29">
        <f t="shared" si="5396"/>
        <v>68.652500000000003</v>
      </c>
    </row>
    <row r="6355" spans="1:17">
      <c r="A6355" s="12" t="s">
        <v>2042</v>
      </c>
      <c r="B6355" s="12" t="s">
        <v>129</v>
      </c>
      <c r="C6355" s="12" t="s">
        <v>908</v>
      </c>
      <c r="D6355" s="12" t="s">
        <v>2094</v>
      </c>
      <c r="E6355" s="18" t="s">
        <v>50</v>
      </c>
      <c r="F6355" s="18" t="s">
        <v>0</v>
      </c>
      <c r="G6355" s="81" t="s">
        <v>0</v>
      </c>
      <c r="H6355" s="18" t="s">
        <v>51</v>
      </c>
      <c r="I6355" s="3">
        <v>65000</v>
      </c>
      <c r="J6355" s="3">
        <f t="shared" ref="J6355" si="5433">SUM(J6356:J6357)</f>
        <v>40000</v>
      </c>
      <c r="K6355" s="3">
        <f t="shared" ref="K6355" si="5434">SUM(K6356:K6357)</f>
        <v>27461</v>
      </c>
      <c r="L6355" s="3">
        <f t="shared" si="5415"/>
        <v>0</v>
      </c>
      <c r="M6355" s="3">
        <f t="shared" ref="M6355:O6355" si="5435">SUM(M6356:M6357)</f>
        <v>0</v>
      </c>
      <c r="N6355" s="3">
        <f t="shared" si="5435"/>
        <v>0</v>
      </c>
      <c r="O6355" s="3">
        <f t="shared" si="5435"/>
        <v>0</v>
      </c>
      <c r="P6355" s="3">
        <f t="shared" si="5417"/>
        <v>27461</v>
      </c>
      <c r="Q6355" s="3">
        <f t="shared" si="5396"/>
        <v>68.652500000000003</v>
      </c>
    </row>
    <row r="6356" spans="1:17">
      <c r="A6356" s="12" t="s">
        <v>2042</v>
      </c>
      <c r="B6356" s="12" t="s">
        <v>129</v>
      </c>
      <c r="C6356" s="12" t="s">
        <v>908</v>
      </c>
      <c r="D6356" s="12" t="s">
        <v>2094</v>
      </c>
      <c r="E6356" s="11">
        <v>8213</v>
      </c>
      <c r="F6356" s="12"/>
      <c r="G6356" s="84" t="s">
        <v>3105</v>
      </c>
      <c r="H6356" s="13" t="s">
        <v>54</v>
      </c>
      <c r="I6356" s="2">
        <v>39000</v>
      </c>
      <c r="J6356" s="2">
        <v>15000</v>
      </c>
      <c r="K6356" s="2">
        <v>15000</v>
      </c>
      <c r="L6356" s="2">
        <f t="shared" si="5415"/>
        <v>0</v>
      </c>
      <c r="M6356" s="2"/>
      <c r="N6356" s="2"/>
      <c r="O6356" s="2"/>
      <c r="P6356" s="2">
        <f t="shared" si="5417"/>
        <v>15000</v>
      </c>
      <c r="Q6356" s="2">
        <f t="shared" si="5396"/>
        <v>100</v>
      </c>
    </row>
    <row r="6357" spans="1:17" ht="15" customHeight="1">
      <c r="A6357" s="12" t="s">
        <v>2042</v>
      </c>
      <c r="B6357" s="12" t="s">
        <v>129</v>
      </c>
      <c r="C6357" s="12" t="s">
        <v>908</v>
      </c>
      <c r="D6357" s="12" t="s">
        <v>2094</v>
      </c>
      <c r="E6357" s="11">
        <v>8216</v>
      </c>
      <c r="F6357" s="12"/>
      <c r="G6357" s="84" t="s">
        <v>3105</v>
      </c>
      <c r="H6357" s="13" t="s">
        <v>57</v>
      </c>
      <c r="I6357" s="2">
        <v>26000</v>
      </c>
      <c r="J6357" s="2">
        <v>25000</v>
      </c>
      <c r="K6357" s="2">
        <v>12461</v>
      </c>
      <c r="L6357" s="2">
        <f t="shared" si="5415"/>
        <v>0</v>
      </c>
      <c r="M6357" s="2"/>
      <c r="N6357" s="2"/>
      <c r="O6357" s="2"/>
      <c r="P6357" s="2">
        <f t="shared" si="5417"/>
        <v>12461</v>
      </c>
      <c r="Q6357" s="2">
        <f t="shared" si="5396"/>
        <v>49.844000000000001</v>
      </c>
    </row>
    <row r="6358" spans="1:17">
      <c r="A6358" s="13" t="s">
        <v>0</v>
      </c>
      <c r="B6358" s="13" t="s">
        <v>0</v>
      </c>
      <c r="C6358" s="13" t="s">
        <v>0</v>
      </c>
      <c r="D6358" s="13" t="s">
        <v>0</v>
      </c>
      <c r="E6358" s="13" t="s">
        <v>0</v>
      </c>
      <c r="F6358" s="13" t="s">
        <v>0</v>
      </c>
      <c r="G6358" s="84" t="s">
        <v>0</v>
      </c>
      <c r="H6358" s="24" t="s">
        <v>2103</v>
      </c>
      <c r="I6358" s="29">
        <v>2130254</v>
      </c>
      <c r="J6358" s="29">
        <f t="shared" ref="J6358:K6358" si="5436">SUM(J6354,J6351,J6327)</f>
        <v>2043179</v>
      </c>
      <c r="K6358" s="29">
        <f t="shared" si="5436"/>
        <v>1196638</v>
      </c>
      <c r="L6358" s="29">
        <f t="shared" si="5415"/>
        <v>474580</v>
      </c>
      <c r="M6358" s="29">
        <f t="shared" ref="M6358:O6358" si="5437">SUM(M6354,M6351,M6327)</f>
        <v>151450</v>
      </c>
      <c r="N6358" s="29">
        <f t="shared" si="5437"/>
        <v>155050</v>
      </c>
      <c r="O6358" s="29">
        <f t="shared" si="5437"/>
        <v>168080</v>
      </c>
      <c r="P6358" s="29">
        <f t="shared" si="5417"/>
        <v>1671218</v>
      </c>
      <c r="Q6358" s="29">
        <f t="shared" si="5396"/>
        <v>81.794987125454981</v>
      </c>
    </row>
    <row r="6359" spans="1:17" ht="15.75" thickBot="1">
      <c r="A6359" s="13" t="s">
        <v>0</v>
      </c>
      <c r="B6359" s="13" t="s">
        <v>0</v>
      </c>
      <c r="C6359" s="13" t="s">
        <v>0</v>
      </c>
      <c r="D6359" s="13" t="s">
        <v>0</v>
      </c>
      <c r="E6359" s="13" t="s">
        <v>0</v>
      </c>
      <c r="F6359" s="13" t="s">
        <v>0</v>
      </c>
      <c r="G6359" s="84" t="s">
        <v>0</v>
      </c>
      <c r="H6359" s="18" t="s">
        <v>125</v>
      </c>
      <c r="I6359" s="3">
        <v>45</v>
      </c>
      <c r="J6359" s="3">
        <v>45</v>
      </c>
      <c r="K6359" s="3">
        <v>0</v>
      </c>
      <c r="L6359" s="3">
        <f t="shared" si="5415"/>
        <v>0</v>
      </c>
      <c r="M6359" s="3"/>
      <c r="N6359" s="3"/>
      <c r="O6359" s="3"/>
      <c r="P6359" s="3">
        <f t="shared" si="5417"/>
        <v>0</v>
      </c>
      <c r="Q6359" s="3">
        <f t="shared" si="5396"/>
        <v>0</v>
      </c>
    </row>
    <row r="6360" spans="1:17" ht="45.75" thickBot="1">
      <c r="A6360" s="109" t="s">
        <v>0</v>
      </c>
      <c r="B6360" s="109" t="s">
        <v>0</v>
      </c>
      <c r="C6360" s="109" t="s">
        <v>0</v>
      </c>
      <c r="D6360" s="109" t="s">
        <v>0</v>
      </c>
      <c r="E6360" s="109" t="s">
        <v>0</v>
      </c>
      <c r="F6360" s="109" t="s">
        <v>0</v>
      </c>
      <c r="G6360" s="121" t="s">
        <v>0</v>
      </c>
      <c r="H6360" s="1" t="s">
        <v>126</v>
      </c>
      <c r="I6360" s="1" t="s">
        <v>3016</v>
      </c>
      <c r="J6360" s="1" t="s">
        <v>3199</v>
      </c>
      <c r="K6360" s="1" t="s">
        <v>3198</v>
      </c>
      <c r="L6360" s="1" t="s">
        <v>3191</v>
      </c>
      <c r="M6360" s="1" t="s">
        <v>3193</v>
      </c>
      <c r="N6360" s="1" t="s">
        <v>3194</v>
      </c>
      <c r="O6360" s="1" t="s">
        <v>3195</v>
      </c>
      <c r="P6360" s="1" t="s">
        <v>3192</v>
      </c>
      <c r="Q6360" s="1" t="s">
        <v>3185</v>
      </c>
    </row>
    <row r="6361" spans="1:17">
      <c r="A6361" s="110"/>
      <c r="B6361" s="110"/>
      <c r="C6361" s="110"/>
      <c r="D6361" s="110"/>
      <c r="E6361" s="110"/>
      <c r="F6361" s="110"/>
      <c r="G6361" s="122"/>
      <c r="H6361" s="26" t="s">
        <v>0</v>
      </c>
      <c r="I6361" s="28">
        <v>1</v>
      </c>
      <c r="J6361" s="28">
        <v>2</v>
      </c>
      <c r="K6361" s="28">
        <v>3</v>
      </c>
      <c r="L6361" s="28" t="s">
        <v>3186</v>
      </c>
      <c r="M6361" s="28">
        <v>5</v>
      </c>
      <c r="N6361" s="28">
        <v>6</v>
      </c>
      <c r="O6361" s="28">
        <v>7</v>
      </c>
      <c r="P6361" s="28" t="s">
        <v>3187</v>
      </c>
      <c r="Q6361" s="28">
        <v>9</v>
      </c>
    </row>
    <row r="6362" spans="1:17">
      <c r="A6362" s="110"/>
      <c r="B6362" s="110"/>
      <c r="C6362" s="110"/>
      <c r="D6362" s="110"/>
      <c r="E6362" s="110"/>
      <c r="F6362" s="110"/>
      <c r="G6362" s="122"/>
      <c r="H6362" s="8" t="s">
        <v>194</v>
      </c>
      <c r="I6362" s="9">
        <v>2130254</v>
      </c>
      <c r="J6362" s="9">
        <f t="shared" ref="J6362" si="5438">SUM(J6358)</f>
        <v>2043179</v>
      </c>
      <c r="K6362" s="9">
        <f t="shared" ref="K6362" si="5439">SUM(K6358)</f>
        <v>1196638</v>
      </c>
      <c r="L6362" s="9">
        <f t="shared" ref="L6362:L6363" si="5440">M6362+N6362+O6362</f>
        <v>474580</v>
      </c>
      <c r="M6362" s="9">
        <f t="shared" ref="M6362:O6362" si="5441">SUM(M6358)</f>
        <v>151450</v>
      </c>
      <c r="N6362" s="9">
        <f t="shared" si="5441"/>
        <v>155050</v>
      </c>
      <c r="O6362" s="9">
        <f t="shared" si="5441"/>
        <v>168080</v>
      </c>
      <c r="P6362" s="9">
        <f t="shared" ref="P6362:P6363" si="5442">SUM(K6362+L6362)</f>
        <v>1671218</v>
      </c>
      <c r="Q6362" s="9">
        <f t="shared" si="5396"/>
        <v>81.794987125454981</v>
      </c>
    </row>
    <row r="6363" spans="1:17">
      <c r="A6363" s="110"/>
      <c r="B6363" s="110"/>
      <c r="C6363" s="110"/>
      <c r="D6363" s="110"/>
      <c r="E6363" s="110"/>
      <c r="F6363" s="110"/>
      <c r="G6363" s="122"/>
      <c r="H6363" s="10" t="s">
        <v>68</v>
      </c>
      <c r="I6363" s="9">
        <v>2130254</v>
      </c>
      <c r="J6363" s="9">
        <f t="shared" ref="J6363" si="5443">SUM(J6362)</f>
        <v>2043179</v>
      </c>
      <c r="K6363" s="9">
        <f t="shared" ref="K6363" si="5444">SUM(K6362)</f>
        <v>1196638</v>
      </c>
      <c r="L6363" s="9">
        <f t="shared" si="5440"/>
        <v>474580</v>
      </c>
      <c r="M6363" s="9">
        <f t="shared" ref="M6363:O6363" si="5445">SUM(M6362)</f>
        <v>151450</v>
      </c>
      <c r="N6363" s="9">
        <f t="shared" si="5445"/>
        <v>155050</v>
      </c>
      <c r="O6363" s="9">
        <f t="shared" si="5445"/>
        <v>168080</v>
      </c>
      <c r="P6363" s="9">
        <f t="shared" si="5442"/>
        <v>1671218</v>
      </c>
      <c r="Q6363" s="9">
        <f t="shared" si="5396"/>
        <v>81.794987125454981</v>
      </c>
    </row>
    <row r="6364" spans="1:17">
      <c r="A6364" s="111"/>
      <c r="B6364" s="111"/>
      <c r="C6364" s="111"/>
      <c r="D6364" s="111"/>
      <c r="E6364" s="111"/>
      <c r="F6364" s="111"/>
      <c r="G6364" s="123"/>
      <c r="Q6364" t="str">
        <f t="shared" si="5396"/>
        <v>-</v>
      </c>
    </row>
    <row r="6365" spans="1:17" ht="15.75" thickBot="1">
      <c r="A6365" s="13" t="s">
        <v>0</v>
      </c>
      <c r="B6365" s="13" t="s">
        <v>0</v>
      </c>
      <c r="C6365" s="13" t="s">
        <v>0</v>
      </c>
      <c r="D6365" s="13" t="s">
        <v>0</v>
      </c>
      <c r="E6365" s="13" t="s">
        <v>0</v>
      </c>
      <c r="F6365" s="13" t="s">
        <v>0</v>
      </c>
      <c r="G6365" s="84" t="s">
        <v>0</v>
      </c>
      <c r="H6365" s="27" t="s">
        <v>0</v>
      </c>
      <c r="I6365" s="27"/>
      <c r="J6365" s="27"/>
      <c r="K6365" s="27"/>
      <c r="L6365" s="27"/>
      <c r="M6365" s="27"/>
      <c r="N6365" s="27"/>
      <c r="O6365" s="27"/>
      <c r="P6365" s="27"/>
      <c r="Q6365" s="27" t="str">
        <f t="shared" ref="Q6365:Q6428" si="5446">IF(J6365=0,"-",P6365/J6365*100)</f>
        <v>-</v>
      </c>
    </row>
    <row r="6366" spans="1:17" ht="45.75" thickBot="1">
      <c r="A6366" s="1" t="s">
        <v>82</v>
      </c>
      <c r="B6366" s="1" t="s">
        <v>83</v>
      </c>
      <c r="C6366" s="1" t="s">
        <v>84</v>
      </c>
      <c r="D6366" s="19" t="s">
        <v>0</v>
      </c>
      <c r="E6366" s="1" t="s">
        <v>85</v>
      </c>
      <c r="F6366" s="1" t="s">
        <v>86</v>
      </c>
      <c r="G6366" s="82" t="s">
        <v>87</v>
      </c>
      <c r="H6366" s="1" t="s">
        <v>1</v>
      </c>
      <c r="I6366" s="1" t="s">
        <v>3016</v>
      </c>
      <c r="J6366" s="1" t="s">
        <v>3199</v>
      </c>
      <c r="K6366" s="1" t="s">
        <v>3198</v>
      </c>
      <c r="L6366" s="1" t="s">
        <v>3191</v>
      </c>
      <c r="M6366" s="1" t="s">
        <v>3193</v>
      </c>
      <c r="N6366" s="1" t="s">
        <v>3194</v>
      </c>
      <c r="O6366" s="1" t="s">
        <v>3195</v>
      </c>
      <c r="P6366" s="1" t="s">
        <v>3192</v>
      </c>
      <c r="Q6366" s="1" t="s">
        <v>3185</v>
      </c>
    </row>
    <row r="6367" spans="1:17">
      <c r="A6367" s="20" t="s">
        <v>0</v>
      </c>
      <c r="B6367" s="20" t="s">
        <v>0</v>
      </c>
      <c r="C6367" s="20" t="s">
        <v>0</v>
      </c>
      <c r="D6367" s="21" t="s">
        <v>0</v>
      </c>
      <c r="E6367" s="21" t="s">
        <v>0</v>
      </c>
      <c r="F6367" s="22" t="s">
        <v>0</v>
      </c>
      <c r="G6367" s="83" t="s">
        <v>0</v>
      </c>
      <c r="H6367" s="23" t="s">
        <v>0</v>
      </c>
      <c r="I6367" s="28">
        <v>1</v>
      </c>
      <c r="J6367" s="28">
        <v>2</v>
      </c>
      <c r="K6367" s="28">
        <v>3</v>
      </c>
      <c r="L6367" s="28" t="s">
        <v>3186</v>
      </c>
      <c r="M6367" s="28">
        <v>5</v>
      </c>
      <c r="N6367" s="28">
        <v>6</v>
      </c>
      <c r="O6367" s="28">
        <v>7</v>
      </c>
      <c r="P6367" s="28" t="s">
        <v>3187</v>
      </c>
      <c r="Q6367" s="28">
        <v>9</v>
      </c>
    </row>
    <row r="6368" spans="1:17">
      <c r="A6368" s="17" t="s">
        <v>2042</v>
      </c>
      <c r="B6368" s="17" t="s">
        <v>129</v>
      </c>
      <c r="C6368" s="12" t="s">
        <v>332</v>
      </c>
      <c r="D6368" s="12" t="s">
        <v>2104</v>
      </c>
      <c r="E6368" s="18" t="s">
        <v>0</v>
      </c>
      <c r="F6368" s="18" t="s">
        <v>0</v>
      </c>
      <c r="G6368" s="81" t="s">
        <v>0</v>
      </c>
      <c r="H6368" s="18" t="s">
        <v>2105</v>
      </c>
      <c r="I6368" s="11"/>
      <c r="J6368" s="11"/>
      <c r="K6368" s="11"/>
      <c r="L6368" s="11"/>
      <c r="M6368" s="11"/>
      <c r="N6368" s="11"/>
      <c r="O6368" s="11"/>
      <c r="P6368" s="11"/>
      <c r="Q6368" s="11" t="str">
        <f t="shared" si="5446"/>
        <v>-</v>
      </c>
    </row>
    <row r="6369" spans="1:17" ht="22.5">
      <c r="A6369" s="17" t="s">
        <v>0</v>
      </c>
      <c r="B6369" s="17" t="s">
        <v>0</v>
      </c>
      <c r="C6369" s="17" t="s">
        <v>0</v>
      </c>
      <c r="D6369" s="18" t="s">
        <v>0</v>
      </c>
      <c r="E6369" s="18" t="s">
        <v>0</v>
      </c>
      <c r="F6369" s="18" t="s">
        <v>0</v>
      </c>
      <c r="G6369" s="81" t="s">
        <v>0</v>
      </c>
      <c r="H6369" s="24" t="s">
        <v>27</v>
      </c>
      <c r="I6369" s="29">
        <v>2371418</v>
      </c>
      <c r="J6369" s="29">
        <f t="shared" ref="J6369" si="5447">SUM(J6370,J6378,J6380)</f>
        <v>2197749</v>
      </c>
      <c r="K6369" s="29">
        <f t="shared" ref="K6369" si="5448">SUM(K6370,K6378,K6380)</f>
        <v>1383529</v>
      </c>
      <c r="L6369" s="29">
        <f t="shared" ref="L6369:L6400" si="5449">M6369+N6369+O6369</f>
        <v>646993</v>
      </c>
      <c r="M6369" s="29">
        <f t="shared" ref="M6369:O6369" si="5450">SUM(M6370,M6378,M6380)</f>
        <v>227943</v>
      </c>
      <c r="N6369" s="29">
        <f t="shared" si="5450"/>
        <v>220650</v>
      </c>
      <c r="O6369" s="29">
        <f t="shared" si="5450"/>
        <v>198400</v>
      </c>
      <c r="P6369" s="29">
        <f t="shared" ref="P6369:P6400" si="5451">SUM(K6369+L6369)</f>
        <v>2030522</v>
      </c>
      <c r="Q6369" s="29">
        <f t="shared" si="5446"/>
        <v>92.390987323848179</v>
      </c>
    </row>
    <row r="6370" spans="1:17">
      <c r="A6370" s="12" t="s">
        <v>2042</v>
      </c>
      <c r="B6370" s="12" t="s">
        <v>129</v>
      </c>
      <c r="C6370" s="12" t="s">
        <v>332</v>
      </c>
      <c r="D6370" s="12" t="s">
        <v>2104</v>
      </c>
      <c r="E6370" s="18" t="s">
        <v>2</v>
      </c>
      <c r="F6370" s="18" t="s">
        <v>0</v>
      </c>
      <c r="G6370" s="81" t="s">
        <v>0</v>
      </c>
      <c r="H6370" s="18" t="s">
        <v>3</v>
      </c>
      <c r="I6370" s="3">
        <v>1548481</v>
      </c>
      <c r="J6370" s="3">
        <f t="shared" ref="J6370" si="5452">SUM(J6371:J6372)</f>
        <v>1552312</v>
      </c>
      <c r="K6370" s="3">
        <f t="shared" ref="K6370" si="5453">SUM(K6371:K6372)</f>
        <v>944127</v>
      </c>
      <c r="L6370" s="3">
        <f t="shared" si="5449"/>
        <v>520400</v>
      </c>
      <c r="M6370" s="3">
        <f t="shared" ref="M6370:O6370" si="5454">SUM(M6371:M6372)</f>
        <v>173500</v>
      </c>
      <c r="N6370" s="3">
        <f t="shared" si="5454"/>
        <v>173500</v>
      </c>
      <c r="O6370" s="3">
        <f t="shared" si="5454"/>
        <v>173400</v>
      </c>
      <c r="P6370" s="3">
        <f t="shared" si="5451"/>
        <v>1464527</v>
      </c>
      <c r="Q6370" s="3">
        <f t="shared" si="5446"/>
        <v>94.344886852643029</v>
      </c>
    </row>
    <row r="6371" spans="1:17">
      <c r="A6371" s="12" t="s">
        <v>2042</v>
      </c>
      <c r="B6371" s="12" t="s">
        <v>129</v>
      </c>
      <c r="C6371" s="12" t="s">
        <v>332</v>
      </c>
      <c r="D6371" s="12" t="s">
        <v>2104</v>
      </c>
      <c r="E6371" s="11">
        <v>6111</v>
      </c>
      <c r="F6371" s="12"/>
      <c r="G6371" s="84" t="s">
        <v>3105</v>
      </c>
      <c r="H6371" s="13" t="s">
        <v>4</v>
      </c>
      <c r="I6371" s="2">
        <v>1376029</v>
      </c>
      <c r="J6371" s="2">
        <v>1376029</v>
      </c>
      <c r="K6371" s="2">
        <v>831250</v>
      </c>
      <c r="L6371" s="2">
        <f t="shared" si="5449"/>
        <v>480000</v>
      </c>
      <c r="M6371" s="2">
        <v>160000</v>
      </c>
      <c r="N6371" s="2">
        <v>160000</v>
      </c>
      <c r="O6371" s="2">
        <v>160000</v>
      </c>
      <c r="P6371" s="2">
        <f t="shared" si="5451"/>
        <v>1311250</v>
      </c>
      <c r="Q6371" s="2">
        <f t="shared" si="5446"/>
        <v>95.292323054237954</v>
      </c>
    </row>
    <row r="6372" spans="1:17">
      <c r="A6372" s="17" t="s">
        <v>2042</v>
      </c>
      <c r="B6372" s="17" t="s">
        <v>129</v>
      </c>
      <c r="C6372" s="17" t="s">
        <v>332</v>
      </c>
      <c r="D6372" s="17" t="s">
        <v>2104</v>
      </c>
      <c r="E6372" s="17" t="s">
        <v>91</v>
      </c>
      <c r="F6372" s="12" t="s">
        <v>0</v>
      </c>
      <c r="G6372" s="84" t="s">
        <v>0</v>
      </c>
      <c r="H6372" s="18" t="s">
        <v>5</v>
      </c>
      <c r="I6372" s="3">
        <v>172452</v>
      </c>
      <c r="J6372" s="3">
        <f t="shared" ref="J6372:K6372" si="5455">SUM(J6373:J6377)</f>
        <v>176283</v>
      </c>
      <c r="K6372" s="3">
        <f t="shared" si="5455"/>
        <v>112877</v>
      </c>
      <c r="L6372" s="3">
        <f t="shared" si="5449"/>
        <v>40400</v>
      </c>
      <c r="M6372" s="3">
        <f t="shared" ref="M6372:O6372" si="5456">SUM(M6373:M6377)</f>
        <v>13500</v>
      </c>
      <c r="N6372" s="3">
        <f t="shared" si="5456"/>
        <v>13500</v>
      </c>
      <c r="O6372" s="3">
        <f t="shared" si="5456"/>
        <v>13400</v>
      </c>
      <c r="P6372" s="3">
        <f t="shared" si="5451"/>
        <v>153277</v>
      </c>
      <c r="Q6372" s="3">
        <f t="shared" si="5446"/>
        <v>86.949393872352971</v>
      </c>
    </row>
    <row r="6373" spans="1:17">
      <c r="A6373" s="12" t="s">
        <v>2042</v>
      </c>
      <c r="B6373" s="12" t="s">
        <v>129</v>
      </c>
      <c r="C6373" s="12" t="s">
        <v>332</v>
      </c>
      <c r="D6373" s="12" t="s">
        <v>2104</v>
      </c>
      <c r="E6373" s="11">
        <v>6112</v>
      </c>
      <c r="F6373" s="12" t="s">
        <v>2106</v>
      </c>
      <c r="G6373" s="84" t="s">
        <v>3105</v>
      </c>
      <c r="H6373" s="13" t="s">
        <v>9</v>
      </c>
      <c r="I6373" s="2">
        <v>27650</v>
      </c>
      <c r="J6373" s="2">
        <v>27650</v>
      </c>
      <c r="K6373" s="2">
        <v>14782</v>
      </c>
      <c r="L6373" s="2">
        <f t="shared" si="5449"/>
        <v>7400</v>
      </c>
      <c r="M6373" s="2">
        <v>2500</v>
      </c>
      <c r="N6373" s="2">
        <v>2500</v>
      </c>
      <c r="O6373" s="2">
        <v>2400</v>
      </c>
      <c r="P6373" s="2">
        <f t="shared" si="5451"/>
        <v>22182</v>
      </c>
      <c r="Q6373" s="2">
        <f t="shared" si="5446"/>
        <v>80.224231464737798</v>
      </c>
    </row>
    <row r="6374" spans="1:17">
      <c r="A6374" s="12" t="s">
        <v>2042</v>
      </c>
      <c r="B6374" s="12" t="s">
        <v>129</v>
      </c>
      <c r="C6374" s="12" t="s">
        <v>332</v>
      </c>
      <c r="D6374" s="12" t="s">
        <v>2104</v>
      </c>
      <c r="E6374" s="11">
        <v>6112</v>
      </c>
      <c r="F6374" s="12" t="s">
        <v>2107</v>
      </c>
      <c r="G6374" s="84" t="s">
        <v>3105</v>
      </c>
      <c r="H6374" s="13" t="s">
        <v>10</v>
      </c>
      <c r="I6374" s="2">
        <v>107700</v>
      </c>
      <c r="J6374" s="2">
        <v>107700</v>
      </c>
      <c r="K6374" s="2">
        <v>65162</v>
      </c>
      <c r="L6374" s="2">
        <f t="shared" si="5449"/>
        <v>33000</v>
      </c>
      <c r="M6374" s="2">
        <v>11000</v>
      </c>
      <c r="N6374" s="2">
        <v>11000</v>
      </c>
      <c r="O6374" s="2">
        <v>11000</v>
      </c>
      <c r="P6374" s="2">
        <f t="shared" si="5451"/>
        <v>98162</v>
      </c>
      <c r="Q6374" s="2">
        <f t="shared" si="5446"/>
        <v>91.143918291550605</v>
      </c>
    </row>
    <row r="6375" spans="1:17">
      <c r="A6375" s="12" t="s">
        <v>2042</v>
      </c>
      <c r="B6375" s="12" t="s">
        <v>129</v>
      </c>
      <c r="C6375" s="12" t="s">
        <v>332</v>
      </c>
      <c r="D6375" s="12" t="s">
        <v>2104</v>
      </c>
      <c r="E6375" s="11">
        <v>6112</v>
      </c>
      <c r="F6375" s="12" t="s">
        <v>2108</v>
      </c>
      <c r="G6375" s="84" t="s">
        <v>3105</v>
      </c>
      <c r="H6375" s="13" t="s">
        <v>7</v>
      </c>
      <c r="I6375" s="2">
        <v>22442</v>
      </c>
      <c r="J6375" s="2">
        <v>26273</v>
      </c>
      <c r="K6375" s="2">
        <v>26273</v>
      </c>
      <c r="L6375" s="2">
        <f t="shared" si="5449"/>
        <v>0</v>
      </c>
      <c r="M6375" s="2"/>
      <c r="N6375" s="2"/>
      <c r="O6375" s="2">
        <v>0</v>
      </c>
      <c r="P6375" s="2">
        <f t="shared" si="5451"/>
        <v>26273</v>
      </c>
      <c r="Q6375" s="2">
        <f t="shared" si="5446"/>
        <v>100</v>
      </c>
    </row>
    <row r="6376" spans="1:17">
      <c r="A6376" s="12" t="s">
        <v>2042</v>
      </c>
      <c r="B6376" s="12" t="s">
        <v>129</v>
      </c>
      <c r="C6376" s="12" t="s">
        <v>332</v>
      </c>
      <c r="D6376" s="12" t="s">
        <v>2104</v>
      </c>
      <c r="E6376" s="11">
        <v>6112</v>
      </c>
      <c r="F6376" s="12" t="s">
        <v>2109</v>
      </c>
      <c r="G6376" s="84" t="s">
        <v>3105</v>
      </c>
      <c r="H6376" s="13" t="s">
        <v>8</v>
      </c>
      <c r="I6376" s="2">
        <v>8000</v>
      </c>
      <c r="J6376" s="2">
        <v>8000</v>
      </c>
      <c r="K6376" s="2">
        <v>0</v>
      </c>
      <c r="L6376" s="2">
        <f t="shared" si="5449"/>
        <v>0</v>
      </c>
      <c r="M6376" s="2"/>
      <c r="N6376" s="2"/>
      <c r="O6376" s="2">
        <v>0</v>
      </c>
      <c r="P6376" s="2">
        <f t="shared" si="5451"/>
        <v>0</v>
      </c>
      <c r="Q6376" s="2">
        <f t="shared" si="5446"/>
        <v>0</v>
      </c>
    </row>
    <row r="6377" spans="1:17">
      <c r="A6377" s="12" t="s">
        <v>2042</v>
      </c>
      <c r="B6377" s="12" t="s">
        <v>129</v>
      </c>
      <c r="C6377" s="12" t="s">
        <v>332</v>
      </c>
      <c r="D6377" s="12" t="s">
        <v>2104</v>
      </c>
      <c r="E6377" s="11">
        <v>6112</v>
      </c>
      <c r="F6377" s="12" t="s">
        <v>2110</v>
      </c>
      <c r="G6377" s="84" t="s">
        <v>3105</v>
      </c>
      <c r="H6377" s="13" t="s">
        <v>6</v>
      </c>
      <c r="I6377" s="2">
        <v>6660</v>
      </c>
      <c r="J6377" s="2">
        <v>6660</v>
      </c>
      <c r="K6377" s="2">
        <v>6660</v>
      </c>
      <c r="L6377" s="2">
        <f t="shared" si="5449"/>
        <v>0</v>
      </c>
      <c r="M6377" s="2">
        <v>0</v>
      </c>
      <c r="N6377" s="2"/>
      <c r="O6377" s="2">
        <v>0</v>
      </c>
      <c r="P6377" s="2">
        <f t="shared" si="5451"/>
        <v>6660</v>
      </c>
      <c r="Q6377" s="2">
        <f t="shared" si="5446"/>
        <v>100</v>
      </c>
    </row>
    <row r="6378" spans="1:17">
      <c r="A6378" s="12" t="s">
        <v>2042</v>
      </c>
      <c r="B6378" s="12" t="s">
        <v>129</v>
      </c>
      <c r="C6378" s="12" t="s">
        <v>332</v>
      </c>
      <c r="D6378" s="12" t="s">
        <v>2104</v>
      </c>
      <c r="E6378" s="18" t="s">
        <v>13</v>
      </c>
      <c r="F6378" s="18" t="s">
        <v>0</v>
      </c>
      <c r="G6378" s="81" t="s">
        <v>0</v>
      </c>
      <c r="H6378" s="18" t="s">
        <v>14</v>
      </c>
      <c r="I6378" s="3">
        <v>144483</v>
      </c>
      <c r="J6378" s="3">
        <f t="shared" ref="J6378:K6378" si="5457">SUM(J6379)</f>
        <v>144483</v>
      </c>
      <c r="K6378" s="3">
        <f t="shared" si="5457"/>
        <v>87882</v>
      </c>
      <c r="L6378" s="3">
        <f t="shared" si="5449"/>
        <v>51000</v>
      </c>
      <c r="M6378" s="3">
        <f t="shared" ref="M6378:O6378" si="5458">SUM(M6379)</f>
        <v>17000</v>
      </c>
      <c r="N6378" s="3">
        <f t="shared" si="5458"/>
        <v>17000</v>
      </c>
      <c r="O6378" s="3">
        <f t="shared" si="5458"/>
        <v>17000</v>
      </c>
      <c r="P6378" s="3">
        <f t="shared" si="5451"/>
        <v>138882</v>
      </c>
      <c r="Q6378" s="3">
        <f t="shared" si="5446"/>
        <v>96.123419364215863</v>
      </c>
    </row>
    <row r="6379" spans="1:17">
      <c r="A6379" s="12" t="s">
        <v>2042</v>
      </c>
      <c r="B6379" s="12" t="s">
        <v>129</v>
      </c>
      <c r="C6379" s="12" t="s">
        <v>332</v>
      </c>
      <c r="D6379" s="12" t="s">
        <v>2104</v>
      </c>
      <c r="E6379" s="11">
        <v>6121</v>
      </c>
      <c r="F6379" s="12"/>
      <c r="G6379" s="84" t="s">
        <v>3105</v>
      </c>
      <c r="H6379" s="13" t="s">
        <v>15</v>
      </c>
      <c r="I6379" s="2">
        <v>144483</v>
      </c>
      <c r="J6379" s="2">
        <v>144483</v>
      </c>
      <c r="K6379" s="2">
        <v>87882</v>
      </c>
      <c r="L6379" s="2">
        <f t="shared" si="5449"/>
        <v>51000</v>
      </c>
      <c r="M6379" s="2">
        <v>17000</v>
      </c>
      <c r="N6379" s="2">
        <v>17000</v>
      </c>
      <c r="O6379" s="2">
        <v>17000</v>
      </c>
      <c r="P6379" s="2">
        <f t="shared" si="5451"/>
        <v>138882</v>
      </c>
      <c r="Q6379" s="2">
        <f t="shared" si="5446"/>
        <v>96.123419364215863</v>
      </c>
    </row>
    <row r="6380" spans="1:17">
      <c r="A6380" s="12" t="s">
        <v>2042</v>
      </c>
      <c r="B6380" s="12" t="s">
        <v>129</v>
      </c>
      <c r="C6380" s="12" t="s">
        <v>332</v>
      </c>
      <c r="D6380" s="12" t="s">
        <v>2104</v>
      </c>
      <c r="E6380" s="18" t="s">
        <v>16</v>
      </c>
      <c r="F6380" s="18" t="s">
        <v>0</v>
      </c>
      <c r="G6380" s="81" t="s">
        <v>0</v>
      </c>
      <c r="H6380" s="18" t="s">
        <v>17</v>
      </c>
      <c r="I6380" s="3">
        <v>678454</v>
      </c>
      <c r="J6380" s="3">
        <f t="shared" ref="J6380:K6380" si="5459">SUM(J6381:J6389)</f>
        <v>500954</v>
      </c>
      <c r="K6380" s="3">
        <f t="shared" si="5459"/>
        <v>351520</v>
      </c>
      <c r="L6380" s="3">
        <f t="shared" si="5449"/>
        <v>75593</v>
      </c>
      <c r="M6380" s="3">
        <f t="shared" ref="M6380:O6380" si="5460">SUM(M6381:M6389)</f>
        <v>37443</v>
      </c>
      <c r="N6380" s="3">
        <f t="shared" si="5460"/>
        <v>30150</v>
      </c>
      <c r="O6380" s="3">
        <f t="shared" si="5460"/>
        <v>8000</v>
      </c>
      <c r="P6380" s="3">
        <f t="shared" si="5451"/>
        <v>427113</v>
      </c>
      <c r="Q6380" s="3">
        <f t="shared" si="5446"/>
        <v>85.259924064884203</v>
      </c>
    </row>
    <row r="6381" spans="1:17">
      <c r="A6381" s="12" t="s">
        <v>2042</v>
      </c>
      <c r="B6381" s="12" t="s">
        <v>129</v>
      </c>
      <c r="C6381" s="12" t="s">
        <v>332</v>
      </c>
      <c r="D6381" s="12" t="s">
        <v>2104</v>
      </c>
      <c r="E6381" s="11">
        <v>6131</v>
      </c>
      <c r="F6381" s="12"/>
      <c r="G6381" s="84" t="s">
        <v>3105</v>
      </c>
      <c r="H6381" s="13" t="s">
        <v>18</v>
      </c>
      <c r="I6381" s="2">
        <v>55000</v>
      </c>
      <c r="J6381" s="2">
        <v>15000</v>
      </c>
      <c r="K6381" s="2">
        <v>15000</v>
      </c>
      <c r="L6381" s="2">
        <f t="shared" si="5449"/>
        <v>0</v>
      </c>
      <c r="M6381" s="2">
        <v>0</v>
      </c>
      <c r="N6381" s="2">
        <v>0</v>
      </c>
      <c r="O6381" s="2"/>
      <c r="P6381" s="2">
        <f t="shared" si="5451"/>
        <v>15000</v>
      </c>
      <c r="Q6381" s="2">
        <f t="shared" si="5446"/>
        <v>100</v>
      </c>
    </row>
    <row r="6382" spans="1:17">
      <c r="A6382" s="12" t="s">
        <v>2042</v>
      </c>
      <c r="B6382" s="12" t="s">
        <v>129</v>
      </c>
      <c r="C6382" s="12" t="s">
        <v>332</v>
      </c>
      <c r="D6382" s="12" t="s">
        <v>2104</v>
      </c>
      <c r="E6382" s="11">
        <v>6132</v>
      </c>
      <c r="F6382" s="12"/>
      <c r="G6382" s="84" t="s">
        <v>3105</v>
      </c>
      <c r="H6382" s="13" t="s">
        <v>19</v>
      </c>
      <c r="I6382" s="2">
        <v>40757</v>
      </c>
      <c r="J6382" s="2">
        <v>40757</v>
      </c>
      <c r="K6382" s="2">
        <v>37000</v>
      </c>
      <c r="L6382" s="2">
        <f t="shared" si="5449"/>
        <v>3757</v>
      </c>
      <c r="M6382" s="2">
        <v>3757</v>
      </c>
      <c r="N6382" s="2">
        <v>0</v>
      </c>
      <c r="O6382" s="2">
        <v>0</v>
      </c>
      <c r="P6382" s="2">
        <f t="shared" si="5451"/>
        <v>40757</v>
      </c>
      <c r="Q6382" s="2">
        <f t="shared" si="5446"/>
        <v>100</v>
      </c>
    </row>
    <row r="6383" spans="1:17">
      <c r="A6383" s="12" t="s">
        <v>2042</v>
      </c>
      <c r="B6383" s="12" t="s">
        <v>129</v>
      </c>
      <c r="C6383" s="12" t="s">
        <v>332</v>
      </c>
      <c r="D6383" s="12" t="s">
        <v>2104</v>
      </c>
      <c r="E6383" s="11">
        <v>6133</v>
      </c>
      <c r="F6383" s="12"/>
      <c r="G6383" s="84" t="s">
        <v>3105</v>
      </c>
      <c r="H6383" s="13" t="s">
        <v>20</v>
      </c>
      <c r="I6383" s="2">
        <v>19500</v>
      </c>
      <c r="J6383" s="2">
        <v>14500</v>
      </c>
      <c r="K6383" s="2">
        <v>10400</v>
      </c>
      <c r="L6383" s="2">
        <f t="shared" si="5449"/>
        <v>4000</v>
      </c>
      <c r="M6383" s="2">
        <v>2000</v>
      </c>
      <c r="N6383" s="2">
        <v>2000</v>
      </c>
      <c r="O6383" s="2">
        <v>0</v>
      </c>
      <c r="P6383" s="2">
        <f t="shared" si="5451"/>
        <v>14400</v>
      </c>
      <c r="Q6383" s="2">
        <f t="shared" si="5446"/>
        <v>99.310344827586206</v>
      </c>
    </row>
    <row r="6384" spans="1:17">
      <c r="A6384" s="12" t="s">
        <v>2042</v>
      </c>
      <c r="B6384" s="12" t="s">
        <v>129</v>
      </c>
      <c r="C6384" s="12" t="s">
        <v>332</v>
      </c>
      <c r="D6384" s="12" t="s">
        <v>2104</v>
      </c>
      <c r="E6384" s="11">
        <v>6134</v>
      </c>
      <c r="F6384" s="12"/>
      <c r="G6384" s="84" t="s">
        <v>3105</v>
      </c>
      <c r="H6384" s="13" t="s">
        <v>21</v>
      </c>
      <c r="I6384" s="2">
        <v>49825</v>
      </c>
      <c r="J6384" s="2">
        <v>29825</v>
      </c>
      <c r="K6384" s="2">
        <v>29825</v>
      </c>
      <c r="L6384" s="2">
        <f t="shared" si="5449"/>
        <v>0</v>
      </c>
      <c r="M6384" s="2">
        <v>0</v>
      </c>
      <c r="N6384" s="2">
        <v>0</v>
      </c>
      <c r="O6384" s="2">
        <v>0</v>
      </c>
      <c r="P6384" s="2">
        <f t="shared" si="5451"/>
        <v>29825</v>
      </c>
      <c r="Q6384" s="2">
        <f t="shared" si="5446"/>
        <v>100</v>
      </c>
    </row>
    <row r="6385" spans="1:17">
      <c r="A6385" s="12" t="s">
        <v>2042</v>
      </c>
      <c r="B6385" s="12" t="s">
        <v>129</v>
      </c>
      <c r="C6385" s="12" t="s">
        <v>332</v>
      </c>
      <c r="D6385" s="12" t="s">
        <v>2104</v>
      </c>
      <c r="E6385" s="11">
        <v>6135</v>
      </c>
      <c r="F6385" s="12"/>
      <c r="G6385" s="84" t="s">
        <v>3105</v>
      </c>
      <c r="H6385" s="13" t="s">
        <v>22</v>
      </c>
      <c r="I6385" s="2">
        <v>20286</v>
      </c>
      <c r="J6385" s="2">
        <v>10286</v>
      </c>
      <c r="K6385" s="2">
        <v>7000</v>
      </c>
      <c r="L6385" s="2">
        <f t="shared" si="5449"/>
        <v>3286</v>
      </c>
      <c r="M6385" s="2">
        <v>3286</v>
      </c>
      <c r="N6385" s="2">
        <v>0</v>
      </c>
      <c r="O6385" s="2">
        <v>0</v>
      </c>
      <c r="P6385" s="2">
        <f t="shared" si="5451"/>
        <v>10286</v>
      </c>
      <c r="Q6385" s="2">
        <f t="shared" si="5446"/>
        <v>100</v>
      </c>
    </row>
    <row r="6386" spans="1:17">
      <c r="A6386" s="12" t="s">
        <v>2042</v>
      </c>
      <c r="B6386" s="12" t="s">
        <v>129</v>
      </c>
      <c r="C6386" s="12" t="s">
        <v>332</v>
      </c>
      <c r="D6386" s="12" t="s">
        <v>2104</v>
      </c>
      <c r="E6386" s="11">
        <v>6136</v>
      </c>
      <c r="F6386" s="12"/>
      <c r="G6386" s="84" t="s">
        <v>3105</v>
      </c>
      <c r="H6386" s="13" t="s">
        <v>23</v>
      </c>
      <c r="I6386" s="2">
        <v>92100</v>
      </c>
      <c r="J6386" s="2">
        <v>92100</v>
      </c>
      <c r="K6386" s="2">
        <v>46800</v>
      </c>
      <c r="L6386" s="2">
        <f t="shared" si="5449"/>
        <v>23400</v>
      </c>
      <c r="M6386" s="2">
        <v>7700</v>
      </c>
      <c r="N6386" s="2">
        <v>7700</v>
      </c>
      <c r="O6386" s="2">
        <v>8000</v>
      </c>
      <c r="P6386" s="2">
        <f t="shared" si="5451"/>
        <v>70200</v>
      </c>
      <c r="Q6386" s="2">
        <f t="shared" si="5446"/>
        <v>76.2214983713355</v>
      </c>
    </row>
    <row r="6387" spans="1:17">
      <c r="A6387" s="12" t="s">
        <v>2042</v>
      </c>
      <c r="B6387" s="12" t="s">
        <v>129</v>
      </c>
      <c r="C6387" s="12" t="s">
        <v>332</v>
      </c>
      <c r="D6387" s="12" t="s">
        <v>2104</v>
      </c>
      <c r="E6387" s="11">
        <v>6137</v>
      </c>
      <c r="F6387" s="12"/>
      <c r="G6387" s="84" t="s">
        <v>3105</v>
      </c>
      <c r="H6387" s="13" t="s">
        <v>24</v>
      </c>
      <c r="I6387" s="2">
        <v>8975</v>
      </c>
      <c r="J6387" s="2">
        <v>3975</v>
      </c>
      <c r="K6387" s="2">
        <v>3975</v>
      </c>
      <c r="L6387" s="2">
        <f t="shared" si="5449"/>
        <v>0</v>
      </c>
      <c r="M6387" s="2">
        <v>0</v>
      </c>
      <c r="N6387" s="2">
        <v>0</v>
      </c>
      <c r="O6387" s="2"/>
      <c r="P6387" s="2">
        <f t="shared" si="5451"/>
        <v>3975</v>
      </c>
      <c r="Q6387" s="2">
        <f t="shared" si="5446"/>
        <v>100</v>
      </c>
    </row>
    <row r="6388" spans="1:17">
      <c r="A6388" s="12" t="s">
        <v>2042</v>
      </c>
      <c r="B6388" s="12" t="s">
        <v>129</v>
      </c>
      <c r="C6388" s="12" t="s">
        <v>332</v>
      </c>
      <c r="D6388" s="12" t="s">
        <v>2104</v>
      </c>
      <c r="E6388" s="11">
        <v>6138</v>
      </c>
      <c r="F6388" s="12"/>
      <c r="G6388" s="84" t="s">
        <v>3105</v>
      </c>
      <c r="H6388" s="13" t="s">
        <v>25</v>
      </c>
      <c r="I6388" s="2">
        <v>2800</v>
      </c>
      <c r="J6388" s="2">
        <v>300</v>
      </c>
      <c r="K6388" s="2">
        <v>300</v>
      </c>
      <c r="L6388" s="2">
        <f t="shared" si="5449"/>
        <v>0</v>
      </c>
      <c r="M6388" s="2">
        <v>0</v>
      </c>
      <c r="N6388" s="2">
        <v>0</v>
      </c>
      <c r="O6388" s="2"/>
      <c r="P6388" s="2">
        <f t="shared" si="5451"/>
        <v>300</v>
      </c>
      <c r="Q6388" s="2">
        <f t="shared" si="5446"/>
        <v>100</v>
      </c>
    </row>
    <row r="6389" spans="1:17">
      <c r="A6389" s="17" t="s">
        <v>2042</v>
      </c>
      <c r="B6389" s="17" t="s">
        <v>129</v>
      </c>
      <c r="C6389" s="17" t="s">
        <v>332</v>
      </c>
      <c r="D6389" s="17" t="s">
        <v>2104</v>
      </c>
      <c r="E6389" s="17" t="s">
        <v>99</v>
      </c>
      <c r="F6389" s="12" t="s">
        <v>0</v>
      </c>
      <c r="G6389" s="84" t="s">
        <v>0</v>
      </c>
      <c r="H6389" s="18" t="s">
        <v>26</v>
      </c>
      <c r="I6389" s="3">
        <v>389211</v>
      </c>
      <c r="J6389" s="3">
        <f t="shared" ref="J6389:K6389" si="5461">SUM(J6390:J6392)</f>
        <v>294211</v>
      </c>
      <c r="K6389" s="3">
        <f t="shared" si="5461"/>
        <v>201220</v>
      </c>
      <c r="L6389" s="3">
        <f t="shared" si="5449"/>
        <v>41150</v>
      </c>
      <c r="M6389" s="3">
        <f t="shared" ref="M6389:O6389" si="5462">SUM(M6390:M6392)</f>
        <v>20700</v>
      </c>
      <c r="N6389" s="3">
        <f t="shared" si="5462"/>
        <v>20450</v>
      </c>
      <c r="O6389" s="3">
        <f t="shared" si="5462"/>
        <v>0</v>
      </c>
      <c r="P6389" s="3">
        <f t="shared" si="5451"/>
        <v>242370</v>
      </c>
      <c r="Q6389" s="3">
        <f t="shared" si="5446"/>
        <v>82.379652698233585</v>
      </c>
    </row>
    <row r="6390" spans="1:17">
      <c r="A6390" s="12" t="s">
        <v>2042</v>
      </c>
      <c r="B6390" s="12" t="s">
        <v>129</v>
      </c>
      <c r="C6390" s="12" t="s">
        <v>332</v>
      </c>
      <c r="D6390" s="12" t="s">
        <v>2104</v>
      </c>
      <c r="E6390" s="11">
        <v>6139</v>
      </c>
      <c r="F6390" s="12"/>
      <c r="G6390" s="84" t="s">
        <v>3105</v>
      </c>
      <c r="H6390" s="13" t="s">
        <v>26</v>
      </c>
      <c r="I6390" s="2">
        <v>379505</v>
      </c>
      <c r="J6390" s="2">
        <v>284505</v>
      </c>
      <c r="K6390" s="2">
        <v>198000</v>
      </c>
      <c r="L6390" s="2">
        <f t="shared" si="5449"/>
        <v>40000</v>
      </c>
      <c r="M6390" s="2">
        <v>20000</v>
      </c>
      <c r="N6390" s="2">
        <v>20000</v>
      </c>
      <c r="O6390" s="2">
        <v>0</v>
      </c>
      <c r="P6390" s="2">
        <f t="shared" si="5451"/>
        <v>238000</v>
      </c>
      <c r="Q6390" s="2">
        <f t="shared" si="5446"/>
        <v>83.654065833640885</v>
      </c>
    </row>
    <row r="6391" spans="1:17">
      <c r="A6391" s="12" t="s">
        <v>2042</v>
      </c>
      <c r="B6391" s="12" t="s">
        <v>129</v>
      </c>
      <c r="C6391" s="12" t="s">
        <v>332</v>
      </c>
      <c r="D6391" s="12" t="s">
        <v>2104</v>
      </c>
      <c r="E6391" s="11">
        <v>6139</v>
      </c>
      <c r="F6391" s="12" t="s">
        <v>2111</v>
      </c>
      <c r="G6391" s="84" t="s">
        <v>3105</v>
      </c>
      <c r="H6391" s="13" t="s">
        <v>108</v>
      </c>
      <c r="I6391" s="2">
        <v>4406</v>
      </c>
      <c r="J6391" s="2">
        <v>4406</v>
      </c>
      <c r="K6391" s="2">
        <v>3220</v>
      </c>
      <c r="L6391" s="2">
        <f t="shared" si="5449"/>
        <v>1150</v>
      </c>
      <c r="M6391" s="2">
        <v>700</v>
      </c>
      <c r="N6391" s="2">
        <v>450</v>
      </c>
      <c r="O6391" s="2">
        <v>0</v>
      </c>
      <c r="P6391" s="2">
        <f t="shared" si="5451"/>
        <v>4370</v>
      </c>
      <c r="Q6391" s="2">
        <f t="shared" si="5446"/>
        <v>99.182932364956883</v>
      </c>
    </row>
    <row r="6392" spans="1:17" ht="22.5">
      <c r="A6392" s="12" t="s">
        <v>2042</v>
      </c>
      <c r="B6392" s="12" t="s">
        <v>129</v>
      </c>
      <c r="C6392" s="12" t="s">
        <v>332</v>
      </c>
      <c r="D6392" s="12" t="s">
        <v>2104</v>
      </c>
      <c r="E6392" s="11">
        <v>6139</v>
      </c>
      <c r="F6392" s="12" t="s">
        <v>2112</v>
      </c>
      <c r="G6392" s="84" t="s">
        <v>3105</v>
      </c>
      <c r="H6392" s="13" t="s">
        <v>114</v>
      </c>
      <c r="I6392" s="2">
        <v>5300</v>
      </c>
      <c r="J6392" s="2">
        <v>5300</v>
      </c>
      <c r="K6392" s="2">
        <v>0</v>
      </c>
      <c r="L6392" s="2">
        <f t="shared" si="5449"/>
        <v>0</v>
      </c>
      <c r="M6392" s="2"/>
      <c r="N6392" s="2"/>
      <c r="O6392" s="2"/>
      <c r="P6392" s="2">
        <f t="shared" si="5451"/>
        <v>0</v>
      </c>
      <c r="Q6392" s="2">
        <f t="shared" si="5446"/>
        <v>0</v>
      </c>
    </row>
    <row r="6393" spans="1:17" ht="22.5">
      <c r="A6393" s="17" t="s">
        <v>0</v>
      </c>
      <c r="B6393" s="17" t="s">
        <v>0</v>
      </c>
      <c r="C6393" s="17" t="s">
        <v>0</v>
      </c>
      <c r="D6393" s="18" t="s">
        <v>0</v>
      </c>
      <c r="E6393" s="18" t="s">
        <v>0</v>
      </c>
      <c r="F6393" s="18" t="s">
        <v>0</v>
      </c>
      <c r="G6393" s="81" t="s">
        <v>0</v>
      </c>
      <c r="H6393" s="24" t="s">
        <v>36</v>
      </c>
      <c r="I6393" s="29">
        <v>100</v>
      </c>
      <c r="J6393" s="29">
        <f t="shared" ref="J6393:K6394" si="5463">SUM(J6394)</f>
        <v>100</v>
      </c>
      <c r="K6393" s="29">
        <f t="shared" si="5463"/>
        <v>100</v>
      </c>
      <c r="L6393" s="29">
        <f t="shared" si="5449"/>
        <v>0</v>
      </c>
      <c r="M6393" s="29">
        <f t="shared" ref="M6393:O6394" si="5464">SUM(M6394)</f>
        <v>0</v>
      </c>
      <c r="N6393" s="29">
        <f t="shared" si="5464"/>
        <v>0</v>
      </c>
      <c r="O6393" s="29">
        <f t="shared" si="5464"/>
        <v>0</v>
      </c>
      <c r="P6393" s="29">
        <f t="shared" si="5451"/>
        <v>100</v>
      </c>
      <c r="Q6393" s="29">
        <f t="shared" si="5446"/>
        <v>100</v>
      </c>
    </row>
    <row r="6394" spans="1:17">
      <c r="A6394" s="12" t="s">
        <v>2042</v>
      </c>
      <c r="B6394" s="12" t="s">
        <v>129</v>
      </c>
      <c r="C6394" s="12" t="s">
        <v>332</v>
      </c>
      <c r="D6394" s="12" t="s">
        <v>2104</v>
      </c>
      <c r="E6394" s="18" t="s">
        <v>28</v>
      </c>
      <c r="F6394" s="18" t="s">
        <v>0</v>
      </c>
      <c r="G6394" s="81" t="s">
        <v>0</v>
      </c>
      <c r="H6394" s="18" t="s">
        <v>29</v>
      </c>
      <c r="I6394" s="3">
        <v>100</v>
      </c>
      <c r="J6394" s="3">
        <f t="shared" si="5463"/>
        <v>100</v>
      </c>
      <c r="K6394" s="3">
        <f t="shared" si="5463"/>
        <v>100</v>
      </c>
      <c r="L6394" s="3">
        <f t="shared" si="5449"/>
        <v>0</v>
      </c>
      <c r="M6394" s="3">
        <f t="shared" si="5464"/>
        <v>0</v>
      </c>
      <c r="N6394" s="3">
        <f t="shared" si="5464"/>
        <v>0</v>
      </c>
      <c r="O6394" s="3">
        <f t="shared" si="5464"/>
        <v>0</v>
      </c>
      <c r="P6394" s="3">
        <f t="shared" si="5451"/>
        <v>100</v>
      </c>
      <c r="Q6394" s="3">
        <f t="shared" si="5446"/>
        <v>100</v>
      </c>
    </row>
    <row r="6395" spans="1:17">
      <c r="A6395" s="12" t="s">
        <v>2042</v>
      </c>
      <c r="B6395" s="12" t="s">
        <v>129</v>
      </c>
      <c r="C6395" s="12" t="s">
        <v>332</v>
      </c>
      <c r="D6395" s="12" t="s">
        <v>2104</v>
      </c>
      <c r="E6395" s="11">
        <v>6148</v>
      </c>
      <c r="F6395" s="12"/>
      <c r="G6395" s="84" t="s">
        <v>3105</v>
      </c>
      <c r="H6395" s="13" t="s">
        <v>35</v>
      </c>
      <c r="I6395" s="2">
        <v>100</v>
      </c>
      <c r="J6395" s="2">
        <v>100</v>
      </c>
      <c r="K6395" s="2">
        <v>100</v>
      </c>
      <c r="L6395" s="2">
        <f t="shared" si="5449"/>
        <v>0</v>
      </c>
      <c r="M6395" s="2"/>
      <c r="N6395" s="2"/>
      <c r="O6395" s="2"/>
      <c r="P6395" s="2">
        <f t="shared" si="5451"/>
        <v>100</v>
      </c>
      <c r="Q6395" s="2">
        <f t="shared" si="5446"/>
        <v>100</v>
      </c>
    </row>
    <row r="6396" spans="1:17" ht="22.5">
      <c r="A6396" s="17" t="s">
        <v>0</v>
      </c>
      <c r="B6396" s="17" t="s">
        <v>0</v>
      </c>
      <c r="C6396" s="17" t="s">
        <v>0</v>
      </c>
      <c r="D6396" s="18" t="s">
        <v>0</v>
      </c>
      <c r="E6396" s="18" t="s">
        <v>0</v>
      </c>
      <c r="F6396" s="18" t="s">
        <v>0</v>
      </c>
      <c r="G6396" s="81" t="s">
        <v>0</v>
      </c>
      <c r="H6396" s="24" t="s">
        <v>58</v>
      </c>
      <c r="I6396" s="29">
        <v>40000</v>
      </c>
      <c r="J6396" s="29">
        <f t="shared" ref="J6396:K6397" si="5465">SUM(J6397)</f>
        <v>20000</v>
      </c>
      <c r="K6396" s="29">
        <f t="shared" si="5465"/>
        <v>20000</v>
      </c>
      <c r="L6396" s="29">
        <f t="shared" si="5449"/>
        <v>0</v>
      </c>
      <c r="M6396" s="29">
        <f t="shared" ref="M6396:O6397" si="5466">SUM(M6397)</f>
        <v>0</v>
      </c>
      <c r="N6396" s="29">
        <f t="shared" si="5466"/>
        <v>0</v>
      </c>
      <c r="O6396" s="29">
        <f t="shared" si="5466"/>
        <v>0</v>
      </c>
      <c r="P6396" s="29">
        <f t="shared" si="5451"/>
        <v>20000</v>
      </c>
      <c r="Q6396" s="29">
        <f t="shared" si="5446"/>
        <v>100</v>
      </c>
    </row>
    <row r="6397" spans="1:17">
      <c r="A6397" s="12" t="s">
        <v>2042</v>
      </c>
      <c r="B6397" s="12" t="s">
        <v>129</v>
      </c>
      <c r="C6397" s="12" t="s">
        <v>332</v>
      </c>
      <c r="D6397" s="12" t="s">
        <v>2104</v>
      </c>
      <c r="E6397" s="18" t="s">
        <v>50</v>
      </c>
      <c r="F6397" s="18" t="s">
        <v>0</v>
      </c>
      <c r="G6397" s="81" t="s">
        <v>0</v>
      </c>
      <c r="H6397" s="18" t="s">
        <v>51</v>
      </c>
      <c r="I6397" s="3">
        <v>40000</v>
      </c>
      <c r="J6397" s="3">
        <f t="shared" si="5465"/>
        <v>20000</v>
      </c>
      <c r="K6397" s="3">
        <f t="shared" si="5465"/>
        <v>20000</v>
      </c>
      <c r="L6397" s="3">
        <f t="shared" si="5449"/>
        <v>0</v>
      </c>
      <c r="M6397" s="3">
        <f t="shared" si="5466"/>
        <v>0</v>
      </c>
      <c r="N6397" s="3">
        <f t="shared" si="5466"/>
        <v>0</v>
      </c>
      <c r="O6397" s="3">
        <f t="shared" si="5466"/>
        <v>0</v>
      </c>
      <c r="P6397" s="3">
        <f t="shared" si="5451"/>
        <v>20000</v>
      </c>
      <c r="Q6397" s="3">
        <f t="shared" si="5446"/>
        <v>100</v>
      </c>
    </row>
    <row r="6398" spans="1:17">
      <c r="A6398" s="12" t="s">
        <v>2042</v>
      </c>
      <c r="B6398" s="12" t="s">
        <v>129</v>
      </c>
      <c r="C6398" s="12" t="s">
        <v>332</v>
      </c>
      <c r="D6398" s="12" t="s">
        <v>2104</v>
      </c>
      <c r="E6398" s="11">
        <v>8213</v>
      </c>
      <c r="F6398" s="12"/>
      <c r="G6398" s="84" t="s">
        <v>3105</v>
      </c>
      <c r="H6398" s="13" t="s">
        <v>54</v>
      </c>
      <c r="I6398" s="2">
        <v>40000</v>
      </c>
      <c r="J6398" s="2">
        <v>20000</v>
      </c>
      <c r="K6398" s="2">
        <v>20000</v>
      </c>
      <c r="L6398" s="2">
        <f t="shared" si="5449"/>
        <v>0</v>
      </c>
      <c r="M6398" s="2"/>
      <c r="N6398" s="2"/>
      <c r="O6398" s="2"/>
      <c r="P6398" s="2">
        <f t="shared" si="5451"/>
        <v>20000</v>
      </c>
      <c r="Q6398" s="2">
        <f t="shared" si="5446"/>
        <v>100</v>
      </c>
    </row>
    <row r="6399" spans="1:17">
      <c r="A6399" s="13" t="s">
        <v>0</v>
      </c>
      <c r="B6399" s="13" t="s">
        <v>0</v>
      </c>
      <c r="C6399" s="13" t="s">
        <v>0</v>
      </c>
      <c r="D6399" s="13" t="s">
        <v>0</v>
      </c>
      <c r="E6399" s="13" t="s">
        <v>0</v>
      </c>
      <c r="F6399" s="13" t="s">
        <v>0</v>
      </c>
      <c r="G6399" s="84" t="s">
        <v>0</v>
      </c>
      <c r="H6399" s="24" t="s">
        <v>2113</v>
      </c>
      <c r="I6399" s="29">
        <v>2411518</v>
      </c>
      <c r="J6399" s="29">
        <f t="shared" ref="J6399:K6399" si="5467">SUM(J6396,J6393,J6369)</f>
        <v>2217849</v>
      </c>
      <c r="K6399" s="29">
        <f t="shared" si="5467"/>
        <v>1403629</v>
      </c>
      <c r="L6399" s="29">
        <f t="shared" si="5449"/>
        <v>646993</v>
      </c>
      <c r="M6399" s="29">
        <f t="shared" ref="M6399:O6399" si="5468">SUM(M6396,M6393,M6369)</f>
        <v>227943</v>
      </c>
      <c r="N6399" s="29">
        <f t="shared" si="5468"/>
        <v>220650</v>
      </c>
      <c r="O6399" s="29">
        <f t="shared" si="5468"/>
        <v>198400</v>
      </c>
      <c r="P6399" s="29">
        <f t="shared" si="5451"/>
        <v>2050622</v>
      </c>
      <c r="Q6399" s="29">
        <f t="shared" si="5446"/>
        <v>92.459946551816657</v>
      </c>
    </row>
    <row r="6400" spans="1:17" ht="15.75" thickBot="1">
      <c r="A6400" s="13" t="s">
        <v>0</v>
      </c>
      <c r="B6400" s="13" t="s">
        <v>0</v>
      </c>
      <c r="C6400" s="13" t="s">
        <v>0</v>
      </c>
      <c r="D6400" s="13" t="s">
        <v>0</v>
      </c>
      <c r="E6400" s="13" t="s">
        <v>0</v>
      </c>
      <c r="F6400" s="13" t="s">
        <v>0</v>
      </c>
      <c r="G6400" s="84" t="s">
        <v>0</v>
      </c>
      <c r="H6400" s="18" t="s">
        <v>125</v>
      </c>
      <c r="I6400" s="3">
        <v>49</v>
      </c>
      <c r="J6400" s="3">
        <v>49</v>
      </c>
      <c r="K6400" s="3">
        <v>0</v>
      </c>
      <c r="L6400" s="3">
        <f t="shared" si="5449"/>
        <v>0</v>
      </c>
      <c r="M6400" s="3"/>
      <c r="N6400" s="3"/>
      <c r="O6400" s="3"/>
      <c r="P6400" s="3">
        <f t="shared" si="5451"/>
        <v>0</v>
      </c>
      <c r="Q6400" s="3">
        <f t="shared" si="5446"/>
        <v>0</v>
      </c>
    </row>
    <row r="6401" spans="1:17" ht="45.75" thickBot="1">
      <c r="A6401" s="109" t="s">
        <v>0</v>
      </c>
      <c r="B6401" s="109" t="s">
        <v>0</v>
      </c>
      <c r="C6401" s="109" t="s">
        <v>0</v>
      </c>
      <c r="D6401" s="109" t="s">
        <v>0</v>
      </c>
      <c r="E6401" s="109" t="s">
        <v>0</v>
      </c>
      <c r="F6401" s="109" t="s">
        <v>0</v>
      </c>
      <c r="G6401" s="121"/>
      <c r="H6401" s="1" t="s">
        <v>126</v>
      </c>
      <c r="I6401" s="1" t="s">
        <v>3016</v>
      </c>
      <c r="J6401" s="1" t="s">
        <v>3199</v>
      </c>
      <c r="K6401" s="1" t="s">
        <v>3198</v>
      </c>
      <c r="L6401" s="1" t="s">
        <v>3191</v>
      </c>
      <c r="M6401" s="1" t="s">
        <v>3193</v>
      </c>
      <c r="N6401" s="1" t="s">
        <v>3194</v>
      </c>
      <c r="O6401" s="1" t="s">
        <v>3195</v>
      </c>
      <c r="P6401" s="1" t="s">
        <v>3192</v>
      </c>
      <c r="Q6401" s="1" t="s">
        <v>3185</v>
      </c>
    </row>
    <row r="6402" spans="1:17">
      <c r="A6402" s="110"/>
      <c r="B6402" s="110"/>
      <c r="C6402" s="110"/>
      <c r="D6402" s="110"/>
      <c r="E6402" s="110"/>
      <c r="F6402" s="110"/>
      <c r="G6402" s="122"/>
      <c r="H6402" s="26" t="s">
        <v>0</v>
      </c>
      <c r="I6402" s="28">
        <v>1</v>
      </c>
      <c r="J6402" s="28">
        <v>2</v>
      </c>
      <c r="K6402" s="28">
        <v>3</v>
      </c>
      <c r="L6402" s="28" t="s">
        <v>3186</v>
      </c>
      <c r="M6402" s="28">
        <v>5</v>
      </c>
      <c r="N6402" s="28">
        <v>6</v>
      </c>
      <c r="O6402" s="28">
        <v>7</v>
      </c>
      <c r="P6402" s="28" t="s">
        <v>3187</v>
      </c>
      <c r="Q6402" s="28">
        <v>9</v>
      </c>
    </row>
    <row r="6403" spans="1:17">
      <c r="A6403" s="110"/>
      <c r="B6403" s="110"/>
      <c r="C6403" s="110"/>
      <c r="D6403" s="110"/>
      <c r="E6403" s="110"/>
      <c r="F6403" s="110"/>
      <c r="G6403" s="122"/>
      <c r="H6403" s="8" t="s">
        <v>194</v>
      </c>
      <c r="I6403" s="9">
        <v>2411518</v>
      </c>
      <c r="J6403" s="9">
        <f t="shared" ref="J6403" si="5469">SUM(J6399)</f>
        <v>2217849</v>
      </c>
      <c r="K6403" s="9">
        <f t="shared" ref="K6403" si="5470">SUM(K6399)</f>
        <v>1403629</v>
      </c>
      <c r="L6403" s="9">
        <f t="shared" ref="L6403:L6404" si="5471">M6403+N6403+O6403</f>
        <v>646993</v>
      </c>
      <c r="M6403" s="9">
        <f t="shared" ref="M6403:O6403" si="5472">SUM(M6399)</f>
        <v>227943</v>
      </c>
      <c r="N6403" s="9">
        <f t="shared" si="5472"/>
        <v>220650</v>
      </c>
      <c r="O6403" s="9">
        <f t="shared" si="5472"/>
        <v>198400</v>
      </c>
      <c r="P6403" s="9">
        <f t="shared" ref="P6403:P6404" si="5473">SUM(K6403+L6403)</f>
        <v>2050622</v>
      </c>
      <c r="Q6403" s="9">
        <f t="shared" si="5446"/>
        <v>92.459946551816657</v>
      </c>
    </row>
    <row r="6404" spans="1:17">
      <c r="A6404" s="110"/>
      <c r="B6404" s="110"/>
      <c r="C6404" s="110"/>
      <c r="D6404" s="110"/>
      <c r="E6404" s="110"/>
      <c r="F6404" s="110"/>
      <c r="G6404" s="122"/>
      <c r="H6404" s="10" t="s">
        <v>68</v>
      </c>
      <c r="I6404" s="9">
        <v>2411518</v>
      </c>
      <c r="J6404" s="9">
        <f t="shared" ref="J6404" si="5474">SUM(J6403)</f>
        <v>2217849</v>
      </c>
      <c r="K6404" s="9">
        <f t="shared" ref="K6404" si="5475">SUM(K6403)</f>
        <v>1403629</v>
      </c>
      <c r="L6404" s="9">
        <f t="shared" si="5471"/>
        <v>646993</v>
      </c>
      <c r="M6404" s="9">
        <f t="shared" ref="M6404:O6404" si="5476">SUM(M6403)</f>
        <v>227943</v>
      </c>
      <c r="N6404" s="9">
        <f t="shared" si="5476"/>
        <v>220650</v>
      </c>
      <c r="O6404" s="9">
        <f t="shared" si="5476"/>
        <v>198400</v>
      </c>
      <c r="P6404" s="9">
        <f t="shared" si="5473"/>
        <v>2050622</v>
      </c>
      <c r="Q6404" s="9">
        <f t="shared" si="5446"/>
        <v>92.459946551816657</v>
      </c>
    </row>
    <row r="6405" spans="1:17">
      <c r="A6405" s="111"/>
      <c r="B6405" s="111"/>
      <c r="C6405" s="111"/>
      <c r="D6405" s="111"/>
      <c r="E6405" s="111"/>
      <c r="F6405" s="111"/>
      <c r="G6405" s="123"/>
      <c r="Q6405" t="str">
        <f t="shared" si="5446"/>
        <v>-</v>
      </c>
    </row>
    <row r="6406" spans="1:17" ht="15.75" thickBot="1">
      <c r="A6406" s="13" t="s">
        <v>0</v>
      </c>
      <c r="B6406" s="13" t="s">
        <v>0</v>
      </c>
      <c r="C6406" s="13" t="s">
        <v>0</v>
      </c>
      <c r="D6406" s="13" t="s">
        <v>0</v>
      </c>
      <c r="E6406" s="13" t="s">
        <v>0</v>
      </c>
      <c r="F6406" s="13" t="s">
        <v>0</v>
      </c>
      <c r="G6406" s="84" t="s">
        <v>0</v>
      </c>
      <c r="H6406" s="27" t="s">
        <v>0</v>
      </c>
      <c r="I6406" s="27"/>
      <c r="J6406" s="27"/>
      <c r="K6406" s="27"/>
      <c r="L6406" s="27"/>
      <c r="M6406" s="27"/>
      <c r="N6406" s="27"/>
      <c r="O6406" s="27"/>
      <c r="P6406" s="27"/>
      <c r="Q6406" s="27" t="str">
        <f t="shared" si="5446"/>
        <v>-</v>
      </c>
    </row>
    <row r="6407" spans="1:17" ht="45.75" thickBot="1">
      <c r="A6407" s="1" t="s">
        <v>82</v>
      </c>
      <c r="B6407" s="1" t="s">
        <v>83</v>
      </c>
      <c r="C6407" s="1" t="s">
        <v>84</v>
      </c>
      <c r="D6407" s="19" t="s">
        <v>0</v>
      </c>
      <c r="E6407" s="1" t="s">
        <v>85</v>
      </c>
      <c r="F6407" s="1" t="s">
        <v>86</v>
      </c>
      <c r="G6407" s="82" t="s">
        <v>87</v>
      </c>
      <c r="H6407" s="1" t="s">
        <v>1</v>
      </c>
      <c r="I6407" s="1" t="s">
        <v>3016</v>
      </c>
      <c r="J6407" s="1" t="s">
        <v>3199</v>
      </c>
      <c r="K6407" s="1" t="s">
        <v>3198</v>
      </c>
      <c r="L6407" s="1" t="s">
        <v>3191</v>
      </c>
      <c r="M6407" s="1" t="s">
        <v>3193</v>
      </c>
      <c r="N6407" s="1" t="s">
        <v>3194</v>
      </c>
      <c r="O6407" s="1" t="s">
        <v>3195</v>
      </c>
      <c r="P6407" s="1" t="s">
        <v>3192</v>
      </c>
      <c r="Q6407" s="1" t="s">
        <v>3185</v>
      </c>
    </row>
    <row r="6408" spans="1:17">
      <c r="A6408" s="20" t="s">
        <v>0</v>
      </c>
      <c r="B6408" s="20" t="s">
        <v>0</v>
      </c>
      <c r="C6408" s="20" t="s">
        <v>0</v>
      </c>
      <c r="D6408" s="21" t="s">
        <v>0</v>
      </c>
      <c r="E6408" s="21" t="s">
        <v>0</v>
      </c>
      <c r="F6408" s="22" t="s">
        <v>0</v>
      </c>
      <c r="G6408" s="83" t="s">
        <v>0</v>
      </c>
      <c r="H6408" s="23" t="s">
        <v>0</v>
      </c>
      <c r="I6408" s="28">
        <v>1</v>
      </c>
      <c r="J6408" s="28">
        <v>2</v>
      </c>
      <c r="K6408" s="28">
        <v>3</v>
      </c>
      <c r="L6408" s="28" t="s">
        <v>3186</v>
      </c>
      <c r="M6408" s="28">
        <v>5</v>
      </c>
      <c r="N6408" s="28">
        <v>6</v>
      </c>
      <c r="O6408" s="28">
        <v>7</v>
      </c>
      <c r="P6408" s="28" t="s">
        <v>3187</v>
      </c>
      <c r="Q6408" s="28">
        <v>9</v>
      </c>
    </row>
    <row r="6409" spans="1:17">
      <c r="A6409" s="17" t="s">
        <v>2042</v>
      </c>
      <c r="B6409" s="17" t="s">
        <v>129</v>
      </c>
      <c r="C6409" s="12" t="s">
        <v>929</v>
      </c>
      <c r="D6409" s="12" t="s">
        <v>2114</v>
      </c>
      <c r="E6409" s="18" t="s">
        <v>0</v>
      </c>
      <c r="F6409" s="18" t="s">
        <v>0</v>
      </c>
      <c r="G6409" s="81" t="s">
        <v>0</v>
      </c>
      <c r="H6409" s="18" t="s">
        <v>2115</v>
      </c>
      <c r="I6409" s="11"/>
      <c r="J6409" s="11"/>
      <c r="K6409" s="11"/>
      <c r="L6409" s="11"/>
      <c r="M6409" s="11"/>
      <c r="N6409" s="11"/>
      <c r="O6409" s="11"/>
      <c r="P6409" s="11"/>
      <c r="Q6409" s="11" t="str">
        <f t="shared" si="5446"/>
        <v>-</v>
      </c>
    </row>
    <row r="6410" spans="1:17" ht="22.5">
      <c r="A6410" s="17" t="s">
        <v>0</v>
      </c>
      <c r="B6410" s="17" t="s">
        <v>0</v>
      </c>
      <c r="C6410" s="17" t="s">
        <v>0</v>
      </c>
      <c r="D6410" s="18" t="s">
        <v>0</v>
      </c>
      <c r="E6410" s="18" t="s">
        <v>0</v>
      </c>
      <c r="F6410" s="18" t="s">
        <v>0</v>
      </c>
      <c r="G6410" s="81" t="s">
        <v>0</v>
      </c>
      <c r="H6410" s="24" t="s">
        <v>27</v>
      </c>
      <c r="I6410" s="29">
        <v>1519674</v>
      </c>
      <c r="J6410" s="29">
        <f t="shared" ref="J6410" si="5477">SUM(J6411,J6418,J6420)</f>
        <v>1462702</v>
      </c>
      <c r="K6410" s="29">
        <f t="shared" ref="K6410" si="5478">SUM(K6411,K6418,K6420)</f>
        <v>842657</v>
      </c>
      <c r="L6410" s="29">
        <f t="shared" ref="L6410:L6440" si="5479">M6410+N6410+O6410</f>
        <v>346757</v>
      </c>
      <c r="M6410" s="29">
        <f t="shared" ref="M6410:O6410" si="5480">SUM(M6411,M6418,M6420)</f>
        <v>132360</v>
      </c>
      <c r="N6410" s="29">
        <f t="shared" si="5480"/>
        <v>106497</v>
      </c>
      <c r="O6410" s="29">
        <f t="shared" si="5480"/>
        <v>107900</v>
      </c>
      <c r="P6410" s="29">
        <f t="shared" ref="P6410:P6440" si="5481">SUM(K6410+L6410)</f>
        <v>1189414</v>
      </c>
      <c r="Q6410" s="29">
        <f t="shared" si="5446"/>
        <v>81.316221622722878</v>
      </c>
    </row>
    <row r="6411" spans="1:17">
      <c r="A6411" s="12" t="s">
        <v>2042</v>
      </c>
      <c r="B6411" s="12" t="s">
        <v>129</v>
      </c>
      <c r="C6411" s="12" t="s">
        <v>929</v>
      </c>
      <c r="D6411" s="12" t="s">
        <v>2114</v>
      </c>
      <c r="E6411" s="18" t="s">
        <v>2</v>
      </c>
      <c r="F6411" s="18" t="s">
        <v>0</v>
      </c>
      <c r="G6411" s="81" t="s">
        <v>0</v>
      </c>
      <c r="H6411" s="18" t="s">
        <v>3</v>
      </c>
      <c r="I6411" s="3">
        <v>967617</v>
      </c>
      <c r="J6411" s="3">
        <f t="shared" ref="J6411" si="5482">SUM(J6412:J6413)</f>
        <v>970645</v>
      </c>
      <c r="K6411" s="3">
        <f t="shared" ref="K6411" si="5483">SUM(K6412:K6413)</f>
        <v>510267</v>
      </c>
      <c r="L6411" s="3">
        <f t="shared" si="5479"/>
        <v>241000</v>
      </c>
      <c r="M6411" s="3">
        <f t="shared" ref="M6411:O6411" si="5484">SUM(M6412:M6413)</f>
        <v>81000</v>
      </c>
      <c r="N6411" s="3">
        <f t="shared" si="5484"/>
        <v>79000</v>
      </c>
      <c r="O6411" s="3">
        <f t="shared" si="5484"/>
        <v>81000</v>
      </c>
      <c r="P6411" s="3">
        <f t="shared" si="5481"/>
        <v>751267</v>
      </c>
      <c r="Q6411" s="3">
        <f t="shared" si="5446"/>
        <v>77.398740013084094</v>
      </c>
    </row>
    <row r="6412" spans="1:17">
      <c r="A6412" s="12" t="s">
        <v>2042</v>
      </c>
      <c r="B6412" s="12" t="s">
        <v>129</v>
      </c>
      <c r="C6412" s="12" t="s">
        <v>929</v>
      </c>
      <c r="D6412" s="12" t="s">
        <v>2114</v>
      </c>
      <c r="E6412" s="11">
        <v>6111</v>
      </c>
      <c r="F6412" s="12"/>
      <c r="G6412" s="84" t="s">
        <v>3105</v>
      </c>
      <c r="H6412" s="13" t="s">
        <v>4</v>
      </c>
      <c r="I6412" s="2">
        <v>859011</v>
      </c>
      <c r="J6412" s="2">
        <v>859011</v>
      </c>
      <c r="K6412" s="2">
        <v>437520</v>
      </c>
      <c r="L6412" s="2">
        <f t="shared" si="5479"/>
        <v>216000</v>
      </c>
      <c r="M6412" s="2">
        <v>72000</v>
      </c>
      <c r="N6412" s="2">
        <v>72000</v>
      </c>
      <c r="O6412" s="2">
        <v>72000</v>
      </c>
      <c r="P6412" s="2">
        <f t="shared" si="5481"/>
        <v>653520</v>
      </c>
      <c r="Q6412" s="2">
        <f t="shared" si="5446"/>
        <v>76.078187590147266</v>
      </c>
    </row>
    <row r="6413" spans="1:17">
      <c r="A6413" s="17" t="s">
        <v>2042</v>
      </c>
      <c r="B6413" s="17" t="s">
        <v>129</v>
      </c>
      <c r="C6413" s="17" t="s">
        <v>929</v>
      </c>
      <c r="D6413" s="17" t="s">
        <v>2114</v>
      </c>
      <c r="E6413" s="17" t="s">
        <v>91</v>
      </c>
      <c r="F6413" s="12" t="s">
        <v>0</v>
      </c>
      <c r="G6413" s="84" t="s">
        <v>0</v>
      </c>
      <c r="H6413" s="18" t="s">
        <v>5</v>
      </c>
      <c r="I6413" s="3">
        <v>108606</v>
      </c>
      <c r="J6413" s="3">
        <f t="shared" ref="J6413:K6413" si="5485">SUM(J6414:J6417)</f>
        <v>111634</v>
      </c>
      <c r="K6413" s="3">
        <f t="shared" si="5485"/>
        <v>72747</v>
      </c>
      <c r="L6413" s="3">
        <f t="shared" si="5479"/>
        <v>25000</v>
      </c>
      <c r="M6413" s="3">
        <f t="shared" ref="M6413:O6413" si="5486">SUM(M6414:M6417)</f>
        <v>9000</v>
      </c>
      <c r="N6413" s="3">
        <f t="shared" si="5486"/>
        <v>7000</v>
      </c>
      <c r="O6413" s="3">
        <f t="shared" si="5486"/>
        <v>9000</v>
      </c>
      <c r="P6413" s="3">
        <f t="shared" si="5481"/>
        <v>97747</v>
      </c>
      <c r="Q6413" s="3">
        <f t="shared" si="5446"/>
        <v>87.560241503484605</v>
      </c>
    </row>
    <row r="6414" spans="1:17">
      <c r="A6414" s="12" t="s">
        <v>2042</v>
      </c>
      <c r="B6414" s="12" t="s">
        <v>129</v>
      </c>
      <c r="C6414" s="12" t="s">
        <v>929</v>
      </c>
      <c r="D6414" s="12" t="s">
        <v>2114</v>
      </c>
      <c r="E6414" s="11">
        <v>6112</v>
      </c>
      <c r="F6414" s="12" t="s">
        <v>2116</v>
      </c>
      <c r="G6414" s="84" t="s">
        <v>3105</v>
      </c>
      <c r="H6414" s="13" t="s">
        <v>9</v>
      </c>
      <c r="I6414" s="2">
        <v>17869</v>
      </c>
      <c r="J6414" s="2">
        <v>17869</v>
      </c>
      <c r="K6414" s="2">
        <v>9063</v>
      </c>
      <c r="L6414" s="2">
        <f t="shared" si="5479"/>
        <v>3000</v>
      </c>
      <c r="M6414" s="2">
        <v>1500</v>
      </c>
      <c r="N6414" s="2"/>
      <c r="O6414" s="2">
        <v>1500</v>
      </c>
      <c r="P6414" s="2">
        <f t="shared" si="5481"/>
        <v>12063</v>
      </c>
      <c r="Q6414" s="2">
        <f t="shared" si="5446"/>
        <v>67.507974704796013</v>
      </c>
    </row>
    <row r="6415" spans="1:17">
      <c r="A6415" s="12" t="s">
        <v>2042</v>
      </c>
      <c r="B6415" s="12" t="s">
        <v>129</v>
      </c>
      <c r="C6415" s="12" t="s">
        <v>929</v>
      </c>
      <c r="D6415" s="12" t="s">
        <v>2114</v>
      </c>
      <c r="E6415" s="11">
        <v>6112</v>
      </c>
      <c r="F6415" s="12" t="s">
        <v>2117</v>
      </c>
      <c r="G6415" s="84" t="s">
        <v>3105</v>
      </c>
      <c r="H6415" s="13" t="s">
        <v>10</v>
      </c>
      <c r="I6415" s="2">
        <v>70518</v>
      </c>
      <c r="J6415" s="2">
        <v>70518</v>
      </c>
      <c r="K6415" s="2">
        <v>40862</v>
      </c>
      <c r="L6415" s="2">
        <f t="shared" si="5479"/>
        <v>22000</v>
      </c>
      <c r="M6415" s="2">
        <v>7500</v>
      </c>
      <c r="N6415" s="2">
        <v>7000</v>
      </c>
      <c r="O6415" s="2">
        <v>7500</v>
      </c>
      <c r="P6415" s="2">
        <f t="shared" si="5481"/>
        <v>62862</v>
      </c>
      <c r="Q6415" s="2">
        <f t="shared" si="5446"/>
        <v>89.143197481494084</v>
      </c>
    </row>
    <row r="6416" spans="1:17">
      <c r="A6416" s="12" t="s">
        <v>2042</v>
      </c>
      <c r="B6416" s="12" t="s">
        <v>129</v>
      </c>
      <c r="C6416" s="12" t="s">
        <v>929</v>
      </c>
      <c r="D6416" s="12" t="s">
        <v>2114</v>
      </c>
      <c r="E6416" s="11">
        <v>6112</v>
      </c>
      <c r="F6416" s="12" t="s">
        <v>2118</v>
      </c>
      <c r="G6416" s="84" t="s">
        <v>3105</v>
      </c>
      <c r="H6416" s="13" t="s">
        <v>7</v>
      </c>
      <c r="I6416" s="2">
        <v>13469</v>
      </c>
      <c r="J6416" s="2">
        <v>16497</v>
      </c>
      <c r="K6416" s="2">
        <v>16497</v>
      </c>
      <c r="L6416" s="2">
        <f t="shared" si="5479"/>
        <v>0</v>
      </c>
      <c r="M6416" s="2"/>
      <c r="N6416" s="2"/>
      <c r="O6416" s="2"/>
      <c r="P6416" s="2">
        <f t="shared" si="5481"/>
        <v>16497</v>
      </c>
      <c r="Q6416" s="2">
        <f t="shared" si="5446"/>
        <v>100</v>
      </c>
    </row>
    <row r="6417" spans="1:17">
      <c r="A6417" s="12" t="s">
        <v>2042</v>
      </c>
      <c r="B6417" s="12" t="s">
        <v>129</v>
      </c>
      <c r="C6417" s="12" t="s">
        <v>929</v>
      </c>
      <c r="D6417" s="12" t="s">
        <v>2114</v>
      </c>
      <c r="E6417" s="11">
        <v>6112</v>
      </c>
      <c r="F6417" s="12" t="s">
        <v>2119</v>
      </c>
      <c r="G6417" s="84" t="s">
        <v>3105</v>
      </c>
      <c r="H6417" s="13" t="s">
        <v>6</v>
      </c>
      <c r="I6417" s="2">
        <v>6750</v>
      </c>
      <c r="J6417" s="2">
        <v>6750</v>
      </c>
      <c r="K6417" s="2">
        <v>6325</v>
      </c>
      <c r="L6417" s="2">
        <f t="shared" si="5479"/>
        <v>0</v>
      </c>
      <c r="M6417" s="2"/>
      <c r="N6417" s="2"/>
      <c r="O6417" s="2"/>
      <c r="P6417" s="2">
        <f t="shared" si="5481"/>
        <v>6325</v>
      </c>
      <c r="Q6417" s="2">
        <f t="shared" si="5446"/>
        <v>93.703703703703695</v>
      </c>
    </row>
    <row r="6418" spans="1:17">
      <c r="A6418" s="12" t="s">
        <v>2042</v>
      </c>
      <c r="B6418" s="12" t="s">
        <v>129</v>
      </c>
      <c r="C6418" s="12" t="s">
        <v>929</v>
      </c>
      <c r="D6418" s="12" t="s">
        <v>2114</v>
      </c>
      <c r="E6418" s="18" t="s">
        <v>13</v>
      </c>
      <c r="F6418" s="18" t="s">
        <v>0</v>
      </c>
      <c r="G6418" s="81" t="s">
        <v>0</v>
      </c>
      <c r="H6418" s="18" t="s">
        <v>14</v>
      </c>
      <c r="I6418" s="3">
        <v>90196</v>
      </c>
      <c r="J6418" s="3">
        <f t="shared" ref="J6418:K6418" si="5487">SUM(J6419)</f>
        <v>90196</v>
      </c>
      <c r="K6418" s="3">
        <f t="shared" si="5487"/>
        <v>48365</v>
      </c>
      <c r="L6418" s="3">
        <f t="shared" si="5479"/>
        <v>40500</v>
      </c>
      <c r="M6418" s="3">
        <f t="shared" ref="M6418:O6418" si="5488">SUM(M6419)</f>
        <v>23500</v>
      </c>
      <c r="N6418" s="3">
        <f t="shared" si="5488"/>
        <v>10000</v>
      </c>
      <c r="O6418" s="3">
        <f t="shared" si="5488"/>
        <v>7000</v>
      </c>
      <c r="P6418" s="3">
        <f t="shared" si="5481"/>
        <v>88865</v>
      </c>
      <c r="Q6418" s="3">
        <f t="shared" si="5446"/>
        <v>98.524324803760692</v>
      </c>
    </row>
    <row r="6419" spans="1:17">
      <c r="A6419" s="12" t="s">
        <v>2042</v>
      </c>
      <c r="B6419" s="12" t="s">
        <v>129</v>
      </c>
      <c r="C6419" s="12" t="s">
        <v>929</v>
      </c>
      <c r="D6419" s="12" t="s">
        <v>2114</v>
      </c>
      <c r="E6419" s="11">
        <v>6121</v>
      </c>
      <c r="F6419" s="12"/>
      <c r="G6419" s="84" t="s">
        <v>3105</v>
      </c>
      <c r="H6419" s="13" t="s">
        <v>15</v>
      </c>
      <c r="I6419" s="2">
        <v>90196</v>
      </c>
      <c r="J6419" s="2">
        <v>90196</v>
      </c>
      <c r="K6419" s="2">
        <v>48365</v>
      </c>
      <c r="L6419" s="2">
        <f t="shared" si="5479"/>
        <v>40500</v>
      </c>
      <c r="M6419" s="2">
        <v>23500</v>
      </c>
      <c r="N6419" s="2">
        <v>10000</v>
      </c>
      <c r="O6419" s="2">
        <v>7000</v>
      </c>
      <c r="P6419" s="2">
        <f t="shared" si="5481"/>
        <v>88865</v>
      </c>
      <c r="Q6419" s="2">
        <f t="shared" si="5446"/>
        <v>98.524324803760692</v>
      </c>
    </row>
    <row r="6420" spans="1:17">
      <c r="A6420" s="12" t="s">
        <v>2042</v>
      </c>
      <c r="B6420" s="12" t="s">
        <v>129</v>
      </c>
      <c r="C6420" s="12" t="s">
        <v>929</v>
      </c>
      <c r="D6420" s="12" t="s">
        <v>2114</v>
      </c>
      <c r="E6420" s="18" t="s">
        <v>16</v>
      </c>
      <c r="F6420" s="18" t="s">
        <v>0</v>
      </c>
      <c r="G6420" s="81" t="s">
        <v>0</v>
      </c>
      <c r="H6420" s="18" t="s">
        <v>17</v>
      </c>
      <c r="I6420" s="3">
        <v>461861</v>
      </c>
      <c r="J6420" s="3">
        <f t="shared" ref="J6420:K6420" si="5489">SUM(J6421:J6429)</f>
        <v>401861</v>
      </c>
      <c r="K6420" s="3">
        <f t="shared" si="5489"/>
        <v>284025</v>
      </c>
      <c r="L6420" s="3">
        <f t="shared" si="5479"/>
        <v>65257</v>
      </c>
      <c r="M6420" s="3">
        <f t="shared" ref="M6420:O6420" si="5490">SUM(M6421:M6429)</f>
        <v>27860</v>
      </c>
      <c r="N6420" s="3">
        <f t="shared" si="5490"/>
        <v>17497</v>
      </c>
      <c r="O6420" s="3">
        <f t="shared" si="5490"/>
        <v>19900</v>
      </c>
      <c r="P6420" s="3">
        <f t="shared" si="5481"/>
        <v>349282</v>
      </c>
      <c r="Q6420" s="3">
        <f t="shared" si="5446"/>
        <v>86.916122738957</v>
      </c>
    </row>
    <row r="6421" spans="1:17">
      <c r="A6421" s="12" t="s">
        <v>2042</v>
      </c>
      <c r="B6421" s="12" t="s">
        <v>129</v>
      </c>
      <c r="C6421" s="12" t="s">
        <v>929</v>
      </c>
      <c r="D6421" s="12" t="s">
        <v>2114</v>
      </c>
      <c r="E6421" s="11">
        <v>6131</v>
      </c>
      <c r="F6421" s="12"/>
      <c r="G6421" s="84" t="s">
        <v>3105</v>
      </c>
      <c r="H6421" s="13" t="s">
        <v>18</v>
      </c>
      <c r="I6421" s="2">
        <v>15300</v>
      </c>
      <c r="J6421" s="2">
        <v>10300</v>
      </c>
      <c r="K6421" s="2">
        <v>7515</v>
      </c>
      <c r="L6421" s="2">
        <f t="shared" si="5479"/>
        <v>2785</v>
      </c>
      <c r="M6421" s="2">
        <v>2785</v>
      </c>
      <c r="N6421" s="2"/>
      <c r="O6421" s="2"/>
      <c r="P6421" s="2">
        <f t="shared" si="5481"/>
        <v>10300</v>
      </c>
      <c r="Q6421" s="2">
        <f t="shared" si="5446"/>
        <v>100</v>
      </c>
    </row>
    <row r="6422" spans="1:17">
      <c r="A6422" s="12" t="s">
        <v>2042</v>
      </c>
      <c r="B6422" s="12" t="s">
        <v>129</v>
      </c>
      <c r="C6422" s="12" t="s">
        <v>929</v>
      </c>
      <c r="D6422" s="12" t="s">
        <v>2114</v>
      </c>
      <c r="E6422" s="11">
        <v>6132</v>
      </c>
      <c r="F6422" s="12"/>
      <c r="G6422" s="84" t="s">
        <v>3105</v>
      </c>
      <c r="H6422" s="13" t="s">
        <v>19</v>
      </c>
      <c r="I6422" s="2">
        <v>31378</v>
      </c>
      <c r="J6422" s="2">
        <v>31378</v>
      </c>
      <c r="K6422" s="2">
        <v>20700</v>
      </c>
      <c r="L6422" s="2">
        <f t="shared" si="5479"/>
        <v>3000</v>
      </c>
      <c r="M6422" s="2">
        <v>500</v>
      </c>
      <c r="N6422" s="2">
        <v>1000</v>
      </c>
      <c r="O6422" s="2">
        <v>1500</v>
      </c>
      <c r="P6422" s="2">
        <f t="shared" si="5481"/>
        <v>23700</v>
      </c>
      <c r="Q6422" s="2">
        <f t="shared" si="5446"/>
        <v>75.53062655363631</v>
      </c>
    </row>
    <row r="6423" spans="1:17">
      <c r="A6423" s="12" t="s">
        <v>2042</v>
      </c>
      <c r="B6423" s="12" t="s">
        <v>129</v>
      </c>
      <c r="C6423" s="12" t="s">
        <v>929</v>
      </c>
      <c r="D6423" s="12" t="s">
        <v>2114</v>
      </c>
      <c r="E6423" s="11">
        <v>6133</v>
      </c>
      <c r="F6423" s="12"/>
      <c r="G6423" s="84" t="s">
        <v>3105</v>
      </c>
      <c r="H6423" s="13" t="s">
        <v>20</v>
      </c>
      <c r="I6423" s="2">
        <v>9000</v>
      </c>
      <c r="J6423" s="2">
        <v>9000</v>
      </c>
      <c r="K6423" s="2">
        <v>5700</v>
      </c>
      <c r="L6423" s="2">
        <f t="shared" si="5479"/>
        <v>2000</v>
      </c>
      <c r="M6423" s="2">
        <v>500</v>
      </c>
      <c r="N6423" s="2">
        <v>500</v>
      </c>
      <c r="O6423" s="2">
        <v>1000</v>
      </c>
      <c r="P6423" s="2">
        <f t="shared" si="5481"/>
        <v>7700</v>
      </c>
      <c r="Q6423" s="2">
        <f t="shared" si="5446"/>
        <v>85.555555555555557</v>
      </c>
    </row>
    <row r="6424" spans="1:17">
      <c r="A6424" s="12" t="s">
        <v>2042</v>
      </c>
      <c r="B6424" s="12" t="s">
        <v>129</v>
      </c>
      <c r="C6424" s="12" t="s">
        <v>929</v>
      </c>
      <c r="D6424" s="12" t="s">
        <v>2114</v>
      </c>
      <c r="E6424" s="11">
        <v>6134</v>
      </c>
      <c r="F6424" s="12"/>
      <c r="G6424" s="84" t="s">
        <v>3105</v>
      </c>
      <c r="H6424" s="13" t="s">
        <v>21</v>
      </c>
      <c r="I6424" s="2">
        <v>26000</v>
      </c>
      <c r="J6424" s="2">
        <v>21000</v>
      </c>
      <c r="K6424" s="2">
        <v>15625</v>
      </c>
      <c r="L6424" s="2">
        <f t="shared" si="5479"/>
        <v>5375</v>
      </c>
      <c r="M6424" s="2">
        <v>5375</v>
      </c>
      <c r="N6424" s="2"/>
      <c r="O6424" s="2"/>
      <c r="P6424" s="2">
        <f t="shared" si="5481"/>
        <v>21000</v>
      </c>
      <c r="Q6424" s="2">
        <f t="shared" si="5446"/>
        <v>100</v>
      </c>
    </row>
    <row r="6425" spans="1:17">
      <c r="A6425" s="12" t="s">
        <v>2042</v>
      </c>
      <c r="B6425" s="12" t="s">
        <v>129</v>
      </c>
      <c r="C6425" s="12" t="s">
        <v>929</v>
      </c>
      <c r="D6425" s="12" t="s">
        <v>2114</v>
      </c>
      <c r="E6425" s="11">
        <v>6135</v>
      </c>
      <c r="F6425" s="12"/>
      <c r="G6425" s="84" t="s">
        <v>3105</v>
      </c>
      <c r="H6425" s="13" t="s">
        <v>22</v>
      </c>
      <c r="I6425" s="2">
        <v>1928</v>
      </c>
      <c r="J6425" s="2">
        <v>1928</v>
      </c>
      <c r="K6425" s="2">
        <v>1928</v>
      </c>
      <c r="L6425" s="2">
        <f t="shared" si="5479"/>
        <v>0</v>
      </c>
      <c r="M6425" s="2"/>
      <c r="N6425" s="2"/>
      <c r="O6425" s="2"/>
      <c r="P6425" s="2">
        <f t="shared" si="5481"/>
        <v>1928</v>
      </c>
      <c r="Q6425" s="2">
        <f t="shared" si="5446"/>
        <v>100</v>
      </c>
    </row>
    <row r="6426" spans="1:17">
      <c r="A6426" s="12" t="s">
        <v>2042</v>
      </c>
      <c r="B6426" s="12" t="s">
        <v>129</v>
      </c>
      <c r="C6426" s="12" t="s">
        <v>929</v>
      </c>
      <c r="D6426" s="12" t="s">
        <v>2114</v>
      </c>
      <c r="E6426" s="11">
        <v>6136</v>
      </c>
      <c r="F6426" s="12"/>
      <c r="G6426" s="84" t="s">
        <v>3105</v>
      </c>
      <c r="H6426" s="13" t="s">
        <v>23</v>
      </c>
      <c r="I6426" s="2">
        <v>41680</v>
      </c>
      <c r="J6426" s="2">
        <v>41680</v>
      </c>
      <c r="K6426" s="2">
        <v>25200</v>
      </c>
      <c r="L6426" s="2">
        <f t="shared" si="5479"/>
        <v>9900</v>
      </c>
      <c r="M6426" s="2">
        <v>3500</v>
      </c>
      <c r="N6426" s="2">
        <v>3200</v>
      </c>
      <c r="O6426" s="2">
        <v>3200</v>
      </c>
      <c r="P6426" s="2">
        <f t="shared" si="5481"/>
        <v>35100</v>
      </c>
      <c r="Q6426" s="2">
        <f t="shared" si="5446"/>
        <v>84.213051823416507</v>
      </c>
    </row>
    <row r="6427" spans="1:17">
      <c r="A6427" s="12" t="s">
        <v>2042</v>
      </c>
      <c r="B6427" s="12" t="s">
        <v>129</v>
      </c>
      <c r="C6427" s="12" t="s">
        <v>929</v>
      </c>
      <c r="D6427" s="12" t="s">
        <v>2114</v>
      </c>
      <c r="E6427" s="11">
        <v>6137</v>
      </c>
      <c r="F6427" s="12"/>
      <c r="G6427" s="84" t="s">
        <v>3105</v>
      </c>
      <c r="H6427" s="13" t="s">
        <v>24</v>
      </c>
      <c r="I6427" s="2">
        <v>8690</v>
      </c>
      <c r="J6427" s="2">
        <v>8690</v>
      </c>
      <c r="K6427" s="2">
        <v>1550</v>
      </c>
      <c r="L6427" s="2">
        <f t="shared" si="5479"/>
        <v>3200</v>
      </c>
      <c r="M6427" s="2">
        <v>1500</v>
      </c>
      <c r="N6427" s="2">
        <v>200</v>
      </c>
      <c r="O6427" s="2">
        <v>1500</v>
      </c>
      <c r="P6427" s="2">
        <f t="shared" si="5481"/>
        <v>4750</v>
      </c>
      <c r="Q6427" s="2">
        <f t="shared" si="5446"/>
        <v>54.660529344073652</v>
      </c>
    </row>
    <row r="6428" spans="1:17">
      <c r="A6428" s="12" t="s">
        <v>2042</v>
      </c>
      <c r="B6428" s="12" t="s">
        <v>129</v>
      </c>
      <c r="C6428" s="12" t="s">
        <v>929</v>
      </c>
      <c r="D6428" s="12" t="s">
        <v>2114</v>
      </c>
      <c r="E6428" s="11">
        <v>6138</v>
      </c>
      <c r="F6428" s="12"/>
      <c r="G6428" s="84" t="s">
        <v>3105</v>
      </c>
      <c r="H6428" s="13" t="s">
        <v>25</v>
      </c>
      <c r="I6428" s="2">
        <v>4000</v>
      </c>
      <c r="J6428" s="2">
        <v>4000</v>
      </c>
      <c r="K6428" s="2">
        <v>3066</v>
      </c>
      <c r="L6428" s="2">
        <f t="shared" si="5479"/>
        <v>900</v>
      </c>
      <c r="M6428" s="2">
        <v>400</v>
      </c>
      <c r="N6428" s="2">
        <v>400</v>
      </c>
      <c r="O6428" s="2">
        <v>100</v>
      </c>
      <c r="P6428" s="2">
        <f t="shared" si="5481"/>
        <v>3966</v>
      </c>
      <c r="Q6428" s="2">
        <f t="shared" si="5446"/>
        <v>99.15</v>
      </c>
    </row>
    <row r="6429" spans="1:17">
      <c r="A6429" s="17" t="s">
        <v>2042</v>
      </c>
      <c r="B6429" s="17" t="s">
        <v>129</v>
      </c>
      <c r="C6429" s="17" t="s">
        <v>929</v>
      </c>
      <c r="D6429" s="17" t="s">
        <v>2114</v>
      </c>
      <c r="E6429" s="17" t="s">
        <v>99</v>
      </c>
      <c r="F6429" s="12" t="s">
        <v>0</v>
      </c>
      <c r="G6429" s="84" t="s">
        <v>0</v>
      </c>
      <c r="H6429" s="18" t="s">
        <v>26</v>
      </c>
      <c r="I6429" s="3">
        <v>323885</v>
      </c>
      <c r="J6429" s="3">
        <f t="shared" ref="J6429:K6429" si="5491">SUM(J6430:J6432)</f>
        <v>273885</v>
      </c>
      <c r="K6429" s="3">
        <f t="shared" si="5491"/>
        <v>202741</v>
      </c>
      <c r="L6429" s="3">
        <f t="shared" si="5479"/>
        <v>38097</v>
      </c>
      <c r="M6429" s="3">
        <f t="shared" ref="M6429:O6429" si="5492">SUM(M6430:M6432)</f>
        <v>13300</v>
      </c>
      <c r="N6429" s="3">
        <f t="shared" si="5492"/>
        <v>12197</v>
      </c>
      <c r="O6429" s="3">
        <f t="shared" si="5492"/>
        <v>12600</v>
      </c>
      <c r="P6429" s="3">
        <f t="shared" si="5481"/>
        <v>240838</v>
      </c>
      <c r="Q6429" s="3">
        <f t="shared" ref="Q6429:Q6492" si="5493">IF(J6429=0,"-",P6429/J6429*100)</f>
        <v>87.933986892308809</v>
      </c>
    </row>
    <row r="6430" spans="1:17">
      <c r="A6430" s="12" t="s">
        <v>2042</v>
      </c>
      <c r="B6430" s="12" t="s">
        <v>129</v>
      </c>
      <c r="C6430" s="12" t="s">
        <v>929</v>
      </c>
      <c r="D6430" s="12" t="s">
        <v>2114</v>
      </c>
      <c r="E6430" s="11">
        <v>6139</v>
      </c>
      <c r="F6430" s="12"/>
      <c r="G6430" s="84" t="s">
        <v>3105</v>
      </c>
      <c r="H6430" s="13" t="s">
        <v>26</v>
      </c>
      <c r="I6430" s="2">
        <v>319097</v>
      </c>
      <c r="J6430" s="2">
        <v>269097</v>
      </c>
      <c r="K6430" s="2">
        <v>200500</v>
      </c>
      <c r="L6430" s="2">
        <f t="shared" si="5479"/>
        <v>35597</v>
      </c>
      <c r="M6430" s="2">
        <v>12000</v>
      </c>
      <c r="N6430" s="2">
        <v>11597</v>
      </c>
      <c r="O6430" s="2">
        <v>12000</v>
      </c>
      <c r="P6430" s="2">
        <f t="shared" si="5481"/>
        <v>236097</v>
      </c>
      <c r="Q6430" s="2">
        <f t="shared" si="5493"/>
        <v>87.73676406648903</v>
      </c>
    </row>
    <row r="6431" spans="1:17">
      <c r="A6431" s="12" t="s">
        <v>2042</v>
      </c>
      <c r="B6431" s="12" t="s">
        <v>129</v>
      </c>
      <c r="C6431" s="12" t="s">
        <v>929</v>
      </c>
      <c r="D6431" s="12" t="s">
        <v>2114</v>
      </c>
      <c r="E6431" s="11">
        <v>6139</v>
      </c>
      <c r="F6431" s="12" t="s">
        <v>2120</v>
      </c>
      <c r="G6431" s="84" t="s">
        <v>3105</v>
      </c>
      <c r="H6431" s="13" t="s">
        <v>108</v>
      </c>
      <c r="I6431" s="2">
        <v>2488</v>
      </c>
      <c r="J6431" s="2">
        <v>2488</v>
      </c>
      <c r="K6431" s="2">
        <v>1551</v>
      </c>
      <c r="L6431" s="2">
        <f t="shared" si="5479"/>
        <v>900</v>
      </c>
      <c r="M6431" s="2">
        <v>300</v>
      </c>
      <c r="N6431" s="2">
        <v>300</v>
      </c>
      <c r="O6431" s="2">
        <v>300</v>
      </c>
      <c r="P6431" s="2">
        <f t="shared" si="5481"/>
        <v>2451</v>
      </c>
      <c r="Q6431" s="2">
        <f t="shared" si="5493"/>
        <v>98.512861736334401</v>
      </c>
    </row>
    <row r="6432" spans="1:17" ht="22.5">
      <c r="A6432" s="12" t="s">
        <v>2042</v>
      </c>
      <c r="B6432" s="12" t="s">
        <v>129</v>
      </c>
      <c r="C6432" s="12" t="s">
        <v>929</v>
      </c>
      <c r="D6432" s="12" t="s">
        <v>2114</v>
      </c>
      <c r="E6432" s="11">
        <v>6139</v>
      </c>
      <c r="F6432" s="12" t="s">
        <v>2121</v>
      </c>
      <c r="G6432" s="84" t="s">
        <v>3105</v>
      </c>
      <c r="H6432" s="13" t="s">
        <v>114</v>
      </c>
      <c r="I6432" s="2">
        <v>2300</v>
      </c>
      <c r="J6432" s="2">
        <v>2300</v>
      </c>
      <c r="K6432" s="2">
        <v>690</v>
      </c>
      <c r="L6432" s="2">
        <f t="shared" si="5479"/>
        <v>1600</v>
      </c>
      <c r="M6432" s="2">
        <v>1000</v>
      </c>
      <c r="N6432" s="2">
        <v>300</v>
      </c>
      <c r="O6432" s="2">
        <v>300</v>
      </c>
      <c r="P6432" s="2">
        <f t="shared" si="5481"/>
        <v>2290</v>
      </c>
      <c r="Q6432" s="2">
        <f t="shared" si="5493"/>
        <v>99.565217391304344</v>
      </c>
    </row>
    <row r="6433" spans="1:17" ht="22.5">
      <c r="A6433" s="17" t="s">
        <v>0</v>
      </c>
      <c r="B6433" s="17" t="s">
        <v>0</v>
      </c>
      <c r="C6433" s="17" t="s">
        <v>0</v>
      </c>
      <c r="D6433" s="18" t="s">
        <v>0</v>
      </c>
      <c r="E6433" s="18" t="s">
        <v>0</v>
      </c>
      <c r="F6433" s="18" t="s">
        <v>0</v>
      </c>
      <c r="G6433" s="81" t="s">
        <v>0</v>
      </c>
      <c r="H6433" s="24" t="s">
        <v>36</v>
      </c>
      <c r="I6433" s="29">
        <v>100</v>
      </c>
      <c r="J6433" s="29">
        <f t="shared" ref="J6433:K6434" si="5494">SUM(J6434)</f>
        <v>100</v>
      </c>
      <c r="K6433" s="29">
        <f t="shared" si="5494"/>
        <v>0</v>
      </c>
      <c r="L6433" s="29">
        <f t="shared" si="5479"/>
        <v>0</v>
      </c>
      <c r="M6433" s="29">
        <f t="shared" ref="M6433:O6434" si="5495">SUM(M6434)</f>
        <v>0</v>
      </c>
      <c r="N6433" s="29">
        <f t="shared" si="5495"/>
        <v>0</v>
      </c>
      <c r="O6433" s="29">
        <f t="shared" si="5495"/>
        <v>0</v>
      </c>
      <c r="P6433" s="29">
        <f t="shared" si="5481"/>
        <v>0</v>
      </c>
      <c r="Q6433" s="29">
        <f t="shared" si="5493"/>
        <v>0</v>
      </c>
    </row>
    <row r="6434" spans="1:17">
      <c r="A6434" s="12" t="s">
        <v>2042</v>
      </c>
      <c r="B6434" s="12" t="s">
        <v>129</v>
      </c>
      <c r="C6434" s="12" t="s">
        <v>929</v>
      </c>
      <c r="D6434" s="12" t="s">
        <v>2114</v>
      </c>
      <c r="E6434" s="18" t="s">
        <v>28</v>
      </c>
      <c r="F6434" s="18" t="s">
        <v>0</v>
      </c>
      <c r="G6434" s="81" t="s">
        <v>0</v>
      </c>
      <c r="H6434" s="18" t="s">
        <v>29</v>
      </c>
      <c r="I6434" s="3">
        <v>100</v>
      </c>
      <c r="J6434" s="3">
        <f t="shared" si="5494"/>
        <v>100</v>
      </c>
      <c r="K6434" s="3">
        <f t="shared" si="5494"/>
        <v>0</v>
      </c>
      <c r="L6434" s="3">
        <f t="shared" si="5479"/>
        <v>0</v>
      </c>
      <c r="M6434" s="3">
        <f t="shared" si="5495"/>
        <v>0</v>
      </c>
      <c r="N6434" s="3">
        <f t="shared" si="5495"/>
        <v>0</v>
      </c>
      <c r="O6434" s="3">
        <f t="shared" si="5495"/>
        <v>0</v>
      </c>
      <c r="P6434" s="3">
        <f t="shared" si="5481"/>
        <v>0</v>
      </c>
      <c r="Q6434" s="3">
        <f t="shared" si="5493"/>
        <v>0</v>
      </c>
    </row>
    <row r="6435" spans="1:17">
      <c r="A6435" s="12" t="s">
        <v>2042</v>
      </c>
      <c r="B6435" s="12" t="s">
        <v>129</v>
      </c>
      <c r="C6435" s="12" t="s">
        <v>929</v>
      </c>
      <c r="D6435" s="12" t="s">
        <v>2114</v>
      </c>
      <c r="E6435" s="11">
        <v>6148</v>
      </c>
      <c r="F6435" s="12"/>
      <c r="G6435" s="84" t="s">
        <v>3105</v>
      </c>
      <c r="H6435" s="13" t="s">
        <v>35</v>
      </c>
      <c r="I6435" s="2">
        <v>100</v>
      </c>
      <c r="J6435" s="2">
        <v>100</v>
      </c>
      <c r="K6435" s="2">
        <v>0</v>
      </c>
      <c r="L6435" s="2">
        <f t="shared" si="5479"/>
        <v>0</v>
      </c>
      <c r="M6435" s="2"/>
      <c r="N6435" s="2"/>
      <c r="O6435" s="2"/>
      <c r="P6435" s="2">
        <f t="shared" si="5481"/>
        <v>0</v>
      </c>
      <c r="Q6435" s="2">
        <f t="shared" si="5493"/>
        <v>0</v>
      </c>
    </row>
    <row r="6436" spans="1:17" ht="22.5">
      <c r="A6436" s="17" t="s">
        <v>0</v>
      </c>
      <c r="B6436" s="17" t="s">
        <v>0</v>
      </c>
      <c r="C6436" s="17" t="s">
        <v>0</v>
      </c>
      <c r="D6436" s="18" t="s">
        <v>0</v>
      </c>
      <c r="E6436" s="18" t="s">
        <v>0</v>
      </c>
      <c r="F6436" s="18" t="s">
        <v>0</v>
      </c>
      <c r="G6436" s="81" t="s">
        <v>0</v>
      </c>
      <c r="H6436" s="24" t="s">
        <v>58</v>
      </c>
      <c r="I6436" s="29">
        <v>9190</v>
      </c>
      <c r="J6436" s="29">
        <f t="shared" ref="J6436:K6437" si="5496">SUM(J6437)</f>
        <v>9190</v>
      </c>
      <c r="K6436" s="29">
        <f t="shared" si="5496"/>
        <v>9190</v>
      </c>
      <c r="L6436" s="29">
        <f t="shared" si="5479"/>
        <v>0</v>
      </c>
      <c r="M6436" s="29">
        <f t="shared" ref="M6436:O6437" si="5497">SUM(M6437)</f>
        <v>0</v>
      </c>
      <c r="N6436" s="29">
        <f t="shared" si="5497"/>
        <v>0</v>
      </c>
      <c r="O6436" s="29">
        <f t="shared" si="5497"/>
        <v>0</v>
      </c>
      <c r="P6436" s="29">
        <f t="shared" si="5481"/>
        <v>9190</v>
      </c>
      <c r="Q6436" s="29">
        <f t="shared" si="5493"/>
        <v>100</v>
      </c>
    </row>
    <row r="6437" spans="1:17">
      <c r="A6437" s="12" t="s">
        <v>2042</v>
      </c>
      <c r="B6437" s="12" t="s">
        <v>129</v>
      </c>
      <c r="C6437" s="12" t="s">
        <v>929</v>
      </c>
      <c r="D6437" s="12" t="s">
        <v>2114</v>
      </c>
      <c r="E6437" s="18" t="s">
        <v>50</v>
      </c>
      <c r="F6437" s="18" t="s">
        <v>0</v>
      </c>
      <c r="G6437" s="81" t="s">
        <v>0</v>
      </c>
      <c r="H6437" s="18" t="s">
        <v>51</v>
      </c>
      <c r="I6437" s="3">
        <v>9190</v>
      </c>
      <c r="J6437" s="3">
        <f t="shared" si="5496"/>
        <v>9190</v>
      </c>
      <c r="K6437" s="3">
        <f t="shared" si="5496"/>
        <v>9190</v>
      </c>
      <c r="L6437" s="3">
        <f t="shared" si="5479"/>
        <v>0</v>
      </c>
      <c r="M6437" s="3">
        <f t="shared" si="5497"/>
        <v>0</v>
      </c>
      <c r="N6437" s="3">
        <f t="shared" si="5497"/>
        <v>0</v>
      </c>
      <c r="O6437" s="3">
        <f t="shared" si="5497"/>
        <v>0</v>
      </c>
      <c r="P6437" s="3">
        <f t="shared" si="5481"/>
        <v>9190</v>
      </c>
      <c r="Q6437" s="3">
        <f t="shared" si="5493"/>
        <v>100</v>
      </c>
    </row>
    <row r="6438" spans="1:17">
      <c r="A6438" s="12" t="s">
        <v>2042</v>
      </c>
      <c r="B6438" s="12" t="s">
        <v>129</v>
      </c>
      <c r="C6438" s="12" t="s">
        <v>929</v>
      </c>
      <c r="D6438" s="12" t="s">
        <v>2114</v>
      </c>
      <c r="E6438" s="11">
        <v>8213</v>
      </c>
      <c r="F6438" s="12"/>
      <c r="G6438" s="84" t="s">
        <v>3105</v>
      </c>
      <c r="H6438" s="13" t="s">
        <v>54</v>
      </c>
      <c r="I6438" s="2">
        <v>9190</v>
      </c>
      <c r="J6438" s="2">
        <v>9190</v>
      </c>
      <c r="K6438" s="2">
        <v>9190</v>
      </c>
      <c r="L6438" s="2">
        <f t="shared" si="5479"/>
        <v>0</v>
      </c>
      <c r="M6438" s="2"/>
      <c r="N6438" s="2"/>
      <c r="O6438" s="2"/>
      <c r="P6438" s="2">
        <f t="shared" si="5481"/>
        <v>9190</v>
      </c>
      <c r="Q6438" s="2">
        <f t="shared" si="5493"/>
        <v>100</v>
      </c>
    </row>
    <row r="6439" spans="1:17">
      <c r="A6439" s="13" t="s">
        <v>0</v>
      </c>
      <c r="B6439" s="13" t="s">
        <v>0</v>
      </c>
      <c r="C6439" s="13" t="s">
        <v>0</v>
      </c>
      <c r="D6439" s="13" t="s">
        <v>0</v>
      </c>
      <c r="E6439" s="13" t="s">
        <v>0</v>
      </c>
      <c r="F6439" s="13" t="s">
        <v>0</v>
      </c>
      <c r="G6439" s="84" t="s">
        <v>0</v>
      </c>
      <c r="H6439" s="24" t="s">
        <v>2122</v>
      </c>
      <c r="I6439" s="29">
        <v>1528964</v>
      </c>
      <c r="J6439" s="29">
        <f t="shared" ref="J6439:K6439" si="5498">SUM(J6436,J6433,J6410)</f>
        <v>1471992</v>
      </c>
      <c r="K6439" s="29">
        <f t="shared" si="5498"/>
        <v>851847</v>
      </c>
      <c r="L6439" s="29">
        <f t="shared" si="5479"/>
        <v>346757</v>
      </c>
      <c r="M6439" s="29">
        <f t="shared" ref="M6439:O6439" si="5499">SUM(M6436,M6433,M6410)</f>
        <v>132360</v>
      </c>
      <c r="N6439" s="29">
        <f t="shared" si="5499"/>
        <v>106497</v>
      </c>
      <c r="O6439" s="29">
        <f t="shared" si="5499"/>
        <v>107900</v>
      </c>
      <c r="P6439" s="29">
        <f t="shared" si="5481"/>
        <v>1198604</v>
      </c>
      <c r="Q6439" s="29">
        <f t="shared" si="5493"/>
        <v>81.427344713829967</v>
      </c>
    </row>
    <row r="6440" spans="1:17" ht="15.75" thickBot="1">
      <c r="A6440" s="13" t="s">
        <v>0</v>
      </c>
      <c r="B6440" s="13" t="s">
        <v>0</v>
      </c>
      <c r="C6440" s="13" t="s">
        <v>0</v>
      </c>
      <c r="D6440" s="13" t="s">
        <v>0</v>
      </c>
      <c r="E6440" s="13" t="s">
        <v>0</v>
      </c>
      <c r="F6440" s="13" t="s">
        <v>0</v>
      </c>
      <c r="G6440" s="84" t="s">
        <v>0</v>
      </c>
      <c r="H6440" s="18" t="s">
        <v>125</v>
      </c>
      <c r="I6440" s="3">
        <v>29</v>
      </c>
      <c r="J6440" s="3">
        <v>29</v>
      </c>
      <c r="K6440" s="3">
        <v>0</v>
      </c>
      <c r="L6440" s="3">
        <f t="shared" si="5479"/>
        <v>0</v>
      </c>
      <c r="M6440" s="3"/>
      <c r="N6440" s="3"/>
      <c r="O6440" s="3"/>
      <c r="P6440" s="3">
        <f t="shared" si="5481"/>
        <v>0</v>
      </c>
      <c r="Q6440" s="3">
        <f t="shared" si="5493"/>
        <v>0</v>
      </c>
    </row>
    <row r="6441" spans="1:17" ht="45.75" thickBot="1">
      <c r="A6441" s="109" t="s">
        <v>0</v>
      </c>
      <c r="B6441" s="109" t="s">
        <v>0</v>
      </c>
      <c r="C6441" s="109" t="s">
        <v>0</v>
      </c>
      <c r="D6441" s="109" t="s">
        <v>0</v>
      </c>
      <c r="E6441" s="109" t="s">
        <v>0</v>
      </c>
      <c r="F6441" s="109" t="s">
        <v>0</v>
      </c>
      <c r="G6441" s="121" t="s">
        <v>0</v>
      </c>
      <c r="H6441" s="1" t="s">
        <v>126</v>
      </c>
      <c r="I6441" s="1" t="s">
        <v>3016</v>
      </c>
      <c r="J6441" s="1" t="s">
        <v>3199</v>
      </c>
      <c r="K6441" s="1" t="s">
        <v>3198</v>
      </c>
      <c r="L6441" s="1" t="s">
        <v>3191</v>
      </c>
      <c r="M6441" s="1" t="s">
        <v>3193</v>
      </c>
      <c r="N6441" s="1" t="s">
        <v>3194</v>
      </c>
      <c r="O6441" s="1" t="s">
        <v>3195</v>
      </c>
      <c r="P6441" s="1" t="s">
        <v>3192</v>
      </c>
      <c r="Q6441" s="1" t="s">
        <v>3185</v>
      </c>
    </row>
    <row r="6442" spans="1:17">
      <c r="A6442" s="110"/>
      <c r="B6442" s="110"/>
      <c r="C6442" s="110"/>
      <c r="D6442" s="110"/>
      <c r="E6442" s="110"/>
      <c r="F6442" s="110"/>
      <c r="G6442" s="122"/>
      <c r="H6442" s="26" t="s">
        <v>0</v>
      </c>
      <c r="I6442" s="28">
        <v>1</v>
      </c>
      <c r="J6442" s="28">
        <v>2</v>
      </c>
      <c r="K6442" s="28">
        <v>3</v>
      </c>
      <c r="L6442" s="28" t="s">
        <v>3186</v>
      </c>
      <c r="M6442" s="28">
        <v>5</v>
      </c>
      <c r="N6442" s="28">
        <v>6</v>
      </c>
      <c r="O6442" s="28">
        <v>7</v>
      </c>
      <c r="P6442" s="28" t="s">
        <v>3187</v>
      </c>
      <c r="Q6442" s="28">
        <v>9</v>
      </c>
    </row>
    <row r="6443" spans="1:17">
      <c r="A6443" s="110"/>
      <c r="B6443" s="110"/>
      <c r="C6443" s="110"/>
      <c r="D6443" s="110"/>
      <c r="E6443" s="110"/>
      <c r="F6443" s="110"/>
      <c r="G6443" s="122"/>
      <c r="H6443" s="8" t="s">
        <v>194</v>
      </c>
      <c r="I6443" s="9">
        <v>1528964</v>
      </c>
      <c r="J6443" s="9">
        <f t="shared" ref="J6443" si="5500">SUM(J6439)</f>
        <v>1471992</v>
      </c>
      <c r="K6443" s="9">
        <f t="shared" ref="K6443" si="5501">SUM(K6439)</f>
        <v>851847</v>
      </c>
      <c r="L6443" s="9">
        <f t="shared" ref="L6443:L6444" si="5502">M6443+N6443+O6443</f>
        <v>346757</v>
      </c>
      <c r="M6443" s="9">
        <f t="shared" ref="M6443:O6443" si="5503">SUM(M6439)</f>
        <v>132360</v>
      </c>
      <c r="N6443" s="9">
        <f t="shared" si="5503"/>
        <v>106497</v>
      </c>
      <c r="O6443" s="9">
        <f t="shared" si="5503"/>
        <v>107900</v>
      </c>
      <c r="P6443" s="9">
        <f t="shared" ref="P6443:P6444" si="5504">SUM(K6443+L6443)</f>
        <v>1198604</v>
      </c>
      <c r="Q6443" s="9">
        <f t="shared" si="5493"/>
        <v>81.427344713829967</v>
      </c>
    </row>
    <row r="6444" spans="1:17">
      <c r="A6444" s="110"/>
      <c r="B6444" s="110"/>
      <c r="C6444" s="110"/>
      <c r="D6444" s="110"/>
      <c r="E6444" s="110"/>
      <c r="F6444" s="110"/>
      <c r="G6444" s="122"/>
      <c r="H6444" s="10" t="s">
        <v>68</v>
      </c>
      <c r="I6444" s="9">
        <v>1528964</v>
      </c>
      <c r="J6444" s="9">
        <f t="shared" ref="J6444" si="5505">SUM(J6443)</f>
        <v>1471992</v>
      </c>
      <c r="K6444" s="9">
        <f t="shared" ref="K6444" si="5506">SUM(K6443)</f>
        <v>851847</v>
      </c>
      <c r="L6444" s="9">
        <f t="shared" si="5502"/>
        <v>346757</v>
      </c>
      <c r="M6444" s="9">
        <f t="shared" ref="M6444:O6444" si="5507">SUM(M6443)</f>
        <v>132360</v>
      </c>
      <c r="N6444" s="9">
        <f t="shared" si="5507"/>
        <v>106497</v>
      </c>
      <c r="O6444" s="9">
        <f t="shared" si="5507"/>
        <v>107900</v>
      </c>
      <c r="P6444" s="9">
        <f t="shared" si="5504"/>
        <v>1198604</v>
      </c>
      <c r="Q6444" s="9">
        <f t="shared" si="5493"/>
        <v>81.427344713829967</v>
      </c>
    </row>
    <row r="6445" spans="1:17">
      <c r="A6445" s="111"/>
      <c r="B6445" s="111"/>
      <c r="C6445" s="111"/>
      <c r="D6445" s="111"/>
      <c r="E6445" s="111"/>
      <c r="F6445" s="111"/>
      <c r="G6445" s="123"/>
      <c r="Q6445" t="str">
        <f t="shared" si="5493"/>
        <v>-</v>
      </c>
    </row>
    <row r="6446" spans="1:17" ht="15.75" thickBot="1">
      <c r="A6446" s="13" t="s">
        <v>0</v>
      </c>
      <c r="B6446" s="13" t="s">
        <v>0</v>
      </c>
      <c r="C6446" s="13" t="s">
        <v>0</v>
      </c>
      <c r="D6446" s="13" t="s">
        <v>0</v>
      </c>
      <c r="E6446" s="13" t="s">
        <v>0</v>
      </c>
      <c r="F6446" s="13" t="s">
        <v>0</v>
      </c>
      <c r="G6446" s="84" t="s">
        <v>0</v>
      </c>
      <c r="H6446" s="27" t="s">
        <v>0</v>
      </c>
      <c r="I6446" s="27"/>
      <c r="J6446" s="27"/>
      <c r="K6446" s="27"/>
      <c r="L6446" s="27"/>
      <c r="M6446" s="27"/>
      <c r="N6446" s="27"/>
      <c r="O6446" s="27"/>
      <c r="P6446" s="27"/>
      <c r="Q6446" s="27" t="str">
        <f t="shared" si="5493"/>
        <v>-</v>
      </c>
    </row>
    <row r="6447" spans="1:17" ht="45.75" thickBot="1">
      <c r="A6447" s="1" t="s">
        <v>82</v>
      </c>
      <c r="B6447" s="1" t="s">
        <v>83</v>
      </c>
      <c r="C6447" s="1" t="s">
        <v>84</v>
      </c>
      <c r="D6447" s="19" t="s">
        <v>0</v>
      </c>
      <c r="E6447" s="1" t="s">
        <v>85</v>
      </c>
      <c r="F6447" s="1" t="s">
        <v>86</v>
      </c>
      <c r="G6447" s="82" t="s">
        <v>87</v>
      </c>
      <c r="H6447" s="1" t="s">
        <v>1</v>
      </c>
      <c r="I6447" s="1" t="s">
        <v>3016</v>
      </c>
      <c r="J6447" s="1" t="s">
        <v>3199</v>
      </c>
      <c r="K6447" s="1" t="s">
        <v>3198</v>
      </c>
      <c r="L6447" s="1" t="s">
        <v>3191</v>
      </c>
      <c r="M6447" s="1" t="s">
        <v>3193</v>
      </c>
      <c r="N6447" s="1" t="s">
        <v>3194</v>
      </c>
      <c r="O6447" s="1" t="s">
        <v>3195</v>
      </c>
      <c r="P6447" s="1" t="s">
        <v>3192</v>
      </c>
      <c r="Q6447" s="1" t="s">
        <v>3185</v>
      </c>
    </row>
    <row r="6448" spans="1:17">
      <c r="A6448" s="20" t="s">
        <v>0</v>
      </c>
      <c r="B6448" s="20" t="s">
        <v>0</v>
      </c>
      <c r="C6448" s="20" t="s">
        <v>0</v>
      </c>
      <c r="D6448" s="21" t="s">
        <v>0</v>
      </c>
      <c r="E6448" s="21" t="s">
        <v>0</v>
      </c>
      <c r="F6448" s="22" t="s">
        <v>0</v>
      </c>
      <c r="G6448" s="83" t="s">
        <v>0</v>
      </c>
      <c r="H6448" s="23" t="s">
        <v>0</v>
      </c>
      <c r="I6448" s="28">
        <v>1</v>
      </c>
      <c r="J6448" s="28">
        <v>2</v>
      </c>
      <c r="K6448" s="28">
        <v>3</v>
      </c>
      <c r="L6448" s="28" t="s">
        <v>3186</v>
      </c>
      <c r="M6448" s="28">
        <v>5</v>
      </c>
      <c r="N6448" s="28">
        <v>6</v>
      </c>
      <c r="O6448" s="28">
        <v>7</v>
      </c>
      <c r="P6448" s="28" t="s">
        <v>3187</v>
      </c>
      <c r="Q6448" s="28">
        <v>9</v>
      </c>
    </row>
    <row r="6449" spans="1:17">
      <c r="A6449" s="17" t="s">
        <v>2042</v>
      </c>
      <c r="B6449" s="17" t="s">
        <v>129</v>
      </c>
      <c r="C6449" s="12" t="s">
        <v>940</v>
      </c>
      <c r="D6449" s="12" t="s">
        <v>2123</v>
      </c>
      <c r="E6449" s="18" t="s">
        <v>0</v>
      </c>
      <c r="F6449" s="18" t="s">
        <v>0</v>
      </c>
      <c r="G6449" s="81" t="s">
        <v>0</v>
      </c>
      <c r="H6449" s="18" t="s">
        <v>2124</v>
      </c>
      <c r="I6449" s="11"/>
      <c r="J6449" s="11"/>
      <c r="K6449" s="11"/>
      <c r="L6449" s="11"/>
      <c r="M6449" s="11"/>
      <c r="N6449" s="11"/>
      <c r="O6449" s="11"/>
      <c r="P6449" s="11"/>
      <c r="Q6449" s="11" t="str">
        <f t="shared" si="5493"/>
        <v>-</v>
      </c>
    </row>
    <row r="6450" spans="1:17" ht="22.5">
      <c r="A6450" s="17" t="s">
        <v>0</v>
      </c>
      <c r="B6450" s="17" t="s">
        <v>0</v>
      </c>
      <c r="C6450" s="17" t="s">
        <v>0</v>
      </c>
      <c r="D6450" s="18" t="s">
        <v>0</v>
      </c>
      <c r="E6450" s="18" t="s">
        <v>0</v>
      </c>
      <c r="F6450" s="18" t="s">
        <v>0</v>
      </c>
      <c r="G6450" s="81" t="s">
        <v>0</v>
      </c>
      <c r="H6450" s="24" t="s">
        <v>27</v>
      </c>
      <c r="I6450" s="29">
        <v>1271328</v>
      </c>
      <c r="J6450" s="29">
        <f t="shared" ref="J6450" si="5508">SUM(J6451,J6458,J6460)</f>
        <v>902312</v>
      </c>
      <c r="K6450" s="29">
        <f t="shared" ref="K6450" si="5509">SUM(K6451,K6458,K6460)</f>
        <v>434866</v>
      </c>
      <c r="L6450" s="29">
        <f t="shared" ref="L6450:L6481" si="5510">M6450+N6450+O6450</f>
        <v>330140</v>
      </c>
      <c r="M6450" s="29">
        <f t="shared" ref="M6450:O6450" si="5511">SUM(M6451,M6458,M6460)</f>
        <v>89480</v>
      </c>
      <c r="N6450" s="29">
        <f t="shared" si="5511"/>
        <v>106030</v>
      </c>
      <c r="O6450" s="29">
        <f t="shared" si="5511"/>
        <v>134630</v>
      </c>
      <c r="P6450" s="29">
        <f t="shared" ref="P6450:P6481" si="5512">SUM(K6450+L6450)</f>
        <v>765006</v>
      </c>
      <c r="Q6450" s="29">
        <f t="shared" si="5493"/>
        <v>84.78286889678958</v>
      </c>
    </row>
    <row r="6451" spans="1:17">
      <c r="A6451" s="12" t="s">
        <v>2042</v>
      </c>
      <c r="B6451" s="12" t="s">
        <v>129</v>
      </c>
      <c r="C6451" s="12" t="s">
        <v>940</v>
      </c>
      <c r="D6451" s="12" t="s">
        <v>2123</v>
      </c>
      <c r="E6451" s="18" t="s">
        <v>2</v>
      </c>
      <c r="F6451" s="18" t="s">
        <v>0</v>
      </c>
      <c r="G6451" s="81" t="s">
        <v>0</v>
      </c>
      <c r="H6451" s="18" t="s">
        <v>3</v>
      </c>
      <c r="I6451" s="3">
        <v>335714</v>
      </c>
      <c r="J6451" s="3">
        <f t="shared" ref="J6451" si="5513">SUM(J6452:J6453)</f>
        <v>338398</v>
      </c>
      <c r="K6451" s="3">
        <f t="shared" ref="K6451" si="5514">SUM(K6452:K6453)</f>
        <v>180564</v>
      </c>
      <c r="L6451" s="3">
        <f t="shared" si="5510"/>
        <v>85200</v>
      </c>
      <c r="M6451" s="3">
        <f t="shared" ref="M6451:O6451" si="5515">SUM(M6452:M6453)</f>
        <v>28100</v>
      </c>
      <c r="N6451" s="3">
        <f t="shared" si="5515"/>
        <v>28500</v>
      </c>
      <c r="O6451" s="3">
        <f t="shared" si="5515"/>
        <v>28600</v>
      </c>
      <c r="P6451" s="3">
        <f t="shared" si="5512"/>
        <v>265764</v>
      </c>
      <c r="Q6451" s="3">
        <f t="shared" si="5493"/>
        <v>78.535925153221939</v>
      </c>
    </row>
    <row r="6452" spans="1:17">
      <c r="A6452" s="12" t="s">
        <v>2042</v>
      </c>
      <c r="B6452" s="12" t="s">
        <v>129</v>
      </c>
      <c r="C6452" s="12" t="s">
        <v>940</v>
      </c>
      <c r="D6452" s="12" t="s">
        <v>2123</v>
      </c>
      <c r="E6452" s="11">
        <v>6111</v>
      </c>
      <c r="F6452" s="12"/>
      <c r="G6452" s="84" t="s">
        <v>3105</v>
      </c>
      <c r="H6452" s="13" t="s">
        <v>4</v>
      </c>
      <c r="I6452" s="2">
        <v>296513</v>
      </c>
      <c r="J6452" s="2">
        <v>296513</v>
      </c>
      <c r="K6452" s="2">
        <v>153012</v>
      </c>
      <c r="L6452" s="2">
        <f t="shared" si="5510"/>
        <v>76500</v>
      </c>
      <c r="M6452" s="2">
        <v>25500</v>
      </c>
      <c r="N6452" s="2">
        <v>25500</v>
      </c>
      <c r="O6452" s="2">
        <v>25500</v>
      </c>
      <c r="P6452" s="2">
        <f t="shared" si="5512"/>
        <v>229512</v>
      </c>
      <c r="Q6452" s="2">
        <f t="shared" si="5493"/>
        <v>77.403688877047543</v>
      </c>
    </row>
    <row r="6453" spans="1:17">
      <c r="A6453" s="17" t="s">
        <v>2042</v>
      </c>
      <c r="B6453" s="17" t="s">
        <v>129</v>
      </c>
      <c r="C6453" s="17" t="s">
        <v>940</v>
      </c>
      <c r="D6453" s="17" t="s">
        <v>2123</v>
      </c>
      <c r="E6453" s="17" t="s">
        <v>91</v>
      </c>
      <c r="F6453" s="12" t="s">
        <v>0</v>
      </c>
      <c r="G6453" s="84" t="s">
        <v>0</v>
      </c>
      <c r="H6453" s="18" t="s">
        <v>5</v>
      </c>
      <c r="I6453" s="3">
        <v>39201</v>
      </c>
      <c r="J6453" s="3">
        <f t="shared" ref="J6453:K6453" si="5516">SUM(J6454:J6457)</f>
        <v>41885</v>
      </c>
      <c r="K6453" s="3">
        <f t="shared" si="5516"/>
        <v>27552</v>
      </c>
      <c r="L6453" s="3">
        <f t="shared" si="5510"/>
        <v>8700</v>
      </c>
      <c r="M6453" s="3">
        <f t="shared" ref="M6453:O6453" si="5517">SUM(M6454:M6457)</f>
        <v>2600</v>
      </c>
      <c r="N6453" s="3">
        <f t="shared" si="5517"/>
        <v>3000</v>
      </c>
      <c r="O6453" s="3">
        <f t="shared" si="5517"/>
        <v>3100</v>
      </c>
      <c r="P6453" s="3">
        <f t="shared" si="5512"/>
        <v>36252</v>
      </c>
      <c r="Q6453" s="3">
        <f t="shared" si="5493"/>
        <v>86.551271338187902</v>
      </c>
    </row>
    <row r="6454" spans="1:17">
      <c r="A6454" s="12" t="s">
        <v>2042</v>
      </c>
      <c r="B6454" s="12" t="s">
        <v>129</v>
      </c>
      <c r="C6454" s="12" t="s">
        <v>940</v>
      </c>
      <c r="D6454" s="12" t="s">
        <v>2123</v>
      </c>
      <c r="E6454" s="11">
        <v>6112</v>
      </c>
      <c r="F6454" s="12" t="s">
        <v>2125</v>
      </c>
      <c r="G6454" s="84" t="s">
        <v>3105</v>
      </c>
      <c r="H6454" s="13" t="s">
        <v>9</v>
      </c>
      <c r="I6454" s="2">
        <v>5100</v>
      </c>
      <c r="J6454" s="2">
        <v>5100</v>
      </c>
      <c r="K6454" s="2">
        <v>2622</v>
      </c>
      <c r="L6454" s="2">
        <f t="shared" si="5510"/>
        <v>1800</v>
      </c>
      <c r="M6454" s="2">
        <v>600</v>
      </c>
      <c r="N6454" s="2">
        <v>600</v>
      </c>
      <c r="O6454" s="2">
        <v>600</v>
      </c>
      <c r="P6454" s="2">
        <f t="shared" si="5512"/>
        <v>4422</v>
      </c>
      <c r="Q6454" s="2">
        <f t="shared" si="5493"/>
        <v>86.705882352941174</v>
      </c>
    </row>
    <row r="6455" spans="1:17">
      <c r="A6455" s="12" t="s">
        <v>2042</v>
      </c>
      <c r="B6455" s="12" t="s">
        <v>129</v>
      </c>
      <c r="C6455" s="12" t="s">
        <v>940</v>
      </c>
      <c r="D6455" s="12" t="s">
        <v>2123</v>
      </c>
      <c r="E6455" s="11">
        <v>6112</v>
      </c>
      <c r="F6455" s="12" t="s">
        <v>2126</v>
      </c>
      <c r="G6455" s="84" t="s">
        <v>3105</v>
      </c>
      <c r="H6455" s="13" t="s">
        <v>10</v>
      </c>
      <c r="I6455" s="2">
        <v>25955</v>
      </c>
      <c r="J6455" s="2">
        <v>25955</v>
      </c>
      <c r="K6455" s="2">
        <v>14100</v>
      </c>
      <c r="L6455" s="2">
        <f t="shared" si="5510"/>
        <v>6900</v>
      </c>
      <c r="M6455" s="2">
        <v>2000</v>
      </c>
      <c r="N6455" s="2">
        <v>2400</v>
      </c>
      <c r="O6455" s="2">
        <v>2500</v>
      </c>
      <c r="P6455" s="2">
        <f t="shared" si="5512"/>
        <v>21000</v>
      </c>
      <c r="Q6455" s="2">
        <f t="shared" si="5493"/>
        <v>80.909266037372376</v>
      </c>
    </row>
    <row r="6456" spans="1:17">
      <c r="A6456" s="12" t="s">
        <v>2042</v>
      </c>
      <c r="B6456" s="12" t="s">
        <v>129</v>
      </c>
      <c r="C6456" s="12" t="s">
        <v>940</v>
      </c>
      <c r="D6456" s="12" t="s">
        <v>2123</v>
      </c>
      <c r="E6456" s="11">
        <v>6112</v>
      </c>
      <c r="F6456" s="12" t="s">
        <v>2127</v>
      </c>
      <c r="G6456" s="84" t="s">
        <v>3105</v>
      </c>
      <c r="H6456" s="13" t="s">
        <v>7</v>
      </c>
      <c r="I6456" s="2">
        <v>4126</v>
      </c>
      <c r="J6456" s="2">
        <v>6110</v>
      </c>
      <c r="K6456" s="2">
        <v>6110</v>
      </c>
      <c r="L6456" s="2">
        <f t="shared" si="5510"/>
        <v>0</v>
      </c>
      <c r="M6456" s="2">
        <v>0</v>
      </c>
      <c r="N6456" s="2">
        <v>0</v>
      </c>
      <c r="O6456" s="2">
        <v>0</v>
      </c>
      <c r="P6456" s="2">
        <f t="shared" si="5512"/>
        <v>6110</v>
      </c>
      <c r="Q6456" s="2">
        <f t="shared" si="5493"/>
        <v>100</v>
      </c>
    </row>
    <row r="6457" spans="1:17">
      <c r="A6457" s="12" t="s">
        <v>2042</v>
      </c>
      <c r="B6457" s="12" t="s">
        <v>129</v>
      </c>
      <c r="C6457" s="12" t="s">
        <v>940</v>
      </c>
      <c r="D6457" s="12" t="s">
        <v>2123</v>
      </c>
      <c r="E6457" s="11">
        <v>6112</v>
      </c>
      <c r="F6457" s="12" t="s">
        <v>2128</v>
      </c>
      <c r="G6457" s="84" t="s">
        <v>3105</v>
      </c>
      <c r="H6457" s="13" t="s">
        <v>6</v>
      </c>
      <c r="I6457" s="2">
        <v>4020</v>
      </c>
      <c r="J6457" s="2">
        <v>4720</v>
      </c>
      <c r="K6457" s="2">
        <v>4720</v>
      </c>
      <c r="L6457" s="2">
        <f t="shared" si="5510"/>
        <v>0</v>
      </c>
      <c r="M6457" s="2">
        <v>0</v>
      </c>
      <c r="N6457" s="2">
        <v>0</v>
      </c>
      <c r="O6457" s="2">
        <v>0</v>
      </c>
      <c r="P6457" s="2">
        <f t="shared" si="5512"/>
        <v>4720</v>
      </c>
      <c r="Q6457" s="2">
        <f t="shared" si="5493"/>
        <v>100</v>
      </c>
    </row>
    <row r="6458" spans="1:17">
      <c r="A6458" s="12" t="s">
        <v>2042</v>
      </c>
      <c r="B6458" s="12" t="s">
        <v>129</v>
      </c>
      <c r="C6458" s="12" t="s">
        <v>940</v>
      </c>
      <c r="D6458" s="12" t="s">
        <v>2123</v>
      </c>
      <c r="E6458" s="18" t="s">
        <v>13</v>
      </c>
      <c r="F6458" s="18" t="s">
        <v>0</v>
      </c>
      <c r="G6458" s="81" t="s">
        <v>0</v>
      </c>
      <c r="H6458" s="18" t="s">
        <v>14</v>
      </c>
      <c r="I6458" s="3">
        <v>31133</v>
      </c>
      <c r="J6458" s="3">
        <f t="shared" ref="J6458:K6458" si="5518">SUM(J6459)</f>
        <v>31133</v>
      </c>
      <c r="K6458" s="3">
        <f t="shared" si="5518"/>
        <v>16070</v>
      </c>
      <c r="L6458" s="3">
        <f t="shared" si="5510"/>
        <v>8100</v>
      </c>
      <c r="M6458" s="3">
        <f t="shared" ref="M6458:O6458" si="5519">SUM(M6459)</f>
        <v>2700</v>
      </c>
      <c r="N6458" s="3">
        <f t="shared" si="5519"/>
        <v>2700</v>
      </c>
      <c r="O6458" s="3">
        <f t="shared" si="5519"/>
        <v>2700</v>
      </c>
      <c r="P6458" s="3">
        <f t="shared" si="5512"/>
        <v>24170</v>
      </c>
      <c r="Q6458" s="3">
        <f t="shared" si="5493"/>
        <v>77.634664182700035</v>
      </c>
    </row>
    <row r="6459" spans="1:17">
      <c r="A6459" s="12" t="s">
        <v>2042</v>
      </c>
      <c r="B6459" s="12" t="s">
        <v>129</v>
      </c>
      <c r="C6459" s="12" t="s">
        <v>940</v>
      </c>
      <c r="D6459" s="12" t="s">
        <v>2123</v>
      </c>
      <c r="E6459" s="11">
        <v>6121</v>
      </c>
      <c r="F6459" s="12"/>
      <c r="G6459" s="84" t="s">
        <v>3105</v>
      </c>
      <c r="H6459" s="13" t="s">
        <v>15</v>
      </c>
      <c r="I6459" s="2">
        <v>31133</v>
      </c>
      <c r="J6459" s="2">
        <v>31133</v>
      </c>
      <c r="K6459" s="2">
        <v>16070</v>
      </c>
      <c r="L6459" s="2">
        <f t="shared" si="5510"/>
        <v>8100</v>
      </c>
      <c r="M6459" s="2">
        <v>2700</v>
      </c>
      <c r="N6459" s="2">
        <v>2700</v>
      </c>
      <c r="O6459" s="2">
        <v>2700</v>
      </c>
      <c r="P6459" s="2">
        <f t="shared" si="5512"/>
        <v>24170</v>
      </c>
      <c r="Q6459" s="2">
        <f t="shared" si="5493"/>
        <v>77.634664182700035</v>
      </c>
    </row>
    <row r="6460" spans="1:17">
      <c r="A6460" s="12" t="s">
        <v>2042</v>
      </c>
      <c r="B6460" s="12" t="s">
        <v>129</v>
      </c>
      <c r="C6460" s="12" t="s">
        <v>940</v>
      </c>
      <c r="D6460" s="12" t="s">
        <v>2123</v>
      </c>
      <c r="E6460" s="18" t="s">
        <v>16</v>
      </c>
      <c r="F6460" s="18" t="s">
        <v>0</v>
      </c>
      <c r="G6460" s="81" t="s">
        <v>0</v>
      </c>
      <c r="H6460" s="18" t="s">
        <v>17</v>
      </c>
      <c r="I6460" s="3">
        <v>904481</v>
      </c>
      <c r="J6460" s="3">
        <f t="shared" ref="J6460:K6460" si="5520">SUM(J6461:J6469)</f>
        <v>532781</v>
      </c>
      <c r="K6460" s="3">
        <f t="shared" si="5520"/>
        <v>238232</v>
      </c>
      <c r="L6460" s="3">
        <f t="shared" si="5510"/>
        <v>236840</v>
      </c>
      <c r="M6460" s="3">
        <f t="shared" ref="M6460:O6460" si="5521">SUM(M6461:M6469)</f>
        <v>58680</v>
      </c>
      <c r="N6460" s="3">
        <f t="shared" si="5521"/>
        <v>74830</v>
      </c>
      <c r="O6460" s="3">
        <f t="shared" si="5521"/>
        <v>103330</v>
      </c>
      <c r="P6460" s="3">
        <f t="shared" si="5512"/>
        <v>475072</v>
      </c>
      <c r="Q6460" s="3">
        <f t="shared" si="5493"/>
        <v>89.168344967256715</v>
      </c>
    </row>
    <row r="6461" spans="1:17">
      <c r="A6461" s="12" t="s">
        <v>2042</v>
      </c>
      <c r="B6461" s="12" t="s">
        <v>129</v>
      </c>
      <c r="C6461" s="12" t="s">
        <v>940</v>
      </c>
      <c r="D6461" s="12" t="s">
        <v>2123</v>
      </c>
      <c r="E6461" s="11">
        <v>6131</v>
      </c>
      <c r="F6461" s="12"/>
      <c r="G6461" s="84" t="s">
        <v>3105</v>
      </c>
      <c r="H6461" s="13" t="s">
        <v>18</v>
      </c>
      <c r="I6461" s="2">
        <v>4000</v>
      </c>
      <c r="J6461" s="2">
        <v>4000</v>
      </c>
      <c r="K6461" s="2">
        <v>3000</v>
      </c>
      <c r="L6461" s="2">
        <f t="shared" si="5510"/>
        <v>1000</v>
      </c>
      <c r="M6461" s="2">
        <v>500</v>
      </c>
      <c r="N6461" s="2">
        <v>500</v>
      </c>
      <c r="O6461" s="2">
        <v>0</v>
      </c>
      <c r="P6461" s="2">
        <f t="shared" si="5512"/>
        <v>4000</v>
      </c>
      <c r="Q6461" s="2">
        <f t="shared" si="5493"/>
        <v>100</v>
      </c>
    </row>
    <row r="6462" spans="1:17">
      <c r="A6462" s="12" t="s">
        <v>2042</v>
      </c>
      <c r="B6462" s="12" t="s">
        <v>129</v>
      </c>
      <c r="C6462" s="12" t="s">
        <v>940</v>
      </c>
      <c r="D6462" s="12" t="s">
        <v>2123</v>
      </c>
      <c r="E6462" s="11">
        <v>6132</v>
      </c>
      <c r="F6462" s="12"/>
      <c r="G6462" s="84" t="s">
        <v>3105</v>
      </c>
      <c r="H6462" s="13" t="s">
        <v>19</v>
      </c>
      <c r="I6462" s="2">
        <v>8000</v>
      </c>
      <c r="J6462" s="2">
        <v>8000</v>
      </c>
      <c r="K6462" s="2">
        <v>3650</v>
      </c>
      <c r="L6462" s="2">
        <f t="shared" si="5510"/>
        <v>600</v>
      </c>
      <c r="M6462" s="2">
        <v>200</v>
      </c>
      <c r="N6462" s="2">
        <v>200</v>
      </c>
      <c r="O6462" s="2">
        <v>200</v>
      </c>
      <c r="P6462" s="2">
        <f t="shared" si="5512"/>
        <v>4250</v>
      </c>
      <c r="Q6462" s="2">
        <f t="shared" si="5493"/>
        <v>53.125</v>
      </c>
    </row>
    <row r="6463" spans="1:17">
      <c r="A6463" s="12" t="s">
        <v>2042</v>
      </c>
      <c r="B6463" s="12" t="s">
        <v>129</v>
      </c>
      <c r="C6463" s="12" t="s">
        <v>940</v>
      </c>
      <c r="D6463" s="12" t="s">
        <v>2123</v>
      </c>
      <c r="E6463" s="11">
        <v>6133</v>
      </c>
      <c r="F6463" s="12"/>
      <c r="G6463" s="84" t="s">
        <v>3105</v>
      </c>
      <c r="H6463" s="13" t="s">
        <v>20</v>
      </c>
      <c r="I6463" s="2">
        <v>8500</v>
      </c>
      <c r="J6463" s="2">
        <v>8500</v>
      </c>
      <c r="K6463" s="2">
        <v>3600</v>
      </c>
      <c r="L6463" s="2">
        <f t="shared" si="5510"/>
        <v>2700</v>
      </c>
      <c r="M6463" s="2">
        <v>1000</v>
      </c>
      <c r="N6463" s="2">
        <v>1000</v>
      </c>
      <c r="O6463" s="2">
        <v>700</v>
      </c>
      <c r="P6463" s="2">
        <f t="shared" si="5512"/>
        <v>6300</v>
      </c>
      <c r="Q6463" s="2">
        <f t="shared" si="5493"/>
        <v>74.117647058823536</v>
      </c>
    </row>
    <row r="6464" spans="1:17">
      <c r="A6464" s="12" t="s">
        <v>2042</v>
      </c>
      <c r="B6464" s="12" t="s">
        <v>129</v>
      </c>
      <c r="C6464" s="12" t="s">
        <v>940</v>
      </c>
      <c r="D6464" s="12" t="s">
        <v>2123</v>
      </c>
      <c r="E6464" s="11">
        <v>6134</v>
      </c>
      <c r="F6464" s="12"/>
      <c r="G6464" s="84" t="s">
        <v>3105</v>
      </c>
      <c r="H6464" s="13" t="s">
        <v>21</v>
      </c>
      <c r="I6464" s="2">
        <v>20000</v>
      </c>
      <c r="J6464" s="2">
        <v>7000</v>
      </c>
      <c r="K6464" s="2">
        <v>5000</v>
      </c>
      <c r="L6464" s="2">
        <f t="shared" si="5510"/>
        <v>1500</v>
      </c>
      <c r="M6464" s="2">
        <v>500</v>
      </c>
      <c r="N6464" s="2">
        <v>500</v>
      </c>
      <c r="O6464" s="2">
        <v>500</v>
      </c>
      <c r="P6464" s="2">
        <f t="shared" si="5512"/>
        <v>6500</v>
      </c>
      <c r="Q6464" s="2">
        <f t="shared" si="5493"/>
        <v>92.857142857142861</v>
      </c>
    </row>
    <row r="6465" spans="1:17">
      <c r="A6465" s="12" t="s">
        <v>2042</v>
      </c>
      <c r="B6465" s="12" t="s">
        <v>129</v>
      </c>
      <c r="C6465" s="12" t="s">
        <v>940</v>
      </c>
      <c r="D6465" s="12" t="s">
        <v>2123</v>
      </c>
      <c r="E6465" s="11">
        <v>6135</v>
      </c>
      <c r="F6465" s="12"/>
      <c r="G6465" s="84" t="s">
        <v>3105</v>
      </c>
      <c r="H6465" s="13" t="s">
        <v>22</v>
      </c>
      <c r="I6465" s="2">
        <v>9125</v>
      </c>
      <c r="J6465" s="2">
        <v>7125</v>
      </c>
      <c r="K6465" s="2">
        <v>4000</v>
      </c>
      <c r="L6465" s="2">
        <f t="shared" si="5510"/>
        <v>2500</v>
      </c>
      <c r="M6465" s="2">
        <v>1000</v>
      </c>
      <c r="N6465" s="2">
        <v>1000</v>
      </c>
      <c r="O6465" s="2">
        <v>500</v>
      </c>
      <c r="P6465" s="2">
        <f t="shared" si="5512"/>
        <v>6500</v>
      </c>
      <c r="Q6465" s="2">
        <f t="shared" si="5493"/>
        <v>91.228070175438589</v>
      </c>
    </row>
    <row r="6466" spans="1:17">
      <c r="A6466" s="12" t="s">
        <v>2042</v>
      </c>
      <c r="B6466" s="12" t="s">
        <v>129</v>
      </c>
      <c r="C6466" s="12" t="s">
        <v>940</v>
      </c>
      <c r="D6466" s="12" t="s">
        <v>2123</v>
      </c>
      <c r="E6466" s="11">
        <v>6136</v>
      </c>
      <c r="F6466" s="12"/>
      <c r="G6466" s="84" t="s">
        <v>3105</v>
      </c>
      <c r="H6466" s="13" t="s">
        <v>23</v>
      </c>
      <c r="I6466" s="2">
        <v>58600</v>
      </c>
      <c r="J6466" s="2">
        <v>20000</v>
      </c>
      <c r="K6466" s="2">
        <v>13800</v>
      </c>
      <c r="L6466" s="2">
        <f t="shared" si="5510"/>
        <v>6200</v>
      </c>
      <c r="M6466" s="2">
        <v>4000</v>
      </c>
      <c r="N6466" s="2">
        <v>1200</v>
      </c>
      <c r="O6466" s="2">
        <v>1000</v>
      </c>
      <c r="P6466" s="2">
        <f t="shared" si="5512"/>
        <v>20000</v>
      </c>
      <c r="Q6466" s="2">
        <f t="shared" si="5493"/>
        <v>100</v>
      </c>
    </row>
    <row r="6467" spans="1:17">
      <c r="A6467" s="12" t="s">
        <v>2042</v>
      </c>
      <c r="B6467" s="12" t="s">
        <v>129</v>
      </c>
      <c r="C6467" s="12" t="s">
        <v>940</v>
      </c>
      <c r="D6467" s="12" t="s">
        <v>2123</v>
      </c>
      <c r="E6467" s="11">
        <v>6137</v>
      </c>
      <c r="F6467" s="12"/>
      <c r="G6467" s="84" t="s">
        <v>3105</v>
      </c>
      <c r="H6467" s="13" t="s">
        <v>24</v>
      </c>
      <c r="I6467" s="2">
        <v>4500</v>
      </c>
      <c r="J6467" s="2">
        <v>4500</v>
      </c>
      <c r="K6467" s="2">
        <v>2600</v>
      </c>
      <c r="L6467" s="2">
        <f t="shared" si="5510"/>
        <v>600</v>
      </c>
      <c r="M6467" s="2">
        <v>200</v>
      </c>
      <c r="N6467" s="2">
        <v>200</v>
      </c>
      <c r="O6467" s="2">
        <v>200</v>
      </c>
      <c r="P6467" s="2">
        <f t="shared" si="5512"/>
        <v>3200</v>
      </c>
      <c r="Q6467" s="2">
        <f t="shared" si="5493"/>
        <v>71.111111111111114</v>
      </c>
    </row>
    <row r="6468" spans="1:17">
      <c r="A6468" s="12" t="s">
        <v>2042</v>
      </c>
      <c r="B6468" s="12" t="s">
        <v>129</v>
      </c>
      <c r="C6468" s="12" t="s">
        <v>940</v>
      </c>
      <c r="D6468" s="12" t="s">
        <v>2123</v>
      </c>
      <c r="E6468" s="11">
        <v>6138</v>
      </c>
      <c r="F6468" s="12"/>
      <c r="G6468" s="84" t="s">
        <v>3105</v>
      </c>
      <c r="H6468" s="13" t="s">
        <v>25</v>
      </c>
      <c r="I6468" s="2">
        <v>2300</v>
      </c>
      <c r="J6468" s="2">
        <v>2300</v>
      </c>
      <c r="K6468" s="2">
        <v>1250</v>
      </c>
      <c r="L6468" s="2">
        <f t="shared" si="5510"/>
        <v>1050</v>
      </c>
      <c r="M6468" s="2">
        <v>1050</v>
      </c>
      <c r="N6468" s="2">
        <v>0</v>
      </c>
      <c r="O6468" s="2">
        <v>0</v>
      </c>
      <c r="P6468" s="2">
        <f t="shared" si="5512"/>
        <v>2300</v>
      </c>
      <c r="Q6468" s="2">
        <f t="shared" si="5493"/>
        <v>100</v>
      </c>
    </row>
    <row r="6469" spans="1:17">
      <c r="A6469" s="17" t="s">
        <v>2042</v>
      </c>
      <c r="B6469" s="17" t="s">
        <v>129</v>
      </c>
      <c r="C6469" s="17" t="s">
        <v>940</v>
      </c>
      <c r="D6469" s="17" t="s">
        <v>2123</v>
      </c>
      <c r="E6469" s="17" t="s">
        <v>99</v>
      </c>
      <c r="F6469" s="12" t="s">
        <v>0</v>
      </c>
      <c r="G6469" s="84" t="s">
        <v>0</v>
      </c>
      <c r="H6469" s="18" t="s">
        <v>26</v>
      </c>
      <c r="I6469" s="3">
        <v>789456</v>
      </c>
      <c r="J6469" s="3">
        <f t="shared" ref="J6469:K6469" si="5522">SUM(J6470:J6472)</f>
        <v>471356</v>
      </c>
      <c r="K6469" s="3">
        <f t="shared" si="5522"/>
        <v>201332</v>
      </c>
      <c r="L6469" s="3">
        <f t="shared" si="5510"/>
        <v>220690</v>
      </c>
      <c r="M6469" s="3">
        <f t="shared" ref="M6469:O6469" si="5523">SUM(M6470:M6472)</f>
        <v>50230</v>
      </c>
      <c r="N6469" s="3">
        <f t="shared" si="5523"/>
        <v>70230</v>
      </c>
      <c r="O6469" s="3">
        <f t="shared" si="5523"/>
        <v>100230</v>
      </c>
      <c r="P6469" s="3">
        <f t="shared" si="5512"/>
        <v>422022</v>
      </c>
      <c r="Q6469" s="3">
        <f t="shared" si="5493"/>
        <v>89.533600930082571</v>
      </c>
    </row>
    <row r="6470" spans="1:17">
      <c r="A6470" s="12" t="s">
        <v>2042</v>
      </c>
      <c r="B6470" s="12" t="s">
        <v>129</v>
      </c>
      <c r="C6470" s="12" t="s">
        <v>940</v>
      </c>
      <c r="D6470" s="12" t="s">
        <v>2123</v>
      </c>
      <c r="E6470" s="11">
        <v>6139</v>
      </c>
      <c r="F6470" s="12"/>
      <c r="G6470" s="84" t="s">
        <v>3105</v>
      </c>
      <c r="H6470" s="13" t="s">
        <v>26</v>
      </c>
      <c r="I6470" s="2">
        <v>787324</v>
      </c>
      <c r="J6470" s="2">
        <v>469224</v>
      </c>
      <c r="K6470" s="2">
        <v>200000</v>
      </c>
      <c r="L6470" s="2">
        <f t="shared" si="5510"/>
        <v>220000</v>
      </c>
      <c r="M6470" s="2">
        <v>50000</v>
      </c>
      <c r="N6470" s="2">
        <v>70000</v>
      </c>
      <c r="O6470" s="2">
        <v>100000</v>
      </c>
      <c r="P6470" s="2">
        <f t="shared" si="5512"/>
        <v>420000</v>
      </c>
      <c r="Q6470" s="2">
        <f t="shared" si="5493"/>
        <v>89.509488005728613</v>
      </c>
    </row>
    <row r="6471" spans="1:17">
      <c r="A6471" s="12" t="s">
        <v>2042</v>
      </c>
      <c r="B6471" s="12" t="s">
        <v>129</v>
      </c>
      <c r="C6471" s="12" t="s">
        <v>940</v>
      </c>
      <c r="D6471" s="12" t="s">
        <v>2123</v>
      </c>
      <c r="E6471" s="11">
        <v>6139</v>
      </c>
      <c r="F6471" s="12" t="s">
        <v>2129</v>
      </c>
      <c r="G6471" s="84" t="s">
        <v>3105</v>
      </c>
      <c r="H6471" s="13" t="s">
        <v>108</v>
      </c>
      <c r="I6471" s="2">
        <v>932</v>
      </c>
      <c r="J6471" s="2">
        <v>932</v>
      </c>
      <c r="K6471" s="2">
        <v>522</v>
      </c>
      <c r="L6471" s="2">
        <f t="shared" si="5510"/>
        <v>300</v>
      </c>
      <c r="M6471" s="2">
        <v>100</v>
      </c>
      <c r="N6471" s="2">
        <v>100</v>
      </c>
      <c r="O6471" s="2">
        <v>100</v>
      </c>
      <c r="P6471" s="2">
        <f t="shared" si="5512"/>
        <v>822</v>
      </c>
      <c r="Q6471" s="2">
        <f t="shared" si="5493"/>
        <v>88.19742489270385</v>
      </c>
    </row>
    <row r="6472" spans="1:17" ht="22.5">
      <c r="A6472" s="12" t="s">
        <v>2042</v>
      </c>
      <c r="B6472" s="12" t="s">
        <v>129</v>
      </c>
      <c r="C6472" s="12" t="s">
        <v>940</v>
      </c>
      <c r="D6472" s="12" t="s">
        <v>2123</v>
      </c>
      <c r="E6472" s="11">
        <v>6139</v>
      </c>
      <c r="F6472" s="12" t="s">
        <v>2130</v>
      </c>
      <c r="G6472" s="84" t="s">
        <v>3105</v>
      </c>
      <c r="H6472" s="13" t="s">
        <v>114</v>
      </c>
      <c r="I6472" s="2">
        <v>1200</v>
      </c>
      <c r="J6472" s="2">
        <v>1200</v>
      </c>
      <c r="K6472" s="2">
        <v>810</v>
      </c>
      <c r="L6472" s="2">
        <f t="shared" si="5510"/>
        <v>390</v>
      </c>
      <c r="M6472" s="2">
        <v>130</v>
      </c>
      <c r="N6472" s="2">
        <v>130</v>
      </c>
      <c r="O6472" s="2">
        <v>130</v>
      </c>
      <c r="P6472" s="2">
        <f t="shared" si="5512"/>
        <v>1200</v>
      </c>
      <c r="Q6472" s="2">
        <f t="shared" si="5493"/>
        <v>100</v>
      </c>
    </row>
    <row r="6473" spans="1:17" ht="22.5">
      <c r="A6473" s="17" t="s">
        <v>0</v>
      </c>
      <c r="B6473" s="17" t="s">
        <v>0</v>
      </c>
      <c r="C6473" s="17" t="s">
        <v>0</v>
      </c>
      <c r="D6473" s="18" t="s">
        <v>0</v>
      </c>
      <c r="E6473" s="18" t="s">
        <v>0</v>
      </c>
      <c r="F6473" s="18" t="s">
        <v>0</v>
      </c>
      <c r="G6473" s="81" t="s">
        <v>0</v>
      </c>
      <c r="H6473" s="24" t="s">
        <v>36</v>
      </c>
      <c r="I6473" s="29">
        <v>100</v>
      </c>
      <c r="J6473" s="29">
        <f t="shared" ref="J6473:K6473" si="5524">SUM(J6474)</f>
        <v>100</v>
      </c>
      <c r="K6473" s="29">
        <f t="shared" si="5524"/>
        <v>0</v>
      </c>
      <c r="L6473" s="29">
        <f t="shared" si="5510"/>
        <v>0</v>
      </c>
      <c r="M6473" s="29">
        <f t="shared" ref="M6473:O6473" si="5525">SUM(M6474)</f>
        <v>0</v>
      </c>
      <c r="N6473" s="29">
        <f t="shared" si="5525"/>
        <v>0</v>
      </c>
      <c r="O6473" s="29">
        <f t="shared" si="5525"/>
        <v>0</v>
      </c>
      <c r="P6473" s="29">
        <f t="shared" si="5512"/>
        <v>0</v>
      </c>
      <c r="Q6473" s="29">
        <f t="shared" si="5493"/>
        <v>0</v>
      </c>
    </row>
    <row r="6474" spans="1:17">
      <c r="A6474" s="12" t="s">
        <v>2042</v>
      </c>
      <c r="B6474" s="12" t="s">
        <v>129</v>
      </c>
      <c r="C6474" s="12" t="s">
        <v>940</v>
      </c>
      <c r="D6474" s="12" t="s">
        <v>2123</v>
      </c>
      <c r="E6474" s="18" t="s">
        <v>28</v>
      </c>
      <c r="F6474" s="18" t="s">
        <v>0</v>
      </c>
      <c r="G6474" s="81" t="s">
        <v>0</v>
      </c>
      <c r="H6474" s="18" t="s">
        <v>29</v>
      </c>
      <c r="I6474" s="3">
        <v>100</v>
      </c>
      <c r="J6474" s="3">
        <f t="shared" ref="J6474" si="5526">SUM(J6475:J6476)</f>
        <v>100</v>
      </c>
      <c r="K6474" s="3">
        <f t="shared" ref="K6474" si="5527">SUM(K6475:K6476)</f>
        <v>0</v>
      </c>
      <c r="L6474" s="3">
        <f t="shared" si="5510"/>
        <v>0</v>
      </c>
      <c r="M6474" s="3">
        <f t="shared" ref="M6474:O6474" si="5528">SUM(M6475:M6476)</f>
        <v>0</v>
      </c>
      <c r="N6474" s="3">
        <f t="shared" si="5528"/>
        <v>0</v>
      </c>
      <c r="O6474" s="3">
        <f t="shared" si="5528"/>
        <v>0</v>
      </c>
      <c r="P6474" s="3">
        <f t="shared" si="5512"/>
        <v>0</v>
      </c>
      <c r="Q6474" s="3">
        <f t="shared" si="5493"/>
        <v>0</v>
      </c>
    </row>
    <row r="6475" spans="1:17" s="15" customFormat="1">
      <c r="A6475" s="12" t="s">
        <v>2042</v>
      </c>
      <c r="B6475" s="12" t="s">
        <v>129</v>
      </c>
      <c r="C6475" s="12" t="s">
        <v>940</v>
      </c>
      <c r="D6475" s="12" t="s">
        <v>2123</v>
      </c>
      <c r="E6475" s="13">
        <v>6147</v>
      </c>
      <c r="F6475" s="13"/>
      <c r="G6475" s="84" t="s">
        <v>3105</v>
      </c>
      <c r="H6475" s="13" t="s">
        <v>3127</v>
      </c>
      <c r="I6475" s="2">
        <v>0</v>
      </c>
      <c r="J6475" s="2">
        <v>0</v>
      </c>
      <c r="K6475" s="2">
        <v>0</v>
      </c>
      <c r="L6475" s="2">
        <f t="shared" si="5510"/>
        <v>0</v>
      </c>
      <c r="M6475" s="2"/>
      <c r="N6475" s="2"/>
      <c r="O6475" s="2"/>
      <c r="P6475" s="2">
        <f t="shared" si="5512"/>
        <v>0</v>
      </c>
      <c r="Q6475" s="2" t="str">
        <f t="shared" si="5493"/>
        <v>-</v>
      </c>
    </row>
    <row r="6476" spans="1:17">
      <c r="A6476" s="12" t="s">
        <v>2042</v>
      </c>
      <c r="B6476" s="12" t="s">
        <v>129</v>
      </c>
      <c r="C6476" s="12" t="s">
        <v>940</v>
      </c>
      <c r="D6476" s="12" t="s">
        <v>2123</v>
      </c>
      <c r="E6476" s="11">
        <v>6148</v>
      </c>
      <c r="F6476" s="12"/>
      <c r="G6476" s="84" t="s">
        <v>3105</v>
      </c>
      <c r="H6476" s="13" t="s">
        <v>35</v>
      </c>
      <c r="I6476" s="2">
        <v>100</v>
      </c>
      <c r="J6476" s="2">
        <v>100</v>
      </c>
      <c r="K6476" s="2">
        <v>0</v>
      </c>
      <c r="L6476" s="2">
        <f t="shared" si="5510"/>
        <v>0</v>
      </c>
      <c r="M6476" s="2"/>
      <c r="N6476" s="2"/>
      <c r="O6476" s="2"/>
      <c r="P6476" s="2">
        <f t="shared" si="5512"/>
        <v>0</v>
      </c>
      <c r="Q6476" s="2">
        <f t="shared" si="5493"/>
        <v>0</v>
      </c>
    </row>
    <row r="6477" spans="1:17" ht="22.5">
      <c r="A6477" s="17" t="s">
        <v>0</v>
      </c>
      <c r="B6477" s="17" t="s">
        <v>0</v>
      </c>
      <c r="C6477" s="17" t="s">
        <v>0</v>
      </c>
      <c r="D6477" s="18" t="s">
        <v>0</v>
      </c>
      <c r="E6477" s="18" t="s">
        <v>0</v>
      </c>
      <c r="F6477" s="18" t="s">
        <v>0</v>
      </c>
      <c r="G6477" s="81" t="s">
        <v>0</v>
      </c>
      <c r="H6477" s="24" t="s">
        <v>58</v>
      </c>
      <c r="I6477" s="29">
        <v>3000</v>
      </c>
      <c r="J6477" s="29">
        <f t="shared" ref="J6477:K6478" si="5529">SUM(J6478)</f>
        <v>3000</v>
      </c>
      <c r="K6477" s="29">
        <f t="shared" si="5529"/>
        <v>0</v>
      </c>
      <c r="L6477" s="29">
        <f t="shared" si="5510"/>
        <v>1500</v>
      </c>
      <c r="M6477" s="29">
        <f t="shared" ref="M6477:O6478" si="5530">SUM(M6478)</f>
        <v>1500</v>
      </c>
      <c r="N6477" s="29">
        <f t="shared" si="5530"/>
        <v>0</v>
      </c>
      <c r="O6477" s="29">
        <f t="shared" si="5530"/>
        <v>0</v>
      </c>
      <c r="P6477" s="29">
        <f t="shared" si="5512"/>
        <v>1500</v>
      </c>
      <c r="Q6477" s="29">
        <f t="shared" si="5493"/>
        <v>50</v>
      </c>
    </row>
    <row r="6478" spans="1:17">
      <c r="A6478" s="12" t="s">
        <v>2042</v>
      </c>
      <c r="B6478" s="12" t="s">
        <v>129</v>
      </c>
      <c r="C6478" s="12" t="s">
        <v>940</v>
      </c>
      <c r="D6478" s="12" t="s">
        <v>2123</v>
      </c>
      <c r="E6478" s="18" t="s">
        <v>50</v>
      </c>
      <c r="F6478" s="18" t="s">
        <v>0</v>
      </c>
      <c r="G6478" s="81" t="s">
        <v>0</v>
      </c>
      <c r="H6478" s="18" t="s">
        <v>51</v>
      </c>
      <c r="I6478" s="3">
        <v>3000</v>
      </c>
      <c r="J6478" s="3">
        <f t="shared" si="5529"/>
        <v>3000</v>
      </c>
      <c r="K6478" s="3">
        <f t="shared" si="5529"/>
        <v>0</v>
      </c>
      <c r="L6478" s="3">
        <f t="shared" si="5510"/>
        <v>1500</v>
      </c>
      <c r="M6478" s="3">
        <f t="shared" si="5530"/>
        <v>1500</v>
      </c>
      <c r="N6478" s="3">
        <f t="shared" si="5530"/>
        <v>0</v>
      </c>
      <c r="O6478" s="3">
        <f t="shared" si="5530"/>
        <v>0</v>
      </c>
      <c r="P6478" s="3">
        <f t="shared" si="5512"/>
        <v>1500</v>
      </c>
      <c r="Q6478" s="3">
        <f t="shared" si="5493"/>
        <v>50</v>
      </c>
    </row>
    <row r="6479" spans="1:17">
      <c r="A6479" s="12" t="s">
        <v>2042</v>
      </c>
      <c r="B6479" s="12" t="s">
        <v>129</v>
      </c>
      <c r="C6479" s="12" t="s">
        <v>940</v>
      </c>
      <c r="D6479" s="12" t="s">
        <v>2123</v>
      </c>
      <c r="E6479" s="11">
        <v>8213</v>
      </c>
      <c r="F6479" s="12"/>
      <c r="G6479" s="84" t="s">
        <v>3105</v>
      </c>
      <c r="H6479" s="13" t="s">
        <v>54</v>
      </c>
      <c r="I6479" s="2">
        <v>3000</v>
      </c>
      <c r="J6479" s="2">
        <v>3000</v>
      </c>
      <c r="K6479" s="2">
        <v>0</v>
      </c>
      <c r="L6479" s="2">
        <f t="shared" si="5510"/>
        <v>1500</v>
      </c>
      <c r="M6479" s="2">
        <v>1500</v>
      </c>
      <c r="N6479" s="2">
        <v>0</v>
      </c>
      <c r="O6479" s="2"/>
      <c r="P6479" s="2">
        <f t="shared" si="5512"/>
        <v>1500</v>
      </c>
      <c r="Q6479" s="2">
        <f t="shared" si="5493"/>
        <v>50</v>
      </c>
    </row>
    <row r="6480" spans="1:17">
      <c r="A6480" s="13" t="s">
        <v>0</v>
      </c>
      <c r="B6480" s="13" t="s">
        <v>0</v>
      </c>
      <c r="C6480" s="13" t="s">
        <v>0</v>
      </c>
      <c r="D6480" s="13" t="s">
        <v>0</v>
      </c>
      <c r="E6480" s="13" t="s">
        <v>0</v>
      </c>
      <c r="F6480" s="13" t="s">
        <v>0</v>
      </c>
      <c r="G6480" s="84" t="s">
        <v>0</v>
      </c>
      <c r="H6480" s="24" t="s">
        <v>2131</v>
      </c>
      <c r="I6480" s="29">
        <v>1274428</v>
      </c>
      <c r="J6480" s="29">
        <f t="shared" ref="J6480:K6480" si="5531">SUM(J6477,J6473,J6450)</f>
        <v>905412</v>
      </c>
      <c r="K6480" s="29">
        <f t="shared" si="5531"/>
        <v>434866</v>
      </c>
      <c r="L6480" s="29">
        <f t="shared" si="5510"/>
        <v>331640</v>
      </c>
      <c r="M6480" s="29">
        <f t="shared" ref="M6480:O6480" si="5532">SUM(M6477,M6473,M6450)</f>
        <v>90980</v>
      </c>
      <c r="N6480" s="29">
        <f t="shared" si="5532"/>
        <v>106030</v>
      </c>
      <c r="O6480" s="29">
        <f t="shared" si="5532"/>
        <v>134630</v>
      </c>
      <c r="P6480" s="29">
        <f t="shared" si="5512"/>
        <v>766506</v>
      </c>
      <c r="Q6480" s="29">
        <f t="shared" si="5493"/>
        <v>84.658255026440997</v>
      </c>
    </row>
    <row r="6481" spans="1:17" ht="15.75" thickBot="1">
      <c r="A6481" s="13" t="s">
        <v>0</v>
      </c>
      <c r="B6481" s="13" t="s">
        <v>0</v>
      </c>
      <c r="C6481" s="13" t="s">
        <v>0</v>
      </c>
      <c r="D6481" s="13" t="s">
        <v>0</v>
      </c>
      <c r="E6481" s="13" t="s">
        <v>0</v>
      </c>
      <c r="F6481" s="13" t="s">
        <v>0</v>
      </c>
      <c r="G6481" s="84" t="s">
        <v>0</v>
      </c>
      <c r="H6481" s="18" t="s">
        <v>125</v>
      </c>
      <c r="I6481" s="3">
        <v>10</v>
      </c>
      <c r="J6481" s="3">
        <v>10</v>
      </c>
      <c r="K6481" s="3">
        <v>0</v>
      </c>
      <c r="L6481" s="3">
        <f t="shared" si="5510"/>
        <v>0</v>
      </c>
      <c r="M6481" s="3"/>
      <c r="N6481" s="3"/>
      <c r="O6481" s="3"/>
      <c r="P6481" s="3">
        <f t="shared" si="5512"/>
        <v>0</v>
      </c>
      <c r="Q6481" s="3">
        <f t="shared" si="5493"/>
        <v>0</v>
      </c>
    </row>
    <row r="6482" spans="1:17" ht="45.75" thickBot="1">
      <c r="A6482" s="109" t="s">
        <v>0</v>
      </c>
      <c r="B6482" s="109" t="s">
        <v>0</v>
      </c>
      <c r="C6482" s="109" t="s">
        <v>0</v>
      </c>
      <c r="D6482" s="109" t="s">
        <v>0</v>
      </c>
      <c r="E6482" s="109" t="s">
        <v>0</v>
      </c>
      <c r="F6482" s="109" t="s">
        <v>0</v>
      </c>
      <c r="G6482" s="121" t="s">
        <v>0</v>
      </c>
      <c r="H6482" s="1" t="s">
        <v>126</v>
      </c>
      <c r="I6482" s="1" t="s">
        <v>3016</v>
      </c>
      <c r="J6482" s="1" t="s">
        <v>3199</v>
      </c>
      <c r="K6482" s="1" t="s">
        <v>3198</v>
      </c>
      <c r="L6482" s="1" t="s">
        <v>3191</v>
      </c>
      <c r="M6482" s="1" t="s">
        <v>3193</v>
      </c>
      <c r="N6482" s="1" t="s">
        <v>3194</v>
      </c>
      <c r="O6482" s="1" t="s">
        <v>3195</v>
      </c>
      <c r="P6482" s="1" t="s">
        <v>3192</v>
      </c>
      <c r="Q6482" s="1" t="s">
        <v>3185</v>
      </c>
    </row>
    <row r="6483" spans="1:17">
      <c r="A6483" s="110"/>
      <c r="B6483" s="110"/>
      <c r="C6483" s="110"/>
      <c r="D6483" s="110"/>
      <c r="E6483" s="110"/>
      <c r="F6483" s="110"/>
      <c r="G6483" s="122"/>
      <c r="H6483" s="26" t="s">
        <v>0</v>
      </c>
      <c r="I6483" s="28">
        <v>1</v>
      </c>
      <c r="J6483" s="28">
        <v>2</v>
      </c>
      <c r="K6483" s="28">
        <v>3</v>
      </c>
      <c r="L6483" s="28" t="s">
        <v>3186</v>
      </c>
      <c r="M6483" s="28">
        <v>5</v>
      </c>
      <c r="N6483" s="28">
        <v>6</v>
      </c>
      <c r="O6483" s="28">
        <v>7</v>
      </c>
      <c r="P6483" s="28" t="s">
        <v>3187</v>
      </c>
      <c r="Q6483" s="28">
        <v>9</v>
      </c>
    </row>
    <row r="6484" spans="1:17">
      <c r="A6484" s="110"/>
      <c r="B6484" s="110"/>
      <c r="C6484" s="110"/>
      <c r="D6484" s="110"/>
      <c r="E6484" s="110"/>
      <c r="F6484" s="110"/>
      <c r="G6484" s="122"/>
      <c r="H6484" s="8" t="s">
        <v>194</v>
      </c>
      <c r="I6484" s="9">
        <v>1274428</v>
      </c>
      <c r="J6484" s="9">
        <f t="shared" ref="J6484" si="5533">SUM(J6480)</f>
        <v>905412</v>
      </c>
      <c r="K6484" s="9">
        <f t="shared" ref="K6484" si="5534">SUM(K6480)</f>
        <v>434866</v>
      </c>
      <c r="L6484" s="9">
        <f t="shared" ref="L6484:L6485" si="5535">M6484+N6484+O6484</f>
        <v>331640</v>
      </c>
      <c r="M6484" s="9">
        <f t="shared" ref="M6484:O6484" si="5536">SUM(M6480)</f>
        <v>90980</v>
      </c>
      <c r="N6484" s="9">
        <f t="shared" si="5536"/>
        <v>106030</v>
      </c>
      <c r="O6484" s="9">
        <f t="shared" si="5536"/>
        <v>134630</v>
      </c>
      <c r="P6484" s="9">
        <f t="shared" ref="P6484:P6485" si="5537">SUM(K6484+L6484)</f>
        <v>766506</v>
      </c>
      <c r="Q6484" s="9">
        <f t="shared" si="5493"/>
        <v>84.658255026440997</v>
      </c>
    </row>
    <row r="6485" spans="1:17">
      <c r="A6485" s="110"/>
      <c r="B6485" s="110"/>
      <c r="C6485" s="110"/>
      <c r="D6485" s="110"/>
      <c r="E6485" s="110"/>
      <c r="F6485" s="110"/>
      <c r="G6485" s="122"/>
      <c r="H6485" s="10" t="s">
        <v>68</v>
      </c>
      <c r="I6485" s="9">
        <v>1274428</v>
      </c>
      <c r="J6485" s="9">
        <f t="shared" ref="J6485" si="5538">SUM(J6484)</f>
        <v>905412</v>
      </c>
      <c r="K6485" s="9">
        <f t="shared" ref="K6485" si="5539">SUM(K6484)</f>
        <v>434866</v>
      </c>
      <c r="L6485" s="9">
        <f t="shared" si="5535"/>
        <v>331640</v>
      </c>
      <c r="M6485" s="9">
        <f t="shared" ref="M6485:O6485" si="5540">SUM(M6484)</f>
        <v>90980</v>
      </c>
      <c r="N6485" s="9">
        <f t="shared" si="5540"/>
        <v>106030</v>
      </c>
      <c r="O6485" s="9">
        <f t="shared" si="5540"/>
        <v>134630</v>
      </c>
      <c r="P6485" s="9">
        <f t="shared" si="5537"/>
        <v>766506</v>
      </c>
      <c r="Q6485" s="9">
        <f t="shared" si="5493"/>
        <v>84.658255026440997</v>
      </c>
    </row>
    <row r="6486" spans="1:17">
      <c r="A6486" s="111"/>
      <c r="B6486" s="111"/>
      <c r="C6486" s="111"/>
      <c r="D6486" s="111"/>
      <c r="E6486" s="111"/>
      <c r="F6486" s="111"/>
      <c r="G6486" s="123"/>
      <c r="Q6486" t="str">
        <f t="shared" si="5493"/>
        <v>-</v>
      </c>
    </row>
    <row r="6487" spans="1:17" ht="15.75" thickBot="1">
      <c r="A6487" s="13" t="s">
        <v>0</v>
      </c>
      <c r="B6487" s="13" t="s">
        <v>0</v>
      </c>
      <c r="C6487" s="13" t="s">
        <v>0</v>
      </c>
      <c r="D6487" s="13" t="s">
        <v>0</v>
      </c>
      <c r="E6487" s="13" t="s">
        <v>0</v>
      </c>
      <c r="F6487" s="13" t="s">
        <v>0</v>
      </c>
      <c r="G6487" s="84" t="s">
        <v>0</v>
      </c>
      <c r="H6487" s="27" t="s">
        <v>0</v>
      </c>
      <c r="I6487" s="27"/>
      <c r="J6487" s="27"/>
      <c r="K6487" s="27"/>
      <c r="L6487" s="27"/>
      <c r="M6487" s="27"/>
      <c r="N6487" s="27"/>
      <c r="O6487" s="27"/>
      <c r="P6487" s="27"/>
      <c r="Q6487" s="27" t="str">
        <f t="shared" si="5493"/>
        <v>-</v>
      </c>
    </row>
    <row r="6488" spans="1:17" ht="45.75" thickBot="1">
      <c r="A6488" s="1" t="s">
        <v>82</v>
      </c>
      <c r="B6488" s="1" t="s">
        <v>83</v>
      </c>
      <c r="C6488" s="1" t="s">
        <v>84</v>
      </c>
      <c r="D6488" s="19" t="s">
        <v>0</v>
      </c>
      <c r="E6488" s="1" t="s">
        <v>85</v>
      </c>
      <c r="F6488" s="1" t="s">
        <v>86</v>
      </c>
      <c r="G6488" s="82" t="s">
        <v>87</v>
      </c>
      <c r="H6488" s="1" t="s">
        <v>1</v>
      </c>
      <c r="I6488" s="1" t="s">
        <v>3016</v>
      </c>
      <c r="J6488" s="1" t="s">
        <v>3199</v>
      </c>
      <c r="K6488" s="1" t="s">
        <v>3198</v>
      </c>
      <c r="L6488" s="1" t="s">
        <v>3191</v>
      </c>
      <c r="M6488" s="1" t="s">
        <v>3193</v>
      </c>
      <c r="N6488" s="1" t="s">
        <v>3194</v>
      </c>
      <c r="O6488" s="1" t="s">
        <v>3195</v>
      </c>
      <c r="P6488" s="1" t="s">
        <v>3192</v>
      </c>
      <c r="Q6488" s="1" t="s">
        <v>3185</v>
      </c>
    </row>
    <row r="6489" spans="1:17">
      <c r="A6489" s="20" t="s">
        <v>0</v>
      </c>
      <c r="B6489" s="20" t="s">
        <v>0</v>
      </c>
      <c r="C6489" s="20" t="s">
        <v>0</v>
      </c>
      <c r="D6489" s="21" t="s">
        <v>0</v>
      </c>
      <c r="E6489" s="21" t="s">
        <v>0</v>
      </c>
      <c r="F6489" s="22" t="s">
        <v>0</v>
      </c>
      <c r="G6489" s="83" t="s">
        <v>0</v>
      </c>
      <c r="H6489" s="23" t="s">
        <v>0</v>
      </c>
      <c r="I6489" s="28">
        <v>1</v>
      </c>
      <c r="J6489" s="28">
        <v>2</v>
      </c>
      <c r="K6489" s="28">
        <v>3</v>
      </c>
      <c r="L6489" s="28" t="s">
        <v>3186</v>
      </c>
      <c r="M6489" s="28">
        <v>5</v>
      </c>
      <c r="N6489" s="28">
        <v>6</v>
      </c>
      <c r="O6489" s="28">
        <v>7</v>
      </c>
      <c r="P6489" s="28" t="s">
        <v>3187</v>
      </c>
      <c r="Q6489" s="28">
        <v>9</v>
      </c>
    </row>
    <row r="6490" spans="1:17">
      <c r="A6490" s="17" t="s">
        <v>2042</v>
      </c>
      <c r="B6490" s="17" t="s">
        <v>129</v>
      </c>
      <c r="C6490" s="12" t="s">
        <v>950</v>
      </c>
      <c r="D6490" s="12" t="s">
        <v>2132</v>
      </c>
      <c r="E6490" s="18" t="s">
        <v>0</v>
      </c>
      <c r="F6490" s="18" t="s">
        <v>0</v>
      </c>
      <c r="G6490" s="81" t="s">
        <v>0</v>
      </c>
      <c r="H6490" s="18" t="s">
        <v>2133</v>
      </c>
      <c r="I6490" s="11"/>
      <c r="J6490" s="11"/>
      <c r="K6490" s="11"/>
      <c r="L6490" s="11"/>
      <c r="M6490" s="11"/>
      <c r="N6490" s="11"/>
      <c r="O6490" s="11"/>
      <c r="P6490" s="11"/>
      <c r="Q6490" s="11" t="str">
        <f t="shared" si="5493"/>
        <v>-</v>
      </c>
    </row>
    <row r="6491" spans="1:17" ht="22.5">
      <c r="A6491" s="17" t="s">
        <v>0</v>
      </c>
      <c r="B6491" s="17" t="s">
        <v>0</v>
      </c>
      <c r="C6491" s="17" t="s">
        <v>0</v>
      </c>
      <c r="D6491" s="18" t="s">
        <v>0</v>
      </c>
      <c r="E6491" s="18" t="s">
        <v>0</v>
      </c>
      <c r="F6491" s="18" t="s">
        <v>0</v>
      </c>
      <c r="G6491" s="81" t="s">
        <v>0</v>
      </c>
      <c r="H6491" s="24" t="s">
        <v>27</v>
      </c>
      <c r="I6491" s="29">
        <v>1091590</v>
      </c>
      <c r="J6491" s="29">
        <f t="shared" ref="J6491" si="5541">SUM(J6492,J6499,J6501)</f>
        <v>1003532</v>
      </c>
      <c r="K6491" s="29">
        <f t="shared" ref="K6491" si="5542">SUM(K6492,K6499,K6501)</f>
        <v>490142</v>
      </c>
      <c r="L6491" s="29">
        <f t="shared" ref="L6491:L6523" si="5543">M6491+N6491+O6491</f>
        <v>256975</v>
      </c>
      <c r="M6491" s="29">
        <f t="shared" ref="M6491:O6491" si="5544">SUM(M6492,M6499,M6501)</f>
        <v>82145</v>
      </c>
      <c r="N6491" s="29">
        <f t="shared" si="5544"/>
        <v>85595</v>
      </c>
      <c r="O6491" s="29">
        <f t="shared" si="5544"/>
        <v>89235</v>
      </c>
      <c r="P6491" s="29">
        <f t="shared" ref="P6491:P6523" si="5545">SUM(K6491+L6491)</f>
        <v>747117</v>
      </c>
      <c r="Q6491" s="29">
        <f t="shared" si="5493"/>
        <v>74.448747025505909</v>
      </c>
    </row>
    <row r="6492" spans="1:17">
      <c r="A6492" s="12" t="s">
        <v>2042</v>
      </c>
      <c r="B6492" s="12" t="s">
        <v>129</v>
      </c>
      <c r="C6492" s="12" t="s">
        <v>950</v>
      </c>
      <c r="D6492" s="12" t="s">
        <v>2132</v>
      </c>
      <c r="E6492" s="18" t="s">
        <v>2</v>
      </c>
      <c r="F6492" s="18" t="s">
        <v>0</v>
      </c>
      <c r="G6492" s="81" t="s">
        <v>0</v>
      </c>
      <c r="H6492" s="18" t="s">
        <v>3</v>
      </c>
      <c r="I6492" s="3">
        <v>816434</v>
      </c>
      <c r="J6492" s="3">
        <f t="shared" ref="J6492" si="5546">SUM(J6493:J6494)</f>
        <v>818376</v>
      </c>
      <c r="K6492" s="3">
        <f t="shared" ref="K6492" si="5547">SUM(K6493:K6494)</f>
        <v>383545</v>
      </c>
      <c r="L6492" s="3">
        <f t="shared" si="5543"/>
        <v>209520</v>
      </c>
      <c r="M6492" s="3">
        <f t="shared" ref="M6492:O6492" si="5548">SUM(M6493:M6494)</f>
        <v>62460</v>
      </c>
      <c r="N6492" s="3">
        <f t="shared" si="5548"/>
        <v>70860</v>
      </c>
      <c r="O6492" s="3">
        <f t="shared" si="5548"/>
        <v>76200</v>
      </c>
      <c r="P6492" s="3">
        <f t="shared" si="5545"/>
        <v>593065</v>
      </c>
      <c r="Q6492" s="3">
        <f t="shared" si="5493"/>
        <v>72.468523026090693</v>
      </c>
    </row>
    <row r="6493" spans="1:17">
      <c r="A6493" s="12" t="s">
        <v>2042</v>
      </c>
      <c r="B6493" s="12" t="s">
        <v>129</v>
      </c>
      <c r="C6493" s="12" t="s">
        <v>950</v>
      </c>
      <c r="D6493" s="12" t="s">
        <v>2132</v>
      </c>
      <c r="E6493" s="11">
        <v>6111</v>
      </c>
      <c r="F6493" s="12"/>
      <c r="G6493" s="84" t="s">
        <v>3105</v>
      </c>
      <c r="H6493" s="13" t="s">
        <v>4</v>
      </c>
      <c r="I6493" s="2">
        <v>738334</v>
      </c>
      <c r="J6493" s="2">
        <v>738334</v>
      </c>
      <c r="K6493" s="2">
        <v>335220</v>
      </c>
      <c r="L6493" s="2">
        <f t="shared" si="5543"/>
        <v>191600</v>
      </c>
      <c r="M6493" s="2">
        <v>56600</v>
      </c>
      <c r="N6493" s="2">
        <v>65000</v>
      </c>
      <c r="O6493" s="2">
        <v>70000</v>
      </c>
      <c r="P6493" s="2">
        <f t="shared" si="5545"/>
        <v>526820</v>
      </c>
      <c r="Q6493" s="2">
        <f t="shared" ref="Q6493:Q6556" si="5549">IF(J6493=0,"-",P6493/J6493*100)</f>
        <v>71.352531510129552</v>
      </c>
    </row>
    <row r="6494" spans="1:17">
      <c r="A6494" s="17" t="s">
        <v>2042</v>
      </c>
      <c r="B6494" s="17" t="s">
        <v>129</v>
      </c>
      <c r="C6494" s="17" t="s">
        <v>950</v>
      </c>
      <c r="D6494" s="17" t="s">
        <v>2132</v>
      </c>
      <c r="E6494" s="17" t="s">
        <v>91</v>
      </c>
      <c r="F6494" s="12" t="s">
        <v>0</v>
      </c>
      <c r="G6494" s="84" t="s">
        <v>0</v>
      </c>
      <c r="H6494" s="18" t="s">
        <v>5</v>
      </c>
      <c r="I6494" s="3">
        <v>78100</v>
      </c>
      <c r="J6494" s="3">
        <f t="shared" ref="J6494:K6494" si="5550">SUM(J6495:J6498)</f>
        <v>80042</v>
      </c>
      <c r="K6494" s="3">
        <f t="shared" si="5550"/>
        <v>48325</v>
      </c>
      <c r="L6494" s="3">
        <f t="shared" si="5543"/>
        <v>17920</v>
      </c>
      <c r="M6494" s="3">
        <f t="shared" ref="M6494:O6494" si="5551">SUM(M6495:M6498)</f>
        <v>5860</v>
      </c>
      <c r="N6494" s="3">
        <f t="shared" si="5551"/>
        <v>5860</v>
      </c>
      <c r="O6494" s="3">
        <f t="shared" si="5551"/>
        <v>6200</v>
      </c>
      <c r="P6494" s="3">
        <f t="shared" si="5545"/>
        <v>66245</v>
      </c>
      <c r="Q6494" s="3">
        <f t="shared" si="5549"/>
        <v>82.762799530246625</v>
      </c>
    </row>
    <row r="6495" spans="1:17">
      <c r="A6495" s="12" t="s">
        <v>2042</v>
      </c>
      <c r="B6495" s="12" t="s">
        <v>129</v>
      </c>
      <c r="C6495" s="12" t="s">
        <v>950</v>
      </c>
      <c r="D6495" s="12" t="s">
        <v>2132</v>
      </c>
      <c r="E6495" s="11">
        <v>6112</v>
      </c>
      <c r="F6495" s="12" t="s">
        <v>2134</v>
      </c>
      <c r="G6495" s="84" t="s">
        <v>3105</v>
      </c>
      <c r="H6495" s="13" t="s">
        <v>9</v>
      </c>
      <c r="I6495" s="2">
        <v>10000</v>
      </c>
      <c r="J6495" s="2">
        <v>10000</v>
      </c>
      <c r="K6495" s="2">
        <v>5156</v>
      </c>
      <c r="L6495" s="2">
        <f t="shared" si="5543"/>
        <v>2920</v>
      </c>
      <c r="M6495" s="2">
        <v>860</v>
      </c>
      <c r="N6495" s="2">
        <v>860</v>
      </c>
      <c r="O6495" s="2">
        <v>1200</v>
      </c>
      <c r="P6495" s="2">
        <f t="shared" si="5545"/>
        <v>8076</v>
      </c>
      <c r="Q6495" s="2">
        <f t="shared" si="5549"/>
        <v>80.760000000000005</v>
      </c>
    </row>
    <row r="6496" spans="1:17">
      <c r="A6496" s="12" t="s">
        <v>2042</v>
      </c>
      <c r="B6496" s="12" t="s">
        <v>129</v>
      </c>
      <c r="C6496" s="12" t="s">
        <v>950</v>
      </c>
      <c r="D6496" s="12" t="s">
        <v>2132</v>
      </c>
      <c r="E6496" s="11">
        <v>6112</v>
      </c>
      <c r="F6496" s="12" t="s">
        <v>2135</v>
      </c>
      <c r="G6496" s="84" t="s">
        <v>3105</v>
      </c>
      <c r="H6496" s="13" t="s">
        <v>10</v>
      </c>
      <c r="I6496" s="2">
        <v>51600</v>
      </c>
      <c r="J6496" s="2">
        <v>51600</v>
      </c>
      <c r="K6496" s="2">
        <v>29727</v>
      </c>
      <c r="L6496" s="2">
        <f t="shared" si="5543"/>
        <v>15000</v>
      </c>
      <c r="M6496" s="2">
        <v>5000</v>
      </c>
      <c r="N6496" s="2">
        <v>5000</v>
      </c>
      <c r="O6496" s="2">
        <v>5000</v>
      </c>
      <c r="P6496" s="2">
        <f t="shared" si="5545"/>
        <v>44727</v>
      </c>
      <c r="Q6496" s="2">
        <f t="shared" si="5549"/>
        <v>86.680232558139537</v>
      </c>
    </row>
    <row r="6497" spans="1:17">
      <c r="A6497" s="12" t="s">
        <v>2042</v>
      </c>
      <c r="B6497" s="12" t="s">
        <v>129</v>
      </c>
      <c r="C6497" s="12" t="s">
        <v>950</v>
      </c>
      <c r="D6497" s="12" t="s">
        <v>2132</v>
      </c>
      <c r="E6497" s="11">
        <v>6112</v>
      </c>
      <c r="F6497" s="12" t="s">
        <v>2136</v>
      </c>
      <c r="G6497" s="84" t="s">
        <v>3105</v>
      </c>
      <c r="H6497" s="13" t="s">
        <v>7</v>
      </c>
      <c r="I6497" s="2">
        <v>11500</v>
      </c>
      <c r="J6497" s="2">
        <v>13442</v>
      </c>
      <c r="K6497" s="2">
        <v>13442</v>
      </c>
      <c r="L6497" s="2">
        <f t="shared" si="5543"/>
        <v>0</v>
      </c>
      <c r="M6497" s="2"/>
      <c r="N6497" s="2"/>
      <c r="O6497" s="2"/>
      <c r="P6497" s="2">
        <f t="shared" si="5545"/>
        <v>13442</v>
      </c>
      <c r="Q6497" s="2">
        <f t="shared" si="5549"/>
        <v>100</v>
      </c>
    </row>
    <row r="6498" spans="1:17">
      <c r="A6498" s="12" t="s">
        <v>2042</v>
      </c>
      <c r="B6498" s="12" t="s">
        <v>129</v>
      </c>
      <c r="C6498" s="12" t="s">
        <v>950</v>
      </c>
      <c r="D6498" s="12" t="s">
        <v>2132</v>
      </c>
      <c r="E6498" s="11">
        <v>6112</v>
      </c>
      <c r="F6498" s="12" t="s">
        <v>2137</v>
      </c>
      <c r="G6498" s="84" t="s">
        <v>3105</v>
      </c>
      <c r="H6498" s="13" t="s">
        <v>6</v>
      </c>
      <c r="I6498" s="2">
        <v>5000</v>
      </c>
      <c r="J6498" s="2">
        <v>5000</v>
      </c>
      <c r="K6498" s="2">
        <v>0</v>
      </c>
      <c r="L6498" s="2">
        <f t="shared" si="5543"/>
        <v>0</v>
      </c>
      <c r="M6498" s="2">
        <v>0</v>
      </c>
      <c r="N6498" s="2">
        <v>0</v>
      </c>
      <c r="O6498" s="2">
        <v>0</v>
      </c>
      <c r="P6498" s="2">
        <f t="shared" si="5545"/>
        <v>0</v>
      </c>
      <c r="Q6498" s="2">
        <f t="shared" si="5549"/>
        <v>0</v>
      </c>
    </row>
    <row r="6499" spans="1:17">
      <c r="A6499" s="12" t="s">
        <v>2042</v>
      </c>
      <c r="B6499" s="12" t="s">
        <v>129</v>
      </c>
      <c r="C6499" s="12" t="s">
        <v>950</v>
      </c>
      <c r="D6499" s="12" t="s">
        <v>2132</v>
      </c>
      <c r="E6499" s="18" t="s">
        <v>13</v>
      </c>
      <c r="F6499" s="18" t="s">
        <v>0</v>
      </c>
      <c r="G6499" s="81" t="s">
        <v>0</v>
      </c>
      <c r="H6499" s="18" t="s">
        <v>14</v>
      </c>
      <c r="I6499" s="3">
        <v>63875</v>
      </c>
      <c r="J6499" s="3">
        <f t="shared" ref="J6499:K6499" si="5552">SUM(J6500)</f>
        <v>63875</v>
      </c>
      <c r="K6499" s="3">
        <f t="shared" si="5552"/>
        <v>35383</v>
      </c>
      <c r="L6499" s="3">
        <f t="shared" si="5543"/>
        <v>21000</v>
      </c>
      <c r="M6499" s="3">
        <f t="shared" ref="M6499:O6499" si="5553">SUM(M6500)</f>
        <v>7000</v>
      </c>
      <c r="N6499" s="3">
        <f t="shared" si="5553"/>
        <v>7000</v>
      </c>
      <c r="O6499" s="3">
        <f t="shared" si="5553"/>
        <v>7000</v>
      </c>
      <c r="P6499" s="3">
        <f t="shared" si="5545"/>
        <v>56383</v>
      </c>
      <c r="Q6499" s="3">
        <f t="shared" si="5549"/>
        <v>88.270841487279839</v>
      </c>
    </row>
    <row r="6500" spans="1:17">
      <c r="A6500" s="12" t="s">
        <v>2042</v>
      </c>
      <c r="B6500" s="12" t="s">
        <v>129</v>
      </c>
      <c r="C6500" s="12" t="s">
        <v>950</v>
      </c>
      <c r="D6500" s="12" t="s">
        <v>2132</v>
      </c>
      <c r="E6500" s="11">
        <v>6121</v>
      </c>
      <c r="F6500" s="12"/>
      <c r="G6500" s="84" t="s">
        <v>3105</v>
      </c>
      <c r="H6500" s="13" t="s">
        <v>15</v>
      </c>
      <c r="I6500" s="2">
        <v>63875</v>
      </c>
      <c r="J6500" s="2">
        <v>63875</v>
      </c>
      <c r="K6500" s="2">
        <v>35383</v>
      </c>
      <c r="L6500" s="2">
        <f t="shared" si="5543"/>
        <v>21000</v>
      </c>
      <c r="M6500" s="2">
        <v>7000</v>
      </c>
      <c r="N6500" s="2">
        <v>7000</v>
      </c>
      <c r="O6500" s="2">
        <v>7000</v>
      </c>
      <c r="P6500" s="2">
        <f t="shared" si="5545"/>
        <v>56383</v>
      </c>
      <c r="Q6500" s="2">
        <f t="shared" si="5549"/>
        <v>88.270841487279839</v>
      </c>
    </row>
    <row r="6501" spans="1:17">
      <c r="A6501" s="12" t="s">
        <v>2042</v>
      </c>
      <c r="B6501" s="12" t="s">
        <v>129</v>
      </c>
      <c r="C6501" s="12" t="s">
        <v>950</v>
      </c>
      <c r="D6501" s="12" t="s">
        <v>2132</v>
      </c>
      <c r="E6501" s="18" t="s">
        <v>16</v>
      </c>
      <c r="F6501" s="18" t="s">
        <v>0</v>
      </c>
      <c r="G6501" s="81" t="s">
        <v>0</v>
      </c>
      <c r="H6501" s="18" t="s">
        <v>17</v>
      </c>
      <c r="I6501" s="3">
        <v>211281</v>
      </c>
      <c r="J6501" s="3">
        <f t="shared" ref="J6501:K6501" si="5554">SUM(J6502:J6510)</f>
        <v>121281</v>
      </c>
      <c r="K6501" s="3">
        <f t="shared" si="5554"/>
        <v>71214</v>
      </c>
      <c r="L6501" s="3">
        <f t="shared" si="5543"/>
        <v>26455</v>
      </c>
      <c r="M6501" s="3">
        <f t="shared" ref="M6501:O6501" si="5555">SUM(M6502:M6510)</f>
        <v>12685</v>
      </c>
      <c r="N6501" s="3">
        <f t="shared" si="5555"/>
        <v>7735</v>
      </c>
      <c r="O6501" s="3">
        <f t="shared" si="5555"/>
        <v>6035</v>
      </c>
      <c r="P6501" s="3">
        <f t="shared" si="5545"/>
        <v>97669</v>
      </c>
      <c r="Q6501" s="3">
        <f t="shared" si="5549"/>
        <v>80.531163166530618</v>
      </c>
    </row>
    <row r="6502" spans="1:17">
      <c r="A6502" s="12" t="s">
        <v>2042</v>
      </c>
      <c r="B6502" s="12" t="s">
        <v>129</v>
      </c>
      <c r="C6502" s="12" t="s">
        <v>950</v>
      </c>
      <c r="D6502" s="12" t="s">
        <v>2132</v>
      </c>
      <c r="E6502" s="11">
        <v>6131</v>
      </c>
      <c r="F6502" s="12"/>
      <c r="G6502" s="84" t="s">
        <v>3105</v>
      </c>
      <c r="H6502" s="13" t="s">
        <v>18</v>
      </c>
      <c r="I6502" s="2">
        <v>4000</v>
      </c>
      <c r="J6502" s="2">
        <v>2000</v>
      </c>
      <c r="K6502" s="2">
        <v>1500</v>
      </c>
      <c r="L6502" s="2">
        <f t="shared" si="5543"/>
        <v>0</v>
      </c>
      <c r="M6502" s="2">
        <v>0</v>
      </c>
      <c r="N6502" s="2"/>
      <c r="O6502" s="2"/>
      <c r="P6502" s="2">
        <f t="shared" si="5545"/>
        <v>1500</v>
      </c>
      <c r="Q6502" s="2">
        <f t="shared" si="5549"/>
        <v>75</v>
      </c>
    </row>
    <row r="6503" spans="1:17">
      <c r="A6503" s="12" t="s">
        <v>2042</v>
      </c>
      <c r="B6503" s="12" t="s">
        <v>129</v>
      </c>
      <c r="C6503" s="12" t="s">
        <v>950</v>
      </c>
      <c r="D6503" s="12" t="s">
        <v>2132</v>
      </c>
      <c r="E6503" s="11">
        <v>6132</v>
      </c>
      <c r="F6503" s="12"/>
      <c r="G6503" s="84" t="s">
        <v>3105</v>
      </c>
      <c r="H6503" s="13" t="s">
        <v>19</v>
      </c>
      <c r="I6503" s="2">
        <v>24200</v>
      </c>
      <c r="J6503" s="2">
        <v>24200</v>
      </c>
      <c r="K6503" s="2">
        <v>14300</v>
      </c>
      <c r="L6503" s="2">
        <f t="shared" si="5543"/>
        <v>5000</v>
      </c>
      <c r="M6503" s="2">
        <v>3000</v>
      </c>
      <c r="N6503" s="2">
        <v>1000</v>
      </c>
      <c r="O6503" s="2">
        <v>1000</v>
      </c>
      <c r="P6503" s="2">
        <f t="shared" si="5545"/>
        <v>19300</v>
      </c>
      <c r="Q6503" s="2">
        <f t="shared" si="5549"/>
        <v>79.752066115702476</v>
      </c>
    </row>
    <row r="6504" spans="1:17">
      <c r="A6504" s="12" t="s">
        <v>2042</v>
      </c>
      <c r="B6504" s="12" t="s">
        <v>129</v>
      </c>
      <c r="C6504" s="12" t="s">
        <v>950</v>
      </c>
      <c r="D6504" s="12" t="s">
        <v>2132</v>
      </c>
      <c r="E6504" s="11">
        <v>6133</v>
      </c>
      <c r="F6504" s="12"/>
      <c r="G6504" s="84" t="s">
        <v>3105</v>
      </c>
      <c r="H6504" s="13" t="s">
        <v>20</v>
      </c>
      <c r="I6504" s="2">
        <v>15750</v>
      </c>
      <c r="J6504" s="2">
        <v>15750</v>
      </c>
      <c r="K6504" s="2">
        <v>9300</v>
      </c>
      <c r="L6504" s="2">
        <f t="shared" si="5543"/>
        <v>3500</v>
      </c>
      <c r="M6504" s="2">
        <v>1500</v>
      </c>
      <c r="N6504" s="2">
        <v>1000</v>
      </c>
      <c r="O6504" s="2">
        <v>1000</v>
      </c>
      <c r="P6504" s="2">
        <f t="shared" si="5545"/>
        <v>12800</v>
      </c>
      <c r="Q6504" s="2">
        <f t="shared" si="5549"/>
        <v>81.269841269841265</v>
      </c>
    </row>
    <row r="6505" spans="1:17">
      <c r="A6505" s="12" t="s">
        <v>2042</v>
      </c>
      <c r="B6505" s="12" t="s">
        <v>129</v>
      </c>
      <c r="C6505" s="12" t="s">
        <v>950</v>
      </c>
      <c r="D6505" s="12" t="s">
        <v>2132</v>
      </c>
      <c r="E6505" s="11">
        <v>6134</v>
      </c>
      <c r="F6505" s="12"/>
      <c r="G6505" s="84" t="s">
        <v>3105</v>
      </c>
      <c r="H6505" s="13" t="s">
        <v>21</v>
      </c>
      <c r="I6505" s="2">
        <v>6750</v>
      </c>
      <c r="J6505" s="2">
        <v>6750</v>
      </c>
      <c r="K6505" s="2">
        <v>4600</v>
      </c>
      <c r="L6505" s="2">
        <f t="shared" si="5543"/>
        <v>900</v>
      </c>
      <c r="M6505" s="2">
        <v>500</v>
      </c>
      <c r="N6505" s="2">
        <v>300</v>
      </c>
      <c r="O6505" s="2">
        <v>100</v>
      </c>
      <c r="P6505" s="2">
        <f t="shared" si="5545"/>
        <v>5500</v>
      </c>
      <c r="Q6505" s="2">
        <f t="shared" si="5549"/>
        <v>81.481481481481481</v>
      </c>
    </row>
    <row r="6506" spans="1:17">
      <c r="A6506" s="12" t="s">
        <v>2042</v>
      </c>
      <c r="B6506" s="12" t="s">
        <v>129</v>
      </c>
      <c r="C6506" s="12" t="s">
        <v>950</v>
      </c>
      <c r="D6506" s="12" t="s">
        <v>2132</v>
      </c>
      <c r="E6506" s="11">
        <v>6135</v>
      </c>
      <c r="F6506" s="12"/>
      <c r="G6506" s="84" t="s">
        <v>3105</v>
      </c>
      <c r="H6506" s="13" t="s">
        <v>22</v>
      </c>
      <c r="I6506" s="2">
        <v>1125</v>
      </c>
      <c r="J6506" s="2">
        <v>1125</v>
      </c>
      <c r="K6506" s="2">
        <v>760</v>
      </c>
      <c r="L6506" s="2">
        <f t="shared" si="5543"/>
        <v>200</v>
      </c>
      <c r="M6506" s="2">
        <v>200</v>
      </c>
      <c r="N6506" s="2"/>
      <c r="O6506" s="2"/>
      <c r="P6506" s="2">
        <f t="shared" si="5545"/>
        <v>960</v>
      </c>
      <c r="Q6506" s="2">
        <f t="shared" si="5549"/>
        <v>85.333333333333343</v>
      </c>
    </row>
    <row r="6507" spans="1:17">
      <c r="A6507" s="12" t="s">
        <v>2042</v>
      </c>
      <c r="B6507" s="12" t="s">
        <v>129</v>
      </c>
      <c r="C6507" s="12" t="s">
        <v>950</v>
      </c>
      <c r="D6507" s="12" t="s">
        <v>2132</v>
      </c>
      <c r="E6507" s="11">
        <v>6136</v>
      </c>
      <c r="F6507" s="12"/>
      <c r="G6507" s="84" t="s">
        <v>3105</v>
      </c>
      <c r="H6507" s="13" t="s">
        <v>23</v>
      </c>
      <c r="I6507" s="2">
        <v>13500</v>
      </c>
      <c r="J6507" s="2">
        <v>13500</v>
      </c>
      <c r="K6507" s="2">
        <v>7710</v>
      </c>
      <c r="L6507" s="2">
        <f t="shared" si="5543"/>
        <v>3855</v>
      </c>
      <c r="M6507" s="2">
        <v>1285</v>
      </c>
      <c r="N6507" s="2">
        <v>1285</v>
      </c>
      <c r="O6507" s="2">
        <v>1285</v>
      </c>
      <c r="P6507" s="2">
        <f t="shared" si="5545"/>
        <v>11565</v>
      </c>
      <c r="Q6507" s="2">
        <f t="shared" si="5549"/>
        <v>85.666666666666671</v>
      </c>
    </row>
    <row r="6508" spans="1:17">
      <c r="A6508" s="12" t="s">
        <v>2042</v>
      </c>
      <c r="B6508" s="12" t="s">
        <v>129</v>
      </c>
      <c r="C6508" s="12" t="s">
        <v>950</v>
      </c>
      <c r="D6508" s="12" t="s">
        <v>2132</v>
      </c>
      <c r="E6508" s="11">
        <v>6137</v>
      </c>
      <c r="F6508" s="12"/>
      <c r="G6508" s="84" t="s">
        <v>3105</v>
      </c>
      <c r="H6508" s="13" t="s">
        <v>24</v>
      </c>
      <c r="I6508" s="2">
        <v>37000</v>
      </c>
      <c r="J6508" s="2">
        <v>15000</v>
      </c>
      <c r="K6508" s="2">
        <v>9900</v>
      </c>
      <c r="L6508" s="2">
        <f t="shared" si="5543"/>
        <v>3000</v>
      </c>
      <c r="M6508" s="2">
        <v>2000</v>
      </c>
      <c r="N6508" s="2">
        <v>1000</v>
      </c>
      <c r="O6508" s="2"/>
      <c r="P6508" s="2">
        <f t="shared" si="5545"/>
        <v>12900</v>
      </c>
      <c r="Q6508" s="2">
        <f t="shared" si="5549"/>
        <v>86</v>
      </c>
    </row>
    <row r="6509" spans="1:17">
      <c r="A6509" s="12" t="s">
        <v>2042</v>
      </c>
      <c r="B6509" s="12" t="s">
        <v>129</v>
      </c>
      <c r="C6509" s="12" t="s">
        <v>950</v>
      </c>
      <c r="D6509" s="12" t="s">
        <v>2132</v>
      </c>
      <c r="E6509" s="11">
        <v>6138</v>
      </c>
      <c r="F6509" s="12"/>
      <c r="G6509" s="84" t="s">
        <v>3105</v>
      </c>
      <c r="H6509" s="13" t="s">
        <v>25</v>
      </c>
      <c r="I6509" s="2">
        <v>5100</v>
      </c>
      <c r="J6509" s="2">
        <v>3100</v>
      </c>
      <c r="K6509" s="2">
        <v>1850</v>
      </c>
      <c r="L6509" s="2">
        <f t="shared" si="5543"/>
        <v>300</v>
      </c>
      <c r="M6509" s="2">
        <v>300</v>
      </c>
      <c r="N6509" s="2"/>
      <c r="O6509" s="2"/>
      <c r="P6509" s="2">
        <f t="shared" si="5545"/>
        <v>2150</v>
      </c>
      <c r="Q6509" s="2">
        <f t="shared" si="5549"/>
        <v>69.354838709677423</v>
      </c>
    </row>
    <row r="6510" spans="1:17">
      <c r="A6510" s="17" t="s">
        <v>2042</v>
      </c>
      <c r="B6510" s="17" t="s">
        <v>129</v>
      </c>
      <c r="C6510" s="17" t="s">
        <v>950</v>
      </c>
      <c r="D6510" s="17" t="s">
        <v>2132</v>
      </c>
      <c r="E6510" s="17" t="s">
        <v>99</v>
      </c>
      <c r="F6510" s="12" t="s">
        <v>0</v>
      </c>
      <c r="G6510" s="84" t="s">
        <v>0</v>
      </c>
      <c r="H6510" s="18" t="s">
        <v>26</v>
      </c>
      <c r="I6510" s="3">
        <v>103856</v>
      </c>
      <c r="J6510" s="3">
        <f t="shared" ref="J6510:K6510" si="5556">SUM(J6511:J6514)</f>
        <v>39856</v>
      </c>
      <c r="K6510" s="3">
        <f t="shared" si="5556"/>
        <v>21294</v>
      </c>
      <c r="L6510" s="3">
        <f t="shared" si="5543"/>
        <v>9700</v>
      </c>
      <c r="M6510" s="3">
        <f t="shared" ref="M6510:O6510" si="5557">SUM(M6511:M6514)</f>
        <v>3900</v>
      </c>
      <c r="N6510" s="3">
        <f t="shared" si="5557"/>
        <v>3150</v>
      </c>
      <c r="O6510" s="3">
        <f t="shared" si="5557"/>
        <v>2650</v>
      </c>
      <c r="P6510" s="3">
        <f t="shared" si="5545"/>
        <v>30994</v>
      </c>
      <c r="Q6510" s="3">
        <f t="shared" si="5549"/>
        <v>77.764953833801684</v>
      </c>
    </row>
    <row r="6511" spans="1:17">
      <c r="A6511" s="12" t="s">
        <v>2042</v>
      </c>
      <c r="B6511" s="12" t="s">
        <v>129</v>
      </c>
      <c r="C6511" s="12" t="s">
        <v>950</v>
      </c>
      <c r="D6511" s="12" t="s">
        <v>2132</v>
      </c>
      <c r="E6511" s="11">
        <v>6139</v>
      </c>
      <c r="F6511" s="12"/>
      <c r="G6511" s="84" t="s">
        <v>3105</v>
      </c>
      <c r="H6511" s="13" t="s">
        <v>26</v>
      </c>
      <c r="I6511" s="2">
        <v>99375</v>
      </c>
      <c r="J6511" s="2">
        <v>35375</v>
      </c>
      <c r="K6511" s="2">
        <v>18800</v>
      </c>
      <c r="L6511" s="2">
        <f t="shared" si="5543"/>
        <v>8500</v>
      </c>
      <c r="M6511" s="2">
        <v>3000</v>
      </c>
      <c r="N6511" s="2">
        <v>3000</v>
      </c>
      <c r="O6511" s="2">
        <v>2500</v>
      </c>
      <c r="P6511" s="2">
        <f t="shared" si="5545"/>
        <v>27300</v>
      </c>
      <c r="Q6511" s="2">
        <f t="shared" si="5549"/>
        <v>77.173144876325082</v>
      </c>
    </row>
    <row r="6512" spans="1:17">
      <c r="A6512" s="12" t="s">
        <v>2042</v>
      </c>
      <c r="B6512" s="12" t="s">
        <v>129</v>
      </c>
      <c r="C6512" s="12" t="s">
        <v>950</v>
      </c>
      <c r="D6512" s="12" t="s">
        <v>2132</v>
      </c>
      <c r="E6512" s="11">
        <v>6139</v>
      </c>
      <c r="F6512" s="12" t="s">
        <v>2138</v>
      </c>
      <c r="G6512" s="84" t="s">
        <v>3105</v>
      </c>
      <c r="H6512" s="13" t="s">
        <v>108</v>
      </c>
      <c r="I6512" s="2">
        <v>1781</v>
      </c>
      <c r="J6512" s="2">
        <v>1781</v>
      </c>
      <c r="K6512" s="2">
        <v>1064</v>
      </c>
      <c r="L6512" s="2">
        <f t="shared" si="5543"/>
        <v>500</v>
      </c>
      <c r="M6512" s="2">
        <v>200</v>
      </c>
      <c r="N6512" s="2">
        <v>150</v>
      </c>
      <c r="O6512" s="2">
        <v>150</v>
      </c>
      <c r="P6512" s="2">
        <f t="shared" si="5545"/>
        <v>1564</v>
      </c>
      <c r="Q6512" s="2">
        <f t="shared" si="5549"/>
        <v>87.815833801235271</v>
      </c>
    </row>
    <row r="6513" spans="1:17" ht="22.5">
      <c r="A6513" s="12" t="s">
        <v>2042</v>
      </c>
      <c r="B6513" s="12" t="s">
        <v>129</v>
      </c>
      <c r="C6513" s="12" t="s">
        <v>950</v>
      </c>
      <c r="D6513" s="12" t="s">
        <v>2132</v>
      </c>
      <c r="E6513" s="11">
        <v>6139</v>
      </c>
      <c r="F6513" s="12" t="s">
        <v>2139</v>
      </c>
      <c r="G6513" s="84" t="s">
        <v>3105</v>
      </c>
      <c r="H6513" s="13" t="s">
        <v>114</v>
      </c>
      <c r="I6513" s="2">
        <v>2700</v>
      </c>
      <c r="J6513" s="2">
        <v>2700</v>
      </c>
      <c r="K6513" s="2">
        <v>1430</v>
      </c>
      <c r="L6513" s="2">
        <f t="shared" si="5543"/>
        <v>700</v>
      </c>
      <c r="M6513" s="2">
        <v>700</v>
      </c>
      <c r="N6513" s="2">
        <v>0</v>
      </c>
      <c r="O6513" s="2">
        <v>0</v>
      </c>
      <c r="P6513" s="2">
        <f t="shared" si="5545"/>
        <v>2130</v>
      </c>
      <c r="Q6513" s="2">
        <f t="shared" si="5549"/>
        <v>78.888888888888886</v>
      </c>
    </row>
    <row r="6514" spans="1:17">
      <c r="A6514" s="12" t="s">
        <v>2042</v>
      </c>
      <c r="B6514" s="12" t="s">
        <v>129</v>
      </c>
      <c r="C6514" s="12" t="s">
        <v>950</v>
      </c>
      <c r="D6514" s="12" t="s">
        <v>2132</v>
      </c>
      <c r="E6514" s="11">
        <v>6139</v>
      </c>
      <c r="F6514" s="12" t="s">
        <v>3131</v>
      </c>
      <c r="G6514" s="84" t="s">
        <v>3105</v>
      </c>
      <c r="H6514" s="13" t="s">
        <v>3132</v>
      </c>
      <c r="I6514" s="2">
        <v>0</v>
      </c>
      <c r="J6514" s="2">
        <v>0</v>
      </c>
      <c r="K6514" s="2">
        <v>0</v>
      </c>
      <c r="L6514" s="2">
        <f t="shared" si="5543"/>
        <v>0</v>
      </c>
      <c r="M6514" s="2"/>
      <c r="N6514" s="2"/>
      <c r="O6514" s="2"/>
      <c r="P6514" s="2">
        <f t="shared" si="5545"/>
        <v>0</v>
      </c>
      <c r="Q6514" s="2" t="str">
        <f t="shared" si="5549"/>
        <v>-</v>
      </c>
    </row>
    <row r="6515" spans="1:17" ht="22.5">
      <c r="A6515" s="17" t="s">
        <v>0</v>
      </c>
      <c r="B6515" s="17" t="s">
        <v>0</v>
      </c>
      <c r="C6515" s="17" t="s">
        <v>0</v>
      </c>
      <c r="D6515" s="18" t="s">
        <v>0</v>
      </c>
      <c r="E6515" s="18" t="s">
        <v>0</v>
      </c>
      <c r="F6515" s="18" t="s">
        <v>0</v>
      </c>
      <c r="G6515" s="81" t="s">
        <v>0</v>
      </c>
      <c r="H6515" s="24" t="s">
        <v>36</v>
      </c>
      <c r="I6515" s="29">
        <v>100</v>
      </c>
      <c r="J6515" s="29">
        <f t="shared" ref="J6515:K6515" si="5558">SUM(J6516)</f>
        <v>14130</v>
      </c>
      <c r="K6515" s="29">
        <f t="shared" si="5558"/>
        <v>14030</v>
      </c>
      <c r="L6515" s="29">
        <f t="shared" si="5543"/>
        <v>0</v>
      </c>
      <c r="M6515" s="29">
        <f t="shared" ref="M6515:O6516" si="5559">SUM(M6516)</f>
        <v>0</v>
      </c>
      <c r="N6515" s="29">
        <f t="shared" si="5559"/>
        <v>0</v>
      </c>
      <c r="O6515" s="29">
        <f t="shared" si="5559"/>
        <v>0</v>
      </c>
      <c r="P6515" s="29">
        <f t="shared" si="5545"/>
        <v>14030</v>
      </c>
      <c r="Q6515" s="29">
        <f t="shared" si="5549"/>
        <v>99.292285916489746</v>
      </c>
    </row>
    <row r="6516" spans="1:17">
      <c r="A6516" s="12" t="s">
        <v>2042</v>
      </c>
      <c r="B6516" s="12" t="s">
        <v>129</v>
      </c>
      <c r="C6516" s="12" t="s">
        <v>950</v>
      </c>
      <c r="D6516" s="12" t="s">
        <v>2132</v>
      </c>
      <c r="E6516" s="18" t="s">
        <v>28</v>
      </c>
      <c r="F6516" s="18" t="s">
        <v>0</v>
      </c>
      <c r="G6516" s="81" t="s">
        <v>0</v>
      </c>
      <c r="H6516" s="18" t="s">
        <v>29</v>
      </c>
      <c r="I6516" s="3">
        <v>100</v>
      </c>
      <c r="J6516" s="3">
        <f>SUM(J6517)</f>
        <v>14130</v>
      </c>
      <c r="K6516" s="3">
        <f>SUM(K6517)</f>
        <v>14030</v>
      </c>
      <c r="L6516" s="3">
        <f t="shared" si="5543"/>
        <v>0</v>
      </c>
      <c r="M6516" s="3">
        <f>SUM(M6517)</f>
        <v>0</v>
      </c>
      <c r="N6516" s="3">
        <f t="shared" si="5559"/>
        <v>0</v>
      </c>
      <c r="O6516" s="3">
        <f t="shared" si="5559"/>
        <v>0</v>
      </c>
      <c r="P6516" s="3">
        <f t="shared" si="5545"/>
        <v>14030</v>
      </c>
      <c r="Q6516" s="3">
        <f t="shared" si="5549"/>
        <v>99.292285916489746</v>
      </c>
    </row>
    <row r="6517" spans="1:17">
      <c r="A6517" s="17" t="s">
        <v>2042</v>
      </c>
      <c r="B6517" s="17" t="s">
        <v>129</v>
      </c>
      <c r="C6517" s="17" t="s">
        <v>950</v>
      </c>
      <c r="D6517" s="17" t="s">
        <v>2132</v>
      </c>
      <c r="E6517" s="17" t="s">
        <v>120</v>
      </c>
      <c r="F6517" s="12" t="s">
        <v>0</v>
      </c>
      <c r="G6517" s="84" t="s">
        <v>0</v>
      </c>
      <c r="H6517" s="18" t="s">
        <v>35</v>
      </c>
      <c r="I6517" s="3">
        <v>100</v>
      </c>
      <c r="J6517" s="3">
        <f t="shared" ref="J6517:K6517" si="5560">SUM(J6518)</f>
        <v>14130</v>
      </c>
      <c r="K6517" s="3">
        <f t="shared" si="5560"/>
        <v>14030</v>
      </c>
      <c r="L6517" s="3">
        <f t="shared" si="5543"/>
        <v>0</v>
      </c>
      <c r="M6517" s="3">
        <f t="shared" ref="M6517:O6517" si="5561">SUM(M6518)</f>
        <v>0</v>
      </c>
      <c r="N6517" s="3">
        <f t="shared" si="5561"/>
        <v>0</v>
      </c>
      <c r="O6517" s="3">
        <f t="shared" si="5561"/>
        <v>0</v>
      </c>
      <c r="P6517" s="3">
        <f t="shared" si="5545"/>
        <v>14030</v>
      </c>
      <c r="Q6517" s="3">
        <f t="shared" si="5549"/>
        <v>99.292285916489746</v>
      </c>
    </row>
    <row r="6518" spans="1:17">
      <c r="A6518" s="12" t="s">
        <v>2042</v>
      </c>
      <c r="B6518" s="12" t="s">
        <v>129</v>
      </c>
      <c r="C6518" s="12" t="s">
        <v>950</v>
      </c>
      <c r="D6518" s="12" t="s">
        <v>2132</v>
      </c>
      <c r="E6518" s="11">
        <v>6148</v>
      </c>
      <c r="F6518" s="12"/>
      <c r="G6518" s="84" t="s">
        <v>3105</v>
      </c>
      <c r="H6518" s="13" t="s">
        <v>35</v>
      </c>
      <c r="I6518" s="2">
        <v>100</v>
      </c>
      <c r="J6518" s="2">
        <v>14130</v>
      </c>
      <c r="K6518" s="2">
        <v>14030</v>
      </c>
      <c r="L6518" s="2">
        <f t="shared" si="5543"/>
        <v>0</v>
      </c>
      <c r="M6518" s="2">
        <v>0</v>
      </c>
      <c r="N6518" s="2"/>
      <c r="O6518" s="2"/>
      <c r="P6518" s="2">
        <f t="shared" si="5545"/>
        <v>14030</v>
      </c>
      <c r="Q6518" s="2">
        <f t="shared" si="5549"/>
        <v>99.292285916489746</v>
      </c>
    </row>
    <row r="6519" spans="1:17" ht="22.5">
      <c r="A6519" s="17" t="s">
        <v>0</v>
      </c>
      <c r="B6519" s="17" t="s">
        <v>0</v>
      </c>
      <c r="C6519" s="17" t="s">
        <v>0</v>
      </c>
      <c r="D6519" s="18" t="s">
        <v>0</v>
      </c>
      <c r="E6519" s="18" t="s">
        <v>0</v>
      </c>
      <c r="F6519" s="18" t="s">
        <v>0</v>
      </c>
      <c r="G6519" s="81" t="s">
        <v>0</v>
      </c>
      <c r="H6519" s="24" t="s">
        <v>58</v>
      </c>
      <c r="I6519" s="29">
        <v>16000</v>
      </c>
      <c r="J6519" s="29">
        <f t="shared" ref="J6519:K6520" si="5562">SUM(J6520)</f>
        <v>11000</v>
      </c>
      <c r="K6519" s="29">
        <f t="shared" si="5562"/>
        <v>7500</v>
      </c>
      <c r="L6519" s="29">
        <f t="shared" si="5543"/>
        <v>1000</v>
      </c>
      <c r="M6519" s="29">
        <f t="shared" ref="M6519:O6520" si="5563">SUM(M6520)</f>
        <v>1000</v>
      </c>
      <c r="N6519" s="29">
        <f t="shared" si="5563"/>
        <v>0</v>
      </c>
      <c r="O6519" s="29">
        <f t="shared" si="5563"/>
        <v>0</v>
      </c>
      <c r="P6519" s="29">
        <f t="shared" si="5545"/>
        <v>8500</v>
      </c>
      <c r="Q6519" s="29">
        <f t="shared" si="5549"/>
        <v>77.272727272727266</v>
      </c>
    </row>
    <row r="6520" spans="1:17">
      <c r="A6520" s="12" t="s">
        <v>2042</v>
      </c>
      <c r="B6520" s="12" t="s">
        <v>129</v>
      </c>
      <c r="C6520" s="12" t="s">
        <v>950</v>
      </c>
      <c r="D6520" s="12" t="s">
        <v>2132</v>
      </c>
      <c r="E6520" s="18" t="s">
        <v>50</v>
      </c>
      <c r="F6520" s="18" t="s">
        <v>0</v>
      </c>
      <c r="G6520" s="81" t="s">
        <v>0</v>
      </c>
      <c r="H6520" s="18" t="s">
        <v>51</v>
      </c>
      <c r="I6520" s="3">
        <v>16000</v>
      </c>
      <c r="J6520" s="3">
        <f t="shared" si="5562"/>
        <v>11000</v>
      </c>
      <c r="K6520" s="3">
        <f t="shared" si="5562"/>
        <v>7500</v>
      </c>
      <c r="L6520" s="3">
        <f t="shared" si="5543"/>
        <v>1000</v>
      </c>
      <c r="M6520" s="3">
        <f t="shared" si="5563"/>
        <v>1000</v>
      </c>
      <c r="N6520" s="3">
        <f t="shared" si="5563"/>
        <v>0</v>
      </c>
      <c r="O6520" s="3">
        <f t="shared" si="5563"/>
        <v>0</v>
      </c>
      <c r="P6520" s="3">
        <f t="shared" si="5545"/>
        <v>8500</v>
      </c>
      <c r="Q6520" s="3">
        <f t="shared" si="5549"/>
        <v>77.272727272727266</v>
      </c>
    </row>
    <row r="6521" spans="1:17">
      <c r="A6521" s="12" t="s">
        <v>2042</v>
      </c>
      <c r="B6521" s="12" t="s">
        <v>129</v>
      </c>
      <c r="C6521" s="12" t="s">
        <v>950</v>
      </c>
      <c r="D6521" s="12" t="s">
        <v>2132</v>
      </c>
      <c r="E6521" s="11">
        <v>8213</v>
      </c>
      <c r="F6521" s="12"/>
      <c r="G6521" s="84" t="s">
        <v>3105</v>
      </c>
      <c r="H6521" s="13" t="s">
        <v>54</v>
      </c>
      <c r="I6521" s="2">
        <v>16000</v>
      </c>
      <c r="J6521" s="2">
        <v>11000</v>
      </c>
      <c r="K6521" s="2">
        <v>7500</v>
      </c>
      <c r="L6521" s="2">
        <f t="shared" si="5543"/>
        <v>1000</v>
      </c>
      <c r="M6521" s="2">
        <v>1000</v>
      </c>
      <c r="N6521" s="2">
        <v>0</v>
      </c>
      <c r="O6521" s="2">
        <v>0</v>
      </c>
      <c r="P6521" s="2">
        <f t="shared" si="5545"/>
        <v>8500</v>
      </c>
      <c r="Q6521" s="2">
        <f t="shared" si="5549"/>
        <v>77.272727272727266</v>
      </c>
    </row>
    <row r="6522" spans="1:17">
      <c r="A6522" s="13" t="s">
        <v>0</v>
      </c>
      <c r="B6522" s="13" t="s">
        <v>0</v>
      </c>
      <c r="C6522" s="13" t="s">
        <v>0</v>
      </c>
      <c r="D6522" s="13" t="s">
        <v>0</v>
      </c>
      <c r="E6522" s="13" t="s">
        <v>0</v>
      </c>
      <c r="F6522" s="13" t="s">
        <v>0</v>
      </c>
      <c r="G6522" s="84" t="s">
        <v>0</v>
      </c>
      <c r="H6522" s="24" t="s">
        <v>2140</v>
      </c>
      <c r="I6522" s="29">
        <v>1107690</v>
      </c>
      <c r="J6522" s="29">
        <f t="shared" ref="J6522:K6522" si="5564">SUM(J6519,J6515,J6491)</f>
        <v>1028662</v>
      </c>
      <c r="K6522" s="29">
        <f t="shared" si="5564"/>
        <v>511672</v>
      </c>
      <c r="L6522" s="29">
        <f t="shared" si="5543"/>
        <v>257975</v>
      </c>
      <c r="M6522" s="29">
        <f t="shared" ref="M6522:O6522" si="5565">SUM(M6519,M6515,M6491)</f>
        <v>83145</v>
      </c>
      <c r="N6522" s="29">
        <f t="shared" si="5565"/>
        <v>85595</v>
      </c>
      <c r="O6522" s="29">
        <f t="shared" si="5565"/>
        <v>89235</v>
      </c>
      <c r="P6522" s="29">
        <f t="shared" si="5545"/>
        <v>769647</v>
      </c>
      <c r="Q6522" s="29">
        <f t="shared" si="5549"/>
        <v>74.820203332095474</v>
      </c>
    </row>
    <row r="6523" spans="1:17" ht="15.75" thickBot="1">
      <c r="A6523" s="13" t="s">
        <v>0</v>
      </c>
      <c r="B6523" s="13" t="s">
        <v>0</v>
      </c>
      <c r="C6523" s="13" t="s">
        <v>0</v>
      </c>
      <c r="D6523" s="13" t="s">
        <v>0</v>
      </c>
      <c r="E6523" s="13" t="s">
        <v>0</v>
      </c>
      <c r="F6523" s="13" t="s">
        <v>0</v>
      </c>
      <c r="G6523" s="84" t="s">
        <v>0</v>
      </c>
      <c r="H6523" s="18" t="s">
        <v>125</v>
      </c>
      <c r="I6523" s="3">
        <v>29</v>
      </c>
      <c r="J6523" s="3">
        <v>29</v>
      </c>
      <c r="K6523" s="3">
        <v>0</v>
      </c>
      <c r="L6523" s="3">
        <f t="shared" si="5543"/>
        <v>0</v>
      </c>
      <c r="M6523" s="3"/>
      <c r="N6523" s="3"/>
      <c r="O6523" s="3"/>
      <c r="P6523" s="3">
        <f t="shared" si="5545"/>
        <v>0</v>
      </c>
      <c r="Q6523" s="3">
        <f t="shared" si="5549"/>
        <v>0</v>
      </c>
    </row>
    <row r="6524" spans="1:17" ht="45.75" thickBot="1">
      <c r="A6524" s="109" t="s">
        <v>0</v>
      </c>
      <c r="B6524" s="109" t="s">
        <v>0</v>
      </c>
      <c r="C6524" s="109" t="s">
        <v>0</v>
      </c>
      <c r="D6524" s="109" t="s">
        <v>0</v>
      </c>
      <c r="E6524" s="109" t="s">
        <v>0</v>
      </c>
      <c r="F6524" s="109" t="s">
        <v>0</v>
      </c>
      <c r="G6524" s="121" t="s">
        <v>0</v>
      </c>
      <c r="H6524" s="1" t="s">
        <v>126</v>
      </c>
      <c r="I6524" s="1" t="s">
        <v>3016</v>
      </c>
      <c r="J6524" s="1" t="s">
        <v>3199</v>
      </c>
      <c r="K6524" s="1" t="s">
        <v>3198</v>
      </c>
      <c r="L6524" s="1" t="s">
        <v>3191</v>
      </c>
      <c r="M6524" s="1" t="s">
        <v>3193</v>
      </c>
      <c r="N6524" s="1" t="s">
        <v>3194</v>
      </c>
      <c r="O6524" s="1" t="s">
        <v>3195</v>
      </c>
      <c r="P6524" s="1" t="s">
        <v>3192</v>
      </c>
      <c r="Q6524" s="1" t="s">
        <v>3185</v>
      </c>
    </row>
    <row r="6525" spans="1:17">
      <c r="A6525" s="110"/>
      <c r="B6525" s="110"/>
      <c r="C6525" s="110"/>
      <c r="D6525" s="110"/>
      <c r="E6525" s="110"/>
      <c r="F6525" s="110"/>
      <c r="G6525" s="122"/>
      <c r="H6525" s="26" t="s">
        <v>0</v>
      </c>
      <c r="I6525" s="28">
        <v>1</v>
      </c>
      <c r="J6525" s="28">
        <v>2</v>
      </c>
      <c r="K6525" s="28">
        <v>3</v>
      </c>
      <c r="L6525" s="28" t="s">
        <v>3186</v>
      </c>
      <c r="M6525" s="28">
        <v>5</v>
      </c>
      <c r="N6525" s="28">
        <v>6</v>
      </c>
      <c r="O6525" s="28">
        <v>7</v>
      </c>
      <c r="P6525" s="28" t="s">
        <v>3187</v>
      </c>
      <c r="Q6525" s="28">
        <v>9</v>
      </c>
    </row>
    <row r="6526" spans="1:17">
      <c r="A6526" s="110"/>
      <c r="B6526" s="110"/>
      <c r="C6526" s="110"/>
      <c r="D6526" s="110"/>
      <c r="E6526" s="110"/>
      <c r="F6526" s="110"/>
      <c r="G6526" s="122"/>
      <c r="H6526" s="8" t="s">
        <v>194</v>
      </c>
      <c r="I6526" s="9">
        <v>1107690</v>
      </c>
      <c r="J6526" s="9">
        <f t="shared" ref="J6526" si="5566">SUM(J6522)</f>
        <v>1028662</v>
      </c>
      <c r="K6526" s="9">
        <f t="shared" ref="K6526" si="5567">SUM(K6522)</f>
        <v>511672</v>
      </c>
      <c r="L6526" s="9">
        <f t="shared" ref="L6526:L6527" si="5568">M6526+N6526+O6526</f>
        <v>257975</v>
      </c>
      <c r="M6526" s="9">
        <f t="shared" ref="M6526:O6526" si="5569">SUM(M6522)</f>
        <v>83145</v>
      </c>
      <c r="N6526" s="9">
        <f t="shared" si="5569"/>
        <v>85595</v>
      </c>
      <c r="O6526" s="9">
        <f t="shared" si="5569"/>
        <v>89235</v>
      </c>
      <c r="P6526" s="9">
        <f t="shared" ref="P6526:P6527" si="5570">SUM(K6526+L6526)</f>
        <v>769647</v>
      </c>
      <c r="Q6526" s="9">
        <f t="shared" si="5549"/>
        <v>74.820203332095474</v>
      </c>
    </row>
    <row r="6527" spans="1:17">
      <c r="A6527" s="110"/>
      <c r="B6527" s="110"/>
      <c r="C6527" s="110"/>
      <c r="D6527" s="110"/>
      <c r="E6527" s="110"/>
      <c r="F6527" s="110"/>
      <c r="G6527" s="122"/>
      <c r="H6527" s="10" t="s">
        <v>68</v>
      </c>
      <c r="I6527" s="9">
        <v>1107690</v>
      </c>
      <c r="J6527" s="9">
        <f t="shared" ref="J6527" si="5571">SUM(J6526)</f>
        <v>1028662</v>
      </c>
      <c r="K6527" s="9">
        <f t="shared" ref="K6527" si="5572">SUM(K6526)</f>
        <v>511672</v>
      </c>
      <c r="L6527" s="9">
        <f t="shared" si="5568"/>
        <v>257975</v>
      </c>
      <c r="M6527" s="9">
        <f t="shared" ref="M6527:O6527" si="5573">SUM(M6526)</f>
        <v>83145</v>
      </c>
      <c r="N6527" s="9">
        <f t="shared" si="5573"/>
        <v>85595</v>
      </c>
      <c r="O6527" s="9">
        <f t="shared" si="5573"/>
        <v>89235</v>
      </c>
      <c r="P6527" s="9">
        <f t="shared" si="5570"/>
        <v>769647</v>
      </c>
      <c r="Q6527" s="9">
        <f t="shared" si="5549"/>
        <v>74.820203332095474</v>
      </c>
    </row>
    <row r="6528" spans="1:17">
      <c r="A6528" s="111"/>
      <c r="B6528" s="111"/>
      <c r="C6528" s="111"/>
      <c r="D6528" s="111"/>
      <c r="E6528" s="111"/>
      <c r="F6528" s="111"/>
      <c r="G6528" s="123"/>
      <c r="Q6528" t="str">
        <f t="shared" si="5549"/>
        <v>-</v>
      </c>
    </row>
    <row r="6529" spans="1:17" ht="15.75" thickBot="1">
      <c r="A6529" s="13" t="s">
        <v>0</v>
      </c>
      <c r="B6529" s="13" t="s">
        <v>0</v>
      </c>
      <c r="C6529" s="13" t="s">
        <v>0</v>
      </c>
      <c r="D6529" s="13" t="s">
        <v>0</v>
      </c>
      <c r="E6529" s="13" t="s">
        <v>0</v>
      </c>
      <c r="F6529" s="13" t="s">
        <v>0</v>
      </c>
      <c r="G6529" s="84" t="s">
        <v>0</v>
      </c>
      <c r="H6529" s="27" t="s">
        <v>0</v>
      </c>
      <c r="I6529" s="27"/>
      <c r="J6529" s="27"/>
      <c r="K6529" s="27"/>
      <c r="L6529" s="27"/>
      <c r="M6529" s="27"/>
      <c r="N6529" s="27"/>
      <c r="O6529" s="27"/>
      <c r="P6529" s="27"/>
      <c r="Q6529" s="27" t="str">
        <f t="shared" si="5549"/>
        <v>-</v>
      </c>
    </row>
    <row r="6530" spans="1:17" ht="45.75" thickBot="1">
      <c r="A6530" s="1" t="s">
        <v>82</v>
      </c>
      <c r="B6530" s="1" t="s">
        <v>83</v>
      </c>
      <c r="C6530" s="1" t="s">
        <v>84</v>
      </c>
      <c r="D6530" s="19" t="s">
        <v>0</v>
      </c>
      <c r="E6530" s="1" t="s">
        <v>85</v>
      </c>
      <c r="F6530" s="1" t="s">
        <v>86</v>
      </c>
      <c r="G6530" s="82" t="s">
        <v>87</v>
      </c>
      <c r="H6530" s="1" t="s">
        <v>1</v>
      </c>
      <c r="I6530" s="1" t="s">
        <v>3016</v>
      </c>
      <c r="J6530" s="1" t="s">
        <v>3199</v>
      </c>
      <c r="K6530" s="1" t="s">
        <v>3198</v>
      </c>
      <c r="L6530" s="1" t="s">
        <v>3191</v>
      </c>
      <c r="M6530" s="1" t="s">
        <v>3193</v>
      </c>
      <c r="N6530" s="1" t="s">
        <v>3194</v>
      </c>
      <c r="O6530" s="1" t="s">
        <v>3195</v>
      </c>
      <c r="P6530" s="1" t="s">
        <v>3192</v>
      </c>
      <c r="Q6530" s="1" t="s">
        <v>3185</v>
      </c>
    </row>
    <row r="6531" spans="1:17">
      <c r="A6531" s="20" t="s">
        <v>0</v>
      </c>
      <c r="B6531" s="20" t="s">
        <v>0</v>
      </c>
      <c r="C6531" s="20" t="s">
        <v>0</v>
      </c>
      <c r="D6531" s="21" t="s">
        <v>0</v>
      </c>
      <c r="E6531" s="21" t="s">
        <v>0</v>
      </c>
      <c r="F6531" s="22" t="s">
        <v>0</v>
      </c>
      <c r="G6531" s="83" t="s">
        <v>0</v>
      </c>
      <c r="H6531" s="23" t="s">
        <v>0</v>
      </c>
      <c r="I6531" s="28">
        <v>1</v>
      </c>
      <c r="J6531" s="28">
        <v>2</v>
      </c>
      <c r="K6531" s="28">
        <v>3</v>
      </c>
      <c r="L6531" s="28" t="s">
        <v>3186</v>
      </c>
      <c r="M6531" s="28">
        <v>5</v>
      </c>
      <c r="N6531" s="28">
        <v>6</v>
      </c>
      <c r="O6531" s="28">
        <v>7</v>
      </c>
      <c r="P6531" s="28" t="s">
        <v>3187</v>
      </c>
      <c r="Q6531" s="28">
        <v>9</v>
      </c>
    </row>
    <row r="6532" spans="1:17" ht="22.5">
      <c r="A6532" s="17" t="s">
        <v>2042</v>
      </c>
      <c r="B6532" s="17" t="s">
        <v>129</v>
      </c>
      <c r="C6532" s="12" t="s">
        <v>961</v>
      </c>
      <c r="D6532" s="12" t="s">
        <v>2141</v>
      </c>
      <c r="E6532" s="18" t="s">
        <v>0</v>
      </c>
      <c r="F6532" s="18" t="s">
        <v>0</v>
      </c>
      <c r="G6532" s="81" t="s">
        <v>0</v>
      </c>
      <c r="H6532" s="18" t="s">
        <v>2142</v>
      </c>
      <c r="I6532" s="11"/>
      <c r="J6532" s="11"/>
      <c r="K6532" s="11"/>
      <c r="L6532" s="11"/>
      <c r="M6532" s="11"/>
      <c r="N6532" s="11"/>
      <c r="O6532" s="11"/>
      <c r="P6532" s="11"/>
      <c r="Q6532" s="11" t="str">
        <f t="shared" si="5549"/>
        <v>-</v>
      </c>
    </row>
    <row r="6533" spans="1:17" ht="22.5">
      <c r="A6533" s="17" t="s">
        <v>0</v>
      </c>
      <c r="B6533" s="17" t="s">
        <v>0</v>
      </c>
      <c r="C6533" s="17" t="s">
        <v>0</v>
      </c>
      <c r="D6533" s="18" t="s">
        <v>0</v>
      </c>
      <c r="E6533" s="18" t="s">
        <v>0</v>
      </c>
      <c r="F6533" s="18" t="s">
        <v>0</v>
      </c>
      <c r="G6533" s="81" t="s">
        <v>0</v>
      </c>
      <c r="H6533" s="24" t="s">
        <v>27</v>
      </c>
      <c r="I6533" s="29">
        <v>892897</v>
      </c>
      <c r="J6533" s="29">
        <f t="shared" ref="J6533" si="5574">SUM(J6534,J6541,J6543)</f>
        <v>886228</v>
      </c>
      <c r="K6533" s="29">
        <f t="shared" ref="K6533" si="5575">SUM(K6534,K6541,K6543)</f>
        <v>480910</v>
      </c>
      <c r="L6533" s="29">
        <f t="shared" ref="L6533:L6570" si="5576">M6533+N6533+O6533</f>
        <v>213971</v>
      </c>
      <c r="M6533" s="29">
        <f t="shared" ref="M6533:O6533" si="5577">SUM(M6534,M6541,M6543)</f>
        <v>71357</v>
      </c>
      <c r="N6533" s="29">
        <f t="shared" si="5577"/>
        <v>71357</v>
      </c>
      <c r="O6533" s="29">
        <f t="shared" si="5577"/>
        <v>71257</v>
      </c>
      <c r="P6533" s="29">
        <f t="shared" ref="P6533:P6570" si="5578">SUM(K6533+L6533)</f>
        <v>694881</v>
      </c>
      <c r="Q6533" s="29">
        <f t="shared" si="5549"/>
        <v>78.408829330601165</v>
      </c>
    </row>
    <row r="6534" spans="1:17">
      <c r="A6534" s="12" t="s">
        <v>2042</v>
      </c>
      <c r="B6534" s="12" t="s">
        <v>129</v>
      </c>
      <c r="C6534" s="12" t="s">
        <v>961</v>
      </c>
      <c r="D6534" s="12" t="s">
        <v>2141</v>
      </c>
      <c r="E6534" s="18" t="s">
        <v>2</v>
      </c>
      <c r="F6534" s="18" t="s">
        <v>0</v>
      </c>
      <c r="G6534" s="81" t="s">
        <v>0</v>
      </c>
      <c r="H6534" s="18" t="s">
        <v>3</v>
      </c>
      <c r="I6534" s="3">
        <v>718724</v>
      </c>
      <c r="J6534" s="3">
        <f t="shared" ref="J6534" si="5579">SUM(J6535:J6536)</f>
        <v>722055</v>
      </c>
      <c r="K6534" s="3">
        <f t="shared" ref="K6534" si="5580">SUM(K6535:K6536)</f>
        <v>379823</v>
      </c>
      <c r="L6534" s="3">
        <f t="shared" si="5576"/>
        <v>180111</v>
      </c>
      <c r="M6534" s="3">
        <f t="shared" ref="M6534:O6534" si="5581">SUM(M6535:M6536)</f>
        <v>60037</v>
      </c>
      <c r="N6534" s="3">
        <f t="shared" si="5581"/>
        <v>60037</v>
      </c>
      <c r="O6534" s="3">
        <f t="shared" si="5581"/>
        <v>60037</v>
      </c>
      <c r="P6534" s="3">
        <f t="shared" si="5578"/>
        <v>559934</v>
      </c>
      <c r="Q6534" s="3">
        <f t="shared" si="5549"/>
        <v>77.547278254426601</v>
      </c>
    </row>
    <row r="6535" spans="1:17">
      <c r="A6535" s="12" t="s">
        <v>2042</v>
      </c>
      <c r="B6535" s="12" t="s">
        <v>129</v>
      </c>
      <c r="C6535" s="12" t="s">
        <v>961</v>
      </c>
      <c r="D6535" s="12" t="s">
        <v>2141</v>
      </c>
      <c r="E6535" s="11">
        <v>6111</v>
      </c>
      <c r="F6535" s="12"/>
      <c r="G6535" s="84" t="s">
        <v>3105</v>
      </c>
      <c r="H6535" s="13" t="s">
        <v>4</v>
      </c>
      <c r="I6535" s="2">
        <v>640624</v>
      </c>
      <c r="J6535" s="2">
        <v>640624</v>
      </c>
      <c r="K6535" s="2">
        <v>328046</v>
      </c>
      <c r="L6535" s="2">
        <f t="shared" si="5576"/>
        <v>165000</v>
      </c>
      <c r="M6535" s="2">
        <v>55000</v>
      </c>
      <c r="N6535" s="2">
        <v>55000</v>
      </c>
      <c r="O6535" s="2">
        <v>55000</v>
      </c>
      <c r="P6535" s="2">
        <f t="shared" si="5578"/>
        <v>493046</v>
      </c>
      <c r="Q6535" s="2">
        <f t="shared" si="5549"/>
        <v>76.963398186767904</v>
      </c>
    </row>
    <row r="6536" spans="1:17">
      <c r="A6536" s="17" t="s">
        <v>2042</v>
      </c>
      <c r="B6536" s="17" t="s">
        <v>129</v>
      </c>
      <c r="C6536" s="17" t="s">
        <v>961</v>
      </c>
      <c r="D6536" s="17" t="s">
        <v>2141</v>
      </c>
      <c r="E6536" s="17" t="s">
        <v>91</v>
      </c>
      <c r="F6536" s="12" t="s">
        <v>0</v>
      </c>
      <c r="G6536" s="84" t="s">
        <v>0</v>
      </c>
      <c r="H6536" s="18" t="s">
        <v>5</v>
      </c>
      <c r="I6536" s="3">
        <v>78100</v>
      </c>
      <c r="J6536" s="3">
        <f t="shared" ref="J6536:K6536" si="5582">SUM(J6537:J6540)</f>
        <v>81431</v>
      </c>
      <c r="K6536" s="3">
        <f t="shared" si="5582"/>
        <v>51777</v>
      </c>
      <c r="L6536" s="3">
        <f t="shared" si="5576"/>
        <v>15111</v>
      </c>
      <c r="M6536" s="3">
        <f t="shared" ref="M6536:O6536" si="5583">SUM(M6537:M6540)</f>
        <v>5037</v>
      </c>
      <c r="N6536" s="3">
        <f t="shared" si="5583"/>
        <v>5037</v>
      </c>
      <c r="O6536" s="3">
        <f t="shared" si="5583"/>
        <v>5037</v>
      </c>
      <c r="P6536" s="3">
        <f t="shared" si="5578"/>
        <v>66888</v>
      </c>
      <c r="Q6536" s="3">
        <f t="shared" si="5549"/>
        <v>82.140708084144848</v>
      </c>
    </row>
    <row r="6537" spans="1:17">
      <c r="A6537" s="12" t="s">
        <v>2042</v>
      </c>
      <c r="B6537" s="12" t="s">
        <v>129</v>
      </c>
      <c r="C6537" s="12" t="s">
        <v>961</v>
      </c>
      <c r="D6537" s="12" t="s">
        <v>2141</v>
      </c>
      <c r="E6537" s="11">
        <v>6112</v>
      </c>
      <c r="F6537" s="12" t="s">
        <v>2143</v>
      </c>
      <c r="G6537" s="84" t="s">
        <v>3105</v>
      </c>
      <c r="H6537" s="13" t="s">
        <v>9</v>
      </c>
      <c r="I6537" s="2">
        <v>12420</v>
      </c>
      <c r="J6537" s="2">
        <v>12420</v>
      </c>
      <c r="K6537" s="2">
        <v>6063</v>
      </c>
      <c r="L6537" s="2">
        <f t="shared" si="5576"/>
        <v>3111</v>
      </c>
      <c r="M6537" s="2">
        <v>1037</v>
      </c>
      <c r="N6537" s="2">
        <v>1037</v>
      </c>
      <c r="O6537" s="2">
        <v>1037</v>
      </c>
      <c r="P6537" s="2">
        <f t="shared" si="5578"/>
        <v>9174</v>
      </c>
      <c r="Q6537" s="2">
        <f t="shared" si="5549"/>
        <v>73.864734299516911</v>
      </c>
    </row>
    <row r="6538" spans="1:17">
      <c r="A6538" s="12" t="s">
        <v>2042</v>
      </c>
      <c r="B6538" s="12" t="s">
        <v>129</v>
      </c>
      <c r="C6538" s="12" t="s">
        <v>961</v>
      </c>
      <c r="D6538" s="12" t="s">
        <v>2141</v>
      </c>
      <c r="E6538" s="11">
        <v>6112</v>
      </c>
      <c r="F6538" s="12" t="s">
        <v>2144</v>
      </c>
      <c r="G6538" s="84" t="s">
        <v>3105</v>
      </c>
      <c r="H6538" s="13" t="s">
        <v>10</v>
      </c>
      <c r="I6538" s="2">
        <v>51180</v>
      </c>
      <c r="J6538" s="2">
        <v>51180</v>
      </c>
      <c r="K6538" s="2">
        <v>28033</v>
      </c>
      <c r="L6538" s="2">
        <f t="shared" si="5576"/>
        <v>12000</v>
      </c>
      <c r="M6538" s="2">
        <v>4000</v>
      </c>
      <c r="N6538" s="2">
        <v>4000</v>
      </c>
      <c r="O6538" s="2">
        <v>4000</v>
      </c>
      <c r="P6538" s="2">
        <f t="shared" si="5578"/>
        <v>40033</v>
      </c>
      <c r="Q6538" s="2">
        <f t="shared" si="5549"/>
        <v>78.220007815552947</v>
      </c>
    </row>
    <row r="6539" spans="1:17">
      <c r="A6539" s="12" t="s">
        <v>2042</v>
      </c>
      <c r="B6539" s="12" t="s">
        <v>129</v>
      </c>
      <c r="C6539" s="12" t="s">
        <v>961</v>
      </c>
      <c r="D6539" s="12" t="s">
        <v>2141</v>
      </c>
      <c r="E6539" s="11">
        <v>6112</v>
      </c>
      <c r="F6539" s="12" t="s">
        <v>2145</v>
      </c>
      <c r="G6539" s="84" t="s">
        <v>3105</v>
      </c>
      <c r="H6539" s="13" t="s">
        <v>7</v>
      </c>
      <c r="I6539" s="2">
        <v>9500</v>
      </c>
      <c r="J6539" s="2">
        <v>12831</v>
      </c>
      <c r="K6539" s="2">
        <v>12831</v>
      </c>
      <c r="L6539" s="2">
        <f t="shared" si="5576"/>
        <v>0</v>
      </c>
      <c r="M6539" s="2"/>
      <c r="N6539" s="2"/>
      <c r="O6539" s="2"/>
      <c r="P6539" s="2">
        <f t="shared" si="5578"/>
        <v>12831</v>
      </c>
      <c r="Q6539" s="2">
        <f t="shared" si="5549"/>
        <v>100</v>
      </c>
    </row>
    <row r="6540" spans="1:17">
      <c r="A6540" s="12" t="s">
        <v>2042</v>
      </c>
      <c r="B6540" s="12" t="s">
        <v>129</v>
      </c>
      <c r="C6540" s="12" t="s">
        <v>961</v>
      </c>
      <c r="D6540" s="12" t="s">
        <v>2141</v>
      </c>
      <c r="E6540" s="11">
        <v>6112</v>
      </c>
      <c r="F6540" s="12" t="s">
        <v>2146</v>
      </c>
      <c r="G6540" s="84" t="s">
        <v>3105</v>
      </c>
      <c r="H6540" s="13" t="s">
        <v>6</v>
      </c>
      <c r="I6540" s="2">
        <v>5000</v>
      </c>
      <c r="J6540" s="2">
        <v>5000</v>
      </c>
      <c r="K6540" s="2">
        <v>4850</v>
      </c>
      <c r="L6540" s="2">
        <f t="shared" si="5576"/>
        <v>0</v>
      </c>
      <c r="M6540" s="2">
        <v>0</v>
      </c>
      <c r="N6540" s="2">
        <v>0</v>
      </c>
      <c r="O6540" s="2">
        <v>0</v>
      </c>
      <c r="P6540" s="2">
        <f t="shared" si="5578"/>
        <v>4850</v>
      </c>
      <c r="Q6540" s="2">
        <f t="shared" si="5549"/>
        <v>97</v>
      </c>
    </row>
    <row r="6541" spans="1:17">
      <c r="A6541" s="12" t="s">
        <v>2042</v>
      </c>
      <c r="B6541" s="12" t="s">
        <v>129</v>
      </c>
      <c r="C6541" s="12" t="s">
        <v>961</v>
      </c>
      <c r="D6541" s="12" t="s">
        <v>2141</v>
      </c>
      <c r="E6541" s="18" t="s">
        <v>13</v>
      </c>
      <c r="F6541" s="18" t="s">
        <v>0</v>
      </c>
      <c r="G6541" s="81" t="s">
        <v>0</v>
      </c>
      <c r="H6541" s="18" t="s">
        <v>14</v>
      </c>
      <c r="I6541" s="3">
        <v>67265</v>
      </c>
      <c r="J6541" s="3">
        <f t="shared" ref="J6541:K6541" si="5584">SUM(J6542)</f>
        <v>67265</v>
      </c>
      <c r="K6541" s="3">
        <f t="shared" si="5584"/>
        <v>35360</v>
      </c>
      <c r="L6541" s="3">
        <f t="shared" si="5576"/>
        <v>18000</v>
      </c>
      <c r="M6541" s="3">
        <f t="shared" ref="M6541:O6541" si="5585">SUM(M6542)</f>
        <v>6000</v>
      </c>
      <c r="N6541" s="3">
        <f t="shared" si="5585"/>
        <v>6000</v>
      </c>
      <c r="O6541" s="3">
        <f t="shared" si="5585"/>
        <v>6000</v>
      </c>
      <c r="P6541" s="3">
        <f t="shared" si="5578"/>
        <v>53360</v>
      </c>
      <c r="Q6541" s="3">
        <f t="shared" si="5549"/>
        <v>79.32803092247083</v>
      </c>
    </row>
    <row r="6542" spans="1:17">
      <c r="A6542" s="12" t="s">
        <v>2042</v>
      </c>
      <c r="B6542" s="12" t="s">
        <v>129</v>
      </c>
      <c r="C6542" s="12" t="s">
        <v>961</v>
      </c>
      <c r="D6542" s="12" t="s">
        <v>2141</v>
      </c>
      <c r="E6542" s="11">
        <v>6121</v>
      </c>
      <c r="F6542" s="12"/>
      <c r="G6542" s="84" t="s">
        <v>3105</v>
      </c>
      <c r="H6542" s="13" t="s">
        <v>15</v>
      </c>
      <c r="I6542" s="2">
        <v>67265</v>
      </c>
      <c r="J6542" s="2">
        <v>67265</v>
      </c>
      <c r="K6542" s="2">
        <v>35360</v>
      </c>
      <c r="L6542" s="2">
        <f t="shared" si="5576"/>
        <v>18000</v>
      </c>
      <c r="M6542" s="2">
        <v>6000</v>
      </c>
      <c r="N6542" s="2">
        <v>6000</v>
      </c>
      <c r="O6542" s="2">
        <v>6000</v>
      </c>
      <c r="P6542" s="2">
        <f t="shared" si="5578"/>
        <v>53360</v>
      </c>
      <c r="Q6542" s="2">
        <f t="shared" si="5549"/>
        <v>79.32803092247083</v>
      </c>
    </row>
    <row r="6543" spans="1:17">
      <c r="A6543" s="12" t="s">
        <v>2042</v>
      </c>
      <c r="B6543" s="12" t="s">
        <v>129</v>
      </c>
      <c r="C6543" s="12" t="s">
        <v>961</v>
      </c>
      <c r="D6543" s="12" t="s">
        <v>2141</v>
      </c>
      <c r="E6543" s="18" t="s">
        <v>16</v>
      </c>
      <c r="F6543" s="18" t="s">
        <v>0</v>
      </c>
      <c r="G6543" s="81" t="s">
        <v>0</v>
      </c>
      <c r="H6543" s="18" t="s">
        <v>17</v>
      </c>
      <c r="I6543" s="3">
        <v>106908</v>
      </c>
      <c r="J6543" s="3">
        <f t="shared" ref="J6543:K6543" si="5586">SUM(J6544:J6551)</f>
        <v>96908</v>
      </c>
      <c r="K6543" s="3">
        <f t="shared" si="5586"/>
        <v>65727</v>
      </c>
      <c r="L6543" s="3">
        <f t="shared" si="5576"/>
        <v>15860</v>
      </c>
      <c r="M6543" s="3">
        <f t="shared" ref="M6543:O6543" si="5587">SUM(M6544:M6551)</f>
        <v>5320</v>
      </c>
      <c r="N6543" s="3">
        <f t="shared" si="5587"/>
        <v>5320</v>
      </c>
      <c r="O6543" s="3">
        <f t="shared" si="5587"/>
        <v>5220</v>
      </c>
      <c r="P6543" s="3">
        <f t="shared" si="5578"/>
        <v>81587</v>
      </c>
      <c r="Q6543" s="3">
        <f t="shared" si="5549"/>
        <v>84.190159739134032</v>
      </c>
    </row>
    <row r="6544" spans="1:17">
      <c r="A6544" s="12" t="s">
        <v>2042</v>
      </c>
      <c r="B6544" s="12" t="s">
        <v>129</v>
      </c>
      <c r="C6544" s="12" t="s">
        <v>961</v>
      </c>
      <c r="D6544" s="12" t="s">
        <v>2141</v>
      </c>
      <c r="E6544" s="11">
        <v>6132</v>
      </c>
      <c r="F6544" s="12"/>
      <c r="G6544" s="84" t="s">
        <v>3105</v>
      </c>
      <c r="H6544" s="13" t="s">
        <v>19</v>
      </c>
      <c r="I6544" s="2">
        <v>10000</v>
      </c>
      <c r="J6544" s="2">
        <v>10000</v>
      </c>
      <c r="K6544" s="2">
        <v>7350</v>
      </c>
      <c r="L6544" s="2">
        <f t="shared" si="5576"/>
        <v>1050</v>
      </c>
      <c r="M6544" s="2">
        <v>350</v>
      </c>
      <c r="N6544" s="2">
        <v>350</v>
      </c>
      <c r="O6544" s="2">
        <v>350</v>
      </c>
      <c r="P6544" s="2">
        <f t="shared" si="5578"/>
        <v>8400</v>
      </c>
      <c r="Q6544" s="2">
        <f t="shared" si="5549"/>
        <v>84</v>
      </c>
    </row>
    <row r="6545" spans="1:17">
      <c r="A6545" s="12" t="s">
        <v>2042</v>
      </c>
      <c r="B6545" s="12" t="s">
        <v>129</v>
      </c>
      <c r="C6545" s="12" t="s">
        <v>961</v>
      </c>
      <c r="D6545" s="12" t="s">
        <v>2141</v>
      </c>
      <c r="E6545" s="11">
        <v>6133</v>
      </c>
      <c r="F6545" s="12"/>
      <c r="G6545" s="84" t="s">
        <v>3105</v>
      </c>
      <c r="H6545" s="13" t="s">
        <v>20</v>
      </c>
      <c r="I6545" s="2">
        <v>16640</v>
      </c>
      <c r="J6545" s="2">
        <v>15000</v>
      </c>
      <c r="K6545" s="2">
        <v>7209</v>
      </c>
      <c r="L6545" s="2">
        <f t="shared" si="5576"/>
        <v>3600</v>
      </c>
      <c r="M6545" s="2">
        <v>1200</v>
      </c>
      <c r="N6545" s="2">
        <v>1200</v>
      </c>
      <c r="O6545" s="2">
        <v>1200</v>
      </c>
      <c r="P6545" s="2">
        <f t="shared" si="5578"/>
        <v>10809</v>
      </c>
      <c r="Q6545" s="2">
        <f t="shared" si="5549"/>
        <v>72.06</v>
      </c>
    </row>
    <row r="6546" spans="1:17">
      <c r="A6546" s="12" t="s">
        <v>2042</v>
      </c>
      <c r="B6546" s="12" t="s">
        <v>129</v>
      </c>
      <c r="C6546" s="12" t="s">
        <v>961</v>
      </c>
      <c r="D6546" s="12" t="s">
        <v>2141</v>
      </c>
      <c r="E6546" s="11">
        <v>6134</v>
      </c>
      <c r="F6546" s="12"/>
      <c r="G6546" s="84" t="s">
        <v>3105</v>
      </c>
      <c r="H6546" s="13" t="s">
        <v>21</v>
      </c>
      <c r="I6546" s="2">
        <v>5000</v>
      </c>
      <c r="J6546" s="2">
        <v>5000</v>
      </c>
      <c r="K6546" s="2">
        <v>3800</v>
      </c>
      <c r="L6546" s="2">
        <f t="shared" si="5576"/>
        <v>600</v>
      </c>
      <c r="M6546" s="2">
        <v>200</v>
      </c>
      <c r="N6546" s="2">
        <v>200</v>
      </c>
      <c r="O6546" s="2">
        <v>200</v>
      </c>
      <c r="P6546" s="2">
        <f t="shared" si="5578"/>
        <v>4400</v>
      </c>
      <c r="Q6546" s="2">
        <f t="shared" si="5549"/>
        <v>88</v>
      </c>
    </row>
    <row r="6547" spans="1:17">
      <c r="A6547" s="12" t="s">
        <v>2042</v>
      </c>
      <c r="B6547" s="12" t="s">
        <v>129</v>
      </c>
      <c r="C6547" s="12" t="s">
        <v>961</v>
      </c>
      <c r="D6547" s="12" t="s">
        <v>2141</v>
      </c>
      <c r="E6547" s="11">
        <v>6135</v>
      </c>
      <c r="F6547" s="12"/>
      <c r="G6547" s="84" t="s">
        <v>3105</v>
      </c>
      <c r="H6547" s="13" t="s">
        <v>22</v>
      </c>
      <c r="I6547" s="2">
        <v>1450</v>
      </c>
      <c r="J6547" s="2">
        <v>1200</v>
      </c>
      <c r="K6547" s="2">
        <v>900</v>
      </c>
      <c r="L6547" s="2">
        <f t="shared" si="5576"/>
        <v>150</v>
      </c>
      <c r="M6547" s="2">
        <v>50</v>
      </c>
      <c r="N6547" s="2">
        <v>50</v>
      </c>
      <c r="O6547" s="2">
        <v>50</v>
      </c>
      <c r="P6547" s="2">
        <f t="shared" si="5578"/>
        <v>1050</v>
      </c>
      <c r="Q6547" s="2">
        <f t="shared" si="5549"/>
        <v>87.5</v>
      </c>
    </row>
    <row r="6548" spans="1:17">
      <c r="A6548" s="12" t="s">
        <v>2042</v>
      </c>
      <c r="B6548" s="12" t="s">
        <v>129</v>
      </c>
      <c r="C6548" s="12" t="s">
        <v>961</v>
      </c>
      <c r="D6548" s="12" t="s">
        <v>2141</v>
      </c>
      <c r="E6548" s="11">
        <v>6136</v>
      </c>
      <c r="F6548" s="12"/>
      <c r="G6548" s="84" t="s">
        <v>3105</v>
      </c>
      <c r="H6548" s="13" t="s">
        <v>23</v>
      </c>
      <c r="I6548" s="2">
        <v>8200</v>
      </c>
      <c r="J6548" s="2">
        <v>8200</v>
      </c>
      <c r="K6548" s="2">
        <v>5511</v>
      </c>
      <c r="L6548" s="2">
        <f t="shared" si="5576"/>
        <v>2010</v>
      </c>
      <c r="M6548" s="2">
        <v>670</v>
      </c>
      <c r="N6548" s="2">
        <v>670</v>
      </c>
      <c r="O6548" s="2">
        <v>670</v>
      </c>
      <c r="P6548" s="2">
        <f t="shared" si="5578"/>
        <v>7521</v>
      </c>
      <c r="Q6548" s="2">
        <f t="shared" si="5549"/>
        <v>91.719512195121951</v>
      </c>
    </row>
    <row r="6549" spans="1:17">
      <c r="A6549" s="12" t="s">
        <v>2042</v>
      </c>
      <c r="B6549" s="12" t="s">
        <v>129</v>
      </c>
      <c r="C6549" s="12" t="s">
        <v>961</v>
      </c>
      <c r="D6549" s="12" t="s">
        <v>2141</v>
      </c>
      <c r="E6549" s="11">
        <v>6137</v>
      </c>
      <c r="F6549" s="12"/>
      <c r="G6549" s="84" t="s">
        <v>3105</v>
      </c>
      <c r="H6549" s="13" t="s">
        <v>24</v>
      </c>
      <c r="I6549" s="2">
        <v>3000</v>
      </c>
      <c r="J6549" s="2">
        <v>3000</v>
      </c>
      <c r="K6549" s="2">
        <v>1950</v>
      </c>
      <c r="L6549" s="2">
        <f t="shared" si="5576"/>
        <v>600</v>
      </c>
      <c r="M6549" s="2">
        <v>200</v>
      </c>
      <c r="N6549" s="2">
        <v>200</v>
      </c>
      <c r="O6549" s="2">
        <v>200</v>
      </c>
      <c r="P6549" s="2">
        <f t="shared" si="5578"/>
        <v>2550</v>
      </c>
      <c r="Q6549" s="2">
        <f t="shared" si="5549"/>
        <v>85</v>
      </c>
    </row>
    <row r="6550" spans="1:17">
      <c r="A6550" s="12" t="s">
        <v>2042</v>
      </c>
      <c r="B6550" s="12" t="s">
        <v>129</v>
      </c>
      <c r="C6550" s="12" t="s">
        <v>961</v>
      </c>
      <c r="D6550" s="12" t="s">
        <v>2141</v>
      </c>
      <c r="E6550" s="11">
        <v>6138</v>
      </c>
      <c r="F6550" s="12"/>
      <c r="G6550" s="84" t="s">
        <v>3105</v>
      </c>
      <c r="H6550" s="13" t="s">
        <v>25</v>
      </c>
      <c r="I6550" s="2">
        <v>3720</v>
      </c>
      <c r="J6550" s="2">
        <v>3500</v>
      </c>
      <c r="K6550" s="2">
        <v>2700</v>
      </c>
      <c r="L6550" s="2">
        <f t="shared" si="5576"/>
        <v>500</v>
      </c>
      <c r="M6550" s="2">
        <v>200</v>
      </c>
      <c r="N6550" s="2">
        <v>200</v>
      </c>
      <c r="O6550" s="2">
        <v>100</v>
      </c>
      <c r="P6550" s="2">
        <f t="shared" si="5578"/>
        <v>3200</v>
      </c>
      <c r="Q6550" s="2">
        <f t="shared" si="5549"/>
        <v>91.428571428571431</v>
      </c>
    </row>
    <row r="6551" spans="1:17">
      <c r="A6551" s="17" t="s">
        <v>2042</v>
      </c>
      <c r="B6551" s="17" t="s">
        <v>129</v>
      </c>
      <c r="C6551" s="17" t="s">
        <v>961</v>
      </c>
      <c r="D6551" s="17" t="s">
        <v>2141</v>
      </c>
      <c r="E6551" s="17" t="s">
        <v>99</v>
      </c>
      <c r="F6551" s="12" t="s">
        <v>0</v>
      </c>
      <c r="G6551" s="84" t="s">
        <v>0</v>
      </c>
      <c r="H6551" s="18" t="s">
        <v>26</v>
      </c>
      <c r="I6551" s="3">
        <v>58898</v>
      </c>
      <c r="J6551" s="3">
        <f t="shared" ref="J6551:K6551" si="5588">SUM(J6552:J6554)</f>
        <v>51008</v>
      </c>
      <c r="K6551" s="3">
        <f t="shared" si="5588"/>
        <v>36307</v>
      </c>
      <c r="L6551" s="3">
        <f t="shared" si="5576"/>
        <v>7350</v>
      </c>
      <c r="M6551" s="3">
        <f t="shared" ref="M6551:O6551" si="5589">SUM(M6552:M6554)</f>
        <v>2450</v>
      </c>
      <c r="N6551" s="3">
        <f t="shared" si="5589"/>
        <v>2450</v>
      </c>
      <c r="O6551" s="3">
        <f t="shared" si="5589"/>
        <v>2450</v>
      </c>
      <c r="P6551" s="3">
        <f t="shared" si="5578"/>
        <v>43657</v>
      </c>
      <c r="Q6551" s="3">
        <f t="shared" si="5549"/>
        <v>85.588535131744038</v>
      </c>
    </row>
    <row r="6552" spans="1:17">
      <c r="A6552" s="12" t="s">
        <v>2042</v>
      </c>
      <c r="B6552" s="12" t="s">
        <v>129</v>
      </c>
      <c r="C6552" s="12" t="s">
        <v>961</v>
      </c>
      <c r="D6552" s="12" t="s">
        <v>2141</v>
      </c>
      <c r="E6552" s="11">
        <v>6139</v>
      </c>
      <c r="F6552" s="12"/>
      <c r="G6552" s="84" t="s">
        <v>3105</v>
      </c>
      <c r="H6552" s="13" t="s">
        <v>26</v>
      </c>
      <c r="I6552" s="2">
        <v>54243</v>
      </c>
      <c r="J6552" s="2">
        <v>46353</v>
      </c>
      <c r="K6552" s="2">
        <v>32830</v>
      </c>
      <c r="L6552" s="2">
        <f t="shared" si="5576"/>
        <v>6750</v>
      </c>
      <c r="M6552" s="2">
        <v>2250</v>
      </c>
      <c r="N6552" s="2">
        <v>2250</v>
      </c>
      <c r="O6552" s="2">
        <v>2250</v>
      </c>
      <c r="P6552" s="2">
        <f t="shared" si="5578"/>
        <v>39580</v>
      </c>
      <c r="Q6552" s="2">
        <f t="shared" si="5549"/>
        <v>85.388216512415596</v>
      </c>
    </row>
    <row r="6553" spans="1:17">
      <c r="A6553" s="12" t="s">
        <v>2042</v>
      </c>
      <c r="B6553" s="12" t="s">
        <v>129</v>
      </c>
      <c r="C6553" s="12" t="s">
        <v>961</v>
      </c>
      <c r="D6553" s="12" t="s">
        <v>2141</v>
      </c>
      <c r="E6553" s="11">
        <v>6139</v>
      </c>
      <c r="F6553" s="12" t="s">
        <v>2147</v>
      </c>
      <c r="G6553" s="84" t="s">
        <v>3105</v>
      </c>
      <c r="H6553" s="13" t="s">
        <v>108</v>
      </c>
      <c r="I6553" s="2">
        <v>1855</v>
      </c>
      <c r="J6553" s="2">
        <v>1855</v>
      </c>
      <c r="K6553" s="2">
        <v>1277</v>
      </c>
      <c r="L6553" s="2">
        <f t="shared" si="5576"/>
        <v>300</v>
      </c>
      <c r="M6553" s="2">
        <v>100</v>
      </c>
      <c r="N6553" s="2">
        <v>100</v>
      </c>
      <c r="O6553" s="2">
        <v>100</v>
      </c>
      <c r="P6553" s="2">
        <f t="shared" si="5578"/>
        <v>1577</v>
      </c>
      <c r="Q6553" s="2">
        <f t="shared" si="5549"/>
        <v>85.01347708894879</v>
      </c>
    </row>
    <row r="6554" spans="1:17" ht="22.5">
      <c r="A6554" s="12" t="s">
        <v>2042</v>
      </c>
      <c r="B6554" s="12" t="s">
        <v>129</v>
      </c>
      <c r="C6554" s="12" t="s">
        <v>961</v>
      </c>
      <c r="D6554" s="12" t="s">
        <v>2141</v>
      </c>
      <c r="E6554" s="11">
        <v>6139</v>
      </c>
      <c r="F6554" s="12" t="s">
        <v>2148</v>
      </c>
      <c r="G6554" s="84" t="s">
        <v>3105</v>
      </c>
      <c r="H6554" s="13" t="s">
        <v>114</v>
      </c>
      <c r="I6554" s="2">
        <v>2800</v>
      </c>
      <c r="J6554" s="2">
        <v>2800</v>
      </c>
      <c r="K6554" s="2">
        <v>2200</v>
      </c>
      <c r="L6554" s="2">
        <f t="shared" si="5576"/>
        <v>300</v>
      </c>
      <c r="M6554" s="2">
        <v>100</v>
      </c>
      <c r="N6554" s="2">
        <v>100</v>
      </c>
      <c r="O6554" s="2">
        <v>100</v>
      </c>
      <c r="P6554" s="2">
        <f t="shared" si="5578"/>
        <v>2500</v>
      </c>
      <c r="Q6554" s="2">
        <f t="shared" si="5549"/>
        <v>89.285714285714292</v>
      </c>
    </row>
    <row r="6555" spans="1:17" ht="22.5">
      <c r="A6555" s="17" t="s">
        <v>0</v>
      </c>
      <c r="B6555" s="17" t="s">
        <v>0</v>
      </c>
      <c r="C6555" s="17" t="s">
        <v>0</v>
      </c>
      <c r="D6555" s="18" t="s">
        <v>0</v>
      </c>
      <c r="E6555" s="18" t="s">
        <v>0</v>
      </c>
      <c r="F6555" s="18" t="s">
        <v>0</v>
      </c>
      <c r="G6555" s="81" t="s">
        <v>0</v>
      </c>
      <c r="H6555" s="24" t="s">
        <v>36</v>
      </c>
      <c r="I6555" s="29">
        <v>100</v>
      </c>
      <c r="J6555" s="29">
        <f t="shared" ref="J6555:K6556" si="5590">SUM(J6556)</f>
        <v>555</v>
      </c>
      <c r="K6555" s="29">
        <f t="shared" si="5590"/>
        <v>455</v>
      </c>
      <c r="L6555" s="29">
        <f t="shared" si="5576"/>
        <v>0</v>
      </c>
      <c r="M6555" s="29">
        <f t="shared" ref="M6555:O6556" si="5591">SUM(M6556)</f>
        <v>0</v>
      </c>
      <c r="N6555" s="29">
        <f t="shared" si="5591"/>
        <v>0</v>
      </c>
      <c r="O6555" s="29">
        <f t="shared" si="5591"/>
        <v>0</v>
      </c>
      <c r="P6555" s="29">
        <f t="shared" si="5578"/>
        <v>455</v>
      </c>
      <c r="Q6555" s="29">
        <f t="shared" si="5549"/>
        <v>81.981981981981974</v>
      </c>
    </row>
    <row r="6556" spans="1:17">
      <c r="A6556" s="12" t="s">
        <v>2042</v>
      </c>
      <c r="B6556" s="12" t="s">
        <v>129</v>
      </c>
      <c r="C6556" s="12" t="s">
        <v>961</v>
      </c>
      <c r="D6556" s="12" t="s">
        <v>2141</v>
      </c>
      <c r="E6556" s="18" t="s">
        <v>28</v>
      </c>
      <c r="F6556" s="18" t="s">
        <v>0</v>
      </c>
      <c r="G6556" s="81" t="s">
        <v>0</v>
      </c>
      <c r="H6556" s="18" t="s">
        <v>29</v>
      </c>
      <c r="I6556" s="3">
        <v>100</v>
      </c>
      <c r="J6556" s="3">
        <f t="shared" si="5590"/>
        <v>555</v>
      </c>
      <c r="K6556" s="3">
        <f t="shared" si="5590"/>
        <v>455</v>
      </c>
      <c r="L6556" s="3">
        <f t="shared" si="5576"/>
        <v>0</v>
      </c>
      <c r="M6556" s="3">
        <f t="shared" si="5591"/>
        <v>0</v>
      </c>
      <c r="N6556" s="3">
        <f t="shared" si="5591"/>
        <v>0</v>
      </c>
      <c r="O6556" s="3">
        <f t="shared" si="5591"/>
        <v>0</v>
      </c>
      <c r="P6556" s="3">
        <f t="shared" si="5578"/>
        <v>455</v>
      </c>
      <c r="Q6556" s="3">
        <f t="shared" si="5549"/>
        <v>81.981981981981974</v>
      </c>
    </row>
    <row r="6557" spans="1:17">
      <c r="A6557" s="12" t="s">
        <v>2042</v>
      </c>
      <c r="B6557" s="12" t="s">
        <v>129</v>
      </c>
      <c r="C6557" s="12" t="s">
        <v>961</v>
      </c>
      <c r="D6557" s="12" t="s">
        <v>2141</v>
      </c>
      <c r="E6557" s="11">
        <v>6148</v>
      </c>
      <c r="F6557" s="12"/>
      <c r="G6557" s="84" t="s">
        <v>3105</v>
      </c>
      <c r="H6557" s="13" t="s">
        <v>35</v>
      </c>
      <c r="I6557" s="2">
        <v>100</v>
      </c>
      <c r="J6557" s="2">
        <v>555</v>
      </c>
      <c r="K6557" s="2">
        <v>455</v>
      </c>
      <c r="L6557" s="2">
        <f t="shared" si="5576"/>
        <v>0</v>
      </c>
      <c r="M6557" s="2"/>
      <c r="N6557" s="2"/>
      <c r="O6557" s="2"/>
      <c r="P6557" s="2">
        <f t="shared" si="5578"/>
        <v>455</v>
      </c>
      <c r="Q6557" s="2">
        <f t="shared" ref="Q6557:Q6620" si="5592">IF(J6557=0,"-",P6557/J6557*100)</f>
        <v>81.981981981981974</v>
      </c>
    </row>
    <row r="6558" spans="1:17" ht="22.5">
      <c r="A6558" s="17" t="s">
        <v>0</v>
      </c>
      <c r="B6558" s="17" t="s">
        <v>0</v>
      </c>
      <c r="C6558" s="17" t="s">
        <v>0</v>
      </c>
      <c r="D6558" s="18" t="s">
        <v>0</v>
      </c>
      <c r="E6558" s="18" t="s">
        <v>0</v>
      </c>
      <c r="F6558" s="18" t="s">
        <v>0</v>
      </c>
      <c r="G6558" s="81" t="s">
        <v>0</v>
      </c>
      <c r="H6558" s="24" t="s">
        <v>43</v>
      </c>
      <c r="I6558" s="29">
        <v>11500</v>
      </c>
      <c r="J6558" s="29">
        <f t="shared" ref="J6558:K6558" si="5593">SUM(J6559)</f>
        <v>11500</v>
      </c>
      <c r="K6558" s="29">
        <f t="shared" si="5593"/>
        <v>7300</v>
      </c>
      <c r="L6558" s="29">
        <f t="shared" si="5576"/>
        <v>2100</v>
      </c>
      <c r="M6558" s="29">
        <f t="shared" ref="M6558:O6558" si="5594">SUM(M6559)</f>
        <v>700</v>
      </c>
      <c r="N6558" s="29">
        <f t="shared" si="5594"/>
        <v>700</v>
      </c>
      <c r="O6558" s="29">
        <f t="shared" si="5594"/>
        <v>700</v>
      </c>
      <c r="P6558" s="29">
        <f t="shared" si="5578"/>
        <v>9400</v>
      </c>
      <c r="Q6558" s="29">
        <f t="shared" si="5592"/>
        <v>81.739130434782609</v>
      </c>
    </row>
    <row r="6559" spans="1:17">
      <c r="A6559" s="12" t="s">
        <v>2042</v>
      </c>
      <c r="B6559" s="12" t="s">
        <v>129</v>
      </c>
      <c r="C6559" s="12" t="s">
        <v>961</v>
      </c>
      <c r="D6559" s="12" t="s">
        <v>2141</v>
      </c>
      <c r="E6559" s="18" t="s">
        <v>37</v>
      </c>
      <c r="F6559" s="18" t="s">
        <v>0</v>
      </c>
      <c r="G6559" s="81" t="s">
        <v>0</v>
      </c>
      <c r="H6559" s="18" t="s">
        <v>38</v>
      </c>
      <c r="I6559" s="3">
        <v>11500</v>
      </c>
      <c r="J6559" s="3">
        <f t="shared" ref="J6559" si="5595">SUM(J6560,J6562)</f>
        <v>11500</v>
      </c>
      <c r="K6559" s="3">
        <f t="shared" ref="K6559" si="5596">SUM(K6560,K6562)</f>
        <v>7300</v>
      </c>
      <c r="L6559" s="3">
        <f t="shared" si="5576"/>
        <v>2100</v>
      </c>
      <c r="M6559" s="3">
        <f t="shared" ref="M6559:O6559" si="5597">SUM(M6560,M6562)</f>
        <v>700</v>
      </c>
      <c r="N6559" s="3">
        <f t="shared" si="5597"/>
        <v>700</v>
      </c>
      <c r="O6559" s="3">
        <f t="shared" si="5597"/>
        <v>700</v>
      </c>
      <c r="P6559" s="3">
        <f t="shared" si="5578"/>
        <v>9400</v>
      </c>
      <c r="Q6559" s="3">
        <f t="shared" si="5592"/>
        <v>81.739130434782609</v>
      </c>
    </row>
    <row r="6560" spans="1:17">
      <c r="A6560" s="17" t="s">
        <v>2042</v>
      </c>
      <c r="B6560" s="17" t="s">
        <v>129</v>
      </c>
      <c r="C6560" s="17" t="s">
        <v>961</v>
      </c>
      <c r="D6560" s="17" t="s">
        <v>2141</v>
      </c>
      <c r="E6560" s="17" t="s">
        <v>407</v>
      </c>
      <c r="F6560" s="12" t="s">
        <v>0</v>
      </c>
      <c r="G6560" s="84" t="s">
        <v>0</v>
      </c>
      <c r="H6560" s="18" t="s">
        <v>40</v>
      </c>
      <c r="I6560" s="3">
        <v>6500</v>
      </c>
      <c r="J6560" s="3">
        <f t="shared" ref="J6560:K6560" si="5598">SUM(J6561)</f>
        <v>6500</v>
      </c>
      <c r="K6560" s="3">
        <f t="shared" si="5598"/>
        <v>2300</v>
      </c>
      <c r="L6560" s="3">
        <f t="shared" si="5576"/>
        <v>2100</v>
      </c>
      <c r="M6560" s="3">
        <f t="shared" ref="M6560:O6560" si="5599">SUM(M6561)</f>
        <v>700</v>
      </c>
      <c r="N6560" s="3">
        <f t="shared" si="5599"/>
        <v>700</v>
      </c>
      <c r="O6560" s="3">
        <f t="shared" si="5599"/>
        <v>700</v>
      </c>
      <c r="P6560" s="3">
        <f t="shared" si="5578"/>
        <v>4400</v>
      </c>
      <c r="Q6560" s="3">
        <f t="shared" si="5592"/>
        <v>67.692307692307693</v>
      </c>
    </row>
    <row r="6561" spans="1:17">
      <c r="A6561" s="12" t="s">
        <v>2042</v>
      </c>
      <c r="B6561" s="12" t="s">
        <v>129</v>
      </c>
      <c r="C6561" s="12" t="s">
        <v>961</v>
      </c>
      <c r="D6561" s="12" t="s">
        <v>2141</v>
      </c>
      <c r="E6561" s="11">
        <v>6152</v>
      </c>
      <c r="F6561" s="12" t="s">
        <v>2149</v>
      </c>
      <c r="G6561" s="84" t="s">
        <v>3105</v>
      </c>
      <c r="H6561" s="13" t="s">
        <v>2150</v>
      </c>
      <c r="I6561" s="2">
        <v>6500</v>
      </c>
      <c r="J6561" s="2">
        <v>6500</v>
      </c>
      <c r="K6561" s="2">
        <v>2300</v>
      </c>
      <c r="L6561" s="2">
        <f t="shared" si="5576"/>
        <v>2100</v>
      </c>
      <c r="M6561" s="2">
        <v>700</v>
      </c>
      <c r="N6561" s="2">
        <v>700</v>
      </c>
      <c r="O6561" s="2">
        <v>700</v>
      </c>
      <c r="P6561" s="2">
        <f t="shared" si="5578"/>
        <v>4400</v>
      </c>
      <c r="Q6561" s="2">
        <f t="shared" si="5592"/>
        <v>67.692307692307693</v>
      </c>
    </row>
    <row r="6562" spans="1:17">
      <c r="A6562" s="17" t="s">
        <v>2042</v>
      </c>
      <c r="B6562" s="17" t="s">
        <v>129</v>
      </c>
      <c r="C6562" s="17" t="s">
        <v>961</v>
      </c>
      <c r="D6562" s="17" t="s">
        <v>2141</v>
      </c>
      <c r="E6562" s="17" t="s">
        <v>296</v>
      </c>
      <c r="F6562" s="12" t="s">
        <v>0</v>
      </c>
      <c r="G6562" s="84" t="s">
        <v>0</v>
      </c>
      <c r="H6562" s="18" t="s">
        <v>41</v>
      </c>
      <c r="I6562" s="3">
        <v>5000</v>
      </c>
      <c r="J6562" s="3">
        <f t="shared" ref="J6562:K6562" si="5600">SUM(J6563:J6564)</f>
        <v>5000</v>
      </c>
      <c r="K6562" s="3">
        <f t="shared" si="5600"/>
        <v>5000</v>
      </c>
      <c r="L6562" s="3">
        <f t="shared" si="5576"/>
        <v>0</v>
      </c>
      <c r="M6562" s="3">
        <f t="shared" ref="M6562:O6562" si="5601">SUM(M6563:M6564)</f>
        <v>0</v>
      </c>
      <c r="N6562" s="3">
        <f t="shared" si="5601"/>
        <v>0</v>
      </c>
      <c r="O6562" s="3">
        <f t="shared" si="5601"/>
        <v>0</v>
      </c>
      <c r="P6562" s="3">
        <f t="shared" si="5578"/>
        <v>5000</v>
      </c>
      <c r="Q6562" s="3">
        <f t="shared" si="5592"/>
        <v>100</v>
      </c>
    </row>
    <row r="6563" spans="1:17">
      <c r="A6563" s="12" t="s">
        <v>2042</v>
      </c>
      <c r="B6563" s="12" t="s">
        <v>129</v>
      </c>
      <c r="C6563" s="12" t="s">
        <v>961</v>
      </c>
      <c r="D6563" s="12" t="s">
        <v>2141</v>
      </c>
      <c r="E6563" s="11">
        <v>6153</v>
      </c>
      <c r="F6563" s="12" t="s">
        <v>2151</v>
      </c>
      <c r="G6563" s="84" t="s">
        <v>3105</v>
      </c>
      <c r="H6563" s="13" t="s">
        <v>2152</v>
      </c>
      <c r="I6563" s="2">
        <v>5000</v>
      </c>
      <c r="J6563" s="2">
        <v>5000</v>
      </c>
      <c r="K6563" s="2">
        <v>5000</v>
      </c>
      <c r="L6563" s="2">
        <f t="shared" si="5576"/>
        <v>0</v>
      </c>
      <c r="M6563" s="2">
        <v>0</v>
      </c>
      <c r="N6563" s="2">
        <v>0</v>
      </c>
      <c r="O6563" s="2">
        <v>0</v>
      </c>
      <c r="P6563" s="2">
        <f t="shared" si="5578"/>
        <v>5000</v>
      </c>
      <c r="Q6563" s="2">
        <f t="shared" si="5592"/>
        <v>100</v>
      </c>
    </row>
    <row r="6564" spans="1:17">
      <c r="A6564" s="12" t="s">
        <v>2042</v>
      </c>
      <c r="B6564" s="12" t="s">
        <v>129</v>
      </c>
      <c r="C6564" s="12" t="s">
        <v>961</v>
      </c>
      <c r="D6564" s="12" t="s">
        <v>2141</v>
      </c>
      <c r="E6564" s="11">
        <v>6153</v>
      </c>
      <c r="F6564" s="103" t="s">
        <v>3143</v>
      </c>
      <c r="G6564" s="100" t="s">
        <v>3105</v>
      </c>
      <c r="H6564" s="101" t="s">
        <v>3177</v>
      </c>
      <c r="I6564" s="2">
        <v>0</v>
      </c>
      <c r="J6564" s="2">
        <v>0</v>
      </c>
      <c r="K6564" s="2">
        <v>0</v>
      </c>
      <c r="L6564" s="2">
        <f t="shared" si="5576"/>
        <v>0</v>
      </c>
      <c r="M6564" s="2"/>
      <c r="N6564" s="2"/>
      <c r="O6564" s="2"/>
      <c r="P6564" s="2">
        <f t="shared" si="5578"/>
        <v>0</v>
      </c>
      <c r="Q6564" s="2" t="str">
        <f t="shared" si="5592"/>
        <v>-</v>
      </c>
    </row>
    <row r="6565" spans="1:17" ht="22.5">
      <c r="A6565" s="17" t="s">
        <v>0</v>
      </c>
      <c r="B6565" s="17" t="s">
        <v>0</v>
      </c>
      <c r="C6565" s="17" t="s">
        <v>0</v>
      </c>
      <c r="D6565" s="18" t="s">
        <v>0</v>
      </c>
      <c r="E6565" s="18" t="s">
        <v>0</v>
      </c>
      <c r="F6565" s="18" t="s">
        <v>0</v>
      </c>
      <c r="G6565" s="81" t="s">
        <v>0</v>
      </c>
      <c r="H6565" s="24" t="s">
        <v>58</v>
      </c>
      <c r="I6565" s="29">
        <v>12000</v>
      </c>
      <c r="J6565" s="29">
        <f t="shared" ref="J6565:K6565" si="5602">SUM(J6566)</f>
        <v>2000</v>
      </c>
      <c r="K6565" s="29">
        <f t="shared" si="5602"/>
        <v>2000</v>
      </c>
      <c r="L6565" s="29">
        <f t="shared" si="5576"/>
        <v>0</v>
      </c>
      <c r="M6565" s="29">
        <f t="shared" ref="M6565:O6565" si="5603">SUM(M6566)</f>
        <v>0</v>
      </c>
      <c r="N6565" s="29">
        <f t="shared" si="5603"/>
        <v>0</v>
      </c>
      <c r="O6565" s="29">
        <f t="shared" si="5603"/>
        <v>0</v>
      </c>
      <c r="P6565" s="29">
        <f t="shared" si="5578"/>
        <v>2000</v>
      </c>
      <c r="Q6565" s="29">
        <f t="shared" si="5592"/>
        <v>100</v>
      </c>
    </row>
    <row r="6566" spans="1:17">
      <c r="A6566" s="12" t="s">
        <v>2042</v>
      </c>
      <c r="B6566" s="12" t="s">
        <v>129</v>
      </c>
      <c r="C6566" s="12" t="s">
        <v>961</v>
      </c>
      <c r="D6566" s="12" t="s">
        <v>2141</v>
      </c>
      <c r="E6566" s="18" t="s">
        <v>50</v>
      </c>
      <c r="F6566" s="18" t="s">
        <v>0</v>
      </c>
      <c r="G6566" s="81" t="s">
        <v>0</v>
      </c>
      <c r="H6566" s="18" t="s">
        <v>51</v>
      </c>
      <c r="I6566" s="3">
        <v>12000</v>
      </c>
      <c r="J6566" s="3">
        <f t="shared" ref="J6566" si="5604">SUM(J6567:J6568)</f>
        <v>2000</v>
      </c>
      <c r="K6566" s="3">
        <f t="shared" ref="K6566" si="5605">SUM(K6567:K6568)</f>
        <v>2000</v>
      </c>
      <c r="L6566" s="3">
        <f t="shared" si="5576"/>
        <v>0</v>
      </c>
      <c r="M6566" s="3">
        <f t="shared" ref="M6566:O6566" si="5606">SUM(M6567:M6568)</f>
        <v>0</v>
      </c>
      <c r="N6566" s="3">
        <f t="shared" si="5606"/>
        <v>0</v>
      </c>
      <c r="O6566" s="3">
        <f t="shared" si="5606"/>
        <v>0</v>
      </c>
      <c r="P6566" s="3">
        <f t="shared" si="5578"/>
        <v>2000</v>
      </c>
      <c r="Q6566" s="3">
        <f t="shared" si="5592"/>
        <v>100</v>
      </c>
    </row>
    <row r="6567" spans="1:17">
      <c r="A6567" s="12" t="s">
        <v>2042</v>
      </c>
      <c r="B6567" s="12" t="s">
        <v>129</v>
      </c>
      <c r="C6567" s="12" t="s">
        <v>961</v>
      </c>
      <c r="D6567" s="12" t="s">
        <v>2141</v>
      </c>
      <c r="E6567" s="11">
        <v>8213</v>
      </c>
      <c r="F6567" s="12"/>
      <c r="G6567" s="84" t="s">
        <v>3105</v>
      </c>
      <c r="H6567" s="13" t="s">
        <v>54</v>
      </c>
      <c r="I6567" s="2">
        <v>11000</v>
      </c>
      <c r="J6567" s="2">
        <v>1000</v>
      </c>
      <c r="K6567" s="2">
        <v>1000</v>
      </c>
      <c r="L6567" s="2">
        <f t="shared" si="5576"/>
        <v>0</v>
      </c>
      <c r="M6567" s="2">
        <v>0</v>
      </c>
      <c r="N6567" s="2">
        <v>0</v>
      </c>
      <c r="O6567" s="2">
        <v>0</v>
      </c>
      <c r="P6567" s="2">
        <f t="shared" si="5578"/>
        <v>1000</v>
      </c>
      <c r="Q6567" s="2">
        <f t="shared" si="5592"/>
        <v>100</v>
      </c>
    </row>
    <row r="6568" spans="1:17">
      <c r="A6568" s="12" t="s">
        <v>2042</v>
      </c>
      <c r="B6568" s="12" t="s">
        <v>129</v>
      </c>
      <c r="C6568" s="12" t="s">
        <v>961</v>
      </c>
      <c r="D6568" s="12" t="s">
        <v>2141</v>
      </c>
      <c r="E6568" s="11">
        <v>8215</v>
      </c>
      <c r="F6568" s="12"/>
      <c r="G6568" s="84" t="s">
        <v>3105</v>
      </c>
      <c r="H6568" s="13" t="s">
        <v>56</v>
      </c>
      <c r="I6568" s="2">
        <v>1000</v>
      </c>
      <c r="J6568" s="2">
        <v>1000</v>
      </c>
      <c r="K6568" s="2">
        <v>1000</v>
      </c>
      <c r="L6568" s="2">
        <f t="shared" si="5576"/>
        <v>0</v>
      </c>
      <c r="M6568" s="2">
        <v>0</v>
      </c>
      <c r="N6568" s="2">
        <v>0</v>
      </c>
      <c r="O6568" s="2">
        <v>0</v>
      </c>
      <c r="P6568" s="2">
        <f t="shared" si="5578"/>
        <v>1000</v>
      </c>
      <c r="Q6568" s="2">
        <f t="shared" si="5592"/>
        <v>100</v>
      </c>
    </row>
    <row r="6569" spans="1:17" ht="22.5">
      <c r="A6569" s="13" t="s">
        <v>0</v>
      </c>
      <c r="B6569" s="13" t="s">
        <v>0</v>
      </c>
      <c r="C6569" s="13" t="s">
        <v>0</v>
      </c>
      <c r="D6569" s="13" t="s">
        <v>0</v>
      </c>
      <c r="E6569" s="13" t="s">
        <v>0</v>
      </c>
      <c r="F6569" s="13" t="s">
        <v>0</v>
      </c>
      <c r="G6569" s="84" t="s">
        <v>0</v>
      </c>
      <c r="H6569" s="24" t="s">
        <v>2153</v>
      </c>
      <c r="I6569" s="29">
        <v>916497</v>
      </c>
      <c r="J6569" s="29">
        <f t="shared" ref="J6569:K6569" si="5607">SUM(J6565,J6558,J6555,J6533)</f>
        <v>900283</v>
      </c>
      <c r="K6569" s="29">
        <f t="shared" si="5607"/>
        <v>490665</v>
      </c>
      <c r="L6569" s="29">
        <f t="shared" si="5576"/>
        <v>216071</v>
      </c>
      <c r="M6569" s="29">
        <f t="shared" ref="M6569:O6569" si="5608">SUM(M6565,M6558,M6555,M6533)</f>
        <v>72057</v>
      </c>
      <c r="N6569" s="29">
        <f t="shared" si="5608"/>
        <v>72057</v>
      </c>
      <c r="O6569" s="29">
        <f t="shared" si="5608"/>
        <v>71957</v>
      </c>
      <c r="P6569" s="29">
        <f t="shared" si="5578"/>
        <v>706736</v>
      </c>
      <c r="Q6569" s="29">
        <f t="shared" si="5592"/>
        <v>78.501537849765015</v>
      </c>
    </row>
    <row r="6570" spans="1:17" ht="15.75" thickBot="1">
      <c r="A6570" s="13" t="s">
        <v>0</v>
      </c>
      <c r="B6570" s="13" t="s">
        <v>0</v>
      </c>
      <c r="C6570" s="13" t="s">
        <v>0</v>
      </c>
      <c r="D6570" s="13" t="s">
        <v>0</v>
      </c>
      <c r="E6570" s="13" t="s">
        <v>0</v>
      </c>
      <c r="F6570" s="13" t="s">
        <v>0</v>
      </c>
      <c r="G6570" s="84" t="s">
        <v>0</v>
      </c>
      <c r="H6570" s="18" t="s">
        <v>125</v>
      </c>
      <c r="I6570" s="3">
        <v>23</v>
      </c>
      <c r="J6570" s="3">
        <v>23</v>
      </c>
      <c r="K6570" s="3">
        <v>0</v>
      </c>
      <c r="L6570" s="3">
        <f t="shared" si="5576"/>
        <v>0</v>
      </c>
      <c r="M6570" s="3"/>
      <c r="N6570" s="3"/>
      <c r="O6570" s="3"/>
      <c r="P6570" s="3">
        <f t="shared" si="5578"/>
        <v>0</v>
      </c>
      <c r="Q6570" s="3">
        <f t="shared" si="5592"/>
        <v>0</v>
      </c>
    </row>
    <row r="6571" spans="1:17" ht="45.75" thickBot="1">
      <c r="A6571" s="109" t="s">
        <v>0</v>
      </c>
      <c r="B6571" s="109" t="s">
        <v>0</v>
      </c>
      <c r="C6571" s="109" t="s">
        <v>0</v>
      </c>
      <c r="D6571" s="109" t="s">
        <v>0</v>
      </c>
      <c r="E6571" s="109" t="s">
        <v>0</v>
      </c>
      <c r="F6571" s="109" t="s">
        <v>0</v>
      </c>
      <c r="G6571" s="121" t="s">
        <v>0</v>
      </c>
      <c r="H6571" s="1" t="s">
        <v>126</v>
      </c>
      <c r="I6571" s="1" t="s">
        <v>3016</v>
      </c>
      <c r="J6571" s="1" t="s">
        <v>3199</v>
      </c>
      <c r="K6571" s="1" t="s">
        <v>3198</v>
      </c>
      <c r="L6571" s="1" t="s">
        <v>3191</v>
      </c>
      <c r="M6571" s="1" t="s">
        <v>3193</v>
      </c>
      <c r="N6571" s="1" t="s">
        <v>3194</v>
      </c>
      <c r="O6571" s="1" t="s">
        <v>3195</v>
      </c>
      <c r="P6571" s="1" t="s">
        <v>3192</v>
      </c>
      <c r="Q6571" s="1" t="s">
        <v>3185</v>
      </c>
    </row>
    <row r="6572" spans="1:17">
      <c r="A6572" s="110"/>
      <c r="B6572" s="110"/>
      <c r="C6572" s="110"/>
      <c r="D6572" s="110"/>
      <c r="E6572" s="110"/>
      <c r="F6572" s="110"/>
      <c r="G6572" s="122"/>
      <c r="H6572" s="26" t="s">
        <v>0</v>
      </c>
      <c r="I6572" s="28">
        <v>1</v>
      </c>
      <c r="J6572" s="28">
        <v>2</v>
      </c>
      <c r="K6572" s="28">
        <v>3</v>
      </c>
      <c r="L6572" s="28" t="s">
        <v>3186</v>
      </c>
      <c r="M6572" s="28">
        <v>5</v>
      </c>
      <c r="N6572" s="28">
        <v>6</v>
      </c>
      <c r="O6572" s="28">
        <v>7</v>
      </c>
      <c r="P6572" s="28" t="s">
        <v>3187</v>
      </c>
      <c r="Q6572" s="28">
        <v>9</v>
      </c>
    </row>
    <row r="6573" spans="1:17">
      <c r="A6573" s="110"/>
      <c r="B6573" s="110"/>
      <c r="C6573" s="110"/>
      <c r="D6573" s="110"/>
      <c r="E6573" s="110"/>
      <c r="F6573" s="110"/>
      <c r="G6573" s="122"/>
      <c r="H6573" s="8" t="s">
        <v>194</v>
      </c>
      <c r="I6573" s="9">
        <v>916497</v>
      </c>
      <c r="J6573" s="9">
        <f t="shared" ref="J6573" si="5609">SUM(J6569)</f>
        <v>900283</v>
      </c>
      <c r="K6573" s="9">
        <f t="shared" ref="K6573" si="5610">SUM(K6569)</f>
        <v>490665</v>
      </c>
      <c r="L6573" s="9">
        <f t="shared" ref="L6573:L6574" si="5611">M6573+N6573+O6573</f>
        <v>216071</v>
      </c>
      <c r="M6573" s="9">
        <f t="shared" ref="M6573:O6573" si="5612">SUM(M6569)</f>
        <v>72057</v>
      </c>
      <c r="N6573" s="9">
        <f t="shared" si="5612"/>
        <v>72057</v>
      </c>
      <c r="O6573" s="9">
        <f t="shared" si="5612"/>
        <v>71957</v>
      </c>
      <c r="P6573" s="9">
        <f t="shared" ref="P6573:P6574" si="5613">SUM(K6573+L6573)</f>
        <v>706736</v>
      </c>
      <c r="Q6573" s="9">
        <f t="shared" si="5592"/>
        <v>78.501537849765015</v>
      </c>
    </row>
    <row r="6574" spans="1:17">
      <c r="A6574" s="110"/>
      <c r="B6574" s="110"/>
      <c r="C6574" s="110"/>
      <c r="D6574" s="110"/>
      <c r="E6574" s="110"/>
      <c r="F6574" s="110"/>
      <c r="G6574" s="122"/>
      <c r="H6574" s="10" t="s">
        <v>68</v>
      </c>
      <c r="I6574" s="9">
        <v>916497</v>
      </c>
      <c r="J6574" s="9">
        <f t="shared" ref="J6574" si="5614">SUM(J6573)</f>
        <v>900283</v>
      </c>
      <c r="K6574" s="9">
        <f t="shared" ref="K6574" si="5615">SUM(K6573)</f>
        <v>490665</v>
      </c>
      <c r="L6574" s="9">
        <f t="shared" si="5611"/>
        <v>216071</v>
      </c>
      <c r="M6574" s="9">
        <f t="shared" ref="M6574:O6574" si="5616">SUM(M6573)</f>
        <v>72057</v>
      </c>
      <c r="N6574" s="9">
        <f t="shared" si="5616"/>
        <v>72057</v>
      </c>
      <c r="O6574" s="9">
        <f t="shared" si="5616"/>
        <v>71957</v>
      </c>
      <c r="P6574" s="9">
        <f t="shared" si="5613"/>
        <v>706736</v>
      </c>
      <c r="Q6574" s="9">
        <f t="shared" si="5592"/>
        <v>78.501537849765015</v>
      </c>
    </row>
    <row r="6575" spans="1:17">
      <c r="A6575" s="111"/>
      <c r="B6575" s="111"/>
      <c r="C6575" s="111"/>
      <c r="D6575" s="111"/>
      <c r="E6575" s="111"/>
      <c r="F6575" s="111"/>
      <c r="G6575" s="123"/>
      <c r="Q6575" t="str">
        <f t="shared" si="5592"/>
        <v>-</v>
      </c>
    </row>
    <row r="6576" spans="1:17" ht="15.75" thickBot="1">
      <c r="A6576" s="13" t="s">
        <v>0</v>
      </c>
      <c r="B6576" s="13" t="s">
        <v>0</v>
      </c>
      <c r="C6576" s="13" t="s">
        <v>0</v>
      </c>
      <c r="D6576" s="13" t="s">
        <v>0</v>
      </c>
      <c r="E6576" s="13" t="s">
        <v>0</v>
      </c>
      <c r="F6576" s="13" t="s">
        <v>0</v>
      </c>
      <c r="G6576" s="84" t="s">
        <v>0</v>
      </c>
      <c r="H6576" s="27" t="s">
        <v>0</v>
      </c>
      <c r="I6576" s="27"/>
      <c r="J6576" s="27"/>
      <c r="K6576" s="27"/>
      <c r="L6576" s="27"/>
      <c r="M6576" s="27"/>
      <c r="N6576" s="27"/>
      <c r="O6576" s="27"/>
      <c r="P6576" s="27"/>
      <c r="Q6576" s="27" t="str">
        <f t="shared" si="5592"/>
        <v>-</v>
      </c>
    </row>
    <row r="6577" spans="1:17" ht="45.75" thickBot="1">
      <c r="A6577" s="1" t="s">
        <v>82</v>
      </c>
      <c r="B6577" s="1" t="s">
        <v>83</v>
      </c>
      <c r="C6577" s="1" t="s">
        <v>84</v>
      </c>
      <c r="D6577" s="19" t="s">
        <v>0</v>
      </c>
      <c r="E6577" s="1" t="s">
        <v>85</v>
      </c>
      <c r="F6577" s="1" t="s">
        <v>86</v>
      </c>
      <c r="G6577" s="82" t="s">
        <v>87</v>
      </c>
      <c r="H6577" s="1" t="s">
        <v>1</v>
      </c>
      <c r="I6577" s="1" t="s">
        <v>3016</v>
      </c>
      <c r="J6577" s="1" t="s">
        <v>3199</v>
      </c>
      <c r="K6577" s="1" t="s">
        <v>3198</v>
      </c>
      <c r="L6577" s="1" t="s">
        <v>3191</v>
      </c>
      <c r="M6577" s="1" t="s">
        <v>3193</v>
      </c>
      <c r="N6577" s="1" t="s">
        <v>3194</v>
      </c>
      <c r="O6577" s="1" t="s">
        <v>3195</v>
      </c>
      <c r="P6577" s="1" t="s">
        <v>3192</v>
      </c>
      <c r="Q6577" s="1" t="s">
        <v>3185</v>
      </c>
    </row>
    <row r="6578" spans="1:17">
      <c r="A6578" s="20" t="s">
        <v>0</v>
      </c>
      <c r="B6578" s="20" t="s">
        <v>0</v>
      </c>
      <c r="C6578" s="20" t="s">
        <v>0</v>
      </c>
      <c r="D6578" s="21" t="s">
        <v>0</v>
      </c>
      <c r="E6578" s="21" t="s">
        <v>0</v>
      </c>
      <c r="F6578" s="22" t="s">
        <v>0</v>
      </c>
      <c r="G6578" s="83" t="s">
        <v>0</v>
      </c>
      <c r="H6578" s="23" t="s">
        <v>0</v>
      </c>
      <c r="I6578" s="28">
        <v>1</v>
      </c>
      <c r="J6578" s="28">
        <v>2</v>
      </c>
      <c r="K6578" s="28">
        <v>3</v>
      </c>
      <c r="L6578" s="28" t="s">
        <v>3186</v>
      </c>
      <c r="M6578" s="28">
        <v>5</v>
      </c>
      <c r="N6578" s="28">
        <v>6</v>
      </c>
      <c r="O6578" s="28">
        <v>7</v>
      </c>
      <c r="P6578" s="28" t="s">
        <v>3187</v>
      </c>
      <c r="Q6578" s="28">
        <v>9</v>
      </c>
    </row>
    <row r="6579" spans="1:17">
      <c r="A6579" s="17" t="s">
        <v>2042</v>
      </c>
      <c r="B6579" s="17" t="s">
        <v>129</v>
      </c>
      <c r="C6579" s="12" t="s">
        <v>972</v>
      </c>
      <c r="D6579" s="12" t="s">
        <v>2154</v>
      </c>
      <c r="E6579" s="18" t="s">
        <v>0</v>
      </c>
      <c r="F6579" s="18" t="s">
        <v>0</v>
      </c>
      <c r="G6579" s="81" t="s">
        <v>0</v>
      </c>
      <c r="H6579" s="18" t="s">
        <v>2155</v>
      </c>
      <c r="I6579" s="11"/>
      <c r="J6579" s="11"/>
      <c r="K6579" s="11"/>
      <c r="L6579" s="11"/>
      <c r="M6579" s="11"/>
      <c r="N6579" s="11"/>
      <c r="O6579" s="11"/>
      <c r="P6579" s="11"/>
      <c r="Q6579" s="11" t="str">
        <f t="shared" si="5592"/>
        <v>-</v>
      </c>
    </row>
    <row r="6580" spans="1:17" ht="22.5">
      <c r="A6580" s="17" t="s">
        <v>0</v>
      </c>
      <c r="B6580" s="17" t="s">
        <v>0</v>
      </c>
      <c r="C6580" s="17" t="s">
        <v>0</v>
      </c>
      <c r="D6580" s="18" t="s">
        <v>0</v>
      </c>
      <c r="E6580" s="18" t="s">
        <v>0</v>
      </c>
      <c r="F6580" s="18" t="s">
        <v>0</v>
      </c>
      <c r="G6580" s="81" t="s">
        <v>0</v>
      </c>
      <c r="H6580" s="24" t="s">
        <v>27</v>
      </c>
      <c r="I6580" s="29">
        <v>1087578</v>
      </c>
      <c r="J6580" s="29">
        <f t="shared" ref="J6580" si="5617">SUM(J6581,J6589,J6591)</f>
        <v>1089164</v>
      </c>
      <c r="K6580" s="29">
        <f t="shared" ref="K6580" si="5618">SUM(K6581,K6589,K6591)</f>
        <v>609774</v>
      </c>
      <c r="L6580" s="29">
        <f t="shared" ref="L6580:L6611" si="5619">M6580+N6580+O6580</f>
        <v>284301</v>
      </c>
      <c r="M6580" s="29">
        <f t="shared" ref="M6580:O6580" si="5620">SUM(M6581,M6589,M6591)</f>
        <v>98860</v>
      </c>
      <c r="N6580" s="29">
        <f t="shared" si="5620"/>
        <v>93112</v>
      </c>
      <c r="O6580" s="29">
        <f t="shared" si="5620"/>
        <v>92329</v>
      </c>
      <c r="P6580" s="29">
        <f t="shared" ref="P6580:P6611" si="5621">SUM(K6580+L6580)</f>
        <v>894075</v>
      </c>
      <c r="Q6580" s="29">
        <f t="shared" si="5592"/>
        <v>82.088188739253226</v>
      </c>
    </row>
    <row r="6581" spans="1:17">
      <c r="A6581" s="12" t="s">
        <v>2042</v>
      </c>
      <c r="B6581" s="12" t="s">
        <v>129</v>
      </c>
      <c r="C6581" s="12" t="s">
        <v>972</v>
      </c>
      <c r="D6581" s="12" t="s">
        <v>2154</v>
      </c>
      <c r="E6581" s="18" t="s">
        <v>2</v>
      </c>
      <c r="F6581" s="18" t="s">
        <v>0</v>
      </c>
      <c r="G6581" s="81" t="s">
        <v>0</v>
      </c>
      <c r="H6581" s="18" t="s">
        <v>3</v>
      </c>
      <c r="I6581" s="3">
        <v>852740</v>
      </c>
      <c r="J6581" s="3">
        <f t="shared" ref="J6581" si="5622">SUM(J6582:J6583)</f>
        <v>854326</v>
      </c>
      <c r="K6581" s="3">
        <f t="shared" ref="K6581" si="5623">SUM(K6582:K6583)</f>
        <v>459963</v>
      </c>
      <c r="L6581" s="3">
        <f t="shared" si="5619"/>
        <v>231000</v>
      </c>
      <c r="M6581" s="3">
        <f t="shared" ref="M6581:O6581" si="5624">SUM(M6582:M6583)</f>
        <v>77000</v>
      </c>
      <c r="N6581" s="3">
        <f t="shared" si="5624"/>
        <v>77000</v>
      </c>
      <c r="O6581" s="3">
        <f t="shared" si="5624"/>
        <v>77000</v>
      </c>
      <c r="P6581" s="3">
        <f t="shared" si="5621"/>
        <v>690963</v>
      </c>
      <c r="Q6581" s="3">
        <f t="shared" si="5592"/>
        <v>80.878142535753327</v>
      </c>
    </row>
    <row r="6582" spans="1:17">
      <c r="A6582" s="12" t="s">
        <v>2042</v>
      </c>
      <c r="B6582" s="12" t="s">
        <v>129</v>
      </c>
      <c r="C6582" s="12" t="s">
        <v>972</v>
      </c>
      <c r="D6582" s="12" t="s">
        <v>2154</v>
      </c>
      <c r="E6582" s="11">
        <v>6111</v>
      </c>
      <c r="F6582" s="12"/>
      <c r="G6582" s="84" t="s">
        <v>3105</v>
      </c>
      <c r="H6582" s="13" t="s">
        <v>4</v>
      </c>
      <c r="I6582" s="2">
        <v>738440</v>
      </c>
      <c r="J6582" s="2">
        <v>738440</v>
      </c>
      <c r="K6582" s="2">
        <v>385673</v>
      </c>
      <c r="L6582" s="2">
        <f t="shared" si="5619"/>
        <v>207000</v>
      </c>
      <c r="M6582" s="2">
        <v>69000</v>
      </c>
      <c r="N6582" s="2">
        <v>69000</v>
      </c>
      <c r="O6582" s="2">
        <v>69000</v>
      </c>
      <c r="P6582" s="2">
        <f t="shared" si="5621"/>
        <v>592673</v>
      </c>
      <c r="Q6582" s="2">
        <f t="shared" si="5592"/>
        <v>80.260143004170956</v>
      </c>
    </row>
    <row r="6583" spans="1:17">
      <c r="A6583" s="17" t="s">
        <v>2042</v>
      </c>
      <c r="B6583" s="17" t="s">
        <v>129</v>
      </c>
      <c r="C6583" s="17" t="s">
        <v>972</v>
      </c>
      <c r="D6583" s="17" t="s">
        <v>2154</v>
      </c>
      <c r="E6583" s="17" t="s">
        <v>91</v>
      </c>
      <c r="F6583" s="12" t="s">
        <v>0</v>
      </c>
      <c r="G6583" s="84" t="s">
        <v>0</v>
      </c>
      <c r="H6583" s="18" t="s">
        <v>5</v>
      </c>
      <c r="I6583" s="3">
        <v>114300</v>
      </c>
      <c r="J6583" s="3">
        <f t="shared" ref="J6583:K6583" si="5625">SUM(J6584:J6588)</f>
        <v>115886</v>
      </c>
      <c r="K6583" s="3">
        <f t="shared" si="5625"/>
        <v>74290</v>
      </c>
      <c r="L6583" s="3">
        <f t="shared" si="5619"/>
        <v>24000</v>
      </c>
      <c r="M6583" s="3">
        <f t="shared" ref="M6583:O6583" si="5626">SUM(M6584:M6588)</f>
        <v>8000</v>
      </c>
      <c r="N6583" s="3">
        <f t="shared" si="5626"/>
        <v>8000</v>
      </c>
      <c r="O6583" s="3">
        <f t="shared" si="5626"/>
        <v>8000</v>
      </c>
      <c r="P6583" s="3">
        <f t="shared" si="5621"/>
        <v>98290</v>
      </c>
      <c r="Q6583" s="3">
        <f t="shared" si="5592"/>
        <v>84.816112386310678</v>
      </c>
    </row>
    <row r="6584" spans="1:17">
      <c r="A6584" s="12" t="s">
        <v>2042</v>
      </c>
      <c r="B6584" s="12" t="s">
        <v>129</v>
      </c>
      <c r="C6584" s="12" t="s">
        <v>972</v>
      </c>
      <c r="D6584" s="12" t="s">
        <v>2154</v>
      </c>
      <c r="E6584" s="11">
        <v>6112</v>
      </c>
      <c r="F6584" s="12" t="s">
        <v>2156</v>
      </c>
      <c r="G6584" s="84" t="s">
        <v>3105</v>
      </c>
      <c r="H6584" s="13" t="s">
        <v>9</v>
      </c>
      <c r="I6584" s="2">
        <v>17000</v>
      </c>
      <c r="J6584" s="2">
        <v>17000</v>
      </c>
      <c r="K6584" s="2">
        <v>8078</v>
      </c>
      <c r="L6584" s="2">
        <f t="shared" si="5619"/>
        <v>4200</v>
      </c>
      <c r="M6584" s="2">
        <v>1400</v>
      </c>
      <c r="N6584" s="2">
        <v>1400</v>
      </c>
      <c r="O6584" s="2">
        <v>1400</v>
      </c>
      <c r="P6584" s="2">
        <f t="shared" si="5621"/>
        <v>12278</v>
      </c>
      <c r="Q6584" s="2">
        <f t="shared" si="5592"/>
        <v>72.223529411764702</v>
      </c>
    </row>
    <row r="6585" spans="1:17">
      <c r="A6585" s="12" t="s">
        <v>2042</v>
      </c>
      <c r="B6585" s="12" t="s">
        <v>129</v>
      </c>
      <c r="C6585" s="12" t="s">
        <v>972</v>
      </c>
      <c r="D6585" s="12" t="s">
        <v>2154</v>
      </c>
      <c r="E6585" s="11">
        <v>6112</v>
      </c>
      <c r="F6585" s="12" t="s">
        <v>2157</v>
      </c>
      <c r="G6585" s="84" t="s">
        <v>3105</v>
      </c>
      <c r="H6585" s="13" t="s">
        <v>10</v>
      </c>
      <c r="I6585" s="2">
        <v>65000</v>
      </c>
      <c r="J6585" s="2">
        <v>65000</v>
      </c>
      <c r="K6585" s="2">
        <v>37326</v>
      </c>
      <c r="L6585" s="2">
        <f t="shared" si="5619"/>
        <v>19800</v>
      </c>
      <c r="M6585" s="2">
        <v>6600</v>
      </c>
      <c r="N6585" s="2">
        <v>6600</v>
      </c>
      <c r="O6585" s="2">
        <v>6600</v>
      </c>
      <c r="P6585" s="2">
        <f t="shared" si="5621"/>
        <v>57126</v>
      </c>
      <c r="Q6585" s="2">
        <f t="shared" si="5592"/>
        <v>87.886153846153846</v>
      </c>
    </row>
    <row r="6586" spans="1:17">
      <c r="A6586" s="12" t="s">
        <v>2042</v>
      </c>
      <c r="B6586" s="12" t="s">
        <v>129</v>
      </c>
      <c r="C6586" s="12" t="s">
        <v>972</v>
      </c>
      <c r="D6586" s="12" t="s">
        <v>2154</v>
      </c>
      <c r="E6586" s="11">
        <v>6112</v>
      </c>
      <c r="F6586" s="12" t="s">
        <v>2158</v>
      </c>
      <c r="G6586" s="84" t="s">
        <v>3105</v>
      </c>
      <c r="H6586" s="13" t="s">
        <v>7</v>
      </c>
      <c r="I6586" s="2">
        <v>14300</v>
      </c>
      <c r="J6586" s="2">
        <v>15886</v>
      </c>
      <c r="K6586" s="2">
        <v>15886</v>
      </c>
      <c r="L6586" s="2">
        <f t="shared" si="5619"/>
        <v>0</v>
      </c>
      <c r="M6586" s="2"/>
      <c r="N6586" s="2"/>
      <c r="O6586" s="2"/>
      <c r="P6586" s="2">
        <f t="shared" si="5621"/>
        <v>15886</v>
      </c>
      <c r="Q6586" s="2">
        <f t="shared" si="5592"/>
        <v>100</v>
      </c>
    </row>
    <row r="6587" spans="1:17">
      <c r="A6587" s="12" t="s">
        <v>2042</v>
      </c>
      <c r="B6587" s="12" t="s">
        <v>129</v>
      </c>
      <c r="C6587" s="12" t="s">
        <v>972</v>
      </c>
      <c r="D6587" s="12" t="s">
        <v>2154</v>
      </c>
      <c r="E6587" s="11">
        <v>6112</v>
      </c>
      <c r="F6587" s="12" t="s">
        <v>2159</v>
      </c>
      <c r="G6587" s="84" t="s">
        <v>3105</v>
      </c>
      <c r="H6587" s="13" t="s">
        <v>8</v>
      </c>
      <c r="I6587" s="2">
        <v>13000</v>
      </c>
      <c r="J6587" s="2">
        <v>13000</v>
      </c>
      <c r="K6587" s="2">
        <v>13000</v>
      </c>
      <c r="L6587" s="2">
        <f t="shared" si="5619"/>
        <v>0</v>
      </c>
      <c r="M6587" s="2"/>
      <c r="N6587" s="2"/>
      <c r="O6587" s="2"/>
      <c r="P6587" s="2">
        <f t="shared" si="5621"/>
        <v>13000</v>
      </c>
      <c r="Q6587" s="2">
        <f t="shared" si="5592"/>
        <v>100</v>
      </c>
    </row>
    <row r="6588" spans="1:17">
      <c r="A6588" s="12" t="s">
        <v>2042</v>
      </c>
      <c r="B6588" s="12" t="s">
        <v>129</v>
      </c>
      <c r="C6588" s="12" t="s">
        <v>972</v>
      </c>
      <c r="D6588" s="12" t="s">
        <v>2154</v>
      </c>
      <c r="E6588" s="11">
        <v>6112</v>
      </c>
      <c r="F6588" s="12" t="s">
        <v>2160</v>
      </c>
      <c r="G6588" s="84" t="s">
        <v>3105</v>
      </c>
      <c r="H6588" s="13" t="s">
        <v>6</v>
      </c>
      <c r="I6588" s="2">
        <v>5000</v>
      </c>
      <c r="J6588" s="2">
        <v>5000</v>
      </c>
      <c r="K6588" s="2">
        <v>0</v>
      </c>
      <c r="L6588" s="2">
        <f t="shared" si="5619"/>
        <v>0</v>
      </c>
      <c r="M6588" s="2"/>
      <c r="N6588" s="2"/>
      <c r="O6588" s="2"/>
      <c r="P6588" s="2">
        <f t="shared" si="5621"/>
        <v>0</v>
      </c>
      <c r="Q6588" s="2">
        <f t="shared" si="5592"/>
        <v>0</v>
      </c>
    </row>
    <row r="6589" spans="1:17">
      <c r="A6589" s="12" t="s">
        <v>2042</v>
      </c>
      <c r="B6589" s="12" t="s">
        <v>129</v>
      </c>
      <c r="C6589" s="12" t="s">
        <v>972</v>
      </c>
      <c r="D6589" s="12" t="s">
        <v>2154</v>
      </c>
      <c r="E6589" s="18" t="s">
        <v>13</v>
      </c>
      <c r="F6589" s="18" t="s">
        <v>0</v>
      </c>
      <c r="G6589" s="81" t="s">
        <v>0</v>
      </c>
      <c r="H6589" s="18" t="s">
        <v>14</v>
      </c>
      <c r="I6589" s="3">
        <v>77536</v>
      </c>
      <c r="J6589" s="3">
        <f t="shared" ref="J6589:K6589" si="5627">SUM(J6590)</f>
        <v>77536</v>
      </c>
      <c r="K6589" s="3">
        <f t="shared" si="5627"/>
        <v>40500</v>
      </c>
      <c r="L6589" s="3">
        <f t="shared" si="5619"/>
        <v>21300</v>
      </c>
      <c r="M6589" s="3">
        <f t="shared" ref="M6589:O6589" si="5628">SUM(M6590)</f>
        <v>7100</v>
      </c>
      <c r="N6589" s="3">
        <f t="shared" si="5628"/>
        <v>7100</v>
      </c>
      <c r="O6589" s="3">
        <f t="shared" si="5628"/>
        <v>7100</v>
      </c>
      <c r="P6589" s="3">
        <f t="shared" si="5621"/>
        <v>61800</v>
      </c>
      <c r="Q6589" s="3">
        <f t="shared" si="5592"/>
        <v>79.704911267024343</v>
      </c>
    </row>
    <row r="6590" spans="1:17" ht="15" customHeight="1">
      <c r="A6590" s="12" t="s">
        <v>2042</v>
      </c>
      <c r="B6590" s="12" t="s">
        <v>129</v>
      </c>
      <c r="C6590" s="12" t="s">
        <v>972</v>
      </c>
      <c r="D6590" s="12" t="s">
        <v>2154</v>
      </c>
      <c r="E6590" s="11">
        <v>6121</v>
      </c>
      <c r="F6590" s="12"/>
      <c r="G6590" s="84" t="s">
        <v>3105</v>
      </c>
      <c r="H6590" s="13" t="s">
        <v>15</v>
      </c>
      <c r="I6590" s="2">
        <v>77536</v>
      </c>
      <c r="J6590" s="2">
        <v>77536</v>
      </c>
      <c r="K6590" s="2">
        <v>40500</v>
      </c>
      <c r="L6590" s="2">
        <f t="shared" si="5619"/>
        <v>21300</v>
      </c>
      <c r="M6590" s="2">
        <v>7100</v>
      </c>
      <c r="N6590" s="2">
        <v>7100</v>
      </c>
      <c r="O6590" s="2">
        <v>7100</v>
      </c>
      <c r="P6590" s="2">
        <f t="shared" si="5621"/>
        <v>61800</v>
      </c>
      <c r="Q6590" s="2">
        <f t="shared" si="5592"/>
        <v>79.704911267024343</v>
      </c>
    </row>
    <row r="6591" spans="1:17">
      <c r="A6591" s="12" t="s">
        <v>2042</v>
      </c>
      <c r="B6591" s="12" t="s">
        <v>129</v>
      </c>
      <c r="C6591" s="12" t="s">
        <v>972</v>
      </c>
      <c r="D6591" s="12" t="s">
        <v>2154</v>
      </c>
      <c r="E6591" s="18" t="s">
        <v>16</v>
      </c>
      <c r="F6591" s="18" t="s">
        <v>0</v>
      </c>
      <c r="G6591" s="81" t="s">
        <v>0</v>
      </c>
      <c r="H6591" s="18" t="s">
        <v>17</v>
      </c>
      <c r="I6591" s="3">
        <v>157302</v>
      </c>
      <c r="J6591" s="3">
        <f t="shared" ref="J6591:K6591" si="5629">SUM(J6592:J6600)</f>
        <v>157302</v>
      </c>
      <c r="K6591" s="3">
        <f t="shared" si="5629"/>
        <v>109311</v>
      </c>
      <c r="L6591" s="3">
        <f t="shared" si="5619"/>
        <v>32001</v>
      </c>
      <c r="M6591" s="3">
        <f t="shared" ref="M6591:O6591" si="5630">SUM(M6592:M6600)</f>
        <v>14760</v>
      </c>
      <c r="N6591" s="3">
        <f t="shared" si="5630"/>
        <v>9012</v>
      </c>
      <c r="O6591" s="3">
        <f t="shared" si="5630"/>
        <v>8229</v>
      </c>
      <c r="P6591" s="3">
        <f t="shared" si="5621"/>
        <v>141312</v>
      </c>
      <c r="Q6591" s="3">
        <f t="shared" si="5592"/>
        <v>89.834839989319903</v>
      </c>
    </row>
    <row r="6592" spans="1:17">
      <c r="A6592" s="12" t="s">
        <v>2042</v>
      </c>
      <c r="B6592" s="12" t="s">
        <v>129</v>
      </c>
      <c r="C6592" s="12" t="s">
        <v>972</v>
      </c>
      <c r="D6592" s="12" t="s">
        <v>2154</v>
      </c>
      <c r="E6592" s="11">
        <v>6131</v>
      </c>
      <c r="F6592" s="12"/>
      <c r="G6592" s="84" t="s">
        <v>3105</v>
      </c>
      <c r="H6592" s="13" t="s">
        <v>18</v>
      </c>
      <c r="I6592" s="2">
        <v>3000</v>
      </c>
      <c r="J6592" s="2">
        <v>3000</v>
      </c>
      <c r="K6592" s="2">
        <v>1500</v>
      </c>
      <c r="L6592" s="2">
        <f t="shared" si="5619"/>
        <v>750</v>
      </c>
      <c r="M6592" s="2">
        <v>250</v>
      </c>
      <c r="N6592" s="2">
        <v>250</v>
      </c>
      <c r="O6592" s="2">
        <v>250</v>
      </c>
      <c r="P6592" s="2">
        <f t="shared" si="5621"/>
        <v>2250</v>
      </c>
      <c r="Q6592" s="2">
        <f t="shared" si="5592"/>
        <v>75</v>
      </c>
    </row>
    <row r="6593" spans="1:17">
      <c r="A6593" s="12" t="s">
        <v>2042</v>
      </c>
      <c r="B6593" s="12" t="s">
        <v>129</v>
      </c>
      <c r="C6593" s="12" t="s">
        <v>972</v>
      </c>
      <c r="D6593" s="12" t="s">
        <v>2154</v>
      </c>
      <c r="E6593" s="11">
        <v>6132</v>
      </c>
      <c r="F6593" s="12"/>
      <c r="G6593" s="84" t="s">
        <v>3105</v>
      </c>
      <c r="H6593" s="13" t="s">
        <v>19</v>
      </c>
      <c r="I6593" s="2">
        <v>11000</v>
      </c>
      <c r="J6593" s="2">
        <v>11000</v>
      </c>
      <c r="K6593" s="2">
        <v>9700</v>
      </c>
      <c r="L6593" s="2">
        <f t="shared" si="5619"/>
        <v>1300</v>
      </c>
      <c r="M6593" s="2">
        <v>1300</v>
      </c>
      <c r="N6593" s="2">
        <v>0</v>
      </c>
      <c r="O6593" s="2"/>
      <c r="P6593" s="2">
        <f t="shared" si="5621"/>
        <v>11000</v>
      </c>
      <c r="Q6593" s="2">
        <f t="shared" si="5592"/>
        <v>100</v>
      </c>
    </row>
    <row r="6594" spans="1:17">
      <c r="A6594" s="12" t="s">
        <v>2042</v>
      </c>
      <c r="B6594" s="12" t="s">
        <v>129</v>
      </c>
      <c r="C6594" s="12" t="s">
        <v>972</v>
      </c>
      <c r="D6594" s="12" t="s">
        <v>2154</v>
      </c>
      <c r="E6594" s="11">
        <v>6133</v>
      </c>
      <c r="F6594" s="12"/>
      <c r="G6594" s="84" t="s">
        <v>3105</v>
      </c>
      <c r="H6594" s="13" t="s">
        <v>20</v>
      </c>
      <c r="I6594" s="2">
        <v>11000</v>
      </c>
      <c r="J6594" s="2">
        <v>11000</v>
      </c>
      <c r="K6594" s="2">
        <v>5700</v>
      </c>
      <c r="L6594" s="2">
        <f t="shared" si="5619"/>
        <v>2700</v>
      </c>
      <c r="M6594" s="2">
        <v>900</v>
      </c>
      <c r="N6594" s="2">
        <v>900</v>
      </c>
      <c r="O6594" s="2">
        <v>900</v>
      </c>
      <c r="P6594" s="2">
        <f t="shared" si="5621"/>
        <v>8400</v>
      </c>
      <c r="Q6594" s="2">
        <f t="shared" si="5592"/>
        <v>76.363636363636374</v>
      </c>
    </row>
    <row r="6595" spans="1:17">
      <c r="A6595" s="12" t="s">
        <v>2042</v>
      </c>
      <c r="B6595" s="12" t="s">
        <v>129</v>
      </c>
      <c r="C6595" s="12" t="s">
        <v>972</v>
      </c>
      <c r="D6595" s="12" t="s">
        <v>2154</v>
      </c>
      <c r="E6595" s="11">
        <v>6134</v>
      </c>
      <c r="F6595" s="12"/>
      <c r="G6595" s="84" t="s">
        <v>3105</v>
      </c>
      <c r="H6595" s="13" t="s">
        <v>21</v>
      </c>
      <c r="I6595" s="2">
        <v>14000</v>
      </c>
      <c r="J6595" s="2">
        <v>14000</v>
      </c>
      <c r="K6595" s="2">
        <v>7200</v>
      </c>
      <c r="L6595" s="2">
        <f t="shared" si="5619"/>
        <v>3300</v>
      </c>
      <c r="M6595" s="2">
        <v>1100</v>
      </c>
      <c r="N6595" s="2">
        <v>1100</v>
      </c>
      <c r="O6595" s="2">
        <v>1100</v>
      </c>
      <c r="P6595" s="2">
        <f t="shared" si="5621"/>
        <v>10500</v>
      </c>
      <c r="Q6595" s="2">
        <f t="shared" si="5592"/>
        <v>75</v>
      </c>
    </row>
    <row r="6596" spans="1:17">
      <c r="A6596" s="12" t="s">
        <v>2042</v>
      </c>
      <c r="B6596" s="12" t="s">
        <v>129</v>
      </c>
      <c r="C6596" s="12" t="s">
        <v>972</v>
      </c>
      <c r="D6596" s="12" t="s">
        <v>2154</v>
      </c>
      <c r="E6596" s="11">
        <v>6135</v>
      </c>
      <c r="F6596" s="12"/>
      <c r="G6596" s="84" t="s">
        <v>3105</v>
      </c>
      <c r="H6596" s="13" t="s">
        <v>22</v>
      </c>
      <c r="I6596" s="2">
        <v>2500</v>
      </c>
      <c r="J6596" s="2">
        <v>2500</v>
      </c>
      <c r="K6596" s="2">
        <v>1250</v>
      </c>
      <c r="L6596" s="2">
        <f t="shared" si="5619"/>
        <v>750</v>
      </c>
      <c r="M6596" s="2">
        <v>250</v>
      </c>
      <c r="N6596" s="2">
        <v>250</v>
      </c>
      <c r="O6596" s="2">
        <v>250</v>
      </c>
      <c r="P6596" s="2">
        <f t="shared" si="5621"/>
        <v>2000</v>
      </c>
      <c r="Q6596" s="2">
        <f t="shared" si="5592"/>
        <v>80</v>
      </c>
    </row>
    <row r="6597" spans="1:17">
      <c r="A6597" s="12" t="s">
        <v>2042</v>
      </c>
      <c r="B6597" s="12" t="s">
        <v>129</v>
      </c>
      <c r="C6597" s="12" t="s">
        <v>972</v>
      </c>
      <c r="D6597" s="12" t="s">
        <v>2154</v>
      </c>
      <c r="E6597" s="11">
        <v>6136</v>
      </c>
      <c r="F6597" s="12"/>
      <c r="G6597" s="84" t="s">
        <v>3105</v>
      </c>
      <c r="H6597" s="13" t="s">
        <v>23</v>
      </c>
      <c r="I6597" s="2">
        <v>11502</v>
      </c>
      <c r="J6597" s="2">
        <v>11502</v>
      </c>
      <c r="K6597" s="2">
        <v>8000</v>
      </c>
      <c r="L6597" s="2">
        <f t="shared" si="5619"/>
        <v>3502</v>
      </c>
      <c r="M6597" s="2">
        <v>3000</v>
      </c>
      <c r="N6597" s="2">
        <v>502</v>
      </c>
      <c r="O6597" s="2"/>
      <c r="P6597" s="2">
        <f t="shared" si="5621"/>
        <v>11502</v>
      </c>
      <c r="Q6597" s="2">
        <f t="shared" si="5592"/>
        <v>100</v>
      </c>
    </row>
    <row r="6598" spans="1:17">
      <c r="A6598" s="12" t="s">
        <v>2042</v>
      </c>
      <c r="B6598" s="12" t="s">
        <v>129</v>
      </c>
      <c r="C6598" s="12" t="s">
        <v>972</v>
      </c>
      <c r="D6598" s="12" t="s">
        <v>2154</v>
      </c>
      <c r="E6598" s="11">
        <v>6137</v>
      </c>
      <c r="F6598" s="12"/>
      <c r="G6598" s="84" t="s">
        <v>3105</v>
      </c>
      <c r="H6598" s="13" t="s">
        <v>24</v>
      </c>
      <c r="I6598" s="2">
        <v>57000</v>
      </c>
      <c r="J6598" s="2">
        <v>57000</v>
      </c>
      <c r="K6598" s="2">
        <v>42000</v>
      </c>
      <c r="L6598" s="2">
        <f t="shared" si="5619"/>
        <v>7500</v>
      </c>
      <c r="M6598" s="2">
        <v>2500</v>
      </c>
      <c r="N6598" s="2">
        <v>2500</v>
      </c>
      <c r="O6598" s="2">
        <v>2500</v>
      </c>
      <c r="P6598" s="2">
        <f t="shared" si="5621"/>
        <v>49500</v>
      </c>
      <c r="Q6598" s="2">
        <f t="shared" si="5592"/>
        <v>86.842105263157904</v>
      </c>
    </row>
    <row r="6599" spans="1:17">
      <c r="A6599" s="12" t="s">
        <v>2042</v>
      </c>
      <c r="B6599" s="12" t="s">
        <v>129</v>
      </c>
      <c r="C6599" s="12" t="s">
        <v>972</v>
      </c>
      <c r="D6599" s="12" t="s">
        <v>2154</v>
      </c>
      <c r="E6599" s="11">
        <v>6138</v>
      </c>
      <c r="F6599" s="12"/>
      <c r="G6599" s="84" t="s">
        <v>3105</v>
      </c>
      <c r="H6599" s="13" t="s">
        <v>25</v>
      </c>
      <c r="I6599" s="2">
        <v>5000</v>
      </c>
      <c r="J6599" s="2">
        <v>5000</v>
      </c>
      <c r="K6599" s="2">
        <v>3050</v>
      </c>
      <c r="L6599" s="2">
        <f t="shared" si="5619"/>
        <v>1950</v>
      </c>
      <c r="M6599" s="2">
        <v>1950</v>
      </c>
      <c r="N6599" s="2"/>
      <c r="O6599" s="2"/>
      <c r="P6599" s="2">
        <f t="shared" si="5621"/>
        <v>5000</v>
      </c>
      <c r="Q6599" s="2">
        <f t="shared" si="5592"/>
        <v>100</v>
      </c>
    </row>
    <row r="6600" spans="1:17">
      <c r="A6600" s="17" t="s">
        <v>2042</v>
      </c>
      <c r="B6600" s="17" t="s">
        <v>129</v>
      </c>
      <c r="C6600" s="17" t="s">
        <v>972</v>
      </c>
      <c r="D6600" s="17" t="s">
        <v>2154</v>
      </c>
      <c r="E6600" s="17" t="s">
        <v>99</v>
      </c>
      <c r="F6600" s="12" t="s">
        <v>0</v>
      </c>
      <c r="G6600" s="84" t="s">
        <v>0</v>
      </c>
      <c r="H6600" s="18" t="s">
        <v>26</v>
      </c>
      <c r="I6600" s="3">
        <v>42300</v>
      </c>
      <c r="J6600" s="3">
        <f t="shared" ref="J6600:K6600" si="5631">SUM(J6601:J6603)</f>
        <v>42300</v>
      </c>
      <c r="K6600" s="3">
        <f t="shared" si="5631"/>
        <v>30911</v>
      </c>
      <c r="L6600" s="3">
        <f t="shared" si="5619"/>
        <v>10249</v>
      </c>
      <c r="M6600" s="3">
        <f t="shared" ref="M6600:O6600" si="5632">SUM(M6601:M6603)</f>
        <v>3510</v>
      </c>
      <c r="N6600" s="3">
        <f t="shared" si="5632"/>
        <v>3510</v>
      </c>
      <c r="O6600" s="3">
        <f t="shared" si="5632"/>
        <v>3229</v>
      </c>
      <c r="P6600" s="3">
        <f t="shared" si="5621"/>
        <v>41160</v>
      </c>
      <c r="Q6600" s="3">
        <f t="shared" si="5592"/>
        <v>97.304964539007088</v>
      </c>
    </row>
    <row r="6601" spans="1:17">
      <c r="A6601" s="12" t="s">
        <v>2042</v>
      </c>
      <c r="B6601" s="12" t="s">
        <v>129</v>
      </c>
      <c r="C6601" s="12" t="s">
        <v>972</v>
      </c>
      <c r="D6601" s="12" t="s">
        <v>2154</v>
      </c>
      <c r="E6601" s="11">
        <v>6139</v>
      </c>
      <c r="F6601" s="12"/>
      <c r="G6601" s="84" t="s">
        <v>3105</v>
      </c>
      <c r="H6601" s="13" t="s">
        <v>26</v>
      </c>
      <c r="I6601" s="2">
        <v>39219</v>
      </c>
      <c r="J6601" s="2">
        <v>39219</v>
      </c>
      <c r="K6601" s="2">
        <v>29600</v>
      </c>
      <c r="L6601" s="2">
        <f t="shared" si="5619"/>
        <v>9619</v>
      </c>
      <c r="M6601" s="2">
        <v>3300</v>
      </c>
      <c r="N6601" s="2">
        <v>3300</v>
      </c>
      <c r="O6601" s="2">
        <v>3019</v>
      </c>
      <c r="P6601" s="2">
        <f t="shared" si="5621"/>
        <v>39219</v>
      </c>
      <c r="Q6601" s="2">
        <f t="shared" si="5592"/>
        <v>100</v>
      </c>
    </row>
    <row r="6602" spans="1:17">
      <c r="A6602" s="12" t="s">
        <v>2042</v>
      </c>
      <c r="B6602" s="12" t="s">
        <v>129</v>
      </c>
      <c r="C6602" s="12" t="s">
        <v>972</v>
      </c>
      <c r="D6602" s="12" t="s">
        <v>2154</v>
      </c>
      <c r="E6602" s="11">
        <v>6139</v>
      </c>
      <c r="F6602" s="12" t="s">
        <v>2161</v>
      </c>
      <c r="G6602" s="84" t="s">
        <v>3105</v>
      </c>
      <c r="H6602" s="13" t="s">
        <v>108</v>
      </c>
      <c r="I6602" s="2">
        <v>2081</v>
      </c>
      <c r="J6602" s="2">
        <v>2081</v>
      </c>
      <c r="K6602" s="2">
        <v>1311</v>
      </c>
      <c r="L6602" s="2">
        <f t="shared" si="5619"/>
        <v>630</v>
      </c>
      <c r="M6602" s="2">
        <v>210</v>
      </c>
      <c r="N6602" s="2">
        <v>210</v>
      </c>
      <c r="O6602" s="2">
        <v>210</v>
      </c>
      <c r="P6602" s="2">
        <f t="shared" si="5621"/>
        <v>1941</v>
      </c>
      <c r="Q6602" s="2">
        <f t="shared" si="5592"/>
        <v>93.272465160980303</v>
      </c>
    </row>
    <row r="6603" spans="1:17" ht="22.5">
      <c r="A6603" s="12" t="s">
        <v>2042</v>
      </c>
      <c r="B6603" s="12" t="s">
        <v>129</v>
      </c>
      <c r="C6603" s="12" t="s">
        <v>972</v>
      </c>
      <c r="D6603" s="12" t="s">
        <v>2154</v>
      </c>
      <c r="E6603" s="11">
        <v>6139</v>
      </c>
      <c r="F6603" s="12" t="s">
        <v>2162</v>
      </c>
      <c r="G6603" s="84" t="s">
        <v>3105</v>
      </c>
      <c r="H6603" s="13" t="s">
        <v>114</v>
      </c>
      <c r="I6603" s="2">
        <v>1000</v>
      </c>
      <c r="J6603" s="2">
        <v>1000</v>
      </c>
      <c r="K6603" s="2">
        <v>0</v>
      </c>
      <c r="L6603" s="2">
        <f t="shared" si="5619"/>
        <v>0</v>
      </c>
      <c r="M6603" s="2"/>
      <c r="N6603" s="2"/>
      <c r="O6603" s="2"/>
      <c r="P6603" s="2">
        <f t="shared" si="5621"/>
        <v>0</v>
      </c>
      <c r="Q6603" s="2">
        <f t="shared" si="5592"/>
        <v>0</v>
      </c>
    </row>
    <row r="6604" spans="1:17" ht="22.5">
      <c r="A6604" s="17" t="s">
        <v>0</v>
      </c>
      <c r="B6604" s="17" t="s">
        <v>0</v>
      </c>
      <c r="C6604" s="17" t="s">
        <v>0</v>
      </c>
      <c r="D6604" s="18" t="s">
        <v>0</v>
      </c>
      <c r="E6604" s="18" t="s">
        <v>0</v>
      </c>
      <c r="F6604" s="18" t="s">
        <v>0</v>
      </c>
      <c r="G6604" s="81" t="s">
        <v>0</v>
      </c>
      <c r="H6604" s="24" t="s">
        <v>36</v>
      </c>
      <c r="I6604" s="29">
        <v>100</v>
      </c>
      <c r="J6604" s="29">
        <f t="shared" ref="J6604:K6605" si="5633">SUM(J6605)</f>
        <v>100</v>
      </c>
      <c r="K6604" s="29">
        <f t="shared" si="5633"/>
        <v>0</v>
      </c>
      <c r="L6604" s="29">
        <f t="shared" si="5619"/>
        <v>0</v>
      </c>
      <c r="M6604" s="29">
        <f t="shared" ref="M6604:O6605" si="5634">SUM(M6605)</f>
        <v>0</v>
      </c>
      <c r="N6604" s="29">
        <f t="shared" si="5634"/>
        <v>0</v>
      </c>
      <c r="O6604" s="29">
        <f t="shared" si="5634"/>
        <v>0</v>
      </c>
      <c r="P6604" s="29">
        <f t="shared" si="5621"/>
        <v>0</v>
      </c>
      <c r="Q6604" s="29">
        <f t="shared" si="5592"/>
        <v>0</v>
      </c>
    </row>
    <row r="6605" spans="1:17">
      <c r="A6605" s="12" t="s">
        <v>2042</v>
      </c>
      <c r="B6605" s="12" t="s">
        <v>129</v>
      </c>
      <c r="C6605" s="12" t="s">
        <v>972</v>
      </c>
      <c r="D6605" s="12" t="s">
        <v>2154</v>
      </c>
      <c r="E6605" s="18" t="s">
        <v>28</v>
      </c>
      <c r="F6605" s="18" t="s">
        <v>0</v>
      </c>
      <c r="G6605" s="81" t="s">
        <v>0</v>
      </c>
      <c r="H6605" s="18" t="s">
        <v>29</v>
      </c>
      <c r="I6605" s="3">
        <v>100</v>
      </c>
      <c r="J6605" s="3">
        <f t="shared" si="5633"/>
        <v>100</v>
      </c>
      <c r="K6605" s="3">
        <f t="shared" si="5633"/>
        <v>0</v>
      </c>
      <c r="L6605" s="3">
        <f t="shared" si="5619"/>
        <v>0</v>
      </c>
      <c r="M6605" s="3">
        <f t="shared" si="5634"/>
        <v>0</v>
      </c>
      <c r="N6605" s="3">
        <f t="shared" si="5634"/>
        <v>0</v>
      </c>
      <c r="O6605" s="3">
        <f t="shared" si="5634"/>
        <v>0</v>
      </c>
      <c r="P6605" s="3">
        <f t="shared" si="5621"/>
        <v>0</v>
      </c>
      <c r="Q6605" s="3">
        <f t="shared" si="5592"/>
        <v>0</v>
      </c>
    </row>
    <row r="6606" spans="1:17">
      <c r="A6606" s="12" t="s">
        <v>2042</v>
      </c>
      <c r="B6606" s="12" t="s">
        <v>129</v>
      </c>
      <c r="C6606" s="12" t="s">
        <v>972</v>
      </c>
      <c r="D6606" s="12" t="s">
        <v>2154</v>
      </c>
      <c r="E6606" s="11">
        <v>6148</v>
      </c>
      <c r="F6606" s="12"/>
      <c r="G6606" s="84" t="s">
        <v>3105</v>
      </c>
      <c r="H6606" s="13" t="s">
        <v>35</v>
      </c>
      <c r="I6606" s="2">
        <v>100</v>
      </c>
      <c r="J6606" s="2">
        <v>100</v>
      </c>
      <c r="K6606" s="2">
        <v>0</v>
      </c>
      <c r="L6606" s="2">
        <f t="shared" si="5619"/>
        <v>0</v>
      </c>
      <c r="M6606" s="2"/>
      <c r="N6606" s="2"/>
      <c r="O6606" s="2"/>
      <c r="P6606" s="2">
        <f t="shared" si="5621"/>
        <v>0</v>
      </c>
      <c r="Q6606" s="2">
        <f t="shared" si="5592"/>
        <v>0</v>
      </c>
    </row>
    <row r="6607" spans="1:17" ht="22.5">
      <c r="A6607" s="17" t="s">
        <v>0</v>
      </c>
      <c r="B6607" s="17" t="s">
        <v>0</v>
      </c>
      <c r="C6607" s="17" t="s">
        <v>0</v>
      </c>
      <c r="D6607" s="18" t="s">
        <v>0</v>
      </c>
      <c r="E6607" s="18" t="s">
        <v>0</v>
      </c>
      <c r="F6607" s="18" t="s">
        <v>0</v>
      </c>
      <c r="G6607" s="81" t="s">
        <v>0</v>
      </c>
      <c r="H6607" s="24" t="s">
        <v>58</v>
      </c>
      <c r="I6607" s="29">
        <v>20000</v>
      </c>
      <c r="J6607" s="29">
        <f t="shared" ref="J6607:K6608" si="5635">SUM(J6608)</f>
        <v>20000</v>
      </c>
      <c r="K6607" s="29">
        <f t="shared" si="5635"/>
        <v>15700</v>
      </c>
      <c r="L6607" s="29">
        <f t="shared" si="5619"/>
        <v>3000</v>
      </c>
      <c r="M6607" s="29">
        <f t="shared" ref="M6607:O6608" si="5636">SUM(M6608)</f>
        <v>1000</v>
      </c>
      <c r="N6607" s="29">
        <f t="shared" si="5636"/>
        <v>1000</v>
      </c>
      <c r="O6607" s="29">
        <f t="shared" si="5636"/>
        <v>1000</v>
      </c>
      <c r="P6607" s="29">
        <f t="shared" si="5621"/>
        <v>18700</v>
      </c>
      <c r="Q6607" s="29">
        <f t="shared" si="5592"/>
        <v>93.5</v>
      </c>
    </row>
    <row r="6608" spans="1:17">
      <c r="A6608" s="12" t="s">
        <v>2042</v>
      </c>
      <c r="B6608" s="12" t="s">
        <v>129</v>
      </c>
      <c r="C6608" s="12" t="s">
        <v>972</v>
      </c>
      <c r="D6608" s="12" t="s">
        <v>2154</v>
      </c>
      <c r="E6608" s="18" t="s">
        <v>50</v>
      </c>
      <c r="F6608" s="18" t="s">
        <v>0</v>
      </c>
      <c r="G6608" s="81" t="s">
        <v>0</v>
      </c>
      <c r="H6608" s="18" t="s">
        <v>51</v>
      </c>
      <c r="I6608" s="3">
        <v>20000</v>
      </c>
      <c r="J6608" s="3">
        <f t="shared" si="5635"/>
        <v>20000</v>
      </c>
      <c r="K6608" s="3">
        <f t="shared" si="5635"/>
        <v>15700</v>
      </c>
      <c r="L6608" s="3">
        <f t="shared" si="5619"/>
        <v>3000</v>
      </c>
      <c r="M6608" s="3">
        <f t="shared" si="5636"/>
        <v>1000</v>
      </c>
      <c r="N6608" s="3">
        <f t="shared" si="5636"/>
        <v>1000</v>
      </c>
      <c r="O6608" s="3">
        <f t="shared" si="5636"/>
        <v>1000</v>
      </c>
      <c r="P6608" s="3">
        <f t="shared" si="5621"/>
        <v>18700</v>
      </c>
      <c r="Q6608" s="3">
        <f t="shared" si="5592"/>
        <v>93.5</v>
      </c>
    </row>
    <row r="6609" spans="1:17">
      <c r="A6609" s="12" t="s">
        <v>2042</v>
      </c>
      <c r="B6609" s="12" t="s">
        <v>129</v>
      </c>
      <c r="C6609" s="12" t="s">
        <v>972</v>
      </c>
      <c r="D6609" s="12" t="s">
        <v>2154</v>
      </c>
      <c r="E6609" s="11">
        <v>8213</v>
      </c>
      <c r="F6609" s="12"/>
      <c r="G6609" s="84" t="s">
        <v>3105</v>
      </c>
      <c r="H6609" s="13" t="s">
        <v>54</v>
      </c>
      <c r="I6609" s="2">
        <v>20000</v>
      </c>
      <c r="J6609" s="2">
        <v>20000</v>
      </c>
      <c r="K6609" s="2">
        <v>15700</v>
      </c>
      <c r="L6609" s="2">
        <f t="shared" si="5619"/>
        <v>3000</v>
      </c>
      <c r="M6609" s="2">
        <v>1000</v>
      </c>
      <c r="N6609" s="2">
        <v>1000</v>
      </c>
      <c r="O6609" s="2">
        <v>1000</v>
      </c>
      <c r="P6609" s="2">
        <f t="shared" si="5621"/>
        <v>18700</v>
      </c>
      <c r="Q6609" s="2">
        <f t="shared" si="5592"/>
        <v>93.5</v>
      </c>
    </row>
    <row r="6610" spans="1:17">
      <c r="A6610" s="13" t="s">
        <v>0</v>
      </c>
      <c r="B6610" s="13" t="s">
        <v>0</v>
      </c>
      <c r="C6610" s="13" t="s">
        <v>0</v>
      </c>
      <c r="D6610" s="13" t="s">
        <v>0</v>
      </c>
      <c r="E6610" s="13" t="s">
        <v>0</v>
      </c>
      <c r="F6610" s="13" t="s">
        <v>0</v>
      </c>
      <c r="G6610" s="84" t="s">
        <v>0</v>
      </c>
      <c r="H6610" s="24" t="s">
        <v>2163</v>
      </c>
      <c r="I6610" s="29">
        <v>1107678</v>
      </c>
      <c r="J6610" s="29">
        <f t="shared" ref="J6610:K6610" si="5637">SUM(J6607,J6604,J6580)</f>
        <v>1109264</v>
      </c>
      <c r="K6610" s="29">
        <f t="shared" si="5637"/>
        <v>625474</v>
      </c>
      <c r="L6610" s="29">
        <f t="shared" si="5619"/>
        <v>287301</v>
      </c>
      <c r="M6610" s="29">
        <f t="shared" ref="M6610:O6610" si="5638">SUM(M6607,M6604,M6580)</f>
        <v>99860</v>
      </c>
      <c r="N6610" s="29">
        <f t="shared" si="5638"/>
        <v>94112</v>
      </c>
      <c r="O6610" s="29">
        <f t="shared" si="5638"/>
        <v>93329</v>
      </c>
      <c r="P6610" s="29">
        <f t="shared" si="5621"/>
        <v>912775</v>
      </c>
      <c r="Q6610" s="29">
        <f t="shared" si="5592"/>
        <v>82.28654314933145</v>
      </c>
    </row>
    <row r="6611" spans="1:17" ht="15.75" thickBot="1">
      <c r="A6611" s="13" t="s">
        <v>0</v>
      </c>
      <c r="B6611" s="13" t="s">
        <v>0</v>
      </c>
      <c r="C6611" s="13" t="s">
        <v>0</v>
      </c>
      <c r="D6611" s="13" t="s">
        <v>0</v>
      </c>
      <c r="E6611" s="13" t="s">
        <v>0</v>
      </c>
      <c r="F6611" s="13" t="s">
        <v>0</v>
      </c>
      <c r="G6611" s="84" t="s">
        <v>0</v>
      </c>
      <c r="H6611" s="18" t="s">
        <v>125</v>
      </c>
      <c r="I6611" s="3">
        <v>26</v>
      </c>
      <c r="J6611" s="3">
        <v>26</v>
      </c>
      <c r="K6611" s="3">
        <v>0</v>
      </c>
      <c r="L6611" s="3">
        <f t="shared" si="5619"/>
        <v>0</v>
      </c>
      <c r="M6611" s="3"/>
      <c r="N6611" s="3"/>
      <c r="O6611" s="3"/>
      <c r="P6611" s="3">
        <f t="shared" si="5621"/>
        <v>0</v>
      </c>
      <c r="Q6611" s="3">
        <f t="shared" si="5592"/>
        <v>0</v>
      </c>
    </row>
    <row r="6612" spans="1:17" ht="45.75" thickBot="1">
      <c r="A6612" s="109" t="s">
        <v>0</v>
      </c>
      <c r="B6612" s="109" t="s">
        <v>0</v>
      </c>
      <c r="C6612" s="109" t="s">
        <v>0</v>
      </c>
      <c r="D6612" s="109" t="s">
        <v>0</v>
      </c>
      <c r="E6612" s="109" t="s">
        <v>0</v>
      </c>
      <c r="F6612" s="109" t="s">
        <v>0</v>
      </c>
      <c r="G6612" s="121" t="s">
        <v>0</v>
      </c>
      <c r="H6612" s="1" t="s">
        <v>126</v>
      </c>
      <c r="I6612" s="1" t="s">
        <v>3016</v>
      </c>
      <c r="J6612" s="1" t="s">
        <v>3199</v>
      </c>
      <c r="K6612" s="1" t="s">
        <v>3198</v>
      </c>
      <c r="L6612" s="1" t="s">
        <v>3191</v>
      </c>
      <c r="M6612" s="1" t="s">
        <v>3193</v>
      </c>
      <c r="N6612" s="1" t="s">
        <v>3194</v>
      </c>
      <c r="O6612" s="1" t="s">
        <v>3195</v>
      </c>
      <c r="P6612" s="1" t="s">
        <v>3192</v>
      </c>
      <c r="Q6612" s="1" t="s">
        <v>3185</v>
      </c>
    </row>
    <row r="6613" spans="1:17">
      <c r="A6613" s="110"/>
      <c r="B6613" s="110"/>
      <c r="C6613" s="110"/>
      <c r="D6613" s="110"/>
      <c r="E6613" s="110"/>
      <c r="F6613" s="110"/>
      <c r="G6613" s="122"/>
      <c r="H6613" s="26" t="s">
        <v>0</v>
      </c>
      <c r="I6613" s="28">
        <v>1</v>
      </c>
      <c r="J6613" s="28">
        <v>2</v>
      </c>
      <c r="K6613" s="28">
        <v>3</v>
      </c>
      <c r="L6613" s="28" t="s">
        <v>3186</v>
      </c>
      <c r="M6613" s="28">
        <v>5</v>
      </c>
      <c r="N6613" s="28">
        <v>6</v>
      </c>
      <c r="O6613" s="28">
        <v>7</v>
      </c>
      <c r="P6613" s="28" t="s">
        <v>3187</v>
      </c>
      <c r="Q6613" s="28">
        <v>9</v>
      </c>
    </row>
    <row r="6614" spans="1:17">
      <c r="A6614" s="110"/>
      <c r="B6614" s="110"/>
      <c r="C6614" s="110"/>
      <c r="D6614" s="110"/>
      <c r="E6614" s="110"/>
      <c r="F6614" s="110"/>
      <c r="G6614" s="122"/>
      <c r="H6614" s="8" t="s">
        <v>194</v>
      </c>
      <c r="I6614" s="9">
        <v>1107678</v>
      </c>
      <c r="J6614" s="9">
        <f t="shared" ref="J6614" si="5639">SUM(J6610)</f>
        <v>1109264</v>
      </c>
      <c r="K6614" s="9">
        <f t="shared" ref="K6614" si="5640">SUM(K6610)</f>
        <v>625474</v>
      </c>
      <c r="L6614" s="9">
        <f t="shared" ref="L6614:L6615" si="5641">M6614+N6614+O6614</f>
        <v>287301</v>
      </c>
      <c r="M6614" s="9">
        <f t="shared" ref="M6614:O6614" si="5642">SUM(M6610)</f>
        <v>99860</v>
      </c>
      <c r="N6614" s="9">
        <f t="shared" si="5642"/>
        <v>94112</v>
      </c>
      <c r="O6614" s="9">
        <f t="shared" si="5642"/>
        <v>93329</v>
      </c>
      <c r="P6614" s="9">
        <f t="shared" ref="P6614:P6615" si="5643">SUM(K6614+L6614)</f>
        <v>912775</v>
      </c>
      <c r="Q6614" s="9">
        <f t="shared" si="5592"/>
        <v>82.28654314933145</v>
      </c>
    </row>
    <row r="6615" spans="1:17">
      <c r="A6615" s="110"/>
      <c r="B6615" s="110"/>
      <c r="C6615" s="110"/>
      <c r="D6615" s="110"/>
      <c r="E6615" s="110"/>
      <c r="F6615" s="110"/>
      <c r="G6615" s="122"/>
      <c r="H6615" s="10" t="s">
        <v>68</v>
      </c>
      <c r="I6615" s="9">
        <v>1107678</v>
      </c>
      <c r="J6615" s="9">
        <f t="shared" ref="J6615" si="5644">SUM(J6614)</f>
        <v>1109264</v>
      </c>
      <c r="K6615" s="9">
        <f t="shared" ref="K6615" si="5645">SUM(K6614)</f>
        <v>625474</v>
      </c>
      <c r="L6615" s="9">
        <f t="shared" si="5641"/>
        <v>287301</v>
      </c>
      <c r="M6615" s="9">
        <f t="shared" ref="M6615:O6615" si="5646">SUM(M6614)</f>
        <v>99860</v>
      </c>
      <c r="N6615" s="9">
        <f t="shared" si="5646"/>
        <v>94112</v>
      </c>
      <c r="O6615" s="9">
        <f t="shared" si="5646"/>
        <v>93329</v>
      </c>
      <c r="P6615" s="9">
        <f t="shared" si="5643"/>
        <v>912775</v>
      </c>
      <c r="Q6615" s="9">
        <f t="shared" si="5592"/>
        <v>82.28654314933145</v>
      </c>
    </row>
    <row r="6616" spans="1:17">
      <c r="A6616" s="111"/>
      <c r="B6616" s="111"/>
      <c r="C6616" s="111"/>
      <c r="D6616" s="111"/>
      <c r="E6616" s="111"/>
      <c r="F6616" s="111"/>
      <c r="G6616" s="123"/>
      <c r="Q6616" t="str">
        <f t="shared" si="5592"/>
        <v>-</v>
      </c>
    </row>
    <row r="6617" spans="1:17" ht="15.75" thickBot="1">
      <c r="A6617" s="13" t="s">
        <v>0</v>
      </c>
      <c r="B6617" s="13" t="s">
        <v>0</v>
      </c>
      <c r="C6617" s="13" t="s">
        <v>0</v>
      </c>
      <c r="D6617" s="13" t="s">
        <v>0</v>
      </c>
      <c r="E6617" s="13" t="s">
        <v>0</v>
      </c>
      <c r="F6617" s="13" t="s">
        <v>0</v>
      </c>
      <c r="G6617" s="84" t="s">
        <v>0</v>
      </c>
      <c r="H6617" s="27" t="s">
        <v>0</v>
      </c>
      <c r="I6617" s="27"/>
      <c r="J6617" s="27"/>
      <c r="K6617" s="27"/>
      <c r="L6617" s="27"/>
      <c r="M6617" s="27"/>
      <c r="N6617" s="27"/>
      <c r="O6617" s="27"/>
      <c r="P6617" s="27"/>
      <c r="Q6617" s="27" t="str">
        <f t="shared" si="5592"/>
        <v>-</v>
      </c>
    </row>
    <row r="6618" spans="1:17" ht="45.75" thickBot="1">
      <c r="A6618" s="1" t="s">
        <v>82</v>
      </c>
      <c r="B6618" s="1" t="s">
        <v>83</v>
      </c>
      <c r="C6618" s="1" t="s">
        <v>84</v>
      </c>
      <c r="D6618" s="19" t="s">
        <v>0</v>
      </c>
      <c r="E6618" s="1" t="s">
        <v>85</v>
      </c>
      <c r="F6618" s="1" t="s">
        <v>86</v>
      </c>
      <c r="G6618" s="82" t="s">
        <v>87</v>
      </c>
      <c r="H6618" s="1" t="s">
        <v>1</v>
      </c>
      <c r="I6618" s="1" t="s">
        <v>3016</v>
      </c>
      <c r="J6618" s="1" t="s">
        <v>3199</v>
      </c>
      <c r="K6618" s="1" t="s">
        <v>3198</v>
      </c>
      <c r="L6618" s="1" t="s">
        <v>3191</v>
      </c>
      <c r="M6618" s="1" t="s">
        <v>3193</v>
      </c>
      <c r="N6618" s="1" t="s">
        <v>3194</v>
      </c>
      <c r="O6618" s="1" t="s">
        <v>3195</v>
      </c>
      <c r="P6618" s="1" t="s">
        <v>3192</v>
      </c>
      <c r="Q6618" s="1" t="s">
        <v>3185</v>
      </c>
    </row>
    <row r="6619" spans="1:17">
      <c r="A6619" s="20" t="s">
        <v>0</v>
      </c>
      <c r="B6619" s="20" t="s">
        <v>0</v>
      </c>
      <c r="C6619" s="20" t="s">
        <v>0</v>
      </c>
      <c r="D6619" s="21" t="s">
        <v>0</v>
      </c>
      <c r="E6619" s="21" t="s">
        <v>0</v>
      </c>
      <c r="F6619" s="22" t="s">
        <v>0</v>
      </c>
      <c r="G6619" s="83" t="s">
        <v>0</v>
      </c>
      <c r="H6619" s="23" t="s">
        <v>0</v>
      </c>
      <c r="I6619" s="28">
        <v>1</v>
      </c>
      <c r="J6619" s="28">
        <v>2</v>
      </c>
      <c r="K6619" s="28">
        <v>3</v>
      </c>
      <c r="L6619" s="28" t="s">
        <v>3186</v>
      </c>
      <c r="M6619" s="28">
        <v>5</v>
      </c>
      <c r="N6619" s="28">
        <v>6</v>
      </c>
      <c r="O6619" s="28">
        <v>7</v>
      </c>
      <c r="P6619" s="28" t="s">
        <v>3187</v>
      </c>
      <c r="Q6619" s="28">
        <v>9</v>
      </c>
    </row>
    <row r="6620" spans="1:17">
      <c r="A6620" s="17" t="s">
        <v>2042</v>
      </c>
      <c r="B6620" s="17" t="s">
        <v>129</v>
      </c>
      <c r="C6620" s="12" t="s">
        <v>983</v>
      </c>
      <c r="D6620" s="12" t="s">
        <v>2164</v>
      </c>
      <c r="E6620" s="18" t="s">
        <v>0</v>
      </c>
      <c r="F6620" s="18" t="s">
        <v>0</v>
      </c>
      <c r="G6620" s="81" t="s">
        <v>0</v>
      </c>
      <c r="H6620" s="18" t="s">
        <v>2165</v>
      </c>
      <c r="I6620" s="11"/>
      <c r="J6620" s="11"/>
      <c r="K6620" s="11"/>
      <c r="L6620" s="11"/>
      <c r="M6620" s="11"/>
      <c r="N6620" s="11"/>
      <c r="O6620" s="11"/>
      <c r="P6620" s="11"/>
      <c r="Q6620" s="11" t="str">
        <f t="shared" si="5592"/>
        <v>-</v>
      </c>
    </row>
    <row r="6621" spans="1:17" ht="22.5">
      <c r="A6621" s="17" t="s">
        <v>0</v>
      </c>
      <c r="B6621" s="17" t="s">
        <v>0</v>
      </c>
      <c r="C6621" s="17" t="s">
        <v>0</v>
      </c>
      <c r="D6621" s="18" t="s">
        <v>0</v>
      </c>
      <c r="E6621" s="18" t="s">
        <v>0</v>
      </c>
      <c r="F6621" s="18" t="s">
        <v>0</v>
      </c>
      <c r="G6621" s="81" t="s">
        <v>0</v>
      </c>
      <c r="H6621" s="24" t="s">
        <v>27</v>
      </c>
      <c r="I6621" s="29">
        <v>351419</v>
      </c>
      <c r="J6621" s="29">
        <f t="shared" ref="J6621" si="5647">SUM(J6622,J6629,J6631)</f>
        <v>324785</v>
      </c>
      <c r="K6621" s="29">
        <f t="shared" ref="K6621" si="5648">SUM(K6622,K6629,K6631)</f>
        <v>168647</v>
      </c>
      <c r="L6621" s="29">
        <f t="shared" ref="L6621:L6652" si="5649">M6621+N6621+O6621</f>
        <v>77253</v>
      </c>
      <c r="M6621" s="29">
        <f t="shared" ref="M6621:O6621" si="5650">SUM(M6622,M6629,M6631)</f>
        <v>25751</v>
      </c>
      <c r="N6621" s="29">
        <f t="shared" si="5650"/>
        <v>25751</v>
      </c>
      <c r="O6621" s="29">
        <f t="shared" si="5650"/>
        <v>25751</v>
      </c>
      <c r="P6621" s="29">
        <f t="shared" ref="P6621:P6652" si="5651">SUM(K6621+L6621)</f>
        <v>245900</v>
      </c>
      <c r="Q6621" s="29">
        <f t="shared" ref="Q6621:Q6684" si="5652">IF(J6621=0,"-",P6621/J6621*100)</f>
        <v>75.711624613205657</v>
      </c>
    </row>
    <row r="6622" spans="1:17">
      <c r="A6622" s="12" t="s">
        <v>2042</v>
      </c>
      <c r="B6622" s="12" t="s">
        <v>129</v>
      </c>
      <c r="C6622" s="12" t="s">
        <v>983</v>
      </c>
      <c r="D6622" s="12" t="s">
        <v>2164</v>
      </c>
      <c r="E6622" s="18" t="s">
        <v>2</v>
      </c>
      <c r="F6622" s="18" t="s">
        <v>0</v>
      </c>
      <c r="G6622" s="81" t="s">
        <v>0</v>
      </c>
      <c r="H6622" s="18" t="s">
        <v>3</v>
      </c>
      <c r="I6622" s="3">
        <v>190301</v>
      </c>
      <c r="J6622" s="3">
        <f t="shared" ref="J6622" si="5653">SUM(J6623:J6624)</f>
        <v>190667</v>
      </c>
      <c r="K6622" s="3">
        <f t="shared" ref="K6622" si="5654">SUM(K6623:K6624)</f>
        <v>100400</v>
      </c>
      <c r="L6622" s="3">
        <f t="shared" si="5649"/>
        <v>50277</v>
      </c>
      <c r="M6622" s="3">
        <f t="shared" ref="M6622:O6622" si="5655">SUM(M6623:M6624)</f>
        <v>16759</v>
      </c>
      <c r="N6622" s="3">
        <f t="shared" si="5655"/>
        <v>16759</v>
      </c>
      <c r="O6622" s="3">
        <f t="shared" si="5655"/>
        <v>16759</v>
      </c>
      <c r="P6622" s="3">
        <f t="shared" si="5651"/>
        <v>150677</v>
      </c>
      <c r="Q6622" s="3">
        <f t="shared" si="5652"/>
        <v>79.02626044360062</v>
      </c>
    </row>
    <row r="6623" spans="1:17">
      <c r="A6623" s="12" t="s">
        <v>2042</v>
      </c>
      <c r="B6623" s="12" t="s">
        <v>129</v>
      </c>
      <c r="C6623" s="12" t="s">
        <v>983</v>
      </c>
      <c r="D6623" s="12" t="s">
        <v>2164</v>
      </c>
      <c r="E6623" s="11">
        <v>6111</v>
      </c>
      <c r="F6623" s="12"/>
      <c r="G6623" s="84" t="s">
        <v>3105</v>
      </c>
      <c r="H6623" s="13" t="s">
        <v>4</v>
      </c>
      <c r="I6623" s="2">
        <v>166357</v>
      </c>
      <c r="J6623" s="2">
        <v>166357</v>
      </c>
      <c r="K6623" s="2">
        <v>86714</v>
      </c>
      <c r="L6623" s="2">
        <f t="shared" si="5649"/>
        <v>45000</v>
      </c>
      <c r="M6623" s="2">
        <v>15000</v>
      </c>
      <c r="N6623" s="2">
        <v>15000</v>
      </c>
      <c r="O6623" s="2">
        <v>15000</v>
      </c>
      <c r="P6623" s="2">
        <f t="shared" si="5651"/>
        <v>131714</v>
      </c>
      <c r="Q6623" s="2">
        <f t="shared" si="5652"/>
        <v>79.175508094038733</v>
      </c>
    </row>
    <row r="6624" spans="1:17">
      <c r="A6624" s="17" t="s">
        <v>2042</v>
      </c>
      <c r="B6624" s="17" t="s">
        <v>129</v>
      </c>
      <c r="C6624" s="17" t="s">
        <v>983</v>
      </c>
      <c r="D6624" s="17" t="s">
        <v>2164</v>
      </c>
      <c r="E6624" s="17" t="s">
        <v>91</v>
      </c>
      <c r="F6624" s="12" t="s">
        <v>0</v>
      </c>
      <c r="G6624" s="84" t="s">
        <v>0</v>
      </c>
      <c r="H6624" s="18" t="s">
        <v>5</v>
      </c>
      <c r="I6624" s="3">
        <v>23944</v>
      </c>
      <c r="J6624" s="3">
        <f t="shared" ref="J6624:K6624" si="5656">SUM(J6625:J6628)</f>
        <v>24310</v>
      </c>
      <c r="K6624" s="3">
        <f t="shared" si="5656"/>
        <v>13686</v>
      </c>
      <c r="L6624" s="3">
        <f t="shared" si="5649"/>
        <v>5277</v>
      </c>
      <c r="M6624" s="3">
        <f t="shared" ref="M6624:O6624" si="5657">SUM(M6625:M6628)</f>
        <v>1759</v>
      </c>
      <c r="N6624" s="3">
        <f t="shared" si="5657"/>
        <v>1759</v>
      </c>
      <c r="O6624" s="3">
        <f t="shared" si="5657"/>
        <v>1759</v>
      </c>
      <c r="P6624" s="3">
        <f t="shared" si="5651"/>
        <v>18963</v>
      </c>
      <c r="Q6624" s="3">
        <f t="shared" si="5652"/>
        <v>78.004936240230364</v>
      </c>
    </row>
    <row r="6625" spans="1:17">
      <c r="A6625" s="12" t="s">
        <v>2042</v>
      </c>
      <c r="B6625" s="12" t="s">
        <v>129</v>
      </c>
      <c r="C6625" s="12" t="s">
        <v>983</v>
      </c>
      <c r="D6625" s="12" t="s">
        <v>2164</v>
      </c>
      <c r="E6625" s="11">
        <v>6112</v>
      </c>
      <c r="F6625" s="12" t="s">
        <v>2166</v>
      </c>
      <c r="G6625" s="84" t="s">
        <v>3105</v>
      </c>
      <c r="H6625" s="13" t="s">
        <v>9</v>
      </c>
      <c r="I6625" s="2">
        <v>2544</v>
      </c>
      <c r="J6625" s="2">
        <v>2544</v>
      </c>
      <c r="K6625" s="2">
        <v>1431</v>
      </c>
      <c r="L6625" s="2">
        <f t="shared" si="5649"/>
        <v>477</v>
      </c>
      <c r="M6625" s="2">
        <v>159</v>
      </c>
      <c r="N6625" s="2">
        <v>159</v>
      </c>
      <c r="O6625" s="2">
        <v>159</v>
      </c>
      <c r="P6625" s="2">
        <f t="shared" si="5651"/>
        <v>1908</v>
      </c>
      <c r="Q6625" s="2">
        <f t="shared" si="5652"/>
        <v>75</v>
      </c>
    </row>
    <row r="6626" spans="1:17">
      <c r="A6626" s="12" t="s">
        <v>2042</v>
      </c>
      <c r="B6626" s="12" t="s">
        <v>129</v>
      </c>
      <c r="C6626" s="12" t="s">
        <v>983</v>
      </c>
      <c r="D6626" s="12" t="s">
        <v>2164</v>
      </c>
      <c r="E6626" s="11">
        <v>6112</v>
      </c>
      <c r="F6626" s="12" t="s">
        <v>2167</v>
      </c>
      <c r="G6626" s="84" t="s">
        <v>3105</v>
      </c>
      <c r="H6626" s="13" t="s">
        <v>10</v>
      </c>
      <c r="I6626" s="2">
        <v>16500</v>
      </c>
      <c r="J6626" s="2">
        <v>16500</v>
      </c>
      <c r="K6626" s="2">
        <v>8589</v>
      </c>
      <c r="L6626" s="2">
        <f t="shared" si="5649"/>
        <v>4800</v>
      </c>
      <c r="M6626" s="2">
        <v>1600</v>
      </c>
      <c r="N6626" s="2">
        <v>1600</v>
      </c>
      <c r="O6626" s="2">
        <v>1600</v>
      </c>
      <c r="P6626" s="2">
        <f t="shared" si="5651"/>
        <v>13389</v>
      </c>
      <c r="Q6626" s="2">
        <f t="shared" si="5652"/>
        <v>81.145454545454541</v>
      </c>
    </row>
    <row r="6627" spans="1:17">
      <c r="A6627" s="12" t="s">
        <v>2042</v>
      </c>
      <c r="B6627" s="12" t="s">
        <v>129</v>
      </c>
      <c r="C6627" s="12" t="s">
        <v>983</v>
      </c>
      <c r="D6627" s="12" t="s">
        <v>2164</v>
      </c>
      <c r="E6627" s="11">
        <v>6112</v>
      </c>
      <c r="F6627" s="12" t="s">
        <v>2168</v>
      </c>
      <c r="G6627" s="84" t="s">
        <v>3105</v>
      </c>
      <c r="H6627" s="13" t="s">
        <v>7</v>
      </c>
      <c r="I6627" s="2">
        <v>3300</v>
      </c>
      <c r="J6627" s="2">
        <v>3666</v>
      </c>
      <c r="K6627" s="2">
        <v>3666</v>
      </c>
      <c r="L6627" s="2">
        <f t="shared" si="5649"/>
        <v>0</v>
      </c>
      <c r="M6627" s="2">
        <v>0</v>
      </c>
      <c r="N6627" s="2">
        <v>0</v>
      </c>
      <c r="O6627" s="2">
        <v>0</v>
      </c>
      <c r="P6627" s="2">
        <f t="shared" si="5651"/>
        <v>3666</v>
      </c>
      <c r="Q6627" s="2">
        <f t="shared" si="5652"/>
        <v>100</v>
      </c>
    </row>
    <row r="6628" spans="1:17">
      <c r="A6628" s="12" t="s">
        <v>2042</v>
      </c>
      <c r="B6628" s="12" t="s">
        <v>129</v>
      </c>
      <c r="C6628" s="12" t="s">
        <v>983</v>
      </c>
      <c r="D6628" s="12" t="s">
        <v>2164</v>
      </c>
      <c r="E6628" s="11">
        <v>6112</v>
      </c>
      <c r="F6628" s="12" t="s">
        <v>2169</v>
      </c>
      <c r="G6628" s="84" t="s">
        <v>3105</v>
      </c>
      <c r="H6628" s="13" t="s">
        <v>6</v>
      </c>
      <c r="I6628" s="2">
        <v>1600</v>
      </c>
      <c r="J6628" s="2">
        <v>1600</v>
      </c>
      <c r="K6628" s="2">
        <v>0</v>
      </c>
      <c r="L6628" s="2">
        <f t="shared" si="5649"/>
        <v>0</v>
      </c>
      <c r="M6628" s="2">
        <v>0</v>
      </c>
      <c r="N6628" s="2">
        <v>0</v>
      </c>
      <c r="O6628" s="2">
        <v>0</v>
      </c>
      <c r="P6628" s="2">
        <f t="shared" si="5651"/>
        <v>0</v>
      </c>
      <c r="Q6628" s="2">
        <f t="shared" si="5652"/>
        <v>0</v>
      </c>
    </row>
    <row r="6629" spans="1:17">
      <c r="A6629" s="12" t="s">
        <v>2042</v>
      </c>
      <c r="B6629" s="12" t="s">
        <v>129</v>
      </c>
      <c r="C6629" s="12" t="s">
        <v>983</v>
      </c>
      <c r="D6629" s="12" t="s">
        <v>2164</v>
      </c>
      <c r="E6629" s="18" t="s">
        <v>13</v>
      </c>
      <c r="F6629" s="18" t="s">
        <v>0</v>
      </c>
      <c r="G6629" s="81" t="s">
        <v>0</v>
      </c>
      <c r="H6629" s="18" t="s">
        <v>14</v>
      </c>
      <c r="I6629" s="3">
        <v>17467</v>
      </c>
      <c r="J6629" s="3">
        <f t="shared" ref="J6629:K6629" si="5658">SUM(J6630)</f>
        <v>17467</v>
      </c>
      <c r="K6629" s="3">
        <f t="shared" si="5658"/>
        <v>9105</v>
      </c>
      <c r="L6629" s="3">
        <f t="shared" si="5649"/>
        <v>4800</v>
      </c>
      <c r="M6629" s="3">
        <f t="shared" ref="M6629:O6629" si="5659">SUM(M6630)</f>
        <v>1600</v>
      </c>
      <c r="N6629" s="3">
        <f t="shared" si="5659"/>
        <v>1600</v>
      </c>
      <c r="O6629" s="3">
        <f t="shared" si="5659"/>
        <v>1600</v>
      </c>
      <c r="P6629" s="3">
        <f t="shared" si="5651"/>
        <v>13905</v>
      </c>
      <c r="Q6629" s="3">
        <f t="shared" si="5652"/>
        <v>79.607259403446491</v>
      </c>
    </row>
    <row r="6630" spans="1:17">
      <c r="A6630" s="12" t="s">
        <v>2042</v>
      </c>
      <c r="B6630" s="12" t="s">
        <v>129</v>
      </c>
      <c r="C6630" s="12" t="s">
        <v>983</v>
      </c>
      <c r="D6630" s="12" t="s">
        <v>2164</v>
      </c>
      <c r="E6630" s="11">
        <v>6121</v>
      </c>
      <c r="F6630" s="12"/>
      <c r="G6630" s="84" t="s">
        <v>3105</v>
      </c>
      <c r="H6630" s="13" t="s">
        <v>15</v>
      </c>
      <c r="I6630" s="2">
        <v>17467</v>
      </c>
      <c r="J6630" s="2">
        <v>17467</v>
      </c>
      <c r="K6630" s="2">
        <v>9105</v>
      </c>
      <c r="L6630" s="2">
        <f t="shared" si="5649"/>
        <v>4800</v>
      </c>
      <c r="M6630" s="2">
        <v>1600</v>
      </c>
      <c r="N6630" s="2">
        <v>1600</v>
      </c>
      <c r="O6630" s="2">
        <v>1600</v>
      </c>
      <c r="P6630" s="2">
        <f t="shared" si="5651"/>
        <v>13905</v>
      </c>
      <c r="Q6630" s="2">
        <f t="shared" si="5652"/>
        <v>79.607259403446491</v>
      </c>
    </row>
    <row r="6631" spans="1:17">
      <c r="A6631" s="12" t="s">
        <v>2042</v>
      </c>
      <c r="B6631" s="12" t="s">
        <v>129</v>
      </c>
      <c r="C6631" s="12" t="s">
        <v>983</v>
      </c>
      <c r="D6631" s="12" t="s">
        <v>2164</v>
      </c>
      <c r="E6631" s="18" t="s">
        <v>16</v>
      </c>
      <c r="F6631" s="18" t="s">
        <v>0</v>
      </c>
      <c r="G6631" s="81" t="s">
        <v>0</v>
      </c>
      <c r="H6631" s="18" t="s">
        <v>17</v>
      </c>
      <c r="I6631" s="3">
        <v>143651</v>
      </c>
      <c r="J6631" s="3">
        <f t="shared" ref="J6631:K6631" si="5660">SUM(J6632:J6640)</f>
        <v>116651</v>
      </c>
      <c r="K6631" s="3">
        <f t="shared" si="5660"/>
        <v>59142</v>
      </c>
      <c r="L6631" s="3">
        <f t="shared" si="5649"/>
        <v>22176</v>
      </c>
      <c r="M6631" s="3">
        <f t="shared" ref="M6631:O6631" si="5661">SUM(M6632:M6640)</f>
        <v>7392</v>
      </c>
      <c r="N6631" s="3">
        <f t="shared" si="5661"/>
        <v>7392</v>
      </c>
      <c r="O6631" s="3">
        <f t="shared" si="5661"/>
        <v>7392</v>
      </c>
      <c r="P6631" s="3">
        <f t="shared" si="5651"/>
        <v>81318</v>
      </c>
      <c r="Q6631" s="3">
        <f t="shared" si="5652"/>
        <v>69.710503981963285</v>
      </c>
    </row>
    <row r="6632" spans="1:17">
      <c r="A6632" s="12" t="s">
        <v>2042</v>
      </c>
      <c r="B6632" s="12" t="s">
        <v>129</v>
      </c>
      <c r="C6632" s="12" t="s">
        <v>983</v>
      </c>
      <c r="D6632" s="12" t="s">
        <v>2164</v>
      </c>
      <c r="E6632" s="11">
        <v>6131</v>
      </c>
      <c r="F6632" s="12"/>
      <c r="G6632" s="84" t="s">
        <v>3105</v>
      </c>
      <c r="H6632" s="13" t="s">
        <v>18</v>
      </c>
      <c r="I6632" s="2">
        <v>1100</v>
      </c>
      <c r="J6632" s="2">
        <v>100</v>
      </c>
      <c r="K6632" s="2">
        <v>0</v>
      </c>
      <c r="L6632" s="2">
        <f t="shared" si="5649"/>
        <v>0</v>
      </c>
      <c r="M6632" s="2">
        <v>0</v>
      </c>
      <c r="N6632" s="2">
        <v>0</v>
      </c>
      <c r="O6632" s="2">
        <v>0</v>
      </c>
      <c r="P6632" s="2">
        <f t="shared" si="5651"/>
        <v>0</v>
      </c>
      <c r="Q6632" s="2">
        <f t="shared" si="5652"/>
        <v>0</v>
      </c>
    </row>
    <row r="6633" spans="1:17">
      <c r="A6633" s="12" t="s">
        <v>2042</v>
      </c>
      <c r="B6633" s="12" t="s">
        <v>129</v>
      </c>
      <c r="C6633" s="12" t="s">
        <v>983</v>
      </c>
      <c r="D6633" s="12" t="s">
        <v>2164</v>
      </c>
      <c r="E6633" s="11">
        <v>6132</v>
      </c>
      <c r="F6633" s="12"/>
      <c r="G6633" s="84" t="s">
        <v>3105</v>
      </c>
      <c r="H6633" s="13" t="s">
        <v>19</v>
      </c>
      <c r="I6633" s="2">
        <v>45000</v>
      </c>
      <c r="J6633" s="2">
        <v>45000</v>
      </c>
      <c r="K6633" s="2">
        <v>19795</v>
      </c>
      <c r="L6633" s="2">
        <f t="shared" si="5649"/>
        <v>4800</v>
      </c>
      <c r="M6633" s="2">
        <v>1600</v>
      </c>
      <c r="N6633" s="2">
        <v>1600</v>
      </c>
      <c r="O6633" s="2">
        <v>1600</v>
      </c>
      <c r="P6633" s="2">
        <f t="shared" si="5651"/>
        <v>24595</v>
      </c>
      <c r="Q6633" s="2">
        <f t="shared" si="5652"/>
        <v>54.655555555555559</v>
      </c>
    </row>
    <row r="6634" spans="1:17">
      <c r="A6634" s="12" t="s">
        <v>2042</v>
      </c>
      <c r="B6634" s="12" t="s">
        <v>129</v>
      </c>
      <c r="C6634" s="12" t="s">
        <v>983</v>
      </c>
      <c r="D6634" s="12" t="s">
        <v>2164</v>
      </c>
      <c r="E6634" s="11">
        <v>6133</v>
      </c>
      <c r="F6634" s="12"/>
      <c r="G6634" s="84" t="s">
        <v>3105</v>
      </c>
      <c r="H6634" s="13" t="s">
        <v>20</v>
      </c>
      <c r="I6634" s="2">
        <v>6900</v>
      </c>
      <c r="J6634" s="2">
        <v>6900</v>
      </c>
      <c r="K6634" s="2">
        <v>4500</v>
      </c>
      <c r="L6634" s="2">
        <f t="shared" si="5649"/>
        <v>1725</v>
      </c>
      <c r="M6634" s="2">
        <v>575</v>
      </c>
      <c r="N6634" s="2">
        <v>575</v>
      </c>
      <c r="O6634" s="2">
        <v>575</v>
      </c>
      <c r="P6634" s="2">
        <f t="shared" si="5651"/>
        <v>6225</v>
      </c>
      <c r="Q6634" s="2">
        <f t="shared" si="5652"/>
        <v>90.217391304347828</v>
      </c>
    </row>
    <row r="6635" spans="1:17">
      <c r="A6635" s="12" t="s">
        <v>2042</v>
      </c>
      <c r="B6635" s="12" t="s">
        <v>129</v>
      </c>
      <c r="C6635" s="12" t="s">
        <v>983</v>
      </c>
      <c r="D6635" s="12" t="s">
        <v>2164</v>
      </c>
      <c r="E6635" s="11">
        <v>6134</v>
      </c>
      <c r="F6635" s="12"/>
      <c r="G6635" s="84" t="s">
        <v>3105</v>
      </c>
      <c r="H6635" s="13" t="s">
        <v>21</v>
      </c>
      <c r="I6635" s="2">
        <v>1000</v>
      </c>
      <c r="J6635" s="2">
        <v>1000</v>
      </c>
      <c r="K6635" s="2">
        <v>830</v>
      </c>
      <c r="L6635" s="2">
        <f t="shared" si="5649"/>
        <v>0</v>
      </c>
      <c r="M6635" s="2">
        <v>0</v>
      </c>
      <c r="N6635" s="2">
        <v>0</v>
      </c>
      <c r="O6635" s="2">
        <v>0</v>
      </c>
      <c r="P6635" s="2">
        <f t="shared" si="5651"/>
        <v>830</v>
      </c>
      <c r="Q6635" s="2">
        <f t="shared" si="5652"/>
        <v>83</v>
      </c>
    </row>
    <row r="6636" spans="1:17">
      <c r="A6636" s="12" t="s">
        <v>2042</v>
      </c>
      <c r="B6636" s="12" t="s">
        <v>129</v>
      </c>
      <c r="C6636" s="12" t="s">
        <v>983</v>
      </c>
      <c r="D6636" s="12" t="s">
        <v>2164</v>
      </c>
      <c r="E6636" s="11">
        <v>6135</v>
      </c>
      <c r="F6636" s="12"/>
      <c r="G6636" s="84" t="s">
        <v>3105</v>
      </c>
      <c r="H6636" s="13" t="s">
        <v>22</v>
      </c>
      <c r="I6636" s="2">
        <v>100</v>
      </c>
      <c r="J6636" s="2">
        <v>100</v>
      </c>
      <c r="K6636" s="2">
        <v>0</v>
      </c>
      <c r="L6636" s="2">
        <f t="shared" si="5649"/>
        <v>0</v>
      </c>
      <c r="M6636" s="2">
        <v>0</v>
      </c>
      <c r="N6636" s="2">
        <v>0</v>
      </c>
      <c r="O6636" s="2">
        <v>0</v>
      </c>
      <c r="P6636" s="2">
        <f t="shared" si="5651"/>
        <v>0</v>
      </c>
      <c r="Q6636" s="2">
        <f t="shared" si="5652"/>
        <v>0</v>
      </c>
    </row>
    <row r="6637" spans="1:17">
      <c r="A6637" s="12" t="s">
        <v>2042</v>
      </c>
      <c r="B6637" s="12" t="s">
        <v>129</v>
      </c>
      <c r="C6637" s="12" t="s">
        <v>983</v>
      </c>
      <c r="D6637" s="12" t="s">
        <v>2164</v>
      </c>
      <c r="E6637" s="11">
        <v>6136</v>
      </c>
      <c r="F6637" s="12"/>
      <c r="G6637" s="84" t="s">
        <v>3105</v>
      </c>
      <c r="H6637" s="13" t="s">
        <v>23</v>
      </c>
      <c r="I6637" s="2">
        <v>1410</v>
      </c>
      <c r="J6637" s="2">
        <v>1410</v>
      </c>
      <c r="K6637" s="2">
        <v>834</v>
      </c>
      <c r="L6637" s="2">
        <f t="shared" si="5649"/>
        <v>351</v>
      </c>
      <c r="M6637" s="2">
        <v>117</v>
      </c>
      <c r="N6637" s="2">
        <v>117</v>
      </c>
      <c r="O6637" s="2">
        <v>117</v>
      </c>
      <c r="P6637" s="2">
        <f t="shared" si="5651"/>
        <v>1185</v>
      </c>
      <c r="Q6637" s="2">
        <f t="shared" si="5652"/>
        <v>84.042553191489361</v>
      </c>
    </row>
    <row r="6638" spans="1:17">
      <c r="A6638" s="12" t="s">
        <v>2042</v>
      </c>
      <c r="B6638" s="12" t="s">
        <v>129</v>
      </c>
      <c r="C6638" s="12" t="s">
        <v>983</v>
      </c>
      <c r="D6638" s="12" t="s">
        <v>2164</v>
      </c>
      <c r="E6638" s="11">
        <v>6137</v>
      </c>
      <c r="F6638" s="12"/>
      <c r="G6638" s="84" t="s">
        <v>3105</v>
      </c>
      <c r="H6638" s="13" t="s">
        <v>24</v>
      </c>
      <c r="I6638" s="2">
        <v>1500</v>
      </c>
      <c r="J6638" s="2">
        <v>500</v>
      </c>
      <c r="K6638" s="2">
        <v>260</v>
      </c>
      <c r="L6638" s="2">
        <f t="shared" si="5649"/>
        <v>150</v>
      </c>
      <c r="M6638" s="2">
        <v>50</v>
      </c>
      <c r="N6638" s="2">
        <v>50</v>
      </c>
      <c r="O6638" s="2">
        <v>50</v>
      </c>
      <c r="P6638" s="2">
        <f t="shared" si="5651"/>
        <v>410</v>
      </c>
      <c r="Q6638" s="2">
        <f t="shared" si="5652"/>
        <v>82</v>
      </c>
    </row>
    <row r="6639" spans="1:17">
      <c r="A6639" s="12" t="s">
        <v>2042</v>
      </c>
      <c r="B6639" s="12" t="s">
        <v>129</v>
      </c>
      <c r="C6639" s="12" t="s">
        <v>983</v>
      </c>
      <c r="D6639" s="12" t="s">
        <v>2164</v>
      </c>
      <c r="E6639" s="11">
        <v>6138</v>
      </c>
      <c r="F6639" s="12"/>
      <c r="G6639" s="84" t="s">
        <v>3105</v>
      </c>
      <c r="H6639" s="13" t="s">
        <v>25</v>
      </c>
      <c r="I6639" s="2">
        <v>500</v>
      </c>
      <c r="J6639" s="2">
        <v>500</v>
      </c>
      <c r="K6639" s="2">
        <v>500</v>
      </c>
      <c r="L6639" s="2">
        <f t="shared" si="5649"/>
        <v>0</v>
      </c>
      <c r="M6639" s="2">
        <v>0</v>
      </c>
      <c r="N6639" s="2">
        <v>0</v>
      </c>
      <c r="O6639" s="2">
        <v>0</v>
      </c>
      <c r="P6639" s="2">
        <f t="shared" si="5651"/>
        <v>500</v>
      </c>
      <c r="Q6639" s="2">
        <f t="shared" si="5652"/>
        <v>100</v>
      </c>
    </row>
    <row r="6640" spans="1:17">
      <c r="A6640" s="17" t="s">
        <v>2042</v>
      </c>
      <c r="B6640" s="17" t="s">
        <v>129</v>
      </c>
      <c r="C6640" s="17" t="s">
        <v>983</v>
      </c>
      <c r="D6640" s="17" t="s">
        <v>2164</v>
      </c>
      <c r="E6640" s="17" t="s">
        <v>99</v>
      </c>
      <c r="F6640" s="12" t="s">
        <v>0</v>
      </c>
      <c r="G6640" s="84" t="s">
        <v>0</v>
      </c>
      <c r="H6640" s="18" t="s">
        <v>26</v>
      </c>
      <c r="I6640" s="3">
        <v>86141</v>
      </c>
      <c r="J6640" s="3">
        <f t="shared" ref="J6640:K6640" si="5662">SUM(J6641:J6643)</f>
        <v>61141</v>
      </c>
      <c r="K6640" s="3">
        <f t="shared" si="5662"/>
        <v>32423</v>
      </c>
      <c r="L6640" s="3">
        <f t="shared" si="5649"/>
        <v>15150</v>
      </c>
      <c r="M6640" s="3">
        <f t="shared" ref="M6640:O6640" si="5663">SUM(M6641:M6643)</f>
        <v>5050</v>
      </c>
      <c r="N6640" s="3">
        <f t="shared" si="5663"/>
        <v>5050</v>
      </c>
      <c r="O6640" s="3">
        <f t="shared" si="5663"/>
        <v>5050</v>
      </c>
      <c r="P6640" s="3">
        <f t="shared" si="5651"/>
        <v>47573</v>
      </c>
      <c r="Q6640" s="3">
        <f t="shared" si="5652"/>
        <v>77.808671758721644</v>
      </c>
    </row>
    <row r="6641" spans="1:17">
      <c r="A6641" s="12" t="s">
        <v>2042</v>
      </c>
      <c r="B6641" s="12" t="s">
        <v>129</v>
      </c>
      <c r="C6641" s="12" t="s">
        <v>983</v>
      </c>
      <c r="D6641" s="12" t="s">
        <v>2164</v>
      </c>
      <c r="E6641" s="11">
        <v>6139</v>
      </c>
      <c r="F6641" s="12"/>
      <c r="G6641" s="84" t="s">
        <v>3105</v>
      </c>
      <c r="H6641" s="13" t="s">
        <v>26</v>
      </c>
      <c r="I6641" s="2">
        <v>85000</v>
      </c>
      <c r="J6641" s="2">
        <v>60000</v>
      </c>
      <c r="K6641" s="2">
        <v>31700</v>
      </c>
      <c r="L6641" s="2">
        <f t="shared" si="5649"/>
        <v>15000</v>
      </c>
      <c r="M6641" s="2">
        <v>5000</v>
      </c>
      <c r="N6641" s="2">
        <v>5000</v>
      </c>
      <c r="O6641" s="2">
        <v>5000</v>
      </c>
      <c r="P6641" s="2">
        <f t="shared" si="5651"/>
        <v>46700</v>
      </c>
      <c r="Q6641" s="2">
        <f t="shared" si="5652"/>
        <v>77.833333333333329</v>
      </c>
    </row>
    <row r="6642" spans="1:17">
      <c r="A6642" s="12" t="s">
        <v>2042</v>
      </c>
      <c r="B6642" s="12" t="s">
        <v>129</v>
      </c>
      <c r="C6642" s="12" t="s">
        <v>983</v>
      </c>
      <c r="D6642" s="12" t="s">
        <v>2164</v>
      </c>
      <c r="E6642" s="11">
        <v>6139</v>
      </c>
      <c r="F6642" s="12" t="s">
        <v>2170</v>
      </c>
      <c r="G6642" s="84" t="s">
        <v>3105</v>
      </c>
      <c r="H6642" s="13" t="s">
        <v>108</v>
      </c>
      <c r="I6642" s="2">
        <v>541</v>
      </c>
      <c r="J6642" s="2">
        <v>541</v>
      </c>
      <c r="K6642" s="2">
        <v>283</v>
      </c>
      <c r="L6642" s="2">
        <f t="shared" si="5649"/>
        <v>150</v>
      </c>
      <c r="M6642" s="2">
        <v>50</v>
      </c>
      <c r="N6642" s="2">
        <v>50</v>
      </c>
      <c r="O6642" s="2">
        <v>50</v>
      </c>
      <c r="P6642" s="2">
        <f t="shared" si="5651"/>
        <v>433</v>
      </c>
      <c r="Q6642" s="2">
        <f t="shared" si="5652"/>
        <v>80.036968576709796</v>
      </c>
    </row>
    <row r="6643" spans="1:17" ht="22.5">
      <c r="A6643" s="12" t="s">
        <v>2042</v>
      </c>
      <c r="B6643" s="12" t="s">
        <v>129</v>
      </c>
      <c r="C6643" s="12" t="s">
        <v>983</v>
      </c>
      <c r="D6643" s="12" t="s">
        <v>2164</v>
      </c>
      <c r="E6643" s="11">
        <v>6139</v>
      </c>
      <c r="F6643" s="12" t="s">
        <v>2171</v>
      </c>
      <c r="G6643" s="84" t="s">
        <v>3105</v>
      </c>
      <c r="H6643" s="13" t="s">
        <v>114</v>
      </c>
      <c r="I6643" s="2">
        <v>600</v>
      </c>
      <c r="J6643" s="2">
        <v>600</v>
      </c>
      <c r="K6643" s="2">
        <v>440</v>
      </c>
      <c r="L6643" s="2">
        <f t="shared" si="5649"/>
        <v>0</v>
      </c>
      <c r="M6643" s="2"/>
      <c r="N6643" s="2"/>
      <c r="O6643" s="2"/>
      <c r="P6643" s="2">
        <f t="shared" si="5651"/>
        <v>440</v>
      </c>
      <c r="Q6643" s="2">
        <f t="shared" si="5652"/>
        <v>73.333333333333329</v>
      </c>
    </row>
    <row r="6644" spans="1:17" ht="22.5">
      <c r="A6644" s="17" t="s">
        <v>0</v>
      </c>
      <c r="B6644" s="17" t="s">
        <v>0</v>
      </c>
      <c r="C6644" s="17" t="s">
        <v>0</v>
      </c>
      <c r="D6644" s="18" t="s">
        <v>0</v>
      </c>
      <c r="E6644" s="18" t="s">
        <v>0</v>
      </c>
      <c r="F6644" s="18" t="s">
        <v>0</v>
      </c>
      <c r="G6644" s="81" t="s">
        <v>0</v>
      </c>
      <c r="H6644" s="24" t="s">
        <v>36</v>
      </c>
      <c r="I6644" s="29">
        <v>50</v>
      </c>
      <c r="J6644" s="29">
        <f t="shared" ref="J6644:K6645" si="5664">SUM(J6645)</f>
        <v>50</v>
      </c>
      <c r="K6644" s="29">
        <f t="shared" si="5664"/>
        <v>0</v>
      </c>
      <c r="L6644" s="29">
        <f t="shared" si="5649"/>
        <v>0</v>
      </c>
      <c r="M6644" s="29">
        <f t="shared" ref="M6644:O6645" si="5665">SUM(M6645)</f>
        <v>0</v>
      </c>
      <c r="N6644" s="29">
        <f t="shared" si="5665"/>
        <v>0</v>
      </c>
      <c r="O6644" s="29">
        <f t="shared" si="5665"/>
        <v>0</v>
      </c>
      <c r="P6644" s="29">
        <f t="shared" si="5651"/>
        <v>0</v>
      </c>
      <c r="Q6644" s="29">
        <f t="shared" si="5652"/>
        <v>0</v>
      </c>
    </row>
    <row r="6645" spans="1:17">
      <c r="A6645" s="12" t="s">
        <v>2042</v>
      </c>
      <c r="B6645" s="12" t="s">
        <v>129</v>
      </c>
      <c r="C6645" s="12" t="s">
        <v>983</v>
      </c>
      <c r="D6645" s="12" t="s">
        <v>2164</v>
      </c>
      <c r="E6645" s="18" t="s">
        <v>28</v>
      </c>
      <c r="F6645" s="18" t="s">
        <v>0</v>
      </c>
      <c r="G6645" s="81" t="s">
        <v>0</v>
      </c>
      <c r="H6645" s="18" t="s">
        <v>29</v>
      </c>
      <c r="I6645" s="3">
        <v>50</v>
      </c>
      <c r="J6645" s="3">
        <f t="shared" si="5664"/>
        <v>50</v>
      </c>
      <c r="K6645" s="3">
        <f t="shared" si="5664"/>
        <v>0</v>
      </c>
      <c r="L6645" s="3">
        <f t="shared" si="5649"/>
        <v>0</v>
      </c>
      <c r="M6645" s="3">
        <f t="shared" si="5665"/>
        <v>0</v>
      </c>
      <c r="N6645" s="3">
        <f t="shared" si="5665"/>
        <v>0</v>
      </c>
      <c r="O6645" s="3">
        <f t="shared" si="5665"/>
        <v>0</v>
      </c>
      <c r="P6645" s="3">
        <f t="shared" si="5651"/>
        <v>0</v>
      </c>
      <c r="Q6645" s="3">
        <f t="shared" si="5652"/>
        <v>0</v>
      </c>
    </row>
    <row r="6646" spans="1:17">
      <c r="A6646" s="12" t="s">
        <v>2042</v>
      </c>
      <c r="B6646" s="12" t="s">
        <v>129</v>
      </c>
      <c r="C6646" s="12" t="s">
        <v>983</v>
      </c>
      <c r="D6646" s="12" t="s">
        <v>2164</v>
      </c>
      <c r="E6646" s="11">
        <v>6148</v>
      </c>
      <c r="F6646" s="12"/>
      <c r="G6646" s="84" t="s">
        <v>3105</v>
      </c>
      <c r="H6646" s="13" t="s">
        <v>35</v>
      </c>
      <c r="I6646" s="2">
        <v>50</v>
      </c>
      <c r="J6646" s="2">
        <v>50</v>
      </c>
      <c r="K6646" s="2">
        <v>0</v>
      </c>
      <c r="L6646" s="2">
        <f t="shared" si="5649"/>
        <v>0</v>
      </c>
      <c r="M6646" s="2"/>
      <c r="N6646" s="2"/>
      <c r="O6646" s="2"/>
      <c r="P6646" s="2">
        <f t="shared" si="5651"/>
        <v>0</v>
      </c>
      <c r="Q6646" s="2">
        <f t="shared" si="5652"/>
        <v>0</v>
      </c>
    </row>
    <row r="6647" spans="1:17" ht="22.5">
      <c r="A6647" s="17" t="s">
        <v>0</v>
      </c>
      <c r="B6647" s="17" t="s">
        <v>0</v>
      </c>
      <c r="C6647" s="17" t="s">
        <v>0</v>
      </c>
      <c r="D6647" s="18" t="s">
        <v>0</v>
      </c>
      <c r="E6647" s="18" t="s">
        <v>0</v>
      </c>
      <c r="F6647" s="18" t="s">
        <v>0</v>
      </c>
      <c r="G6647" s="81" t="s">
        <v>0</v>
      </c>
      <c r="H6647" s="24" t="s">
        <v>58</v>
      </c>
      <c r="I6647" s="29">
        <v>3150</v>
      </c>
      <c r="J6647" s="29">
        <f t="shared" ref="J6647:K6647" si="5666">SUM(J6648)</f>
        <v>3150</v>
      </c>
      <c r="K6647" s="29">
        <f t="shared" si="5666"/>
        <v>0</v>
      </c>
      <c r="L6647" s="29">
        <f t="shared" si="5649"/>
        <v>0</v>
      </c>
      <c r="M6647" s="29">
        <f t="shared" ref="M6647:O6647" si="5667">SUM(M6648)</f>
        <v>0</v>
      </c>
      <c r="N6647" s="29">
        <f t="shared" si="5667"/>
        <v>0</v>
      </c>
      <c r="O6647" s="29">
        <f t="shared" si="5667"/>
        <v>0</v>
      </c>
      <c r="P6647" s="29">
        <f t="shared" si="5651"/>
        <v>0</v>
      </c>
      <c r="Q6647" s="29">
        <f t="shared" si="5652"/>
        <v>0</v>
      </c>
    </row>
    <row r="6648" spans="1:17">
      <c r="A6648" s="12" t="s">
        <v>2042</v>
      </c>
      <c r="B6648" s="12" t="s">
        <v>129</v>
      </c>
      <c r="C6648" s="12" t="s">
        <v>983</v>
      </c>
      <c r="D6648" s="12" t="s">
        <v>2164</v>
      </c>
      <c r="E6648" s="18" t="s">
        <v>50</v>
      </c>
      <c r="F6648" s="18" t="s">
        <v>0</v>
      </c>
      <c r="G6648" s="81" t="s">
        <v>0</v>
      </c>
      <c r="H6648" s="18" t="s">
        <v>51</v>
      </c>
      <c r="I6648" s="3">
        <v>3150</v>
      </c>
      <c r="J6648" s="3">
        <f t="shared" ref="J6648" si="5668">SUM(J6649:J6650)</f>
        <v>3150</v>
      </c>
      <c r="K6648" s="3">
        <f t="shared" ref="K6648" si="5669">SUM(K6649:K6650)</f>
        <v>0</v>
      </c>
      <c r="L6648" s="3">
        <f t="shared" si="5649"/>
        <v>0</v>
      </c>
      <c r="M6648" s="3">
        <f t="shared" ref="M6648:O6648" si="5670">SUM(M6649:M6650)</f>
        <v>0</v>
      </c>
      <c r="N6648" s="3">
        <f t="shared" si="5670"/>
        <v>0</v>
      </c>
      <c r="O6648" s="3">
        <f t="shared" si="5670"/>
        <v>0</v>
      </c>
      <c r="P6648" s="3">
        <f t="shared" si="5651"/>
        <v>0</v>
      </c>
      <c r="Q6648" s="3">
        <f t="shared" si="5652"/>
        <v>0</v>
      </c>
    </row>
    <row r="6649" spans="1:17">
      <c r="A6649" s="12" t="s">
        <v>2042</v>
      </c>
      <c r="B6649" s="12" t="s">
        <v>129</v>
      </c>
      <c r="C6649" s="12" t="s">
        <v>983</v>
      </c>
      <c r="D6649" s="12" t="s">
        <v>2164</v>
      </c>
      <c r="E6649" s="11">
        <v>8213</v>
      </c>
      <c r="F6649" s="12"/>
      <c r="G6649" s="84" t="s">
        <v>3105</v>
      </c>
      <c r="H6649" s="13" t="s">
        <v>54</v>
      </c>
      <c r="I6649" s="2">
        <v>3100</v>
      </c>
      <c r="J6649" s="2">
        <v>3100</v>
      </c>
      <c r="K6649" s="2">
        <v>0</v>
      </c>
      <c r="L6649" s="2">
        <f t="shared" si="5649"/>
        <v>0</v>
      </c>
      <c r="M6649" s="2"/>
      <c r="N6649" s="2"/>
      <c r="O6649" s="2"/>
      <c r="P6649" s="2">
        <f t="shared" si="5651"/>
        <v>0</v>
      </c>
      <c r="Q6649" s="2">
        <f t="shared" si="5652"/>
        <v>0</v>
      </c>
    </row>
    <row r="6650" spans="1:17">
      <c r="A6650" s="12" t="s">
        <v>2042</v>
      </c>
      <c r="B6650" s="12" t="s">
        <v>129</v>
      </c>
      <c r="C6650" s="12" t="s">
        <v>983</v>
      </c>
      <c r="D6650" s="12" t="s">
        <v>2164</v>
      </c>
      <c r="E6650" s="11">
        <v>8216</v>
      </c>
      <c r="F6650" s="12"/>
      <c r="G6650" s="84" t="s">
        <v>3105</v>
      </c>
      <c r="H6650" s="13" t="s">
        <v>57</v>
      </c>
      <c r="I6650" s="2">
        <v>50</v>
      </c>
      <c r="J6650" s="2">
        <v>50</v>
      </c>
      <c r="K6650" s="2">
        <v>0</v>
      </c>
      <c r="L6650" s="2">
        <f t="shared" si="5649"/>
        <v>0</v>
      </c>
      <c r="M6650" s="2"/>
      <c r="N6650" s="2"/>
      <c r="O6650" s="2"/>
      <c r="P6650" s="2">
        <f t="shared" si="5651"/>
        <v>0</v>
      </c>
      <c r="Q6650" s="2">
        <f t="shared" si="5652"/>
        <v>0</v>
      </c>
    </row>
    <row r="6651" spans="1:17">
      <c r="A6651" s="13" t="s">
        <v>0</v>
      </c>
      <c r="B6651" s="13" t="s">
        <v>0</v>
      </c>
      <c r="C6651" s="13" t="s">
        <v>0</v>
      </c>
      <c r="D6651" s="13" t="s">
        <v>0</v>
      </c>
      <c r="E6651" s="13" t="s">
        <v>0</v>
      </c>
      <c r="F6651" s="13" t="s">
        <v>0</v>
      </c>
      <c r="G6651" s="84" t="s">
        <v>0</v>
      </c>
      <c r="H6651" s="24" t="s">
        <v>2172</v>
      </c>
      <c r="I6651" s="29">
        <v>354619</v>
      </c>
      <c r="J6651" s="29">
        <f t="shared" ref="J6651:K6651" si="5671">SUM(J6647,J6644,J6621)</f>
        <v>327985</v>
      </c>
      <c r="K6651" s="29">
        <f t="shared" si="5671"/>
        <v>168647</v>
      </c>
      <c r="L6651" s="29">
        <f t="shared" si="5649"/>
        <v>77253</v>
      </c>
      <c r="M6651" s="29">
        <f t="shared" ref="M6651:O6651" si="5672">SUM(M6647,M6644,M6621)</f>
        <v>25751</v>
      </c>
      <c r="N6651" s="29">
        <f t="shared" si="5672"/>
        <v>25751</v>
      </c>
      <c r="O6651" s="29">
        <f t="shared" si="5672"/>
        <v>25751</v>
      </c>
      <c r="P6651" s="29">
        <f t="shared" si="5651"/>
        <v>245900</v>
      </c>
      <c r="Q6651" s="29">
        <f t="shared" si="5652"/>
        <v>74.97294083570894</v>
      </c>
    </row>
    <row r="6652" spans="1:17" ht="15.75" thickBot="1">
      <c r="A6652" s="13" t="s">
        <v>0</v>
      </c>
      <c r="B6652" s="13" t="s">
        <v>0</v>
      </c>
      <c r="C6652" s="13" t="s">
        <v>0</v>
      </c>
      <c r="D6652" s="13" t="s">
        <v>0</v>
      </c>
      <c r="E6652" s="13" t="s">
        <v>0</v>
      </c>
      <c r="F6652" s="13" t="s">
        <v>0</v>
      </c>
      <c r="G6652" s="84" t="s">
        <v>0</v>
      </c>
      <c r="H6652" s="18" t="s">
        <v>125</v>
      </c>
      <c r="I6652" s="3">
        <v>7</v>
      </c>
      <c r="J6652" s="3">
        <v>7</v>
      </c>
      <c r="K6652" s="3">
        <v>0</v>
      </c>
      <c r="L6652" s="3">
        <f t="shared" si="5649"/>
        <v>0</v>
      </c>
      <c r="M6652" s="3"/>
      <c r="N6652" s="3"/>
      <c r="O6652" s="3"/>
      <c r="P6652" s="3">
        <f t="shared" si="5651"/>
        <v>0</v>
      </c>
      <c r="Q6652" s="3">
        <f t="shared" si="5652"/>
        <v>0</v>
      </c>
    </row>
    <row r="6653" spans="1:17" ht="45.75" thickBot="1">
      <c r="A6653" s="109" t="s">
        <v>0</v>
      </c>
      <c r="B6653" s="109" t="s">
        <v>0</v>
      </c>
      <c r="C6653" s="109" t="s">
        <v>0</v>
      </c>
      <c r="D6653" s="109" t="s">
        <v>0</v>
      </c>
      <c r="E6653" s="109" t="s">
        <v>0</v>
      </c>
      <c r="F6653" s="109" t="s">
        <v>0</v>
      </c>
      <c r="G6653" s="121" t="s">
        <v>0</v>
      </c>
      <c r="H6653" s="1" t="s">
        <v>126</v>
      </c>
      <c r="I6653" s="1" t="s">
        <v>3016</v>
      </c>
      <c r="J6653" s="1" t="s">
        <v>3199</v>
      </c>
      <c r="K6653" s="1" t="s">
        <v>3198</v>
      </c>
      <c r="L6653" s="1" t="s">
        <v>3191</v>
      </c>
      <c r="M6653" s="1" t="s">
        <v>3193</v>
      </c>
      <c r="N6653" s="1" t="s">
        <v>3194</v>
      </c>
      <c r="O6653" s="1" t="s">
        <v>3195</v>
      </c>
      <c r="P6653" s="1" t="s">
        <v>3192</v>
      </c>
      <c r="Q6653" s="1" t="s">
        <v>3185</v>
      </c>
    </row>
    <row r="6654" spans="1:17">
      <c r="A6654" s="110"/>
      <c r="B6654" s="110"/>
      <c r="C6654" s="110"/>
      <c r="D6654" s="110"/>
      <c r="E6654" s="110"/>
      <c r="F6654" s="110"/>
      <c r="G6654" s="122"/>
      <c r="H6654" s="26" t="s">
        <v>0</v>
      </c>
      <c r="I6654" s="28">
        <v>1</v>
      </c>
      <c r="J6654" s="28">
        <v>2</v>
      </c>
      <c r="K6654" s="28">
        <v>3</v>
      </c>
      <c r="L6654" s="28" t="s">
        <v>3186</v>
      </c>
      <c r="M6654" s="28">
        <v>5</v>
      </c>
      <c r="N6654" s="28">
        <v>6</v>
      </c>
      <c r="O6654" s="28">
        <v>7</v>
      </c>
      <c r="P6654" s="28" t="s">
        <v>3187</v>
      </c>
      <c r="Q6654" s="28">
        <v>9</v>
      </c>
    </row>
    <row r="6655" spans="1:17">
      <c r="A6655" s="110"/>
      <c r="B6655" s="110"/>
      <c r="C6655" s="110"/>
      <c r="D6655" s="110"/>
      <c r="E6655" s="110"/>
      <c r="F6655" s="110"/>
      <c r="G6655" s="122"/>
      <c r="H6655" s="8" t="s">
        <v>194</v>
      </c>
      <c r="I6655" s="9">
        <v>354619</v>
      </c>
      <c r="J6655" s="9">
        <f t="shared" ref="J6655" si="5673">SUM(J6651)</f>
        <v>327985</v>
      </c>
      <c r="K6655" s="9">
        <f t="shared" ref="K6655" si="5674">SUM(K6651)</f>
        <v>168647</v>
      </c>
      <c r="L6655" s="9">
        <f t="shared" ref="L6655:L6656" si="5675">M6655+N6655+O6655</f>
        <v>77253</v>
      </c>
      <c r="M6655" s="9">
        <f t="shared" ref="M6655:O6655" si="5676">SUM(M6651)</f>
        <v>25751</v>
      </c>
      <c r="N6655" s="9">
        <f t="shared" si="5676"/>
        <v>25751</v>
      </c>
      <c r="O6655" s="9">
        <f t="shared" si="5676"/>
        <v>25751</v>
      </c>
      <c r="P6655" s="9">
        <f t="shared" ref="P6655:P6656" si="5677">SUM(K6655+L6655)</f>
        <v>245900</v>
      </c>
      <c r="Q6655" s="9">
        <f t="shared" si="5652"/>
        <v>74.97294083570894</v>
      </c>
    </row>
    <row r="6656" spans="1:17">
      <c r="A6656" s="110"/>
      <c r="B6656" s="110"/>
      <c r="C6656" s="110"/>
      <c r="D6656" s="110"/>
      <c r="E6656" s="110"/>
      <c r="F6656" s="110"/>
      <c r="G6656" s="122"/>
      <c r="H6656" s="10" t="s">
        <v>68</v>
      </c>
      <c r="I6656" s="9">
        <v>354619</v>
      </c>
      <c r="J6656" s="9">
        <f t="shared" ref="J6656" si="5678">SUM(J6655)</f>
        <v>327985</v>
      </c>
      <c r="K6656" s="9">
        <f t="shared" ref="K6656" si="5679">SUM(K6655)</f>
        <v>168647</v>
      </c>
      <c r="L6656" s="9">
        <f t="shared" si="5675"/>
        <v>77253</v>
      </c>
      <c r="M6656" s="9">
        <f t="shared" ref="M6656:O6656" si="5680">SUM(M6655)</f>
        <v>25751</v>
      </c>
      <c r="N6656" s="9">
        <f t="shared" si="5680"/>
        <v>25751</v>
      </c>
      <c r="O6656" s="9">
        <f t="shared" si="5680"/>
        <v>25751</v>
      </c>
      <c r="P6656" s="9">
        <f t="shared" si="5677"/>
        <v>245900</v>
      </c>
      <c r="Q6656" s="9">
        <f t="shared" si="5652"/>
        <v>74.97294083570894</v>
      </c>
    </row>
    <row r="6657" spans="1:17">
      <c r="A6657" s="111"/>
      <c r="B6657" s="111"/>
      <c r="C6657" s="111"/>
      <c r="D6657" s="111"/>
      <c r="E6657" s="111"/>
      <c r="F6657" s="111"/>
      <c r="G6657" s="123"/>
      <c r="Q6657" t="str">
        <f t="shared" si="5652"/>
        <v>-</v>
      </c>
    </row>
    <row r="6658" spans="1:17" ht="15.75" thickBot="1">
      <c r="A6658" s="13" t="s">
        <v>0</v>
      </c>
      <c r="B6658" s="13" t="s">
        <v>0</v>
      </c>
      <c r="C6658" s="13" t="s">
        <v>0</v>
      </c>
      <c r="D6658" s="13" t="s">
        <v>0</v>
      </c>
      <c r="E6658" s="13" t="s">
        <v>0</v>
      </c>
      <c r="F6658" s="13" t="s">
        <v>0</v>
      </c>
      <c r="G6658" s="84" t="s">
        <v>0</v>
      </c>
      <c r="H6658" s="27" t="s">
        <v>0</v>
      </c>
      <c r="I6658" s="27"/>
      <c r="J6658" s="27"/>
      <c r="K6658" s="27"/>
      <c r="L6658" s="27"/>
      <c r="M6658" s="27"/>
      <c r="N6658" s="27"/>
      <c r="O6658" s="27"/>
      <c r="P6658" s="27"/>
      <c r="Q6658" s="27" t="str">
        <f t="shared" si="5652"/>
        <v>-</v>
      </c>
    </row>
    <row r="6659" spans="1:17" ht="45.75" thickBot="1">
      <c r="A6659" s="1" t="s">
        <v>82</v>
      </c>
      <c r="B6659" s="1" t="s">
        <v>83</v>
      </c>
      <c r="C6659" s="1" t="s">
        <v>84</v>
      </c>
      <c r="D6659" s="19" t="s">
        <v>0</v>
      </c>
      <c r="E6659" s="1" t="s">
        <v>85</v>
      </c>
      <c r="F6659" s="1" t="s">
        <v>86</v>
      </c>
      <c r="G6659" s="82" t="s">
        <v>87</v>
      </c>
      <c r="H6659" s="1" t="s">
        <v>1</v>
      </c>
      <c r="I6659" s="1" t="s">
        <v>3016</v>
      </c>
      <c r="J6659" s="1" t="s">
        <v>3199</v>
      </c>
      <c r="K6659" s="1" t="s">
        <v>3198</v>
      </c>
      <c r="L6659" s="1" t="s">
        <v>3191</v>
      </c>
      <c r="M6659" s="1" t="s">
        <v>3193</v>
      </c>
      <c r="N6659" s="1" t="s">
        <v>3194</v>
      </c>
      <c r="O6659" s="1" t="s">
        <v>3195</v>
      </c>
      <c r="P6659" s="1" t="s">
        <v>3192</v>
      </c>
      <c r="Q6659" s="1" t="s">
        <v>3185</v>
      </c>
    </row>
    <row r="6660" spans="1:17">
      <c r="A6660" s="20" t="s">
        <v>0</v>
      </c>
      <c r="B6660" s="20" t="s">
        <v>0</v>
      </c>
      <c r="C6660" s="20" t="s">
        <v>0</v>
      </c>
      <c r="D6660" s="21" t="s">
        <v>0</v>
      </c>
      <c r="E6660" s="21" t="s">
        <v>0</v>
      </c>
      <c r="F6660" s="22" t="s">
        <v>0</v>
      </c>
      <c r="G6660" s="83" t="s">
        <v>0</v>
      </c>
      <c r="H6660" s="23" t="s">
        <v>0</v>
      </c>
      <c r="I6660" s="28">
        <v>1</v>
      </c>
      <c r="J6660" s="28">
        <v>2</v>
      </c>
      <c r="K6660" s="28">
        <v>3</v>
      </c>
      <c r="L6660" s="28" t="s">
        <v>3186</v>
      </c>
      <c r="M6660" s="28">
        <v>5</v>
      </c>
      <c r="N6660" s="28">
        <v>6</v>
      </c>
      <c r="O6660" s="28">
        <v>7</v>
      </c>
      <c r="P6660" s="28" t="s">
        <v>3187</v>
      </c>
      <c r="Q6660" s="28">
        <v>9</v>
      </c>
    </row>
    <row r="6661" spans="1:17">
      <c r="A6661" s="17" t="s">
        <v>2042</v>
      </c>
      <c r="B6661" s="17" t="s">
        <v>129</v>
      </c>
      <c r="C6661" s="12" t="s">
        <v>994</v>
      </c>
      <c r="D6661" s="12" t="s">
        <v>2173</v>
      </c>
      <c r="E6661" s="18" t="s">
        <v>0</v>
      </c>
      <c r="F6661" s="18" t="s">
        <v>0</v>
      </c>
      <c r="G6661" s="81" t="s">
        <v>0</v>
      </c>
      <c r="H6661" s="18" t="s">
        <v>2174</v>
      </c>
      <c r="I6661" s="11"/>
      <c r="J6661" s="11"/>
      <c r="K6661" s="11"/>
      <c r="L6661" s="11"/>
      <c r="M6661" s="11"/>
      <c r="N6661" s="11"/>
      <c r="O6661" s="11"/>
      <c r="P6661" s="11"/>
      <c r="Q6661" s="11" t="str">
        <f t="shared" si="5652"/>
        <v>-</v>
      </c>
    </row>
    <row r="6662" spans="1:17" ht="22.5">
      <c r="A6662" s="17" t="s">
        <v>0</v>
      </c>
      <c r="B6662" s="17" t="s">
        <v>0</v>
      </c>
      <c r="C6662" s="17" t="s">
        <v>0</v>
      </c>
      <c r="D6662" s="18" t="s">
        <v>0</v>
      </c>
      <c r="E6662" s="18" t="s">
        <v>0</v>
      </c>
      <c r="F6662" s="18" t="s">
        <v>0</v>
      </c>
      <c r="G6662" s="81" t="s">
        <v>0</v>
      </c>
      <c r="H6662" s="24" t="s">
        <v>27</v>
      </c>
      <c r="I6662" s="29">
        <v>2227519</v>
      </c>
      <c r="J6662" s="29">
        <f t="shared" ref="J6662" si="5681">SUM(J6663,J6671,J6673)</f>
        <v>2236557</v>
      </c>
      <c r="K6662" s="29">
        <f t="shared" ref="K6662" si="5682">SUM(K6663,K6671,K6673)</f>
        <v>1191856</v>
      </c>
      <c r="L6662" s="29">
        <f t="shared" ref="L6662:L6694" si="5683">M6662+N6662+O6662</f>
        <v>576130</v>
      </c>
      <c r="M6662" s="29">
        <f t="shared" ref="M6662:O6662" si="5684">SUM(M6663,M6671,M6673)</f>
        <v>194930</v>
      </c>
      <c r="N6662" s="29">
        <f t="shared" si="5684"/>
        <v>192100</v>
      </c>
      <c r="O6662" s="29">
        <f t="shared" si="5684"/>
        <v>189100</v>
      </c>
      <c r="P6662" s="29">
        <f t="shared" ref="P6662:P6694" si="5685">SUM(K6662+L6662)</f>
        <v>1767986</v>
      </c>
      <c r="Q6662" s="29">
        <f t="shared" si="5652"/>
        <v>79.04944966750233</v>
      </c>
    </row>
    <row r="6663" spans="1:17">
      <c r="A6663" s="12" t="s">
        <v>2042</v>
      </c>
      <c r="B6663" s="12" t="s">
        <v>129</v>
      </c>
      <c r="C6663" s="12" t="s">
        <v>994</v>
      </c>
      <c r="D6663" s="12" t="s">
        <v>2173</v>
      </c>
      <c r="E6663" s="18" t="s">
        <v>2</v>
      </c>
      <c r="F6663" s="18" t="s">
        <v>0</v>
      </c>
      <c r="G6663" s="81" t="s">
        <v>0</v>
      </c>
      <c r="H6663" s="18" t="s">
        <v>3</v>
      </c>
      <c r="I6663" s="3">
        <v>1800465</v>
      </c>
      <c r="J6663" s="3">
        <f t="shared" ref="J6663" si="5686">SUM(J6664:J6665)</f>
        <v>1809503</v>
      </c>
      <c r="K6663" s="3">
        <f t="shared" ref="K6663" si="5687">SUM(K6664:K6665)</f>
        <v>965167</v>
      </c>
      <c r="L6663" s="3">
        <f t="shared" si="5683"/>
        <v>459030</v>
      </c>
      <c r="M6663" s="3">
        <f t="shared" ref="M6663:O6663" si="5688">SUM(M6664:M6665)</f>
        <v>155030</v>
      </c>
      <c r="N6663" s="3">
        <f t="shared" si="5688"/>
        <v>152500</v>
      </c>
      <c r="O6663" s="3">
        <f t="shared" si="5688"/>
        <v>151500</v>
      </c>
      <c r="P6663" s="3">
        <f t="shared" si="5685"/>
        <v>1424197</v>
      </c>
      <c r="Q6663" s="3">
        <f t="shared" si="5652"/>
        <v>78.706528809291825</v>
      </c>
    </row>
    <row r="6664" spans="1:17">
      <c r="A6664" s="12" t="s">
        <v>2042</v>
      </c>
      <c r="B6664" s="12" t="s">
        <v>129</v>
      </c>
      <c r="C6664" s="12" t="s">
        <v>994</v>
      </c>
      <c r="D6664" s="12" t="s">
        <v>2173</v>
      </c>
      <c r="E6664" s="11">
        <v>6111</v>
      </c>
      <c r="F6664" s="12"/>
      <c r="G6664" s="84" t="s">
        <v>3105</v>
      </c>
      <c r="H6664" s="13" t="s">
        <v>4</v>
      </c>
      <c r="I6664" s="2">
        <v>1595865</v>
      </c>
      <c r="J6664" s="2">
        <v>1573626</v>
      </c>
      <c r="K6664" s="2">
        <v>809689</v>
      </c>
      <c r="L6664" s="2">
        <f t="shared" si="5683"/>
        <v>420000</v>
      </c>
      <c r="M6664" s="2">
        <v>140000</v>
      </c>
      <c r="N6664" s="2">
        <v>140000</v>
      </c>
      <c r="O6664" s="2">
        <v>140000</v>
      </c>
      <c r="P6664" s="2">
        <f t="shared" si="5685"/>
        <v>1229689</v>
      </c>
      <c r="Q6664" s="2">
        <f t="shared" si="5652"/>
        <v>78.143663106735644</v>
      </c>
    </row>
    <row r="6665" spans="1:17">
      <c r="A6665" s="17" t="s">
        <v>2042</v>
      </c>
      <c r="B6665" s="17" t="s">
        <v>129</v>
      </c>
      <c r="C6665" s="17" t="s">
        <v>994</v>
      </c>
      <c r="D6665" s="17" t="s">
        <v>2173</v>
      </c>
      <c r="E6665" s="17" t="s">
        <v>91</v>
      </c>
      <c r="F6665" s="12" t="s">
        <v>0</v>
      </c>
      <c r="G6665" s="84" t="s">
        <v>0</v>
      </c>
      <c r="H6665" s="18" t="s">
        <v>5</v>
      </c>
      <c r="I6665" s="3">
        <v>204600</v>
      </c>
      <c r="J6665" s="3">
        <f t="shared" ref="J6665:K6665" si="5689">SUM(J6666:J6670)</f>
        <v>235877</v>
      </c>
      <c r="K6665" s="3">
        <f t="shared" si="5689"/>
        <v>155478</v>
      </c>
      <c r="L6665" s="3">
        <f t="shared" si="5683"/>
        <v>39030</v>
      </c>
      <c r="M6665" s="3">
        <f t="shared" ref="M6665:O6665" si="5690">SUM(M6666:M6670)</f>
        <v>15030</v>
      </c>
      <c r="N6665" s="3">
        <f t="shared" si="5690"/>
        <v>12500</v>
      </c>
      <c r="O6665" s="3">
        <f t="shared" si="5690"/>
        <v>11500</v>
      </c>
      <c r="P6665" s="3">
        <f t="shared" si="5685"/>
        <v>194508</v>
      </c>
      <c r="Q6665" s="3">
        <f t="shared" si="5652"/>
        <v>82.461621947031716</v>
      </c>
    </row>
    <row r="6666" spans="1:17">
      <c r="A6666" s="12" t="s">
        <v>2042</v>
      </c>
      <c r="B6666" s="12" t="s">
        <v>129</v>
      </c>
      <c r="C6666" s="12" t="s">
        <v>994</v>
      </c>
      <c r="D6666" s="12" t="s">
        <v>2173</v>
      </c>
      <c r="E6666" s="11">
        <v>6112</v>
      </c>
      <c r="F6666" s="12" t="s">
        <v>2175</v>
      </c>
      <c r="G6666" s="84" t="s">
        <v>3105</v>
      </c>
      <c r="H6666" s="13" t="s">
        <v>9</v>
      </c>
      <c r="I6666" s="2">
        <v>39300</v>
      </c>
      <c r="J6666" s="2">
        <v>39300</v>
      </c>
      <c r="K6666" s="2">
        <v>19014</v>
      </c>
      <c r="L6666" s="2">
        <f t="shared" si="5683"/>
        <v>10500</v>
      </c>
      <c r="M6666" s="2">
        <v>3500</v>
      </c>
      <c r="N6666" s="2">
        <v>3500</v>
      </c>
      <c r="O6666" s="2">
        <v>3500</v>
      </c>
      <c r="P6666" s="2">
        <f t="shared" si="5685"/>
        <v>29514</v>
      </c>
      <c r="Q6666" s="2">
        <f t="shared" si="5652"/>
        <v>75.099236641221381</v>
      </c>
    </row>
    <row r="6667" spans="1:17">
      <c r="A6667" s="12" t="s">
        <v>2042</v>
      </c>
      <c r="B6667" s="12" t="s">
        <v>129</v>
      </c>
      <c r="C6667" s="12" t="s">
        <v>994</v>
      </c>
      <c r="D6667" s="12" t="s">
        <v>2173</v>
      </c>
      <c r="E6667" s="11">
        <v>6112</v>
      </c>
      <c r="F6667" s="12" t="s">
        <v>2176</v>
      </c>
      <c r="G6667" s="84" t="s">
        <v>3105</v>
      </c>
      <c r="H6667" s="13" t="s">
        <v>10</v>
      </c>
      <c r="I6667" s="2">
        <v>129300</v>
      </c>
      <c r="J6667" s="2">
        <v>129300</v>
      </c>
      <c r="K6667" s="2">
        <v>70817</v>
      </c>
      <c r="L6667" s="2">
        <f t="shared" si="5683"/>
        <v>27000</v>
      </c>
      <c r="M6667" s="2">
        <v>10000</v>
      </c>
      <c r="N6667" s="2">
        <v>9000</v>
      </c>
      <c r="O6667" s="2">
        <v>8000</v>
      </c>
      <c r="P6667" s="2">
        <f t="shared" si="5685"/>
        <v>97817</v>
      </c>
      <c r="Q6667" s="2">
        <f t="shared" si="5652"/>
        <v>75.651198762567674</v>
      </c>
    </row>
    <row r="6668" spans="1:17">
      <c r="A6668" s="12" t="s">
        <v>2042</v>
      </c>
      <c r="B6668" s="12" t="s">
        <v>129</v>
      </c>
      <c r="C6668" s="12" t="s">
        <v>994</v>
      </c>
      <c r="D6668" s="12" t="s">
        <v>2173</v>
      </c>
      <c r="E6668" s="11">
        <v>6112</v>
      </c>
      <c r="F6668" s="12" t="s">
        <v>2177</v>
      </c>
      <c r="G6668" s="84" t="s">
        <v>3105</v>
      </c>
      <c r="H6668" s="13" t="s">
        <v>7</v>
      </c>
      <c r="I6668" s="2">
        <v>26400</v>
      </c>
      <c r="J6668" s="2">
        <v>35438</v>
      </c>
      <c r="K6668" s="2">
        <v>35438</v>
      </c>
      <c r="L6668" s="2">
        <f t="shared" si="5683"/>
        <v>0</v>
      </c>
      <c r="M6668" s="2"/>
      <c r="N6668" s="2"/>
      <c r="O6668" s="2"/>
      <c r="P6668" s="2">
        <f t="shared" si="5685"/>
        <v>35438</v>
      </c>
      <c r="Q6668" s="2">
        <f t="shared" si="5652"/>
        <v>100</v>
      </c>
    </row>
    <row r="6669" spans="1:17">
      <c r="A6669" s="12" t="s">
        <v>2042</v>
      </c>
      <c r="B6669" s="12" t="s">
        <v>129</v>
      </c>
      <c r="C6669" s="12" t="s">
        <v>994</v>
      </c>
      <c r="D6669" s="12" t="s">
        <v>2173</v>
      </c>
      <c r="E6669" s="11">
        <v>6112</v>
      </c>
      <c r="F6669" s="12" t="s">
        <v>2178</v>
      </c>
      <c r="G6669" s="84" t="s">
        <v>3105</v>
      </c>
      <c r="H6669" s="13" t="s">
        <v>8</v>
      </c>
      <c r="I6669" s="2">
        <v>100</v>
      </c>
      <c r="J6669" s="2">
        <v>22339</v>
      </c>
      <c r="K6669" s="2">
        <v>22239</v>
      </c>
      <c r="L6669" s="2">
        <f t="shared" si="5683"/>
        <v>0</v>
      </c>
      <c r="M6669" s="2"/>
      <c r="N6669" s="2"/>
      <c r="O6669" s="2"/>
      <c r="P6669" s="2">
        <f t="shared" si="5685"/>
        <v>22239</v>
      </c>
      <c r="Q6669" s="2">
        <f t="shared" si="5652"/>
        <v>99.552352388200006</v>
      </c>
    </row>
    <row r="6670" spans="1:17">
      <c r="A6670" s="12" t="s">
        <v>2042</v>
      </c>
      <c r="B6670" s="12" t="s">
        <v>129</v>
      </c>
      <c r="C6670" s="12" t="s">
        <v>994</v>
      </c>
      <c r="D6670" s="12" t="s">
        <v>2173</v>
      </c>
      <c r="E6670" s="11">
        <v>6112</v>
      </c>
      <c r="F6670" s="12" t="s">
        <v>2179</v>
      </c>
      <c r="G6670" s="84" t="s">
        <v>3105</v>
      </c>
      <c r="H6670" s="13" t="s">
        <v>6</v>
      </c>
      <c r="I6670" s="2">
        <v>9500</v>
      </c>
      <c r="J6670" s="2">
        <v>9500</v>
      </c>
      <c r="K6670" s="2">
        <v>7970</v>
      </c>
      <c r="L6670" s="2">
        <f t="shared" si="5683"/>
        <v>1530</v>
      </c>
      <c r="M6670" s="2">
        <v>1530</v>
      </c>
      <c r="N6670" s="2"/>
      <c r="O6670" s="2"/>
      <c r="P6670" s="2">
        <f t="shared" si="5685"/>
        <v>9500</v>
      </c>
      <c r="Q6670" s="2">
        <f t="shared" si="5652"/>
        <v>100</v>
      </c>
    </row>
    <row r="6671" spans="1:17">
      <c r="A6671" s="12" t="s">
        <v>2042</v>
      </c>
      <c r="B6671" s="12" t="s">
        <v>129</v>
      </c>
      <c r="C6671" s="12" t="s">
        <v>994</v>
      </c>
      <c r="D6671" s="12" t="s">
        <v>2173</v>
      </c>
      <c r="E6671" s="18" t="s">
        <v>13</v>
      </c>
      <c r="F6671" s="18" t="s">
        <v>0</v>
      </c>
      <c r="G6671" s="81" t="s">
        <v>0</v>
      </c>
      <c r="H6671" s="18" t="s">
        <v>14</v>
      </c>
      <c r="I6671" s="3">
        <v>167565</v>
      </c>
      <c r="J6671" s="3">
        <f t="shared" ref="J6671:K6671" si="5691">SUM(J6672)</f>
        <v>167565</v>
      </c>
      <c r="K6671" s="3">
        <f t="shared" si="5691"/>
        <v>85663</v>
      </c>
      <c r="L6671" s="3">
        <f t="shared" si="5683"/>
        <v>45000</v>
      </c>
      <c r="M6671" s="3">
        <f t="shared" ref="M6671:O6671" si="5692">SUM(M6672)</f>
        <v>15000</v>
      </c>
      <c r="N6671" s="3">
        <f t="shared" si="5692"/>
        <v>15000</v>
      </c>
      <c r="O6671" s="3">
        <f t="shared" si="5692"/>
        <v>15000</v>
      </c>
      <c r="P6671" s="3">
        <f t="shared" si="5685"/>
        <v>130663</v>
      </c>
      <c r="Q6671" s="3">
        <f t="shared" si="5652"/>
        <v>77.977501268164602</v>
      </c>
    </row>
    <row r="6672" spans="1:17">
      <c r="A6672" s="12" t="s">
        <v>2042</v>
      </c>
      <c r="B6672" s="12" t="s">
        <v>129</v>
      </c>
      <c r="C6672" s="12" t="s">
        <v>994</v>
      </c>
      <c r="D6672" s="12" t="s">
        <v>2173</v>
      </c>
      <c r="E6672" s="11">
        <v>6121</v>
      </c>
      <c r="F6672" s="12"/>
      <c r="G6672" s="84" t="s">
        <v>3105</v>
      </c>
      <c r="H6672" s="13" t="s">
        <v>15</v>
      </c>
      <c r="I6672" s="2">
        <v>167565</v>
      </c>
      <c r="J6672" s="2">
        <v>167565</v>
      </c>
      <c r="K6672" s="2">
        <v>85663</v>
      </c>
      <c r="L6672" s="2">
        <f t="shared" si="5683"/>
        <v>45000</v>
      </c>
      <c r="M6672" s="2">
        <v>15000</v>
      </c>
      <c r="N6672" s="2">
        <v>15000</v>
      </c>
      <c r="O6672" s="2">
        <v>15000</v>
      </c>
      <c r="P6672" s="2">
        <f t="shared" si="5685"/>
        <v>130663</v>
      </c>
      <c r="Q6672" s="2">
        <f t="shared" si="5652"/>
        <v>77.977501268164602</v>
      </c>
    </row>
    <row r="6673" spans="1:17">
      <c r="A6673" s="12" t="s">
        <v>2042</v>
      </c>
      <c r="B6673" s="12" t="s">
        <v>129</v>
      </c>
      <c r="C6673" s="12" t="s">
        <v>994</v>
      </c>
      <c r="D6673" s="12" t="s">
        <v>2173</v>
      </c>
      <c r="E6673" s="18" t="s">
        <v>16</v>
      </c>
      <c r="F6673" s="18" t="s">
        <v>0</v>
      </c>
      <c r="G6673" s="81" t="s">
        <v>0</v>
      </c>
      <c r="H6673" s="18" t="s">
        <v>17</v>
      </c>
      <c r="I6673" s="3">
        <v>259489</v>
      </c>
      <c r="J6673" s="3">
        <f t="shared" ref="J6673:K6673" si="5693">SUM(J6674:J6682)</f>
        <v>259489</v>
      </c>
      <c r="K6673" s="3">
        <f t="shared" si="5693"/>
        <v>141026</v>
      </c>
      <c r="L6673" s="3">
        <f t="shared" si="5683"/>
        <v>72100</v>
      </c>
      <c r="M6673" s="3">
        <f t="shared" ref="M6673:O6673" si="5694">SUM(M6674:M6682)</f>
        <v>24900</v>
      </c>
      <c r="N6673" s="3">
        <f t="shared" si="5694"/>
        <v>24600</v>
      </c>
      <c r="O6673" s="3">
        <f t="shared" si="5694"/>
        <v>22600</v>
      </c>
      <c r="P6673" s="3">
        <f t="shared" si="5685"/>
        <v>213126</v>
      </c>
      <c r="Q6673" s="3">
        <f t="shared" si="5652"/>
        <v>82.132961320133035</v>
      </c>
    </row>
    <row r="6674" spans="1:17">
      <c r="A6674" s="12" t="s">
        <v>2042</v>
      </c>
      <c r="B6674" s="12" t="s">
        <v>129</v>
      </c>
      <c r="C6674" s="12" t="s">
        <v>994</v>
      </c>
      <c r="D6674" s="12" t="s">
        <v>2173</v>
      </c>
      <c r="E6674" s="11">
        <v>6131</v>
      </c>
      <c r="F6674" s="12"/>
      <c r="G6674" s="84" t="s">
        <v>3105</v>
      </c>
      <c r="H6674" s="13" t="s">
        <v>18</v>
      </c>
      <c r="I6674" s="2">
        <v>1500</v>
      </c>
      <c r="J6674" s="2">
        <v>1500</v>
      </c>
      <c r="K6674" s="2">
        <v>1500</v>
      </c>
      <c r="L6674" s="2">
        <f t="shared" si="5683"/>
        <v>0</v>
      </c>
      <c r="M6674" s="2"/>
      <c r="N6674" s="2"/>
      <c r="O6674" s="2"/>
      <c r="P6674" s="2">
        <f t="shared" si="5685"/>
        <v>1500</v>
      </c>
      <c r="Q6674" s="2">
        <f t="shared" si="5652"/>
        <v>100</v>
      </c>
    </row>
    <row r="6675" spans="1:17">
      <c r="A6675" s="12" t="s">
        <v>2042</v>
      </c>
      <c r="B6675" s="12" t="s">
        <v>129</v>
      </c>
      <c r="C6675" s="12" t="s">
        <v>994</v>
      </c>
      <c r="D6675" s="12" t="s">
        <v>2173</v>
      </c>
      <c r="E6675" s="11">
        <v>6132</v>
      </c>
      <c r="F6675" s="12"/>
      <c r="G6675" s="84" t="s">
        <v>3105</v>
      </c>
      <c r="H6675" s="13" t="s">
        <v>19</v>
      </c>
      <c r="I6675" s="2">
        <v>67500</v>
      </c>
      <c r="J6675" s="2">
        <v>67500</v>
      </c>
      <c r="K6675" s="2">
        <v>39000</v>
      </c>
      <c r="L6675" s="2">
        <f t="shared" si="5683"/>
        <v>17000</v>
      </c>
      <c r="M6675" s="2">
        <v>6000</v>
      </c>
      <c r="N6675" s="2">
        <v>6000</v>
      </c>
      <c r="O6675" s="2">
        <v>5000</v>
      </c>
      <c r="P6675" s="2">
        <f t="shared" si="5685"/>
        <v>56000</v>
      </c>
      <c r="Q6675" s="2">
        <f t="shared" si="5652"/>
        <v>82.962962962962962</v>
      </c>
    </row>
    <row r="6676" spans="1:17">
      <c r="A6676" s="12" t="s">
        <v>2042</v>
      </c>
      <c r="B6676" s="12" t="s">
        <v>129</v>
      </c>
      <c r="C6676" s="12" t="s">
        <v>994</v>
      </c>
      <c r="D6676" s="12" t="s">
        <v>2173</v>
      </c>
      <c r="E6676" s="11">
        <v>6133</v>
      </c>
      <c r="F6676" s="12"/>
      <c r="G6676" s="84" t="s">
        <v>3105</v>
      </c>
      <c r="H6676" s="13" t="s">
        <v>20</v>
      </c>
      <c r="I6676" s="2">
        <v>43000</v>
      </c>
      <c r="J6676" s="2">
        <v>43000</v>
      </c>
      <c r="K6676" s="2">
        <v>23700</v>
      </c>
      <c r="L6676" s="2">
        <f t="shared" si="5683"/>
        <v>9000</v>
      </c>
      <c r="M6676" s="2">
        <v>3000</v>
      </c>
      <c r="N6676" s="2">
        <v>3000</v>
      </c>
      <c r="O6676" s="2">
        <v>3000</v>
      </c>
      <c r="P6676" s="2">
        <f t="shared" si="5685"/>
        <v>32700</v>
      </c>
      <c r="Q6676" s="2">
        <f t="shared" si="5652"/>
        <v>76.04651162790698</v>
      </c>
    </row>
    <row r="6677" spans="1:17">
      <c r="A6677" s="12" t="s">
        <v>2042</v>
      </c>
      <c r="B6677" s="12" t="s">
        <v>129</v>
      </c>
      <c r="C6677" s="12" t="s">
        <v>994</v>
      </c>
      <c r="D6677" s="12" t="s">
        <v>2173</v>
      </c>
      <c r="E6677" s="11">
        <v>6134</v>
      </c>
      <c r="F6677" s="12"/>
      <c r="G6677" s="84" t="s">
        <v>3105</v>
      </c>
      <c r="H6677" s="13" t="s">
        <v>21</v>
      </c>
      <c r="I6677" s="2">
        <v>10000</v>
      </c>
      <c r="J6677" s="2">
        <v>10000</v>
      </c>
      <c r="K6677" s="2">
        <v>7000</v>
      </c>
      <c r="L6677" s="2">
        <f t="shared" si="5683"/>
        <v>3000</v>
      </c>
      <c r="M6677" s="2">
        <v>1000</v>
      </c>
      <c r="N6677" s="2">
        <v>1000</v>
      </c>
      <c r="O6677" s="2">
        <v>1000</v>
      </c>
      <c r="P6677" s="2">
        <f t="shared" si="5685"/>
        <v>10000</v>
      </c>
      <c r="Q6677" s="2">
        <f t="shared" si="5652"/>
        <v>100</v>
      </c>
    </row>
    <row r="6678" spans="1:17">
      <c r="A6678" s="12" t="s">
        <v>2042</v>
      </c>
      <c r="B6678" s="12" t="s">
        <v>129</v>
      </c>
      <c r="C6678" s="12" t="s">
        <v>994</v>
      </c>
      <c r="D6678" s="12" t="s">
        <v>2173</v>
      </c>
      <c r="E6678" s="11">
        <v>6135</v>
      </c>
      <c r="F6678" s="12"/>
      <c r="G6678" s="84" t="s">
        <v>3105</v>
      </c>
      <c r="H6678" s="13" t="s">
        <v>22</v>
      </c>
      <c r="I6678" s="2">
        <v>1500</v>
      </c>
      <c r="J6678" s="2">
        <v>1500</v>
      </c>
      <c r="K6678" s="2">
        <v>1200</v>
      </c>
      <c r="L6678" s="2">
        <f t="shared" si="5683"/>
        <v>300</v>
      </c>
      <c r="M6678" s="2">
        <v>300</v>
      </c>
      <c r="N6678" s="2"/>
      <c r="O6678" s="2"/>
      <c r="P6678" s="2">
        <f t="shared" si="5685"/>
        <v>1500</v>
      </c>
      <c r="Q6678" s="2">
        <f t="shared" si="5652"/>
        <v>100</v>
      </c>
    </row>
    <row r="6679" spans="1:17">
      <c r="A6679" s="12" t="s">
        <v>2042</v>
      </c>
      <c r="B6679" s="12" t="s">
        <v>129</v>
      </c>
      <c r="C6679" s="12" t="s">
        <v>994</v>
      </c>
      <c r="D6679" s="12" t="s">
        <v>2173</v>
      </c>
      <c r="E6679" s="11">
        <v>6136</v>
      </c>
      <c r="F6679" s="12"/>
      <c r="G6679" s="84" t="s">
        <v>3105</v>
      </c>
      <c r="H6679" s="13" t="s">
        <v>23</v>
      </c>
      <c r="I6679" s="2">
        <v>45000</v>
      </c>
      <c r="J6679" s="2">
        <v>45000</v>
      </c>
      <c r="K6679" s="2">
        <v>23500</v>
      </c>
      <c r="L6679" s="2">
        <f t="shared" si="5683"/>
        <v>12000</v>
      </c>
      <c r="M6679" s="2">
        <v>4000</v>
      </c>
      <c r="N6679" s="2">
        <v>4000</v>
      </c>
      <c r="O6679" s="2">
        <v>4000</v>
      </c>
      <c r="P6679" s="2">
        <f t="shared" si="5685"/>
        <v>35500</v>
      </c>
      <c r="Q6679" s="2">
        <f t="shared" si="5652"/>
        <v>78.888888888888886</v>
      </c>
    </row>
    <row r="6680" spans="1:17">
      <c r="A6680" s="12" t="s">
        <v>2042</v>
      </c>
      <c r="B6680" s="12" t="s">
        <v>129</v>
      </c>
      <c r="C6680" s="12" t="s">
        <v>994</v>
      </c>
      <c r="D6680" s="12" t="s">
        <v>2173</v>
      </c>
      <c r="E6680" s="11">
        <v>6137</v>
      </c>
      <c r="F6680" s="12"/>
      <c r="G6680" s="84" t="s">
        <v>3105</v>
      </c>
      <c r="H6680" s="13" t="s">
        <v>24</v>
      </c>
      <c r="I6680" s="2">
        <v>13000</v>
      </c>
      <c r="J6680" s="2">
        <v>13000</v>
      </c>
      <c r="K6680" s="2">
        <v>9500</v>
      </c>
      <c r="L6680" s="2">
        <f t="shared" si="5683"/>
        <v>3500</v>
      </c>
      <c r="M6680" s="2">
        <v>1500</v>
      </c>
      <c r="N6680" s="2">
        <v>1500</v>
      </c>
      <c r="O6680" s="2">
        <v>500</v>
      </c>
      <c r="P6680" s="2">
        <f t="shared" si="5685"/>
        <v>13000</v>
      </c>
      <c r="Q6680" s="2">
        <f t="shared" si="5652"/>
        <v>100</v>
      </c>
    </row>
    <row r="6681" spans="1:17">
      <c r="A6681" s="12" t="s">
        <v>2042</v>
      </c>
      <c r="B6681" s="12" t="s">
        <v>129</v>
      </c>
      <c r="C6681" s="12" t="s">
        <v>994</v>
      </c>
      <c r="D6681" s="12" t="s">
        <v>2173</v>
      </c>
      <c r="E6681" s="11">
        <v>6138</v>
      </c>
      <c r="F6681" s="12"/>
      <c r="G6681" s="84" t="s">
        <v>3105</v>
      </c>
      <c r="H6681" s="13" t="s">
        <v>25</v>
      </c>
      <c r="I6681" s="2">
        <v>3500</v>
      </c>
      <c r="J6681" s="2">
        <v>3500</v>
      </c>
      <c r="K6681" s="2">
        <v>3500</v>
      </c>
      <c r="L6681" s="2">
        <f t="shared" si="5683"/>
        <v>0</v>
      </c>
      <c r="M6681" s="2"/>
      <c r="N6681" s="2"/>
      <c r="O6681" s="2"/>
      <c r="P6681" s="2">
        <f t="shared" si="5685"/>
        <v>3500</v>
      </c>
      <c r="Q6681" s="2">
        <f t="shared" si="5652"/>
        <v>100</v>
      </c>
    </row>
    <row r="6682" spans="1:17">
      <c r="A6682" s="17" t="s">
        <v>2042</v>
      </c>
      <c r="B6682" s="17" t="s">
        <v>129</v>
      </c>
      <c r="C6682" s="17" t="s">
        <v>994</v>
      </c>
      <c r="D6682" s="17" t="s">
        <v>2173</v>
      </c>
      <c r="E6682" s="17" t="s">
        <v>99</v>
      </c>
      <c r="F6682" s="12" t="s">
        <v>0</v>
      </c>
      <c r="G6682" s="84" t="s">
        <v>0</v>
      </c>
      <c r="H6682" s="18" t="s">
        <v>26</v>
      </c>
      <c r="I6682" s="3">
        <v>74489</v>
      </c>
      <c r="J6682" s="3">
        <f t="shared" ref="J6682:K6682" si="5695">SUM(J6683:J6685)</f>
        <v>74489</v>
      </c>
      <c r="K6682" s="3">
        <f t="shared" si="5695"/>
        <v>32126</v>
      </c>
      <c r="L6682" s="3">
        <f t="shared" si="5683"/>
        <v>27300</v>
      </c>
      <c r="M6682" s="3">
        <f t="shared" ref="M6682:O6682" si="5696">SUM(M6683:M6685)</f>
        <v>9100</v>
      </c>
      <c r="N6682" s="3">
        <f t="shared" si="5696"/>
        <v>9100</v>
      </c>
      <c r="O6682" s="3">
        <f t="shared" si="5696"/>
        <v>9100</v>
      </c>
      <c r="P6682" s="3">
        <f t="shared" si="5685"/>
        <v>59426</v>
      </c>
      <c r="Q6682" s="3">
        <f t="shared" si="5652"/>
        <v>79.778222287854589</v>
      </c>
    </row>
    <row r="6683" spans="1:17">
      <c r="A6683" s="12" t="s">
        <v>2042</v>
      </c>
      <c r="B6683" s="12" t="s">
        <v>129</v>
      </c>
      <c r="C6683" s="12" t="s">
        <v>994</v>
      </c>
      <c r="D6683" s="12" t="s">
        <v>2173</v>
      </c>
      <c r="E6683" s="11">
        <v>6139</v>
      </c>
      <c r="F6683" s="12"/>
      <c r="G6683" s="84" t="s">
        <v>3105</v>
      </c>
      <c r="H6683" s="13" t="s">
        <v>26</v>
      </c>
      <c r="I6683" s="2">
        <v>67000</v>
      </c>
      <c r="J6683" s="2">
        <v>67000</v>
      </c>
      <c r="K6683" s="2">
        <v>27500</v>
      </c>
      <c r="L6683" s="2">
        <f t="shared" si="5683"/>
        <v>25500</v>
      </c>
      <c r="M6683" s="2">
        <v>8500</v>
      </c>
      <c r="N6683" s="2">
        <v>8500</v>
      </c>
      <c r="O6683" s="2">
        <v>8500</v>
      </c>
      <c r="P6683" s="2">
        <f t="shared" si="5685"/>
        <v>53000</v>
      </c>
      <c r="Q6683" s="2">
        <f t="shared" si="5652"/>
        <v>79.104477611940297</v>
      </c>
    </row>
    <row r="6684" spans="1:17">
      <c r="A6684" s="12" t="s">
        <v>2042</v>
      </c>
      <c r="B6684" s="12" t="s">
        <v>129</v>
      </c>
      <c r="C6684" s="12" t="s">
        <v>994</v>
      </c>
      <c r="D6684" s="12" t="s">
        <v>2173</v>
      </c>
      <c r="E6684" s="11">
        <v>6139</v>
      </c>
      <c r="F6684" s="12" t="s">
        <v>2180</v>
      </c>
      <c r="G6684" s="84" t="s">
        <v>3105</v>
      </c>
      <c r="H6684" s="13" t="s">
        <v>108</v>
      </c>
      <c r="I6684" s="2">
        <v>4489</v>
      </c>
      <c r="J6684" s="2">
        <v>4489</v>
      </c>
      <c r="K6684" s="2">
        <v>2726</v>
      </c>
      <c r="L6684" s="2">
        <f t="shared" si="5683"/>
        <v>900</v>
      </c>
      <c r="M6684" s="2">
        <v>300</v>
      </c>
      <c r="N6684" s="2">
        <v>300</v>
      </c>
      <c r="O6684" s="2">
        <v>300</v>
      </c>
      <c r="P6684" s="2">
        <f t="shared" si="5685"/>
        <v>3626</v>
      </c>
      <c r="Q6684" s="2">
        <f t="shared" si="5652"/>
        <v>80.775228335932283</v>
      </c>
    </row>
    <row r="6685" spans="1:17" ht="22.5">
      <c r="A6685" s="12" t="s">
        <v>2042</v>
      </c>
      <c r="B6685" s="12" t="s">
        <v>129</v>
      </c>
      <c r="C6685" s="12" t="s">
        <v>994</v>
      </c>
      <c r="D6685" s="12" t="s">
        <v>2173</v>
      </c>
      <c r="E6685" s="11">
        <v>6139</v>
      </c>
      <c r="F6685" s="12" t="s">
        <v>2181</v>
      </c>
      <c r="G6685" s="84" t="s">
        <v>3105</v>
      </c>
      <c r="H6685" s="13" t="s">
        <v>114</v>
      </c>
      <c r="I6685" s="2">
        <v>3000</v>
      </c>
      <c r="J6685" s="2">
        <v>3000</v>
      </c>
      <c r="K6685" s="2">
        <v>1900</v>
      </c>
      <c r="L6685" s="2">
        <f t="shared" si="5683"/>
        <v>900</v>
      </c>
      <c r="M6685" s="2">
        <v>300</v>
      </c>
      <c r="N6685" s="2">
        <v>300</v>
      </c>
      <c r="O6685" s="2">
        <v>300</v>
      </c>
      <c r="P6685" s="2">
        <f t="shared" si="5685"/>
        <v>2800</v>
      </c>
      <c r="Q6685" s="2">
        <f t="shared" ref="Q6685:Q6748" si="5697">IF(J6685=0,"-",P6685/J6685*100)</f>
        <v>93.333333333333329</v>
      </c>
    </row>
    <row r="6686" spans="1:17" ht="22.5">
      <c r="A6686" s="17" t="s">
        <v>0</v>
      </c>
      <c r="B6686" s="17" t="s">
        <v>0</v>
      </c>
      <c r="C6686" s="17" t="s">
        <v>0</v>
      </c>
      <c r="D6686" s="18" t="s">
        <v>0</v>
      </c>
      <c r="E6686" s="18" t="s">
        <v>0</v>
      </c>
      <c r="F6686" s="18" t="s">
        <v>0</v>
      </c>
      <c r="G6686" s="81" t="s">
        <v>0</v>
      </c>
      <c r="H6686" s="24" t="s">
        <v>36</v>
      </c>
      <c r="I6686" s="29">
        <v>100</v>
      </c>
      <c r="J6686" s="29">
        <f t="shared" ref="J6686:K6687" si="5698">SUM(J6687)</f>
        <v>2200</v>
      </c>
      <c r="K6686" s="29">
        <f t="shared" si="5698"/>
        <v>2100</v>
      </c>
      <c r="L6686" s="29">
        <f t="shared" si="5683"/>
        <v>0</v>
      </c>
      <c r="M6686" s="29">
        <f t="shared" ref="M6686:O6687" si="5699">SUM(M6687)</f>
        <v>0</v>
      </c>
      <c r="N6686" s="29">
        <f t="shared" si="5699"/>
        <v>0</v>
      </c>
      <c r="O6686" s="29">
        <f t="shared" si="5699"/>
        <v>0</v>
      </c>
      <c r="P6686" s="29">
        <f t="shared" si="5685"/>
        <v>2100</v>
      </c>
      <c r="Q6686" s="29">
        <f t="shared" si="5697"/>
        <v>95.454545454545453</v>
      </c>
    </row>
    <row r="6687" spans="1:17">
      <c r="A6687" s="12" t="s">
        <v>2042</v>
      </c>
      <c r="B6687" s="12" t="s">
        <v>129</v>
      </c>
      <c r="C6687" s="12" t="s">
        <v>994</v>
      </c>
      <c r="D6687" s="12" t="s">
        <v>2173</v>
      </c>
      <c r="E6687" s="18" t="s">
        <v>28</v>
      </c>
      <c r="F6687" s="18" t="s">
        <v>0</v>
      </c>
      <c r="G6687" s="81" t="s">
        <v>0</v>
      </c>
      <c r="H6687" s="18" t="s">
        <v>29</v>
      </c>
      <c r="I6687" s="3">
        <v>100</v>
      </c>
      <c r="J6687" s="3">
        <f t="shared" si="5698"/>
        <v>2200</v>
      </c>
      <c r="K6687" s="3">
        <f t="shared" si="5698"/>
        <v>2100</v>
      </c>
      <c r="L6687" s="3">
        <f t="shared" si="5683"/>
        <v>0</v>
      </c>
      <c r="M6687" s="3">
        <f t="shared" si="5699"/>
        <v>0</v>
      </c>
      <c r="N6687" s="3">
        <f t="shared" si="5699"/>
        <v>0</v>
      </c>
      <c r="O6687" s="3">
        <f t="shared" si="5699"/>
        <v>0</v>
      </c>
      <c r="P6687" s="3">
        <f t="shared" si="5685"/>
        <v>2100</v>
      </c>
      <c r="Q6687" s="3">
        <f t="shared" si="5697"/>
        <v>95.454545454545453</v>
      </c>
    </row>
    <row r="6688" spans="1:17">
      <c r="A6688" s="12" t="s">
        <v>2042</v>
      </c>
      <c r="B6688" s="12" t="s">
        <v>129</v>
      </c>
      <c r="C6688" s="12" t="s">
        <v>994</v>
      </c>
      <c r="D6688" s="12" t="s">
        <v>2173</v>
      </c>
      <c r="E6688" s="11">
        <v>6148</v>
      </c>
      <c r="F6688" s="12" t="s">
        <v>2182</v>
      </c>
      <c r="G6688" s="84" t="s">
        <v>3105</v>
      </c>
      <c r="H6688" s="13" t="s">
        <v>403</v>
      </c>
      <c r="I6688" s="2">
        <v>100</v>
      </c>
      <c r="J6688" s="2">
        <v>2200</v>
      </c>
      <c r="K6688" s="2">
        <v>2100</v>
      </c>
      <c r="L6688" s="2">
        <f t="shared" si="5683"/>
        <v>0</v>
      </c>
      <c r="M6688" s="2"/>
      <c r="N6688" s="2"/>
      <c r="O6688" s="2"/>
      <c r="P6688" s="2">
        <f t="shared" si="5685"/>
        <v>2100</v>
      </c>
      <c r="Q6688" s="2">
        <f t="shared" si="5697"/>
        <v>95.454545454545453</v>
      </c>
    </row>
    <row r="6689" spans="1:17" ht="22.5">
      <c r="A6689" s="17" t="s">
        <v>0</v>
      </c>
      <c r="B6689" s="17" t="s">
        <v>0</v>
      </c>
      <c r="C6689" s="17" t="s">
        <v>0</v>
      </c>
      <c r="D6689" s="18" t="s">
        <v>0</v>
      </c>
      <c r="E6689" s="18" t="s">
        <v>0</v>
      </c>
      <c r="F6689" s="18" t="s">
        <v>0</v>
      </c>
      <c r="G6689" s="81" t="s">
        <v>0</v>
      </c>
      <c r="H6689" s="24" t="s">
        <v>58</v>
      </c>
      <c r="I6689" s="29">
        <v>28740</v>
      </c>
      <c r="J6689" s="29">
        <f t="shared" ref="J6689:K6689" si="5700">SUM(J6690)</f>
        <v>28740</v>
      </c>
      <c r="K6689" s="29">
        <f t="shared" si="5700"/>
        <v>28640</v>
      </c>
      <c r="L6689" s="29">
        <f t="shared" si="5683"/>
        <v>0</v>
      </c>
      <c r="M6689" s="29">
        <f t="shared" ref="M6689:O6689" si="5701">SUM(M6690)</f>
        <v>0</v>
      </c>
      <c r="N6689" s="29">
        <f t="shared" si="5701"/>
        <v>0</v>
      </c>
      <c r="O6689" s="29">
        <f t="shared" si="5701"/>
        <v>0</v>
      </c>
      <c r="P6689" s="29">
        <f t="shared" si="5685"/>
        <v>28640</v>
      </c>
      <c r="Q6689" s="29">
        <f t="shared" si="5697"/>
        <v>99.652052887961034</v>
      </c>
    </row>
    <row r="6690" spans="1:17">
      <c r="A6690" s="12" t="s">
        <v>2042</v>
      </c>
      <c r="B6690" s="12" t="s">
        <v>129</v>
      </c>
      <c r="C6690" s="12" t="s">
        <v>994</v>
      </c>
      <c r="D6690" s="12" t="s">
        <v>2173</v>
      </c>
      <c r="E6690" s="18" t="s">
        <v>50</v>
      </c>
      <c r="F6690" s="18" t="s">
        <v>0</v>
      </c>
      <c r="G6690" s="81" t="s">
        <v>0</v>
      </c>
      <c r="H6690" s="18" t="s">
        <v>51</v>
      </c>
      <c r="I6690" s="3">
        <v>28740</v>
      </c>
      <c r="J6690" s="3">
        <f t="shared" ref="J6690" si="5702">SUM(J6691:J6692)</f>
        <v>28740</v>
      </c>
      <c r="K6690" s="3">
        <f t="shared" ref="K6690" si="5703">SUM(K6691:K6692)</f>
        <v>28640</v>
      </c>
      <c r="L6690" s="3">
        <f t="shared" si="5683"/>
        <v>0</v>
      </c>
      <c r="M6690" s="3">
        <f t="shared" ref="M6690:O6690" si="5704">SUM(M6691:M6692)</f>
        <v>0</v>
      </c>
      <c r="N6690" s="3">
        <f t="shared" si="5704"/>
        <v>0</v>
      </c>
      <c r="O6690" s="3">
        <f t="shared" si="5704"/>
        <v>0</v>
      </c>
      <c r="P6690" s="3">
        <f t="shared" si="5685"/>
        <v>28640</v>
      </c>
      <c r="Q6690" s="3">
        <f t="shared" si="5697"/>
        <v>99.652052887961034</v>
      </c>
    </row>
    <row r="6691" spans="1:17">
      <c r="A6691" s="12" t="s">
        <v>2042</v>
      </c>
      <c r="B6691" s="12" t="s">
        <v>129</v>
      </c>
      <c r="C6691" s="12" t="s">
        <v>994</v>
      </c>
      <c r="D6691" s="12" t="s">
        <v>2173</v>
      </c>
      <c r="E6691" s="11">
        <v>8213</v>
      </c>
      <c r="F6691" s="12"/>
      <c r="G6691" s="84" t="s">
        <v>3105</v>
      </c>
      <c r="H6691" s="13" t="s">
        <v>54</v>
      </c>
      <c r="I6691" s="2">
        <v>28640</v>
      </c>
      <c r="J6691" s="2">
        <v>28640</v>
      </c>
      <c r="K6691" s="2">
        <v>28640</v>
      </c>
      <c r="L6691" s="2">
        <f t="shared" si="5683"/>
        <v>0</v>
      </c>
      <c r="M6691" s="2"/>
      <c r="N6691" s="2"/>
      <c r="O6691" s="2"/>
      <c r="P6691" s="2">
        <f t="shared" si="5685"/>
        <v>28640</v>
      </c>
      <c r="Q6691" s="2">
        <f t="shared" si="5697"/>
        <v>100</v>
      </c>
    </row>
    <row r="6692" spans="1:17">
      <c r="A6692" s="12" t="s">
        <v>2042</v>
      </c>
      <c r="B6692" s="12" t="s">
        <v>129</v>
      </c>
      <c r="C6692" s="12" t="s">
        <v>994</v>
      </c>
      <c r="D6692" s="12" t="s">
        <v>2173</v>
      </c>
      <c r="E6692" s="11">
        <v>8216</v>
      </c>
      <c r="F6692" s="12"/>
      <c r="G6692" s="84" t="s">
        <v>3105</v>
      </c>
      <c r="H6692" s="13" t="s">
        <v>57</v>
      </c>
      <c r="I6692" s="2">
        <v>100</v>
      </c>
      <c r="J6692" s="2">
        <v>100</v>
      </c>
      <c r="K6692" s="2">
        <v>0</v>
      </c>
      <c r="L6692" s="2">
        <f t="shared" si="5683"/>
        <v>0</v>
      </c>
      <c r="M6692" s="2"/>
      <c r="N6692" s="2"/>
      <c r="O6692" s="2"/>
      <c r="P6692" s="2">
        <f t="shared" si="5685"/>
        <v>0</v>
      </c>
      <c r="Q6692" s="2">
        <f t="shared" si="5697"/>
        <v>0</v>
      </c>
    </row>
    <row r="6693" spans="1:17">
      <c r="A6693" s="13" t="s">
        <v>0</v>
      </c>
      <c r="B6693" s="13" t="s">
        <v>0</v>
      </c>
      <c r="C6693" s="13" t="s">
        <v>0</v>
      </c>
      <c r="D6693" s="13" t="s">
        <v>0</v>
      </c>
      <c r="E6693" s="13" t="s">
        <v>0</v>
      </c>
      <c r="F6693" s="13" t="s">
        <v>0</v>
      </c>
      <c r="G6693" s="84" t="s">
        <v>0</v>
      </c>
      <c r="H6693" s="24" t="s">
        <v>2183</v>
      </c>
      <c r="I6693" s="29">
        <v>2256359</v>
      </c>
      <c r="J6693" s="29">
        <f t="shared" ref="J6693:K6693" si="5705">SUM(J6689,J6686,J6662)</f>
        <v>2267497</v>
      </c>
      <c r="K6693" s="29">
        <f t="shared" si="5705"/>
        <v>1222596</v>
      </c>
      <c r="L6693" s="29">
        <f t="shared" si="5683"/>
        <v>576130</v>
      </c>
      <c r="M6693" s="29">
        <f t="shared" ref="M6693:O6693" si="5706">SUM(M6689,M6686,M6662)</f>
        <v>194930</v>
      </c>
      <c r="N6693" s="29">
        <f t="shared" si="5706"/>
        <v>192100</v>
      </c>
      <c r="O6693" s="29">
        <f t="shared" si="5706"/>
        <v>189100</v>
      </c>
      <c r="P6693" s="29">
        <f t="shared" si="5685"/>
        <v>1798726</v>
      </c>
      <c r="Q6693" s="29">
        <f t="shared" si="5697"/>
        <v>79.326499660197996</v>
      </c>
    </row>
    <row r="6694" spans="1:17" ht="15.75" thickBot="1">
      <c r="A6694" s="13" t="s">
        <v>0</v>
      </c>
      <c r="B6694" s="13" t="s">
        <v>0</v>
      </c>
      <c r="C6694" s="13" t="s">
        <v>0</v>
      </c>
      <c r="D6694" s="13" t="s">
        <v>0</v>
      </c>
      <c r="E6694" s="13" t="s">
        <v>0</v>
      </c>
      <c r="F6694" s="13" t="s">
        <v>0</v>
      </c>
      <c r="G6694" s="84" t="s">
        <v>0</v>
      </c>
      <c r="H6694" s="18" t="s">
        <v>125</v>
      </c>
      <c r="I6694" s="3">
        <v>60</v>
      </c>
      <c r="J6694" s="3">
        <v>60</v>
      </c>
      <c r="K6694" s="3">
        <v>0</v>
      </c>
      <c r="L6694" s="3">
        <f t="shared" si="5683"/>
        <v>0</v>
      </c>
      <c r="M6694" s="3"/>
      <c r="N6694" s="3"/>
      <c r="O6694" s="3"/>
      <c r="P6694" s="3">
        <f t="shared" si="5685"/>
        <v>0</v>
      </c>
      <c r="Q6694" s="3">
        <f t="shared" si="5697"/>
        <v>0</v>
      </c>
    </row>
    <row r="6695" spans="1:17" ht="45.75" thickBot="1">
      <c r="A6695" s="109" t="s">
        <v>0</v>
      </c>
      <c r="B6695" s="109" t="s">
        <v>0</v>
      </c>
      <c r="C6695" s="109" t="s">
        <v>0</v>
      </c>
      <c r="D6695" s="109" t="s">
        <v>0</v>
      </c>
      <c r="E6695" s="109" t="s">
        <v>0</v>
      </c>
      <c r="F6695" s="109" t="s">
        <v>0</v>
      </c>
      <c r="G6695" s="121" t="s">
        <v>0</v>
      </c>
      <c r="H6695" s="1" t="s">
        <v>126</v>
      </c>
      <c r="I6695" s="1" t="s">
        <v>3016</v>
      </c>
      <c r="J6695" s="1" t="s">
        <v>3199</v>
      </c>
      <c r="K6695" s="1" t="s">
        <v>3198</v>
      </c>
      <c r="L6695" s="1" t="s">
        <v>3191</v>
      </c>
      <c r="M6695" s="1" t="s">
        <v>3193</v>
      </c>
      <c r="N6695" s="1" t="s">
        <v>3194</v>
      </c>
      <c r="O6695" s="1" t="s">
        <v>3195</v>
      </c>
      <c r="P6695" s="1" t="s">
        <v>3192</v>
      </c>
      <c r="Q6695" s="1" t="s">
        <v>3185</v>
      </c>
    </row>
    <row r="6696" spans="1:17">
      <c r="A6696" s="110"/>
      <c r="B6696" s="110"/>
      <c r="C6696" s="110"/>
      <c r="D6696" s="110"/>
      <c r="E6696" s="110"/>
      <c r="F6696" s="110"/>
      <c r="G6696" s="122"/>
      <c r="H6696" s="26" t="s">
        <v>0</v>
      </c>
      <c r="I6696" s="28">
        <v>1</v>
      </c>
      <c r="J6696" s="28">
        <v>2</v>
      </c>
      <c r="K6696" s="28">
        <v>3</v>
      </c>
      <c r="L6696" s="28" t="s">
        <v>3186</v>
      </c>
      <c r="M6696" s="28">
        <v>5</v>
      </c>
      <c r="N6696" s="28">
        <v>6</v>
      </c>
      <c r="O6696" s="28">
        <v>7</v>
      </c>
      <c r="P6696" s="28" t="s">
        <v>3187</v>
      </c>
      <c r="Q6696" s="28">
        <v>9</v>
      </c>
    </row>
    <row r="6697" spans="1:17">
      <c r="A6697" s="110"/>
      <c r="B6697" s="110"/>
      <c r="C6697" s="110"/>
      <c r="D6697" s="110"/>
      <c r="E6697" s="110"/>
      <c r="F6697" s="110"/>
      <c r="G6697" s="122"/>
      <c r="H6697" s="8" t="s">
        <v>194</v>
      </c>
      <c r="I6697" s="9">
        <v>2256359</v>
      </c>
      <c r="J6697" s="9">
        <f t="shared" ref="J6697" si="5707">SUM(J6693)</f>
        <v>2267497</v>
      </c>
      <c r="K6697" s="9">
        <f t="shared" ref="K6697" si="5708">SUM(K6693)</f>
        <v>1222596</v>
      </c>
      <c r="L6697" s="9">
        <f t="shared" ref="L6697:L6698" si="5709">M6697+N6697+O6697</f>
        <v>576130</v>
      </c>
      <c r="M6697" s="9">
        <f t="shared" ref="M6697:O6697" si="5710">SUM(M6693)</f>
        <v>194930</v>
      </c>
      <c r="N6697" s="9">
        <f t="shared" si="5710"/>
        <v>192100</v>
      </c>
      <c r="O6697" s="9">
        <f t="shared" si="5710"/>
        <v>189100</v>
      </c>
      <c r="P6697" s="9">
        <f t="shared" ref="P6697:P6698" si="5711">SUM(K6697+L6697)</f>
        <v>1798726</v>
      </c>
      <c r="Q6697" s="9">
        <f t="shared" si="5697"/>
        <v>79.326499660197996</v>
      </c>
    </row>
    <row r="6698" spans="1:17">
      <c r="A6698" s="110"/>
      <c r="B6698" s="110"/>
      <c r="C6698" s="110"/>
      <c r="D6698" s="110"/>
      <c r="E6698" s="110"/>
      <c r="F6698" s="110"/>
      <c r="G6698" s="122"/>
      <c r="H6698" s="10" t="s">
        <v>68</v>
      </c>
      <c r="I6698" s="9">
        <v>2256359</v>
      </c>
      <c r="J6698" s="9">
        <f t="shared" ref="J6698" si="5712">SUM(J6697)</f>
        <v>2267497</v>
      </c>
      <c r="K6698" s="9">
        <f t="shared" ref="K6698" si="5713">SUM(K6697)</f>
        <v>1222596</v>
      </c>
      <c r="L6698" s="9">
        <f t="shared" si="5709"/>
        <v>576130</v>
      </c>
      <c r="M6698" s="9">
        <f t="shared" ref="M6698:O6698" si="5714">SUM(M6697)</f>
        <v>194930</v>
      </c>
      <c r="N6698" s="9">
        <f t="shared" si="5714"/>
        <v>192100</v>
      </c>
      <c r="O6698" s="9">
        <f t="shared" si="5714"/>
        <v>189100</v>
      </c>
      <c r="P6698" s="9">
        <f t="shared" si="5711"/>
        <v>1798726</v>
      </c>
      <c r="Q6698" s="9">
        <f t="shared" si="5697"/>
        <v>79.326499660197996</v>
      </c>
    </row>
    <row r="6699" spans="1:17">
      <c r="A6699" s="111"/>
      <c r="B6699" s="111"/>
      <c r="C6699" s="111"/>
      <c r="D6699" s="111"/>
      <c r="E6699" s="111"/>
      <c r="F6699" s="111"/>
      <c r="G6699" s="123"/>
      <c r="Q6699" t="str">
        <f t="shared" si="5697"/>
        <v>-</v>
      </c>
    </row>
    <row r="6700" spans="1:17" ht="15.75" thickBot="1">
      <c r="A6700" s="13" t="s">
        <v>0</v>
      </c>
      <c r="B6700" s="13" t="s">
        <v>0</v>
      </c>
      <c r="C6700" s="13" t="s">
        <v>0</v>
      </c>
      <c r="D6700" s="13" t="s">
        <v>0</v>
      </c>
      <c r="E6700" s="13" t="s">
        <v>0</v>
      </c>
      <c r="F6700" s="13" t="s">
        <v>0</v>
      </c>
      <c r="G6700" s="84" t="s">
        <v>0</v>
      </c>
      <c r="H6700" s="27" t="s">
        <v>0</v>
      </c>
      <c r="I6700" s="27"/>
      <c r="J6700" s="27"/>
      <c r="K6700" s="27"/>
      <c r="L6700" s="27"/>
      <c r="M6700" s="27"/>
      <c r="N6700" s="27"/>
      <c r="O6700" s="27"/>
      <c r="P6700" s="27"/>
      <c r="Q6700" s="27" t="str">
        <f t="shared" si="5697"/>
        <v>-</v>
      </c>
    </row>
    <row r="6701" spans="1:17" ht="45.75" thickBot="1">
      <c r="A6701" s="1" t="s">
        <v>82</v>
      </c>
      <c r="B6701" s="1" t="s">
        <v>83</v>
      </c>
      <c r="C6701" s="1" t="s">
        <v>84</v>
      </c>
      <c r="D6701" s="19" t="s">
        <v>0</v>
      </c>
      <c r="E6701" s="1" t="s">
        <v>85</v>
      </c>
      <c r="F6701" s="1" t="s">
        <v>86</v>
      </c>
      <c r="G6701" s="82" t="s">
        <v>87</v>
      </c>
      <c r="H6701" s="1" t="s">
        <v>1</v>
      </c>
      <c r="I6701" s="1" t="s">
        <v>3016</v>
      </c>
      <c r="J6701" s="1" t="s">
        <v>3199</v>
      </c>
      <c r="K6701" s="1" t="s">
        <v>3198</v>
      </c>
      <c r="L6701" s="1" t="s">
        <v>3191</v>
      </c>
      <c r="M6701" s="1" t="s">
        <v>3193</v>
      </c>
      <c r="N6701" s="1" t="s">
        <v>3194</v>
      </c>
      <c r="O6701" s="1" t="s">
        <v>3195</v>
      </c>
      <c r="P6701" s="1" t="s">
        <v>3192</v>
      </c>
      <c r="Q6701" s="1" t="s">
        <v>3185</v>
      </c>
    </row>
    <row r="6702" spans="1:17">
      <c r="A6702" s="20" t="s">
        <v>0</v>
      </c>
      <c r="B6702" s="20" t="s">
        <v>0</v>
      </c>
      <c r="C6702" s="20" t="s">
        <v>0</v>
      </c>
      <c r="D6702" s="21" t="s">
        <v>0</v>
      </c>
      <c r="E6702" s="21" t="s">
        <v>0</v>
      </c>
      <c r="F6702" s="22" t="s">
        <v>0</v>
      </c>
      <c r="G6702" s="83" t="s">
        <v>0</v>
      </c>
      <c r="H6702" s="23" t="s">
        <v>0</v>
      </c>
      <c r="I6702" s="28">
        <v>1</v>
      </c>
      <c r="J6702" s="28">
        <v>2</v>
      </c>
      <c r="K6702" s="28">
        <v>3</v>
      </c>
      <c r="L6702" s="28" t="s">
        <v>3186</v>
      </c>
      <c r="M6702" s="28">
        <v>5</v>
      </c>
      <c r="N6702" s="28">
        <v>6</v>
      </c>
      <c r="O6702" s="28">
        <v>7</v>
      </c>
      <c r="P6702" s="28" t="s">
        <v>3187</v>
      </c>
      <c r="Q6702" s="28">
        <v>9</v>
      </c>
    </row>
    <row r="6703" spans="1:17">
      <c r="A6703" s="17" t="s">
        <v>2042</v>
      </c>
      <c r="B6703" s="17" t="s">
        <v>129</v>
      </c>
      <c r="C6703" s="12" t="s">
        <v>1027</v>
      </c>
      <c r="D6703" s="12" t="s">
        <v>2184</v>
      </c>
      <c r="E6703" s="18" t="s">
        <v>0</v>
      </c>
      <c r="F6703" s="18" t="s">
        <v>0</v>
      </c>
      <c r="G6703" s="81" t="s">
        <v>0</v>
      </c>
      <c r="H6703" s="18" t="s">
        <v>2185</v>
      </c>
      <c r="I6703" s="11"/>
      <c r="J6703" s="11"/>
      <c r="K6703" s="11"/>
      <c r="L6703" s="11"/>
      <c r="M6703" s="11"/>
      <c r="N6703" s="11"/>
      <c r="O6703" s="11"/>
      <c r="P6703" s="11"/>
      <c r="Q6703" s="11" t="str">
        <f t="shared" si="5697"/>
        <v>-</v>
      </c>
    </row>
    <row r="6704" spans="1:17" ht="22.5">
      <c r="A6704" s="17" t="s">
        <v>0</v>
      </c>
      <c r="B6704" s="17" t="s">
        <v>0</v>
      </c>
      <c r="C6704" s="17" t="s">
        <v>0</v>
      </c>
      <c r="D6704" s="18" t="s">
        <v>0</v>
      </c>
      <c r="E6704" s="18" t="s">
        <v>0</v>
      </c>
      <c r="F6704" s="18" t="s">
        <v>0</v>
      </c>
      <c r="G6704" s="81" t="s">
        <v>0</v>
      </c>
      <c r="H6704" s="24" t="s">
        <v>27</v>
      </c>
      <c r="I6704" s="29">
        <v>351432</v>
      </c>
      <c r="J6704" s="29">
        <f t="shared" ref="J6704" si="5715">SUM(J6705,J6712,J6714)</f>
        <v>290208</v>
      </c>
      <c r="K6704" s="29">
        <f t="shared" ref="K6704" si="5716">SUM(K6705,K6712,K6714)</f>
        <v>167943</v>
      </c>
      <c r="L6704" s="29">
        <f t="shared" ref="L6704:L6735" si="5717">M6704+N6704+O6704</f>
        <v>72177</v>
      </c>
      <c r="M6704" s="29">
        <f t="shared" ref="M6704:O6704" si="5718">SUM(M6705,M6712,M6714)</f>
        <v>24785</v>
      </c>
      <c r="N6704" s="29">
        <f t="shared" si="5718"/>
        <v>23696</v>
      </c>
      <c r="O6704" s="29">
        <f t="shared" si="5718"/>
        <v>23696</v>
      </c>
      <c r="P6704" s="29">
        <f t="shared" ref="P6704:P6735" si="5719">SUM(K6704+L6704)</f>
        <v>240120</v>
      </c>
      <c r="Q6704" s="29">
        <f t="shared" si="5697"/>
        <v>82.740654978498185</v>
      </c>
    </row>
    <row r="6705" spans="1:17">
      <c r="A6705" s="12" t="s">
        <v>2042</v>
      </c>
      <c r="B6705" s="12" t="s">
        <v>129</v>
      </c>
      <c r="C6705" s="12" t="s">
        <v>1027</v>
      </c>
      <c r="D6705" s="12" t="s">
        <v>2184</v>
      </c>
      <c r="E6705" s="18" t="s">
        <v>2</v>
      </c>
      <c r="F6705" s="18" t="s">
        <v>0</v>
      </c>
      <c r="G6705" s="81" t="s">
        <v>0</v>
      </c>
      <c r="H6705" s="18" t="s">
        <v>3</v>
      </c>
      <c r="I6705" s="3">
        <v>194859</v>
      </c>
      <c r="J6705" s="3">
        <f t="shared" ref="J6705" si="5720">SUM(J6706:J6707)</f>
        <v>195525</v>
      </c>
      <c r="K6705" s="3">
        <f t="shared" ref="K6705" si="5721">SUM(K6706:K6707)</f>
        <v>105967</v>
      </c>
      <c r="L6705" s="3">
        <f t="shared" si="5717"/>
        <v>53295</v>
      </c>
      <c r="M6705" s="3">
        <f t="shared" ref="M6705:O6705" si="5722">SUM(M6706:M6707)</f>
        <v>17765</v>
      </c>
      <c r="N6705" s="3">
        <f t="shared" si="5722"/>
        <v>17765</v>
      </c>
      <c r="O6705" s="3">
        <f t="shared" si="5722"/>
        <v>17765</v>
      </c>
      <c r="P6705" s="3">
        <f t="shared" si="5719"/>
        <v>159262</v>
      </c>
      <c r="Q6705" s="3">
        <f t="shared" si="5697"/>
        <v>81.453522567446626</v>
      </c>
    </row>
    <row r="6706" spans="1:17">
      <c r="A6706" s="12" t="s">
        <v>2042</v>
      </c>
      <c r="B6706" s="12" t="s">
        <v>129</v>
      </c>
      <c r="C6706" s="12" t="s">
        <v>1027</v>
      </c>
      <c r="D6706" s="12" t="s">
        <v>2184</v>
      </c>
      <c r="E6706" s="11">
        <v>6111</v>
      </c>
      <c r="F6706" s="12"/>
      <c r="G6706" s="84" t="s">
        <v>3105</v>
      </c>
      <c r="H6706" s="13" t="s">
        <v>4</v>
      </c>
      <c r="I6706" s="2">
        <v>171959</v>
      </c>
      <c r="J6706" s="2">
        <v>171959</v>
      </c>
      <c r="K6706" s="2">
        <v>92203</v>
      </c>
      <c r="L6706" s="2">
        <f t="shared" si="5717"/>
        <v>48000</v>
      </c>
      <c r="M6706" s="2">
        <v>16000</v>
      </c>
      <c r="N6706" s="2">
        <v>16000</v>
      </c>
      <c r="O6706" s="2">
        <v>16000</v>
      </c>
      <c r="P6706" s="2">
        <f t="shared" si="5719"/>
        <v>140203</v>
      </c>
      <c r="Q6706" s="2">
        <f t="shared" si="5697"/>
        <v>81.532807238934865</v>
      </c>
    </row>
    <row r="6707" spans="1:17">
      <c r="A6707" s="17" t="s">
        <v>2042</v>
      </c>
      <c r="B6707" s="17" t="s">
        <v>129</v>
      </c>
      <c r="C6707" s="17" t="s">
        <v>1027</v>
      </c>
      <c r="D6707" s="17" t="s">
        <v>2184</v>
      </c>
      <c r="E6707" s="17" t="s">
        <v>91</v>
      </c>
      <c r="F6707" s="12" t="s">
        <v>0</v>
      </c>
      <c r="G6707" s="84" t="s">
        <v>0</v>
      </c>
      <c r="H6707" s="18" t="s">
        <v>5</v>
      </c>
      <c r="I6707" s="3">
        <v>22900</v>
      </c>
      <c r="J6707" s="3">
        <f t="shared" ref="J6707:K6707" si="5723">SUM(J6708:J6711)</f>
        <v>23566</v>
      </c>
      <c r="K6707" s="3">
        <f t="shared" si="5723"/>
        <v>13764</v>
      </c>
      <c r="L6707" s="3">
        <f t="shared" si="5717"/>
        <v>5295</v>
      </c>
      <c r="M6707" s="3">
        <f t="shared" ref="M6707:O6707" si="5724">SUM(M6708:M6711)</f>
        <v>1765</v>
      </c>
      <c r="N6707" s="3">
        <f t="shared" si="5724"/>
        <v>1765</v>
      </c>
      <c r="O6707" s="3">
        <f t="shared" si="5724"/>
        <v>1765</v>
      </c>
      <c r="P6707" s="3">
        <f t="shared" si="5719"/>
        <v>19059</v>
      </c>
      <c r="Q6707" s="3">
        <f t="shared" si="5697"/>
        <v>80.874989391496229</v>
      </c>
    </row>
    <row r="6708" spans="1:17">
      <c r="A6708" s="12" t="s">
        <v>2042</v>
      </c>
      <c r="B6708" s="12" t="s">
        <v>129</v>
      </c>
      <c r="C6708" s="12" t="s">
        <v>1027</v>
      </c>
      <c r="D6708" s="12" t="s">
        <v>2184</v>
      </c>
      <c r="E6708" s="11">
        <v>6112</v>
      </c>
      <c r="F6708" s="12" t="s">
        <v>2186</v>
      </c>
      <c r="G6708" s="84" t="s">
        <v>3105</v>
      </c>
      <c r="H6708" s="13" t="s">
        <v>9</v>
      </c>
      <c r="I6708" s="2">
        <v>3000</v>
      </c>
      <c r="J6708" s="2">
        <v>3000</v>
      </c>
      <c r="K6708" s="2">
        <v>1619</v>
      </c>
      <c r="L6708" s="2">
        <f t="shared" si="5717"/>
        <v>795</v>
      </c>
      <c r="M6708" s="2">
        <v>265</v>
      </c>
      <c r="N6708" s="2">
        <v>265</v>
      </c>
      <c r="O6708" s="2">
        <v>265</v>
      </c>
      <c r="P6708" s="2">
        <f t="shared" si="5719"/>
        <v>2414</v>
      </c>
      <c r="Q6708" s="2">
        <f t="shared" si="5697"/>
        <v>80.466666666666669</v>
      </c>
    </row>
    <row r="6709" spans="1:17">
      <c r="A6709" s="12" t="s">
        <v>2042</v>
      </c>
      <c r="B6709" s="12" t="s">
        <v>129</v>
      </c>
      <c r="C6709" s="12" t="s">
        <v>1027</v>
      </c>
      <c r="D6709" s="12" t="s">
        <v>2184</v>
      </c>
      <c r="E6709" s="11">
        <v>6112</v>
      </c>
      <c r="F6709" s="12" t="s">
        <v>2187</v>
      </c>
      <c r="G6709" s="84" t="s">
        <v>3105</v>
      </c>
      <c r="H6709" s="13" t="s">
        <v>10</v>
      </c>
      <c r="I6709" s="2">
        <v>13900</v>
      </c>
      <c r="J6709" s="2">
        <v>13900</v>
      </c>
      <c r="K6709" s="2">
        <v>8479</v>
      </c>
      <c r="L6709" s="2">
        <f t="shared" si="5717"/>
        <v>4500</v>
      </c>
      <c r="M6709" s="2">
        <v>1500</v>
      </c>
      <c r="N6709" s="2">
        <v>1500</v>
      </c>
      <c r="O6709" s="2">
        <v>1500</v>
      </c>
      <c r="P6709" s="2">
        <f t="shared" si="5719"/>
        <v>12979</v>
      </c>
      <c r="Q6709" s="2">
        <f t="shared" si="5697"/>
        <v>93.374100719424462</v>
      </c>
    </row>
    <row r="6710" spans="1:17">
      <c r="A6710" s="12" t="s">
        <v>2042</v>
      </c>
      <c r="B6710" s="12" t="s">
        <v>129</v>
      </c>
      <c r="C6710" s="12" t="s">
        <v>1027</v>
      </c>
      <c r="D6710" s="12" t="s">
        <v>2184</v>
      </c>
      <c r="E6710" s="11">
        <v>6112</v>
      </c>
      <c r="F6710" s="12" t="s">
        <v>2188</v>
      </c>
      <c r="G6710" s="84" t="s">
        <v>3105</v>
      </c>
      <c r="H6710" s="13" t="s">
        <v>7</v>
      </c>
      <c r="I6710" s="2">
        <v>3000</v>
      </c>
      <c r="J6710" s="2">
        <v>3666</v>
      </c>
      <c r="K6710" s="2">
        <v>3666</v>
      </c>
      <c r="L6710" s="2">
        <f t="shared" si="5717"/>
        <v>0</v>
      </c>
      <c r="M6710" s="2"/>
      <c r="N6710" s="2"/>
      <c r="O6710" s="2"/>
      <c r="P6710" s="2">
        <f t="shared" si="5719"/>
        <v>3666</v>
      </c>
      <c r="Q6710" s="2">
        <f t="shared" si="5697"/>
        <v>100</v>
      </c>
    </row>
    <row r="6711" spans="1:17">
      <c r="A6711" s="12" t="s">
        <v>2042</v>
      </c>
      <c r="B6711" s="12" t="s">
        <v>129</v>
      </c>
      <c r="C6711" s="12" t="s">
        <v>1027</v>
      </c>
      <c r="D6711" s="12" t="s">
        <v>2184</v>
      </c>
      <c r="E6711" s="11">
        <v>6112</v>
      </c>
      <c r="F6711" s="12" t="s">
        <v>2189</v>
      </c>
      <c r="G6711" s="84" t="s">
        <v>3105</v>
      </c>
      <c r="H6711" s="13" t="s">
        <v>6</v>
      </c>
      <c r="I6711" s="2">
        <v>3000</v>
      </c>
      <c r="J6711" s="2">
        <v>3000</v>
      </c>
      <c r="K6711" s="2">
        <v>0</v>
      </c>
      <c r="L6711" s="2">
        <f t="shared" si="5717"/>
        <v>0</v>
      </c>
      <c r="M6711" s="2"/>
      <c r="N6711" s="2"/>
      <c r="O6711" s="2"/>
      <c r="P6711" s="2">
        <f t="shared" si="5719"/>
        <v>0</v>
      </c>
      <c r="Q6711" s="2">
        <f t="shared" si="5697"/>
        <v>0</v>
      </c>
    </row>
    <row r="6712" spans="1:17">
      <c r="A6712" s="12" t="s">
        <v>2042</v>
      </c>
      <c r="B6712" s="12" t="s">
        <v>129</v>
      </c>
      <c r="C6712" s="12" t="s">
        <v>1027</v>
      </c>
      <c r="D6712" s="12" t="s">
        <v>2184</v>
      </c>
      <c r="E6712" s="18" t="s">
        <v>13</v>
      </c>
      <c r="F6712" s="18" t="s">
        <v>0</v>
      </c>
      <c r="G6712" s="81" t="s">
        <v>0</v>
      </c>
      <c r="H6712" s="18" t="s">
        <v>14</v>
      </c>
      <c r="I6712" s="3">
        <v>18055</v>
      </c>
      <c r="J6712" s="3">
        <f t="shared" ref="J6712:K6712" si="5725">SUM(J6713)</f>
        <v>18055</v>
      </c>
      <c r="K6712" s="3">
        <f t="shared" si="5725"/>
        <v>9722</v>
      </c>
      <c r="L6712" s="3">
        <f t="shared" si="5717"/>
        <v>5100</v>
      </c>
      <c r="M6712" s="3">
        <f t="shared" ref="M6712:O6712" si="5726">SUM(M6713)</f>
        <v>1700</v>
      </c>
      <c r="N6712" s="3">
        <f t="shared" si="5726"/>
        <v>1700</v>
      </c>
      <c r="O6712" s="3">
        <f t="shared" si="5726"/>
        <v>1700</v>
      </c>
      <c r="P6712" s="3">
        <f t="shared" si="5719"/>
        <v>14822</v>
      </c>
      <c r="Q6712" s="3">
        <f t="shared" si="5697"/>
        <v>82.093602880088625</v>
      </c>
    </row>
    <row r="6713" spans="1:17">
      <c r="A6713" s="12" t="s">
        <v>2042</v>
      </c>
      <c r="B6713" s="12" t="s">
        <v>129</v>
      </c>
      <c r="C6713" s="12" t="s">
        <v>1027</v>
      </c>
      <c r="D6713" s="12" t="s">
        <v>2184</v>
      </c>
      <c r="E6713" s="11">
        <v>6121</v>
      </c>
      <c r="F6713" s="12"/>
      <c r="G6713" s="84" t="s">
        <v>3105</v>
      </c>
      <c r="H6713" s="13" t="s">
        <v>15</v>
      </c>
      <c r="I6713" s="2">
        <v>18055</v>
      </c>
      <c r="J6713" s="2">
        <v>18055</v>
      </c>
      <c r="K6713" s="2">
        <v>9722</v>
      </c>
      <c r="L6713" s="2">
        <f t="shared" si="5717"/>
        <v>5100</v>
      </c>
      <c r="M6713" s="2">
        <v>1700</v>
      </c>
      <c r="N6713" s="2">
        <v>1700</v>
      </c>
      <c r="O6713" s="2">
        <v>1700</v>
      </c>
      <c r="P6713" s="2">
        <f t="shared" si="5719"/>
        <v>14822</v>
      </c>
      <c r="Q6713" s="2">
        <f t="shared" si="5697"/>
        <v>82.093602880088625</v>
      </c>
    </row>
    <row r="6714" spans="1:17">
      <c r="A6714" s="12" t="s">
        <v>2042</v>
      </c>
      <c r="B6714" s="12" t="s">
        <v>129</v>
      </c>
      <c r="C6714" s="12" t="s">
        <v>1027</v>
      </c>
      <c r="D6714" s="12" t="s">
        <v>2184</v>
      </c>
      <c r="E6714" s="18" t="s">
        <v>16</v>
      </c>
      <c r="F6714" s="18" t="s">
        <v>0</v>
      </c>
      <c r="G6714" s="81" t="s">
        <v>0</v>
      </c>
      <c r="H6714" s="18" t="s">
        <v>17</v>
      </c>
      <c r="I6714" s="3">
        <v>138518</v>
      </c>
      <c r="J6714" s="3">
        <f t="shared" ref="J6714:K6714" si="5727">SUM(J6715:J6723)</f>
        <v>76628</v>
      </c>
      <c r="K6714" s="3">
        <f t="shared" si="5727"/>
        <v>52254</v>
      </c>
      <c r="L6714" s="3">
        <f t="shared" si="5717"/>
        <v>13782</v>
      </c>
      <c r="M6714" s="3">
        <f t="shared" ref="M6714:O6714" si="5728">SUM(M6715:M6723)</f>
        <v>5320</v>
      </c>
      <c r="N6714" s="3">
        <f t="shared" si="5728"/>
        <v>4231</v>
      </c>
      <c r="O6714" s="3">
        <f t="shared" si="5728"/>
        <v>4231</v>
      </c>
      <c r="P6714" s="3">
        <f t="shared" si="5719"/>
        <v>66036</v>
      </c>
      <c r="Q6714" s="3">
        <f t="shared" si="5697"/>
        <v>86.177376415931519</v>
      </c>
    </row>
    <row r="6715" spans="1:17">
      <c r="A6715" s="12" t="s">
        <v>2042</v>
      </c>
      <c r="B6715" s="12" t="s">
        <v>129</v>
      </c>
      <c r="C6715" s="12" t="s">
        <v>1027</v>
      </c>
      <c r="D6715" s="12" t="s">
        <v>2184</v>
      </c>
      <c r="E6715" s="11">
        <v>6131</v>
      </c>
      <c r="F6715" s="12"/>
      <c r="G6715" s="84" t="s">
        <v>3105</v>
      </c>
      <c r="H6715" s="13" t="s">
        <v>18</v>
      </c>
      <c r="I6715" s="2">
        <v>3500</v>
      </c>
      <c r="J6715" s="2">
        <v>3500</v>
      </c>
      <c r="K6715" s="2">
        <v>0</v>
      </c>
      <c r="L6715" s="2">
        <f t="shared" si="5717"/>
        <v>0</v>
      </c>
      <c r="M6715" s="2"/>
      <c r="N6715" s="2"/>
      <c r="O6715" s="2"/>
      <c r="P6715" s="2">
        <f t="shared" si="5719"/>
        <v>0</v>
      </c>
      <c r="Q6715" s="2">
        <f t="shared" si="5697"/>
        <v>0</v>
      </c>
    </row>
    <row r="6716" spans="1:17">
      <c r="A6716" s="12" t="s">
        <v>2042</v>
      </c>
      <c r="B6716" s="12" t="s">
        <v>129</v>
      </c>
      <c r="C6716" s="12" t="s">
        <v>1027</v>
      </c>
      <c r="D6716" s="12" t="s">
        <v>2184</v>
      </c>
      <c r="E6716" s="11">
        <v>6132</v>
      </c>
      <c r="F6716" s="12"/>
      <c r="G6716" s="84" t="s">
        <v>3105</v>
      </c>
      <c r="H6716" s="13" t="s">
        <v>19</v>
      </c>
      <c r="I6716" s="2">
        <v>9000</v>
      </c>
      <c r="J6716" s="2">
        <v>9000</v>
      </c>
      <c r="K6716" s="2">
        <v>4549</v>
      </c>
      <c r="L6716" s="2">
        <f t="shared" si="5717"/>
        <v>2400</v>
      </c>
      <c r="M6716" s="2">
        <v>800</v>
      </c>
      <c r="N6716" s="2">
        <v>800</v>
      </c>
      <c r="O6716" s="2">
        <v>800</v>
      </c>
      <c r="P6716" s="2">
        <f t="shared" si="5719"/>
        <v>6949</v>
      </c>
      <c r="Q6716" s="2">
        <f t="shared" si="5697"/>
        <v>77.211111111111109</v>
      </c>
    </row>
    <row r="6717" spans="1:17">
      <c r="A6717" s="12" t="s">
        <v>2042</v>
      </c>
      <c r="B6717" s="12" t="s">
        <v>129</v>
      </c>
      <c r="C6717" s="12" t="s">
        <v>1027</v>
      </c>
      <c r="D6717" s="12" t="s">
        <v>2184</v>
      </c>
      <c r="E6717" s="11">
        <v>6133</v>
      </c>
      <c r="F6717" s="12"/>
      <c r="G6717" s="84" t="s">
        <v>3105</v>
      </c>
      <c r="H6717" s="13" t="s">
        <v>20</v>
      </c>
      <c r="I6717" s="2">
        <v>4500</v>
      </c>
      <c r="J6717" s="2">
        <v>4500</v>
      </c>
      <c r="K6717" s="2">
        <v>3300</v>
      </c>
      <c r="L6717" s="2">
        <f t="shared" si="5717"/>
        <v>1200</v>
      </c>
      <c r="M6717" s="2">
        <v>400</v>
      </c>
      <c r="N6717" s="2">
        <v>400</v>
      </c>
      <c r="O6717" s="2">
        <v>400</v>
      </c>
      <c r="P6717" s="2">
        <f t="shared" si="5719"/>
        <v>4500</v>
      </c>
      <c r="Q6717" s="2">
        <f t="shared" si="5697"/>
        <v>100</v>
      </c>
    </row>
    <row r="6718" spans="1:17">
      <c r="A6718" s="12" t="s">
        <v>2042</v>
      </c>
      <c r="B6718" s="12" t="s">
        <v>129</v>
      </c>
      <c r="C6718" s="12" t="s">
        <v>1027</v>
      </c>
      <c r="D6718" s="12" t="s">
        <v>2184</v>
      </c>
      <c r="E6718" s="11">
        <v>6134</v>
      </c>
      <c r="F6718" s="12"/>
      <c r="G6718" s="84" t="s">
        <v>3105</v>
      </c>
      <c r="H6718" s="13" t="s">
        <v>21</v>
      </c>
      <c r="I6718" s="2">
        <v>6000</v>
      </c>
      <c r="J6718" s="2">
        <v>6000</v>
      </c>
      <c r="K6718" s="2">
        <v>3620</v>
      </c>
      <c r="L6718" s="2">
        <f t="shared" si="5717"/>
        <v>1500</v>
      </c>
      <c r="M6718" s="2">
        <v>500</v>
      </c>
      <c r="N6718" s="2">
        <v>500</v>
      </c>
      <c r="O6718" s="2">
        <v>500</v>
      </c>
      <c r="P6718" s="2">
        <f t="shared" si="5719"/>
        <v>5120</v>
      </c>
      <c r="Q6718" s="2">
        <f t="shared" si="5697"/>
        <v>85.333333333333343</v>
      </c>
    </row>
    <row r="6719" spans="1:17">
      <c r="A6719" s="12" t="s">
        <v>2042</v>
      </c>
      <c r="B6719" s="12" t="s">
        <v>129</v>
      </c>
      <c r="C6719" s="12" t="s">
        <v>1027</v>
      </c>
      <c r="D6719" s="12" t="s">
        <v>2184</v>
      </c>
      <c r="E6719" s="11">
        <v>6135</v>
      </c>
      <c r="F6719" s="12"/>
      <c r="G6719" s="84" t="s">
        <v>3105</v>
      </c>
      <c r="H6719" s="13" t="s">
        <v>22</v>
      </c>
      <c r="I6719" s="2">
        <v>400</v>
      </c>
      <c r="J6719" s="2">
        <v>400</v>
      </c>
      <c r="K6719" s="2">
        <v>0</v>
      </c>
      <c r="L6719" s="2">
        <f t="shared" si="5717"/>
        <v>89</v>
      </c>
      <c r="M6719" s="2">
        <v>89</v>
      </c>
      <c r="N6719" s="2"/>
      <c r="O6719" s="2"/>
      <c r="P6719" s="2">
        <f t="shared" si="5719"/>
        <v>89</v>
      </c>
      <c r="Q6719" s="2">
        <f t="shared" si="5697"/>
        <v>22.25</v>
      </c>
    </row>
    <row r="6720" spans="1:17">
      <c r="A6720" s="12" t="s">
        <v>2042</v>
      </c>
      <c r="B6720" s="12" t="s">
        <v>129</v>
      </c>
      <c r="C6720" s="12" t="s">
        <v>1027</v>
      </c>
      <c r="D6720" s="12" t="s">
        <v>2184</v>
      </c>
      <c r="E6720" s="11">
        <v>6136</v>
      </c>
      <c r="F6720" s="12"/>
      <c r="G6720" s="84" t="s">
        <v>3105</v>
      </c>
      <c r="H6720" s="13" t="s">
        <v>23</v>
      </c>
      <c r="I6720" s="2">
        <v>6000</v>
      </c>
      <c r="J6720" s="2">
        <v>6000</v>
      </c>
      <c r="K6720" s="2">
        <v>3085</v>
      </c>
      <c r="L6720" s="2">
        <f t="shared" si="5717"/>
        <v>2500</v>
      </c>
      <c r="M6720" s="2">
        <v>1500</v>
      </c>
      <c r="N6720" s="2">
        <v>500</v>
      </c>
      <c r="O6720" s="2">
        <v>500</v>
      </c>
      <c r="P6720" s="2">
        <f t="shared" si="5719"/>
        <v>5585</v>
      </c>
      <c r="Q6720" s="2">
        <f t="shared" si="5697"/>
        <v>93.083333333333329</v>
      </c>
    </row>
    <row r="6721" spans="1:17">
      <c r="A6721" s="12" t="s">
        <v>2042</v>
      </c>
      <c r="B6721" s="12" t="s">
        <v>129</v>
      </c>
      <c r="C6721" s="12" t="s">
        <v>1027</v>
      </c>
      <c r="D6721" s="12" t="s">
        <v>2184</v>
      </c>
      <c r="E6721" s="11">
        <v>6137</v>
      </c>
      <c r="F6721" s="12"/>
      <c r="G6721" s="84" t="s">
        <v>3105</v>
      </c>
      <c r="H6721" s="13" t="s">
        <v>24</v>
      </c>
      <c r="I6721" s="2">
        <v>12561</v>
      </c>
      <c r="J6721" s="2">
        <v>7500</v>
      </c>
      <c r="K6721" s="2">
        <v>5248</v>
      </c>
      <c r="L6721" s="2">
        <f t="shared" si="5717"/>
        <v>1125</v>
      </c>
      <c r="M6721" s="2">
        <v>375</v>
      </c>
      <c r="N6721" s="2">
        <v>375</v>
      </c>
      <c r="O6721" s="2">
        <v>375</v>
      </c>
      <c r="P6721" s="2">
        <f t="shared" si="5719"/>
        <v>6373</v>
      </c>
      <c r="Q6721" s="2">
        <f t="shared" si="5697"/>
        <v>84.973333333333329</v>
      </c>
    </row>
    <row r="6722" spans="1:17">
      <c r="A6722" s="12" t="s">
        <v>2042</v>
      </c>
      <c r="B6722" s="12" t="s">
        <v>129</v>
      </c>
      <c r="C6722" s="12" t="s">
        <v>1027</v>
      </c>
      <c r="D6722" s="12" t="s">
        <v>2184</v>
      </c>
      <c r="E6722" s="11">
        <v>6138</v>
      </c>
      <c r="F6722" s="12"/>
      <c r="G6722" s="84" t="s">
        <v>3105</v>
      </c>
      <c r="H6722" s="13" t="s">
        <v>25</v>
      </c>
      <c r="I6722" s="2">
        <v>550</v>
      </c>
      <c r="J6722" s="2">
        <v>550</v>
      </c>
      <c r="K6722" s="2">
        <v>361</v>
      </c>
      <c r="L6722" s="2">
        <f t="shared" si="5717"/>
        <v>189</v>
      </c>
      <c r="M6722" s="2">
        <v>63</v>
      </c>
      <c r="N6722" s="2">
        <v>63</v>
      </c>
      <c r="O6722" s="2">
        <v>63</v>
      </c>
      <c r="P6722" s="2">
        <f t="shared" si="5719"/>
        <v>550</v>
      </c>
      <c r="Q6722" s="2">
        <f t="shared" si="5697"/>
        <v>100</v>
      </c>
    </row>
    <row r="6723" spans="1:17">
      <c r="A6723" s="17" t="s">
        <v>2042</v>
      </c>
      <c r="B6723" s="17" t="s">
        <v>129</v>
      </c>
      <c r="C6723" s="17" t="s">
        <v>1027</v>
      </c>
      <c r="D6723" s="17" t="s">
        <v>2184</v>
      </c>
      <c r="E6723" s="17" t="s">
        <v>99</v>
      </c>
      <c r="F6723" s="12" t="s">
        <v>0</v>
      </c>
      <c r="G6723" s="84" t="s">
        <v>0</v>
      </c>
      <c r="H6723" s="18" t="s">
        <v>26</v>
      </c>
      <c r="I6723" s="3">
        <v>96007</v>
      </c>
      <c r="J6723" s="3">
        <f t="shared" ref="J6723:K6723" si="5729">SUM(J6724:J6726)</f>
        <v>39178</v>
      </c>
      <c r="K6723" s="3">
        <f t="shared" si="5729"/>
        <v>32091</v>
      </c>
      <c r="L6723" s="3">
        <f t="shared" si="5717"/>
        <v>4779</v>
      </c>
      <c r="M6723" s="3">
        <f t="shared" ref="M6723:O6723" si="5730">SUM(M6724:M6726)</f>
        <v>1593</v>
      </c>
      <c r="N6723" s="3">
        <f t="shared" si="5730"/>
        <v>1593</v>
      </c>
      <c r="O6723" s="3">
        <f t="shared" si="5730"/>
        <v>1593</v>
      </c>
      <c r="P6723" s="3">
        <f t="shared" si="5719"/>
        <v>36870</v>
      </c>
      <c r="Q6723" s="3">
        <f t="shared" si="5697"/>
        <v>94.108938690081175</v>
      </c>
    </row>
    <row r="6724" spans="1:17">
      <c r="A6724" s="12" t="s">
        <v>2042</v>
      </c>
      <c r="B6724" s="12" t="s">
        <v>129</v>
      </c>
      <c r="C6724" s="12" t="s">
        <v>1027</v>
      </c>
      <c r="D6724" s="12" t="s">
        <v>2184</v>
      </c>
      <c r="E6724" s="11">
        <v>6139</v>
      </c>
      <c r="F6724" s="12"/>
      <c r="G6724" s="84" t="s">
        <v>3105</v>
      </c>
      <c r="H6724" s="13" t="s">
        <v>26</v>
      </c>
      <c r="I6724" s="2">
        <v>94766</v>
      </c>
      <c r="J6724" s="2">
        <v>37937</v>
      </c>
      <c r="K6724" s="2">
        <v>31391</v>
      </c>
      <c r="L6724" s="2">
        <f t="shared" si="5717"/>
        <v>4500</v>
      </c>
      <c r="M6724" s="2">
        <v>1500</v>
      </c>
      <c r="N6724" s="2">
        <v>1500</v>
      </c>
      <c r="O6724" s="2">
        <v>1500</v>
      </c>
      <c r="P6724" s="2">
        <f t="shared" si="5719"/>
        <v>35891</v>
      </c>
      <c r="Q6724" s="2">
        <f t="shared" si="5697"/>
        <v>94.606848195692862</v>
      </c>
    </row>
    <row r="6725" spans="1:17">
      <c r="A6725" s="12" t="s">
        <v>2042</v>
      </c>
      <c r="B6725" s="12" t="s">
        <v>129</v>
      </c>
      <c r="C6725" s="12" t="s">
        <v>1027</v>
      </c>
      <c r="D6725" s="12" t="s">
        <v>2184</v>
      </c>
      <c r="E6725" s="11">
        <v>6139</v>
      </c>
      <c r="F6725" s="12" t="s">
        <v>2190</v>
      </c>
      <c r="G6725" s="84" t="s">
        <v>3105</v>
      </c>
      <c r="H6725" s="13" t="s">
        <v>108</v>
      </c>
      <c r="I6725" s="2">
        <v>541</v>
      </c>
      <c r="J6725" s="2">
        <v>541</v>
      </c>
      <c r="K6725" s="2">
        <v>315</v>
      </c>
      <c r="L6725" s="2">
        <f t="shared" si="5717"/>
        <v>120</v>
      </c>
      <c r="M6725" s="2">
        <v>40</v>
      </c>
      <c r="N6725" s="2">
        <v>40</v>
      </c>
      <c r="O6725" s="2">
        <v>40</v>
      </c>
      <c r="P6725" s="2">
        <f t="shared" si="5719"/>
        <v>435</v>
      </c>
      <c r="Q6725" s="2">
        <f t="shared" si="5697"/>
        <v>80.406654343807759</v>
      </c>
    </row>
    <row r="6726" spans="1:17" ht="22.5">
      <c r="A6726" s="12" t="s">
        <v>2042</v>
      </c>
      <c r="B6726" s="12" t="s">
        <v>129</v>
      </c>
      <c r="C6726" s="12" t="s">
        <v>1027</v>
      </c>
      <c r="D6726" s="12" t="s">
        <v>2184</v>
      </c>
      <c r="E6726" s="11">
        <v>6139</v>
      </c>
      <c r="F6726" s="12" t="s">
        <v>2191</v>
      </c>
      <c r="G6726" s="84" t="s">
        <v>3105</v>
      </c>
      <c r="H6726" s="13" t="s">
        <v>114</v>
      </c>
      <c r="I6726" s="2">
        <v>700</v>
      </c>
      <c r="J6726" s="2">
        <v>700</v>
      </c>
      <c r="K6726" s="2">
        <v>385</v>
      </c>
      <c r="L6726" s="2">
        <f t="shared" si="5717"/>
        <v>159</v>
      </c>
      <c r="M6726" s="2">
        <v>53</v>
      </c>
      <c r="N6726" s="2">
        <v>53</v>
      </c>
      <c r="O6726" s="2">
        <v>53</v>
      </c>
      <c r="P6726" s="2">
        <f t="shared" si="5719"/>
        <v>544</v>
      </c>
      <c r="Q6726" s="2">
        <f t="shared" si="5697"/>
        <v>77.714285714285708</v>
      </c>
    </row>
    <row r="6727" spans="1:17" ht="22.5">
      <c r="A6727" s="17" t="s">
        <v>0</v>
      </c>
      <c r="B6727" s="17" t="s">
        <v>0</v>
      </c>
      <c r="C6727" s="17" t="s">
        <v>0</v>
      </c>
      <c r="D6727" s="18" t="s">
        <v>0</v>
      </c>
      <c r="E6727" s="18" t="s">
        <v>0</v>
      </c>
      <c r="F6727" s="18" t="s">
        <v>0</v>
      </c>
      <c r="G6727" s="81" t="s">
        <v>0</v>
      </c>
      <c r="H6727" s="24" t="s">
        <v>36</v>
      </c>
      <c r="I6727" s="29">
        <v>100</v>
      </c>
      <c r="J6727" s="29">
        <f t="shared" ref="J6727:K6728" si="5731">SUM(J6728)</f>
        <v>100</v>
      </c>
      <c r="K6727" s="29">
        <f t="shared" si="5731"/>
        <v>0</v>
      </c>
      <c r="L6727" s="29">
        <f t="shared" si="5717"/>
        <v>0</v>
      </c>
      <c r="M6727" s="29">
        <f t="shared" ref="M6727:O6728" si="5732">SUM(M6728)</f>
        <v>0</v>
      </c>
      <c r="N6727" s="29">
        <f t="shared" si="5732"/>
        <v>0</v>
      </c>
      <c r="O6727" s="29">
        <f t="shared" si="5732"/>
        <v>0</v>
      </c>
      <c r="P6727" s="29">
        <f t="shared" si="5719"/>
        <v>0</v>
      </c>
      <c r="Q6727" s="29">
        <f t="shared" si="5697"/>
        <v>0</v>
      </c>
    </row>
    <row r="6728" spans="1:17">
      <c r="A6728" s="12" t="s">
        <v>2042</v>
      </c>
      <c r="B6728" s="12" t="s">
        <v>129</v>
      </c>
      <c r="C6728" s="12" t="s">
        <v>1027</v>
      </c>
      <c r="D6728" s="12" t="s">
        <v>2184</v>
      </c>
      <c r="E6728" s="18" t="s">
        <v>28</v>
      </c>
      <c r="F6728" s="18" t="s">
        <v>0</v>
      </c>
      <c r="G6728" s="81" t="s">
        <v>0</v>
      </c>
      <c r="H6728" s="18" t="s">
        <v>29</v>
      </c>
      <c r="I6728" s="3">
        <v>100</v>
      </c>
      <c r="J6728" s="3">
        <f t="shared" si="5731"/>
        <v>100</v>
      </c>
      <c r="K6728" s="3">
        <f t="shared" si="5731"/>
        <v>0</v>
      </c>
      <c r="L6728" s="3">
        <f t="shared" si="5717"/>
        <v>0</v>
      </c>
      <c r="M6728" s="3">
        <f t="shared" si="5732"/>
        <v>0</v>
      </c>
      <c r="N6728" s="3">
        <f t="shared" si="5732"/>
        <v>0</v>
      </c>
      <c r="O6728" s="3">
        <f t="shared" si="5732"/>
        <v>0</v>
      </c>
      <c r="P6728" s="3">
        <f t="shared" si="5719"/>
        <v>0</v>
      </c>
      <c r="Q6728" s="3">
        <f t="shared" si="5697"/>
        <v>0</v>
      </c>
    </row>
    <row r="6729" spans="1:17">
      <c r="A6729" s="12" t="s">
        <v>2042</v>
      </c>
      <c r="B6729" s="12" t="s">
        <v>129</v>
      </c>
      <c r="C6729" s="12" t="s">
        <v>1027</v>
      </c>
      <c r="D6729" s="12" t="s">
        <v>2184</v>
      </c>
      <c r="E6729" s="11">
        <v>6148</v>
      </c>
      <c r="F6729" s="12"/>
      <c r="G6729" s="84" t="s">
        <v>3105</v>
      </c>
      <c r="H6729" s="13" t="s">
        <v>35</v>
      </c>
      <c r="I6729" s="2">
        <v>100</v>
      </c>
      <c r="J6729" s="2">
        <v>100</v>
      </c>
      <c r="K6729" s="2">
        <v>0</v>
      </c>
      <c r="L6729" s="2">
        <f t="shared" si="5717"/>
        <v>0</v>
      </c>
      <c r="M6729" s="2"/>
      <c r="N6729" s="2"/>
      <c r="O6729" s="2"/>
      <c r="P6729" s="2">
        <f t="shared" si="5719"/>
        <v>0</v>
      </c>
      <c r="Q6729" s="2">
        <f t="shared" si="5697"/>
        <v>0</v>
      </c>
    </row>
    <row r="6730" spans="1:17" ht="22.5">
      <c r="A6730" s="17" t="s">
        <v>0</v>
      </c>
      <c r="B6730" s="17" t="s">
        <v>0</v>
      </c>
      <c r="C6730" s="17" t="s">
        <v>0</v>
      </c>
      <c r="D6730" s="18" t="s">
        <v>0</v>
      </c>
      <c r="E6730" s="18" t="s">
        <v>0</v>
      </c>
      <c r="F6730" s="18" t="s">
        <v>0</v>
      </c>
      <c r="G6730" s="81" t="s">
        <v>0</v>
      </c>
      <c r="H6730" s="24" t="s">
        <v>58</v>
      </c>
      <c r="I6730" s="29">
        <v>6100</v>
      </c>
      <c r="J6730" s="29">
        <f t="shared" ref="J6730:K6730" si="5733">SUM(J6731)</f>
        <v>4000</v>
      </c>
      <c r="K6730" s="29">
        <f t="shared" si="5733"/>
        <v>3000</v>
      </c>
      <c r="L6730" s="29">
        <f t="shared" si="5717"/>
        <v>1000</v>
      </c>
      <c r="M6730" s="29">
        <f t="shared" ref="M6730:O6730" si="5734">SUM(M6731)</f>
        <v>0</v>
      </c>
      <c r="N6730" s="29">
        <f t="shared" si="5734"/>
        <v>1000</v>
      </c>
      <c r="O6730" s="29">
        <f t="shared" si="5734"/>
        <v>0</v>
      </c>
      <c r="P6730" s="29">
        <f t="shared" si="5719"/>
        <v>4000</v>
      </c>
      <c r="Q6730" s="29">
        <f t="shared" si="5697"/>
        <v>100</v>
      </c>
    </row>
    <row r="6731" spans="1:17">
      <c r="A6731" s="12" t="s">
        <v>2042</v>
      </c>
      <c r="B6731" s="12" t="s">
        <v>129</v>
      </c>
      <c r="C6731" s="12" t="s">
        <v>1027</v>
      </c>
      <c r="D6731" s="12" t="s">
        <v>2184</v>
      </c>
      <c r="E6731" s="18" t="s">
        <v>50</v>
      </c>
      <c r="F6731" s="18" t="s">
        <v>0</v>
      </c>
      <c r="G6731" s="81" t="s">
        <v>0</v>
      </c>
      <c r="H6731" s="18" t="s">
        <v>51</v>
      </c>
      <c r="I6731" s="3">
        <v>6100</v>
      </c>
      <c r="J6731" s="3">
        <f t="shared" ref="J6731" si="5735">SUM(J6732:J6733)</f>
        <v>4000</v>
      </c>
      <c r="K6731" s="3">
        <f t="shared" ref="K6731" si="5736">SUM(K6732:K6733)</f>
        <v>3000</v>
      </c>
      <c r="L6731" s="3">
        <f t="shared" si="5717"/>
        <v>1000</v>
      </c>
      <c r="M6731" s="3">
        <f t="shared" ref="M6731:O6731" si="5737">SUM(M6732:M6733)</f>
        <v>0</v>
      </c>
      <c r="N6731" s="3">
        <f t="shared" si="5737"/>
        <v>1000</v>
      </c>
      <c r="O6731" s="3">
        <f t="shared" si="5737"/>
        <v>0</v>
      </c>
      <c r="P6731" s="3">
        <f t="shared" si="5719"/>
        <v>4000</v>
      </c>
      <c r="Q6731" s="3">
        <f t="shared" si="5697"/>
        <v>100</v>
      </c>
    </row>
    <row r="6732" spans="1:17">
      <c r="A6732" s="12" t="s">
        <v>2042</v>
      </c>
      <c r="B6732" s="12" t="s">
        <v>129</v>
      </c>
      <c r="C6732" s="12" t="s">
        <v>1027</v>
      </c>
      <c r="D6732" s="12" t="s">
        <v>2184</v>
      </c>
      <c r="E6732" s="11">
        <v>8213</v>
      </c>
      <c r="F6732" s="12"/>
      <c r="G6732" s="84" t="s">
        <v>3105</v>
      </c>
      <c r="H6732" s="13" t="s">
        <v>54</v>
      </c>
      <c r="I6732" s="2">
        <v>5100</v>
      </c>
      <c r="J6732" s="2">
        <v>3000</v>
      </c>
      <c r="K6732" s="2">
        <v>3000</v>
      </c>
      <c r="L6732" s="2">
        <f t="shared" si="5717"/>
        <v>0</v>
      </c>
      <c r="M6732" s="2"/>
      <c r="N6732" s="2"/>
      <c r="O6732" s="2"/>
      <c r="P6732" s="2">
        <f t="shared" si="5719"/>
        <v>3000</v>
      </c>
      <c r="Q6732" s="2">
        <f t="shared" si="5697"/>
        <v>100</v>
      </c>
    </row>
    <row r="6733" spans="1:17">
      <c r="A6733" s="12" t="s">
        <v>2042</v>
      </c>
      <c r="B6733" s="12" t="s">
        <v>129</v>
      </c>
      <c r="C6733" s="12" t="s">
        <v>1027</v>
      </c>
      <c r="D6733" s="12" t="s">
        <v>2184</v>
      </c>
      <c r="E6733" s="11">
        <v>8216</v>
      </c>
      <c r="F6733" s="12"/>
      <c r="G6733" s="84" t="s">
        <v>3105</v>
      </c>
      <c r="H6733" s="13" t="s">
        <v>57</v>
      </c>
      <c r="I6733" s="2">
        <v>1000</v>
      </c>
      <c r="J6733" s="2">
        <v>1000</v>
      </c>
      <c r="K6733" s="2">
        <v>0</v>
      </c>
      <c r="L6733" s="2">
        <f t="shared" si="5717"/>
        <v>1000</v>
      </c>
      <c r="M6733" s="2"/>
      <c r="N6733" s="2">
        <v>1000</v>
      </c>
      <c r="O6733" s="2"/>
      <c r="P6733" s="2">
        <f t="shared" si="5719"/>
        <v>1000</v>
      </c>
      <c r="Q6733" s="2">
        <f t="shared" si="5697"/>
        <v>100</v>
      </c>
    </row>
    <row r="6734" spans="1:17">
      <c r="A6734" s="13" t="s">
        <v>0</v>
      </c>
      <c r="B6734" s="13" t="s">
        <v>0</v>
      </c>
      <c r="C6734" s="13" t="s">
        <v>0</v>
      </c>
      <c r="D6734" s="13" t="s">
        <v>0</v>
      </c>
      <c r="E6734" s="13" t="s">
        <v>0</v>
      </c>
      <c r="F6734" s="13" t="s">
        <v>0</v>
      </c>
      <c r="G6734" s="84" t="s">
        <v>0</v>
      </c>
      <c r="H6734" s="24" t="s">
        <v>2192</v>
      </c>
      <c r="I6734" s="29">
        <v>357632</v>
      </c>
      <c r="J6734" s="29">
        <f t="shared" ref="J6734:K6734" si="5738">SUM(J6730,J6727,J6704)</f>
        <v>294308</v>
      </c>
      <c r="K6734" s="29">
        <f t="shared" si="5738"/>
        <v>170943</v>
      </c>
      <c r="L6734" s="29">
        <f t="shared" si="5717"/>
        <v>73177</v>
      </c>
      <c r="M6734" s="29">
        <f t="shared" ref="M6734:O6734" si="5739">SUM(M6730,M6727,M6704)</f>
        <v>24785</v>
      </c>
      <c r="N6734" s="29">
        <f t="shared" si="5739"/>
        <v>24696</v>
      </c>
      <c r="O6734" s="29">
        <f t="shared" si="5739"/>
        <v>23696</v>
      </c>
      <c r="P6734" s="29">
        <f t="shared" si="5719"/>
        <v>244120</v>
      </c>
      <c r="Q6734" s="29">
        <f t="shared" si="5697"/>
        <v>82.94711662611958</v>
      </c>
    </row>
    <row r="6735" spans="1:17" ht="15.75" thickBot="1">
      <c r="A6735" s="13" t="s">
        <v>0</v>
      </c>
      <c r="B6735" s="13" t="s">
        <v>0</v>
      </c>
      <c r="C6735" s="13" t="s">
        <v>0</v>
      </c>
      <c r="D6735" s="13" t="s">
        <v>0</v>
      </c>
      <c r="E6735" s="13" t="s">
        <v>0</v>
      </c>
      <c r="F6735" s="13" t="s">
        <v>0</v>
      </c>
      <c r="G6735" s="84" t="s">
        <v>0</v>
      </c>
      <c r="H6735" s="18" t="s">
        <v>125</v>
      </c>
      <c r="I6735" s="3">
        <v>5</v>
      </c>
      <c r="J6735" s="3">
        <v>5</v>
      </c>
      <c r="K6735" s="3">
        <v>0</v>
      </c>
      <c r="L6735" s="3">
        <f t="shared" si="5717"/>
        <v>0</v>
      </c>
      <c r="M6735" s="3"/>
      <c r="N6735" s="3"/>
      <c r="O6735" s="3"/>
      <c r="P6735" s="3">
        <f t="shared" si="5719"/>
        <v>0</v>
      </c>
      <c r="Q6735" s="3">
        <f t="shared" si="5697"/>
        <v>0</v>
      </c>
    </row>
    <row r="6736" spans="1:17" ht="45.75" thickBot="1">
      <c r="A6736" s="109" t="s">
        <v>0</v>
      </c>
      <c r="B6736" s="109" t="s">
        <v>0</v>
      </c>
      <c r="C6736" s="109" t="s">
        <v>0</v>
      </c>
      <c r="D6736" s="109" t="s">
        <v>0</v>
      </c>
      <c r="E6736" s="109" t="s">
        <v>0</v>
      </c>
      <c r="F6736" s="109" t="s">
        <v>0</v>
      </c>
      <c r="G6736" s="121" t="s">
        <v>0</v>
      </c>
      <c r="H6736" s="1" t="s">
        <v>126</v>
      </c>
      <c r="I6736" s="1" t="s">
        <v>3016</v>
      </c>
      <c r="J6736" s="1" t="s">
        <v>3199</v>
      </c>
      <c r="K6736" s="1" t="s">
        <v>3198</v>
      </c>
      <c r="L6736" s="1" t="s">
        <v>3191</v>
      </c>
      <c r="M6736" s="1" t="s">
        <v>3193</v>
      </c>
      <c r="N6736" s="1" t="s">
        <v>3194</v>
      </c>
      <c r="O6736" s="1" t="s">
        <v>3195</v>
      </c>
      <c r="P6736" s="1" t="s">
        <v>3192</v>
      </c>
      <c r="Q6736" s="1" t="s">
        <v>3185</v>
      </c>
    </row>
    <row r="6737" spans="1:17">
      <c r="A6737" s="110"/>
      <c r="B6737" s="110"/>
      <c r="C6737" s="110"/>
      <c r="D6737" s="110"/>
      <c r="E6737" s="110"/>
      <c r="F6737" s="110"/>
      <c r="G6737" s="122"/>
      <c r="H6737" s="26" t="s">
        <v>0</v>
      </c>
      <c r="I6737" s="28">
        <v>1</v>
      </c>
      <c r="J6737" s="28">
        <v>2</v>
      </c>
      <c r="K6737" s="28">
        <v>3</v>
      </c>
      <c r="L6737" s="28" t="s">
        <v>3186</v>
      </c>
      <c r="M6737" s="28">
        <v>5</v>
      </c>
      <c r="N6737" s="28">
        <v>6</v>
      </c>
      <c r="O6737" s="28">
        <v>7</v>
      </c>
      <c r="P6737" s="28" t="s">
        <v>3187</v>
      </c>
      <c r="Q6737" s="28">
        <v>9</v>
      </c>
    </row>
    <row r="6738" spans="1:17">
      <c r="A6738" s="110"/>
      <c r="B6738" s="110"/>
      <c r="C6738" s="110"/>
      <c r="D6738" s="110"/>
      <c r="E6738" s="110"/>
      <c r="F6738" s="110"/>
      <c r="G6738" s="122"/>
      <c r="H6738" s="8" t="s">
        <v>194</v>
      </c>
      <c r="I6738" s="9">
        <v>357632</v>
      </c>
      <c r="J6738" s="9">
        <f t="shared" ref="J6738" si="5740">SUM(J6734)</f>
        <v>294308</v>
      </c>
      <c r="K6738" s="9">
        <f t="shared" ref="K6738" si="5741">SUM(K6734)</f>
        <v>170943</v>
      </c>
      <c r="L6738" s="9">
        <f t="shared" ref="L6738:L6739" si="5742">M6738+N6738+O6738</f>
        <v>73177</v>
      </c>
      <c r="M6738" s="9">
        <f t="shared" ref="M6738:O6738" si="5743">SUM(M6734)</f>
        <v>24785</v>
      </c>
      <c r="N6738" s="9">
        <f t="shared" si="5743"/>
        <v>24696</v>
      </c>
      <c r="O6738" s="9">
        <f t="shared" si="5743"/>
        <v>23696</v>
      </c>
      <c r="P6738" s="9">
        <f t="shared" ref="P6738:P6739" si="5744">SUM(K6738+L6738)</f>
        <v>244120</v>
      </c>
      <c r="Q6738" s="9">
        <f t="shared" si="5697"/>
        <v>82.94711662611958</v>
      </c>
    </row>
    <row r="6739" spans="1:17">
      <c r="A6739" s="110"/>
      <c r="B6739" s="110"/>
      <c r="C6739" s="110"/>
      <c r="D6739" s="110"/>
      <c r="E6739" s="110"/>
      <c r="F6739" s="110"/>
      <c r="G6739" s="122"/>
      <c r="H6739" s="10" t="s">
        <v>68</v>
      </c>
      <c r="I6739" s="9">
        <v>357632</v>
      </c>
      <c r="J6739" s="9">
        <f t="shared" ref="J6739" si="5745">SUM(J6738)</f>
        <v>294308</v>
      </c>
      <c r="K6739" s="9">
        <f t="shared" ref="K6739" si="5746">SUM(K6738)</f>
        <v>170943</v>
      </c>
      <c r="L6739" s="9">
        <f t="shared" si="5742"/>
        <v>73177</v>
      </c>
      <c r="M6739" s="9">
        <f t="shared" ref="M6739:O6739" si="5747">SUM(M6738)</f>
        <v>24785</v>
      </c>
      <c r="N6739" s="9">
        <f t="shared" si="5747"/>
        <v>24696</v>
      </c>
      <c r="O6739" s="9">
        <f t="shared" si="5747"/>
        <v>23696</v>
      </c>
      <c r="P6739" s="9">
        <f t="shared" si="5744"/>
        <v>244120</v>
      </c>
      <c r="Q6739" s="9">
        <f t="shared" si="5697"/>
        <v>82.94711662611958</v>
      </c>
    </row>
    <row r="6740" spans="1:17">
      <c r="A6740" s="111"/>
      <c r="B6740" s="111"/>
      <c r="C6740" s="111"/>
      <c r="D6740" s="111"/>
      <c r="E6740" s="111"/>
      <c r="F6740" s="111"/>
      <c r="G6740" s="123"/>
      <c r="Q6740" t="str">
        <f t="shared" si="5697"/>
        <v>-</v>
      </c>
    </row>
    <row r="6741" spans="1:17" ht="15.75" thickBot="1">
      <c r="A6741" s="13" t="s">
        <v>0</v>
      </c>
      <c r="B6741" s="13" t="s">
        <v>0</v>
      </c>
      <c r="C6741" s="13" t="s">
        <v>0</v>
      </c>
      <c r="D6741" s="13" t="s">
        <v>0</v>
      </c>
      <c r="E6741" s="13" t="s">
        <v>0</v>
      </c>
      <c r="F6741" s="13" t="s">
        <v>0</v>
      </c>
      <c r="G6741" s="84" t="s">
        <v>0</v>
      </c>
      <c r="H6741" s="27" t="s">
        <v>0</v>
      </c>
      <c r="I6741" s="27"/>
      <c r="J6741" s="27"/>
      <c r="K6741" s="27"/>
      <c r="L6741" s="27"/>
      <c r="M6741" s="27"/>
      <c r="N6741" s="27"/>
      <c r="O6741" s="27"/>
      <c r="P6741" s="27"/>
      <c r="Q6741" s="27" t="str">
        <f t="shared" si="5697"/>
        <v>-</v>
      </c>
    </row>
    <row r="6742" spans="1:17" ht="45.75" thickBot="1">
      <c r="A6742" s="1" t="s">
        <v>82</v>
      </c>
      <c r="B6742" s="1" t="s">
        <v>83</v>
      </c>
      <c r="C6742" s="1" t="s">
        <v>84</v>
      </c>
      <c r="D6742" s="19" t="s">
        <v>0</v>
      </c>
      <c r="E6742" s="1" t="s">
        <v>85</v>
      </c>
      <c r="F6742" s="1" t="s">
        <v>86</v>
      </c>
      <c r="G6742" s="82" t="s">
        <v>87</v>
      </c>
      <c r="H6742" s="1" t="s">
        <v>1</v>
      </c>
      <c r="I6742" s="1" t="s">
        <v>3016</v>
      </c>
      <c r="J6742" s="1" t="s">
        <v>3199</v>
      </c>
      <c r="K6742" s="1" t="s">
        <v>3198</v>
      </c>
      <c r="L6742" s="1" t="s">
        <v>3191</v>
      </c>
      <c r="M6742" s="1" t="s">
        <v>3193</v>
      </c>
      <c r="N6742" s="1" t="s">
        <v>3194</v>
      </c>
      <c r="O6742" s="1" t="s">
        <v>3195</v>
      </c>
      <c r="P6742" s="1" t="s">
        <v>3192</v>
      </c>
      <c r="Q6742" s="1" t="s">
        <v>3185</v>
      </c>
    </row>
    <row r="6743" spans="1:17">
      <c r="A6743" s="20" t="s">
        <v>0</v>
      </c>
      <c r="B6743" s="20" t="s">
        <v>0</v>
      </c>
      <c r="C6743" s="20" t="s">
        <v>0</v>
      </c>
      <c r="D6743" s="21" t="s">
        <v>0</v>
      </c>
      <c r="E6743" s="21" t="s">
        <v>0</v>
      </c>
      <c r="F6743" s="22" t="s">
        <v>0</v>
      </c>
      <c r="G6743" s="83" t="s">
        <v>0</v>
      </c>
      <c r="H6743" s="23" t="s">
        <v>0</v>
      </c>
      <c r="I6743" s="28">
        <v>1</v>
      </c>
      <c r="J6743" s="28">
        <v>2</v>
      </c>
      <c r="K6743" s="28">
        <v>3</v>
      </c>
      <c r="L6743" s="28" t="s">
        <v>3186</v>
      </c>
      <c r="M6743" s="28">
        <v>5</v>
      </c>
      <c r="N6743" s="28">
        <v>6</v>
      </c>
      <c r="O6743" s="28">
        <v>7</v>
      </c>
      <c r="P6743" s="28" t="s">
        <v>3187</v>
      </c>
      <c r="Q6743" s="28">
        <v>9</v>
      </c>
    </row>
    <row r="6744" spans="1:17">
      <c r="A6744" s="17" t="s">
        <v>2042</v>
      </c>
      <c r="B6744" s="17" t="s">
        <v>129</v>
      </c>
      <c r="C6744" s="12" t="s">
        <v>1038</v>
      </c>
      <c r="D6744" s="12" t="s">
        <v>2193</v>
      </c>
      <c r="E6744" s="18" t="s">
        <v>0</v>
      </c>
      <c r="F6744" s="18" t="s">
        <v>0</v>
      </c>
      <c r="G6744" s="81" t="s">
        <v>0</v>
      </c>
      <c r="H6744" s="18" t="s">
        <v>2194</v>
      </c>
      <c r="I6744" s="11"/>
      <c r="J6744" s="11"/>
      <c r="K6744" s="11"/>
      <c r="L6744" s="11"/>
      <c r="M6744" s="11"/>
      <c r="N6744" s="11"/>
      <c r="O6744" s="11"/>
      <c r="P6744" s="11"/>
      <c r="Q6744" s="11" t="str">
        <f t="shared" si="5697"/>
        <v>-</v>
      </c>
    </row>
    <row r="6745" spans="1:17" ht="22.5">
      <c r="A6745" s="17" t="s">
        <v>0</v>
      </c>
      <c r="B6745" s="17" t="s">
        <v>0</v>
      </c>
      <c r="C6745" s="17" t="s">
        <v>0</v>
      </c>
      <c r="D6745" s="18" t="s">
        <v>0</v>
      </c>
      <c r="E6745" s="18" t="s">
        <v>0</v>
      </c>
      <c r="F6745" s="18" t="s">
        <v>0</v>
      </c>
      <c r="G6745" s="81"/>
      <c r="H6745" s="24" t="s">
        <v>27</v>
      </c>
      <c r="I6745" s="29">
        <v>1362843</v>
      </c>
      <c r="J6745" s="29">
        <f t="shared" ref="J6745" si="5748">SUM(J6746,J6754,J6756)</f>
        <v>1375282</v>
      </c>
      <c r="K6745" s="29">
        <f t="shared" ref="K6745" si="5749">SUM(K6746,K6754,K6756)</f>
        <v>820212</v>
      </c>
      <c r="L6745" s="29">
        <f t="shared" ref="L6745:L6777" si="5750">M6745+N6745+O6745</f>
        <v>316020</v>
      </c>
      <c r="M6745" s="29">
        <f t="shared" ref="M6745:O6745" si="5751">SUM(M6746,M6754,M6756)</f>
        <v>135700</v>
      </c>
      <c r="N6745" s="29">
        <f t="shared" si="5751"/>
        <v>94170</v>
      </c>
      <c r="O6745" s="29">
        <f t="shared" si="5751"/>
        <v>86150</v>
      </c>
      <c r="P6745" s="29">
        <f t="shared" ref="P6745:P6777" si="5752">SUM(K6745+L6745)</f>
        <v>1136232</v>
      </c>
      <c r="Q6745" s="29">
        <f t="shared" si="5697"/>
        <v>82.618110322101217</v>
      </c>
    </row>
    <row r="6746" spans="1:17">
      <c r="A6746" s="12" t="s">
        <v>2042</v>
      </c>
      <c r="B6746" s="12" t="s">
        <v>129</v>
      </c>
      <c r="C6746" s="12" t="s">
        <v>1038</v>
      </c>
      <c r="D6746" s="12" t="s">
        <v>2193</v>
      </c>
      <c r="E6746" s="18" t="s">
        <v>2</v>
      </c>
      <c r="F6746" s="18" t="s">
        <v>0</v>
      </c>
      <c r="G6746" s="81" t="s">
        <v>0</v>
      </c>
      <c r="H6746" s="18" t="s">
        <v>3</v>
      </c>
      <c r="I6746" s="3">
        <v>706962</v>
      </c>
      <c r="J6746" s="3">
        <f t="shared" ref="J6746" si="5753">SUM(J6747:J6748)</f>
        <v>708401</v>
      </c>
      <c r="K6746" s="3">
        <f t="shared" ref="K6746" si="5754">SUM(K6747:K6748)</f>
        <v>388062</v>
      </c>
      <c r="L6746" s="3">
        <f t="shared" si="5750"/>
        <v>188270</v>
      </c>
      <c r="M6746" s="3">
        <f t="shared" ref="M6746:O6746" si="5755">SUM(M6747:M6748)</f>
        <v>61500</v>
      </c>
      <c r="N6746" s="3">
        <f t="shared" si="5755"/>
        <v>66870</v>
      </c>
      <c r="O6746" s="3">
        <f t="shared" si="5755"/>
        <v>59900</v>
      </c>
      <c r="P6746" s="3">
        <f t="shared" si="5752"/>
        <v>576332</v>
      </c>
      <c r="Q6746" s="3">
        <f t="shared" si="5697"/>
        <v>81.356745685000448</v>
      </c>
    </row>
    <row r="6747" spans="1:17">
      <c r="A6747" s="12" t="s">
        <v>2042</v>
      </c>
      <c r="B6747" s="12" t="s">
        <v>129</v>
      </c>
      <c r="C6747" s="12" t="s">
        <v>1038</v>
      </c>
      <c r="D6747" s="12" t="s">
        <v>2193</v>
      </c>
      <c r="E6747" s="11">
        <v>6111</v>
      </c>
      <c r="F6747" s="12"/>
      <c r="G6747" s="84" t="s">
        <v>3105</v>
      </c>
      <c r="H6747" s="13" t="s">
        <v>4</v>
      </c>
      <c r="I6747" s="2">
        <v>587447</v>
      </c>
      <c r="J6747" s="2">
        <v>587447</v>
      </c>
      <c r="K6747" s="2">
        <v>308484</v>
      </c>
      <c r="L6747" s="2">
        <f t="shared" si="5750"/>
        <v>160500</v>
      </c>
      <c r="M6747" s="2">
        <v>54500</v>
      </c>
      <c r="N6747" s="2">
        <v>53000</v>
      </c>
      <c r="O6747" s="2">
        <v>53000</v>
      </c>
      <c r="P6747" s="2">
        <f t="shared" si="5752"/>
        <v>468984</v>
      </c>
      <c r="Q6747" s="2">
        <f t="shared" si="5697"/>
        <v>79.83426589973223</v>
      </c>
    </row>
    <row r="6748" spans="1:17">
      <c r="A6748" s="17" t="s">
        <v>2042</v>
      </c>
      <c r="B6748" s="17" t="s">
        <v>129</v>
      </c>
      <c r="C6748" s="17" t="s">
        <v>1038</v>
      </c>
      <c r="D6748" s="17" t="s">
        <v>2193</v>
      </c>
      <c r="E6748" s="17" t="s">
        <v>91</v>
      </c>
      <c r="F6748" s="12" t="s">
        <v>0</v>
      </c>
      <c r="G6748" s="84" t="s">
        <v>0</v>
      </c>
      <c r="H6748" s="18" t="s">
        <v>5</v>
      </c>
      <c r="I6748" s="3">
        <v>119515</v>
      </c>
      <c r="J6748" s="3">
        <f t="shared" ref="J6748:K6748" si="5756">SUM(J6749:J6753)</f>
        <v>120954</v>
      </c>
      <c r="K6748" s="3">
        <f t="shared" si="5756"/>
        <v>79578</v>
      </c>
      <c r="L6748" s="3">
        <f t="shared" si="5750"/>
        <v>27770</v>
      </c>
      <c r="M6748" s="3">
        <f t="shared" ref="M6748:O6748" si="5757">SUM(M6749:M6753)</f>
        <v>7000</v>
      </c>
      <c r="N6748" s="3">
        <f t="shared" si="5757"/>
        <v>13870</v>
      </c>
      <c r="O6748" s="3">
        <f t="shared" si="5757"/>
        <v>6900</v>
      </c>
      <c r="P6748" s="3">
        <f t="shared" si="5752"/>
        <v>107348</v>
      </c>
      <c r="Q6748" s="3">
        <f t="shared" si="5697"/>
        <v>88.751095457777339</v>
      </c>
    </row>
    <row r="6749" spans="1:17">
      <c r="A6749" s="12" t="s">
        <v>2042</v>
      </c>
      <c r="B6749" s="12" t="s">
        <v>129</v>
      </c>
      <c r="C6749" s="12" t="s">
        <v>1038</v>
      </c>
      <c r="D6749" s="12" t="s">
        <v>2193</v>
      </c>
      <c r="E6749" s="11">
        <v>6112</v>
      </c>
      <c r="F6749" s="12" t="s">
        <v>2195</v>
      </c>
      <c r="G6749" s="84" t="s">
        <v>3105</v>
      </c>
      <c r="H6749" s="13" t="s">
        <v>9</v>
      </c>
      <c r="I6749" s="2">
        <v>13409</v>
      </c>
      <c r="J6749" s="2">
        <v>13409</v>
      </c>
      <c r="K6749" s="2">
        <v>7113</v>
      </c>
      <c r="L6749" s="2">
        <f t="shared" si="5750"/>
        <v>3200</v>
      </c>
      <c r="M6749" s="2">
        <v>1100</v>
      </c>
      <c r="N6749" s="2">
        <v>1100</v>
      </c>
      <c r="O6749" s="2">
        <v>1000</v>
      </c>
      <c r="P6749" s="2">
        <f t="shared" si="5752"/>
        <v>10313</v>
      </c>
      <c r="Q6749" s="2">
        <f t="shared" ref="Q6749:Q6812" si="5758">IF(J6749=0,"-",P6749/J6749*100)</f>
        <v>76.911029905287492</v>
      </c>
    </row>
    <row r="6750" spans="1:17">
      <c r="A6750" s="12" t="s">
        <v>2042</v>
      </c>
      <c r="B6750" s="12" t="s">
        <v>129</v>
      </c>
      <c r="C6750" s="12" t="s">
        <v>1038</v>
      </c>
      <c r="D6750" s="12" t="s">
        <v>2193</v>
      </c>
      <c r="E6750" s="11">
        <v>6112</v>
      </c>
      <c r="F6750" s="12" t="s">
        <v>2196</v>
      </c>
      <c r="G6750" s="84" t="s">
        <v>3105</v>
      </c>
      <c r="H6750" s="13" t="s">
        <v>10</v>
      </c>
      <c r="I6750" s="2">
        <v>62951</v>
      </c>
      <c r="J6750" s="2">
        <v>62951</v>
      </c>
      <c r="K6750" s="2">
        <v>34641</v>
      </c>
      <c r="L6750" s="2">
        <f t="shared" si="5750"/>
        <v>17800</v>
      </c>
      <c r="M6750" s="2">
        <v>5900</v>
      </c>
      <c r="N6750" s="2">
        <v>6000</v>
      </c>
      <c r="O6750" s="2">
        <v>5900</v>
      </c>
      <c r="P6750" s="2">
        <f t="shared" si="5752"/>
        <v>52441</v>
      </c>
      <c r="Q6750" s="2">
        <f t="shared" si="5758"/>
        <v>83.304474909056253</v>
      </c>
    </row>
    <row r="6751" spans="1:17">
      <c r="A6751" s="12" t="s">
        <v>2042</v>
      </c>
      <c r="B6751" s="12" t="s">
        <v>129</v>
      </c>
      <c r="C6751" s="12" t="s">
        <v>1038</v>
      </c>
      <c r="D6751" s="12" t="s">
        <v>2193</v>
      </c>
      <c r="E6751" s="11">
        <v>6112</v>
      </c>
      <c r="F6751" s="12" t="s">
        <v>2197</v>
      </c>
      <c r="G6751" s="84" t="s">
        <v>3105</v>
      </c>
      <c r="H6751" s="13" t="s">
        <v>7</v>
      </c>
      <c r="I6751" s="2">
        <v>13225</v>
      </c>
      <c r="J6751" s="2">
        <v>14664</v>
      </c>
      <c r="K6751" s="2">
        <v>14664</v>
      </c>
      <c r="L6751" s="2">
        <f t="shared" si="5750"/>
        <v>0</v>
      </c>
      <c r="M6751" s="2"/>
      <c r="N6751" s="2"/>
      <c r="O6751" s="2"/>
      <c r="P6751" s="2">
        <f t="shared" si="5752"/>
        <v>14664</v>
      </c>
      <c r="Q6751" s="2">
        <f t="shared" si="5758"/>
        <v>100</v>
      </c>
    </row>
    <row r="6752" spans="1:17">
      <c r="A6752" s="12" t="s">
        <v>2042</v>
      </c>
      <c r="B6752" s="12" t="s">
        <v>129</v>
      </c>
      <c r="C6752" s="12" t="s">
        <v>1038</v>
      </c>
      <c r="D6752" s="12" t="s">
        <v>2193</v>
      </c>
      <c r="E6752" s="11">
        <v>6112</v>
      </c>
      <c r="F6752" s="12" t="s">
        <v>2198</v>
      </c>
      <c r="G6752" s="84" t="s">
        <v>3105</v>
      </c>
      <c r="H6752" s="13" t="s">
        <v>8</v>
      </c>
      <c r="I6752" s="2">
        <v>14270</v>
      </c>
      <c r="J6752" s="2">
        <v>14270</v>
      </c>
      <c r="K6752" s="2">
        <v>7500</v>
      </c>
      <c r="L6752" s="2">
        <f t="shared" si="5750"/>
        <v>6770</v>
      </c>
      <c r="M6752" s="2"/>
      <c r="N6752" s="2">
        <v>6770</v>
      </c>
      <c r="O6752" s="2"/>
      <c r="P6752" s="2">
        <f t="shared" si="5752"/>
        <v>14270</v>
      </c>
      <c r="Q6752" s="2">
        <f t="shared" si="5758"/>
        <v>100</v>
      </c>
    </row>
    <row r="6753" spans="1:17">
      <c r="A6753" s="12" t="s">
        <v>2042</v>
      </c>
      <c r="B6753" s="12" t="s">
        <v>129</v>
      </c>
      <c r="C6753" s="12" t="s">
        <v>1038</v>
      </c>
      <c r="D6753" s="12" t="s">
        <v>2193</v>
      </c>
      <c r="E6753" s="11">
        <v>6112</v>
      </c>
      <c r="F6753" s="12" t="s">
        <v>2199</v>
      </c>
      <c r="G6753" s="84" t="s">
        <v>3105</v>
      </c>
      <c r="H6753" s="13" t="s">
        <v>6</v>
      </c>
      <c r="I6753" s="2">
        <v>15660</v>
      </c>
      <c r="J6753" s="2">
        <v>15660</v>
      </c>
      <c r="K6753" s="2">
        <v>15660</v>
      </c>
      <c r="L6753" s="2">
        <f t="shared" si="5750"/>
        <v>0</v>
      </c>
      <c r="M6753" s="2"/>
      <c r="N6753" s="2"/>
      <c r="O6753" s="2"/>
      <c r="P6753" s="2">
        <f t="shared" si="5752"/>
        <v>15660</v>
      </c>
      <c r="Q6753" s="2">
        <f t="shared" si="5758"/>
        <v>100</v>
      </c>
    </row>
    <row r="6754" spans="1:17">
      <c r="A6754" s="12" t="s">
        <v>2042</v>
      </c>
      <c r="B6754" s="12" t="s">
        <v>129</v>
      </c>
      <c r="C6754" s="12" t="s">
        <v>1038</v>
      </c>
      <c r="D6754" s="12" t="s">
        <v>2193</v>
      </c>
      <c r="E6754" s="18" t="s">
        <v>13</v>
      </c>
      <c r="F6754" s="18" t="s">
        <v>0</v>
      </c>
      <c r="G6754" s="81" t="s">
        <v>0</v>
      </c>
      <c r="H6754" s="18" t="s">
        <v>14</v>
      </c>
      <c r="I6754" s="3">
        <v>61681</v>
      </c>
      <c r="J6754" s="3">
        <f t="shared" ref="J6754:K6754" si="5759">SUM(J6755)</f>
        <v>61681</v>
      </c>
      <c r="K6754" s="3">
        <f t="shared" si="5759"/>
        <v>32681</v>
      </c>
      <c r="L6754" s="3">
        <f t="shared" si="5750"/>
        <v>16700</v>
      </c>
      <c r="M6754" s="3">
        <f t="shared" ref="M6754:O6754" si="5760">SUM(M6755)</f>
        <v>5700</v>
      </c>
      <c r="N6754" s="3">
        <f t="shared" si="5760"/>
        <v>5500</v>
      </c>
      <c r="O6754" s="3">
        <f t="shared" si="5760"/>
        <v>5500</v>
      </c>
      <c r="P6754" s="3">
        <f t="shared" si="5752"/>
        <v>49381</v>
      </c>
      <c r="Q6754" s="3">
        <f t="shared" si="5758"/>
        <v>80.058689061461379</v>
      </c>
    </row>
    <row r="6755" spans="1:17">
      <c r="A6755" s="12" t="s">
        <v>2042</v>
      </c>
      <c r="B6755" s="12" t="s">
        <v>129</v>
      </c>
      <c r="C6755" s="12" t="s">
        <v>1038</v>
      </c>
      <c r="D6755" s="12" t="s">
        <v>2193</v>
      </c>
      <c r="E6755" s="11">
        <v>6121</v>
      </c>
      <c r="F6755" s="12"/>
      <c r="G6755" s="84" t="s">
        <v>3105</v>
      </c>
      <c r="H6755" s="13" t="s">
        <v>15</v>
      </c>
      <c r="I6755" s="2">
        <v>61681</v>
      </c>
      <c r="J6755" s="2">
        <v>61681</v>
      </c>
      <c r="K6755" s="2">
        <v>32681</v>
      </c>
      <c r="L6755" s="2">
        <f t="shared" si="5750"/>
        <v>16700</v>
      </c>
      <c r="M6755" s="2">
        <v>5700</v>
      </c>
      <c r="N6755" s="2">
        <v>5500</v>
      </c>
      <c r="O6755" s="2">
        <v>5500</v>
      </c>
      <c r="P6755" s="2">
        <f t="shared" si="5752"/>
        <v>49381</v>
      </c>
      <c r="Q6755" s="2">
        <f t="shared" si="5758"/>
        <v>80.058689061461379</v>
      </c>
    </row>
    <row r="6756" spans="1:17">
      <c r="A6756" s="12" t="s">
        <v>2042</v>
      </c>
      <c r="B6756" s="12" t="s">
        <v>129</v>
      </c>
      <c r="C6756" s="12" t="s">
        <v>1038</v>
      </c>
      <c r="D6756" s="12" t="s">
        <v>2193</v>
      </c>
      <c r="E6756" s="18" t="s">
        <v>16</v>
      </c>
      <c r="F6756" s="18" t="s">
        <v>0</v>
      </c>
      <c r="G6756" s="81" t="s">
        <v>0</v>
      </c>
      <c r="H6756" s="18" t="s">
        <v>17</v>
      </c>
      <c r="I6756" s="3">
        <v>594200</v>
      </c>
      <c r="J6756" s="3">
        <f t="shared" ref="J6756:K6756" si="5761">SUM(J6757:J6765)</f>
        <v>605200</v>
      </c>
      <c r="K6756" s="3">
        <f t="shared" si="5761"/>
        <v>399469</v>
      </c>
      <c r="L6756" s="3">
        <f t="shared" si="5750"/>
        <v>111050</v>
      </c>
      <c r="M6756" s="3">
        <f t="shared" ref="M6756:O6756" si="5762">SUM(M6757:M6765)</f>
        <v>68500</v>
      </c>
      <c r="N6756" s="3">
        <f t="shared" si="5762"/>
        <v>21800</v>
      </c>
      <c r="O6756" s="3">
        <f t="shared" si="5762"/>
        <v>20750</v>
      </c>
      <c r="P6756" s="3">
        <f t="shared" si="5752"/>
        <v>510519</v>
      </c>
      <c r="Q6756" s="3">
        <f t="shared" si="5758"/>
        <v>84.355419695968266</v>
      </c>
    </row>
    <row r="6757" spans="1:17">
      <c r="A6757" s="12" t="s">
        <v>2042</v>
      </c>
      <c r="B6757" s="12" t="s">
        <v>129</v>
      </c>
      <c r="C6757" s="12" t="s">
        <v>1038</v>
      </c>
      <c r="D6757" s="12" t="s">
        <v>2193</v>
      </c>
      <c r="E6757" s="11">
        <v>6131</v>
      </c>
      <c r="F6757" s="12"/>
      <c r="G6757" s="84" t="s">
        <v>3105</v>
      </c>
      <c r="H6757" s="13" t="s">
        <v>18</v>
      </c>
      <c r="I6757" s="2">
        <v>6500</v>
      </c>
      <c r="J6757" s="2">
        <v>500</v>
      </c>
      <c r="K6757" s="2">
        <v>400</v>
      </c>
      <c r="L6757" s="2">
        <f t="shared" si="5750"/>
        <v>100</v>
      </c>
      <c r="M6757" s="2">
        <v>100</v>
      </c>
      <c r="N6757" s="2"/>
      <c r="O6757" s="2"/>
      <c r="P6757" s="2">
        <f t="shared" si="5752"/>
        <v>500</v>
      </c>
      <c r="Q6757" s="2">
        <f t="shared" si="5758"/>
        <v>100</v>
      </c>
    </row>
    <row r="6758" spans="1:17">
      <c r="A6758" s="12" t="s">
        <v>2042</v>
      </c>
      <c r="B6758" s="12" t="s">
        <v>129</v>
      </c>
      <c r="C6758" s="12" t="s">
        <v>1038</v>
      </c>
      <c r="D6758" s="12" t="s">
        <v>2193</v>
      </c>
      <c r="E6758" s="11">
        <v>6132</v>
      </c>
      <c r="F6758" s="12"/>
      <c r="G6758" s="84" t="s">
        <v>3105</v>
      </c>
      <c r="H6758" s="13" t="s">
        <v>19</v>
      </c>
      <c r="I6758" s="2">
        <v>85000</v>
      </c>
      <c r="J6758" s="2">
        <v>85000</v>
      </c>
      <c r="K6758" s="2">
        <v>49000</v>
      </c>
      <c r="L6758" s="2">
        <f t="shared" si="5750"/>
        <v>15000</v>
      </c>
      <c r="M6758" s="2">
        <v>5000</v>
      </c>
      <c r="N6758" s="2">
        <v>5000</v>
      </c>
      <c r="O6758" s="2">
        <v>5000</v>
      </c>
      <c r="P6758" s="2">
        <f t="shared" si="5752"/>
        <v>64000</v>
      </c>
      <c r="Q6758" s="2">
        <f t="shared" si="5758"/>
        <v>75.294117647058826</v>
      </c>
    </row>
    <row r="6759" spans="1:17">
      <c r="A6759" s="12" t="s">
        <v>2042</v>
      </c>
      <c r="B6759" s="12" t="s">
        <v>129</v>
      </c>
      <c r="C6759" s="12" t="s">
        <v>1038</v>
      </c>
      <c r="D6759" s="12" t="s">
        <v>2193</v>
      </c>
      <c r="E6759" s="11">
        <v>6133</v>
      </c>
      <c r="F6759" s="12"/>
      <c r="G6759" s="84" t="s">
        <v>3105</v>
      </c>
      <c r="H6759" s="13" t="s">
        <v>20</v>
      </c>
      <c r="I6759" s="2">
        <v>20000</v>
      </c>
      <c r="J6759" s="2">
        <v>17000</v>
      </c>
      <c r="K6759" s="2">
        <v>9300</v>
      </c>
      <c r="L6759" s="2">
        <f t="shared" si="5750"/>
        <v>5200</v>
      </c>
      <c r="M6759" s="2">
        <v>2000</v>
      </c>
      <c r="N6759" s="2">
        <v>2000</v>
      </c>
      <c r="O6759" s="2">
        <v>1200</v>
      </c>
      <c r="P6759" s="2">
        <f t="shared" si="5752"/>
        <v>14500</v>
      </c>
      <c r="Q6759" s="2">
        <f t="shared" si="5758"/>
        <v>85.294117647058826</v>
      </c>
    </row>
    <row r="6760" spans="1:17">
      <c r="A6760" s="12" t="s">
        <v>2042</v>
      </c>
      <c r="B6760" s="12" t="s">
        <v>129</v>
      </c>
      <c r="C6760" s="12" t="s">
        <v>1038</v>
      </c>
      <c r="D6760" s="12" t="s">
        <v>2193</v>
      </c>
      <c r="E6760" s="11">
        <v>6134</v>
      </c>
      <c r="F6760" s="12"/>
      <c r="G6760" s="84" t="s">
        <v>3105</v>
      </c>
      <c r="H6760" s="13" t="s">
        <v>21</v>
      </c>
      <c r="I6760" s="2">
        <v>27000</v>
      </c>
      <c r="J6760" s="2">
        <v>17000</v>
      </c>
      <c r="K6760" s="2">
        <v>8000</v>
      </c>
      <c r="L6760" s="2">
        <f t="shared" si="5750"/>
        <v>6000</v>
      </c>
      <c r="M6760" s="2">
        <v>2000</v>
      </c>
      <c r="N6760" s="2">
        <v>2000</v>
      </c>
      <c r="O6760" s="2">
        <v>2000</v>
      </c>
      <c r="P6760" s="2">
        <f t="shared" si="5752"/>
        <v>14000</v>
      </c>
      <c r="Q6760" s="2">
        <f t="shared" si="5758"/>
        <v>82.35294117647058</v>
      </c>
    </row>
    <row r="6761" spans="1:17">
      <c r="A6761" s="12" t="s">
        <v>2042</v>
      </c>
      <c r="B6761" s="12" t="s">
        <v>129</v>
      </c>
      <c r="C6761" s="12" t="s">
        <v>1038</v>
      </c>
      <c r="D6761" s="12" t="s">
        <v>2193</v>
      </c>
      <c r="E6761" s="11">
        <v>6135</v>
      </c>
      <c r="F6761" s="12"/>
      <c r="G6761" s="84" t="s">
        <v>3105</v>
      </c>
      <c r="H6761" s="13" t="s">
        <v>22</v>
      </c>
      <c r="I6761" s="2">
        <v>5000</v>
      </c>
      <c r="J6761" s="2">
        <v>3000</v>
      </c>
      <c r="K6761" s="2">
        <v>1600</v>
      </c>
      <c r="L6761" s="2">
        <f t="shared" si="5750"/>
        <v>900</v>
      </c>
      <c r="M6761" s="2">
        <v>500</v>
      </c>
      <c r="N6761" s="2">
        <v>300</v>
      </c>
      <c r="O6761" s="2">
        <v>100</v>
      </c>
      <c r="P6761" s="2">
        <f t="shared" si="5752"/>
        <v>2500</v>
      </c>
      <c r="Q6761" s="2">
        <f t="shared" si="5758"/>
        <v>83.333333333333343</v>
      </c>
    </row>
    <row r="6762" spans="1:17">
      <c r="A6762" s="12" t="s">
        <v>2042</v>
      </c>
      <c r="B6762" s="12" t="s">
        <v>129</v>
      </c>
      <c r="C6762" s="12" t="s">
        <v>1038</v>
      </c>
      <c r="D6762" s="12" t="s">
        <v>2193</v>
      </c>
      <c r="E6762" s="11">
        <v>6136</v>
      </c>
      <c r="F6762" s="12"/>
      <c r="G6762" s="84" t="s">
        <v>3105</v>
      </c>
      <c r="H6762" s="13" t="s">
        <v>23</v>
      </c>
      <c r="I6762" s="2">
        <v>60000</v>
      </c>
      <c r="J6762" s="2">
        <v>50000</v>
      </c>
      <c r="K6762" s="2">
        <v>46000</v>
      </c>
      <c r="L6762" s="2">
        <f t="shared" si="5750"/>
        <v>4000</v>
      </c>
      <c r="M6762" s="2">
        <v>4000</v>
      </c>
      <c r="N6762" s="2">
        <v>0</v>
      </c>
      <c r="O6762" s="2">
        <v>0</v>
      </c>
      <c r="P6762" s="2">
        <f t="shared" si="5752"/>
        <v>50000</v>
      </c>
      <c r="Q6762" s="2">
        <f t="shared" si="5758"/>
        <v>100</v>
      </c>
    </row>
    <row r="6763" spans="1:17">
      <c r="A6763" s="12" t="s">
        <v>2042</v>
      </c>
      <c r="B6763" s="12" t="s">
        <v>129</v>
      </c>
      <c r="C6763" s="12" t="s">
        <v>1038</v>
      </c>
      <c r="D6763" s="12" t="s">
        <v>2193</v>
      </c>
      <c r="E6763" s="11">
        <v>6137</v>
      </c>
      <c r="F6763" s="12"/>
      <c r="G6763" s="84" t="s">
        <v>3105</v>
      </c>
      <c r="H6763" s="13" t="s">
        <v>24</v>
      </c>
      <c r="I6763" s="2">
        <v>40000</v>
      </c>
      <c r="J6763" s="2">
        <v>30000</v>
      </c>
      <c r="K6763" s="2">
        <v>14500</v>
      </c>
      <c r="L6763" s="2">
        <f t="shared" si="5750"/>
        <v>6000</v>
      </c>
      <c r="M6763" s="2">
        <v>2000</v>
      </c>
      <c r="N6763" s="2">
        <v>2000</v>
      </c>
      <c r="O6763" s="2">
        <v>2000</v>
      </c>
      <c r="P6763" s="2">
        <f t="shared" si="5752"/>
        <v>20500</v>
      </c>
      <c r="Q6763" s="2">
        <f t="shared" si="5758"/>
        <v>68.333333333333329</v>
      </c>
    </row>
    <row r="6764" spans="1:17">
      <c r="A6764" s="12" t="s">
        <v>2042</v>
      </c>
      <c r="B6764" s="12" t="s">
        <v>129</v>
      </c>
      <c r="C6764" s="12" t="s">
        <v>1038</v>
      </c>
      <c r="D6764" s="12" t="s">
        <v>2193</v>
      </c>
      <c r="E6764" s="11">
        <v>6138</v>
      </c>
      <c r="F6764" s="12"/>
      <c r="G6764" s="84" t="s">
        <v>3105</v>
      </c>
      <c r="H6764" s="13" t="s">
        <v>25</v>
      </c>
      <c r="I6764" s="2">
        <v>3000</v>
      </c>
      <c r="J6764" s="2">
        <v>3000</v>
      </c>
      <c r="K6764" s="2">
        <v>600</v>
      </c>
      <c r="L6764" s="2">
        <f t="shared" si="5750"/>
        <v>2400</v>
      </c>
      <c r="M6764" s="2">
        <v>2400</v>
      </c>
      <c r="N6764" s="2">
        <v>0</v>
      </c>
      <c r="O6764" s="2">
        <v>0</v>
      </c>
      <c r="P6764" s="2">
        <f t="shared" si="5752"/>
        <v>3000</v>
      </c>
      <c r="Q6764" s="2">
        <f t="shared" si="5758"/>
        <v>100</v>
      </c>
    </row>
    <row r="6765" spans="1:17">
      <c r="A6765" s="17" t="s">
        <v>2042</v>
      </c>
      <c r="B6765" s="17" t="s">
        <v>129</v>
      </c>
      <c r="C6765" s="17" t="s">
        <v>1038</v>
      </c>
      <c r="D6765" s="17" t="s">
        <v>2193</v>
      </c>
      <c r="E6765" s="17" t="s">
        <v>99</v>
      </c>
      <c r="F6765" s="12" t="s">
        <v>0</v>
      </c>
      <c r="G6765" s="84" t="s">
        <v>0</v>
      </c>
      <c r="H6765" s="18" t="s">
        <v>26</v>
      </c>
      <c r="I6765" s="3">
        <v>347700</v>
      </c>
      <c r="J6765" s="3">
        <f t="shared" ref="J6765:K6765" si="5763">SUM(J6766:J6768)</f>
        <v>399700</v>
      </c>
      <c r="K6765" s="3">
        <f t="shared" si="5763"/>
        <v>270069</v>
      </c>
      <c r="L6765" s="3">
        <f t="shared" si="5750"/>
        <v>71450</v>
      </c>
      <c r="M6765" s="3">
        <f t="shared" ref="M6765:O6765" si="5764">SUM(M6766:M6768)</f>
        <v>50500</v>
      </c>
      <c r="N6765" s="3">
        <f t="shared" si="5764"/>
        <v>10500</v>
      </c>
      <c r="O6765" s="3">
        <f t="shared" si="5764"/>
        <v>10450</v>
      </c>
      <c r="P6765" s="3">
        <f t="shared" si="5752"/>
        <v>341519</v>
      </c>
      <c r="Q6765" s="3">
        <f t="shared" si="5758"/>
        <v>85.443832874655996</v>
      </c>
    </row>
    <row r="6766" spans="1:17">
      <c r="A6766" s="12" t="s">
        <v>2042</v>
      </c>
      <c r="B6766" s="12" t="s">
        <v>129</v>
      </c>
      <c r="C6766" s="12" t="s">
        <v>1038</v>
      </c>
      <c r="D6766" s="12" t="s">
        <v>2193</v>
      </c>
      <c r="E6766" s="11">
        <v>6139</v>
      </c>
      <c r="F6766" s="12"/>
      <c r="G6766" s="84" t="s">
        <v>3105</v>
      </c>
      <c r="H6766" s="13" t="s">
        <v>26</v>
      </c>
      <c r="I6766" s="2">
        <v>342000</v>
      </c>
      <c r="J6766" s="2">
        <v>394000</v>
      </c>
      <c r="K6766" s="2">
        <v>267000</v>
      </c>
      <c r="L6766" s="2">
        <f t="shared" si="5750"/>
        <v>70000</v>
      </c>
      <c r="M6766" s="2">
        <v>50000</v>
      </c>
      <c r="N6766" s="2">
        <v>10000</v>
      </c>
      <c r="O6766" s="2">
        <v>10000</v>
      </c>
      <c r="P6766" s="2">
        <f t="shared" si="5752"/>
        <v>337000</v>
      </c>
      <c r="Q6766" s="2">
        <f t="shared" si="5758"/>
        <v>85.532994923857871</v>
      </c>
    </row>
    <row r="6767" spans="1:17">
      <c r="A6767" s="12" t="s">
        <v>2042</v>
      </c>
      <c r="B6767" s="12" t="s">
        <v>129</v>
      </c>
      <c r="C6767" s="12" t="s">
        <v>1038</v>
      </c>
      <c r="D6767" s="12" t="s">
        <v>2193</v>
      </c>
      <c r="E6767" s="11">
        <v>6139</v>
      </c>
      <c r="F6767" s="12" t="s">
        <v>2200</v>
      </c>
      <c r="G6767" s="84" t="s">
        <v>3105</v>
      </c>
      <c r="H6767" s="13" t="s">
        <v>108</v>
      </c>
      <c r="I6767" s="2">
        <v>1700</v>
      </c>
      <c r="J6767" s="2">
        <v>1700</v>
      </c>
      <c r="K6767" s="2">
        <v>969</v>
      </c>
      <c r="L6767" s="2">
        <f t="shared" si="5750"/>
        <v>400</v>
      </c>
      <c r="M6767" s="2">
        <v>150</v>
      </c>
      <c r="N6767" s="2">
        <v>150</v>
      </c>
      <c r="O6767" s="2">
        <v>100</v>
      </c>
      <c r="P6767" s="2">
        <f t="shared" si="5752"/>
        <v>1369</v>
      </c>
      <c r="Q6767" s="2">
        <f t="shared" si="5758"/>
        <v>80.529411764705884</v>
      </c>
    </row>
    <row r="6768" spans="1:17" ht="22.5">
      <c r="A6768" s="12" t="s">
        <v>2042</v>
      </c>
      <c r="B6768" s="12" t="s">
        <v>129</v>
      </c>
      <c r="C6768" s="12" t="s">
        <v>1038</v>
      </c>
      <c r="D6768" s="12" t="s">
        <v>2193</v>
      </c>
      <c r="E6768" s="11">
        <v>6139</v>
      </c>
      <c r="F6768" s="12" t="s">
        <v>2201</v>
      </c>
      <c r="G6768" s="84" t="s">
        <v>3105</v>
      </c>
      <c r="H6768" s="13" t="s">
        <v>114</v>
      </c>
      <c r="I6768" s="2">
        <v>4000</v>
      </c>
      <c r="J6768" s="2">
        <v>4000</v>
      </c>
      <c r="K6768" s="2">
        <v>2100</v>
      </c>
      <c r="L6768" s="2">
        <f t="shared" si="5750"/>
        <v>1050</v>
      </c>
      <c r="M6768" s="2">
        <v>350</v>
      </c>
      <c r="N6768" s="2">
        <v>350</v>
      </c>
      <c r="O6768" s="2">
        <v>350</v>
      </c>
      <c r="P6768" s="2">
        <f t="shared" si="5752"/>
        <v>3150</v>
      </c>
      <c r="Q6768" s="2">
        <f t="shared" si="5758"/>
        <v>78.75</v>
      </c>
    </row>
    <row r="6769" spans="1:17" ht="22.5">
      <c r="A6769" s="17" t="s">
        <v>0</v>
      </c>
      <c r="B6769" s="17" t="s">
        <v>0</v>
      </c>
      <c r="C6769" s="17" t="s">
        <v>0</v>
      </c>
      <c r="D6769" s="18" t="s">
        <v>0</v>
      </c>
      <c r="E6769" s="18" t="s">
        <v>0</v>
      </c>
      <c r="F6769" s="18" t="s">
        <v>0</v>
      </c>
      <c r="G6769" s="81" t="s">
        <v>0</v>
      </c>
      <c r="H6769" s="24" t="s">
        <v>36</v>
      </c>
      <c r="I6769" s="29">
        <v>100</v>
      </c>
      <c r="J6769" s="29">
        <f t="shared" ref="J6769:K6770" si="5765">SUM(J6770)</f>
        <v>100</v>
      </c>
      <c r="K6769" s="29">
        <f t="shared" si="5765"/>
        <v>0</v>
      </c>
      <c r="L6769" s="29">
        <f t="shared" si="5750"/>
        <v>0</v>
      </c>
      <c r="M6769" s="29">
        <f t="shared" ref="M6769:O6770" si="5766">SUM(M6770)</f>
        <v>0</v>
      </c>
      <c r="N6769" s="29">
        <f t="shared" si="5766"/>
        <v>0</v>
      </c>
      <c r="O6769" s="29">
        <f t="shared" si="5766"/>
        <v>0</v>
      </c>
      <c r="P6769" s="29">
        <f t="shared" si="5752"/>
        <v>0</v>
      </c>
      <c r="Q6769" s="29">
        <f t="shared" si="5758"/>
        <v>0</v>
      </c>
    </row>
    <row r="6770" spans="1:17">
      <c r="A6770" s="12" t="s">
        <v>2042</v>
      </c>
      <c r="B6770" s="12" t="s">
        <v>129</v>
      </c>
      <c r="C6770" s="12" t="s">
        <v>1038</v>
      </c>
      <c r="D6770" s="12" t="s">
        <v>2193</v>
      </c>
      <c r="E6770" s="18" t="s">
        <v>28</v>
      </c>
      <c r="F6770" s="18" t="s">
        <v>0</v>
      </c>
      <c r="G6770" s="81" t="s">
        <v>0</v>
      </c>
      <c r="H6770" s="18" t="s">
        <v>29</v>
      </c>
      <c r="I6770" s="3">
        <v>100</v>
      </c>
      <c r="J6770" s="3">
        <f t="shared" si="5765"/>
        <v>100</v>
      </c>
      <c r="K6770" s="3">
        <f t="shared" si="5765"/>
        <v>0</v>
      </c>
      <c r="L6770" s="3">
        <f t="shared" si="5750"/>
        <v>0</v>
      </c>
      <c r="M6770" s="3">
        <f t="shared" si="5766"/>
        <v>0</v>
      </c>
      <c r="N6770" s="3">
        <f t="shared" si="5766"/>
        <v>0</v>
      </c>
      <c r="O6770" s="3">
        <f t="shared" si="5766"/>
        <v>0</v>
      </c>
      <c r="P6770" s="3">
        <f t="shared" si="5752"/>
        <v>0</v>
      </c>
      <c r="Q6770" s="3">
        <f t="shared" si="5758"/>
        <v>0</v>
      </c>
    </row>
    <row r="6771" spans="1:17">
      <c r="A6771" s="12" t="s">
        <v>2042</v>
      </c>
      <c r="B6771" s="12" t="s">
        <v>129</v>
      </c>
      <c r="C6771" s="12" t="s">
        <v>1038</v>
      </c>
      <c r="D6771" s="12" t="s">
        <v>2193</v>
      </c>
      <c r="E6771" s="11">
        <v>6148</v>
      </c>
      <c r="F6771" s="12"/>
      <c r="G6771" s="84" t="s">
        <v>3105</v>
      </c>
      <c r="H6771" s="13" t="s">
        <v>35</v>
      </c>
      <c r="I6771" s="2">
        <v>100</v>
      </c>
      <c r="J6771" s="2">
        <v>100</v>
      </c>
      <c r="K6771" s="2">
        <v>0</v>
      </c>
      <c r="L6771" s="2">
        <f t="shared" si="5750"/>
        <v>0</v>
      </c>
      <c r="M6771" s="2"/>
      <c r="N6771" s="2"/>
      <c r="O6771" s="2"/>
      <c r="P6771" s="2">
        <f t="shared" si="5752"/>
        <v>0</v>
      </c>
      <c r="Q6771" s="2">
        <f t="shared" si="5758"/>
        <v>0</v>
      </c>
    </row>
    <row r="6772" spans="1:17" ht="22.5">
      <c r="A6772" s="17" t="s">
        <v>0</v>
      </c>
      <c r="B6772" s="17" t="s">
        <v>0</v>
      </c>
      <c r="C6772" s="17" t="s">
        <v>0</v>
      </c>
      <c r="D6772" s="18" t="s">
        <v>0</v>
      </c>
      <c r="E6772" s="18" t="s">
        <v>0</v>
      </c>
      <c r="F6772" s="18" t="s">
        <v>0</v>
      </c>
      <c r="G6772" s="81" t="s">
        <v>0</v>
      </c>
      <c r="H6772" s="24" t="s">
        <v>58</v>
      </c>
      <c r="I6772" s="29">
        <v>24100</v>
      </c>
      <c r="J6772" s="29">
        <f t="shared" ref="J6772:K6772" si="5767">SUM(J6773)</f>
        <v>14100</v>
      </c>
      <c r="K6772" s="29">
        <f t="shared" si="5767"/>
        <v>14000</v>
      </c>
      <c r="L6772" s="29">
        <f t="shared" si="5750"/>
        <v>0</v>
      </c>
      <c r="M6772" s="29">
        <f t="shared" ref="M6772:O6772" si="5768">SUM(M6773)</f>
        <v>0</v>
      </c>
      <c r="N6772" s="29">
        <f t="shared" si="5768"/>
        <v>0</v>
      </c>
      <c r="O6772" s="29">
        <f t="shared" si="5768"/>
        <v>0</v>
      </c>
      <c r="P6772" s="29">
        <f t="shared" si="5752"/>
        <v>14000</v>
      </c>
      <c r="Q6772" s="29">
        <f t="shared" si="5758"/>
        <v>99.290780141843967</v>
      </c>
    </row>
    <row r="6773" spans="1:17">
      <c r="A6773" s="12" t="s">
        <v>2042</v>
      </c>
      <c r="B6773" s="12" t="s">
        <v>129</v>
      </c>
      <c r="C6773" s="12" t="s">
        <v>1038</v>
      </c>
      <c r="D6773" s="12" t="s">
        <v>2193</v>
      </c>
      <c r="E6773" s="18" t="s">
        <v>50</v>
      </c>
      <c r="F6773" s="18" t="s">
        <v>0</v>
      </c>
      <c r="G6773" s="81" t="s">
        <v>0</v>
      </c>
      <c r="H6773" s="18" t="s">
        <v>51</v>
      </c>
      <c r="I6773" s="3">
        <v>24100</v>
      </c>
      <c r="J6773" s="3">
        <f t="shared" ref="J6773" si="5769">SUM(J6774:J6775)</f>
        <v>14100</v>
      </c>
      <c r="K6773" s="3">
        <f t="shared" ref="K6773" si="5770">SUM(K6774:K6775)</f>
        <v>14000</v>
      </c>
      <c r="L6773" s="3">
        <f t="shared" si="5750"/>
        <v>0</v>
      </c>
      <c r="M6773" s="3">
        <f t="shared" ref="M6773:O6773" si="5771">SUM(M6774:M6775)</f>
        <v>0</v>
      </c>
      <c r="N6773" s="3">
        <f t="shared" si="5771"/>
        <v>0</v>
      </c>
      <c r="O6773" s="3">
        <f t="shared" si="5771"/>
        <v>0</v>
      </c>
      <c r="P6773" s="3">
        <f t="shared" si="5752"/>
        <v>14000</v>
      </c>
      <c r="Q6773" s="3">
        <f t="shared" si="5758"/>
        <v>99.290780141843967</v>
      </c>
    </row>
    <row r="6774" spans="1:17">
      <c r="A6774" s="12" t="s">
        <v>2042</v>
      </c>
      <c r="B6774" s="12" t="s">
        <v>129</v>
      </c>
      <c r="C6774" s="12" t="s">
        <v>1038</v>
      </c>
      <c r="D6774" s="12" t="s">
        <v>2193</v>
      </c>
      <c r="E6774" s="11">
        <v>8213</v>
      </c>
      <c r="F6774" s="12"/>
      <c r="G6774" s="84" t="s">
        <v>3105</v>
      </c>
      <c r="H6774" s="13" t="s">
        <v>54</v>
      </c>
      <c r="I6774" s="2">
        <v>24000</v>
      </c>
      <c r="J6774" s="2">
        <v>14000</v>
      </c>
      <c r="K6774" s="2">
        <v>14000</v>
      </c>
      <c r="L6774" s="2">
        <f t="shared" si="5750"/>
        <v>0</v>
      </c>
      <c r="M6774" s="2"/>
      <c r="N6774" s="2"/>
      <c r="O6774" s="2"/>
      <c r="P6774" s="2">
        <f t="shared" si="5752"/>
        <v>14000</v>
      </c>
      <c r="Q6774" s="2">
        <f t="shared" si="5758"/>
        <v>100</v>
      </c>
    </row>
    <row r="6775" spans="1:17">
      <c r="A6775" s="12" t="s">
        <v>2042</v>
      </c>
      <c r="B6775" s="12" t="s">
        <v>129</v>
      </c>
      <c r="C6775" s="12" t="s">
        <v>1038</v>
      </c>
      <c r="D6775" s="12" t="s">
        <v>2193</v>
      </c>
      <c r="E6775" s="11">
        <v>8216</v>
      </c>
      <c r="F6775" s="12"/>
      <c r="G6775" s="84" t="s">
        <v>3105</v>
      </c>
      <c r="H6775" s="13" t="s">
        <v>57</v>
      </c>
      <c r="I6775" s="2">
        <v>100</v>
      </c>
      <c r="J6775" s="2">
        <v>100</v>
      </c>
      <c r="K6775" s="2">
        <v>0</v>
      </c>
      <c r="L6775" s="2">
        <f t="shared" si="5750"/>
        <v>0</v>
      </c>
      <c r="M6775" s="2"/>
      <c r="N6775" s="2"/>
      <c r="O6775" s="2"/>
      <c r="P6775" s="2">
        <f t="shared" si="5752"/>
        <v>0</v>
      </c>
      <c r="Q6775" s="2">
        <f t="shared" si="5758"/>
        <v>0</v>
      </c>
    </row>
    <row r="6776" spans="1:17">
      <c r="A6776" s="13" t="s">
        <v>0</v>
      </c>
      <c r="B6776" s="13" t="s">
        <v>0</v>
      </c>
      <c r="C6776" s="13" t="s">
        <v>0</v>
      </c>
      <c r="D6776" s="13" t="s">
        <v>0</v>
      </c>
      <c r="E6776" s="13" t="s">
        <v>0</v>
      </c>
      <c r="F6776" s="13" t="s">
        <v>0</v>
      </c>
      <c r="G6776" s="84" t="s">
        <v>0</v>
      </c>
      <c r="H6776" s="24" t="s">
        <v>2202</v>
      </c>
      <c r="I6776" s="29">
        <v>1387043</v>
      </c>
      <c r="J6776" s="29">
        <f t="shared" ref="J6776:K6776" si="5772">SUM(J6745,J6769,J6772)</f>
        <v>1389482</v>
      </c>
      <c r="K6776" s="29">
        <f t="shared" si="5772"/>
        <v>834212</v>
      </c>
      <c r="L6776" s="29">
        <f t="shared" si="5750"/>
        <v>316020</v>
      </c>
      <c r="M6776" s="29">
        <f t="shared" ref="M6776:O6776" si="5773">SUM(M6745,M6769,M6772)</f>
        <v>135700</v>
      </c>
      <c r="N6776" s="29">
        <f t="shared" si="5773"/>
        <v>94170</v>
      </c>
      <c r="O6776" s="29">
        <f t="shared" si="5773"/>
        <v>86150</v>
      </c>
      <c r="P6776" s="29">
        <f t="shared" si="5752"/>
        <v>1150232</v>
      </c>
      <c r="Q6776" s="29">
        <f t="shared" si="5758"/>
        <v>82.781353050993104</v>
      </c>
    </row>
    <row r="6777" spans="1:17" ht="15.75" thickBot="1">
      <c r="A6777" s="13" t="s">
        <v>0</v>
      </c>
      <c r="B6777" s="13" t="s">
        <v>0</v>
      </c>
      <c r="C6777" s="13" t="s">
        <v>0</v>
      </c>
      <c r="D6777" s="13" t="s">
        <v>0</v>
      </c>
      <c r="E6777" s="13" t="s">
        <v>0</v>
      </c>
      <c r="F6777" s="13" t="s">
        <v>0</v>
      </c>
      <c r="G6777" s="84" t="s">
        <v>0</v>
      </c>
      <c r="H6777" s="18" t="s">
        <v>125</v>
      </c>
      <c r="I6777" s="3">
        <v>30</v>
      </c>
      <c r="J6777" s="3">
        <v>30</v>
      </c>
      <c r="K6777" s="3">
        <v>0</v>
      </c>
      <c r="L6777" s="3">
        <f t="shared" si="5750"/>
        <v>0</v>
      </c>
      <c r="M6777" s="3"/>
      <c r="N6777" s="3"/>
      <c r="O6777" s="3"/>
      <c r="P6777" s="3">
        <f t="shared" si="5752"/>
        <v>0</v>
      </c>
      <c r="Q6777" s="3">
        <f t="shared" si="5758"/>
        <v>0</v>
      </c>
    </row>
    <row r="6778" spans="1:17" ht="45.75" thickBot="1">
      <c r="A6778" s="109" t="s">
        <v>0</v>
      </c>
      <c r="B6778" s="109" t="s">
        <v>0</v>
      </c>
      <c r="C6778" s="109" t="s">
        <v>0</v>
      </c>
      <c r="D6778" s="109" t="s">
        <v>0</v>
      </c>
      <c r="E6778" s="109" t="s">
        <v>0</v>
      </c>
      <c r="F6778" s="109" t="s">
        <v>0</v>
      </c>
      <c r="G6778" s="121" t="s">
        <v>0</v>
      </c>
      <c r="H6778" s="1" t="s">
        <v>126</v>
      </c>
      <c r="I6778" s="1" t="s">
        <v>3016</v>
      </c>
      <c r="J6778" s="1" t="s">
        <v>3199</v>
      </c>
      <c r="K6778" s="1" t="s">
        <v>3198</v>
      </c>
      <c r="L6778" s="1" t="s">
        <v>3191</v>
      </c>
      <c r="M6778" s="1" t="s">
        <v>3193</v>
      </c>
      <c r="N6778" s="1" t="s">
        <v>3194</v>
      </c>
      <c r="O6778" s="1" t="s">
        <v>3195</v>
      </c>
      <c r="P6778" s="1" t="s">
        <v>3192</v>
      </c>
      <c r="Q6778" s="1" t="s">
        <v>3185</v>
      </c>
    </row>
    <row r="6779" spans="1:17">
      <c r="A6779" s="110"/>
      <c r="B6779" s="110"/>
      <c r="C6779" s="110"/>
      <c r="D6779" s="110"/>
      <c r="E6779" s="110"/>
      <c r="F6779" s="110"/>
      <c r="G6779" s="122"/>
      <c r="H6779" s="26" t="s">
        <v>0</v>
      </c>
      <c r="I6779" s="28">
        <v>1</v>
      </c>
      <c r="J6779" s="28">
        <v>2</v>
      </c>
      <c r="K6779" s="28">
        <v>3</v>
      </c>
      <c r="L6779" s="28" t="s">
        <v>3186</v>
      </c>
      <c r="M6779" s="28">
        <v>5</v>
      </c>
      <c r="N6779" s="28">
        <v>6</v>
      </c>
      <c r="O6779" s="28">
        <v>7</v>
      </c>
      <c r="P6779" s="28" t="s">
        <v>3187</v>
      </c>
      <c r="Q6779" s="28">
        <v>9</v>
      </c>
    </row>
    <row r="6780" spans="1:17">
      <c r="A6780" s="110"/>
      <c r="B6780" s="110"/>
      <c r="C6780" s="110"/>
      <c r="D6780" s="110"/>
      <c r="E6780" s="110"/>
      <c r="F6780" s="110"/>
      <c r="G6780" s="122"/>
      <c r="H6780" s="8" t="s">
        <v>194</v>
      </c>
      <c r="I6780" s="9">
        <v>1387043</v>
      </c>
      <c r="J6780" s="9">
        <f t="shared" ref="J6780" si="5774">SUM(J6776)</f>
        <v>1389482</v>
      </c>
      <c r="K6780" s="9">
        <f t="shared" ref="K6780" si="5775">SUM(K6776)</f>
        <v>834212</v>
      </c>
      <c r="L6780" s="9">
        <f t="shared" ref="L6780:L6781" si="5776">M6780+N6780+O6780</f>
        <v>316020</v>
      </c>
      <c r="M6780" s="9">
        <f t="shared" ref="M6780:O6780" si="5777">SUM(M6776)</f>
        <v>135700</v>
      </c>
      <c r="N6780" s="9">
        <f t="shared" si="5777"/>
        <v>94170</v>
      </c>
      <c r="O6780" s="9">
        <f t="shared" si="5777"/>
        <v>86150</v>
      </c>
      <c r="P6780" s="9">
        <f t="shared" ref="P6780:P6781" si="5778">SUM(K6780+L6780)</f>
        <v>1150232</v>
      </c>
      <c r="Q6780" s="9">
        <f t="shared" si="5758"/>
        <v>82.781353050993104</v>
      </c>
    </row>
    <row r="6781" spans="1:17">
      <c r="A6781" s="110"/>
      <c r="B6781" s="110"/>
      <c r="C6781" s="110"/>
      <c r="D6781" s="110"/>
      <c r="E6781" s="110"/>
      <c r="F6781" s="110"/>
      <c r="G6781" s="122"/>
      <c r="H6781" s="10" t="s">
        <v>68</v>
      </c>
      <c r="I6781" s="9">
        <v>1387043</v>
      </c>
      <c r="J6781" s="9">
        <f t="shared" ref="J6781" si="5779">SUM(J6780)</f>
        <v>1389482</v>
      </c>
      <c r="K6781" s="9">
        <f t="shared" ref="K6781" si="5780">SUM(K6780)</f>
        <v>834212</v>
      </c>
      <c r="L6781" s="9">
        <f t="shared" si="5776"/>
        <v>316020</v>
      </c>
      <c r="M6781" s="9">
        <f t="shared" ref="M6781:O6781" si="5781">SUM(M6780)</f>
        <v>135700</v>
      </c>
      <c r="N6781" s="9">
        <f t="shared" si="5781"/>
        <v>94170</v>
      </c>
      <c r="O6781" s="9">
        <f t="shared" si="5781"/>
        <v>86150</v>
      </c>
      <c r="P6781" s="9">
        <f t="shared" si="5778"/>
        <v>1150232</v>
      </c>
      <c r="Q6781" s="9">
        <f t="shared" si="5758"/>
        <v>82.781353050993104</v>
      </c>
    </row>
    <row r="6782" spans="1:17">
      <c r="A6782" s="111"/>
      <c r="B6782" s="111"/>
      <c r="C6782" s="111"/>
      <c r="D6782" s="111"/>
      <c r="E6782" s="111"/>
      <c r="F6782" s="111"/>
      <c r="G6782" s="123"/>
      <c r="Q6782" t="str">
        <f t="shared" si="5758"/>
        <v>-</v>
      </c>
    </row>
    <row r="6783" spans="1:17">
      <c r="A6783" s="13" t="s">
        <v>0</v>
      </c>
      <c r="B6783" s="13" t="s">
        <v>0</v>
      </c>
      <c r="C6783" s="13" t="s">
        <v>0</v>
      </c>
      <c r="D6783" s="13" t="s">
        <v>0</v>
      </c>
      <c r="E6783" s="13" t="s">
        <v>0</v>
      </c>
      <c r="F6783" s="13" t="s">
        <v>0</v>
      </c>
      <c r="G6783" s="84" t="s">
        <v>0</v>
      </c>
      <c r="H6783" s="27" t="s">
        <v>0</v>
      </c>
      <c r="I6783" s="27"/>
      <c r="J6783" s="27"/>
      <c r="K6783" s="27"/>
      <c r="L6783" s="27"/>
      <c r="M6783" s="27"/>
      <c r="N6783" s="27"/>
      <c r="O6783" s="27"/>
      <c r="P6783" s="27"/>
      <c r="Q6783" s="27" t="str">
        <f t="shared" si="5758"/>
        <v>-</v>
      </c>
    </row>
    <row r="6784" spans="1:17">
      <c r="A6784" s="13" t="s">
        <v>0</v>
      </c>
      <c r="B6784" s="13" t="s">
        <v>0</v>
      </c>
      <c r="C6784" s="13" t="s">
        <v>0</v>
      </c>
      <c r="D6784" s="13" t="s">
        <v>0</v>
      </c>
      <c r="E6784" s="13" t="s">
        <v>0</v>
      </c>
      <c r="F6784" s="13" t="s">
        <v>0</v>
      </c>
      <c r="G6784" s="84" t="s">
        <v>0</v>
      </c>
      <c r="H6784" s="24" t="s">
        <v>2072</v>
      </c>
      <c r="I6784" s="29">
        <v>27070689</v>
      </c>
      <c r="J6784" s="29">
        <f>SUM(J6776,J6734,J6693,J6651,J6610,J6569,J6522,J6480,J6439,J6399,J6358,J6316,J6275)</f>
        <v>25997615</v>
      </c>
      <c r="K6784" s="29">
        <f>SUM(K6776,K6734,K6693,K6651,K6610,K6569,K6522,K6480,K6439,K6399,K6358,K6316,K6275)</f>
        <v>14506449</v>
      </c>
      <c r="L6784" s="29">
        <f t="shared" ref="L6784:L6785" si="5782">M6784+N6784+O6784</f>
        <v>6521697</v>
      </c>
      <c r="M6784" s="29">
        <f>SUM(M6776,M6734,M6693,M6651,M6610,M6569,M6522,M6480,M6439,M6399,M6358,M6316,M6275)</f>
        <v>2270961</v>
      </c>
      <c r="N6784" s="29">
        <f t="shared" ref="N6784:O6784" si="5783">SUM(N6776,N6734,N6693,N6651,N6610,N6569,N6522,N6480,N6439,N6399,N6358,N6316,N6275)</f>
        <v>2103658</v>
      </c>
      <c r="O6784" s="29">
        <f t="shared" si="5783"/>
        <v>2147078</v>
      </c>
      <c r="P6784" s="29">
        <f t="shared" ref="P6784:P6785" si="5784">SUM(K6784+L6784)</f>
        <v>21028146</v>
      </c>
      <c r="Q6784" s="29">
        <f t="shared" si="5758"/>
        <v>80.884904249870615</v>
      </c>
    </row>
    <row r="6785" spans="1:17">
      <c r="A6785" s="13" t="s">
        <v>0</v>
      </c>
      <c r="B6785" s="13" t="s">
        <v>0</v>
      </c>
      <c r="C6785" s="13" t="s">
        <v>0</v>
      </c>
      <c r="D6785" s="13" t="s">
        <v>0</v>
      </c>
      <c r="E6785" s="13" t="s">
        <v>0</v>
      </c>
      <c r="F6785" s="13" t="s">
        <v>0</v>
      </c>
      <c r="G6785" s="84" t="s">
        <v>0</v>
      </c>
      <c r="H6785" s="18" t="s">
        <v>125</v>
      </c>
      <c r="I6785" s="3">
        <v>627</v>
      </c>
      <c r="J6785" s="3">
        <f>J6276+J6317+J6359+J6400+J6440+J6481+J6523+J6570+J6611+J6652+J6694+J6735+J6777</f>
        <v>627</v>
      </c>
      <c r="K6785" s="3">
        <f>K6276+K6317+K6359+K6400+K6440+K6481+K6523+K6570+K6611+K6652+K6694+K6735+K6777</f>
        <v>0</v>
      </c>
      <c r="L6785" s="3">
        <f t="shared" si="5782"/>
        <v>0</v>
      </c>
      <c r="M6785" s="3">
        <f>M6276+M6317+M6359+M6400+M6440+M6481+M6523+M6570+M6611+M6652+M6694+M6735+M6777</f>
        <v>0</v>
      </c>
      <c r="N6785" s="3">
        <f t="shared" ref="N6785:O6785" si="5785">N6276+N6317+N6359+N6400+N6440+N6481+N6523+N6570+N6611+N6652+N6694+N6735+N6777</f>
        <v>0</v>
      </c>
      <c r="O6785" s="3">
        <f t="shared" si="5785"/>
        <v>0</v>
      </c>
      <c r="P6785" s="3">
        <f t="shared" si="5784"/>
        <v>0</v>
      </c>
      <c r="Q6785" s="3">
        <f t="shared" si="5758"/>
        <v>0</v>
      </c>
    </row>
    <row r="6786" spans="1:17">
      <c r="A6786" s="13" t="s">
        <v>0</v>
      </c>
      <c r="B6786" s="13" t="s">
        <v>0</v>
      </c>
      <c r="C6786" s="13" t="s">
        <v>0</v>
      </c>
      <c r="D6786" s="13" t="s">
        <v>0</v>
      </c>
      <c r="E6786" s="13" t="s">
        <v>0</v>
      </c>
      <c r="F6786" s="13" t="s">
        <v>0</v>
      </c>
      <c r="G6786" s="84" t="s">
        <v>0</v>
      </c>
      <c r="H6786" s="7" t="s">
        <v>0</v>
      </c>
      <c r="I6786" s="30"/>
      <c r="J6786" s="30"/>
      <c r="K6786" s="30"/>
      <c r="L6786" s="30"/>
      <c r="M6786" s="30"/>
      <c r="N6786" s="30"/>
      <c r="O6786" s="30"/>
      <c r="P6786" s="30"/>
      <c r="Q6786" s="30" t="str">
        <f t="shared" si="5758"/>
        <v>-</v>
      </c>
    </row>
    <row r="6787" spans="1:17">
      <c r="A6787" s="13" t="s">
        <v>0</v>
      </c>
      <c r="B6787" s="13" t="s">
        <v>0</v>
      </c>
      <c r="C6787" s="13" t="s">
        <v>0</v>
      </c>
      <c r="D6787" s="13" t="s">
        <v>0</v>
      </c>
      <c r="E6787" s="13" t="s">
        <v>0</v>
      </c>
      <c r="F6787" s="13" t="s">
        <v>0</v>
      </c>
      <c r="G6787" s="84" t="s">
        <v>0</v>
      </c>
      <c r="H6787" s="24" t="s">
        <v>2203</v>
      </c>
      <c r="I6787" s="31">
        <v>45890689</v>
      </c>
      <c r="J6787" s="31">
        <f>SUM(J6784,J6187)</f>
        <v>39038358</v>
      </c>
      <c r="K6787" s="31">
        <f>SUM(K6784,K6187)</f>
        <v>24413861</v>
      </c>
      <c r="L6787" s="31">
        <f t="shared" ref="L6787:L6788" si="5786">M6787+N6787+O6787</f>
        <v>8631266</v>
      </c>
      <c r="M6787" s="31">
        <f>SUM(M6784,M6187)</f>
        <v>3047984</v>
      </c>
      <c r="N6787" s="31">
        <f t="shared" ref="N6787:O6787" si="5787">SUM(N6784,N6187)</f>
        <v>2779681</v>
      </c>
      <c r="O6787" s="31">
        <f t="shared" si="5787"/>
        <v>2803601</v>
      </c>
      <c r="P6787" s="31">
        <f t="shared" ref="P6787:P6788" si="5788">SUM(K6787+L6787)</f>
        <v>33045127</v>
      </c>
      <c r="Q6787" s="31">
        <f t="shared" si="5758"/>
        <v>84.647840465011356</v>
      </c>
    </row>
    <row r="6788" spans="1:17">
      <c r="A6788" s="13" t="s">
        <v>0</v>
      </c>
      <c r="B6788" s="13" t="s">
        <v>0</v>
      </c>
      <c r="C6788" s="13" t="s">
        <v>0</v>
      </c>
      <c r="D6788" s="13" t="s">
        <v>0</v>
      </c>
      <c r="E6788" s="13" t="s">
        <v>0</v>
      </c>
      <c r="F6788" s="13" t="s">
        <v>0</v>
      </c>
      <c r="G6788" s="84" t="s">
        <v>0</v>
      </c>
      <c r="H6788" s="18" t="s">
        <v>155</v>
      </c>
      <c r="I6788" s="3">
        <v>642</v>
      </c>
      <c r="J6788" s="3">
        <f>J6188+J6785</f>
        <v>642</v>
      </c>
      <c r="K6788" s="3">
        <f>K6188+K6785</f>
        <v>0</v>
      </c>
      <c r="L6788" s="3">
        <f t="shared" si="5786"/>
        <v>0</v>
      </c>
      <c r="M6788" s="3">
        <f>M6188+M6785</f>
        <v>0</v>
      </c>
      <c r="N6788" s="3">
        <f t="shared" ref="N6788:O6788" si="5789">N6188+N6785</f>
        <v>0</v>
      </c>
      <c r="O6788" s="3">
        <f t="shared" si="5789"/>
        <v>0</v>
      </c>
      <c r="P6788" s="3">
        <f t="shared" si="5788"/>
        <v>0</v>
      </c>
      <c r="Q6788" s="3">
        <f t="shared" si="5758"/>
        <v>0</v>
      </c>
    </row>
    <row r="6789" spans="1:17" ht="22.5">
      <c r="A6789" s="17" t="s">
        <v>2204</v>
      </c>
      <c r="B6789" s="18" t="s">
        <v>0</v>
      </c>
      <c r="C6789" s="18" t="s">
        <v>0</v>
      </c>
      <c r="D6789" s="18" t="s">
        <v>0</v>
      </c>
      <c r="E6789" s="18" t="s">
        <v>0</v>
      </c>
      <c r="F6789" s="18" t="s">
        <v>0</v>
      </c>
      <c r="G6789" s="81" t="s">
        <v>0</v>
      </c>
      <c r="H6789" s="18" t="s">
        <v>2205</v>
      </c>
      <c r="I6789" s="11"/>
      <c r="J6789" s="11"/>
      <c r="K6789" s="11"/>
      <c r="L6789" s="11"/>
      <c r="M6789" s="11"/>
      <c r="N6789" s="11"/>
      <c r="O6789" s="11"/>
      <c r="P6789" s="11"/>
      <c r="Q6789" s="11" t="str">
        <f t="shared" si="5758"/>
        <v>-</v>
      </c>
    </row>
    <row r="6790" spans="1:17" ht="15.75" thickBot="1">
      <c r="A6790" s="17" t="s">
        <v>2204</v>
      </c>
      <c r="B6790" s="17" t="s">
        <v>81</v>
      </c>
      <c r="C6790" s="12" t="s">
        <v>0</v>
      </c>
      <c r="D6790" s="12" t="s">
        <v>0</v>
      </c>
      <c r="E6790" s="18" t="s">
        <v>0</v>
      </c>
      <c r="F6790" s="18" t="s">
        <v>0</v>
      </c>
      <c r="G6790" s="81" t="s">
        <v>0</v>
      </c>
      <c r="H6790" s="18" t="s">
        <v>0</v>
      </c>
      <c r="I6790" s="11"/>
      <c r="J6790" s="11"/>
      <c r="K6790" s="11"/>
      <c r="L6790" s="11"/>
      <c r="M6790" s="11"/>
      <c r="N6790" s="11"/>
      <c r="O6790" s="11"/>
      <c r="P6790" s="11"/>
      <c r="Q6790" s="11" t="str">
        <f t="shared" si="5758"/>
        <v>-</v>
      </c>
    </row>
    <row r="6791" spans="1:17" ht="45.75" thickBot="1">
      <c r="A6791" s="1" t="s">
        <v>82</v>
      </c>
      <c r="B6791" s="1" t="s">
        <v>83</v>
      </c>
      <c r="C6791" s="1" t="s">
        <v>84</v>
      </c>
      <c r="D6791" s="19" t="s">
        <v>0</v>
      </c>
      <c r="E6791" s="1" t="s">
        <v>85</v>
      </c>
      <c r="F6791" s="1" t="s">
        <v>86</v>
      </c>
      <c r="G6791" s="82" t="s">
        <v>87</v>
      </c>
      <c r="H6791" s="1" t="s">
        <v>1</v>
      </c>
      <c r="I6791" s="1" t="s">
        <v>3016</v>
      </c>
      <c r="J6791" s="1" t="s">
        <v>3199</v>
      </c>
      <c r="K6791" s="1" t="s">
        <v>3198</v>
      </c>
      <c r="L6791" s="1" t="s">
        <v>3191</v>
      </c>
      <c r="M6791" s="1" t="s">
        <v>3193</v>
      </c>
      <c r="N6791" s="1" t="s">
        <v>3194</v>
      </c>
      <c r="O6791" s="1" t="s">
        <v>3195</v>
      </c>
      <c r="P6791" s="1" t="s">
        <v>3192</v>
      </c>
      <c r="Q6791" s="1" t="s">
        <v>3185</v>
      </c>
    </row>
    <row r="6792" spans="1:17">
      <c r="A6792" s="20" t="s">
        <v>0</v>
      </c>
      <c r="B6792" s="20" t="s">
        <v>0</v>
      </c>
      <c r="C6792" s="20" t="s">
        <v>0</v>
      </c>
      <c r="D6792" s="21" t="s">
        <v>0</v>
      </c>
      <c r="E6792" s="21" t="s">
        <v>0</v>
      </c>
      <c r="F6792" s="22" t="s">
        <v>0</v>
      </c>
      <c r="G6792" s="83" t="s">
        <v>0</v>
      </c>
      <c r="H6792" s="23" t="s">
        <v>0</v>
      </c>
      <c r="I6792" s="28">
        <v>1</v>
      </c>
      <c r="J6792" s="28">
        <v>2</v>
      </c>
      <c r="K6792" s="28">
        <v>3</v>
      </c>
      <c r="L6792" s="28" t="s">
        <v>3186</v>
      </c>
      <c r="M6792" s="28">
        <v>5</v>
      </c>
      <c r="N6792" s="28">
        <v>6</v>
      </c>
      <c r="O6792" s="28">
        <v>7</v>
      </c>
      <c r="P6792" s="28" t="s">
        <v>3187</v>
      </c>
      <c r="Q6792" s="28">
        <v>9</v>
      </c>
    </row>
    <row r="6793" spans="1:17" ht="22.5">
      <c r="A6793" s="17" t="s">
        <v>2204</v>
      </c>
      <c r="B6793" s="17" t="s">
        <v>81</v>
      </c>
      <c r="C6793" s="12" t="s">
        <v>88</v>
      </c>
      <c r="D6793" s="12" t="s">
        <v>2206</v>
      </c>
      <c r="E6793" s="18" t="s">
        <v>0</v>
      </c>
      <c r="F6793" s="18" t="s">
        <v>0</v>
      </c>
      <c r="G6793" s="81" t="s">
        <v>0</v>
      </c>
      <c r="H6793" s="18" t="s">
        <v>2205</v>
      </c>
      <c r="I6793" s="11"/>
      <c r="J6793" s="11"/>
      <c r="K6793" s="11"/>
      <c r="L6793" s="11"/>
      <c r="M6793" s="11"/>
      <c r="N6793" s="11"/>
      <c r="O6793" s="11"/>
      <c r="P6793" s="11"/>
      <c r="Q6793" s="11" t="str">
        <f t="shared" si="5758"/>
        <v>-</v>
      </c>
    </row>
    <row r="6794" spans="1:17" ht="15" customHeight="1">
      <c r="A6794" s="17" t="s">
        <v>0</v>
      </c>
      <c r="B6794" s="17" t="s">
        <v>0</v>
      </c>
      <c r="C6794" s="17" t="s">
        <v>0</v>
      </c>
      <c r="D6794" s="18" t="s">
        <v>0</v>
      </c>
      <c r="E6794" s="18" t="s">
        <v>0</v>
      </c>
      <c r="F6794" s="18" t="s">
        <v>0</v>
      </c>
      <c r="G6794" s="81" t="s">
        <v>0</v>
      </c>
      <c r="H6794" s="24" t="s">
        <v>27</v>
      </c>
      <c r="I6794" s="29">
        <v>1473162</v>
      </c>
      <c r="J6794" s="29">
        <f t="shared" ref="J6794" si="5790">SUM(J6795,J6803,J6805)</f>
        <v>1470081</v>
      </c>
      <c r="K6794" s="29">
        <f t="shared" ref="K6794" si="5791">SUM(K6795,K6803,K6805)</f>
        <v>707012</v>
      </c>
      <c r="L6794" s="29">
        <f t="shared" ref="L6794:L6849" si="5792">M6794+N6794+O6794</f>
        <v>326457</v>
      </c>
      <c r="M6794" s="29">
        <f t="shared" ref="M6794:O6794" si="5793">SUM(M6795,M6803,M6805)</f>
        <v>108819</v>
      </c>
      <c r="N6794" s="29">
        <f t="shared" si="5793"/>
        <v>108819</v>
      </c>
      <c r="O6794" s="29">
        <f t="shared" si="5793"/>
        <v>108819</v>
      </c>
      <c r="P6794" s="29">
        <f t="shared" ref="P6794:P6849" si="5794">SUM(K6794+L6794)</f>
        <v>1033469</v>
      </c>
      <c r="Q6794" s="29">
        <f t="shared" si="5758"/>
        <v>70.300139924262666</v>
      </c>
    </row>
    <row r="6795" spans="1:17">
      <c r="A6795" s="12" t="s">
        <v>2204</v>
      </c>
      <c r="B6795" s="12" t="s">
        <v>81</v>
      </c>
      <c r="C6795" s="12" t="s">
        <v>88</v>
      </c>
      <c r="D6795" s="12" t="s">
        <v>2206</v>
      </c>
      <c r="E6795" s="18" t="s">
        <v>2</v>
      </c>
      <c r="F6795" s="18" t="s">
        <v>0</v>
      </c>
      <c r="G6795" s="81" t="s">
        <v>0</v>
      </c>
      <c r="H6795" s="18" t="s">
        <v>3</v>
      </c>
      <c r="I6795" s="3">
        <v>1211843</v>
      </c>
      <c r="J6795" s="3">
        <f t="shared" ref="J6795" si="5795">SUM(J6796:J6797)</f>
        <v>1213762</v>
      </c>
      <c r="K6795" s="3">
        <f t="shared" ref="K6795" si="5796">SUM(K6796:K6797)</f>
        <v>574287</v>
      </c>
      <c r="L6795" s="3">
        <f t="shared" si="5792"/>
        <v>263751</v>
      </c>
      <c r="M6795" s="3">
        <f t="shared" ref="M6795:O6795" si="5797">SUM(M6796:M6797)</f>
        <v>87917</v>
      </c>
      <c r="N6795" s="3">
        <f t="shared" si="5797"/>
        <v>87917</v>
      </c>
      <c r="O6795" s="3">
        <f t="shared" si="5797"/>
        <v>87917</v>
      </c>
      <c r="P6795" s="3">
        <f t="shared" si="5794"/>
        <v>838038</v>
      </c>
      <c r="Q6795" s="3">
        <f t="shared" si="5758"/>
        <v>69.044672678828306</v>
      </c>
    </row>
    <row r="6796" spans="1:17">
      <c r="A6796" s="12" t="s">
        <v>2204</v>
      </c>
      <c r="B6796" s="12" t="s">
        <v>81</v>
      </c>
      <c r="C6796" s="12" t="s">
        <v>88</v>
      </c>
      <c r="D6796" s="12" t="s">
        <v>2206</v>
      </c>
      <c r="E6796" s="11">
        <v>6111</v>
      </c>
      <c r="F6796" s="12"/>
      <c r="G6796" s="84">
        <v>107</v>
      </c>
      <c r="H6796" s="13" t="s">
        <v>4</v>
      </c>
      <c r="I6796" s="2">
        <v>1066143</v>
      </c>
      <c r="J6796" s="2">
        <v>1066143</v>
      </c>
      <c r="K6796" s="2">
        <v>498347</v>
      </c>
      <c r="L6796" s="2">
        <f t="shared" si="5792"/>
        <v>240000</v>
      </c>
      <c r="M6796" s="2">
        <v>80000</v>
      </c>
      <c r="N6796" s="2">
        <v>80000</v>
      </c>
      <c r="O6796" s="2">
        <v>80000</v>
      </c>
      <c r="P6796" s="2">
        <f t="shared" si="5794"/>
        <v>738347</v>
      </c>
      <c r="Q6796" s="2">
        <f t="shared" si="5758"/>
        <v>69.254030650672561</v>
      </c>
    </row>
    <row r="6797" spans="1:17">
      <c r="A6797" s="17" t="s">
        <v>2204</v>
      </c>
      <c r="B6797" s="17" t="s">
        <v>81</v>
      </c>
      <c r="C6797" s="17" t="s">
        <v>88</v>
      </c>
      <c r="D6797" s="17" t="s">
        <v>2206</v>
      </c>
      <c r="E6797" s="17" t="s">
        <v>91</v>
      </c>
      <c r="F6797" s="12" t="s">
        <v>0</v>
      </c>
      <c r="G6797" s="84" t="s">
        <v>0</v>
      </c>
      <c r="H6797" s="18" t="s">
        <v>5</v>
      </c>
      <c r="I6797" s="3">
        <v>145700</v>
      </c>
      <c r="J6797" s="3">
        <f t="shared" ref="J6797:K6797" si="5798">SUM(J6798:J6802)</f>
        <v>147619</v>
      </c>
      <c r="K6797" s="3">
        <f t="shared" si="5798"/>
        <v>75940</v>
      </c>
      <c r="L6797" s="3">
        <f t="shared" si="5792"/>
        <v>23751</v>
      </c>
      <c r="M6797" s="3">
        <f t="shared" ref="M6797:O6797" si="5799">SUM(M6798:M6802)</f>
        <v>7917</v>
      </c>
      <c r="N6797" s="3">
        <f t="shared" si="5799"/>
        <v>7917</v>
      </c>
      <c r="O6797" s="3">
        <f t="shared" si="5799"/>
        <v>7917</v>
      </c>
      <c r="P6797" s="3">
        <f t="shared" si="5794"/>
        <v>99691</v>
      </c>
      <c r="Q6797" s="3">
        <f t="shared" si="5758"/>
        <v>67.532634687946668</v>
      </c>
    </row>
    <row r="6798" spans="1:17">
      <c r="A6798" s="12" t="s">
        <v>2204</v>
      </c>
      <c r="B6798" s="12" t="s">
        <v>81</v>
      </c>
      <c r="C6798" s="12" t="s">
        <v>88</v>
      </c>
      <c r="D6798" s="12" t="s">
        <v>2206</v>
      </c>
      <c r="E6798" s="11">
        <v>6112</v>
      </c>
      <c r="F6798" s="12" t="s">
        <v>2207</v>
      </c>
      <c r="G6798" s="84">
        <v>107</v>
      </c>
      <c r="H6798" s="13" t="s">
        <v>9</v>
      </c>
      <c r="I6798" s="2">
        <v>20000</v>
      </c>
      <c r="J6798" s="2">
        <v>20000</v>
      </c>
      <c r="K6798" s="2">
        <v>9655</v>
      </c>
      <c r="L6798" s="2">
        <f t="shared" si="5792"/>
        <v>5001</v>
      </c>
      <c r="M6798" s="2">
        <v>1667</v>
      </c>
      <c r="N6798" s="2">
        <v>1667</v>
      </c>
      <c r="O6798" s="2">
        <v>1667</v>
      </c>
      <c r="P6798" s="2">
        <f t="shared" si="5794"/>
        <v>14656</v>
      </c>
      <c r="Q6798" s="2">
        <f t="shared" si="5758"/>
        <v>73.28</v>
      </c>
    </row>
    <row r="6799" spans="1:17">
      <c r="A6799" s="12" t="s">
        <v>2204</v>
      </c>
      <c r="B6799" s="12" t="s">
        <v>81</v>
      </c>
      <c r="C6799" s="12" t="s">
        <v>88</v>
      </c>
      <c r="D6799" s="12" t="s">
        <v>2206</v>
      </c>
      <c r="E6799" s="11">
        <v>6112</v>
      </c>
      <c r="F6799" s="12" t="s">
        <v>2208</v>
      </c>
      <c r="G6799" s="84">
        <v>107</v>
      </c>
      <c r="H6799" s="13" t="s">
        <v>10</v>
      </c>
      <c r="I6799" s="2">
        <v>75000</v>
      </c>
      <c r="J6799" s="2">
        <v>75000</v>
      </c>
      <c r="K6799" s="2">
        <v>34711</v>
      </c>
      <c r="L6799" s="2">
        <f t="shared" si="5792"/>
        <v>18750</v>
      </c>
      <c r="M6799" s="2">
        <v>6250</v>
      </c>
      <c r="N6799" s="2">
        <v>6250</v>
      </c>
      <c r="O6799" s="2">
        <v>6250</v>
      </c>
      <c r="P6799" s="2">
        <f t="shared" si="5794"/>
        <v>53461</v>
      </c>
      <c r="Q6799" s="2">
        <f t="shared" si="5758"/>
        <v>71.281333333333336</v>
      </c>
    </row>
    <row r="6800" spans="1:17">
      <c r="A6800" s="12" t="s">
        <v>2204</v>
      </c>
      <c r="B6800" s="12" t="s">
        <v>81</v>
      </c>
      <c r="C6800" s="12" t="s">
        <v>88</v>
      </c>
      <c r="D6800" s="12" t="s">
        <v>2206</v>
      </c>
      <c r="E6800" s="11">
        <v>6112</v>
      </c>
      <c r="F6800" s="12" t="s">
        <v>2209</v>
      </c>
      <c r="G6800" s="84">
        <v>107</v>
      </c>
      <c r="H6800" s="13" t="s">
        <v>7</v>
      </c>
      <c r="I6800" s="2">
        <v>20800</v>
      </c>
      <c r="J6800" s="2">
        <v>17719</v>
      </c>
      <c r="K6800" s="2">
        <v>17719</v>
      </c>
      <c r="L6800" s="2">
        <f t="shared" si="5792"/>
        <v>0</v>
      </c>
      <c r="M6800" s="2"/>
      <c r="N6800" s="2"/>
      <c r="O6800" s="2"/>
      <c r="P6800" s="2">
        <f t="shared" si="5794"/>
        <v>17719</v>
      </c>
      <c r="Q6800" s="2">
        <f t="shared" si="5758"/>
        <v>100</v>
      </c>
    </row>
    <row r="6801" spans="1:17">
      <c r="A6801" s="12" t="s">
        <v>2204</v>
      </c>
      <c r="B6801" s="12" t="s">
        <v>81</v>
      </c>
      <c r="C6801" s="12" t="s">
        <v>88</v>
      </c>
      <c r="D6801" s="12" t="s">
        <v>2206</v>
      </c>
      <c r="E6801" s="11">
        <v>6112</v>
      </c>
      <c r="F6801" s="12" t="s">
        <v>2210</v>
      </c>
      <c r="G6801" s="84">
        <v>107</v>
      </c>
      <c r="H6801" s="13" t="s">
        <v>8</v>
      </c>
      <c r="I6801" s="2">
        <v>10000</v>
      </c>
      <c r="J6801" s="2">
        <v>10000</v>
      </c>
      <c r="K6801" s="2">
        <v>0</v>
      </c>
      <c r="L6801" s="2">
        <f t="shared" si="5792"/>
        <v>0</v>
      </c>
      <c r="M6801" s="2"/>
      <c r="N6801" s="2"/>
      <c r="O6801" s="2"/>
      <c r="P6801" s="2">
        <f t="shared" si="5794"/>
        <v>0</v>
      </c>
      <c r="Q6801" s="2">
        <f t="shared" si="5758"/>
        <v>0</v>
      </c>
    </row>
    <row r="6802" spans="1:17">
      <c r="A6802" s="12" t="s">
        <v>2204</v>
      </c>
      <c r="B6802" s="12" t="s">
        <v>81</v>
      </c>
      <c r="C6802" s="12" t="s">
        <v>88</v>
      </c>
      <c r="D6802" s="12" t="s">
        <v>2206</v>
      </c>
      <c r="E6802" s="11">
        <v>6112</v>
      </c>
      <c r="F6802" s="12" t="s">
        <v>2211</v>
      </c>
      <c r="G6802" s="84">
        <v>107</v>
      </c>
      <c r="H6802" s="13" t="s">
        <v>6</v>
      </c>
      <c r="I6802" s="2">
        <v>19900</v>
      </c>
      <c r="J6802" s="2">
        <v>24900</v>
      </c>
      <c r="K6802" s="2">
        <v>13855</v>
      </c>
      <c r="L6802" s="2">
        <f t="shared" si="5792"/>
        <v>0</v>
      </c>
      <c r="M6802" s="2"/>
      <c r="N6802" s="2"/>
      <c r="O6802" s="2"/>
      <c r="P6802" s="2">
        <f t="shared" si="5794"/>
        <v>13855</v>
      </c>
      <c r="Q6802" s="2">
        <f t="shared" si="5758"/>
        <v>55.642570281124492</v>
      </c>
    </row>
    <row r="6803" spans="1:17">
      <c r="A6803" s="12" t="s">
        <v>2204</v>
      </c>
      <c r="B6803" s="12" t="s">
        <v>81</v>
      </c>
      <c r="C6803" s="12" t="s">
        <v>88</v>
      </c>
      <c r="D6803" s="12" t="s">
        <v>2206</v>
      </c>
      <c r="E6803" s="18" t="s">
        <v>13</v>
      </c>
      <c r="F6803" s="18" t="s">
        <v>0</v>
      </c>
      <c r="G6803" s="81" t="s">
        <v>0</v>
      </c>
      <c r="H6803" s="18" t="s">
        <v>14</v>
      </c>
      <c r="I6803" s="3">
        <v>111541</v>
      </c>
      <c r="J6803" s="3">
        <f t="shared" ref="J6803:K6803" si="5800">SUM(J6804)</f>
        <v>111541</v>
      </c>
      <c r="K6803" s="3">
        <f t="shared" si="5800"/>
        <v>52158</v>
      </c>
      <c r="L6803" s="3">
        <f t="shared" si="5792"/>
        <v>27885</v>
      </c>
      <c r="M6803" s="3">
        <f t="shared" ref="M6803:O6803" si="5801">SUM(M6804)</f>
        <v>9295</v>
      </c>
      <c r="N6803" s="3">
        <f t="shared" si="5801"/>
        <v>9295</v>
      </c>
      <c r="O6803" s="3">
        <f t="shared" si="5801"/>
        <v>9295</v>
      </c>
      <c r="P6803" s="3">
        <f t="shared" si="5794"/>
        <v>80043</v>
      </c>
      <c r="Q6803" s="3">
        <f t="shared" si="5758"/>
        <v>71.76105647250786</v>
      </c>
    </row>
    <row r="6804" spans="1:17">
      <c r="A6804" s="12" t="s">
        <v>2204</v>
      </c>
      <c r="B6804" s="12" t="s">
        <v>81</v>
      </c>
      <c r="C6804" s="12" t="s">
        <v>88</v>
      </c>
      <c r="D6804" s="12" t="s">
        <v>2206</v>
      </c>
      <c r="E6804" s="11">
        <v>6121</v>
      </c>
      <c r="F6804" s="12"/>
      <c r="G6804" s="84">
        <v>107</v>
      </c>
      <c r="H6804" s="13" t="s">
        <v>15</v>
      </c>
      <c r="I6804" s="2">
        <v>111541</v>
      </c>
      <c r="J6804" s="2">
        <v>111541</v>
      </c>
      <c r="K6804" s="2">
        <v>52158</v>
      </c>
      <c r="L6804" s="2">
        <f t="shared" si="5792"/>
        <v>27885</v>
      </c>
      <c r="M6804" s="2">
        <v>9295</v>
      </c>
      <c r="N6804" s="2">
        <v>9295</v>
      </c>
      <c r="O6804" s="2">
        <v>9295</v>
      </c>
      <c r="P6804" s="2">
        <f t="shared" si="5794"/>
        <v>80043</v>
      </c>
      <c r="Q6804" s="2">
        <f t="shared" si="5758"/>
        <v>71.76105647250786</v>
      </c>
    </row>
    <row r="6805" spans="1:17">
      <c r="A6805" s="12" t="s">
        <v>2204</v>
      </c>
      <c r="B6805" s="12" t="s">
        <v>81</v>
      </c>
      <c r="C6805" s="12" t="s">
        <v>88</v>
      </c>
      <c r="D6805" s="12" t="s">
        <v>2206</v>
      </c>
      <c r="E6805" s="18" t="s">
        <v>16</v>
      </c>
      <c r="F6805" s="18" t="s">
        <v>0</v>
      </c>
      <c r="G6805" s="81" t="s">
        <v>0</v>
      </c>
      <c r="H6805" s="18" t="s">
        <v>17</v>
      </c>
      <c r="I6805" s="3">
        <v>149778</v>
      </c>
      <c r="J6805" s="3">
        <f t="shared" ref="J6805:K6805" si="5802">SUM(J6806:J6808)</f>
        <v>144778</v>
      </c>
      <c r="K6805" s="3">
        <f t="shared" si="5802"/>
        <v>80567</v>
      </c>
      <c r="L6805" s="3">
        <f t="shared" si="5792"/>
        <v>34821</v>
      </c>
      <c r="M6805" s="3">
        <f t="shared" ref="M6805:O6805" si="5803">SUM(M6806:M6808)</f>
        <v>11607</v>
      </c>
      <c r="N6805" s="3">
        <f t="shared" si="5803"/>
        <v>11607</v>
      </c>
      <c r="O6805" s="3">
        <f t="shared" si="5803"/>
        <v>11607</v>
      </c>
      <c r="P6805" s="3">
        <f t="shared" si="5794"/>
        <v>115388</v>
      </c>
      <c r="Q6805" s="3">
        <f t="shared" si="5758"/>
        <v>79.699954412963294</v>
      </c>
    </row>
    <row r="6806" spans="1:17">
      <c r="A6806" s="12" t="s">
        <v>2204</v>
      </c>
      <c r="B6806" s="12" t="s">
        <v>81</v>
      </c>
      <c r="C6806" s="12" t="s">
        <v>88</v>
      </c>
      <c r="D6806" s="12" t="s">
        <v>2206</v>
      </c>
      <c r="E6806" s="11">
        <v>6131</v>
      </c>
      <c r="F6806" s="12"/>
      <c r="G6806" s="84">
        <v>107</v>
      </c>
      <c r="H6806" s="13" t="s">
        <v>18</v>
      </c>
      <c r="I6806" s="2">
        <v>10000</v>
      </c>
      <c r="J6806" s="2">
        <v>10000</v>
      </c>
      <c r="K6806" s="2">
        <v>10000</v>
      </c>
      <c r="L6806" s="2">
        <f t="shared" si="5792"/>
        <v>0</v>
      </c>
      <c r="M6806" s="2"/>
      <c r="N6806" s="2"/>
      <c r="O6806" s="2"/>
      <c r="P6806" s="2">
        <f t="shared" si="5794"/>
        <v>10000</v>
      </c>
      <c r="Q6806" s="2">
        <f t="shared" si="5758"/>
        <v>100</v>
      </c>
    </row>
    <row r="6807" spans="1:17">
      <c r="A6807" s="12" t="s">
        <v>2204</v>
      </c>
      <c r="B6807" s="12" t="s">
        <v>81</v>
      </c>
      <c r="C6807" s="12" t="s">
        <v>88</v>
      </c>
      <c r="D6807" s="12" t="s">
        <v>2206</v>
      </c>
      <c r="E6807" s="11">
        <v>6138</v>
      </c>
      <c r="F6807" s="12"/>
      <c r="G6807" s="84">
        <v>107</v>
      </c>
      <c r="H6807" s="13" t="s">
        <v>25</v>
      </c>
      <c r="I6807" s="2">
        <v>0</v>
      </c>
      <c r="J6807" s="2">
        <v>0</v>
      </c>
      <c r="K6807" s="2">
        <v>0</v>
      </c>
      <c r="L6807" s="2">
        <f t="shared" si="5792"/>
        <v>0</v>
      </c>
      <c r="M6807" s="2"/>
      <c r="N6807" s="2"/>
      <c r="O6807" s="2"/>
      <c r="P6807" s="2">
        <f t="shared" si="5794"/>
        <v>0</v>
      </c>
      <c r="Q6807" s="2" t="str">
        <f t="shared" si="5758"/>
        <v>-</v>
      </c>
    </row>
    <row r="6808" spans="1:17">
      <c r="A6808" s="17" t="s">
        <v>2204</v>
      </c>
      <c r="B6808" s="17" t="s">
        <v>81</v>
      </c>
      <c r="C6808" s="17" t="s">
        <v>88</v>
      </c>
      <c r="D6808" s="17" t="s">
        <v>2206</v>
      </c>
      <c r="E6808" s="17" t="s">
        <v>99</v>
      </c>
      <c r="F6808" s="12" t="s">
        <v>0</v>
      </c>
      <c r="G6808" s="84" t="s">
        <v>0</v>
      </c>
      <c r="H6808" s="18" t="s">
        <v>26</v>
      </c>
      <c r="I6808" s="3">
        <v>139778</v>
      </c>
      <c r="J6808" s="3">
        <f t="shared" ref="J6808:K6808" si="5804">SUM(J6809:J6812)</f>
        <v>134778</v>
      </c>
      <c r="K6808" s="3">
        <f t="shared" si="5804"/>
        <v>70567</v>
      </c>
      <c r="L6808" s="3">
        <f t="shared" si="5792"/>
        <v>34821</v>
      </c>
      <c r="M6808" s="3">
        <f t="shared" ref="M6808:O6808" si="5805">SUM(M6809:M6812)</f>
        <v>11607</v>
      </c>
      <c r="N6808" s="3">
        <f t="shared" si="5805"/>
        <v>11607</v>
      </c>
      <c r="O6808" s="3">
        <f t="shared" si="5805"/>
        <v>11607</v>
      </c>
      <c r="P6808" s="3">
        <f t="shared" si="5794"/>
        <v>105388</v>
      </c>
      <c r="Q6808" s="3">
        <f t="shared" si="5758"/>
        <v>78.193770496668591</v>
      </c>
    </row>
    <row r="6809" spans="1:17">
      <c r="A6809" s="12" t="s">
        <v>2204</v>
      </c>
      <c r="B6809" s="12" t="s">
        <v>81</v>
      </c>
      <c r="C6809" s="12" t="s">
        <v>88</v>
      </c>
      <c r="D6809" s="12" t="s">
        <v>2206</v>
      </c>
      <c r="E6809" s="11">
        <v>6139</v>
      </c>
      <c r="F6809" s="12"/>
      <c r="G6809" s="84">
        <v>107</v>
      </c>
      <c r="H6809" s="13" t="s">
        <v>26</v>
      </c>
      <c r="I6809" s="2">
        <v>130000</v>
      </c>
      <c r="J6809" s="2">
        <v>125000</v>
      </c>
      <c r="K6809" s="2">
        <v>64866</v>
      </c>
      <c r="L6809" s="2">
        <f t="shared" si="5792"/>
        <v>32400</v>
      </c>
      <c r="M6809" s="2">
        <v>10800</v>
      </c>
      <c r="N6809" s="2">
        <v>10800</v>
      </c>
      <c r="O6809" s="2">
        <v>10800</v>
      </c>
      <c r="P6809" s="2">
        <f t="shared" si="5794"/>
        <v>97266</v>
      </c>
      <c r="Q6809" s="2">
        <f t="shared" si="5758"/>
        <v>77.81280000000001</v>
      </c>
    </row>
    <row r="6810" spans="1:17">
      <c r="A6810" s="12" t="s">
        <v>2204</v>
      </c>
      <c r="B6810" s="12" t="s">
        <v>81</v>
      </c>
      <c r="C6810" s="12" t="s">
        <v>88</v>
      </c>
      <c r="D6810" s="12" t="s">
        <v>2206</v>
      </c>
      <c r="E6810" s="11">
        <v>6139</v>
      </c>
      <c r="F6810" s="12" t="s">
        <v>2212</v>
      </c>
      <c r="G6810" s="84">
        <v>107</v>
      </c>
      <c r="H6810" s="13" t="s">
        <v>108</v>
      </c>
      <c r="I6810" s="2">
        <v>3698</v>
      </c>
      <c r="J6810" s="2">
        <v>3698</v>
      </c>
      <c r="K6810" s="2">
        <v>1713</v>
      </c>
      <c r="L6810" s="2">
        <f t="shared" si="5792"/>
        <v>924</v>
      </c>
      <c r="M6810" s="2">
        <v>308</v>
      </c>
      <c r="N6810" s="2">
        <v>308</v>
      </c>
      <c r="O6810" s="2">
        <v>308</v>
      </c>
      <c r="P6810" s="2">
        <f t="shared" si="5794"/>
        <v>2637</v>
      </c>
      <c r="Q6810" s="2">
        <f t="shared" si="5758"/>
        <v>71.308815575987012</v>
      </c>
    </row>
    <row r="6811" spans="1:17" ht="22.5">
      <c r="A6811" s="12" t="s">
        <v>2204</v>
      </c>
      <c r="B6811" s="12" t="s">
        <v>81</v>
      </c>
      <c r="C6811" s="12" t="s">
        <v>88</v>
      </c>
      <c r="D6811" s="12" t="s">
        <v>2206</v>
      </c>
      <c r="E6811" s="11">
        <v>6139</v>
      </c>
      <c r="F6811" s="12" t="s">
        <v>2213</v>
      </c>
      <c r="G6811" s="84">
        <v>107</v>
      </c>
      <c r="H6811" s="13" t="s">
        <v>114</v>
      </c>
      <c r="I6811" s="2">
        <v>100</v>
      </c>
      <c r="J6811" s="2">
        <v>100</v>
      </c>
      <c r="K6811" s="2">
        <v>0</v>
      </c>
      <c r="L6811" s="2">
        <f t="shared" si="5792"/>
        <v>0</v>
      </c>
      <c r="M6811" s="2"/>
      <c r="N6811" s="2"/>
      <c r="O6811" s="2"/>
      <c r="P6811" s="2">
        <f t="shared" si="5794"/>
        <v>0</v>
      </c>
      <c r="Q6811" s="2">
        <f t="shared" si="5758"/>
        <v>0</v>
      </c>
    </row>
    <row r="6812" spans="1:17">
      <c r="A6812" s="12" t="s">
        <v>2204</v>
      </c>
      <c r="B6812" s="12" t="s">
        <v>81</v>
      </c>
      <c r="C6812" s="12" t="s">
        <v>88</v>
      </c>
      <c r="D6812" s="12" t="s">
        <v>2206</v>
      </c>
      <c r="E6812" s="11">
        <v>6139</v>
      </c>
      <c r="F6812" s="12" t="s">
        <v>2214</v>
      </c>
      <c r="G6812" s="84">
        <v>107</v>
      </c>
      <c r="H6812" s="13" t="s">
        <v>2215</v>
      </c>
      <c r="I6812" s="2">
        <v>5980</v>
      </c>
      <c r="J6812" s="2">
        <v>5980</v>
      </c>
      <c r="K6812" s="2">
        <v>3988</v>
      </c>
      <c r="L6812" s="2">
        <f t="shared" si="5792"/>
        <v>1497</v>
      </c>
      <c r="M6812" s="2">
        <v>499</v>
      </c>
      <c r="N6812" s="2">
        <v>499</v>
      </c>
      <c r="O6812" s="2">
        <v>499</v>
      </c>
      <c r="P6812" s="2">
        <f t="shared" si="5794"/>
        <v>5485</v>
      </c>
      <c r="Q6812" s="2">
        <f t="shared" si="5758"/>
        <v>91.722408026755858</v>
      </c>
    </row>
    <row r="6813" spans="1:17" ht="14.25" customHeight="1">
      <c r="A6813" s="17" t="s">
        <v>0</v>
      </c>
      <c r="B6813" s="17" t="s">
        <v>0</v>
      </c>
      <c r="C6813" s="17" t="s">
        <v>0</v>
      </c>
      <c r="D6813" s="18" t="s">
        <v>0</v>
      </c>
      <c r="E6813" s="18" t="s">
        <v>0</v>
      </c>
      <c r="F6813" s="18" t="s">
        <v>0</v>
      </c>
      <c r="G6813" s="81" t="s">
        <v>0</v>
      </c>
      <c r="H6813" s="24" t="s">
        <v>36</v>
      </c>
      <c r="I6813" s="29">
        <v>117429851</v>
      </c>
      <c r="J6813" s="29">
        <f t="shared" ref="J6813:K6813" si="5806">SUM(J6814)</f>
        <v>99025981</v>
      </c>
      <c r="K6813" s="29">
        <f t="shared" si="5806"/>
        <v>56653357</v>
      </c>
      <c r="L6813" s="29">
        <f t="shared" si="5792"/>
        <v>29039233</v>
      </c>
      <c r="M6813" s="29">
        <f t="shared" ref="M6813:O6813" si="5807">SUM(M6814)</f>
        <v>9746411</v>
      </c>
      <c r="N6813" s="29">
        <f t="shared" si="5807"/>
        <v>9646411</v>
      </c>
      <c r="O6813" s="29">
        <f t="shared" si="5807"/>
        <v>9646411</v>
      </c>
      <c r="P6813" s="29">
        <f t="shared" si="5794"/>
        <v>85692590</v>
      </c>
      <c r="Q6813" s="29">
        <f t="shared" ref="Q6813:Q6876" si="5808">IF(J6813=0,"-",P6813/J6813*100)</f>
        <v>86.535461840059938</v>
      </c>
    </row>
    <row r="6814" spans="1:17">
      <c r="A6814" s="12" t="s">
        <v>2204</v>
      </c>
      <c r="B6814" s="12" t="s">
        <v>81</v>
      </c>
      <c r="C6814" s="12" t="s">
        <v>88</v>
      </c>
      <c r="D6814" s="12" t="s">
        <v>2206</v>
      </c>
      <c r="E6814" s="18" t="s">
        <v>28</v>
      </c>
      <c r="F6814" s="18" t="s">
        <v>0</v>
      </c>
      <c r="G6814" s="81" t="s">
        <v>0</v>
      </c>
      <c r="H6814" s="18" t="s">
        <v>29</v>
      </c>
      <c r="I6814" s="3">
        <v>117429851</v>
      </c>
      <c r="J6814" s="3">
        <f t="shared" ref="J6814" si="5809">SUM(J6815,J6817,J6823,J6830)</f>
        <v>99025981</v>
      </c>
      <c r="K6814" s="3">
        <f t="shared" ref="K6814" si="5810">SUM(K6815,K6817,K6823,K6830)</f>
        <v>56653357</v>
      </c>
      <c r="L6814" s="3">
        <f t="shared" si="5792"/>
        <v>29039233</v>
      </c>
      <c r="M6814" s="3">
        <f t="shared" ref="M6814:O6814" si="5811">SUM(M6815,M6817,M6823,M6830)</f>
        <v>9746411</v>
      </c>
      <c r="N6814" s="3">
        <f t="shared" si="5811"/>
        <v>9646411</v>
      </c>
      <c r="O6814" s="3">
        <f t="shared" si="5811"/>
        <v>9646411</v>
      </c>
      <c r="P6814" s="3">
        <f t="shared" si="5794"/>
        <v>85692590</v>
      </c>
      <c r="Q6814" s="3">
        <f t="shared" si="5808"/>
        <v>86.535461840059938</v>
      </c>
    </row>
    <row r="6815" spans="1:17">
      <c r="A6815" s="17" t="s">
        <v>2204</v>
      </c>
      <c r="B6815" s="17" t="s">
        <v>81</v>
      </c>
      <c r="C6815" s="17" t="s">
        <v>88</v>
      </c>
      <c r="D6815" s="17" t="s">
        <v>2206</v>
      </c>
      <c r="E6815" s="17" t="s">
        <v>283</v>
      </c>
      <c r="F6815" s="12" t="s">
        <v>0</v>
      </c>
      <c r="G6815" s="84" t="s">
        <v>0</v>
      </c>
      <c r="H6815" s="18" t="s">
        <v>30</v>
      </c>
      <c r="I6815" s="3">
        <v>100</v>
      </c>
      <c r="J6815" s="3">
        <f t="shared" ref="J6815:K6815" si="5812">SUM(J6816)</f>
        <v>100</v>
      </c>
      <c r="K6815" s="3">
        <f t="shared" si="5812"/>
        <v>0</v>
      </c>
      <c r="L6815" s="3">
        <f t="shared" si="5792"/>
        <v>0</v>
      </c>
      <c r="M6815" s="3">
        <f t="shared" ref="M6815:O6815" si="5813">SUM(M6816)</f>
        <v>0</v>
      </c>
      <c r="N6815" s="3">
        <f t="shared" si="5813"/>
        <v>0</v>
      </c>
      <c r="O6815" s="3">
        <f t="shared" si="5813"/>
        <v>0</v>
      </c>
      <c r="P6815" s="3">
        <f t="shared" si="5794"/>
        <v>0</v>
      </c>
      <c r="Q6815" s="3">
        <f t="shared" si="5808"/>
        <v>0</v>
      </c>
    </row>
    <row r="6816" spans="1:17">
      <c r="A6816" s="12" t="s">
        <v>2204</v>
      </c>
      <c r="B6816" s="12" t="s">
        <v>81</v>
      </c>
      <c r="C6816" s="12" t="s">
        <v>88</v>
      </c>
      <c r="D6816" s="12" t="s">
        <v>2206</v>
      </c>
      <c r="E6816" s="11">
        <v>6141</v>
      </c>
      <c r="F6816" s="12" t="s">
        <v>2216</v>
      </c>
      <c r="G6816" s="84">
        <v>107</v>
      </c>
      <c r="H6816" s="13" t="s">
        <v>381</v>
      </c>
      <c r="I6816" s="2">
        <v>100</v>
      </c>
      <c r="J6816" s="2">
        <v>100</v>
      </c>
      <c r="K6816" s="2">
        <v>0</v>
      </c>
      <c r="L6816" s="2">
        <f t="shared" si="5792"/>
        <v>0</v>
      </c>
      <c r="M6816" s="2"/>
      <c r="N6816" s="2"/>
      <c r="O6816" s="2"/>
      <c r="P6816" s="2">
        <f t="shared" si="5794"/>
        <v>0</v>
      </c>
      <c r="Q6816" s="2">
        <f t="shared" si="5808"/>
        <v>0</v>
      </c>
    </row>
    <row r="6817" spans="1:17">
      <c r="A6817" s="17" t="s">
        <v>2204</v>
      </c>
      <c r="B6817" s="17" t="s">
        <v>81</v>
      </c>
      <c r="C6817" s="17" t="s">
        <v>88</v>
      </c>
      <c r="D6817" s="17" t="s">
        <v>2206</v>
      </c>
      <c r="E6817" s="17" t="s">
        <v>149</v>
      </c>
      <c r="F6817" s="12" t="s">
        <v>0</v>
      </c>
      <c r="G6817" s="84" t="s">
        <v>0</v>
      </c>
      <c r="H6817" s="18" t="s">
        <v>31</v>
      </c>
      <c r="I6817" s="3">
        <v>110830640</v>
      </c>
      <c r="J6817" s="3">
        <f t="shared" ref="J6817:K6817" si="5814">SUM(J6818:J6822)</f>
        <v>92466770</v>
      </c>
      <c r="K6817" s="3">
        <f t="shared" si="5814"/>
        <v>53405000</v>
      </c>
      <c r="L6817" s="3">
        <f t="shared" si="5792"/>
        <v>27642501</v>
      </c>
      <c r="M6817" s="3">
        <f t="shared" ref="M6817:O6817" si="5815">SUM(M6818:M6822)</f>
        <v>9214167</v>
      </c>
      <c r="N6817" s="3">
        <f t="shared" si="5815"/>
        <v>9214167</v>
      </c>
      <c r="O6817" s="3">
        <f t="shared" si="5815"/>
        <v>9214167</v>
      </c>
      <c r="P6817" s="3">
        <f t="shared" si="5794"/>
        <v>81047501</v>
      </c>
      <c r="Q6817" s="3">
        <f t="shared" si="5808"/>
        <v>87.650407816775683</v>
      </c>
    </row>
    <row r="6818" spans="1:17">
      <c r="A6818" s="12" t="s">
        <v>2204</v>
      </c>
      <c r="B6818" s="12" t="s">
        <v>81</v>
      </c>
      <c r="C6818" s="12" t="s">
        <v>88</v>
      </c>
      <c r="D6818" s="12" t="s">
        <v>2206</v>
      </c>
      <c r="E6818" s="11">
        <v>6142</v>
      </c>
      <c r="F6818" s="12" t="s">
        <v>2217</v>
      </c>
      <c r="G6818" s="84">
        <v>107</v>
      </c>
      <c r="H6818" s="13" t="s">
        <v>2218</v>
      </c>
      <c r="I6818" s="2">
        <v>19240640</v>
      </c>
      <c r="J6818" s="2">
        <v>19106770</v>
      </c>
      <c r="K6818" s="2">
        <v>9600000</v>
      </c>
      <c r="L6818" s="2">
        <f t="shared" si="5792"/>
        <v>4800000</v>
      </c>
      <c r="M6818" s="2">
        <v>1600000</v>
      </c>
      <c r="N6818" s="2">
        <v>1600000</v>
      </c>
      <c r="O6818" s="2">
        <v>1600000</v>
      </c>
      <c r="P6818" s="2">
        <f t="shared" si="5794"/>
        <v>14400000</v>
      </c>
      <c r="Q6818" s="2">
        <f t="shared" si="5808"/>
        <v>75.365956673995655</v>
      </c>
    </row>
    <row r="6819" spans="1:17">
      <c r="A6819" s="12" t="s">
        <v>2204</v>
      </c>
      <c r="B6819" s="12" t="s">
        <v>81</v>
      </c>
      <c r="C6819" s="12" t="s">
        <v>88</v>
      </c>
      <c r="D6819" s="12" t="s">
        <v>2206</v>
      </c>
      <c r="E6819" s="11">
        <v>6142</v>
      </c>
      <c r="F6819" s="12" t="s">
        <v>2219</v>
      </c>
      <c r="G6819" s="84">
        <v>104</v>
      </c>
      <c r="H6819" s="13" t="s">
        <v>2220</v>
      </c>
      <c r="I6819" s="2">
        <v>73000000</v>
      </c>
      <c r="J6819" s="2">
        <v>65970000</v>
      </c>
      <c r="K6819" s="2">
        <v>39800000</v>
      </c>
      <c r="L6819" s="2">
        <f t="shared" si="5792"/>
        <v>21000000</v>
      </c>
      <c r="M6819" s="2">
        <v>7000000</v>
      </c>
      <c r="N6819" s="2">
        <v>7000000</v>
      </c>
      <c r="O6819" s="2">
        <v>7000000</v>
      </c>
      <c r="P6819" s="2">
        <f t="shared" si="5794"/>
        <v>60800000</v>
      </c>
      <c r="Q6819" s="2">
        <f t="shared" si="5808"/>
        <v>92.16310444141277</v>
      </c>
    </row>
    <row r="6820" spans="1:17">
      <c r="A6820" s="12" t="s">
        <v>2204</v>
      </c>
      <c r="B6820" s="12" t="s">
        <v>81</v>
      </c>
      <c r="C6820" s="12" t="s">
        <v>88</v>
      </c>
      <c r="D6820" s="12" t="s">
        <v>2206</v>
      </c>
      <c r="E6820" s="11">
        <v>6142</v>
      </c>
      <c r="F6820" s="12" t="s">
        <v>2221</v>
      </c>
      <c r="G6820" s="84">
        <v>107</v>
      </c>
      <c r="H6820" s="13" t="s">
        <v>2222</v>
      </c>
      <c r="I6820" s="2">
        <v>15300000</v>
      </c>
      <c r="J6820" s="2">
        <v>4100000</v>
      </c>
      <c r="K6820" s="2">
        <v>2360000</v>
      </c>
      <c r="L6820" s="2">
        <f t="shared" si="5792"/>
        <v>1020000</v>
      </c>
      <c r="M6820" s="2">
        <v>340000</v>
      </c>
      <c r="N6820" s="2">
        <v>340000</v>
      </c>
      <c r="O6820" s="2">
        <v>340000</v>
      </c>
      <c r="P6820" s="2">
        <f t="shared" si="5794"/>
        <v>3380000</v>
      </c>
      <c r="Q6820" s="2">
        <f t="shared" si="5808"/>
        <v>82.439024390243901</v>
      </c>
    </row>
    <row r="6821" spans="1:17">
      <c r="A6821" s="12" t="s">
        <v>2204</v>
      </c>
      <c r="B6821" s="12" t="s">
        <v>81</v>
      </c>
      <c r="C6821" s="12" t="s">
        <v>88</v>
      </c>
      <c r="D6821" s="12" t="s">
        <v>2206</v>
      </c>
      <c r="E6821" s="11">
        <v>6142</v>
      </c>
      <c r="F6821" s="12" t="s">
        <v>2223</v>
      </c>
      <c r="G6821" s="84">
        <v>107</v>
      </c>
      <c r="H6821" s="13" t="s">
        <v>2224</v>
      </c>
      <c r="I6821" s="2">
        <v>3290000</v>
      </c>
      <c r="J6821" s="2">
        <v>3290000</v>
      </c>
      <c r="K6821" s="2">
        <v>1645000</v>
      </c>
      <c r="L6821" s="2">
        <f t="shared" si="5792"/>
        <v>822501</v>
      </c>
      <c r="M6821" s="2">
        <v>274167</v>
      </c>
      <c r="N6821" s="2">
        <v>274167</v>
      </c>
      <c r="O6821" s="2">
        <v>274167</v>
      </c>
      <c r="P6821" s="2">
        <f t="shared" si="5794"/>
        <v>2467501</v>
      </c>
      <c r="Q6821" s="2">
        <f t="shared" si="5808"/>
        <v>75.000030395136775</v>
      </c>
    </row>
    <row r="6822" spans="1:17">
      <c r="A6822" s="12" t="s">
        <v>2204</v>
      </c>
      <c r="B6822" s="12" t="s">
        <v>81</v>
      </c>
      <c r="C6822" s="12" t="s">
        <v>88</v>
      </c>
      <c r="D6822" s="12" t="s">
        <v>2206</v>
      </c>
      <c r="E6822" s="11">
        <v>6142</v>
      </c>
      <c r="F6822" s="12" t="s">
        <v>2225</v>
      </c>
      <c r="G6822" s="84">
        <v>107</v>
      </c>
      <c r="H6822" s="13" t="s">
        <v>263</v>
      </c>
      <c r="I6822" s="2">
        <v>0</v>
      </c>
      <c r="J6822" s="2">
        <v>0</v>
      </c>
      <c r="K6822" s="2">
        <v>0</v>
      </c>
      <c r="L6822" s="2">
        <f t="shared" si="5792"/>
        <v>0</v>
      </c>
      <c r="M6822" s="2"/>
      <c r="N6822" s="2"/>
      <c r="O6822" s="2"/>
      <c r="P6822" s="2">
        <f t="shared" si="5794"/>
        <v>0</v>
      </c>
      <c r="Q6822" s="2" t="str">
        <f t="shared" si="5808"/>
        <v>-</v>
      </c>
    </row>
    <row r="6823" spans="1:17">
      <c r="A6823" s="17" t="s">
        <v>2204</v>
      </c>
      <c r="B6823" s="17" t="s">
        <v>81</v>
      </c>
      <c r="C6823" s="17" t="s">
        <v>88</v>
      </c>
      <c r="D6823" s="17" t="s">
        <v>2206</v>
      </c>
      <c r="E6823" s="17" t="s">
        <v>115</v>
      </c>
      <c r="F6823" s="12" t="s">
        <v>0</v>
      </c>
      <c r="G6823" s="84" t="s">
        <v>0</v>
      </c>
      <c r="H6823" s="18" t="s">
        <v>32</v>
      </c>
      <c r="I6823" s="3">
        <v>6579011</v>
      </c>
      <c r="J6823" s="3">
        <f t="shared" ref="J6823:K6823" si="5816">SUM(J6824:J6829)</f>
        <v>6539011</v>
      </c>
      <c r="K6823" s="3">
        <f t="shared" si="5816"/>
        <v>3238357</v>
      </c>
      <c r="L6823" s="3">
        <f t="shared" si="5792"/>
        <v>1391731</v>
      </c>
      <c r="M6823" s="3">
        <f t="shared" ref="M6823:O6823" si="5817">SUM(M6824:M6829)</f>
        <v>530577</v>
      </c>
      <c r="N6823" s="3">
        <f t="shared" si="5817"/>
        <v>430577</v>
      </c>
      <c r="O6823" s="3">
        <f t="shared" si="5817"/>
        <v>430577</v>
      </c>
      <c r="P6823" s="3">
        <f t="shared" si="5794"/>
        <v>4630088</v>
      </c>
      <c r="Q6823" s="3">
        <f t="shared" si="5808"/>
        <v>70.807160287694884</v>
      </c>
    </row>
    <row r="6824" spans="1:17">
      <c r="A6824" s="12" t="s">
        <v>2204</v>
      </c>
      <c r="B6824" s="12" t="s">
        <v>81</v>
      </c>
      <c r="C6824" s="12" t="s">
        <v>88</v>
      </c>
      <c r="D6824" s="12" t="s">
        <v>2206</v>
      </c>
      <c r="E6824" s="11">
        <v>6143</v>
      </c>
      <c r="F6824" s="12" t="s">
        <v>2226</v>
      </c>
      <c r="G6824" s="84">
        <v>107</v>
      </c>
      <c r="H6824" s="13" t="s">
        <v>2227</v>
      </c>
      <c r="I6824" s="2">
        <v>1106188</v>
      </c>
      <c r="J6824" s="2">
        <v>1106188</v>
      </c>
      <c r="K6824" s="2">
        <v>553100</v>
      </c>
      <c r="L6824" s="2">
        <f t="shared" si="5792"/>
        <v>276549</v>
      </c>
      <c r="M6824" s="2">
        <v>92183</v>
      </c>
      <c r="N6824" s="2">
        <v>92183</v>
      </c>
      <c r="O6824" s="2">
        <v>92183</v>
      </c>
      <c r="P6824" s="2">
        <f t="shared" si="5794"/>
        <v>829649</v>
      </c>
      <c r="Q6824" s="2">
        <f t="shared" si="5808"/>
        <v>75.000723204373941</v>
      </c>
    </row>
    <row r="6825" spans="1:17" ht="67.5">
      <c r="A6825" s="12" t="s">
        <v>2204</v>
      </c>
      <c r="B6825" s="12" t="s">
        <v>81</v>
      </c>
      <c r="C6825" s="12" t="s">
        <v>88</v>
      </c>
      <c r="D6825" s="12" t="s">
        <v>2206</v>
      </c>
      <c r="E6825" s="11">
        <v>6143</v>
      </c>
      <c r="F6825" s="12" t="s">
        <v>2228</v>
      </c>
      <c r="G6825" s="84">
        <v>107</v>
      </c>
      <c r="H6825" s="13" t="s">
        <v>2229</v>
      </c>
      <c r="I6825" s="2">
        <v>671600</v>
      </c>
      <c r="J6825" s="2">
        <v>671600</v>
      </c>
      <c r="K6825" s="2">
        <v>336001</v>
      </c>
      <c r="L6825" s="2">
        <f t="shared" si="5792"/>
        <v>167901</v>
      </c>
      <c r="M6825" s="2">
        <v>55967</v>
      </c>
      <c r="N6825" s="2">
        <v>55967</v>
      </c>
      <c r="O6825" s="2">
        <v>55967</v>
      </c>
      <c r="P6825" s="2">
        <f t="shared" si="5794"/>
        <v>503902</v>
      </c>
      <c r="Q6825" s="2">
        <f t="shared" si="5808"/>
        <v>75.030077427039913</v>
      </c>
    </row>
    <row r="6826" spans="1:17">
      <c r="A6826" s="12" t="s">
        <v>2204</v>
      </c>
      <c r="B6826" s="12" t="s">
        <v>81</v>
      </c>
      <c r="C6826" s="12" t="s">
        <v>88</v>
      </c>
      <c r="D6826" s="12" t="s">
        <v>2206</v>
      </c>
      <c r="E6826" s="11">
        <v>6143</v>
      </c>
      <c r="F6826" s="12" t="s">
        <v>2230</v>
      </c>
      <c r="G6826" s="84">
        <v>107</v>
      </c>
      <c r="H6826" s="13" t="s">
        <v>2231</v>
      </c>
      <c r="I6826" s="2">
        <v>3149123</v>
      </c>
      <c r="J6826" s="2">
        <v>3109123</v>
      </c>
      <c r="K6826" s="2">
        <v>1647063</v>
      </c>
      <c r="L6826" s="2">
        <f t="shared" si="5792"/>
        <v>787281</v>
      </c>
      <c r="M6826" s="2">
        <v>262427</v>
      </c>
      <c r="N6826" s="2">
        <v>262427</v>
      </c>
      <c r="O6826" s="2">
        <v>262427</v>
      </c>
      <c r="P6826" s="2">
        <f t="shared" si="5794"/>
        <v>2434344</v>
      </c>
      <c r="Q6826" s="2">
        <f t="shared" si="5808"/>
        <v>78.296805883845693</v>
      </c>
    </row>
    <row r="6827" spans="1:17">
      <c r="A6827" s="12" t="s">
        <v>2204</v>
      </c>
      <c r="B6827" s="12" t="s">
        <v>81</v>
      </c>
      <c r="C6827" s="12" t="s">
        <v>88</v>
      </c>
      <c r="D6827" s="12" t="s">
        <v>2206</v>
      </c>
      <c r="E6827" s="11">
        <v>6143</v>
      </c>
      <c r="F6827" s="12" t="s">
        <v>2232</v>
      </c>
      <c r="G6827" s="84">
        <v>107</v>
      </c>
      <c r="H6827" s="13" t="s">
        <v>2233</v>
      </c>
      <c r="I6827" s="2">
        <v>1592100</v>
      </c>
      <c r="J6827" s="2">
        <v>1592100</v>
      </c>
      <c r="K6827" s="2">
        <v>672193</v>
      </c>
      <c r="L6827" s="2">
        <f t="shared" si="5792"/>
        <v>145000</v>
      </c>
      <c r="M6827" s="2">
        <v>115000</v>
      </c>
      <c r="N6827" s="2">
        <v>15000</v>
      </c>
      <c r="O6827" s="2">
        <v>15000</v>
      </c>
      <c r="P6827" s="2">
        <f t="shared" si="5794"/>
        <v>817193</v>
      </c>
      <c r="Q6827" s="2">
        <f t="shared" si="5808"/>
        <v>51.327994472709001</v>
      </c>
    </row>
    <row r="6828" spans="1:17">
      <c r="A6828" s="12" t="s">
        <v>2204</v>
      </c>
      <c r="B6828" s="12" t="s">
        <v>81</v>
      </c>
      <c r="C6828" s="12" t="s">
        <v>88</v>
      </c>
      <c r="D6828" s="12" t="s">
        <v>2206</v>
      </c>
      <c r="E6828" s="11">
        <v>6143</v>
      </c>
      <c r="F6828" s="12" t="s">
        <v>2234</v>
      </c>
      <c r="G6828" s="84">
        <v>107</v>
      </c>
      <c r="H6828" s="13" t="s">
        <v>3013</v>
      </c>
      <c r="I6828" s="2">
        <v>50000</v>
      </c>
      <c r="J6828" s="2">
        <v>50000</v>
      </c>
      <c r="K6828" s="2">
        <v>25002</v>
      </c>
      <c r="L6828" s="2">
        <f t="shared" si="5792"/>
        <v>12501</v>
      </c>
      <c r="M6828" s="2">
        <v>4167</v>
      </c>
      <c r="N6828" s="2">
        <v>4167</v>
      </c>
      <c r="O6828" s="2">
        <v>4167</v>
      </c>
      <c r="P6828" s="2">
        <f t="shared" si="5794"/>
        <v>37503</v>
      </c>
      <c r="Q6828" s="2">
        <f t="shared" si="5808"/>
        <v>75.006</v>
      </c>
    </row>
    <row r="6829" spans="1:17">
      <c r="A6829" s="12" t="s">
        <v>2204</v>
      </c>
      <c r="B6829" s="12" t="s">
        <v>81</v>
      </c>
      <c r="C6829" s="12" t="s">
        <v>88</v>
      </c>
      <c r="D6829" s="12" t="s">
        <v>2206</v>
      </c>
      <c r="E6829" s="11">
        <v>6143</v>
      </c>
      <c r="F6829" s="12" t="s">
        <v>2235</v>
      </c>
      <c r="G6829" s="84">
        <v>107</v>
      </c>
      <c r="H6829" s="13" t="s">
        <v>2236</v>
      </c>
      <c r="I6829" s="2">
        <v>10000</v>
      </c>
      <c r="J6829" s="2">
        <v>10000</v>
      </c>
      <c r="K6829" s="2">
        <v>4998</v>
      </c>
      <c r="L6829" s="2">
        <f t="shared" si="5792"/>
        <v>2499</v>
      </c>
      <c r="M6829" s="2">
        <v>833</v>
      </c>
      <c r="N6829" s="2">
        <v>833</v>
      </c>
      <c r="O6829" s="2">
        <v>833</v>
      </c>
      <c r="P6829" s="2">
        <f t="shared" si="5794"/>
        <v>7497</v>
      </c>
      <c r="Q6829" s="2">
        <f t="shared" si="5808"/>
        <v>74.97</v>
      </c>
    </row>
    <row r="6830" spans="1:17">
      <c r="A6830" s="17" t="s">
        <v>2204</v>
      </c>
      <c r="B6830" s="17" t="s">
        <v>81</v>
      </c>
      <c r="C6830" s="17" t="s">
        <v>88</v>
      </c>
      <c r="D6830" s="17" t="s">
        <v>2206</v>
      </c>
      <c r="E6830" s="17" t="s">
        <v>120</v>
      </c>
      <c r="F6830" s="12" t="s">
        <v>0</v>
      </c>
      <c r="G6830" s="84" t="s">
        <v>0</v>
      </c>
      <c r="H6830" s="18" t="s">
        <v>35</v>
      </c>
      <c r="I6830" s="3">
        <v>20100</v>
      </c>
      <c r="J6830" s="3">
        <f t="shared" ref="J6830:K6830" si="5818">SUM(J6831:J6832)</f>
        <v>20100</v>
      </c>
      <c r="K6830" s="3">
        <f t="shared" si="5818"/>
        <v>10000</v>
      </c>
      <c r="L6830" s="3">
        <f t="shared" si="5792"/>
        <v>5001</v>
      </c>
      <c r="M6830" s="3">
        <f t="shared" ref="M6830:O6830" si="5819">SUM(M6831:M6832)</f>
        <v>1667</v>
      </c>
      <c r="N6830" s="3">
        <f t="shared" si="5819"/>
        <v>1667</v>
      </c>
      <c r="O6830" s="3">
        <f t="shared" si="5819"/>
        <v>1667</v>
      </c>
      <c r="P6830" s="3">
        <f t="shared" si="5794"/>
        <v>15001</v>
      </c>
      <c r="Q6830" s="3">
        <f t="shared" si="5808"/>
        <v>74.631840796019901</v>
      </c>
    </row>
    <row r="6831" spans="1:17">
      <c r="A6831" s="12" t="s">
        <v>2204</v>
      </c>
      <c r="B6831" s="12" t="s">
        <v>81</v>
      </c>
      <c r="C6831" s="12" t="s">
        <v>88</v>
      </c>
      <c r="D6831" s="12" t="s">
        <v>2206</v>
      </c>
      <c r="E6831" s="11">
        <v>6148</v>
      </c>
      <c r="F6831" s="12"/>
      <c r="G6831" s="84">
        <v>107</v>
      </c>
      <c r="H6831" s="13" t="s">
        <v>35</v>
      </c>
      <c r="I6831" s="2">
        <v>20000</v>
      </c>
      <c r="J6831" s="2">
        <v>20000</v>
      </c>
      <c r="K6831" s="2">
        <v>10000</v>
      </c>
      <c r="L6831" s="2">
        <f t="shared" si="5792"/>
        <v>5001</v>
      </c>
      <c r="M6831" s="2">
        <v>1667</v>
      </c>
      <c r="N6831" s="2">
        <v>1667</v>
      </c>
      <c r="O6831" s="2">
        <v>1667</v>
      </c>
      <c r="P6831" s="2">
        <f t="shared" si="5794"/>
        <v>15001</v>
      </c>
      <c r="Q6831" s="2">
        <f t="shared" si="5808"/>
        <v>75.004999999999995</v>
      </c>
    </row>
    <row r="6832" spans="1:17">
      <c r="A6832" s="12" t="s">
        <v>2204</v>
      </c>
      <c r="B6832" s="12" t="s">
        <v>81</v>
      </c>
      <c r="C6832" s="12" t="s">
        <v>88</v>
      </c>
      <c r="D6832" s="12" t="s">
        <v>2206</v>
      </c>
      <c r="E6832" s="11">
        <v>6148</v>
      </c>
      <c r="F6832" s="12" t="s">
        <v>2237</v>
      </c>
      <c r="G6832" s="84">
        <v>107</v>
      </c>
      <c r="H6832" s="13" t="s">
        <v>403</v>
      </c>
      <c r="I6832" s="2">
        <v>100</v>
      </c>
      <c r="J6832" s="2">
        <v>100</v>
      </c>
      <c r="K6832" s="2">
        <v>0</v>
      </c>
      <c r="L6832" s="2">
        <f t="shared" si="5792"/>
        <v>0</v>
      </c>
      <c r="M6832" s="2"/>
      <c r="N6832" s="2"/>
      <c r="O6832" s="2"/>
      <c r="P6832" s="2">
        <f t="shared" si="5794"/>
        <v>0</v>
      </c>
      <c r="Q6832" s="2">
        <f t="shared" si="5808"/>
        <v>0</v>
      </c>
    </row>
    <row r="6833" spans="1:17" ht="22.5">
      <c r="A6833" s="17" t="s">
        <v>0</v>
      </c>
      <c r="B6833" s="17" t="s">
        <v>0</v>
      </c>
      <c r="C6833" s="17" t="s">
        <v>0</v>
      </c>
      <c r="D6833" s="18" t="s">
        <v>0</v>
      </c>
      <c r="E6833" s="18" t="s">
        <v>0</v>
      </c>
      <c r="F6833" s="18" t="s">
        <v>0</v>
      </c>
      <c r="G6833" s="81" t="s">
        <v>0</v>
      </c>
      <c r="H6833" s="24" t="s">
        <v>43</v>
      </c>
      <c r="I6833" s="29">
        <v>200100</v>
      </c>
      <c r="J6833" s="29">
        <f t="shared" ref="J6833:K6835" si="5820">SUM(J6834)</f>
        <v>200100</v>
      </c>
      <c r="K6833" s="29">
        <f t="shared" si="5820"/>
        <v>0</v>
      </c>
      <c r="L6833" s="29">
        <f t="shared" si="5792"/>
        <v>200000</v>
      </c>
      <c r="M6833" s="29">
        <f t="shared" ref="M6833:O6835" si="5821">SUM(M6834)</f>
        <v>200000</v>
      </c>
      <c r="N6833" s="29">
        <f t="shared" si="5821"/>
        <v>0</v>
      </c>
      <c r="O6833" s="29">
        <f t="shared" si="5821"/>
        <v>0</v>
      </c>
      <c r="P6833" s="29">
        <f t="shared" si="5794"/>
        <v>200000</v>
      </c>
      <c r="Q6833" s="29">
        <f t="shared" si="5808"/>
        <v>99.950024987506254</v>
      </c>
    </row>
    <row r="6834" spans="1:17">
      <c r="A6834" s="12" t="s">
        <v>2204</v>
      </c>
      <c r="B6834" s="12" t="s">
        <v>81</v>
      </c>
      <c r="C6834" s="12" t="s">
        <v>88</v>
      </c>
      <c r="D6834" s="12" t="s">
        <v>2206</v>
      </c>
      <c r="E6834" s="18" t="s">
        <v>37</v>
      </c>
      <c r="F6834" s="18" t="s">
        <v>0</v>
      </c>
      <c r="G6834" s="81" t="s">
        <v>0</v>
      </c>
      <c r="H6834" s="18" t="s">
        <v>38</v>
      </c>
      <c r="I6834" s="3">
        <v>200100</v>
      </c>
      <c r="J6834" s="3">
        <f t="shared" ref="J6834" si="5822">SUM(J6835,J6837)</f>
        <v>200100</v>
      </c>
      <c r="K6834" s="3">
        <f t="shared" ref="K6834" si="5823">SUM(K6835,K6837)</f>
        <v>0</v>
      </c>
      <c r="L6834" s="3">
        <f t="shared" si="5792"/>
        <v>200000</v>
      </c>
      <c r="M6834" s="3">
        <f t="shared" ref="M6834:O6834" si="5824">SUM(M6835,M6837)</f>
        <v>200000</v>
      </c>
      <c r="N6834" s="3">
        <f t="shared" si="5824"/>
        <v>0</v>
      </c>
      <c r="O6834" s="3">
        <f t="shared" si="5824"/>
        <v>0</v>
      </c>
      <c r="P6834" s="3">
        <f t="shared" si="5794"/>
        <v>200000</v>
      </c>
      <c r="Q6834" s="3">
        <f t="shared" si="5808"/>
        <v>99.950024987506254</v>
      </c>
    </row>
    <row r="6835" spans="1:17">
      <c r="A6835" s="17" t="s">
        <v>2204</v>
      </c>
      <c r="B6835" s="17" t="s">
        <v>81</v>
      </c>
      <c r="C6835" s="17" t="s">
        <v>88</v>
      </c>
      <c r="D6835" s="17" t="s">
        <v>2206</v>
      </c>
      <c r="E6835" s="17" t="s">
        <v>293</v>
      </c>
      <c r="F6835" s="12" t="s">
        <v>0</v>
      </c>
      <c r="G6835" s="84" t="s">
        <v>0</v>
      </c>
      <c r="H6835" s="18" t="s">
        <v>39</v>
      </c>
      <c r="I6835" s="3">
        <v>100</v>
      </c>
      <c r="J6835" s="3">
        <f t="shared" si="5820"/>
        <v>100</v>
      </c>
      <c r="K6835" s="3">
        <f t="shared" si="5820"/>
        <v>0</v>
      </c>
      <c r="L6835" s="3">
        <f t="shared" si="5792"/>
        <v>0</v>
      </c>
      <c r="M6835" s="3">
        <f t="shared" si="5821"/>
        <v>0</v>
      </c>
      <c r="N6835" s="3">
        <f t="shared" si="5821"/>
        <v>0</v>
      </c>
      <c r="O6835" s="3">
        <f t="shared" si="5821"/>
        <v>0</v>
      </c>
      <c r="P6835" s="3">
        <f t="shared" si="5794"/>
        <v>0</v>
      </c>
      <c r="Q6835" s="3">
        <f t="shared" si="5808"/>
        <v>0</v>
      </c>
    </row>
    <row r="6836" spans="1:17">
      <c r="A6836" s="12" t="s">
        <v>2204</v>
      </c>
      <c r="B6836" s="12" t="s">
        <v>81</v>
      </c>
      <c r="C6836" s="12" t="s">
        <v>88</v>
      </c>
      <c r="D6836" s="12" t="s">
        <v>2206</v>
      </c>
      <c r="E6836" s="11">
        <v>6151</v>
      </c>
      <c r="F6836" s="12" t="s">
        <v>2238</v>
      </c>
      <c r="G6836" s="84">
        <v>107</v>
      </c>
      <c r="H6836" s="13" t="s">
        <v>295</v>
      </c>
      <c r="I6836" s="2">
        <v>100</v>
      </c>
      <c r="J6836" s="2">
        <v>100</v>
      </c>
      <c r="K6836" s="2">
        <v>0</v>
      </c>
      <c r="L6836" s="2">
        <f t="shared" si="5792"/>
        <v>0</v>
      </c>
      <c r="M6836" s="2"/>
      <c r="N6836" s="2"/>
      <c r="O6836" s="2"/>
      <c r="P6836" s="2">
        <f t="shared" si="5794"/>
        <v>0</v>
      </c>
      <c r="Q6836" s="2">
        <f t="shared" si="5808"/>
        <v>0</v>
      </c>
    </row>
    <row r="6837" spans="1:17">
      <c r="A6837" s="17" t="s">
        <v>2204</v>
      </c>
      <c r="B6837" s="17" t="s">
        <v>81</v>
      </c>
      <c r="C6837" s="17" t="s">
        <v>88</v>
      </c>
      <c r="D6837" s="17" t="s">
        <v>2206</v>
      </c>
      <c r="E6837" s="17" t="s">
        <v>296</v>
      </c>
      <c r="F6837" s="12" t="s">
        <v>0</v>
      </c>
      <c r="G6837" s="84" t="s">
        <v>0</v>
      </c>
      <c r="H6837" s="18" t="s">
        <v>41</v>
      </c>
      <c r="I6837" s="3">
        <v>200000</v>
      </c>
      <c r="J6837" s="3">
        <f t="shared" ref="J6837:K6837" si="5825">SUM(J6838:J6839)</f>
        <v>200000</v>
      </c>
      <c r="K6837" s="3">
        <f t="shared" si="5825"/>
        <v>0</v>
      </c>
      <c r="L6837" s="3">
        <f t="shared" si="5792"/>
        <v>200000</v>
      </c>
      <c r="M6837" s="3">
        <f t="shared" ref="M6837:O6837" si="5826">SUM(M6838:M6839)</f>
        <v>200000</v>
      </c>
      <c r="N6837" s="3">
        <f t="shared" si="5826"/>
        <v>0</v>
      </c>
      <c r="O6837" s="3">
        <f t="shared" si="5826"/>
        <v>0</v>
      </c>
      <c r="P6837" s="3">
        <f t="shared" si="5794"/>
        <v>200000</v>
      </c>
      <c r="Q6837" s="3">
        <f t="shared" si="5808"/>
        <v>100</v>
      </c>
    </row>
    <row r="6838" spans="1:17" ht="22.5">
      <c r="A6838" s="12" t="s">
        <v>2204</v>
      </c>
      <c r="B6838" s="12" t="s">
        <v>81</v>
      </c>
      <c r="C6838" s="12" t="s">
        <v>88</v>
      </c>
      <c r="D6838" s="12" t="s">
        <v>2206</v>
      </c>
      <c r="E6838" s="11">
        <v>6153</v>
      </c>
      <c r="F6838" s="12" t="s">
        <v>3062</v>
      </c>
      <c r="G6838" s="84">
        <v>107</v>
      </c>
      <c r="H6838" s="13" t="s">
        <v>2239</v>
      </c>
      <c r="I6838" s="2">
        <v>200000</v>
      </c>
      <c r="J6838" s="2">
        <v>200000</v>
      </c>
      <c r="K6838" s="2">
        <v>0</v>
      </c>
      <c r="L6838" s="2">
        <f t="shared" si="5792"/>
        <v>200000</v>
      </c>
      <c r="M6838" s="2">
        <v>200000</v>
      </c>
      <c r="N6838" s="2"/>
      <c r="O6838" s="2"/>
      <c r="P6838" s="2">
        <f t="shared" si="5794"/>
        <v>200000</v>
      </c>
      <c r="Q6838" s="2">
        <f t="shared" si="5808"/>
        <v>100</v>
      </c>
    </row>
    <row r="6839" spans="1:17">
      <c r="A6839" s="12" t="s">
        <v>2204</v>
      </c>
      <c r="B6839" s="12" t="s">
        <v>81</v>
      </c>
      <c r="C6839" s="12" t="s">
        <v>88</v>
      </c>
      <c r="D6839" s="12" t="s">
        <v>2206</v>
      </c>
      <c r="E6839" s="11">
        <v>6153</v>
      </c>
      <c r="F6839" s="12" t="s">
        <v>3156</v>
      </c>
      <c r="G6839" s="100" t="s">
        <v>3179</v>
      </c>
      <c r="H6839" s="101" t="s">
        <v>3178</v>
      </c>
      <c r="I6839" s="2">
        <v>0</v>
      </c>
      <c r="J6839" s="2">
        <v>0</v>
      </c>
      <c r="K6839" s="2">
        <v>0</v>
      </c>
      <c r="L6839" s="2">
        <f t="shared" si="5792"/>
        <v>0</v>
      </c>
      <c r="M6839" s="2"/>
      <c r="N6839" s="2"/>
      <c r="O6839" s="2"/>
      <c r="P6839" s="2">
        <f t="shared" si="5794"/>
        <v>0</v>
      </c>
      <c r="Q6839" s="2" t="str">
        <f t="shared" si="5808"/>
        <v>-</v>
      </c>
    </row>
    <row r="6840" spans="1:17" ht="22.5">
      <c r="A6840" s="17" t="s">
        <v>0</v>
      </c>
      <c r="B6840" s="17" t="s">
        <v>0</v>
      </c>
      <c r="C6840" s="17" t="s">
        <v>0</v>
      </c>
      <c r="D6840" s="18" t="s">
        <v>0</v>
      </c>
      <c r="E6840" s="18" t="s">
        <v>0</v>
      </c>
      <c r="F6840" s="18" t="s">
        <v>0</v>
      </c>
      <c r="G6840" s="81" t="s">
        <v>0</v>
      </c>
      <c r="H6840" s="24" t="s">
        <v>58</v>
      </c>
      <c r="I6840" s="29">
        <v>1154000</v>
      </c>
      <c r="J6840" s="29">
        <f t="shared" ref="J6840:K6840" si="5827">SUM(J6841)</f>
        <v>1154000</v>
      </c>
      <c r="K6840" s="29">
        <f t="shared" si="5827"/>
        <v>41666</v>
      </c>
      <c r="L6840" s="29">
        <f t="shared" si="5792"/>
        <v>0</v>
      </c>
      <c r="M6840" s="29">
        <f t="shared" ref="M6840:O6840" si="5828">SUM(M6841)</f>
        <v>0</v>
      </c>
      <c r="N6840" s="29">
        <f t="shared" si="5828"/>
        <v>0</v>
      </c>
      <c r="O6840" s="29">
        <f t="shared" si="5828"/>
        <v>0</v>
      </c>
      <c r="P6840" s="29">
        <f t="shared" si="5794"/>
        <v>41666</v>
      </c>
      <c r="Q6840" s="29">
        <f t="shared" si="5808"/>
        <v>3.610571923743501</v>
      </c>
    </row>
    <row r="6841" spans="1:17">
      <c r="A6841" s="12" t="s">
        <v>2204</v>
      </c>
      <c r="B6841" s="12" t="s">
        <v>81</v>
      </c>
      <c r="C6841" s="12" t="s">
        <v>88</v>
      </c>
      <c r="D6841" s="12" t="s">
        <v>2206</v>
      </c>
      <c r="E6841" s="18" t="s">
        <v>50</v>
      </c>
      <c r="F6841" s="18" t="s">
        <v>0</v>
      </c>
      <c r="G6841" s="81" t="s">
        <v>0</v>
      </c>
      <c r="H6841" s="18" t="s">
        <v>51</v>
      </c>
      <c r="I6841" s="3">
        <v>1154000</v>
      </c>
      <c r="J6841" s="3">
        <f t="shared" ref="J6841" si="5829">SUM(J6842,J6846)</f>
        <v>1154000</v>
      </c>
      <c r="K6841" s="3">
        <f t="shared" ref="K6841" si="5830">SUM(K6842,K6846)</f>
        <v>41666</v>
      </c>
      <c r="L6841" s="3">
        <f t="shared" si="5792"/>
        <v>0</v>
      </c>
      <c r="M6841" s="3">
        <f t="shared" ref="M6841:O6841" si="5831">SUM(M6842,M6846)</f>
        <v>0</v>
      </c>
      <c r="N6841" s="3">
        <f t="shared" si="5831"/>
        <v>0</v>
      </c>
      <c r="O6841" s="3">
        <f t="shared" si="5831"/>
        <v>0</v>
      </c>
      <c r="P6841" s="3">
        <f t="shared" si="5794"/>
        <v>41666</v>
      </c>
      <c r="Q6841" s="3">
        <f t="shared" si="5808"/>
        <v>3.610571923743501</v>
      </c>
    </row>
    <row r="6842" spans="1:17">
      <c r="A6842" s="17" t="s">
        <v>2204</v>
      </c>
      <c r="B6842" s="17" t="s">
        <v>81</v>
      </c>
      <c r="C6842" s="17" t="s">
        <v>88</v>
      </c>
      <c r="D6842" s="17" t="s">
        <v>2206</v>
      </c>
      <c r="E6842" s="17" t="s">
        <v>414</v>
      </c>
      <c r="F6842" s="12" t="s">
        <v>0</v>
      </c>
      <c r="G6842" s="84" t="s">
        <v>0</v>
      </c>
      <c r="H6842" s="18" t="s">
        <v>53</v>
      </c>
      <c r="I6842" s="3">
        <v>1139000</v>
      </c>
      <c r="J6842" s="3">
        <f t="shared" ref="J6842" si="5832">SUM(J6843:J6845)</f>
        <v>1139000</v>
      </c>
      <c r="K6842" s="3">
        <f t="shared" ref="K6842" si="5833">SUM(K6843:K6845)</f>
        <v>26666</v>
      </c>
      <c r="L6842" s="3">
        <f t="shared" si="5792"/>
        <v>0</v>
      </c>
      <c r="M6842" s="3">
        <f t="shared" ref="M6842:O6842" si="5834">SUM(M6843:M6845)</f>
        <v>0</v>
      </c>
      <c r="N6842" s="3">
        <f t="shared" si="5834"/>
        <v>0</v>
      </c>
      <c r="O6842" s="3">
        <f t="shared" si="5834"/>
        <v>0</v>
      </c>
      <c r="P6842" s="3">
        <f t="shared" si="5794"/>
        <v>26666</v>
      </c>
      <c r="Q6842" s="3">
        <f t="shared" si="5808"/>
        <v>2.3411764705882354</v>
      </c>
    </row>
    <row r="6843" spans="1:17">
      <c r="A6843" s="12" t="s">
        <v>2204</v>
      </c>
      <c r="B6843" s="12" t="s">
        <v>81</v>
      </c>
      <c r="C6843" s="12" t="s">
        <v>88</v>
      </c>
      <c r="D6843" s="12" t="s">
        <v>2206</v>
      </c>
      <c r="E6843" s="11">
        <v>8212</v>
      </c>
      <c r="F6843" s="12" t="s">
        <v>2240</v>
      </c>
      <c r="G6843" s="84">
        <v>107</v>
      </c>
      <c r="H6843" s="13" t="s">
        <v>53</v>
      </c>
      <c r="I6843" s="2">
        <v>979000</v>
      </c>
      <c r="J6843" s="2">
        <v>979000</v>
      </c>
      <c r="K6843" s="2">
        <v>0</v>
      </c>
      <c r="L6843" s="2">
        <f t="shared" si="5792"/>
        <v>0</v>
      </c>
      <c r="M6843" s="2"/>
      <c r="N6843" s="2"/>
      <c r="O6843" s="2"/>
      <c r="P6843" s="2">
        <f t="shared" si="5794"/>
        <v>0</v>
      </c>
      <c r="Q6843" s="2">
        <f t="shared" si="5808"/>
        <v>0</v>
      </c>
    </row>
    <row r="6844" spans="1:17">
      <c r="A6844" s="12" t="s">
        <v>2204</v>
      </c>
      <c r="B6844" s="12" t="s">
        <v>81</v>
      </c>
      <c r="C6844" s="12" t="s">
        <v>88</v>
      </c>
      <c r="D6844" s="12" t="s">
        <v>2206</v>
      </c>
      <c r="E6844" s="11">
        <v>8212</v>
      </c>
      <c r="F6844" s="12" t="s">
        <v>3144</v>
      </c>
      <c r="G6844" s="100" t="s">
        <v>3179</v>
      </c>
      <c r="H6844" s="101" t="s">
        <v>3180</v>
      </c>
      <c r="I6844" s="2">
        <v>0</v>
      </c>
      <c r="J6844" s="2">
        <v>0</v>
      </c>
      <c r="K6844" s="2">
        <v>0</v>
      </c>
      <c r="L6844" s="2">
        <f t="shared" si="5792"/>
        <v>0</v>
      </c>
      <c r="M6844" s="2"/>
      <c r="N6844" s="2"/>
      <c r="O6844" s="2"/>
      <c r="P6844" s="2">
        <f t="shared" si="5794"/>
        <v>0</v>
      </c>
      <c r="Q6844" s="2" t="str">
        <f t="shared" si="5808"/>
        <v>-</v>
      </c>
    </row>
    <row r="6845" spans="1:17">
      <c r="A6845" s="12" t="s">
        <v>2204</v>
      </c>
      <c r="B6845" s="12" t="s">
        <v>81</v>
      </c>
      <c r="C6845" s="12" t="s">
        <v>88</v>
      </c>
      <c r="D6845" s="12" t="s">
        <v>2206</v>
      </c>
      <c r="E6845" s="11">
        <v>8212</v>
      </c>
      <c r="F6845" s="12" t="s">
        <v>2241</v>
      </c>
      <c r="G6845" s="84">
        <v>107</v>
      </c>
      <c r="H6845" s="13" t="s">
        <v>2242</v>
      </c>
      <c r="I6845" s="2">
        <v>160000</v>
      </c>
      <c r="J6845" s="2">
        <v>160000</v>
      </c>
      <c r="K6845" s="2">
        <v>26666</v>
      </c>
      <c r="L6845" s="2">
        <f t="shared" si="5792"/>
        <v>0</v>
      </c>
      <c r="M6845" s="2"/>
      <c r="N6845" s="2"/>
      <c r="O6845" s="2"/>
      <c r="P6845" s="2">
        <f t="shared" si="5794"/>
        <v>26666</v>
      </c>
      <c r="Q6845" s="2">
        <f t="shared" si="5808"/>
        <v>16.666249999999998</v>
      </c>
    </row>
    <row r="6846" spans="1:17">
      <c r="A6846" s="17" t="s">
        <v>2204</v>
      </c>
      <c r="B6846" s="17" t="s">
        <v>81</v>
      </c>
      <c r="C6846" s="17" t="s">
        <v>88</v>
      </c>
      <c r="D6846" s="17" t="s">
        <v>2206</v>
      </c>
      <c r="E6846" s="17" t="s">
        <v>122</v>
      </c>
      <c r="F6846" s="12" t="s">
        <v>0</v>
      </c>
      <c r="G6846" s="84" t="s">
        <v>0</v>
      </c>
      <c r="H6846" s="18" t="s">
        <v>54</v>
      </c>
      <c r="I6846" s="3">
        <v>15000</v>
      </c>
      <c r="J6846" s="3">
        <f t="shared" ref="J6846:K6846" si="5835">SUM(J6847)</f>
        <v>15000</v>
      </c>
      <c r="K6846" s="3">
        <f t="shared" si="5835"/>
        <v>15000</v>
      </c>
      <c r="L6846" s="3">
        <f t="shared" si="5792"/>
        <v>0</v>
      </c>
      <c r="M6846" s="3">
        <f t="shared" ref="M6846:O6846" si="5836">SUM(M6847)</f>
        <v>0</v>
      </c>
      <c r="N6846" s="3">
        <f t="shared" si="5836"/>
        <v>0</v>
      </c>
      <c r="O6846" s="3">
        <f t="shared" si="5836"/>
        <v>0</v>
      </c>
      <c r="P6846" s="3">
        <f t="shared" si="5794"/>
        <v>15000</v>
      </c>
      <c r="Q6846" s="3">
        <f t="shared" si="5808"/>
        <v>100</v>
      </c>
    </row>
    <row r="6847" spans="1:17">
      <c r="A6847" s="12" t="s">
        <v>2204</v>
      </c>
      <c r="B6847" s="12" t="s">
        <v>81</v>
      </c>
      <c r="C6847" s="12" t="s">
        <v>88</v>
      </c>
      <c r="D6847" s="12" t="s">
        <v>2206</v>
      </c>
      <c r="E6847" s="11">
        <v>8213</v>
      </c>
      <c r="F6847" s="12"/>
      <c r="G6847" s="84">
        <v>107</v>
      </c>
      <c r="H6847" s="13" t="s">
        <v>54</v>
      </c>
      <c r="I6847" s="2">
        <v>15000</v>
      </c>
      <c r="J6847" s="2">
        <v>15000</v>
      </c>
      <c r="K6847" s="2">
        <v>15000</v>
      </c>
      <c r="L6847" s="2">
        <f t="shared" si="5792"/>
        <v>0</v>
      </c>
      <c r="M6847" s="2"/>
      <c r="N6847" s="2"/>
      <c r="O6847" s="2"/>
      <c r="P6847" s="2">
        <f t="shared" si="5794"/>
        <v>15000</v>
      </c>
      <c r="Q6847" s="2">
        <f t="shared" si="5808"/>
        <v>100</v>
      </c>
    </row>
    <row r="6848" spans="1:17" ht="22.5">
      <c r="A6848" s="13" t="s">
        <v>0</v>
      </c>
      <c r="B6848" s="13" t="s">
        <v>0</v>
      </c>
      <c r="C6848" s="13" t="s">
        <v>0</v>
      </c>
      <c r="D6848" s="13" t="s">
        <v>0</v>
      </c>
      <c r="E6848" s="13" t="s">
        <v>0</v>
      </c>
      <c r="F6848" s="13" t="s">
        <v>0</v>
      </c>
      <c r="G6848" s="84" t="s">
        <v>0</v>
      </c>
      <c r="H6848" s="24" t="s">
        <v>2243</v>
      </c>
      <c r="I6848" s="29">
        <v>120257113</v>
      </c>
      <c r="J6848" s="29">
        <f t="shared" ref="J6848:K6848" si="5837">SUM(J6840,J6833,J6813,J6794)</f>
        <v>101850162</v>
      </c>
      <c r="K6848" s="29">
        <f t="shared" si="5837"/>
        <v>57402035</v>
      </c>
      <c r="L6848" s="29">
        <f t="shared" si="5792"/>
        <v>29565690</v>
      </c>
      <c r="M6848" s="29">
        <f t="shared" ref="M6848:O6848" si="5838">SUM(M6840,M6833,M6813,M6794)</f>
        <v>10055230</v>
      </c>
      <c r="N6848" s="29">
        <f t="shared" si="5838"/>
        <v>9755230</v>
      </c>
      <c r="O6848" s="29">
        <f t="shared" si="5838"/>
        <v>9755230</v>
      </c>
      <c r="P6848" s="29">
        <f t="shared" si="5794"/>
        <v>86967725</v>
      </c>
      <c r="Q6848" s="29">
        <f t="shared" si="5808"/>
        <v>85.387910330471541</v>
      </c>
    </row>
    <row r="6849" spans="1:17" ht="15.75" thickBot="1">
      <c r="A6849" s="13" t="s">
        <v>0</v>
      </c>
      <c r="B6849" s="13" t="s">
        <v>0</v>
      </c>
      <c r="C6849" s="13" t="s">
        <v>0</v>
      </c>
      <c r="D6849" s="13" t="s">
        <v>0</v>
      </c>
      <c r="E6849" s="13" t="s">
        <v>0</v>
      </c>
      <c r="F6849" s="13" t="s">
        <v>0</v>
      </c>
      <c r="G6849" s="84" t="s">
        <v>0</v>
      </c>
      <c r="H6849" s="18" t="s">
        <v>125</v>
      </c>
      <c r="I6849" s="3">
        <v>36</v>
      </c>
      <c r="J6849" s="3">
        <v>36</v>
      </c>
      <c r="K6849" s="3">
        <v>0</v>
      </c>
      <c r="L6849" s="3">
        <f t="shared" si="5792"/>
        <v>0</v>
      </c>
      <c r="M6849" s="3"/>
      <c r="N6849" s="3"/>
      <c r="O6849" s="3"/>
      <c r="P6849" s="3">
        <f t="shared" si="5794"/>
        <v>0</v>
      </c>
      <c r="Q6849" s="3">
        <f t="shared" si="5808"/>
        <v>0</v>
      </c>
    </row>
    <row r="6850" spans="1:17" ht="45.75" thickBot="1">
      <c r="A6850" s="109" t="s">
        <v>0</v>
      </c>
      <c r="B6850" s="109" t="s">
        <v>0</v>
      </c>
      <c r="C6850" s="109" t="s">
        <v>0</v>
      </c>
      <c r="D6850" s="109" t="s">
        <v>0</v>
      </c>
      <c r="E6850" s="109" t="s">
        <v>0</v>
      </c>
      <c r="F6850" s="109" t="s">
        <v>0</v>
      </c>
      <c r="G6850" s="121" t="s">
        <v>0</v>
      </c>
      <c r="H6850" s="1" t="s">
        <v>126</v>
      </c>
      <c r="I6850" s="1" t="s">
        <v>3016</v>
      </c>
      <c r="J6850" s="1" t="s">
        <v>3199</v>
      </c>
      <c r="K6850" s="1" t="s">
        <v>3198</v>
      </c>
      <c r="L6850" s="1" t="s">
        <v>3191</v>
      </c>
      <c r="M6850" s="1" t="s">
        <v>3193</v>
      </c>
      <c r="N6850" s="1" t="s">
        <v>3194</v>
      </c>
      <c r="O6850" s="1" t="s">
        <v>3195</v>
      </c>
      <c r="P6850" s="1" t="s">
        <v>3192</v>
      </c>
      <c r="Q6850" s="1" t="s">
        <v>3185</v>
      </c>
    </row>
    <row r="6851" spans="1:17">
      <c r="A6851" s="110"/>
      <c r="B6851" s="110"/>
      <c r="C6851" s="110"/>
      <c r="D6851" s="110"/>
      <c r="E6851" s="110"/>
      <c r="F6851" s="110"/>
      <c r="G6851" s="122"/>
      <c r="H6851" s="26" t="s">
        <v>0</v>
      </c>
      <c r="I6851" s="28">
        <v>1</v>
      </c>
      <c r="J6851" s="28">
        <v>2</v>
      </c>
      <c r="K6851" s="28">
        <v>3</v>
      </c>
      <c r="L6851" s="28" t="s">
        <v>3186</v>
      </c>
      <c r="M6851" s="28">
        <v>5</v>
      </c>
      <c r="N6851" s="28">
        <v>6</v>
      </c>
      <c r="O6851" s="28">
        <v>7</v>
      </c>
      <c r="P6851" s="28" t="s">
        <v>3187</v>
      </c>
      <c r="Q6851" s="28">
        <v>9</v>
      </c>
    </row>
    <row r="6852" spans="1:17">
      <c r="A6852" s="110"/>
      <c r="B6852" s="110"/>
      <c r="C6852" s="110"/>
      <c r="D6852" s="110"/>
      <c r="E6852" s="110"/>
      <c r="F6852" s="110"/>
      <c r="G6852" s="122"/>
      <c r="H6852" s="8" t="s">
        <v>2244</v>
      </c>
      <c r="I6852" s="9">
        <v>73000000</v>
      </c>
      <c r="J6852" s="9">
        <f t="shared" ref="J6852" si="5839">SUM(J6819)</f>
        <v>65970000</v>
      </c>
      <c r="K6852" s="9">
        <f t="shared" ref="K6852" si="5840">SUM(K6819)</f>
        <v>39800000</v>
      </c>
      <c r="L6852" s="9">
        <f t="shared" ref="L6852:L6854" si="5841">M6852+N6852+O6852</f>
        <v>21000000</v>
      </c>
      <c r="M6852" s="9">
        <f t="shared" ref="M6852:O6852" si="5842">SUM(M6819)</f>
        <v>7000000</v>
      </c>
      <c r="N6852" s="9">
        <f t="shared" si="5842"/>
        <v>7000000</v>
      </c>
      <c r="O6852" s="9">
        <f t="shared" si="5842"/>
        <v>7000000</v>
      </c>
      <c r="P6852" s="9">
        <f t="shared" ref="P6852:P6854" si="5843">SUM(K6852+L6852)</f>
        <v>60800000</v>
      </c>
      <c r="Q6852" s="9">
        <f t="shared" si="5808"/>
        <v>92.16310444141277</v>
      </c>
    </row>
    <row r="6853" spans="1:17">
      <c r="A6853" s="110"/>
      <c r="B6853" s="110"/>
      <c r="C6853" s="110"/>
      <c r="D6853" s="110"/>
      <c r="E6853" s="110"/>
      <c r="F6853" s="110"/>
      <c r="G6853" s="122"/>
      <c r="H6853" s="8" t="s">
        <v>418</v>
      </c>
      <c r="I6853" s="9">
        <v>47257113</v>
      </c>
      <c r="J6853" s="9">
        <f t="shared" ref="J6853" si="5844">SUM(J6796,J6798,J6799,J6800,J6801,J6802,J6804,J6806,J6807,J6809,J6810,J6811,J6812,J6816,J6818,J6820,J6821,J6822,J6824,J6825,J6826,J6827,J6828,J6829,J6831,J6832,J6836,J6843,J6845,J6847,J6838,J6839,J6844)</f>
        <v>35880162</v>
      </c>
      <c r="K6853" s="9">
        <f t="shared" ref="K6853" si="5845">SUM(K6796,K6798,K6799,K6800,K6801,K6802,K6804,K6806,K6807,K6809,K6810,K6811,K6812,K6816,K6818,K6820,K6821,K6822,K6824,K6825,K6826,K6827,K6828,K6829,K6831,K6832,K6836,K6843,K6845,K6847,K6838,K6839,K6844)</f>
        <v>17602035</v>
      </c>
      <c r="L6853" s="9">
        <f t="shared" si="5841"/>
        <v>8565690</v>
      </c>
      <c r="M6853" s="9">
        <f t="shared" ref="M6853:O6853" si="5846">SUM(M6796,M6798,M6799,M6800,M6801,M6802,M6804,M6806,M6807,M6809,M6810,M6811,M6812,M6816,M6818,M6820,M6821,M6822,M6824,M6825,M6826,M6827,M6828,M6829,M6831,M6832,M6836,M6843,M6845,M6847,M6838,M6839,M6844)</f>
        <v>3055230</v>
      </c>
      <c r="N6853" s="9">
        <f t="shared" si="5846"/>
        <v>2755230</v>
      </c>
      <c r="O6853" s="9">
        <f t="shared" si="5846"/>
        <v>2755230</v>
      </c>
      <c r="P6853" s="9">
        <f t="shared" si="5843"/>
        <v>26167725</v>
      </c>
      <c r="Q6853" s="9">
        <f t="shared" si="5808"/>
        <v>72.930899810318579</v>
      </c>
    </row>
    <row r="6854" spans="1:17">
      <c r="A6854" s="110"/>
      <c r="B6854" s="110"/>
      <c r="C6854" s="110"/>
      <c r="D6854" s="110"/>
      <c r="E6854" s="110"/>
      <c r="F6854" s="110"/>
      <c r="G6854" s="122"/>
      <c r="H6854" s="10" t="s">
        <v>68</v>
      </c>
      <c r="I6854" s="9">
        <v>120257113</v>
      </c>
      <c r="J6854" s="9">
        <f t="shared" ref="J6854" si="5847">SUM(J6852:J6853)</f>
        <v>101850162</v>
      </c>
      <c r="K6854" s="9">
        <f t="shared" ref="K6854" si="5848">SUM(K6852:K6853)</f>
        <v>57402035</v>
      </c>
      <c r="L6854" s="9">
        <f t="shared" si="5841"/>
        <v>29565690</v>
      </c>
      <c r="M6854" s="9">
        <f t="shared" ref="M6854:O6854" si="5849">SUM(M6852:M6853)</f>
        <v>10055230</v>
      </c>
      <c r="N6854" s="9">
        <f t="shared" si="5849"/>
        <v>9755230</v>
      </c>
      <c r="O6854" s="9">
        <f t="shared" si="5849"/>
        <v>9755230</v>
      </c>
      <c r="P6854" s="9">
        <f t="shared" si="5843"/>
        <v>86967725</v>
      </c>
      <c r="Q6854" s="9">
        <f t="shared" si="5808"/>
        <v>85.387910330471541</v>
      </c>
    </row>
    <row r="6855" spans="1:17">
      <c r="A6855" s="111"/>
      <c r="B6855" s="111"/>
      <c r="C6855" s="111"/>
      <c r="D6855" s="111"/>
      <c r="E6855" s="111"/>
      <c r="F6855" s="111"/>
      <c r="G6855" s="123"/>
      <c r="Q6855" t="str">
        <f t="shared" si="5808"/>
        <v>-</v>
      </c>
    </row>
    <row r="6856" spans="1:17">
      <c r="A6856" s="13" t="s">
        <v>0</v>
      </c>
      <c r="B6856" s="13" t="s">
        <v>0</v>
      </c>
      <c r="C6856" s="13" t="s">
        <v>0</v>
      </c>
      <c r="D6856" s="13" t="s">
        <v>0</v>
      </c>
      <c r="E6856" s="13" t="s">
        <v>0</v>
      </c>
      <c r="F6856" s="13" t="s">
        <v>0</v>
      </c>
      <c r="G6856" s="84" t="s">
        <v>0</v>
      </c>
      <c r="H6856" s="27" t="s">
        <v>0</v>
      </c>
      <c r="I6856" s="27"/>
      <c r="J6856" s="27"/>
      <c r="K6856" s="27"/>
      <c r="L6856" s="27"/>
      <c r="M6856" s="27"/>
      <c r="N6856" s="27"/>
      <c r="O6856" s="27"/>
      <c r="P6856" s="27"/>
      <c r="Q6856" s="27" t="str">
        <f t="shared" si="5808"/>
        <v>-</v>
      </c>
    </row>
    <row r="6857" spans="1:17">
      <c r="A6857" s="13" t="s">
        <v>0</v>
      </c>
      <c r="B6857" s="13" t="s">
        <v>0</v>
      </c>
      <c r="C6857" s="13" t="s">
        <v>0</v>
      </c>
      <c r="D6857" s="13" t="s">
        <v>0</v>
      </c>
      <c r="E6857" s="13" t="s">
        <v>0</v>
      </c>
      <c r="F6857" s="13" t="s">
        <v>0</v>
      </c>
      <c r="G6857" s="84" t="s">
        <v>0</v>
      </c>
      <c r="H6857" s="24" t="s">
        <v>2245</v>
      </c>
      <c r="I6857" s="29">
        <v>120257113</v>
      </c>
      <c r="J6857" s="29">
        <f t="shared" ref="J6857" si="5850">SUM(J6848)</f>
        <v>101850162</v>
      </c>
      <c r="K6857" s="29">
        <f t="shared" ref="K6857" si="5851">SUM(K6848)</f>
        <v>57402035</v>
      </c>
      <c r="L6857" s="29">
        <f t="shared" ref="L6857:L6858" si="5852">M6857+N6857+O6857</f>
        <v>29565690</v>
      </c>
      <c r="M6857" s="29">
        <f t="shared" ref="M6857:O6857" si="5853">SUM(M6848)</f>
        <v>10055230</v>
      </c>
      <c r="N6857" s="29">
        <f t="shared" si="5853"/>
        <v>9755230</v>
      </c>
      <c r="O6857" s="29">
        <f t="shared" si="5853"/>
        <v>9755230</v>
      </c>
      <c r="P6857" s="29">
        <f t="shared" ref="P6857:P6858" si="5854">SUM(K6857+L6857)</f>
        <v>86967725</v>
      </c>
      <c r="Q6857" s="29">
        <f t="shared" si="5808"/>
        <v>85.387910330471541</v>
      </c>
    </row>
    <row r="6858" spans="1:17">
      <c r="A6858" s="13" t="s">
        <v>0</v>
      </c>
      <c r="B6858" s="13" t="s">
        <v>0</v>
      </c>
      <c r="C6858" s="13" t="s">
        <v>0</v>
      </c>
      <c r="D6858" s="13" t="s">
        <v>0</v>
      </c>
      <c r="E6858" s="13" t="s">
        <v>0</v>
      </c>
      <c r="F6858" s="13" t="s">
        <v>0</v>
      </c>
      <c r="G6858" s="84" t="s">
        <v>0</v>
      </c>
      <c r="H6858" s="18" t="s">
        <v>125</v>
      </c>
      <c r="I6858" s="3">
        <v>36</v>
      </c>
      <c r="J6858" s="3">
        <f>J6849</f>
        <v>36</v>
      </c>
      <c r="K6858" s="3">
        <f>K6849</f>
        <v>0</v>
      </c>
      <c r="L6858" s="3">
        <f t="shared" si="5852"/>
        <v>0</v>
      </c>
      <c r="M6858" s="3">
        <f>M6849</f>
        <v>0</v>
      </c>
      <c r="N6858" s="3">
        <f t="shared" ref="N6858:O6858" si="5855">N6849</f>
        <v>0</v>
      </c>
      <c r="O6858" s="3">
        <f t="shared" si="5855"/>
        <v>0</v>
      </c>
      <c r="P6858" s="3">
        <f t="shared" si="5854"/>
        <v>0</v>
      </c>
      <c r="Q6858" s="3">
        <f t="shared" si="5808"/>
        <v>0</v>
      </c>
    </row>
    <row r="6859" spans="1:17" ht="15.75" thickBot="1">
      <c r="A6859" s="13" t="s">
        <v>0</v>
      </c>
      <c r="B6859" s="13" t="s">
        <v>0</v>
      </c>
      <c r="C6859" s="13" t="s">
        <v>0</v>
      </c>
      <c r="D6859" s="13" t="s">
        <v>0</v>
      </c>
      <c r="E6859" s="13" t="s">
        <v>0</v>
      </c>
      <c r="F6859" s="13" t="s">
        <v>0</v>
      </c>
      <c r="G6859" s="84" t="s">
        <v>0</v>
      </c>
      <c r="H6859" s="7" t="s">
        <v>0</v>
      </c>
      <c r="I6859" s="30"/>
      <c r="J6859" s="30"/>
      <c r="K6859" s="30"/>
      <c r="L6859" s="30"/>
      <c r="M6859" s="30"/>
      <c r="N6859" s="30"/>
      <c r="O6859" s="30"/>
      <c r="P6859" s="30"/>
      <c r="Q6859" s="30" t="str">
        <f t="shared" si="5808"/>
        <v>-</v>
      </c>
    </row>
    <row r="6860" spans="1:17" ht="45.75" thickBot="1">
      <c r="A6860" s="1" t="s">
        <v>82</v>
      </c>
      <c r="B6860" s="1" t="s">
        <v>83</v>
      </c>
      <c r="C6860" s="1" t="s">
        <v>84</v>
      </c>
      <c r="D6860" s="19" t="s">
        <v>0</v>
      </c>
      <c r="E6860" s="1" t="s">
        <v>85</v>
      </c>
      <c r="F6860" s="1" t="s">
        <v>86</v>
      </c>
      <c r="G6860" s="82" t="s">
        <v>87</v>
      </c>
      <c r="H6860" s="1" t="s">
        <v>1</v>
      </c>
      <c r="I6860" s="1" t="s">
        <v>3016</v>
      </c>
      <c r="J6860" s="1" t="s">
        <v>3199</v>
      </c>
      <c r="K6860" s="1" t="s">
        <v>3198</v>
      </c>
      <c r="L6860" s="1" t="s">
        <v>3191</v>
      </c>
      <c r="M6860" s="1" t="s">
        <v>3193</v>
      </c>
      <c r="N6860" s="1" t="s">
        <v>3194</v>
      </c>
      <c r="O6860" s="1" t="s">
        <v>3195</v>
      </c>
      <c r="P6860" s="1" t="s">
        <v>3192</v>
      </c>
      <c r="Q6860" s="1" t="s">
        <v>3185</v>
      </c>
    </row>
    <row r="6861" spans="1:17">
      <c r="A6861" s="20" t="s">
        <v>0</v>
      </c>
      <c r="B6861" s="20" t="s">
        <v>0</v>
      </c>
      <c r="C6861" s="20" t="s">
        <v>0</v>
      </c>
      <c r="D6861" s="21" t="s">
        <v>0</v>
      </c>
      <c r="E6861" s="21" t="s">
        <v>0</v>
      </c>
      <c r="F6861" s="22" t="s">
        <v>0</v>
      </c>
      <c r="G6861" s="83" t="s">
        <v>0</v>
      </c>
      <c r="H6861" s="23" t="s">
        <v>0</v>
      </c>
      <c r="I6861" s="28">
        <v>1</v>
      </c>
      <c r="J6861" s="28">
        <v>2</v>
      </c>
      <c r="K6861" s="28">
        <v>3</v>
      </c>
      <c r="L6861" s="28" t="s">
        <v>3186</v>
      </c>
      <c r="M6861" s="28">
        <v>5</v>
      </c>
      <c r="N6861" s="28">
        <v>6</v>
      </c>
      <c r="O6861" s="28">
        <v>7</v>
      </c>
      <c r="P6861" s="28" t="s">
        <v>3187</v>
      </c>
      <c r="Q6861" s="28">
        <v>9</v>
      </c>
    </row>
    <row r="6862" spans="1:17">
      <c r="A6862" s="17" t="s">
        <v>2204</v>
      </c>
      <c r="B6862" s="17" t="s">
        <v>2246</v>
      </c>
      <c r="C6862" s="12" t="s">
        <v>882</v>
      </c>
      <c r="D6862" s="12" t="s">
        <v>2247</v>
      </c>
      <c r="E6862" s="18" t="s">
        <v>0</v>
      </c>
      <c r="F6862" s="18" t="s">
        <v>0</v>
      </c>
      <c r="G6862" s="81" t="s">
        <v>0</v>
      </c>
      <c r="H6862" s="18" t="s">
        <v>2248</v>
      </c>
      <c r="I6862" s="11"/>
      <c r="J6862" s="11"/>
      <c r="K6862" s="11"/>
      <c r="L6862" s="11"/>
      <c r="M6862" s="11"/>
      <c r="N6862" s="11"/>
      <c r="O6862" s="11"/>
      <c r="P6862" s="11"/>
      <c r="Q6862" s="11" t="str">
        <f t="shared" si="5808"/>
        <v>-</v>
      </c>
    </row>
    <row r="6863" spans="1:17" ht="22.5">
      <c r="A6863" s="17" t="s">
        <v>0</v>
      </c>
      <c r="B6863" s="17" t="s">
        <v>0</v>
      </c>
      <c r="C6863" s="17" t="s">
        <v>0</v>
      </c>
      <c r="D6863" s="18" t="s">
        <v>0</v>
      </c>
      <c r="E6863" s="18" t="s">
        <v>0</v>
      </c>
      <c r="F6863" s="18" t="s">
        <v>0</v>
      </c>
      <c r="G6863" s="81" t="s">
        <v>0</v>
      </c>
      <c r="H6863" s="24" t="s">
        <v>27</v>
      </c>
      <c r="I6863" s="36">
        <v>19710589</v>
      </c>
      <c r="J6863" s="36">
        <f t="shared" ref="J6863" si="5856">SUM(J6864,J6872,J6874)</f>
        <v>19769540</v>
      </c>
      <c r="K6863" s="36">
        <f t="shared" ref="K6863" si="5857">SUM(K6864,K6872,K6874)</f>
        <v>10288627</v>
      </c>
      <c r="L6863" s="36">
        <f t="shared" ref="L6863:L6893" si="5858">M6863+N6863+O6863</f>
        <v>4705372</v>
      </c>
      <c r="M6863" s="36">
        <f t="shared" ref="M6863:O6863" si="5859">SUM(M6864,M6872,M6874)</f>
        <v>1538994</v>
      </c>
      <c r="N6863" s="36">
        <f t="shared" si="5859"/>
        <v>1605689</v>
      </c>
      <c r="O6863" s="36">
        <f t="shared" si="5859"/>
        <v>1560689</v>
      </c>
      <c r="P6863" s="36">
        <f t="shared" ref="P6863:P6893" si="5860">SUM(K6863+L6863)</f>
        <v>14993999</v>
      </c>
      <c r="Q6863" s="36">
        <f t="shared" si="5808"/>
        <v>75.843944775649803</v>
      </c>
    </row>
    <row r="6864" spans="1:17">
      <c r="A6864" s="12" t="s">
        <v>2204</v>
      </c>
      <c r="B6864" s="12" t="s">
        <v>2246</v>
      </c>
      <c r="C6864" s="12" t="s">
        <v>882</v>
      </c>
      <c r="D6864" s="12" t="s">
        <v>2247</v>
      </c>
      <c r="E6864" s="18" t="s">
        <v>2</v>
      </c>
      <c r="F6864" s="18" t="s">
        <v>0</v>
      </c>
      <c r="G6864" s="81" t="s">
        <v>0</v>
      </c>
      <c r="H6864" s="18" t="s">
        <v>3</v>
      </c>
      <c r="I6864" s="37">
        <v>14955342</v>
      </c>
      <c r="J6864" s="37">
        <f t="shared" ref="J6864" si="5861">SUM(J6865:J6866)</f>
        <v>14972227</v>
      </c>
      <c r="K6864" s="37">
        <f t="shared" ref="K6864" si="5862">SUM(K6865:K6866)</f>
        <v>7670130</v>
      </c>
      <c r="L6864" s="37">
        <f t="shared" si="5858"/>
        <v>3634967</v>
      </c>
      <c r="M6864" s="37">
        <f t="shared" ref="M6864:O6864" si="5863">SUM(M6865:M6866)</f>
        <v>1184289</v>
      </c>
      <c r="N6864" s="37">
        <f t="shared" si="5863"/>
        <v>1234339</v>
      </c>
      <c r="O6864" s="37">
        <f t="shared" si="5863"/>
        <v>1216339</v>
      </c>
      <c r="P6864" s="37">
        <f t="shared" si="5860"/>
        <v>11305097</v>
      </c>
      <c r="Q6864" s="37">
        <f t="shared" si="5808"/>
        <v>75.507117277877228</v>
      </c>
    </row>
    <row r="6865" spans="1:17">
      <c r="A6865" s="12" t="s">
        <v>2204</v>
      </c>
      <c r="B6865" s="12" t="s">
        <v>2246</v>
      </c>
      <c r="C6865" s="12" t="s">
        <v>882</v>
      </c>
      <c r="D6865" s="12" t="s">
        <v>2247</v>
      </c>
      <c r="E6865" s="11" t="s">
        <v>90</v>
      </c>
      <c r="F6865" s="12" t="s">
        <v>0</v>
      </c>
      <c r="G6865" s="84" t="s">
        <v>0</v>
      </c>
      <c r="H6865" s="13" t="s">
        <v>4</v>
      </c>
      <c r="I6865" s="38">
        <v>12979606</v>
      </c>
      <c r="J6865" s="38">
        <f t="shared" ref="J6865" si="5864">SUM(J6910,J6958,J7002,J7047,J7092,J7138)</f>
        <v>12936710</v>
      </c>
      <c r="K6865" s="38">
        <f t="shared" ref="K6865" si="5865">SUM(K6910,K6958,K7002,K7047,K7092,K7138)</f>
        <v>6496549</v>
      </c>
      <c r="L6865" s="38">
        <f t="shared" si="5858"/>
        <v>3237200</v>
      </c>
      <c r="M6865" s="38">
        <f t="shared" ref="M6865:O6865" si="5866">SUM(M6910,M6958,M7002,M7047,M7092,M7138)</f>
        <v>1042400</v>
      </c>
      <c r="N6865" s="38">
        <f t="shared" si="5866"/>
        <v>1102400</v>
      </c>
      <c r="O6865" s="38">
        <f t="shared" si="5866"/>
        <v>1092400</v>
      </c>
      <c r="P6865" s="38">
        <f t="shared" si="5860"/>
        <v>9733749</v>
      </c>
      <c r="Q6865" s="38">
        <f t="shared" si="5808"/>
        <v>75.241301691079116</v>
      </c>
    </row>
    <row r="6866" spans="1:17">
      <c r="A6866" s="17" t="s">
        <v>2204</v>
      </c>
      <c r="B6866" s="17" t="s">
        <v>2246</v>
      </c>
      <c r="C6866" s="17" t="s">
        <v>882</v>
      </c>
      <c r="D6866" s="12" t="s">
        <v>2247</v>
      </c>
      <c r="E6866" s="17" t="s">
        <v>91</v>
      </c>
      <c r="F6866" s="12" t="s">
        <v>0</v>
      </c>
      <c r="G6866" s="84" t="s">
        <v>0</v>
      </c>
      <c r="H6866" s="18" t="s">
        <v>5</v>
      </c>
      <c r="I6866" s="37">
        <v>1975736</v>
      </c>
      <c r="J6866" s="37">
        <f t="shared" ref="J6866" si="5867">SUM(J6867:J6871)</f>
        <v>2035517</v>
      </c>
      <c r="K6866" s="37">
        <f t="shared" ref="K6866" si="5868">SUM(K6867:K6871)</f>
        <v>1173581</v>
      </c>
      <c r="L6866" s="37">
        <f t="shared" si="5858"/>
        <v>397767</v>
      </c>
      <c r="M6866" s="37">
        <f t="shared" ref="M6866:O6866" si="5869">SUM(M6867:M6871)</f>
        <v>141889</v>
      </c>
      <c r="N6866" s="37">
        <f t="shared" si="5869"/>
        <v>131939</v>
      </c>
      <c r="O6866" s="37">
        <f t="shared" si="5869"/>
        <v>123939</v>
      </c>
      <c r="P6866" s="37">
        <f t="shared" si="5860"/>
        <v>1571348</v>
      </c>
      <c r="Q6866" s="37">
        <f t="shared" si="5808"/>
        <v>77.196505850847714</v>
      </c>
    </row>
    <row r="6867" spans="1:17">
      <c r="A6867" s="12" t="s">
        <v>2204</v>
      </c>
      <c r="B6867" s="12" t="s">
        <v>2246</v>
      </c>
      <c r="C6867" s="12" t="s">
        <v>882</v>
      </c>
      <c r="D6867" s="12" t="s">
        <v>2247</v>
      </c>
      <c r="E6867" s="11" t="s">
        <v>92</v>
      </c>
      <c r="F6867" s="12" t="s">
        <v>0</v>
      </c>
      <c r="G6867" s="84" t="s">
        <v>0</v>
      </c>
      <c r="H6867" s="13" t="s">
        <v>9</v>
      </c>
      <c r="I6867" s="38">
        <v>368500</v>
      </c>
      <c r="J6867" s="38">
        <f t="shared" ref="J6867" si="5870">SUM(J6912,J6960,J7004,J7049,J7094,J7140)</f>
        <v>368300</v>
      </c>
      <c r="K6867" s="38">
        <f t="shared" ref="K6867" si="5871">SUM(K6912,K6960,K7004,K7049,K7094,K7140)</f>
        <v>181870</v>
      </c>
      <c r="L6867" s="38">
        <f t="shared" si="5858"/>
        <v>91217</v>
      </c>
      <c r="M6867" s="38">
        <f t="shared" ref="M6867:O6867" si="5872">SUM(M6912,M6960,M7004,M7049,M7094,M7140)</f>
        <v>29739</v>
      </c>
      <c r="N6867" s="38">
        <f t="shared" si="5872"/>
        <v>30739</v>
      </c>
      <c r="O6867" s="38">
        <f t="shared" si="5872"/>
        <v>30739</v>
      </c>
      <c r="P6867" s="38">
        <f t="shared" si="5860"/>
        <v>273087</v>
      </c>
      <c r="Q6867" s="38">
        <f t="shared" si="5808"/>
        <v>74.147977192506104</v>
      </c>
    </row>
    <row r="6868" spans="1:17">
      <c r="A6868" s="12" t="s">
        <v>2204</v>
      </c>
      <c r="B6868" s="12" t="s">
        <v>2246</v>
      </c>
      <c r="C6868" s="12" t="s">
        <v>882</v>
      </c>
      <c r="D6868" s="12" t="s">
        <v>2247</v>
      </c>
      <c r="E6868" s="11" t="s">
        <v>92</v>
      </c>
      <c r="F6868" s="12" t="s">
        <v>0</v>
      </c>
      <c r="G6868" s="84" t="s">
        <v>0</v>
      </c>
      <c r="H6868" s="13" t="s">
        <v>6</v>
      </c>
      <c r="I6868" s="38">
        <v>144350</v>
      </c>
      <c r="J6868" s="38">
        <f t="shared" ref="J6868" si="5873">SUM(J6916,J6964,J7007,J7053,J7097,J7143)</f>
        <v>150950</v>
      </c>
      <c r="K6868" s="38">
        <f t="shared" ref="K6868" si="5874">SUM(K6916,K6964,K7007,K7053,K7097,K7143)</f>
        <v>68300</v>
      </c>
      <c r="L6868" s="38">
        <f t="shared" si="5858"/>
        <v>10950</v>
      </c>
      <c r="M6868" s="38">
        <f t="shared" ref="M6868:O6868" si="5875">SUM(M6916,M6964,M7007,M7053,M7097,M7143)</f>
        <v>10950</v>
      </c>
      <c r="N6868" s="38">
        <f t="shared" si="5875"/>
        <v>0</v>
      </c>
      <c r="O6868" s="38">
        <f t="shared" si="5875"/>
        <v>0</v>
      </c>
      <c r="P6868" s="38">
        <f t="shared" si="5860"/>
        <v>79250</v>
      </c>
      <c r="Q6868" s="38">
        <f t="shared" si="5808"/>
        <v>52.500828088771115</v>
      </c>
    </row>
    <row r="6869" spans="1:17">
      <c r="A6869" s="12" t="s">
        <v>2204</v>
      </c>
      <c r="B6869" s="12" t="s">
        <v>2246</v>
      </c>
      <c r="C6869" s="12" t="s">
        <v>882</v>
      </c>
      <c r="D6869" s="12" t="s">
        <v>2247</v>
      </c>
      <c r="E6869" s="11" t="s">
        <v>92</v>
      </c>
      <c r="F6869" s="12" t="s">
        <v>0</v>
      </c>
      <c r="G6869" s="84" t="s">
        <v>0</v>
      </c>
      <c r="H6869" s="13" t="s">
        <v>7</v>
      </c>
      <c r="I6869" s="38">
        <v>237436</v>
      </c>
      <c r="J6869" s="38">
        <f t="shared" ref="J6869" si="5876">SUM(J6914,J6962,J7006,J7051,J7096,J7142)</f>
        <v>273117</v>
      </c>
      <c r="K6869" s="38">
        <f t="shared" ref="K6869" si="5877">SUM(K6914,K6962,K7006,K7051,K7096,K7142)</f>
        <v>273117</v>
      </c>
      <c r="L6869" s="38">
        <f t="shared" si="5858"/>
        <v>0</v>
      </c>
      <c r="M6869" s="38">
        <f t="shared" ref="M6869:O6869" si="5878">SUM(M6914,M6962,M7006,M7051,M7096,M7142)</f>
        <v>0</v>
      </c>
      <c r="N6869" s="38">
        <f t="shared" si="5878"/>
        <v>0</v>
      </c>
      <c r="O6869" s="38">
        <f t="shared" si="5878"/>
        <v>0</v>
      </c>
      <c r="P6869" s="38">
        <f t="shared" si="5860"/>
        <v>273117</v>
      </c>
      <c r="Q6869" s="38">
        <f t="shared" si="5808"/>
        <v>100</v>
      </c>
    </row>
    <row r="6870" spans="1:17">
      <c r="A6870" s="12" t="s">
        <v>2204</v>
      </c>
      <c r="B6870" s="12" t="s">
        <v>2246</v>
      </c>
      <c r="C6870" s="12" t="s">
        <v>882</v>
      </c>
      <c r="D6870" s="12" t="s">
        <v>2247</v>
      </c>
      <c r="E6870" s="11" t="s">
        <v>92</v>
      </c>
      <c r="F6870" s="12" t="s">
        <v>0</v>
      </c>
      <c r="G6870" s="84" t="s">
        <v>0</v>
      </c>
      <c r="H6870" s="13" t="s">
        <v>10</v>
      </c>
      <c r="I6870" s="38">
        <v>1177450</v>
      </c>
      <c r="J6870" s="38">
        <f t="shared" ref="J6870" si="5879">SUM(J6913,J6961,J7005,J7050,J7095,J7141)</f>
        <v>1195150</v>
      </c>
      <c r="K6870" s="38">
        <f t="shared" ref="K6870" si="5880">SUM(K6913,K6961,K7005,K7050,K7095,K7141)</f>
        <v>623994</v>
      </c>
      <c r="L6870" s="38">
        <f t="shared" si="5858"/>
        <v>287600</v>
      </c>
      <c r="M6870" s="38">
        <f t="shared" ref="M6870:O6870" si="5881">SUM(M6913,M6961,M7005,M7050,M7095,M7141)</f>
        <v>101200</v>
      </c>
      <c r="N6870" s="38">
        <f t="shared" si="5881"/>
        <v>93200</v>
      </c>
      <c r="O6870" s="38">
        <f t="shared" si="5881"/>
        <v>93200</v>
      </c>
      <c r="P6870" s="38">
        <f t="shared" si="5860"/>
        <v>911594</v>
      </c>
      <c r="Q6870" s="38">
        <f t="shared" si="5808"/>
        <v>76.274442538593476</v>
      </c>
    </row>
    <row r="6871" spans="1:17">
      <c r="A6871" s="12" t="s">
        <v>2204</v>
      </c>
      <c r="B6871" s="12" t="s">
        <v>2246</v>
      </c>
      <c r="C6871" s="12" t="s">
        <v>882</v>
      </c>
      <c r="D6871" s="12" t="s">
        <v>2247</v>
      </c>
      <c r="E6871" s="11" t="s">
        <v>92</v>
      </c>
      <c r="F6871" s="12" t="s">
        <v>0</v>
      </c>
      <c r="G6871" s="84" t="s">
        <v>0</v>
      </c>
      <c r="H6871" s="13" t="s">
        <v>8</v>
      </c>
      <c r="I6871" s="38">
        <v>48000</v>
      </c>
      <c r="J6871" s="38">
        <f t="shared" ref="J6871" si="5882">SUM(J6915,J6963,J7052)</f>
        <v>48000</v>
      </c>
      <c r="K6871" s="38">
        <f t="shared" ref="K6871" si="5883">SUM(K6915,K6963,K7052)</f>
        <v>26300</v>
      </c>
      <c r="L6871" s="38">
        <f t="shared" si="5858"/>
        <v>8000</v>
      </c>
      <c r="M6871" s="38">
        <f t="shared" ref="M6871:O6871" si="5884">SUM(M6915,M6963,M7052)</f>
        <v>0</v>
      </c>
      <c r="N6871" s="38">
        <f t="shared" si="5884"/>
        <v>8000</v>
      </c>
      <c r="O6871" s="38">
        <f t="shared" si="5884"/>
        <v>0</v>
      </c>
      <c r="P6871" s="38">
        <f t="shared" si="5860"/>
        <v>34300</v>
      </c>
      <c r="Q6871" s="38">
        <f t="shared" si="5808"/>
        <v>71.458333333333329</v>
      </c>
    </row>
    <row r="6872" spans="1:17">
      <c r="A6872" s="12" t="s">
        <v>2204</v>
      </c>
      <c r="B6872" s="12" t="s">
        <v>2246</v>
      </c>
      <c r="C6872" s="12" t="s">
        <v>882</v>
      </c>
      <c r="D6872" s="12" t="s">
        <v>2247</v>
      </c>
      <c r="E6872" s="18" t="s">
        <v>13</v>
      </c>
      <c r="F6872" s="18" t="s">
        <v>0</v>
      </c>
      <c r="G6872" s="81" t="s">
        <v>0</v>
      </c>
      <c r="H6872" s="18" t="s">
        <v>14</v>
      </c>
      <c r="I6872" s="37">
        <v>1362856</v>
      </c>
      <c r="J6872" s="37">
        <f t="shared" ref="J6872:K6872" si="5885">SUM(J6873)</f>
        <v>1359128</v>
      </c>
      <c r="K6872" s="37">
        <f t="shared" si="5885"/>
        <v>704683</v>
      </c>
      <c r="L6872" s="37">
        <f t="shared" si="5858"/>
        <v>307106</v>
      </c>
      <c r="M6872" s="37">
        <f t="shared" ref="M6872:O6872" si="5886">SUM(M6873)</f>
        <v>86506</v>
      </c>
      <c r="N6872" s="37">
        <f t="shared" si="5886"/>
        <v>123200</v>
      </c>
      <c r="O6872" s="37">
        <f t="shared" si="5886"/>
        <v>97400</v>
      </c>
      <c r="P6872" s="37">
        <f t="shared" si="5860"/>
        <v>1011789</v>
      </c>
      <c r="Q6872" s="37">
        <f t="shared" si="5808"/>
        <v>74.443981729461825</v>
      </c>
    </row>
    <row r="6873" spans="1:17">
      <c r="A6873" s="12" t="s">
        <v>2204</v>
      </c>
      <c r="B6873" s="12" t="s">
        <v>2246</v>
      </c>
      <c r="C6873" s="12" t="s">
        <v>882</v>
      </c>
      <c r="D6873" s="12" t="s">
        <v>2247</v>
      </c>
      <c r="E6873" s="11" t="s">
        <v>97</v>
      </c>
      <c r="F6873" s="12" t="s">
        <v>0</v>
      </c>
      <c r="G6873" s="84" t="s">
        <v>0</v>
      </c>
      <c r="H6873" s="13" t="s">
        <v>15</v>
      </c>
      <c r="I6873" s="38">
        <v>1362856</v>
      </c>
      <c r="J6873" s="38">
        <f t="shared" ref="J6873" si="5887">SUM(J6918,J6966,J7009,J7055,J7099,J7145)</f>
        <v>1359128</v>
      </c>
      <c r="K6873" s="38">
        <f t="shared" ref="K6873" si="5888">SUM(K6918,K6966,K7009,K7055,K7099,K7145)</f>
        <v>704683</v>
      </c>
      <c r="L6873" s="38">
        <f t="shared" si="5858"/>
        <v>307106</v>
      </c>
      <c r="M6873" s="38">
        <f t="shared" ref="M6873:O6873" si="5889">SUM(M6918,M6966,M7009,M7055,M7099,M7145)</f>
        <v>86506</v>
      </c>
      <c r="N6873" s="38">
        <f t="shared" si="5889"/>
        <v>123200</v>
      </c>
      <c r="O6873" s="38">
        <f t="shared" si="5889"/>
        <v>97400</v>
      </c>
      <c r="P6873" s="38">
        <f t="shared" si="5860"/>
        <v>1011789</v>
      </c>
      <c r="Q6873" s="38">
        <f t="shared" si="5808"/>
        <v>74.443981729461825</v>
      </c>
    </row>
    <row r="6874" spans="1:17">
      <c r="A6874" s="12" t="s">
        <v>2204</v>
      </c>
      <c r="B6874" s="12" t="s">
        <v>2246</v>
      </c>
      <c r="C6874" s="12" t="s">
        <v>882</v>
      </c>
      <c r="D6874" s="12" t="s">
        <v>2247</v>
      </c>
      <c r="E6874" s="18" t="s">
        <v>16</v>
      </c>
      <c r="F6874" s="18" t="s">
        <v>0</v>
      </c>
      <c r="G6874" s="81" t="s">
        <v>0</v>
      </c>
      <c r="H6874" s="18" t="s">
        <v>17</v>
      </c>
      <c r="I6874" s="37">
        <v>3392391</v>
      </c>
      <c r="J6874" s="37">
        <f t="shared" ref="J6874" si="5890">SUM(J6875:J6883)</f>
        <v>3438185</v>
      </c>
      <c r="K6874" s="37">
        <f t="shared" ref="K6874" si="5891">SUM(K6875:K6883)</f>
        <v>1913814</v>
      </c>
      <c r="L6874" s="37">
        <f t="shared" si="5858"/>
        <v>763299</v>
      </c>
      <c r="M6874" s="37">
        <f t="shared" ref="M6874:O6874" si="5892">SUM(M6875:M6883)</f>
        <v>268199</v>
      </c>
      <c r="N6874" s="37">
        <f t="shared" si="5892"/>
        <v>248150</v>
      </c>
      <c r="O6874" s="37">
        <f t="shared" si="5892"/>
        <v>246950</v>
      </c>
      <c r="P6874" s="37">
        <f t="shared" si="5860"/>
        <v>2677113</v>
      </c>
      <c r="Q6874" s="37">
        <f t="shared" si="5808"/>
        <v>77.864134710610401</v>
      </c>
    </row>
    <row r="6875" spans="1:17">
      <c r="A6875" s="12" t="s">
        <v>2204</v>
      </c>
      <c r="B6875" s="12" t="s">
        <v>2246</v>
      </c>
      <c r="C6875" s="12" t="s">
        <v>882</v>
      </c>
      <c r="D6875" s="12" t="s">
        <v>2247</v>
      </c>
      <c r="E6875" s="11" t="s">
        <v>98</v>
      </c>
      <c r="F6875" s="12" t="s">
        <v>0</v>
      </c>
      <c r="G6875" s="84" t="s">
        <v>0</v>
      </c>
      <c r="H6875" s="13" t="s">
        <v>18</v>
      </c>
      <c r="I6875" s="38">
        <v>24500</v>
      </c>
      <c r="J6875" s="38">
        <f t="shared" ref="J6875" si="5893">SUM(J6920,J6968,J7011,J7057,J7101,J7147)</f>
        <v>40300</v>
      </c>
      <c r="K6875" s="38">
        <f t="shared" ref="K6875:K6883" si="5894">SUM(K6920,K6968,K7011,K7057,K7101,K7147)</f>
        <v>32250</v>
      </c>
      <c r="L6875" s="38">
        <f t="shared" si="5858"/>
        <v>6300</v>
      </c>
      <c r="M6875" s="38">
        <f t="shared" ref="M6875:O6883" si="5895">SUM(M6920,M6968,M7011,M7057,M7101,M7147)</f>
        <v>1050</v>
      </c>
      <c r="N6875" s="38">
        <f t="shared" si="5895"/>
        <v>4625</v>
      </c>
      <c r="O6875" s="38">
        <f t="shared" si="5895"/>
        <v>625</v>
      </c>
      <c r="P6875" s="38">
        <f t="shared" si="5860"/>
        <v>38550</v>
      </c>
      <c r="Q6875" s="38">
        <f t="shared" si="5808"/>
        <v>95.6575682382134</v>
      </c>
    </row>
    <row r="6876" spans="1:17">
      <c r="A6876" s="12" t="s">
        <v>2204</v>
      </c>
      <c r="B6876" s="12" t="s">
        <v>2246</v>
      </c>
      <c r="C6876" s="12" t="s">
        <v>882</v>
      </c>
      <c r="D6876" s="12" t="s">
        <v>2247</v>
      </c>
      <c r="E6876" s="11" t="s">
        <v>314</v>
      </c>
      <c r="F6876" s="12" t="s">
        <v>0</v>
      </c>
      <c r="G6876" s="84" t="s">
        <v>0</v>
      </c>
      <c r="H6876" s="13" t="s">
        <v>19</v>
      </c>
      <c r="I6876" s="2">
        <v>616100</v>
      </c>
      <c r="J6876" s="2">
        <f t="shared" ref="J6876" si="5896">SUM(J6921,J6969,J7012,J7058,J7102,J7148)</f>
        <v>616100</v>
      </c>
      <c r="K6876" s="2">
        <f t="shared" si="5894"/>
        <v>338100</v>
      </c>
      <c r="L6876" s="2">
        <f t="shared" si="5858"/>
        <v>93250</v>
      </c>
      <c r="M6876" s="2">
        <f t="shared" si="5895"/>
        <v>52250</v>
      </c>
      <c r="N6876" s="2">
        <f t="shared" si="5895"/>
        <v>20500</v>
      </c>
      <c r="O6876" s="2">
        <f t="shared" si="5895"/>
        <v>20500</v>
      </c>
      <c r="P6876" s="2">
        <f t="shared" si="5860"/>
        <v>431350</v>
      </c>
      <c r="Q6876" s="2">
        <f t="shared" si="5808"/>
        <v>70.012984905047887</v>
      </c>
    </row>
    <row r="6877" spans="1:17">
      <c r="A6877" s="12" t="s">
        <v>2204</v>
      </c>
      <c r="B6877" s="12" t="s">
        <v>2246</v>
      </c>
      <c r="C6877" s="12" t="s">
        <v>882</v>
      </c>
      <c r="D6877" s="12" t="s">
        <v>2247</v>
      </c>
      <c r="E6877" s="11" t="s">
        <v>315</v>
      </c>
      <c r="F6877" s="12" t="s">
        <v>0</v>
      </c>
      <c r="G6877" s="84" t="s">
        <v>0</v>
      </c>
      <c r="H6877" s="13" t="s">
        <v>20</v>
      </c>
      <c r="I6877" s="38">
        <v>202000</v>
      </c>
      <c r="J6877" s="38">
        <f t="shared" ref="J6877" si="5897">SUM(J6922,J6970,J7013,J7059,J7103,J7149)</f>
        <v>191900</v>
      </c>
      <c r="K6877" s="38">
        <f t="shared" si="5894"/>
        <v>104781</v>
      </c>
      <c r="L6877" s="38">
        <f t="shared" si="5858"/>
        <v>45350</v>
      </c>
      <c r="M6877" s="38">
        <f t="shared" si="5895"/>
        <v>16100</v>
      </c>
      <c r="N6877" s="38">
        <f t="shared" si="5895"/>
        <v>15050</v>
      </c>
      <c r="O6877" s="38">
        <f t="shared" si="5895"/>
        <v>14200</v>
      </c>
      <c r="P6877" s="38">
        <f t="shared" si="5860"/>
        <v>150131</v>
      </c>
      <c r="Q6877" s="38">
        <f t="shared" ref="Q6877:Q6940" si="5898">IF(J6877=0,"-",P6877/J6877*100)</f>
        <v>78.233976029181861</v>
      </c>
    </row>
    <row r="6878" spans="1:17">
      <c r="A6878" s="12" t="s">
        <v>2204</v>
      </c>
      <c r="B6878" s="12" t="s">
        <v>2246</v>
      </c>
      <c r="C6878" s="12" t="s">
        <v>882</v>
      </c>
      <c r="D6878" s="12" t="s">
        <v>2247</v>
      </c>
      <c r="E6878" s="11" t="s">
        <v>230</v>
      </c>
      <c r="F6878" s="12" t="s">
        <v>0</v>
      </c>
      <c r="G6878" s="84" t="s">
        <v>0</v>
      </c>
      <c r="H6878" s="13" t="s">
        <v>21</v>
      </c>
      <c r="I6878" s="38">
        <v>997033</v>
      </c>
      <c r="J6878" s="38">
        <f t="shared" ref="J6878" si="5899">SUM(J6923,J6971,J7014,J7060,J7104,J7150)</f>
        <v>1001033</v>
      </c>
      <c r="K6878" s="38">
        <f t="shared" si="5894"/>
        <v>509726</v>
      </c>
      <c r="L6878" s="38">
        <f t="shared" si="5858"/>
        <v>266000</v>
      </c>
      <c r="M6878" s="38">
        <f t="shared" si="5895"/>
        <v>78800</v>
      </c>
      <c r="N6878" s="38">
        <f t="shared" si="5895"/>
        <v>88600</v>
      </c>
      <c r="O6878" s="38">
        <f t="shared" si="5895"/>
        <v>98600</v>
      </c>
      <c r="P6878" s="38">
        <f t="shared" si="5860"/>
        <v>775726</v>
      </c>
      <c r="Q6878" s="38">
        <f t="shared" si="5898"/>
        <v>77.492550195647894</v>
      </c>
    </row>
    <row r="6879" spans="1:17">
      <c r="A6879" s="12" t="s">
        <v>2204</v>
      </c>
      <c r="B6879" s="12" t="s">
        <v>2246</v>
      </c>
      <c r="C6879" s="12" t="s">
        <v>882</v>
      </c>
      <c r="D6879" s="12" t="s">
        <v>2247</v>
      </c>
      <c r="E6879" s="11" t="s">
        <v>316</v>
      </c>
      <c r="F6879" s="12" t="s">
        <v>0</v>
      </c>
      <c r="G6879" s="84" t="s">
        <v>0</v>
      </c>
      <c r="H6879" s="13" t="s">
        <v>22</v>
      </c>
      <c r="I6879" s="38">
        <v>91017</v>
      </c>
      <c r="J6879" s="38">
        <f t="shared" ref="J6879" si="5900">SUM(J6924,J6972,J7015,J7061,J7105,J7151)</f>
        <v>92137</v>
      </c>
      <c r="K6879" s="38">
        <f t="shared" si="5894"/>
        <v>50570</v>
      </c>
      <c r="L6879" s="38">
        <f t="shared" si="5858"/>
        <v>17900</v>
      </c>
      <c r="M6879" s="38">
        <f t="shared" si="5895"/>
        <v>5600</v>
      </c>
      <c r="N6879" s="38">
        <f t="shared" si="5895"/>
        <v>5800</v>
      </c>
      <c r="O6879" s="38">
        <f t="shared" si="5895"/>
        <v>6500</v>
      </c>
      <c r="P6879" s="38">
        <f t="shared" si="5860"/>
        <v>68470</v>
      </c>
      <c r="Q6879" s="38">
        <f t="shared" si="5898"/>
        <v>74.313250919825919</v>
      </c>
    </row>
    <row r="6880" spans="1:17">
      <c r="A6880" s="12" t="s">
        <v>2204</v>
      </c>
      <c r="B6880" s="12" t="s">
        <v>2246</v>
      </c>
      <c r="C6880" s="12" t="s">
        <v>882</v>
      </c>
      <c r="D6880" s="12" t="s">
        <v>2247</v>
      </c>
      <c r="E6880" s="11" t="s">
        <v>317</v>
      </c>
      <c r="F6880" s="12" t="s">
        <v>0</v>
      </c>
      <c r="G6880" s="84" t="s">
        <v>0</v>
      </c>
      <c r="H6880" s="13" t="s">
        <v>23</v>
      </c>
      <c r="I6880" s="38">
        <v>641200</v>
      </c>
      <c r="J6880" s="38">
        <f t="shared" ref="J6880" si="5901">SUM(J6925,J6973,J7016,J7062,J7106,J7152)</f>
        <v>641200</v>
      </c>
      <c r="K6880" s="38">
        <f t="shared" si="5894"/>
        <v>344313</v>
      </c>
      <c r="L6880" s="38">
        <f t="shared" si="5858"/>
        <v>162125</v>
      </c>
      <c r="M6880" s="38">
        <f t="shared" si="5895"/>
        <v>54275</v>
      </c>
      <c r="N6880" s="38">
        <f t="shared" si="5895"/>
        <v>54775</v>
      </c>
      <c r="O6880" s="38">
        <f t="shared" si="5895"/>
        <v>53075</v>
      </c>
      <c r="P6880" s="38">
        <f t="shared" si="5860"/>
        <v>506438</v>
      </c>
      <c r="Q6880" s="38">
        <f t="shared" si="5898"/>
        <v>78.982844666250784</v>
      </c>
    </row>
    <row r="6881" spans="1:17">
      <c r="A6881" s="12" t="s">
        <v>2204</v>
      </c>
      <c r="B6881" s="12" t="s">
        <v>2246</v>
      </c>
      <c r="C6881" s="12" t="s">
        <v>882</v>
      </c>
      <c r="D6881" s="12" t="s">
        <v>2247</v>
      </c>
      <c r="E6881" s="11" t="s">
        <v>318</v>
      </c>
      <c r="F6881" s="12" t="s">
        <v>0</v>
      </c>
      <c r="G6881" s="84" t="s">
        <v>0</v>
      </c>
      <c r="H6881" s="13" t="s">
        <v>24</v>
      </c>
      <c r="I6881" s="38">
        <v>175827</v>
      </c>
      <c r="J6881" s="38">
        <f t="shared" ref="J6881" si="5902">SUM(J6926,J6974,J7017,J7063,J7107,J7153)</f>
        <v>170827</v>
      </c>
      <c r="K6881" s="38">
        <f t="shared" si="5894"/>
        <v>88557</v>
      </c>
      <c r="L6881" s="38">
        <f t="shared" si="5858"/>
        <v>45450</v>
      </c>
      <c r="M6881" s="38">
        <f t="shared" si="5895"/>
        <v>17900</v>
      </c>
      <c r="N6881" s="38">
        <f t="shared" si="5895"/>
        <v>16300</v>
      </c>
      <c r="O6881" s="38">
        <f t="shared" si="5895"/>
        <v>11250</v>
      </c>
      <c r="P6881" s="38">
        <f t="shared" si="5860"/>
        <v>134007</v>
      </c>
      <c r="Q6881" s="38">
        <f t="shared" si="5898"/>
        <v>78.446030194290131</v>
      </c>
    </row>
    <row r="6882" spans="1:17">
      <c r="A6882" s="12" t="s">
        <v>2204</v>
      </c>
      <c r="B6882" s="12" t="s">
        <v>2246</v>
      </c>
      <c r="C6882" s="12" t="s">
        <v>882</v>
      </c>
      <c r="D6882" s="12" t="s">
        <v>2247</v>
      </c>
      <c r="E6882" s="11" t="s">
        <v>319</v>
      </c>
      <c r="F6882" s="12" t="s">
        <v>0</v>
      </c>
      <c r="G6882" s="84" t="s">
        <v>0</v>
      </c>
      <c r="H6882" s="13" t="s">
        <v>25</v>
      </c>
      <c r="I6882" s="38">
        <v>51735</v>
      </c>
      <c r="J6882" s="38">
        <f t="shared" ref="J6882" si="5903">SUM(J6927,J6975,J7018,J7064,J7108,J7154)</f>
        <v>51435</v>
      </c>
      <c r="K6882" s="38">
        <f t="shared" si="5894"/>
        <v>36441</v>
      </c>
      <c r="L6882" s="38">
        <f t="shared" si="5858"/>
        <v>7874</v>
      </c>
      <c r="M6882" s="38">
        <f t="shared" si="5895"/>
        <v>4174</v>
      </c>
      <c r="N6882" s="38">
        <f t="shared" si="5895"/>
        <v>1850</v>
      </c>
      <c r="O6882" s="38">
        <f t="shared" si="5895"/>
        <v>1850</v>
      </c>
      <c r="P6882" s="38">
        <f t="shared" si="5860"/>
        <v>44315</v>
      </c>
      <c r="Q6882" s="38">
        <f t="shared" si="5898"/>
        <v>86.157285894818699</v>
      </c>
    </row>
    <row r="6883" spans="1:17">
      <c r="A6883" s="12" t="s">
        <v>2204</v>
      </c>
      <c r="B6883" s="12" t="s">
        <v>2246</v>
      </c>
      <c r="C6883" s="12" t="s">
        <v>882</v>
      </c>
      <c r="D6883" s="12" t="s">
        <v>2247</v>
      </c>
      <c r="E6883" s="11" t="s">
        <v>100</v>
      </c>
      <c r="F6883" s="12" t="s">
        <v>0</v>
      </c>
      <c r="G6883" s="84" t="s">
        <v>0</v>
      </c>
      <c r="H6883" s="13" t="s">
        <v>26</v>
      </c>
      <c r="I6883" s="38">
        <v>592979</v>
      </c>
      <c r="J6883" s="38">
        <f t="shared" ref="J6883" si="5904">SUM(J6928,J6976,J7019,J7065,J7109,J7155)</f>
        <v>633253</v>
      </c>
      <c r="K6883" s="38">
        <f t="shared" si="5894"/>
        <v>409076</v>
      </c>
      <c r="L6883" s="38">
        <f t="shared" si="5858"/>
        <v>119050</v>
      </c>
      <c r="M6883" s="38">
        <f t="shared" si="5895"/>
        <v>38050</v>
      </c>
      <c r="N6883" s="38">
        <f t="shared" si="5895"/>
        <v>40650</v>
      </c>
      <c r="O6883" s="38">
        <f t="shared" si="5895"/>
        <v>40350</v>
      </c>
      <c r="P6883" s="38">
        <f t="shared" si="5860"/>
        <v>528126</v>
      </c>
      <c r="Q6883" s="38">
        <f t="shared" si="5898"/>
        <v>83.398894280800889</v>
      </c>
    </row>
    <row r="6884" spans="1:17" ht="22.5">
      <c r="A6884" s="17" t="s">
        <v>0</v>
      </c>
      <c r="B6884" s="17" t="s">
        <v>0</v>
      </c>
      <c r="C6884" s="17" t="s">
        <v>0</v>
      </c>
      <c r="D6884" s="18" t="s">
        <v>0</v>
      </c>
      <c r="E6884" s="18" t="s">
        <v>0</v>
      </c>
      <c r="F6884" s="18" t="s">
        <v>0</v>
      </c>
      <c r="G6884" s="81" t="s">
        <v>0</v>
      </c>
      <c r="H6884" s="24" t="s">
        <v>36</v>
      </c>
      <c r="I6884" s="36">
        <v>61200</v>
      </c>
      <c r="J6884" s="36">
        <f t="shared" ref="J6884:K6884" si="5905">SUM(J6885)</f>
        <v>25210</v>
      </c>
      <c r="K6884" s="36">
        <f t="shared" si="5905"/>
        <v>4010</v>
      </c>
      <c r="L6884" s="36">
        <f t="shared" si="5858"/>
        <v>0</v>
      </c>
      <c r="M6884" s="36">
        <f t="shared" ref="M6884:O6884" si="5906">SUM(M6885)</f>
        <v>0</v>
      </c>
      <c r="N6884" s="36">
        <f t="shared" si="5906"/>
        <v>0</v>
      </c>
      <c r="O6884" s="36">
        <f t="shared" si="5906"/>
        <v>0</v>
      </c>
      <c r="P6884" s="36">
        <f t="shared" si="5860"/>
        <v>4010</v>
      </c>
      <c r="Q6884" s="36">
        <f t="shared" si="5898"/>
        <v>15.906386354621183</v>
      </c>
    </row>
    <row r="6885" spans="1:17">
      <c r="A6885" s="12" t="s">
        <v>2204</v>
      </c>
      <c r="B6885" s="12" t="s">
        <v>2246</v>
      </c>
      <c r="C6885" s="12" t="s">
        <v>882</v>
      </c>
      <c r="D6885" s="12" t="s">
        <v>2247</v>
      </c>
      <c r="E6885" s="18" t="s">
        <v>28</v>
      </c>
      <c r="F6885" s="18" t="s">
        <v>0</v>
      </c>
      <c r="G6885" s="81" t="s">
        <v>0</v>
      </c>
      <c r="H6885" s="18" t="s">
        <v>29</v>
      </c>
      <c r="I6885" s="37">
        <v>61200</v>
      </c>
      <c r="J6885" s="37">
        <f t="shared" ref="J6885" si="5907">SUM(J6886:J6887)</f>
        <v>25210</v>
      </c>
      <c r="K6885" s="37">
        <f t="shared" ref="K6885" si="5908">SUM(K6886:K6887)</f>
        <v>4010</v>
      </c>
      <c r="L6885" s="37">
        <f t="shared" si="5858"/>
        <v>0</v>
      </c>
      <c r="M6885" s="37">
        <f t="shared" ref="M6885:O6885" si="5909">SUM(M6886:M6887)</f>
        <v>0</v>
      </c>
      <c r="N6885" s="37">
        <f t="shared" si="5909"/>
        <v>0</v>
      </c>
      <c r="O6885" s="37">
        <f t="shared" si="5909"/>
        <v>0</v>
      </c>
      <c r="P6885" s="37">
        <f t="shared" si="5860"/>
        <v>4010</v>
      </c>
      <c r="Q6885" s="37">
        <f t="shared" si="5898"/>
        <v>15.906386354621183</v>
      </c>
    </row>
    <row r="6886" spans="1:17" s="15" customFormat="1">
      <c r="A6886" s="12" t="s">
        <v>2204</v>
      </c>
      <c r="B6886" s="12" t="s">
        <v>2246</v>
      </c>
      <c r="C6886" s="12" t="s">
        <v>882</v>
      </c>
      <c r="D6886" s="12" t="s">
        <v>2247</v>
      </c>
      <c r="E6886" s="11" t="s">
        <v>3188</v>
      </c>
      <c r="F6886" s="12" t="s">
        <v>0</v>
      </c>
      <c r="G6886" s="84" t="s">
        <v>0</v>
      </c>
      <c r="H6886" s="13" t="s">
        <v>31</v>
      </c>
      <c r="I6886" s="38">
        <v>0</v>
      </c>
      <c r="J6886" s="38">
        <f t="shared" ref="J6886" si="5910">SUM(J6934)</f>
        <v>0</v>
      </c>
      <c r="K6886" s="38">
        <f t="shared" ref="K6886" si="5911">SUM(K6934)</f>
        <v>0</v>
      </c>
      <c r="L6886" s="38">
        <f t="shared" si="5858"/>
        <v>0</v>
      </c>
      <c r="M6886" s="38">
        <f t="shared" ref="M6886:O6886" si="5912">SUM(M6934)</f>
        <v>0</v>
      </c>
      <c r="N6886" s="38">
        <f t="shared" si="5912"/>
        <v>0</v>
      </c>
      <c r="O6886" s="38">
        <f t="shared" si="5912"/>
        <v>0</v>
      </c>
      <c r="P6886" s="38">
        <f t="shared" si="5860"/>
        <v>0</v>
      </c>
      <c r="Q6886" s="38" t="str">
        <f t="shared" si="5898"/>
        <v>-</v>
      </c>
    </row>
    <row r="6887" spans="1:17">
      <c r="A6887" s="12" t="s">
        <v>2204</v>
      </c>
      <c r="B6887" s="12" t="s">
        <v>2246</v>
      </c>
      <c r="C6887" s="12" t="s">
        <v>882</v>
      </c>
      <c r="D6887" s="12" t="s">
        <v>2247</v>
      </c>
      <c r="E6887" s="11" t="s">
        <v>121</v>
      </c>
      <c r="F6887" s="12" t="s">
        <v>0</v>
      </c>
      <c r="G6887" s="84" t="s">
        <v>0</v>
      </c>
      <c r="H6887" s="13" t="s">
        <v>35</v>
      </c>
      <c r="I6887" s="38">
        <v>61200</v>
      </c>
      <c r="J6887" s="38">
        <f t="shared" ref="J6887" si="5913">SUM(J6936,J6982,J7025,J7071,J7115,J7161)</f>
        <v>25210</v>
      </c>
      <c r="K6887" s="38">
        <f t="shared" ref="K6887" si="5914">SUM(K6936,K6982,K7025,K7071,K7115,K7161)</f>
        <v>4010</v>
      </c>
      <c r="L6887" s="38">
        <f t="shared" si="5858"/>
        <v>0</v>
      </c>
      <c r="M6887" s="38">
        <f t="shared" ref="M6887:O6887" si="5915">SUM(M6936,M6982,M7025,M7071,M7115,M7161)</f>
        <v>0</v>
      </c>
      <c r="N6887" s="38">
        <f t="shared" si="5915"/>
        <v>0</v>
      </c>
      <c r="O6887" s="38">
        <f t="shared" si="5915"/>
        <v>0</v>
      </c>
      <c r="P6887" s="38">
        <f t="shared" si="5860"/>
        <v>4010</v>
      </c>
      <c r="Q6887" s="38">
        <f t="shared" si="5898"/>
        <v>15.906386354621183</v>
      </c>
    </row>
    <row r="6888" spans="1:17" ht="22.5">
      <c r="A6888" s="17" t="s">
        <v>0</v>
      </c>
      <c r="B6888" s="17" t="s">
        <v>0</v>
      </c>
      <c r="C6888" s="17" t="s">
        <v>0</v>
      </c>
      <c r="D6888" s="18" t="s">
        <v>0</v>
      </c>
      <c r="E6888" s="18" t="s">
        <v>0</v>
      </c>
      <c r="F6888" s="18" t="s">
        <v>0</v>
      </c>
      <c r="G6888" s="81" t="s">
        <v>0</v>
      </c>
      <c r="H6888" s="24" t="s">
        <v>58</v>
      </c>
      <c r="I6888" s="36">
        <v>200500</v>
      </c>
      <c r="J6888" s="36">
        <f t="shared" ref="J6888:K6888" si="5916">SUM(J6889)</f>
        <v>215500</v>
      </c>
      <c r="K6888" s="36">
        <f t="shared" si="5916"/>
        <v>67800</v>
      </c>
      <c r="L6888" s="36">
        <f t="shared" si="5858"/>
        <v>141500</v>
      </c>
      <c r="M6888" s="36">
        <f t="shared" ref="M6888:O6888" si="5917">SUM(M6889)</f>
        <v>31500</v>
      </c>
      <c r="N6888" s="36">
        <f t="shared" si="5917"/>
        <v>71500</v>
      </c>
      <c r="O6888" s="36">
        <f t="shared" si="5917"/>
        <v>38500</v>
      </c>
      <c r="P6888" s="36">
        <f t="shared" si="5860"/>
        <v>209300</v>
      </c>
      <c r="Q6888" s="36">
        <f t="shared" si="5898"/>
        <v>97.122969837587007</v>
      </c>
    </row>
    <row r="6889" spans="1:17">
      <c r="A6889" s="12" t="s">
        <v>2204</v>
      </c>
      <c r="B6889" s="12" t="s">
        <v>2246</v>
      </c>
      <c r="C6889" s="12" t="s">
        <v>882</v>
      </c>
      <c r="D6889" s="12" t="s">
        <v>2247</v>
      </c>
      <c r="E6889" s="18" t="s">
        <v>50</v>
      </c>
      <c r="F6889" s="18" t="s">
        <v>0</v>
      </c>
      <c r="G6889" s="81" t="s">
        <v>0</v>
      </c>
      <c r="H6889" s="18" t="s">
        <v>51</v>
      </c>
      <c r="I6889" s="37">
        <v>200500</v>
      </c>
      <c r="J6889" s="37">
        <f t="shared" ref="J6889" si="5918">SUM(J6890:J6892)</f>
        <v>215500</v>
      </c>
      <c r="K6889" s="37">
        <f t="shared" ref="K6889" si="5919">SUM(K6890:K6892)</f>
        <v>67800</v>
      </c>
      <c r="L6889" s="37">
        <f t="shared" si="5858"/>
        <v>141500</v>
      </c>
      <c r="M6889" s="37">
        <f t="shared" ref="M6889:O6889" si="5920">SUM(M6890:M6892)</f>
        <v>31500</v>
      </c>
      <c r="N6889" s="37">
        <f t="shared" si="5920"/>
        <v>71500</v>
      </c>
      <c r="O6889" s="37">
        <f t="shared" si="5920"/>
        <v>38500</v>
      </c>
      <c r="P6889" s="37">
        <f t="shared" si="5860"/>
        <v>209300</v>
      </c>
      <c r="Q6889" s="37">
        <f t="shared" si="5898"/>
        <v>97.122969837587007</v>
      </c>
    </row>
    <row r="6890" spans="1:17">
      <c r="A6890" s="12" t="s">
        <v>2204</v>
      </c>
      <c r="B6890" s="12" t="s">
        <v>2246</v>
      </c>
      <c r="C6890" s="12" t="s">
        <v>882</v>
      </c>
      <c r="D6890" s="12" t="s">
        <v>2247</v>
      </c>
      <c r="E6890" s="11" t="s">
        <v>123</v>
      </c>
      <c r="F6890" s="12" t="s">
        <v>0</v>
      </c>
      <c r="G6890" s="84" t="s">
        <v>0</v>
      </c>
      <c r="H6890" s="13" t="s">
        <v>54</v>
      </c>
      <c r="I6890" s="38">
        <v>154300</v>
      </c>
      <c r="J6890" s="38">
        <f t="shared" ref="J6890" si="5921">SUM(J6941,J6985,J7030,J7074,J7120,J7166)</f>
        <v>134300</v>
      </c>
      <c r="K6890" s="38">
        <f t="shared" ref="K6890" si="5922">SUM(K6941,K6985,K7030,K7074,K7120,K7166)</f>
        <v>27800</v>
      </c>
      <c r="L6890" s="38">
        <f t="shared" si="5858"/>
        <v>101500</v>
      </c>
      <c r="M6890" s="38">
        <f t="shared" ref="M6890:O6890" si="5923">SUM(M6941,M6985,M7030,M7074,M7120,M7166)</f>
        <v>21500</v>
      </c>
      <c r="N6890" s="38">
        <f t="shared" si="5923"/>
        <v>41500</v>
      </c>
      <c r="O6890" s="38">
        <f t="shared" si="5923"/>
        <v>38500</v>
      </c>
      <c r="P6890" s="38">
        <f t="shared" si="5860"/>
        <v>129300</v>
      </c>
      <c r="Q6890" s="38">
        <f t="shared" si="5898"/>
        <v>96.276991809381983</v>
      </c>
    </row>
    <row r="6891" spans="1:17">
      <c r="A6891" s="12" t="s">
        <v>2204</v>
      </c>
      <c r="B6891" s="12" t="s">
        <v>2246</v>
      </c>
      <c r="C6891" s="12" t="s">
        <v>882</v>
      </c>
      <c r="D6891" s="12" t="s">
        <v>2247</v>
      </c>
      <c r="E6891" s="11" t="s">
        <v>218</v>
      </c>
      <c r="F6891" s="12" t="s">
        <v>0</v>
      </c>
      <c r="G6891" s="84" t="s">
        <v>0</v>
      </c>
      <c r="H6891" s="13" t="s">
        <v>56</v>
      </c>
      <c r="I6891" s="38">
        <v>1100</v>
      </c>
      <c r="J6891" s="38">
        <f t="shared" ref="J6891" si="5924">SUM(J6986,J7121)</f>
        <v>41100</v>
      </c>
      <c r="K6891" s="38">
        <f t="shared" ref="K6891" si="5925">SUM(K6986,K7121)</f>
        <v>40000</v>
      </c>
      <c r="L6891" s="38">
        <f t="shared" si="5858"/>
        <v>0</v>
      </c>
      <c r="M6891" s="38">
        <f t="shared" ref="M6891:O6891" si="5926">SUM(M6986,M7121)</f>
        <v>0</v>
      </c>
      <c r="N6891" s="38">
        <f t="shared" si="5926"/>
        <v>0</v>
      </c>
      <c r="O6891" s="38">
        <f t="shared" si="5926"/>
        <v>0</v>
      </c>
      <c r="P6891" s="38">
        <f t="shared" si="5860"/>
        <v>40000</v>
      </c>
      <c r="Q6891" s="38">
        <f t="shared" si="5898"/>
        <v>97.323600973236012</v>
      </c>
    </row>
    <row r="6892" spans="1:17">
      <c r="A6892" s="12" t="s">
        <v>2204</v>
      </c>
      <c r="B6892" s="12" t="s">
        <v>2246</v>
      </c>
      <c r="C6892" s="12" t="s">
        <v>882</v>
      </c>
      <c r="D6892" s="12" t="s">
        <v>2247</v>
      </c>
      <c r="E6892" s="11" t="s">
        <v>329</v>
      </c>
      <c r="F6892" s="12" t="s">
        <v>0</v>
      </c>
      <c r="G6892" s="84" t="s">
        <v>0</v>
      </c>
      <c r="H6892" s="13" t="s">
        <v>57</v>
      </c>
      <c r="I6892" s="38">
        <v>45100</v>
      </c>
      <c r="J6892" s="38">
        <f t="shared" ref="J6892" si="5927">SUM(J6942,J7075,J7122)</f>
        <v>40100</v>
      </c>
      <c r="K6892" s="38">
        <f t="shared" ref="K6892" si="5928">SUM(K6942,K7075,K7122)</f>
        <v>0</v>
      </c>
      <c r="L6892" s="38">
        <f t="shared" si="5858"/>
        <v>40000</v>
      </c>
      <c r="M6892" s="38">
        <f t="shared" ref="M6892:O6892" si="5929">SUM(M6942,M7075,M7122)</f>
        <v>10000</v>
      </c>
      <c r="N6892" s="38">
        <f t="shared" si="5929"/>
        <v>30000</v>
      </c>
      <c r="O6892" s="38">
        <f t="shared" si="5929"/>
        <v>0</v>
      </c>
      <c r="P6892" s="38">
        <f t="shared" si="5860"/>
        <v>40000</v>
      </c>
      <c r="Q6892" s="38">
        <f t="shared" si="5898"/>
        <v>99.750623441396513</v>
      </c>
    </row>
    <row r="6893" spans="1:17">
      <c r="A6893" s="13" t="s">
        <v>0</v>
      </c>
      <c r="B6893" s="13" t="s">
        <v>0</v>
      </c>
      <c r="C6893" s="13" t="s">
        <v>0</v>
      </c>
      <c r="D6893" s="13" t="s">
        <v>0</v>
      </c>
      <c r="E6893" s="13" t="s">
        <v>0</v>
      </c>
      <c r="F6893" s="13" t="s">
        <v>0</v>
      </c>
      <c r="G6893" s="84" t="s">
        <v>0</v>
      </c>
      <c r="H6893" s="24" t="s">
        <v>885</v>
      </c>
      <c r="I6893" s="36">
        <v>19972289</v>
      </c>
      <c r="J6893" s="36">
        <f t="shared" ref="J6893" si="5930">SUM(J6863,J6884,J6888)</f>
        <v>20010250</v>
      </c>
      <c r="K6893" s="36">
        <f t="shared" ref="K6893" si="5931">SUM(K6863,K6884,K6888)</f>
        <v>10360437</v>
      </c>
      <c r="L6893" s="36">
        <f t="shared" si="5858"/>
        <v>4846872</v>
      </c>
      <c r="M6893" s="36">
        <f t="shared" ref="M6893:O6893" si="5932">SUM(M6863,M6884,M6888)</f>
        <v>1570494</v>
      </c>
      <c r="N6893" s="36">
        <f t="shared" si="5932"/>
        <v>1677189</v>
      </c>
      <c r="O6893" s="36">
        <f t="shared" si="5932"/>
        <v>1599189</v>
      </c>
      <c r="P6893" s="36">
        <f t="shared" si="5860"/>
        <v>15207309</v>
      </c>
      <c r="Q6893" s="36">
        <f t="shared" si="5898"/>
        <v>75.997596231931126</v>
      </c>
    </row>
    <row r="6894" spans="1:17" ht="15.75" thickBot="1">
      <c r="A6894" s="13" t="s">
        <v>0</v>
      </c>
      <c r="B6894" s="13" t="s">
        <v>0</v>
      </c>
      <c r="C6894" s="13" t="s">
        <v>0</v>
      </c>
      <c r="D6894" s="13" t="s">
        <v>0</v>
      </c>
      <c r="E6894" s="13" t="s">
        <v>0</v>
      </c>
      <c r="F6894" s="13" t="s">
        <v>0</v>
      </c>
      <c r="G6894" s="84" t="s">
        <v>0</v>
      </c>
      <c r="H6894" s="18" t="s">
        <v>125</v>
      </c>
      <c r="I6894" s="37">
        <v>483</v>
      </c>
      <c r="J6894" s="37">
        <f>SUM(J6944,J6988,J7032,J7077,J7124,J7168)</f>
        <v>483</v>
      </c>
      <c r="K6894" s="37">
        <f>SUM(K6944,K6988,K7032,K7077,K7124,K7168)</f>
        <v>0</v>
      </c>
      <c r="L6894" s="37"/>
      <c r="M6894" s="37">
        <f>SUM(M6944,M6988,M7032,M7077,M7124,M7168)</f>
        <v>0</v>
      </c>
      <c r="N6894" s="37">
        <f t="shared" ref="N6894:O6894" si="5933">SUM(N6944,N6988,N7032,N7077,N7124,N7168)</f>
        <v>0</v>
      </c>
      <c r="O6894" s="37">
        <f t="shared" si="5933"/>
        <v>0</v>
      </c>
      <c r="P6894" s="37"/>
      <c r="Q6894" s="37">
        <f t="shared" si="5898"/>
        <v>0</v>
      </c>
    </row>
    <row r="6895" spans="1:17" ht="45.75" thickBot="1">
      <c r="A6895" s="109" t="s">
        <v>0</v>
      </c>
      <c r="B6895" s="109" t="s">
        <v>0</v>
      </c>
      <c r="C6895" s="109" t="s">
        <v>0</v>
      </c>
      <c r="D6895" s="109" t="s">
        <v>0</v>
      </c>
      <c r="E6895" s="109" t="s">
        <v>0</v>
      </c>
      <c r="F6895" s="109" t="s">
        <v>0</v>
      </c>
      <c r="G6895" s="121" t="s">
        <v>0</v>
      </c>
      <c r="H6895" s="1" t="s">
        <v>126</v>
      </c>
      <c r="I6895" s="1" t="s">
        <v>3016</v>
      </c>
      <c r="J6895" s="1" t="s">
        <v>3199</v>
      </c>
      <c r="K6895" s="1" t="s">
        <v>3198</v>
      </c>
      <c r="L6895" s="1" t="s">
        <v>3191</v>
      </c>
      <c r="M6895" s="1" t="s">
        <v>3193</v>
      </c>
      <c r="N6895" s="1" t="s">
        <v>3194</v>
      </c>
      <c r="O6895" s="1" t="s">
        <v>3195</v>
      </c>
      <c r="P6895" s="1" t="s">
        <v>3192</v>
      </c>
      <c r="Q6895" s="1" t="s">
        <v>3185</v>
      </c>
    </row>
    <row r="6896" spans="1:17">
      <c r="A6896" s="110"/>
      <c r="B6896" s="110"/>
      <c r="C6896" s="110"/>
      <c r="D6896" s="110"/>
      <c r="E6896" s="110"/>
      <c r="F6896" s="110"/>
      <c r="G6896" s="122"/>
      <c r="H6896" s="26" t="s">
        <v>0</v>
      </c>
      <c r="I6896" s="28">
        <v>1</v>
      </c>
      <c r="J6896" s="28">
        <v>2</v>
      </c>
      <c r="K6896" s="28">
        <v>3</v>
      </c>
      <c r="L6896" s="28" t="s">
        <v>3186</v>
      </c>
      <c r="M6896" s="28">
        <v>5</v>
      </c>
      <c r="N6896" s="28">
        <v>6</v>
      </c>
      <c r="O6896" s="28">
        <v>7</v>
      </c>
      <c r="P6896" s="28" t="s">
        <v>3187</v>
      </c>
      <c r="Q6896" s="28">
        <v>9</v>
      </c>
    </row>
    <row r="6897" spans="1:17">
      <c r="A6897" s="110"/>
      <c r="B6897" s="110"/>
      <c r="C6897" s="110"/>
      <c r="D6897" s="110"/>
      <c r="E6897" s="110"/>
      <c r="F6897" s="110"/>
      <c r="G6897" s="122"/>
      <c r="H6897" s="8" t="s">
        <v>2249</v>
      </c>
      <c r="I6897" s="39">
        <v>4568881</v>
      </c>
      <c r="J6897" s="39">
        <f t="shared" ref="J6897" si="5934">SUM(J6987)</f>
        <v>4564994</v>
      </c>
      <c r="K6897" s="39">
        <f t="shared" ref="K6897" si="5935">SUM(K6987)</f>
        <v>2301977</v>
      </c>
      <c r="L6897" s="39">
        <f t="shared" ref="L6897:L6900" si="5936">M6897+N6897+O6897</f>
        <v>1096250</v>
      </c>
      <c r="M6897" s="39">
        <f t="shared" ref="M6897:O6897" si="5937">SUM(M6987)</f>
        <v>376750</v>
      </c>
      <c r="N6897" s="39">
        <f t="shared" si="5937"/>
        <v>355000</v>
      </c>
      <c r="O6897" s="39">
        <f t="shared" si="5937"/>
        <v>364500</v>
      </c>
      <c r="P6897" s="39">
        <f t="shared" ref="P6897:P6900" si="5938">SUM(K6897+L6897)</f>
        <v>3398227</v>
      </c>
      <c r="Q6897" s="39">
        <f t="shared" si="5898"/>
        <v>74.440995979403255</v>
      </c>
    </row>
    <row r="6898" spans="1:17">
      <c r="A6898" s="110"/>
      <c r="B6898" s="110"/>
      <c r="C6898" s="110"/>
      <c r="D6898" s="110"/>
      <c r="E6898" s="110"/>
      <c r="F6898" s="110"/>
      <c r="G6898" s="122"/>
      <c r="H6898" s="8" t="s">
        <v>2244</v>
      </c>
      <c r="I6898" s="39">
        <v>2969601</v>
      </c>
      <c r="J6898" s="39">
        <f t="shared" ref="J6898" si="5939">SUM(J7047,J7049,J7050,J7051,J7052,J7053,J7055,J7057,J7058,J7059,J7060,J7061,J7062,J7063,J7064,J7066,J7067,J7074,J7075)</f>
        <v>2928685</v>
      </c>
      <c r="K6898" s="39">
        <f t="shared" ref="K6898" si="5940">SUM(K7047,K7049,K7050,K7051,K7052,K7053,K7055,K7057,K7058,K7059,K7060,K7061,K7062,K7063,K7064,K7066,K7067,K7074,K7075)</f>
        <v>1590872</v>
      </c>
      <c r="L6898" s="39">
        <f t="shared" si="5936"/>
        <v>670584</v>
      </c>
      <c r="M6898" s="39">
        <f t="shared" ref="M6898:O6898" si="5941">SUM(M7047,M7049,M7050,M7051,M7052,M7053,M7055,M7057,M7058,M7059,M7060,M7061,M7062,M7063,M7064,M7066,M7067,M7074,M7075)</f>
        <v>216234</v>
      </c>
      <c r="N6898" s="39">
        <f t="shared" si="5941"/>
        <v>228675</v>
      </c>
      <c r="O6898" s="39">
        <f t="shared" si="5941"/>
        <v>225675</v>
      </c>
      <c r="P6898" s="39">
        <f t="shared" si="5938"/>
        <v>2261456</v>
      </c>
      <c r="Q6898" s="39">
        <f t="shared" si="5898"/>
        <v>77.217454249944936</v>
      </c>
    </row>
    <row r="6899" spans="1:17">
      <c r="A6899" s="110"/>
      <c r="B6899" s="110"/>
      <c r="C6899" s="110"/>
      <c r="D6899" s="110"/>
      <c r="E6899" s="110"/>
      <c r="F6899" s="110"/>
      <c r="G6899" s="122"/>
      <c r="H6899" s="8" t="s">
        <v>418</v>
      </c>
      <c r="I6899" s="39">
        <v>12433807</v>
      </c>
      <c r="J6899" s="39">
        <f t="shared" ref="J6899" si="5942">SUM(J6943,J7031,J7068,J7071,J7123,J7167)</f>
        <v>12516571</v>
      </c>
      <c r="K6899" s="39">
        <f t="shared" ref="K6899" si="5943">SUM(K6943,K7031,K7068,K7071,K7123,K7167)</f>
        <v>6467588</v>
      </c>
      <c r="L6899" s="39">
        <f t="shared" si="5936"/>
        <v>3080038</v>
      </c>
      <c r="M6899" s="39">
        <f t="shared" ref="M6899:O6899" si="5944">SUM(M6943,M7031,M7068,M7071,M7123,M7167)</f>
        <v>977510</v>
      </c>
      <c r="N6899" s="39">
        <f t="shared" si="5944"/>
        <v>1093514</v>
      </c>
      <c r="O6899" s="39">
        <f t="shared" si="5944"/>
        <v>1009014</v>
      </c>
      <c r="P6899" s="39">
        <f t="shared" si="5938"/>
        <v>9547626</v>
      </c>
      <c r="Q6899" s="39">
        <f t="shared" si="5898"/>
        <v>76.279885281679782</v>
      </c>
    </row>
    <row r="6900" spans="1:17">
      <c r="A6900" s="111"/>
      <c r="B6900" s="111"/>
      <c r="C6900" s="111"/>
      <c r="D6900" s="111"/>
      <c r="E6900" s="111"/>
      <c r="F6900" s="111"/>
      <c r="G6900" s="123"/>
      <c r="H6900" s="10" t="s">
        <v>68</v>
      </c>
      <c r="I6900" s="39">
        <v>19972289</v>
      </c>
      <c r="J6900" s="39">
        <f t="shared" ref="J6900" si="5945">SUM(J6897:J6899)</f>
        <v>20010250</v>
      </c>
      <c r="K6900" s="39">
        <f t="shared" ref="K6900" si="5946">SUM(K6897:K6899)</f>
        <v>10360437</v>
      </c>
      <c r="L6900" s="39">
        <f t="shared" si="5936"/>
        <v>4846872</v>
      </c>
      <c r="M6900" s="39">
        <f t="shared" ref="M6900:O6900" si="5947">SUM(M6897:M6899)</f>
        <v>1570494</v>
      </c>
      <c r="N6900" s="39">
        <f t="shared" si="5947"/>
        <v>1677189</v>
      </c>
      <c r="O6900" s="39">
        <f t="shared" si="5947"/>
        <v>1599189</v>
      </c>
      <c r="P6900" s="39">
        <f t="shared" si="5938"/>
        <v>15207309</v>
      </c>
      <c r="Q6900" s="39">
        <f t="shared" si="5898"/>
        <v>75.997596231931126</v>
      </c>
    </row>
    <row r="6901" spans="1:17">
      <c r="A6901" s="13" t="s">
        <v>0</v>
      </c>
      <c r="B6901" s="13" t="s">
        <v>0</v>
      </c>
      <c r="C6901" s="13" t="s">
        <v>0</v>
      </c>
      <c r="D6901" s="13" t="s">
        <v>0</v>
      </c>
      <c r="E6901" s="13" t="s">
        <v>0</v>
      </c>
      <c r="F6901" s="13" t="s">
        <v>0</v>
      </c>
      <c r="G6901" s="84" t="s">
        <v>0</v>
      </c>
      <c r="H6901" s="27" t="s">
        <v>0</v>
      </c>
      <c r="I6901" s="27"/>
      <c r="J6901" s="27"/>
      <c r="K6901" s="27"/>
      <c r="L6901" s="27"/>
      <c r="M6901" s="27"/>
      <c r="N6901" s="27"/>
      <c r="O6901" s="27"/>
      <c r="P6901" s="27"/>
      <c r="Q6901" s="27" t="str">
        <f t="shared" si="5898"/>
        <v>-</v>
      </c>
    </row>
    <row r="6902" spans="1:17">
      <c r="A6902" s="13" t="s">
        <v>0</v>
      </c>
      <c r="B6902" s="13" t="s">
        <v>0</v>
      </c>
      <c r="C6902" s="13" t="s">
        <v>0</v>
      </c>
      <c r="D6902" s="13" t="s">
        <v>0</v>
      </c>
      <c r="E6902" s="13" t="s">
        <v>0</v>
      </c>
      <c r="F6902" s="13" t="s">
        <v>0</v>
      </c>
      <c r="G6902" s="84" t="s">
        <v>0</v>
      </c>
      <c r="H6902" s="24" t="s">
        <v>2250</v>
      </c>
      <c r="I6902" s="36">
        <v>19972289</v>
      </c>
      <c r="J6902" s="36">
        <f t="shared" ref="J6902" si="5948">SUM(J6893)</f>
        <v>20010250</v>
      </c>
      <c r="K6902" s="36">
        <f t="shared" ref="K6902:K6903" si="5949">SUM(K6893)</f>
        <v>10360437</v>
      </c>
      <c r="L6902" s="36">
        <f t="shared" ref="L6902:L6903" si="5950">M6902+N6902+O6902</f>
        <v>4846872</v>
      </c>
      <c r="M6902" s="36">
        <f t="shared" ref="M6902:O6903" si="5951">SUM(M6893)</f>
        <v>1570494</v>
      </c>
      <c r="N6902" s="36">
        <f t="shared" si="5951"/>
        <v>1677189</v>
      </c>
      <c r="O6902" s="36">
        <f t="shared" si="5951"/>
        <v>1599189</v>
      </c>
      <c r="P6902" s="36">
        <f t="shared" ref="P6902:P6903" si="5952">SUM(K6902+L6902)</f>
        <v>15207309</v>
      </c>
      <c r="Q6902" s="36">
        <f t="shared" si="5898"/>
        <v>75.997596231931126</v>
      </c>
    </row>
    <row r="6903" spans="1:17">
      <c r="A6903" s="13" t="s">
        <v>0</v>
      </c>
      <c r="B6903" s="13" t="s">
        <v>0</v>
      </c>
      <c r="C6903" s="13" t="s">
        <v>0</v>
      </c>
      <c r="D6903" s="13" t="s">
        <v>0</v>
      </c>
      <c r="E6903" s="13" t="s">
        <v>0</v>
      </c>
      <c r="F6903" s="13" t="s">
        <v>0</v>
      </c>
      <c r="G6903" s="84" t="s">
        <v>0</v>
      </c>
      <c r="H6903" s="18" t="s">
        <v>125</v>
      </c>
      <c r="I6903" s="37">
        <v>483</v>
      </c>
      <c r="J6903" s="37">
        <f t="shared" ref="J6903" si="5953">SUM(J6894)</f>
        <v>483</v>
      </c>
      <c r="K6903" s="37">
        <f t="shared" si="5949"/>
        <v>0</v>
      </c>
      <c r="L6903" s="37">
        <f t="shared" si="5950"/>
        <v>0</v>
      </c>
      <c r="M6903" s="37">
        <f t="shared" si="5951"/>
        <v>0</v>
      </c>
      <c r="N6903" s="37">
        <f t="shared" si="5951"/>
        <v>0</v>
      </c>
      <c r="O6903" s="37">
        <f t="shared" si="5951"/>
        <v>0</v>
      </c>
      <c r="P6903" s="37">
        <f t="shared" si="5952"/>
        <v>0</v>
      </c>
      <c r="Q6903" s="37">
        <f t="shared" si="5898"/>
        <v>0</v>
      </c>
    </row>
    <row r="6904" spans="1:17" ht="15.75" thickBot="1">
      <c r="A6904" s="17" t="s">
        <v>2204</v>
      </c>
      <c r="B6904" s="17" t="s">
        <v>129</v>
      </c>
      <c r="C6904" s="12" t="s">
        <v>0</v>
      </c>
      <c r="D6904" s="12" t="s">
        <v>0</v>
      </c>
      <c r="E6904" s="18" t="s">
        <v>0</v>
      </c>
      <c r="F6904" s="18" t="s">
        <v>0</v>
      </c>
      <c r="G6904" s="81" t="s">
        <v>0</v>
      </c>
      <c r="H6904" s="18" t="s">
        <v>0</v>
      </c>
      <c r="I6904" s="11"/>
      <c r="J6904" s="11"/>
      <c r="K6904" s="11"/>
      <c r="L6904" s="11"/>
      <c r="M6904" s="11"/>
      <c r="N6904" s="11"/>
      <c r="O6904" s="11"/>
      <c r="P6904" s="11"/>
      <c r="Q6904" s="11" t="str">
        <f t="shared" si="5898"/>
        <v>-</v>
      </c>
    </row>
    <row r="6905" spans="1:17" ht="45.75" thickBot="1">
      <c r="A6905" s="1" t="s">
        <v>82</v>
      </c>
      <c r="B6905" s="1" t="s">
        <v>83</v>
      </c>
      <c r="C6905" s="1" t="s">
        <v>84</v>
      </c>
      <c r="D6905" s="19" t="s">
        <v>0</v>
      </c>
      <c r="E6905" s="1" t="s">
        <v>85</v>
      </c>
      <c r="F6905" s="1" t="s">
        <v>86</v>
      </c>
      <c r="G6905" s="82" t="s">
        <v>87</v>
      </c>
      <c r="H6905" s="1" t="s">
        <v>1</v>
      </c>
      <c r="I6905" s="1" t="s">
        <v>3016</v>
      </c>
      <c r="J6905" s="1" t="s">
        <v>3199</v>
      </c>
      <c r="K6905" s="1" t="s">
        <v>3198</v>
      </c>
      <c r="L6905" s="1" t="s">
        <v>3191</v>
      </c>
      <c r="M6905" s="1" t="s">
        <v>3193</v>
      </c>
      <c r="N6905" s="1" t="s">
        <v>3194</v>
      </c>
      <c r="O6905" s="1" t="s">
        <v>3195</v>
      </c>
      <c r="P6905" s="1" t="s">
        <v>3192</v>
      </c>
      <c r="Q6905" s="1" t="s">
        <v>3185</v>
      </c>
    </row>
    <row r="6906" spans="1:17">
      <c r="A6906" s="20" t="s">
        <v>0</v>
      </c>
      <c r="B6906" s="20" t="s">
        <v>0</v>
      </c>
      <c r="C6906" s="20" t="s">
        <v>0</v>
      </c>
      <c r="D6906" s="21" t="s">
        <v>0</v>
      </c>
      <c r="E6906" s="21" t="s">
        <v>0</v>
      </c>
      <c r="F6906" s="22" t="s">
        <v>0</v>
      </c>
      <c r="G6906" s="83" t="s">
        <v>0</v>
      </c>
      <c r="H6906" s="23" t="s">
        <v>0</v>
      </c>
      <c r="I6906" s="28">
        <v>1</v>
      </c>
      <c r="J6906" s="28">
        <v>2</v>
      </c>
      <c r="K6906" s="28">
        <v>3</v>
      </c>
      <c r="L6906" s="28" t="s">
        <v>3186</v>
      </c>
      <c r="M6906" s="28">
        <v>5</v>
      </c>
      <c r="N6906" s="28">
        <v>6</v>
      </c>
      <c r="O6906" s="28">
        <v>7</v>
      </c>
      <c r="P6906" s="28" t="s">
        <v>3187</v>
      </c>
      <c r="Q6906" s="28">
        <v>9</v>
      </c>
    </row>
    <row r="6907" spans="1:17">
      <c r="A6907" s="17" t="s">
        <v>2204</v>
      </c>
      <c r="B6907" s="17" t="s">
        <v>129</v>
      </c>
      <c r="C6907" s="12" t="s">
        <v>88</v>
      </c>
      <c r="D6907" s="12" t="s">
        <v>2251</v>
      </c>
      <c r="E6907" s="18" t="s">
        <v>0</v>
      </c>
      <c r="F6907" s="18" t="s">
        <v>0</v>
      </c>
      <c r="G6907" s="81" t="s">
        <v>0</v>
      </c>
      <c r="H6907" s="18" t="s">
        <v>2252</v>
      </c>
      <c r="I6907" s="11"/>
      <c r="J6907" s="11"/>
      <c r="K6907" s="11"/>
      <c r="L6907" s="11"/>
      <c r="M6907" s="11"/>
      <c r="N6907" s="11"/>
      <c r="O6907" s="11"/>
      <c r="P6907" s="11"/>
      <c r="Q6907" s="11" t="str">
        <f t="shared" si="5898"/>
        <v>-</v>
      </c>
    </row>
    <row r="6908" spans="1:17" ht="22.5">
      <c r="A6908" s="17" t="s">
        <v>0</v>
      </c>
      <c r="B6908" s="17" t="s">
        <v>0</v>
      </c>
      <c r="C6908" s="17" t="s">
        <v>0</v>
      </c>
      <c r="D6908" s="18" t="s">
        <v>0</v>
      </c>
      <c r="E6908" s="18" t="s">
        <v>0</v>
      </c>
      <c r="F6908" s="18" t="s">
        <v>0</v>
      </c>
      <c r="G6908" s="81" t="s">
        <v>0</v>
      </c>
      <c r="H6908" s="24" t="s">
        <v>27</v>
      </c>
      <c r="I6908" s="29">
        <v>6813805</v>
      </c>
      <c r="J6908" s="29">
        <f t="shared" ref="J6908" si="5954">SUM(J6909,J6917,J6919)</f>
        <v>6819677</v>
      </c>
      <c r="K6908" s="29">
        <f t="shared" ref="K6908" si="5955">SUM(K6909,K6917,K6919)</f>
        <v>3423681</v>
      </c>
      <c r="L6908" s="29">
        <f t="shared" ref="L6908:L6944" si="5956">M6908+N6908+O6908</f>
        <v>1700881</v>
      </c>
      <c r="M6908" s="29">
        <f t="shared" ref="M6908:O6908" si="5957">SUM(M6909,M6917,M6919)</f>
        <v>558531</v>
      </c>
      <c r="N6908" s="29">
        <f t="shared" si="5957"/>
        <v>589725</v>
      </c>
      <c r="O6908" s="29">
        <f t="shared" si="5957"/>
        <v>552625</v>
      </c>
      <c r="P6908" s="29">
        <f t="shared" ref="P6908:P6944" si="5958">SUM(K6908+L6908)</f>
        <v>5124562</v>
      </c>
      <c r="Q6908" s="29">
        <f t="shared" si="5898"/>
        <v>75.143764140149159</v>
      </c>
    </row>
    <row r="6909" spans="1:17">
      <c r="A6909" s="12" t="s">
        <v>2204</v>
      </c>
      <c r="B6909" s="12" t="s">
        <v>129</v>
      </c>
      <c r="C6909" s="12" t="s">
        <v>88</v>
      </c>
      <c r="D6909" s="12" t="s">
        <v>2251</v>
      </c>
      <c r="E6909" s="18" t="s">
        <v>2</v>
      </c>
      <c r="F6909" s="18" t="s">
        <v>0</v>
      </c>
      <c r="G6909" s="81" t="s">
        <v>0</v>
      </c>
      <c r="H6909" s="18" t="s">
        <v>3</v>
      </c>
      <c r="I6909" s="3">
        <v>5745760</v>
      </c>
      <c r="J6909" s="3">
        <f t="shared" ref="J6909" si="5959">SUM(J6910:J6911)</f>
        <v>5758632</v>
      </c>
      <c r="K6909" s="3">
        <f t="shared" ref="K6909" si="5960">SUM(K6910:K6911)</f>
        <v>2826462</v>
      </c>
      <c r="L6909" s="3">
        <f t="shared" si="5956"/>
        <v>1410600</v>
      </c>
      <c r="M6909" s="3">
        <f t="shared" ref="M6909:O6909" si="5961">SUM(M6910:M6911)</f>
        <v>474200</v>
      </c>
      <c r="N6909" s="3">
        <f t="shared" si="5961"/>
        <v>472200</v>
      </c>
      <c r="O6909" s="3">
        <f t="shared" si="5961"/>
        <v>464200</v>
      </c>
      <c r="P6909" s="3">
        <f t="shared" si="5958"/>
        <v>4237062</v>
      </c>
      <c r="Q6909" s="3">
        <f t="shared" si="5898"/>
        <v>73.577578841641554</v>
      </c>
    </row>
    <row r="6910" spans="1:17">
      <c r="A6910" s="12" t="s">
        <v>2204</v>
      </c>
      <c r="B6910" s="12" t="s">
        <v>129</v>
      </c>
      <c r="C6910" s="12" t="s">
        <v>88</v>
      </c>
      <c r="D6910" s="12" t="s">
        <v>2251</v>
      </c>
      <c r="E6910" s="11">
        <v>6111</v>
      </c>
      <c r="F6910" s="12"/>
      <c r="G6910" s="84">
        <v>107</v>
      </c>
      <c r="H6910" s="13" t="s">
        <v>4</v>
      </c>
      <c r="I6910" s="2">
        <v>5049960</v>
      </c>
      <c r="J6910" s="2">
        <v>5049960</v>
      </c>
      <c r="K6910" s="2">
        <v>2429255</v>
      </c>
      <c r="L6910" s="2">
        <f t="shared" si="5956"/>
        <v>1260000</v>
      </c>
      <c r="M6910" s="2">
        <v>420000</v>
      </c>
      <c r="N6910" s="2">
        <v>420000</v>
      </c>
      <c r="O6910" s="2">
        <v>420000</v>
      </c>
      <c r="P6910" s="2">
        <f t="shared" si="5958"/>
        <v>3689255</v>
      </c>
      <c r="Q6910" s="2">
        <f t="shared" si="5898"/>
        <v>73.055133109965226</v>
      </c>
    </row>
    <row r="6911" spans="1:17">
      <c r="A6911" s="17" t="s">
        <v>2204</v>
      </c>
      <c r="B6911" s="17" t="s">
        <v>129</v>
      </c>
      <c r="C6911" s="17" t="s">
        <v>88</v>
      </c>
      <c r="D6911" s="17" t="s">
        <v>2251</v>
      </c>
      <c r="E6911" s="17" t="s">
        <v>91</v>
      </c>
      <c r="F6911" s="12" t="s">
        <v>0</v>
      </c>
      <c r="G6911" s="84" t="s">
        <v>0</v>
      </c>
      <c r="H6911" s="18" t="s">
        <v>5</v>
      </c>
      <c r="I6911" s="3">
        <v>695800</v>
      </c>
      <c r="J6911" s="3">
        <f t="shared" ref="J6911:K6911" si="5962">SUM(J6912:J6916)</f>
        <v>708672</v>
      </c>
      <c r="K6911" s="3">
        <f t="shared" si="5962"/>
        <v>397207</v>
      </c>
      <c r="L6911" s="3">
        <f t="shared" si="5956"/>
        <v>150600</v>
      </c>
      <c r="M6911" s="3">
        <f t="shared" ref="M6911:O6911" si="5963">SUM(M6912:M6916)</f>
        <v>54200</v>
      </c>
      <c r="N6911" s="3">
        <f t="shared" si="5963"/>
        <v>52200</v>
      </c>
      <c r="O6911" s="3">
        <f t="shared" si="5963"/>
        <v>44200</v>
      </c>
      <c r="P6911" s="3">
        <f t="shared" si="5958"/>
        <v>547807</v>
      </c>
      <c r="Q6911" s="3">
        <f t="shared" si="5898"/>
        <v>77.300500090309768</v>
      </c>
    </row>
    <row r="6912" spans="1:17">
      <c r="A6912" s="12" t="s">
        <v>2204</v>
      </c>
      <c r="B6912" s="12" t="s">
        <v>129</v>
      </c>
      <c r="C6912" s="12" t="s">
        <v>88</v>
      </c>
      <c r="D6912" s="12" t="s">
        <v>2251</v>
      </c>
      <c r="E6912" s="11">
        <v>6112</v>
      </c>
      <c r="F6912" s="12" t="s">
        <v>2253</v>
      </c>
      <c r="G6912" s="84">
        <v>107</v>
      </c>
      <c r="H6912" s="13" t="s">
        <v>9</v>
      </c>
      <c r="I6912" s="2">
        <v>120000</v>
      </c>
      <c r="J6912" s="2">
        <v>120000</v>
      </c>
      <c r="K6912" s="2">
        <v>58864</v>
      </c>
      <c r="L6912" s="2">
        <f t="shared" si="5956"/>
        <v>30000</v>
      </c>
      <c r="M6912" s="2">
        <v>10000</v>
      </c>
      <c r="N6912" s="2">
        <v>10000</v>
      </c>
      <c r="O6912" s="2">
        <v>10000</v>
      </c>
      <c r="P6912" s="2">
        <f t="shared" si="5958"/>
        <v>88864</v>
      </c>
      <c r="Q6912" s="2">
        <f t="shared" si="5898"/>
        <v>74.053333333333342</v>
      </c>
    </row>
    <row r="6913" spans="1:17">
      <c r="A6913" s="12" t="s">
        <v>2204</v>
      </c>
      <c r="B6913" s="12" t="s">
        <v>129</v>
      </c>
      <c r="C6913" s="12" t="s">
        <v>88</v>
      </c>
      <c r="D6913" s="12" t="s">
        <v>2251</v>
      </c>
      <c r="E6913" s="11">
        <v>6112</v>
      </c>
      <c r="F6913" s="12" t="s">
        <v>2254</v>
      </c>
      <c r="G6913" s="84">
        <v>107</v>
      </c>
      <c r="H6913" s="13" t="s">
        <v>10</v>
      </c>
      <c r="I6913" s="2">
        <v>409800</v>
      </c>
      <c r="J6913" s="2">
        <v>409800</v>
      </c>
      <c r="K6913" s="2">
        <v>199171</v>
      </c>
      <c r="L6913" s="2">
        <f t="shared" si="5956"/>
        <v>102600</v>
      </c>
      <c r="M6913" s="2">
        <v>34200</v>
      </c>
      <c r="N6913" s="2">
        <v>34200</v>
      </c>
      <c r="O6913" s="2">
        <v>34200</v>
      </c>
      <c r="P6913" s="2">
        <f t="shared" si="5958"/>
        <v>301771</v>
      </c>
      <c r="Q6913" s="2">
        <f t="shared" si="5898"/>
        <v>73.638604197169357</v>
      </c>
    </row>
    <row r="6914" spans="1:17">
      <c r="A6914" s="12" t="s">
        <v>2204</v>
      </c>
      <c r="B6914" s="12" t="s">
        <v>129</v>
      </c>
      <c r="C6914" s="12" t="s">
        <v>88</v>
      </c>
      <c r="D6914" s="12" t="s">
        <v>2251</v>
      </c>
      <c r="E6914" s="11">
        <v>6112</v>
      </c>
      <c r="F6914" s="12" t="s">
        <v>2255</v>
      </c>
      <c r="G6914" s="84">
        <v>107</v>
      </c>
      <c r="H6914" s="13" t="s">
        <v>7</v>
      </c>
      <c r="I6914" s="2">
        <v>80000</v>
      </c>
      <c r="J6914" s="2">
        <v>92872</v>
      </c>
      <c r="K6914" s="2">
        <v>92872</v>
      </c>
      <c r="L6914" s="2">
        <f t="shared" si="5956"/>
        <v>0</v>
      </c>
      <c r="M6914" s="2"/>
      <c r="N6914" s="2"/>
      <c r="O6914" s="2"/>
      <c r="P6914" s="2">
        <f t="shared" si="5958"/>
        <v>92872</v>
      </c>
      <c r="Q6914" s="2">
        <f t="shared" si="5898"/>
        <v>100</v>
      </c>
    </row>
    <row r="6915" spans="1:17">
      <c r="A6915" s="12" t="s">
        <v>2204</v>
      </c>
      <c r="B6915" s="12" t="s">
        <v>129</v>
      </c>
      <c r="C6915" s="12" t="s">
        <v>88</v>
      </c>
      <c r="D6915" s="12" t="s">
        <v>2251</v>
      </c>
      <c r="E6915" s="11">
        <v>6112</v>
      </c>
      <c r="F6915" s="12" t="s">
        <v>2256</v>
      </c>
      <c r="G6915" s="84">
        <v>107</v>
      </c>
      <c r="H6915" s="13" t="s">
        <v>8</v>
      </c>
      <c r="I6915" s="2">
        <v>28000</v>
      </c>
      <c r="J6915" s="2">
        <v>28000</v>
      </c>
      <c r="K6915" s="2">
        <v>19300</v>
      </c>
      <c r="L6915" s="2">
        <f t="shared" si="5956"/>
        <v>8000</v>
      </c>
      <c r="M6915" s="2"/>
      <c r="N6915" s="2">
        <v>8000</v>
      </c>
      <c r="O6915" s="2"/>
      <c r="P6915" s="2">
        <f t="shared" si="5958"/>
        <v>27300</v>
      </c>
      <c r="Q6915" s="2">
        <f t="shared" si="5898"/>
        <v>97.5</v>
      </c>
    </row>
    <row r="6916" spans="1:17">
      <c r="A6916" s="12" t="s">
        <v>2204</v>
      </c>
      <c r="B6916" s="12" t="s">
        <v>129</v>
      </c>
      <c r="C6916" s="12" t="s">
        <v>88</v>
      </c>
      <c r="D6916" s="12" t="s">
        <v>2251</v>
      </c>
      <c r="E6916" s="11">
        <v>6112</v>
      </c>
      <c r="F6916" s="12" t="s">
        <v>2257</v>
      </c>
      <c r="G6916" s="84">
        <v>107</v>
      </c>
      <c r="H6916" s="13" t="s">
        <v>6</v>
      </c>
      <c r="I6916" s="2">
        <v>58000</v>
      </c>
      <c r="J6916" s="2">
        <v>58000</v>
      </c>
      <c r="K6916" s="2">
        <v>27000</v>
      </c>
      <c r="L6916" s="2">
        <f t="shared" si="5956"/>
        <v>10000</v>
      </c>
      <c r="M6916" s="2">
        <v>10000</v>
      </c>
      <c r="N6916" s="2"/>
      <c r="O6916" s="2"/>
      <c r="P6916" s="2">
        <f t="shared" si="5958"/>
        <v>37000</v>
      </c>
      <c r="Q6916" s="2">
        <f t="shared" si="5898"/>
        <v>63.793103448275865</v>
      </c>
    </row>
    <row r="6917" spans="1:17">
      <c r="A6917" s="12" t="s">
        <v>2204</v>
      </c>
      <c r="B6917" s="12" t="s">
        <v>129</v>
      </c>
      <c r="C6917" s="12" t="s">
        <v>88</v>
      </c>
      <c r="D6917" s="12" t="s">
        <v>2251</v>
      </c>
      <c r="E6917" s="18" t="s">
        <v>13</v>
      </c>
      <c r="F6917" s="18" t="s">
        <v>0</v>
      </c>
      <c r="G6917" s="81" t="s">
        <v>0</v>
      </c>
      <c r="H6917" s="18" t="s">
        <v>14</v>
      </c>
      <c r="I6917" s="3">
        <v>530245</v>
      </c>
      <c r="J6917" s="3">
        <f t="shared" ref="J6917:K6917" si="5964">SUM(J6918)</f>
        <v>530245</v>
      </c>
      <c r="K6917" s="3">
        <f t="shared" si="5964"/>
        <v>279847</v>
      </c>
      <c r="L6917" s="3">
        <f t="shared" si="5956"/>
        <v>145406</v>
      </c>
      <c r="M6917" s="3">
        <f t="shared" ref="M6917:O6917" si="5965">SUM(M6918)</f>
        <v>32606</v>
      </c>
      <c r="N6917" s="3">
        <f t="shared" si="5965"/>
        <v>68800</v>
      </c>
      <c r="O6917" s="3">
        <f t="shared" si="5965"/>
        <v>44000</v>
      </c>
      <c r="P6917" s="3">
        <f t="shared" si="5958"/>
        <v>425253</v>
      </c>
      <c r="Q6917" s="3">
        <f t="shared" si="5898"/>
        <v>80.199341813689898</v>
      </c>
    </row>
    <row r="6918" spans="1:17">
      <c r="A6918" s="12" t="s">
        <v>2204</v>
      </c>
      <c r="B6918" s="12" t="s">
        <v>129</v>
      </c>
      <c r="C6918" s="12" t="s">
        <v>88</v>
      </c>
      <c r="D6918" s="12" t="s">
        <v>2251</v>
      </c>
      <c r="E6918" s="11">
        <v>6121</v>
      </c>
      <c r="F6918" s="12"/>
      <c r="G6918" s="84">
        <v>107</v>
      </c>
      <c r="H6918" s="13" t="s">
        <v>15</v>
      </c>
      <c r="I6918" s="2">
        <v>530245</v>
      </c>
      <c r="J6918" s="2">
        <v>530245</v>
      </c>
      <c r="K6918" s="2">
        <v>279847</v>
      </c>
      <c r="L6918" s="2">
        <f t="shared" si="5956"/>
        <v>145406</v>
      </c>
      <c r="M6918" s="2">
        <v>32606</v>
      </c>
      <c r="N6918" s="2">
        <v>68800</v>
      </c>
      <c r="O6918" s="2">
        <v>44000</v>
      </c>
      <c r="P6918" s="2">
        <f t="shared" si="5958"/>
        <v>425253</v>
      </c>
      <c r="Q6918" s="2">
        <f t="shared" si="5898"/>
        <v>80.199341813689898</v>
      </c>
    </row>
    <row r="6919" spans="1:17">
      <c r="A6919" s="12" t="s">
        <v>2204</v>
      </c>
      <c r="B6919" s="12" t="s">
        <v>129</v>
      </c>
      <c r="C6919" s="12" t="s">
        <v>88</v>
      </c>
      <c r="D6919" s="12" t="s">
        <v>2251</v>
      </c>
      <c r="E6919" s="18" t="s">
        <v>16</v>
      </c>
      <c r="F6919" s="18" t="s">
        <v>0</v>
      </c>
      <c r="G6919" s="81" t="s">
        <v>0</v>
      </c>
      <c r="H6919" s="18" t="s">
        <v>17</v>
      </c>
      <c r="I6919" s="3">
        <v>537800</v>
      </c>
      <c r="J6919" s="3">
        <f t="shared" ref="J6919:K6919" si="5966">SUM(J6920:J6928)</f>
        <v>530800</v>
      </c>
      <c r="K6919" s="3">
        <f t="shared" si="5966"/>
        <v>317372</v>
      </c>
      <c r="L6919" s="3">
        <f t="shared" si="5956"/>
        <v>144875</v>
      </c>
      <c r="M6919" s="3">
        <f t="shared" ref="M6919:O6919" si="5967">SUM(M6920:M6928)</f>
        <v>51725</v>
      </c>
      <c r="N6919" s="3">
        <f t="shared" si="5967"/>
        <v>48725</v>
      </c>
      <c r="O6919" s="3">
        <f t="shared" si="5967"/>
        <v>44425</v>
      </c>
      <c r="P6919" s="3">
        <f t="shared" si="5958"/>
        <v>462247</v>
      </c>
      <c r="Q6919" s="3">
        <f t="shared" si="5898"/>
        <v>87.084966088922371</v>
      </c>
    </row>
    <row r="6920" spans="1:17">
      <c r="A6920" s="12" t="s">
        <v>2204</v>
      </c>
      <c r="B6920" s="12" t="s">
        <v>129</v>
      </c>
      <c r="C6920" s="12" t="s">
        <v>88</v>
      </c>
      <c r="D6920" s="12" t="s">
        <v>2251</v>
      </c>
      <c r="E6920" s="11">
        <v>6131</v>
      </c>
      <c r="F6920" s="12"/>
      <c r="G6920" s="84">
        <v>107</v>
      </c>
      <c r="H6920" s="13" t="s">
        <v>18</v>
      </c>
      <c r="I6920" s="2">
        <v>7500</v>
      </c>
      <c r="J6920" s="2">
        <v>7500</v>
      </c>
      <c r="K6920" s="2">
        <v>4500</v>
      </c>
      <c r="L6920" s="2">
        <f t="shared" si="5956"/>
        <v>1875</v>
      </c>
      <c r="M6920" s="2">
        <v>625</v>
      </c>
      <c r="N6920" s="2">
        <v>625</v>
      </c>
      <c r="O6920" s="2">
        <v>625</v>
      </c>
      <c r="P6920" s="2">
        <f t="shared" si="5958"/>
        <v>6375</v>
      </c>
      <c r="Q6920" s="2">
        <f t="shared" si="5898"/>
        <v>85</v>
      </c>
    </row>
    <row r="6921" spans="1:17">
      <c r="A6921" s="12" t="s">
        <v>2204</v>
      </c>
      <c r="B6921" s="12" t="s">
        <v>129</v>
      </c>
      <c r="C6921" s="12" t="s">
        <v>88</v>
      </c>
      <c r="D6921" s="12" t="s">
        <v>2251</v>
      </c>
      <c r="E6921" s="11">
        <v>6132</v>
      </c>
      <c r="F6921" s="12"/>
      <c r="G6921" s="84">
        <v>107</v>
      </c>
      <c r="H6921" s="13" t="s">
        <v>19</v>
      </c>
      <c r="I6921" s="2">
        <v>115000</v>
      </c>
      <c r="J6921" s="2">
        <v>115000</v>
      </c>
      <c r="K6921" s="2">
        <v>85000</v>
      </c>
      <c r="L6921" s="2">
        <f t="shared" si="5956"/>
        <v>15000</v>
      </c>
      <c r="M6921" s="2">
        <v>5000</v>
      </c>
      <c r="N6921" s="2">
        <v>5000</v>
      </c>
      <c r="O6921" s="2">
        <v>5000</v>
      </c>
      <c r="P6921" s="2">
        <f t="shared" si="5958"/>
        <v>100000</v>
      </c>
      <c r="Q6921" s="2">
        <f t="shared" si="5898"/>
        <v>86.956521739130437</v>
      </c>
    </row>
    <row r="6922" spans="1:17">
      <c r="A6922" s="12" t="s">
        <v>2204</v>
      </c>
      <c r="B6922" s="12" t="s">
        <v>129</v>
      </c>
      <c r="C6922" s="12" t="s">
        <v>88</v>
      </c>
      <c r="D6922" s="12" t="s">
        <v>2251</v>
      </c>
      <c r="E6922" s="11">
        <v>6133</v>
      </c>
      <c r="F6922" s="12"/>
      <c r="G6922" s="84">
        <v>107</v>
      </c>
      <c r="H6922" s="13" t="s">
        <v>20</v>
      </c>
      <c r="I6922" s="2">
        <v>55000</v>
      </c>
      <c r="J6922" s="2">
        <v>55000</v>
      </c>
      <c r="K6922" s="2">
        <v>30915</v>
      </c>
      <c r="L6922" s="2">
        <f t="shared" si="5956"/>
        <v>16000</v>
      </c>
      <c r="M6922" s="2">
        <v>6000</v>
      </c>
      <c r="N6922" s="2">
        <v>5000</v>
      </c>
      <c r="O6922" s="2">
        <v>5000</v>
      </c>
      <c r="P6922" s="2">
        <f t="shared" si="5958"/>
        <v>46915</v>
      </c>
      <c r="Q6922" s="2">
        <f t="shared" si="5898"/>
        <v>85.3</v>
      </c>
    </row>
    <row r="6923" spans="1:17">
      <c r="A6923" s="12" t="s">
        <v>2204</v>
      </c>
      <c r="B6923" s="12" t="s">
        <v>129</v>
      </c>
      <c r="C6923" s="12" t="s">
        <v>88</v>
      </c>
      <c r="D6923" s="12" t="s">
        <v>2251</v>
      </c>
      <c r="E6923" s="11">
        <v>6134</v>
      </c>
      <c r="F6923" s="12"/>
      <c r="G6923" s="84">
        <v>107</v>
      </c>
      <c r="H6923" s="13" t="s">
        <v>21</v>
      </c>
      <c r="I6923" s="2">
        <v>45000</v>
      </c>
      <c r="J6923" s="2">
        <v>45000</v>
      </c>
      <c r="K6923" s="2">
        <v>29500</v>
      </c>
      <c r="L6923" s="2">
        <f t="shared" si="5956"/>
        <v>15500</v>
      </c>
      <c r="M6923" s="2">
        <v>5500</v>
      </c>
      <c r="N6923" s="2">
        <v>5000</v>
      </c>
      <c r="O6923" s="2">
        <v>5000</v>
      </c>
      <c r="P6923" s="2">
        <f t="shared" si="5958"/>
        <v>45000</v>
      </c>
      <c r="Q6923" s="2">
        <f t="shared" si="5898"/>
        <v>100</v>
      </c>
    </row>
    <row r="6924" spans="1:17">
      <c r="A6924" s="12" t="s">
        <v>2204</v>
      </c>
      <c r="B6924" s="12" t="s">
        <v>129</v>
      </c>
      <c r="C6924" s="12" t="s">
        <v>88</v>
      </c>
      <c r="D6924" s="12" t="s">
        <v>2251</v>
      </c>
      <c r="E6924" s="11">
        <v>6135</v>
      </c>
      <c r="F6924" s="12"/>
      <c r="G6924" s="84">
        <v>107</v>
      </c>
      <c r="H6924" s="13" t="s">
        <v>22</v>
      </c>
      <c r="I6924" s="2">
        <v>20000</v>
      </c>
      <c r="J6924" s="2">
        <v>20000</v>
      </c>
      <c r="K6924" s="2">
        <v>11400</v>
      </c>
      <c r="L6924" s="2">
        <f t="shared" si="5956"/>
        <v>5700</v>
      </c>
      <c r="M6924" s="2">
        <v>2000</v>
      </c>
      <c r="N6924" s="2">
        <v>2000</v>
      </c>
      <c r="O6924" s="2">
        <v>1700</v>
      </c>
      <c r="P6924" s="2">
        <f t="shared" si="5958"/>
        <v>17100</v>
      </c>
      <c r="Q6924" s="2">
        <f t="shared" si="5898"/>
        <v>85.5</v>
      </c>
    </row>
    <row r="6925" spans="1:17">
      <c r="A6925" s="12" t="s">
        <v>2204</v>
      </c>
      <c r="B6925" s="12" t="s">
        <v>129</v>
      </c>
      <c r="C6925" s="12" t="s">
        <v>88</v>
      </c>
      <c r="D6925" s="12" t="s">
        <v>2251</v>
      </c>
      <c r="E6925" s="11">
        <v>6136</v>
      </c>
      <c r="F6925" s="12"/>
      <c r="G6925" s="84">
        <v>107</v>
      </c>
      <c r="H6925" s="13" t="s">
        <v>23</v>
      </c>
      <c r="I6925" s="2">
        <v>13000</v>
      </c>
      <c r="J6925" s="2">
        <v>13000</v>
      </c>
      <c r="K6925" s="2">
        <v>8332</v>
      </c>
      <c r="L6925" s="2">
        <f t="shared" si="5956"/>
        <v>2500</v>
      </c>
      <c r="M6925" s="2">
        <v>500</v>
      </c>
      <c r="N6925" s="2">
        <v>1000</v>
      </c>
      <c r="O6925" s="2">
        <v>1000</v>
      </c>
      <c r="P6925" s="2">
        <f t="shared" si="5958"/>
        <v>10832</v>
      </c>
      <c r="Q6925" s="2">
        <f t="shared" si="5898"/>
        <v>83.323076923076925</v>
      </c>
    </row>
    <row r="6926" spans="1:17">
      <c r="A6926" s="12" t="s">
        <v>2204</v>
      </c>
      <c r="B6926" s="12" t="s">
        <v>129</v>
      </c>
      <c r="C6926" s="12" t="s">
        <v>88</v>
      </c>
      <c r="D6926" s="12" t="s">
        <v>2251</v>
      </c>
      <c r="E6926" s="11">
        <v>6137</v>
      </c>
      <c r="F6926" s="12"/>
      <c r="G6926" s="84">
        <v>107</v>
      </c>
      <c r="H6926" s="13" t="s">
        <v>24</v>
      </c>
      <c r="I6926" s="2">
        <v>50000</v>
      </c>
      <c r="J6926" s="2">
        <v>50000</v>
      </c>
      <c r="K6926" s="2">
        <v>28000</v>
      </c>
      <c r="L6926" s="2">
        <f t="shared" si="5956"/>
        <v>22000</v>
      </c>
      <c r="M6926" s="2">
        <v>10000</v>
      </c>
      <c r="N6926" s="2">
        <v>8000</v>
      </c>
      <c r="O6926" s="2">
        <v>4000</v>
      </c>
      <c r="P6926" s="2">
        <f t="shared" si="5958"/>
        <v>50000</v>
      </c>
      <c r="Q6926" s="2">
        <f t="shared" si="5898"/>
        <v>100</v>
      </c>
    </row>
    <row r="6927" spans="1:17">
      <c r="A6927" s="12" t="s">
        <v>2204</v>
      </c>
      <c r="B6927" s="12" t="s">
        <v>129</v>
      </c>
      <c r="C6927" s="12" t="s">
        <v>88</v>
      </c>
      <c r="D6927" s="12" t="s">
        <v>2251</v>
      </c>
      <c r="E6927" s="11">
        <v>6138</v>
      </c>
      <c r="F6927" s="12"/>
      <c r="G6927" s="84">
        <v>107</v>
      </c>
      <c r="H6927" s="13" t="s">
        <v>25</v>
      </c>
      <c r="I6927" s="2">
        <v>12000</v>
      </c>
      <c r="J6927" s="2">
        <v>12000</v>
      </c>
      <c r="K6927" s="2">
        <v>5000</v>
      </c>
      <c r="L6927" s="2">
        <f t="shared" si="5956"/>
        <v>3000</v>
      </c>
      <c r="M6927" s="2">
        <v>1000</v>
      </c>
      <c r="N6927" s="2">
        <v>1000</v>
      </c>
      <c r="O6927" s="2">
        <v>1000</v>
      </c>
      <c r="P6927" s="2">
        <f t="shared" si="5958"/>
        <v>8000</v>
      </c>
      <c r="Q6927" s="2">
        <f t="shared" si="5898"/>
        <v>66.666666666666657</v>
      </c>
    </row>
    <row r="6928" spans="1:17">
      <c r="A6928" s="17" t="s">
        <v>2204</v>
      </c>
      <c r="B6928" s="17" t="s">
        <v>129</v>
      </c>
      <c r="C6928" s="17" t="s">
        <v>88</v>
      </c>
      <c r="D6928" s="17" t="s">
        <v>2251</v>
      </c>
      <c r="E6928" s="17" t="s">
        <v>99</v>
      </c>
      <c r="F6928" s="12" t="s">
        <v>0</v>
      </c>
      <c r="G6928" s="84" t="s">
        <v>0</v>
      </c>
      <c r="H6928" s="18" t="s">
        <v>26</v>
      </c>
      <c r="I6928" s="3">
        <v>220300</v>
      </c>
      <c r="J6928" s="3">
        <f t="shared" ref="J6928:K6928" si="5968">SUM(J6929:J6931)</f>
        <v>213300</v>
      </c>
      <c r="K6928" s="3">
        <f t="shared" si="5968"/>
        <v>114725</v>
      </c>
      <c r="L6928" s="3">
        <f t="shared" si="5956"/>
        <v>63300</v>
      </c>
      <c r="M6928" s="3">
        <f t="shared" ref="M6928:O6928" si="5969">SUM(M6929:M6931)</f>
        <v>21100</v>
      </c>
      <c r="N6928" s="3">
        <f t="shared" si="5969"/>
        <v>21100</v>
      </c>
      <c r="O6928" s="3">
        <f t="shared" si="5969"/>
        <v>21100</v>
      </c>
      <c r="P6928" s="3">
        <f t="shared" si="5958"/>
        <v>178025</v>
      </c>
      <c r="Q6928" s="3">
        <f t="shared" si="5898"/>
        <v>83.462259728082515</v>
      </c>
    </row>
    <row r="6929" spans="1:17">
      <c r="A6929" s="12" t="s">
        <v>2204</v>
      </c>
      <c r="B6929" s="12" t="s">
        <v>129</v>
      </c>
      <c r="C6929" s="12" t="s">
        <v>88</v>
      </c>
      <c r="D6929" s="12" t="s">
        <v>2251</v>
      </c>
      <c r="E6929" s="11">
        <v>6139</v>
      </c>
      <c r="F6929" s="12"/>
      <c r="G6929" s="84">
        <v>107</v>
      </c>
      <c r="H6929" s="13" t="s">
        <v>26</v>
      </c>
      <c r="I6929" s="2">
        <v>207000</v>
      </c>
      <c r="J6929" s="2">
        <v>200000</v>
      </c>
      <c r="K6929" s="2">
        <v>106980</v>
      </c>
      <c r="L6929" s="2">
        <f t="shared" si="5956"/>
        <v>60000</v>
      </c>
      <c r="M6929" s="2">
        <v>20000</v>
      </c>
      <c r="N6929" s="2">
        <v>20000</v>
      </c>
      <c r="O6929" s="2">
        <v>20000</v>
      </c>
      <c r="P6929" s="2">
        <f t="shared" si="5958"/>
        <v>166980</v>
      </c>
      <c r="Q6929" s="2">
        <f t="shared" si="5898"/>
        <v>83.49</v>
      </c>
    </row>
    <row r="6930" spans="1:17">
      <c r="A6930" s="12" t="s">
        <v>2204</v>
      </c>
      <c r="B6930" s="12" t="s">
        <v>129</v>
      </c>
      <c r="C6930" s="12" t="s">
        <v>88</v>
      </c>
      <c r="D6930" s="12" t="s">
        <v>2251</v>
      </c>
      <c r="E6930" s="11">
        <v>6139</v>
      </c>
      <c r="F6930" s="12" t="s">
        <v>2258</v>
      </c>
      <c r="G6930" s="84">
        <v>107</v>
      </c>
      <c r="H6930" s="13" t="s">
        <v>108</v>
      </c>
      <c r="I6930" s="2">
        <v>13300</v>
      </c>
      <c r="J6930" s="2">
        <v>13300</v>
      </c>
      <c r="K6930" s="2">
        <v>7745</v>
      </c>
      <c r="L6930" s="2">
        <f t="shared" si="5956"/>
        <v>3300</v>
      </c>
      <c r="M6930" s="2">
        <v>1100</v>
      </c>
      <c r="N6930" s="2">
        <v>1100</v>
      </c>
      <c r="O6930" s="2">
        <v>1100</v>
      </c>
      <c r="P6930" s="2">
        <f t="shared" si="5958"/>
        <v>11045</v>
      </c>
      <c r="Q6930" s="2">
        <f t="shared" si="5898"/>
        <v>83.045112781954884</v>
      </c>
    </row>
    <row r="6931" spans="1:17" ht="22.5">
      <c r="A6931" s="12" t="s">
        <v>2204</v>
      </c>
      <c r="B6931" s="12" t="s">
        <v>129</v>
      </c>
      <c r="C6931" s="12" t="s">
        <v>88</v>
      </c>
      <c r="D6931" s="12" t="s">
        <v>2251</v>
      </c>
      <c r="E6931" s="11">
        <v>6139</v>
      </c>
      <c r="F6931" s="12" t="s">
        <v>2259</v>
      </c>
      <c r="G6931" s="84">
        <v>107</v>
      </c>
      <c r="H6931" s="13" t="s">
        <v>114</v>
      </c>
      <c r="I6931" s="2">
        <v>0</v>
      </c>
      <c r="J6931" s="2">
        <v>0</v>
      </c>
      <c r="K6931" s="2">
        <v>0</v>
      </c>
      <c r="L6931" s="2">
        <f t="shared" si="5956"/>
        <v>0</v>
      </c>
      <c r="M6931" s="2"/>
      <c r="N6931" s="2"/>
      <c r="O6931" s="2"/>
      <c r="P6931" s="2">
        <f t="shared" si="5958"/>
        <v>0</v>
      </c>
      <c r="Q6931" s="2" t="str">
        <f t="shared" si="5898"/>
        <v>-</v>
      </c>
    </row>
    <row r="6932" spans="1:17" ht="22.5">
      <c r="A6932" s="17" t="s">
        <v>0</v>
      </c>
      <c r="B6932" s="17" t="s">
        <v>0</v>
      </c>
      <c r="C6932" s="17" t="s">
        <v>0</v>
      </c>
      <c r="D6932" s="18" t="s">
        <v>0</v>
      </c>
      <c r="E6932" s="18" t="s">
        <v>0</v>
      </c>
      <c r="F6932" s="18" t="s">
        <v>0</v>
      </c>
      <c r="G6932" s="81" t="s">
        <v>0</v>
      </c>
      <c r="H6932" s="24" t="s">
        <v>36</v>
      </c>
      <c r="I6932" s="29">
        <v>10100</v>
      </c>
      <c r="J6932" s="29">
        <f>SUM(J6933)</f>
        <v>14110</v>
      </c>
      <c r="K6932" s="29">
        <f>SUM(K6933)</f>
        <v>4010</v>
      </c>
      <c r="L6932" s="29">
        <f t="shared" si="5956"/>
        <v>0</v>
      </c>
      <c r="M6932" s="29">
        <f>SUM(M6933)</f>
        <v>0</v>
      </c>
      <c r="N6932" s="29">
        <f t="shared" ref="N6932:O6932" si="5970">SUM(N6933)</f>
        <v>0</v>
      </c>
      <c r="O6932" s="29">
        <f t="shared" si="5970"/>
        <v>0</v>
      </c>
      <c r="P6932" s="29">
        <f t="shared" si="5958"/>
        <v>4010</v>
      </c>
      <c r="Q6932" s="29">
        <f t="shared" si="5898"/>
        <v>28.419560595322469</v>
      </c>
    </row>
    <row r="6933" spans="1:17">
      <c r="A6933" s="12" t="s">
        <v>2204</v>
      </c>
      <c r="B6933" s="12" t="s">
        <v>129</v>
      </c>
      <c r="C6933" s="12" t="s">
        <v>88</v>
      </c>
      <c r="D6933" s="12" t="s">
        <v>2251</v>
      </c>
      <c r="E6933" s="18" t="s">
        <v>28</v>
      </c>
      <c r="F6933" s="18" t="s">
        <v>0</v>
      </c>
      <c r="G6933" s="81" t="s">
        <v>0</v>
      </c>
      <c r="H6933" s="18" t="s">
        <v>29</v>
      </c>
      <c r="I6933" s="3">
        <v>10100</v>
      </c>
      <c r="J6933" s="3">
        <f>SUM(J6936,J6934)</f>
        <v>14110</v>
      </c>
      <c r="K6933" s="3">
        <f>SUM(K6936,K6934)</f>
        <v>4010</v>
      </c>
      <c r="L6933" s="3">
        <f t="shared" si="5956"/>
        <v>0</v>
      </c>
      <c r="M6933" s="3">
        <f>SUM(M6936,M6934)</f>
        <v>0</v>
      </c>
      <c r="N6933" s="3">
        <f t="shared" ref="N6933:O6933" si="5971">SUM(N6936,N6934)</f>
        <v>0</v>
      </c>
      <c r="O6933" s="3">
        <f t="shared" si="5971"/>
        <v>0</v>
      </c>
      <c r="P6933" s="3">
        <f t="shared" si="5958"/>
        <v>4010</v>
      </c>
      <c r="Q6933" s="3">
        <f t="shared" si="5898"/>
        <v>28.419560595322469</v>
      </c>
    </row>
    <row r="6934" spans="1:17" s="5" customFormat="1">
      <c r="A6934" s="12" t="s">
        <v>2204</v>
      </c>
      <c r="B6934" s="12" t="s">
        <v>129</v>
      </c>
      <c r="C6934" s="12" t="s">
        <v>88</v>
      </c>
      <c r="D6934" s="12" t="s">
        <v>2251</v>
      </c>
      <c r="E6934" s="17" t="s">
        <v>3188</v>
      </c>
      <c r="F6934" s="17" t="s">
        <v>0</v>
      </c>
      <c r="G6934" s="81" t="s">
        <v>0</v>
      </c>
      <c r="H6934" s="18" t="s">
        <v>31</v>
      </c>
      <c r="I6934" s="3">
        <v>0</v>
      </c>
      <c r="J6934" s="3">
        <f t="shared" ref="J6934:K6934" si="5972">SUM(J6935)</f>
        <v>0</v>
      </c>
      <c r="K6934" s="3">
        <f t="shared" si="5972"/>
        <v>0</v>
      </c>
      <c r="L6934" s="3">
        <f t="shared" si="5956"/>
        <v>0</v>
      </c>
      <c r="M6934" s="3">
        <f t="shared" ref="M6934:O6934" si="5973">SUM(M6935)</f>
        <v>0</v>
      </c>
      <c r="N6934" s="3">
        <f t="shared" si="5973"/>
        <v>0</v>
      </c>
      <c r="O6934" s="3">
        <f t="shared" si="5973"/>
        <v>0</v>
      </c>
      <c r="P6934" s="3">
        <f t="shared" si="5958"/>
        <v>0</v>
      </c>
      <c r="Q6934" s="3" t="str">
        <f t="shared" si="5898"/>
        <v>-</v>
      </c>
    </row>
    <row r="6935" spans="1:17" s="15" customFormat="1">
      <c r="A6935" s="12" t="s">
        <v>2204</v>
      </c>
      <c r="B6935" s="12" t="s">
        <v>129</v>
      </c>
      <c r="C6935" s="12" t="s">
        <v>88</v>
      </c>
      <c r="D6935" s="12" t="s">
        <v>2251</v>
      </c>
      <c r="E6935" s="13">
        <v>6142</v>
      </c>
      <c r="F6935" s="13"/>
      <c r="G6935" s="84" t="s">
        <v>3179</v>
      </c>
      <c r="H6935" s="13" t="s">
        <v>841</v>
      </c>
      <c r="I6935" s="2">
        <v>0</v>
      </c>
      <c r="J6935" s="2">
        <v>0</v>
      </c>
      <c r="K6935" s="2">
        <v>0</v>
      </c>
      <c r="L6935" s="2">
        <f t="shared" si="5956"/>
        <v>0</v>
      </c>
      <c r="M6935" s="2"/>
      <c r="N6935" s="2"/>
      <c r="O6935" s="2"/>
      <c r="P6935" s="2">
        <f t="shared" si="5958"/>
        <v>0</v>
      </c>
      <c r="Q6935" s="2" t="str">
        <f t="shared" si="5898"/>
        <v>-</v>
      </c>
    </row>
    <row r="6936" spans="1:17">
      <c r="A6936" s="17" t="s">
        <v>2204</v>
      </c>
      <c r="B6936" s="17" t="s">
        <v>129</v>
      </c>
      <c r="C6936" s="17" t="s">
        <v>88</v>
      </c>
      <c r="D6936" s="17" t="s">
        <v>2251</v>
      </c>
      <c r="E6936" s="17" t="s">
        <v>120</v>
      </c>
      <c r="F6936" s="12" t="s">
        <v>0</v>
      </c>
      <c r="G6936" s="84" t="s">
        <v>0</v>
      </c>
      <c r="H6936" s="18" t="s">
        <v>35</v>
      </c>
      <c r="I6936" s="3">
        <v>10100</v>
      </c>
      <c r="J6936" s="3">
        <f t="shared" ref="J6936:K6936" si="5974">SUM(J6937:J6938)</f>
        <v>14110</v>
      </c>
      <c r="K6936" s="3">
        <f t="shared" si="5974"/>
        <v>4010</v>
      </c>
      <c r="L6936" s="3">
        <f t="shared" si="5956"/>
        <v>0</v>
      </c>
      <c r="M6936" s="3">
        <f t="shared" ref="M6936:O6936" si="5975">SUM(M6937:M6938)</f>
        <v>0</v>
      </c>
      <c r="N6936" s="3">
        <f t="shared" si="5975"/>
        <v>0</v>
      </c>
      <c r="O6936" s="3">
        <f t="shared" si="5975"/>
        <v>0</v>
      </c>
      <c r="P6936" s="3">
        <f t="shared" si="5958"/>
        <v>4010</v>
      </c>
      <c r="Q6936" s="3">
        <f t="shared" si="5898"/>
        <v>28.419560595322469</v>
      </c>
    </row>
    <row r="6937" spans="1:17">
      <c r="A6937" s="12" t="s">
        <v>2204</v>
      </c>
      <c r="B6937" s="12" t="s">
        <v>129</v>
      </c>
      <c r="C6937" s="12" t="s">
        <v>88</v>
      </c>
      <c r="D6937" s="12" t="s">
        <v>2251</v>
      </c>
      <c r="E6937" s="11">
        <v>6148</v>
      </c>
      <c r="F6937" s="12"/>
      <c r="G6937" s="84">
        <v>107</v>
      </c>
      <c r="H6937" s="13" t="s">
        <v>35</v>
      </c>
      <c r="I6937" s="2">
        <v>10000</v>
      </c>
      <c r="J6937" s="2">
        <v>10000</v>
      </c>
      <c r="K6937" s="2">
        <v>0</v>
      </c>
      <c r="L6937" s="2">
        <f t="shared" si="5956"/>
        <v>0</v>
      </c>
      <c r="M6937" s="2"/>
      <c r="N6937" s="2"/>
      <c r="O6937" s="2"/>
      <c r="P6937" s="2">
        <f t="shared" si="5958"/>
        <v>0</v>
      </c>
      <c r="Q6937" s="2">
        <f t="shared" si="5898"/>
        <v>0</v>
      </c>
    </row>
    <row r="6938" spans="1:17">
      <c r="A6938" s="12" t="s">
        <v>2204</v>
      </c>
      <c r="B6938" s="12" t="s">
        <v>129</v>
      </c>
      <c r="C6938" s="12" t="s">
        <v>88</v>
      </c>
      <c r="D6938" s="12" t="s">
        <v>2251</v>
      </c>
      <c r="E6938" s="11">
        <v>6148</v>
      </c>
      <c r="F6938" s="12" t="s">
        <v>2260</v>
      </c>
      <c r="G6938" s="84">
        <v>107</v>
      </c>
      <c r="H6938" s="13" t="s">
        <v>403</v>
      </c>
      <c r="I6938" s="2">
        <v>100</v>
      </c>
      <c r="J6938" s="2">
        <v>4110</v>
      </c>
      <c r="K6938" s="2">
        <v>4010</v>
      </c>
      <c r="L6938" s="2">
        <f t="shared" si="5956"/>
        <v>0</v>
      </c>
      <c r="M6938" s="2"/>
      <c r="N6938" s="2"/>
      <c r="O6938" s="2"/>
      <c r="P6938" s="2">
        <f t="shared" si="5958"/>
        <v>4010</v>
      </c>
      <c r="Q6938" s="2">
        <f t="shared" si="5898"/>
        <v>97.566909975669105</v>
      </c>
    </row>
    <row r="6939" spans="1:17" ht="22.5">
      <c r="A6939" s="17" t="s">
        <v>0</v>
      </c>
      <c r="B6939" s="17" t="s">
        <v>0</v>
      </c>
      <c r="C6939" s="17" t="s">
        <v>0</v>
      </c>
      <c r="D6939" s="18" t="s">
        <v>0</v>
      </c>
      <c r="E6939" s="18" t="s">
        <v>0</v>
      </c>
      <c r="F6939" s="18" t="s">
        <v>0</v>
      </c>
      <c r="G6939" s="81" t="s">
        <v>0</v>
      </c>
      <c r="H6939" s="24" t="s">
        <v>58</v>
      </c>
      <c r="I6939" s="29">
        <v>137000</v>
      </c>
      <c r="J6939" s="29">
        <f t="shared" ref="J6939:K6939" si="5976">SUM(J6940)</f>
        <v>137000</v>
      </c>
      <c r="K6939" s="29">
        <f t="shared" si="5976"/>
        <v>0</v>
      </c>
      <c r="L6939" s="29">
        <f t="shared" si="5956"/>
        <v>137000</v>
      </c>
      <c r="M6939" s="29">
        <f t="shared" ref="M6939:O6939" si="5977">SUM(M6940)</f>
        <v>30000</v>
      </c>
      <c r="N6939" s="29">
        <f t="shared" si="5977"/>
        <v>70000</v>
      </c>
      <c r="O6939" s="29">
        <f t="shared" si="5977"/>
        <v>37000</v>
      </c>
      <c r="P6939" s="29">
        <f t="shared" si="5958"/>
        <v>137000</v>
      </c>
      <c r="Q6939" s="29">
        <f t="shared" si="5898"/>
        <v>100</v>
      </c>
    </row>
    <row r="6940" spans="1:17">
      <c r="A6940" s="12" t="s">
        <v>2204</v>
      </c>
      <c r="B6940" s="12" t="s">
        <v>129</v>
      </c>
      <c r="C6940" s="12" t="s">
        <v>88</v>
      </c>
      <c r="D6940" s="12" t="s">
        <v>2251</v>
      </c>
      <c r="E6940" s="18" t="s">
        <v>50</v>
      </c>
      <c r="F6940" s="18" t="s">
        <v>0</v>
      </c>
      <c r="G6940" s="81" t="s">
        <v>0</v>
      </c>
      <c r="H6940" s="18" t="s">
        <v>51</v>
      </c>
      <c r="I6940" s="3">
        <v>137000</v>
      </c>
      <c r="J6940" s="3">
        <f t="shared" ref="J6940" si="5978">SUM(J6941:J6942)</f>
        <v>137000</v>
      </c>
      <c r="K6940" s="3">
        <f t="shared" ref="K6940" si="5979">SUM(K6941:K6942)</f>
        <v>0</v>
      </c>
      <c r="L6940" s="3">
        <f t="shared" si="5956"/>
        <v>137000</v>
      </c>
      <c r="M6940" s="3">
        <f t="shared" ref="M6940:O6940" si="5980">SUM(M6941:M6942)</f>
        <v>30000</v>
      </c>
      <c r="N6940" s="3">
        <f t="shared" si="5980"/>
        <v>70000</v>
      </c>
      <c r="O6940" s="3">
        <f t="shared" si="5980"/>
        <v>37000</v>
      </c>
      <c r="P6940" s="3">
        <f t="shared" si="5958"/>
        <v>137000</v>
      </c>
      <c r="Q6940" s="3">
        <f t="shared" si="5898"/>
        <v>100</v>
      </c>
    </row>
    <row r="6941" spans="1:17">
      <c r="A6941" s="12" t="s">
        <v>2204</v>
      </c>
      <c r="B6941" s="12" t="s">
        <v>129</v>
      </c>
      <c r="C6941" s="12" t="s">
        <v>88</v>
      </c>
      <c r="D6941" s="12" t="s">
        <v>2251</v>
      </c>
      <c r="E6941" s="11">
        <v>8213</v>
      </c>
      <c r="F6941" s="12"/>
      <c r="G6941" s="84">
        <v>107</v>
      </c>
      <c r="H6941" s="13" t="s">
        <v>54</v>
      </c>
      <c r="I6941" s="2">
        <v>97000</v>
      </c>
      <c r="J6941" s="2">
        <v>97000</v>
      </c>
      <c r="K6941" s="2">
        <v>0</v>
      </c>
      <c r="L6941" s="2">
        <f t="shared" si="5956"/>
        <v>97000</v>
      </c>
      <c r="M6941" s="2">
        <v>20000</v>
      </c>
      <c r="N6941" s="2">
        <v>40000</v>
      </c>
      <c r="O6941" s="2">
        <v>37000</v>
      </c>
      <c r="P6941" s="2">
        <f t="shared" si="5958"/>
        <v>97000</v>
      </c>
      <c r="Q6941" s="2">
        <f t="shared" ref="Q6941:Q7004" si="5981">IF(J6941=0,"-",P6941/J6941*100)</f>
        <v>100</v>
      </c>
    </row>
    <row r="6942" spans="1:17">
      <c r="A6942" s="12" t="s">
        <v>2204</v>
      </c>
      <c r="B6942" s="12" t="s">
        <v>129</v>
      </c>
      <c r="C6942" s="12" t="s">
        <v>88</v>
      </c>
      <c r="D6942" s="12" t="s">
        <v>2251</v>
      </c>
      <c r="E6942" s="11">
        <v>8216</v>
      </c>
      <c r="F6942" s="12"/>
      <c r="G6942" s="84">
        <v>107</v>
      </c>
      <c r="H6942" s="13" t="s">
        <v>57</v>
      </c>
      <c r="I6942" s="2">
        <v>40000</v>
      </c>
      <c r="J6942" s="2">
        <v>40000</v>
      </c>
      <c r="K6942" s="2">
        <v>0</v>
      </c>
      <c r="L6942" s="2">
        <f t="shared" si="5956"/>
        <v>40000</v>
      </c>
      <c r="M6942" s="2">
        <v>10000</v>
      </c>
      <c r="N6942" s="2">
        <v>30000</v>
      </c>
      <c r="O6942" s="2"/>
      <c r="P6942" s="2">
        <f t="shared" si="5958"/>
        <v>40000</v>
      </c>
      <c r="Q6942" s="2">
        <f t="shared" si="5981"/>
        <v>100</v>
      </c>
    </row>
    <row r="6943" spans="1:17">
      <c r="A6943" s="13" t="s">
        <v>0</v>
      </c>
      <c r="B6943" s="13" t="s">
        <v>0</v>
      </c>
      <c r="C6943" s="13" t="s">
        <v>0</v>
      </c>
      <c r="D6943" s="13" t="s">
        <v>0</v>
      </c>
      <c r="E6943" s="13" t="s">
        <v>0</v>
      </c>
      <c r="F6943" s="13" t="s">
        <v>0</v>
      </c>
      <c r="G6943" s="84" t="s">
        <v>0</v>
      </c>
      <c r="H6943" s="24" t="s">
        <v>2261</v>
      </c>
      <c r="I6943" s="29">
        <v>6960905</v>
      </c>
      <c r="J6943" s="29">
        <f t="shared" ref="J6943:K6943" si="5982">SUM(J6939,J6932,J6908)</f>
        <v>6970787</v>
      </c>
      <c r="K6943" s="29">
        <f t="shared" si="5982"/>
        <v>3427691</v>
      </c>
      <c r="L6943" s="29">
        <f t="shared" si="5956"/>
        <v>1837881</v>
      </c>
      <c r="M6943" s="29">
        <f t="shared" ref="M6943:O6943" si="5983">SUM(M6939,M6932,M6908)</f>
        <v>588531</v>
      </c>
      <c r="N6943" s="29">
        <f t="shared" si="5983"/>
        <v>659725</v>
      </c>
      <c r="O6943" s="29">
        <f t="shared" si="5983"/>
        <v>589625</v>
      </c>
      <c r="P6943" s="29">
        <f t="shared" si="5958"/>
        <v>5265572</v>
      </c>
      <c r="Q6943" s="29">
        <f t="shared" si="5981"/>
        <v>75.537697536877829</v>
      </c>
    </row>
    <row r="6944" spans="1:17" ht="15.75" thickBot="1">
      <c r="A6944" s="13" t="s">
        <v>0</v>
      </c>
      <c r="B6944" s="13" t="s">
        <v>0</v>
      </c>
      <c r="C6944" s="13" t="s">
        <v>0</v>
      </c>
      <c r="D6944" s="13" t="s">
        <v>0</v>
      </c>
      <c r="E6944" s="13" t="s">
        <v>0</v>
      </c>
      <c r="F6944" s="13" t="s">
        <v>0</v>
      </c>
      <c r="G6944" s="84" t="s">
        <v>0</v>
      </c>
      <c r="H6944" s="18" t="s">
        <v>125</v>
      </c>
      <c r="I6944" s="3">
        <v>184</v>
      </c>
      <c r="J6944" s="3">
        <v>184</v>
      </c>
      <c r="K6944" s="3">
        <v>0</v>
      </c>
      <c r="L6944" s="3">
        <f t="shared" si="5956"/>
        <v>0</v>
      </c>
      <c r="M6944" s="3"/>
      <c r="N6944" s="3"/>
      <c r="O6944" s="3"/>
      <c r="P6944" s="3">
        <f t="shared" si="5958"/>
        <v>0</v>
      </c>
      <c r="Q6944" s="3">
        <f t="shared" si="5981"/>
        <v>0</v>
      </c>
    </row>
    <row r="6945" spans="1:17" ht="45.75" thickBot="1">
      <c r="A6945" s="109" t="s">
        <v>0</v>
      </c>
      <c r="B6945" s="109" t="s">
        <v>0</v>
      </c>
      <c r="C6945" s="109" t="s">
        <v>0</v>
      </c>
      <c r="D6945" s="109" t="s">
        <v>0</v>
      </c>
      <c r="E6945" s="109" t="s">
        <v>0</v>
      </c>
      <c r="F6945" s="109" t="s">
        <v>0</v>
      </c>
      <c r="G6945" s="121" t="s">
        <v>0</v>
      </c>
      <c r="H6945" s="1" t="s">
        <v>126</v>
      </c>
      <c r="I6945" s="1" t="s">
        <v>3016</v>
      </c>
      <c r="J6945" s="1" t="s">
        <v>3199</v>
      </c>
      <c r="K6945" s="1" t="s">
        <v>3198</v>
      </c>
      <c r="L6945" s="1" t="s">
        <v>3191</v>
      </c>
      <c r="M6945" s="1" t="s">
        <v>3193</v>
      </c>
      <c r="N6945" s="1" t="s">
        <v>3194</v>
      </c>
      <c r="O6945" s="1" t="s">
        <v>3195</v>
      </c>
      <c r="P6945" s="1" t="s">
        <v>3192</v>
      </c>
      <c r="Q6945" s="1" t="s">
        <v>3185</v>
      </c>
    </row>
    <row r="6946" spans="1:17">
      <c r="A6946" s="110"/>
      <c r="B6946" s="110"/>
      <c r="C6946" s="110"/>
      <c r="D6946" s="110"/>
      <c r="E6946" s="110"/>
      <c r="F6946" s="110"/>
      <c r="G6946" s="122"/>
      <c r="H6946" s="26" t="s">
        <v>0</v>
      </c>
      <c r="I6946" s="28">
        <v>1</v>
      </c>
      <c r="J6946" s="28">
        <v>2</v>
      </c>
      <c r="K6946" s="28">
        <v>3</v>
      </c>
      <c r="L6946" s="28" t="s">
        <v>3186</v>
      </c>
      <c r="M6946" s="28">
        <v>5</v>
      </c>
      <c r="N6946" s="28">
        <v>6</v>
      </c>
      <c r="O6946" s="28">
        <v>7</v>
      </c>
      <c r="P6946" s="28" t="s">
        <v>3187</v>
      </c>
      <c r="Q6946" s="28">
        <v>9</v>
      </c>
    </row>
    <row r="6947" spans="1:17">
      <c r="A6947" s="110"/>
      <c r="B6947" s="110"/>
      <c r="C6947" s="110"/>
      <c r="D6947" s="110"/>
      <c r="E6947" s="110"/>
      <c r="F6947" s="110"/>
      <c r="G6947" s="122"/>
      <c r="H6947" s="8" t="s">
        <v>418</v>
      </c>
      <c r="I6947" s="9">
        <v>6960905</v>
      </c>
      <c r="J6947" s="9">
        <f t="shared" ref="J6947" si="5984">SUM(J6943)</f>
        <v>6970787</v>
      </c>
      <c r="K6947" s="9">
        <f t="shared" ref="K6947" si="5985">SUM(K6943)</f>
        <v>3427691</v>
      </c>
      <c r="L6947" s="9">
        <f t="shared" ref="L6947:L6950" si="5986">M6947+N6947+O6947</f>
        <v>1837881</v>
      </c>
      <c r="M6947" s="9">
        <f t="shared" ref="M6947:O6947" si="5987">SUM(M6943)</f>
        <v>588531</v>
      </c>
      <c r="N6947" s="9">
        <f t="shared" si="5987"/>
        <v>659725</v>
      </c>
      <c r="O6947" s="9">
        <f t="shared" si="5987"/>
        <v>589625</v>
      </c>
      <c r="P6947" s="9">
        <f t="shared" ref="P6947:P6950" si="5988">SUM(K6947+L6947)</f>
        <v>5265572</v>
      </c>
      <c r="Q6947" s="9">
        <f t="shared" si="5981"/>
        <v>75.537697536877829</v>
      </c>
    </row>
    <row r="6948" spans="1:17">
      <c r="A6948" s="110"/>
      <c r="B6948" s="110"/>
      <c r="C6948" s="110"/>
      <c r="D6948" s="110"/>
      <c r="E6948" s="110"/>
      <c r="F6948" s="110"/>
      <c r="G6948" s="122"/>
      <c r="H6948" s="10" t="s">
        <v>68</v>
      </c>
      <c r="I6948" s="9">
        <v>6960905</v>
      </c>
      <c r="J6948" s="9">
        <f t="shared" ref="J6948" si="5989">SUM(J6947)</f>
        <v>6970787</v>
      </c>
      <c r="K6948" s="9">
        <f t="shared" ref="K6948" si="5990">SUM(K6947)</f>
        <v>3427691</v>
      </c>
      <c r="L6948" s="9">
        <f t="shared" si="5986"/>
        <v>1837881</v>
      </c>
      <c r="M6948" s="9">
        <f t="shared" ref="M6948:O6948" si="5991">SUM(M6947)</f>
        <v>588531</v>
      </c>
      <c r="N6948" s="9">
        <f t="shared" si="5991"/>
        <v>659725</v>
      </c>
      <c r="O6948" s="9">
        <f t="shared" si="5991"/>
        <v>589625</v>
      </c>
      <c r="P6948" s="9">
        <f t="shared" si="5988"/>
        <v>5265572</v>
      </c>
      <c r="Q6948" s="9">
        <f t="shared" si="5981"/>
        <v>75.537697536877829</v>
      </c>
    </row>
    <row r="6949" spans="1:17">
      <c r="A6949" s="13" t="s">
        <v>0</v>
      </c>
      <c r="B6949" s="13" t="s">
        <v>0</v>
      </c>
      <c r="C6949" s="13" t="s">
        <v>0</v>
      </c>
      <c r="D6949" s="13" t="s">
        <v>0</v>
      </c>
      <c r="E6949" s="13" t="s">
        <v>0</v>
      </c>
      <c r="F6949" s="13" t="s">
        <v>0</v>
      </c>
      <c r="G6949" s="84" t="s">
        <v>0</v>
      </c>
      <c r="H6949" s="24" t="s">
        <v>2262</v>
      </c>
      <c r="I6949" s="29">
        <v>6960905</v>
      </c>
      <c r="J6949" s="29">
        <f t="shared" ref="J6949" si="5992">SUM(J6943)</f>
        <v>6970787</v>
      </c>
      <c r="K6949" s="29">
        <f t="shared" ref="K6949" si="5993">SUM(K6943)</f>
        <v>3427691</v>
      </c>
      <c r="L6949" s="29">
        <f t="shared" si="5986"/>
        <v>1837881</v>
      </c>
      <c r="M6949" s="29">
        <f t="shared" ref="M6949:O6949" si="5994">SUM(M6943)</f>
        <v>588531</v>
      </c>
      <c r="N6949" s="29">
        <f t="shared" si="5994"/>
        <v>659725</v>
      </c>
      <c r="O6949" s="29">
        <f t="shared" si="5994"/>
        <v>589625</v>
      </c>
      <c r="P6949" s="29">
        <f t="shared" si="5988"/>
        <v>5265572</v>
      </c>
      <c r="Q6949" s="29">
        <f t="shared" si="5981"/>
        <v>75.537697536877829</v>
      </c>
    </row>
    <row r="6950" spans="1:17">
      <c r="A6950" s="13" t="s">
        <v>0</v>
      </c>
      <c r="B6950" s="13" t="s">
        <v>0</v>
      </c>
      <c r="C6950" s="13" t="s">
        <v>0</v>
      </c>
      <c r="D6950" s="13" t="s">
        <v>0</v>
      </c>
      <c r="E6950" s="13" t="s">
        <v>0</v>
      </c>
      <c r="F6950" s="13" t="s">
        <v>0</v>
      </c>
      <c r="G6950" s="84" t="s">
        <v>0</v>
      </c>
      <c r="H6950" s="18" t="s">
        <v>125</v>
      </c>
      <c r="I6950" s="3">
        <v>184</v>
      </c>
      <c r="J6950" s="3">
        <f>J6944</f>
        <v>184</v>
      </c>
      <c r="K6950" s="3">
        <f>K6944</f>
        <v>0</v>
      </c>
      <c r="L6950" s="3">
        <f t="shared" si="5986"/>
        <v>0</v>
      </c>
      <c r="M6950" s="3">
        <f>M6944</f>
        <v>0</v>
      </c>
      <c r="N6950" s="3">
        <f t="shared" ref="N6950:O6950" si="5995">N6944</f>
        <v>0</v>
      </c>
      <c r="O6950" s="3">
        <f t="shared" si="5995"/>
        <v>0</v>
      </c>
      <c r="P6950" s="3">
        <f t="shared" si="5988"/>
        <v>0</v>
      </c>
      <c r="Q6950" s="3">
        <f t="shared" si="5981"/>
        <v>0</v>
      </c>
    </row>
    <row r="6951" spans="1:17">
      <c r="A6951" s="13" t="s">
        <v>0</v>
      </c>
      <c r="B6951" s="13" t="s">
        <v>0</v>
      </c>
      <c r="C6951" s="13" t="s">
        <v>0</v>
      </c>
      <c r="D6951" s="13" t="s">
        <v>0</v>
      </c>
      <c r="E6951" s="13" t="s">
        <v>0</v>
      </c>
      <c r="F6951" s="13" t="s">
        <v>0</v>
      </c>
      <c r="G6951" s="84" t="s">
        <v>0</v>
      </c>
      <c r="H6951" s="7" t="s">
        <v>0</v>
      </c>
      <c r="I6951" s="30"/>
      <c r="J6951" s="30"/>
      <c r="K6951" s="30"/>
      <c r="L6951" s="30"/>
      <c r="M6951" s="30"/>
      <c r="N6951" s="30"/>
      <c r="O6951" s="30"/>
      <c r="P6951" s="30"/>
      <c r="Q6951" s="30" t="str">
        <f t="shared" si="5981"/>
        <v>-</v>
      </c>
    </row>
    <row r="6952" spans="1:17" ht="15.75" thickBot="1">
      <c r="A6952" s="17" t="s">
        <v>2204</v>
      </c>
      <c r="B6952" s="17" t="s">
        <v>140</v>
      </c>
      <c r="C6952" s="12" t="s">
        <v>0</v>
      </c>
      <c r="D6952" s="12" t="s">
        <v>0</v>
      </c>
      <c r="E6952" s="18" t="s">
        <v>0</v>
      </c>
      <c r="F6952" s="18" t="s">
        <v>0</v>
      </c>
      <c r="G6952" s="81" t="s">
        <v>0</v>
      </c>
      <c r="H6952" s="18" t="s">
        <v>0</v>
      </c>
      <c r="I6952" s="11"/>
      <c r="J6952" s="11"/>
      <c r="K6952" s="11"/>
      <c r="L6952" s="11"/>
      <c r="M6952" s="11"/>
      <c r="N6952" s="11"/>
      <c r="O6952" s="11"/>
      <c r="P6952" s="11"/>
      <c r="Q6952" s="11" t="str">
        <f t="shared" si="5981"/>
        <v>-</v>
      </c>
    </row>
    <row r="6953" spans="1:17" ht="45.75" thickBot="1">
      <c r="A6953" s="1" t="s">
        <v>82</v>
      </c>
      <c r="B6953" s="1" t="s">
        <v>83</v>
      </c>
      <c r="C6953" s="1" t="s">
        <v>84</v>
      </c>
      <c r="D6953" s="19" t="s">
        <v>0</v>
      </c>
      <c r="E6953" s="1" t="s">
        <v>85</v>
      </c>
      <c r="F6953" s="1" t="s">
        <v>86</v>
      </c>
      <c r="G6953" s="82" t="s">
        <v>87</v>
      </c>
      <c r="H6953" s="1" t="s">
        <v>1</v>
      </c>
      <c r="I6953" s="1" t="s">
        <v>3016</v>
      </c>
      <c r="J6953" s="1" t="s">
        <v>3199</v>
      </c>
      <c r="K6953" s="1" t="s">
        <v>3198</v>
      </c>
      <c r="L6953" s="1" t="s">
        <v>3191</v>
      </c>
      <c r="M6953" s="1" t="s">
        <v>3193</v>
      </c>
      <c r="N6953" s="1" t="s">
        <v>3194</v>
      </c>
      <c r="O6953" s="1" t="s">
        <v>3195</v>
      </c>
      <c r="P6953" s="1" t="s">
        <v>3192</v>
      </c>
      <c r="Q6953" s="1" t="s">
        <v>3185</v>
      </c>
    </row>
    <row r="6954" spans="1:17">
      <c r="A6954" s="20" t="s">
        <v>0</v>
      </c>
      <c r="B6954" s="20" t="s">
        <v>0</v>
      </c>
      <c r="C6954" s="20" t="s">
        <v>0</v>
      </c>
      <c r="D6954" s="21" t="s">
        <v>0</v>
      </c>
      <c r="E6954" s="21" t="s">
        <v>0</v>
      </c>
      <c r="F6954" s="22" t="s">
        <v>0</v>
      </c>
      <c r="G6954" s="83" t="s">
        <v>0</v>
      </c>
      <c r="H6954" s="23" t="s">
        <v>0</v>
      </c>
      <c r="I6954" s="28">
        <v>1</v>
      </c>
      <c r="J6954" s="28">
        <v>2</v>
      </c>
      <c r="K6954" s="28">
        <v>3</v>
      </c>
      <c r="L6954" s="28" t="s">
        <v>3186</v>
      </c>
      <c r="M6954" s="28">
        <v>5</v>
      </c>
      <c r="N6954" s="28">
        <v>6</v>
      </c>
      <c r="O6954" s="28">
        <v>7</v>
      </c>
      <c r="P6954" s="28" t="s">
        <v>3187</v>
      </c>
      <c r="Q6954" s="28">
        <v>9</v>
      </c>
    </row>
    <row r="6955" spans="1:17" ht="22.5">
      <c r="A6955" s="17" t="s">
        <v>2204</v>
      </c>
      <c r="B6955" s="17" t="s">
        <v>140</v>
      </c>
      <c r="C6955" s="12" t="s">
        <v>88</v>
      </c>
      <c r="D6955" s="12" t="s">
        <v>2263</v>
      </c>
      <c r="E6955" s="18" t="s">
        <v>0</v>
      </c>
      <c r="F6955" s="18" t="s">
        <v>0</v>
      </c>
      <c r="G6955" s="81" t="s">
        <v>0</v>
      </c>
      <c r="H6955" s="18" t="s">
        <v>2264</v>
      </c>
      <c r="I6955" s="11"/>
      <c r="J6955" s="11"/>
      <c r="K6955" s="11"/>
      <c r="L6955" s="11"/>
      <c r="M6955" s="11"/>
      <c r="N6955" s="11"/>
      <c r="O6955" s="11"/>
      <c r="P6955" s="11"/>
      <c r="Q6955" s="11" t="str">
        <f t="shared" si="5981"/>
        <v>-</v>
      </c>
    </row>
    <row r="6956" spans="1:17" ht="22.5">
      <c r="A6956" s="17" t="s">
        <v>0</v>
      </c>
      <c r="B6956" s="17" t="s">
        <v>0</v>
      </c>
      <c r="C6956" s="17" t="s">
        <v>0</v>
      </c>
      <c r="D6956" s="18" t="s">
        <v>0</v>
      </c>
      <c r="E6956" s="18" t="s">
        <v>0</v>
      </c>
      <c r="F6956" s="18" t="s">
        <v>0</v>
      </c>
      <c r="G6956" s="81" t="s">
        <v>0</v>
      </c>
      <c r="H6956" s="24" t="s">
        <v>27</v>
      </c>
      <c r="I6956" s="29">
        <v>4516881</v>
      </c>
      <c r="J6956" s="29">
        <f t="shared" ref="J6956" si="5996">SUM(J6957,J6965,J6967)</f>
        <v>4512994</v>
      </c>
      <c r="K6956" s="29">
        <f t="shared" ref="K6956" si="5997">SUM(K6957,K6965,K6967)</f>
        <v>2261977</v>
      </c>
      <c r="L6956" s="29">
        <f t="shared" ref="L6956:L6988" si="5998">M6956+N6956+O6956</f>
        <v>1096250</v>
      </c>
      <c r="M6956" s="29">
        <f t="shared" ref="M6956:O6956" si="5999">SUM(M6957,M6965,M6967)</f>
        <v>376750</v>
      </c>
      <c r="N6956" s="29">
        <f t="shared" si="5999"/>
        <v>355000</v>
      </c>
      <c r="O6956" s="29">
        <f t="shared" si="5999"/>
        <v>364500</v>
      </c>
      <c r="P6956" s="29">
        <f t="shared" ref="P6956:P6988" si="6000">SUM(K6956+L6956)</f>
        <v>3358227</v>
      </c>
      <c r="Q6956" s="29">
        <f t="shared" si="5981"/>
        <v>74.412396737066345</v>
      </c>
    </row>
    <row r="6957" spans="1:17">
      <c r="A6957" s="12" t="s">
        <v>2204</v>
      </c>
      <c r="B6957" s="12" t="s">
        <v>140</v>
      </c>
      <c r="C6957" s="12" t="s">
        <v>88</v>
      </c>
      <c r="D6957" s="12" t="s">
        <v>2263</v>
      </c>
      <c r="E6957" s="18" t="s">
        <v>2</v>
      </c>
      <c r="F6957" s="18" t="s">
        <v>0</v>
      </c>
      <c r="G6957" s="81" t="s">
        <v>0</v>
      </c>
      <c r="H6957" s="18" t="s">
        <v>3</v>
      </c>
      <c r="I6957" s="3">
        <v>2528049</v>
      </c>
      <c r="J6957" s="3">
        <f t="shared" ref="J6957" si="6001">SUM(J6958:J6959)</f>
        <v>2508362</v>
      </c>
      <c r="K6957" s="3">
        <f t="shared" ref="K6957" si="6002">SUM(K6958:K6959)</f>
        <v>1248817</v>
      </c>
      <c r="L6957" s="3">
        <f t="shared" si="5998"/>
        <v>612000</v>
      </c>
      <c r="M6957" s="3">
        <f t="shared" ref="M6957:O6957" si="6003">SUM(M6958:M6959)</f>
        <v>204000</v>
      </c>
      <c r="N6957" s="3">
        <f t="shared" si="6003"/>
        <v>204000</v>
      </c>
      <c r="O6957" s="3">
        <f t="shared" si="6003"/>
        <v>204000</v>
      </c>
      <c r="P6957" s="3">
        <f t="shared" si="6000"/>
        <v>1860817</v>
      </c>
      <c r="Q6957" s="3">
        <f t="shared" si="5981"/>
        <v>74.184547525436912</v>
      </c>
    </row>
    <row r="6958" spans="1:17">
      <c r="A6958" s="12" t="s">
        <v>2204</v>
      </c>
      <c r="B6958" s="12" t="s">
        <v>140</v>
      </c>
      <c r="C6958" s="12" t="s">
        <v>88</v>
      </c>
      <c r="D6958" s="12" t="s">
        <v>2263</v>
      </c>
      <c r="E6958" s="11">
        <v>6111</v>
      </c>
      <c r="F6958" s="12"/>
      <c r="G6958" s="84">
        <v>101</v>
      </c>
      <c r="H6958" s="13" t="s">
        <v>4</v>
      </c>
      <c r="I6958" s="2">
        <v>2146549</v>
      </c>
      <c r="J6958" s="2">
        <v>2130749</v>
      </c>
      <c r="K6958" s="2">
        <v>1051929</v>
      </c>
      <c r="L6958" s="2">
        <f t="shared" si="5998"/>
        <v>540000</v>
      </c>
      <c r="M6958" s="2">
        <v>180000</v>
      </c>
      <c r="N6958" s="2">
        <v>180000</v>
      </c>
      <c r="O6958" s="2">
        <v>180000</v>
      </c>
      <c r="P6958" s="2">
        <f t="shared" si="6000"/>
        <v>1591929</v>
      </c>
      <c r="Q6958" s="2">
        <f t="shared" si="5981"/>
        <v>74.712178675198246</v>
      </c>
    </row>
    <row r="6959" spans="1:17">
      <c r="A6959" s="17" t="s">
        <v>2204</v>
      </c>
      <c r="B6959" s="17" t="s">
        <v>140</v>
      </c>
      <c r="C6959" s="17" t="s">
        <v>88</v>
      </c>
      <c r="D6959" s="17" t="s">
        <v>2263</v>
      </c>
      <c r="E6959" s="17" t="s">
        <v>91</v>
      </c>
      <c r="F6959" s="12" t="s">
        <v>0</v>
      </c>
      <c r="G6959" s="84" t="s">
        <v>0</v>
      </c>
      <c r="H6959" s="18" t="s">
        <v>5</v>
      </c>
      <c r="I6959" s="3">
        <v>381500</v>
      </c>
      <c r="J6959" s="3">
        <f t="shared" ref="J6959:K6959" si="6004">SUM(J6960:J6964)</f>
        <v>377613</v>
      </c>
      <c r="K6959" s="3">
        <f t="shared" si="6004"/>
        <v>196888</v>
      </c>
      <c r="L6959" s="3">
        <f t="shared" si="5998"/>
        <v>72000</v>
      </c>
      <c r="M6959" s="3">
        <f t="shared" ref="M6959:O6959" si="6005">SUM(M6960:M6964)</f>
        <v>24000</v>
      </c>
      <c r="N6959" s="3">
        <f t="shared" si="6005"/>
        <v>24000</v>
      </c>
      <c r="O6959" s="3">
        <f t="shared" si="6005"/>
        <v>24000</v>
      </c>
      <c r="P6959" s="3">
        <f t="shared" si="6000"/>
        <v>268888</v>
      </c>
      <c r="Q6959" s="3">
        <f t="shared" si="5981"/>
        <v>71.207294240399563</v>
      </c>
    </row>
    <row r="6960" spans="1:17">
      <c r="A6960" s="12" t="s">
        <v>2204</v>
      </c>
      <c r="B6960" s="12" t="s">
        <v>140</v>
      </c>
      <c r="C6960" s="12" t="s">
        <v>88</v>
      </c>
      <c r="D6960" s="12" t="s">
        <v>2263</v>
      </c>
      <c r="E6960" s="11">
        <v>6112</v>
      </c>
      <c r="F6960" s="12" t="s">
        <v>2265</v>
      </c>
      <c r="G6960" s="84">
        <v>101</v>
      </c>
      <c r="H6960" s="13" t="s">
        <v>9</v>
      </c>
      <c r="I6960" s="2">
        <v>63000</v>
      </c>
      <c r="J6960" s="2">
        <v>63000</v>
      </c>
      <c r="K6960" s="2">
        <v>30703</v>
      </c>
      <c r="L6960" s="2">
        <f t="shared" si="5998"/>
        <v>15000</v>
      </c>
      <c r="M6960" s="2">
        <v>5000</v>
      </c>
      <c r="N6960" s="2">
        <v>5000</v>
      </c>
      <c r="O6960" s="2">
        <v>5000</v>
      </c>
      <c r="P6960" s="2">
        <f t="shared" si="6000"/>
        <v>45703</v>
      </c>
      <c r="Q6960" s="2">
        <f t="shared" si="5981"/>
        <v>72.544444444444451</v>
      </c>
    </row>
    <row r="6961" spans="1:17">
      <c r="A6961" s="12" t="s">
        <v>2204</v>
      </c>
      <c r="B6961" s="12" t="s">
        <v>140</v>
      </c>
      <c r="C6961" s="12" t="s">
        <v>88</v>
      </c>
      <c r="D6961" s="12" t="s">
        <v>2263</v>
      </c>
      <c r="E6961" s="11">
        <v>6112</v>
      </c>
      <c r="F6961" s="12" t="s">
        <v>2266</v>
      </c>
      <c r="G6961" s="84">
        <v>101</v>
      </c>
      <c r="H6961" s="13" t="s">
        <v>10</v>
      </c>
      <c r="I6961" s="2">
        <v>200000</v>
      </c>
      <c r="J6961" s="2">
        <v>200000</v>
      </c>
      <c r="K6961" s="2">
        <v>110272</v>
      </c>
      <c r="L6961" s="2">
        <f t="shared" si="5998"/>
        <v>57000</v>
      </c>
      <c r="M6961" s="2">
        <v>19000</v>
      </c>
      <c r="N6961" s="2">
        <v>19000</v>
      </c>
      <c r="O6961" s="2">
        <v>19000</v>
      </c>
      <c r="P6961" s="2">
        <f t="shared" si="6000"/>
        <v>167272</v>
      </c>
      <c r="Q6961" s="2">
        <f t="shared" si="5981"/>
        <v>83.635999999999996</v>
      </c>
    </row>
    <row r="6962" spans="1:17">
      <c r="A6962" s="12" t="s">
        <v>2204</v>
      </c>
      <c r="B6962" s="12" t="s">
        <v>140</v>
      </c>
      <c r="C6962" s="12" t="s">
        <v>88</v>
      </c>
      <c r="D6962" s="12" t="s">
        <v>2263</v>
      </c>
      <c r="E6962" s="11">
        <v>6112</v>
      </c>
      <c r="F6962" s="12" t="s">
        <v>2267</v>
      </c>
      <c r="G6962" s="84">
        <v>101</v>
      </c>
      <c r="H6962" s="13" t="s">
        <v>7</v>
      </c>
      <c r="I6962" s="2">
        <v>54600</v>
      </c>
      <c r="J6962" s="2">
        <v>50713</v>
      </c>
      <c r="K6962" s="2">
        <v>50713</v>
      </c>
      <c r="L6962" s="2">
        <f t="shared" si="5998"/>
        <v>0</v>
      </c>
      <c r="M6962" s="2"/>
      <c r="N6962" s="2"/>
      <c r="O6962" s="2"/>
      <c r="P6962" s="2">
        <f t="shared" si="6000"/>
        <v>50713</v>
      </c>
      <c r="Q6962" s="2">
        <f t="shared" si="5981"/>
        <v>100</v>
      </c>
    </row>
    <row r="6963" spans="1:17">
      <c r="A6963" s="12" t="s">
        <v>2204</v>
      </c>
      <c r="B6963" s="12" t="s">
        <v>140</v>
      </c>
      <c r="C6963" s="12" t="s">
        <v>88</v>
      </c>
      <c r="D6963" s="12" t="s">
        <v>2263</v>
      </c>
      <c r="E6963" s="11">
        <v>6112</v>
      </c>
      <c r="F6963" s="12" t="s">
        <v>2268</v>
      </c>
      <c r="G6963" s="84">
        <v>101</v>
      </c>
      <c r="H6963" s="13" t="s">
        <v>8</v>
      </c>
      <c r="I6963" s="2">
        <v>13000</v>
      </c>
      <c r="J6963" s="2">
        <v>13000</v>
      </c>
      <c r="K6963" s="2">
        <v>0</v>
      </c>
      <c r="L6963" s="2">
        <f t="shared" si="5998"/>
        <v>0</v>
      </c>
      <c r="M6963" s="2"/>
      <c r="N6963" s="2"/>
      <c r="O6963" s="2"/>
      <c r="P6963" s="2">
        <f t="shared" si="6000"/>
        <v>0</v>
      </c>
      <c r="Q6963" s="2">
        <f t="shared" si="5981"/>
        <v>0</v>
      </c>
    </row>
    <row r="6964" spans="1:17">
      <c r="A6964" s="12" t="s">
        <v>2204</v>
      </c>
      <c r="B6964" s="12" t="s">
        <v>140</v>
      </c>
      <c r="C6964" s="12" t="s">
        <v>88</v>
      </c>
      <c r="D6964" s="12" t="s">
        <v>2263</v>
      </c>
      <c r="E6964" s="11">
        <v>6112</v>
      </c>
      <c r="F6964" s="12" t="s">
        <v>2269</v>
      </c>
      <c r="G6964" s="84">
        <v>101</v>
      </c>
      <c r="H6964" s="13" t="s">
        <v>6</v>
      </c>
      <c r="I6964" s="2">
        <v>50900</v>
      </c>
      <c r="J6964" s="2">
        <v>50900</v>
      </c>
      <c r="K6964" s="2">
        <v>5200</v>
      </c>
      <c r="L6964" s="2">
        <f t="shared" si="5998"/>
        <v>0</v>
      </c>
      <c r="M6964" s="2"/>
      <c r="N6964" s="2"/>
      <c r="O6964" s="2"/>
      <c r="P6964" s="2">
        <f t="shared" si="6000"/>
        <v>5200</v>
      </c>
      <c r="Q6964" s="2">
        <f t="shared" si="5981"/>
        <v>10.216110019646365</v>
      </c>
    </row>
    <row r="6965" spans="1:17">
      <c r="A6965" s="12" t="s">
        <v>2204</v>
      </c>
      <c r="B6965" s="12" t="s">
        <v>140</v>
      </c>
      <c r="C6965" s="12" t="s">
        <v>88</v>
      </c>
      <c r="D6965" s="12" t="s">
        <v>2263</v>
      </c>
      <c r="E6965" s="18" t="s">
        <v>13</v>
      </c>
      <c r="F6965" s="18" t="s">
        <v>0</v>
      </c>
      <c r="G6965" s="81" t="s">
        <v>0</v>
      </c>
      <c r="H6965" s="18" t="s">
        <v>14</v>
      </c>
      <c r="I6965" s="3">
        <v>225387</v>
      </c>
      <c r="J6965" s="3">
        <f t="shared" ref="J6965:K6965" si="6006">SUM(J6966)</f>
        <v>225387</v>
      </c>
      <c r="K6965" s="3">
        <f t="shared" si="6006"/>
        <v>109291</v>
      </c>
      <c r="L6965" s="3">
        <f t="shared" si="5998"/>
        <v>56700</v>
      </c>
      <c r="M6965" s="3">
        <f t="shared" ref="M6965:O6965" si="6007">SUM(M6966)</f>
        <v>18900</v>
      </c>
      <c r="N6965" s="3">
        <f t="shared" si="6007"/>
        <v>18900</v>
      </c>
      <c r="O6965" s="3">
        <f t="shared" si="6007"/>
        <v>18900</v>
      </c>
      <c r="P6965" s="3">
        <f t="shared" si="6000"/>
        <v>165991</v>
      </c>
      <c r="Q6965" s="3">
        <f t="shared" si="5981"/>
        <v>73.647104757594718</v>
      </c>
    </row>
    <row r="6966" spans="1:17">
      <c r="A6966" s="12" t="s">
        <v>2204</v>
      </c>
      <c r="B6966" s="12" t="s">
        <v>140</v>
      </c>
      <c r="C6966" s="12" t="s">
        <v>88</v>
      </c>
      <c r="D6966" s="12" t="s">
        <v>2263</v>
      </c>
      <c r="E6966" s="11">
        <v>6121</v>
      </c>
      <c r="F6966" s="12"/>
      <c r="G6966" s="84">
        <v>101</v>
      </c>
      <c r="H6966" s="13" t="s">
        <v>15</v>
      </c>
      <c r="I6966" s="2">
        <v>225387</v>
      </c>
      <c r="J6966" s="2">
        <v>225387</v>
      </c>
      <c r="K6966" s="2">
        <v>109291</v>
      </c>
      <c r="L6966" s="2">
        <f t="shared" si="5998"/>
        <v>56700</v>
      </c>
      <c r="M6966" s="2">
        <v>18900</v>
      </c>
      <c r="N6966" s="2">
        <v>18900</v>
      </c>
      <c r="O6966" s="2">
        <v>18900</v>
      </c>
      <c r="P6966" s="2">
        <f t="shared" si="6000"/>
        <v>165991</v>
      </c>
      <c r="Q6966" s="2">
        <f t="shared" si="5981"/>
        <v>73.647104757594718</v>
      </c>
    </row>
    <row r="6967" spans="1:17">
      <c r="A6967" s="12" t="s">
        <v>2204</v>
      </c>
      <c r="B6967" s="12" t="s">
        <v>140</v>
      </c>
      <c r="C6967" s="12" t="s">
        <v>88</v>
      </c>
      <c r="D6967" s="12" t="s">
        <v>2263</v>
      </c>
      <c r="E6967" s="18" t="s">
        <v>16</v>
      </c>
      <c r="F6967" s="18" t="s">
        <v>0</v>
      </c>
      <c r="G6967" s="81" t="s">
        <v>0</v>
      </c>
      <c r="H6967" s="18" t="s">
        <v>17</v>
      </c>
      <c r="I6967" s="3">
        <v>1763445</v>
      </c>
      <c r="J6967" s="3">
        <f t="shared" ref="J6967:K6967" si="6008">SUM(J6968:J6976)</f>
        <v>1779245</v>
      </c>
      <c r="K6967" s="3">
        <f t="shared" si="6008"/>
        <v>903869</v>
      </c>
      <c r="L6967" s="3">
        <f t="shared" si="5998"/>
        <v>427550</v>
      </c>
      <c r="M6967" s="3">
        <f t="shared" ref="M6967:O6967" si="6009">SUM(M6968:M6976)</f>
        <v>153850</v>
      </c>
      <c r="N6967" s="3">
        <f t="shared" si="6009"/>
        <v>132100</v>
      </c>
      <c r="O6967" s="3">
        <f t="shared" si="6009"/>
        <v>141600</v>
      </c>
      <c r="P6967" s="3">
        <f t="shared" si="6000"/>
        <v>1331419</v>
      </c>
      <c r="Q6967" s="3">
        <f t="shared" si="5981"/>
        <v>74.830560153323461</v>
      </c>
    </row>
    <row r="6968" spans="1:17">
      <c r="A6968" s="12" t="s">
        <v>2204</v>
      </c>
      <c r="B6968" s="12" t="s">
        <v>140</v>
      </c>
      <c r="C6968" s="12" t="s">
        <v>88</v>
      </c>
      <c r="D6968" s="12" t="s">
        <v>2263</v>
      </c>
      <c r="E6968" s="11">
        <v>6131</v>
      </c>
      <c r="F6968" s="12"/>
      <c r="G6968" s="84">
        <v>101</v>
      </c>
      <c r="H6968" s="13" t="s">
        <v>18</v>
      </c>
      <c r="I6968" s="2">
        <v>1500</v>
      </c>
      <c r="J6968" s="2">
        <v>17300</v>
      </c>
      <c r="K6968" s="2">
        <v>17300</v>
      </c>
      <c r="L6968" s="2">
        <f t="shared" si="5998"/>
        <v>0</v>
      </c>
      <c r="M6968" s="2"/>
      <c r="N6968" s="2"/>
      <c r="O6968" s="2"/>
      <c r="P6968" s="2">
        <f t="shared" si="6000"/>
        <v>17300</v>
      </c>
      <c r="Q6968" s="2">
        <f t="shared" si="5981"/>
        <v>100</v>
      </c>
    </row>
    <row r="6969" spans="1:17">
      <c r="A6969" s="12" t="s">
        <v>2204</v>
      </c>
      <c r="B6969" s="12" t="s">
        <v>140</v>
      </c>
      <c r="C6969" s="12" t="s">
        <v>88</v>
      </c>
      <c r="D6969" s="12" t="s">
        <v>2263</v>
      </c>
      <c r="E6969" s="11">
        <v>6132</v>
      </c>
      <c r="F6969" s="12"/>
      <c r="G6969" s="84">
        <v>101</v>
      </c>
      <c r="H6969" s="13" t="s">
        <v>19</v>
      </c>
      <c r="I6969" s="2">
        <v>288500</v>
      </c>
      <c r="J6969" s="2">
        <v>288500</v>
      </c>
      <c r="K6969" s="2">
        <v>105000</v>
      </c>
      <c r="L6969" s="2">
        <f t="shared" si="5998"/>
        <v>59250</v>
      </c>
      <c r="M6969" s="2">
        <v>41250</v>
      </c>
      <c r="N6969" s="2">
        <v>9000</v>
      </c>
      <c r="O6969" s="2">
        <v>9000</v>
      </c>
      <c r="P6969" s="2">
        <f t="shared" si="6000"/>
        <v>164250</v>
      </c>
      <c r="Q6969" s="2">
        <f t="shared" si="5981"/>
        <v>56.932409012131714</v>
      </c>
    </row>
    <row r="6970" spans="1:17">
      <c r="A6970" s="12" t="s">
        <v>2204</v>
      </c>
      <c r="B6970" s="12" t="s">
        <v>140</v>
      </c>
      <c r="C6970" s="12" t="s">
        <v>88</v>
      </c>
      <c r="D6970" s="12" t="s">
        <v>2263</v>
      </c>
      <c r="E6970" s="11">
        <v>6133</v>
      </c>
      <c r="F6970" s="12"/>
      <c r="G6970" s="84">
        <v>101</v>
      </c>
      <c r="H6970" s="13" t="s">
        <v>20</v>
      </c>
      <c r="I6970" s="2">
        <v>65700</v>
      </c>
      <c r="J6970" s="2">
        <v>65700</v>
      </c>
      <c r="K6970" s="2">
        <v>32600</v>
      </c>
      <c r="L6970" s="2">
        <f t="shared" si="5998"/>
        <v>15000</v>
      </c>
      <c r="M6970" s="2">
        <v>5000</v>
      </c>
      <c r="N6970" s="2">
        <v>5000</v>
      </c>
      <c r="O6970" s="2">
        <v>5000</v>
      </c>
      <c r="P6970" s="2">
        <f t="shared" si="6000"/>
        <v>47600</v>
      </c>
      <c r="Q6970" s="2">
        <f t="shared" si="5981"/>
        <v>72.450532724505322</v>
      </c>
    </row>
    <row r="6971" spans="1:17">
      <c r="A6971" s="12" t="s">
        <v>2204</v>
      </c>
      <c r="B6971" s="12" t="s">
        <v>140</v>
      </c>
      <c r="C6971" s="12" t="s">
        <v>88</v>
      </c>
      <c r="D6971" s="12" t="s">
        <v>2263</v>
      </c>
      <c r="E6971" s="11">
        <v>6134</v>
      </c>
      <c r="F6971" s="12"/>
      <c r="G6971" s="84">
        <v>101</v>
      </c>
      <c r="H6971" s="13" t="s">
        <v>21</v>
      </c>
      <c r="I6971" s="2">
        <v>642445</v>
      </c>
      <c r="J6971" s="2">
        <v>642445</v>
      </c>
      <c r="K6971" s="2">
        <v>317500</v>
      </c>
      <c r="L6971" s="2">
        <f t="shared" si="5998"/>
        <v>180000</v>
      </c>
      <c r="M6971" s="2">
        <v>50000</v>
      </c>
      <c r="N6971" s="2">
        <v>60000</v>
      </c>
      <c r="O6971" s="2">
        <v>70000</v>
      </c>
      <c r="P6971" s="2">
        <f t="shared" si="6000"/>
        <v>497500</v>
      </c>
      <c r="Q6971" s="2">
        <f t="shared" si="5981"/>
        <v>77.438535594486694</v>
      </c>
    </row>
    <row r="6972" spans="1:17">
      <c r="A6972" s="12" t="s">
        <v>2204</v>
      </c>
      <c r="B6972" s="12" t="s">
        <v>140</v>
      </c>
      <c r="C6972" s="12" t="s">
        <v>88</v>
      </c>
      <c r="D6972" s="12" t="s">
        <v>2263</v>
      </c>
      <c r="E6972" s="11">
        <v>6135</v>
      </c>
      <c r="F6972" s="12"/>
      <c r="G6972" s="84">
        <v>101</v>
      </c>
      <c r="H6972" s="13" t="s">
        <v>22</v>
      </c>
      <c r="I6972" s="2">
        <v>27200</v>
      </c>
      <c r="J6972" s="2">
        <v>27200</v>
      </c>
      <c r="K6972" s="2">
        <v>14350</v>
      </c>
      <c r="L6972" s="2">
        <f t="shared" si="5998"/>
        <v>6000</v>
      </c>
      <c r="M6972" s="2">
        <v>2000</v>
      </c>
      <c r="N6972" s="2">
        <v>2000</v>
      </c>
      <c r="O6972" s="2">
        <v>2000</v>
      </c>
      <c r="P6972" s="2">
        <f t="shared" si="6000"/>
        <v>20350</v>
      </c>
      <c r="Q6972" s="2">
        <f t="shared" si="5981"/>
        <v>74.816176470588232</v>
      </c>
    </row>
    <row r="6973" spans="1:17">
      <c r="A6973" s="12" t="s">
        <v>2204</v>
      </c>
      <c r="B6973" s="12" t="s">
        <v>140</v>
      </c>
      <c r="C6973" s="12" t="s">
        <v>88</v>
      </c>
      <c r="D6973" s="12" t="s">
        <v>2263</v>
      </c>
      <c r="E6973" s="11">
        <v>6136</v>
      </c>
      <c r="F6973" s="12"/>
      <c r="G6973" s="84">
        <v>101</v>
      </c>
      <c r="H6973" s="13" t="s">
        <v>23</v>
      </c>
      <c r="I6973" s="2">
        <v>606600</v>
      </c>
      <c r="J6973" s="2">
        <v>606600</v>
      </c>
      <c r="K6973" s="2">
        <v>322740</v>
      </c>
      <c r="L6973" s="2">
        <f t="shared" si="5998"/>
        <v>151650</v>
      </c>
      <c r="M6973" s="2">
        <v>50550</v>
      </c>
      <c r="N6973" s="2">
        <v>50550</v>
      </c>
      <c r="O6973" s="2">
        <v>50550</v>
      </c>
      <c r="P6973" s="2">
        <f t="shared" si="6000"/>
        <v>474390</v>
      </c>
      <c r="Q6973" s="2">
        <f t="shared" si="5981"/>
        <v>78.204747774480708</v>
      </c>
    </row>
    <row r="6974" spans="1:17">
      <c r="A6974" s="12" t="s">
        <v>2204</v>
      </c>
      <c r="B6974" s="12" t="s">
        <v>140</v>
      </c>
      <c r="C6974" s="12" t="s">
        <v>88</v>
      </c>
      <c r="D6974" s="12" t="s">
        <v>2263</v>
      </c>
      <c r="E6974" s="11">
        <v>6137</v>
      </c>
      <c r="F6974" s="12"/>
      <c r="G6974" s="84">
        <v>101</v>
      </c>
      <c r="H6974" s="13" t="s">
        <v>24</v>
      </c>
      <c r="I6974" s="2">
        <v>42300</v>
      </c>
      <c r="J6974" s="2">
        <v>42300</v>
      </c>
      <c r="K6974" s="2">
        <v>21300</v>
      </c>
      <c r="L6974" s="2">
        <f t="shared" si="5998"/>
        <v>6500</v>
      </c>
      <c r="M6974" s="2">
        <v>2000</v>
      </c>
      <c r="N6974" s="2">
        <v>2500</v>
      </c>
      <c r="O6974" s="2">
        <v>2000</v>
      </c>
      <c r="P6974" s="2">
        <f t="shared" si="6000"/>
        <v>27800</v>
      </c>
      <c r="Q6974" s="2">
        <f t="shared" si="5981"/>
        <v>65.72104018912529</v>
      </c>
    </row>
    <row r="6975" spans="1:17">
      <c r="A6975" s="12" t="s">
        <v>2204</v>
      </c>
      <c r="B6975" s="12" t="s">
        <v>140</v>
      </c>
      <c r="C6975" s="12" t="s">
        <v>88</v>
      </c>
      <c r="D6975" s="12" t="s">
        <v>2263</v>
      </c>
      <c r="E6975" s="11">
        <v>6138</v>
      </c>
      <c r="F6975" s="12"/>
      <c r="G6975" s="84">
        <v>101</v>
      </c>
      <c r="H6975" s="13" t="s">
        <v>25</v>
      </c>
      <c r="I6975" s="2">
        <v>13000</v>
      </c>
      <c r="J6975" s="2">
        <v>13000</v>
      </c>
      <c r="K6975" s="2">
        <v>9400</v>
      </c>
      <c r="L6975" s="2">
        <f t="shared" si="5998"/>
        <v>1500</v>
      </c>
      <c r="M6975" s="2">
        <v>500</v>
      </c>
      <c r="N6975" s="2">
        <v>500</v>
      </c>
      <c r="O6975" s="2">
        <v>500</v>
      </c>
      <c r="P6975" s="2">
        <f t="shared" si="6000"/>
        <v>10900</v>
      </c>
      <c r="Q6975" s="2">
        <f t="shared" si="5981"/>
        <v>83.846153846153854</v>
      </c>
    </row>
    <row r="6976" spans="1:17">
      <c r="A6976" s="17" t="s">
        <v>2204</v>
      </c>
      <c r="B6976" s="17" t="s">
        <v>140</v>
      </c>
      <c r="C6976" s="17" t="s">
        <v>88</v>
      </c>
      <c r="D6976" s="17" t="s">
        <v>2263</v>
      </c>
      <c r="E6976" s="17" t="s">
        <v>99</v>
      </c>
      <c r="F6976" s="12" t="s">
        <v>0</v>
      </c>
      <c r="G6976" s="84" t="s">
        <v>0</v>
      </c>
      <c r="H6976" s="18" t="s">
        <v>26</v>
      </c>
      <c r="I6976" s="3">
        <v>76200</v>
      </c>
      <c r="J6976" s="3">
        <f t="shared" ref="J6976:K6976" si="6010">SUM(J6977:J6979)</f>
        <v>76200</v>
      </c>
      <c r="K6976" s="3">
        <f t="shared" si="6010"/>
        <v>63679</v>
      </c>
      <c r="L6976" s="3">
        <f t="shared" si="5998"/>
        <v>7650</v>
      </c>
      <c r="M6976" s="3">
        <f t="shared" ref="M6976:O6976" si="6011">SUM(M6977:M6979)</f>
        <v>2550</v>
      </c>
      <c r="N6976" s="3">
        <f t="shared" si="6011"/>
        <v>2550</v>
      </c>
      <c r="O6976" s="3">
        <f t="shared" si="6011"/>
        <v>2550</v>
      </c>
      <c r="P6976" s="3">
        <f t="shared" si="6000"/>
        <v>71329</v>
      </c>
      <c r="Q6976" s="3">
        <f t="shared" si="5981"/>
        <v>93.607611548556434</v>
      </c>
    </row>
    <row r="6977" spans="1:17">
      <c r="A6977" s="12" t="s">
        <v>2204</v>
      </c>
      <c r="B6977" s="12" t="s">
        <v>140</v>
      </c>
      <c r="C6977" s="12" t="s">
        <v>88</v>
      </c>
      <c r="D6977" s="12" t="s">
        <v>2263</v>
      </c>
      <c r="E6977" s="11">
        <v>6139</v>
      </c>
      <c r="F6977" s="12"/>
      <c r="G6977" s="84">
        <v>101</v>
      </c>
      <c r="H6977" s="13" t="s">
        <v>26</v>
      </c>
      <c r="I6977" s="2">
        <v>65355</v>
      </c>
      <c r="J6977" s="2">
        <v>65355</v>
      </c>
      <c r="K6977" s="2">
        <v>58000</v>
      </c>
      <c r="L6977" s="2">
        <f t="shared" si="5998"/>
        <v>6000</v>
      </c>
      <c r="M6977" s="2">
        <v>2000</v>
      </c>
      <c r="N6977" s="2">
        <v>2000</v>
      </c>
      <c r="O6977" s="2">
        <v>2000</v>
      </c>
      <c r="P6977" s="2">
        <f t="shared" si="6000"/>
        <v>64000</v>
      </c>
      <c r="Q6977" s="2">
        <f t="shared" si="5981"/>
        <v>97.926707979496598</v>
      </c>
    </row>
    <row r="6978" spans="1:17">
      <c r="A6978" s="12" t="s">
        <v>2204</v>
      </c>
      <c r="B6978" s="12" t="s">
        <v>140</v>
      </c>
      <c r="C6978" s="12" t="s">
        <v>88</v>
      </c>
      <c r="D6978" s="12" t="s">
        <v>2263</v>
      </c>
      <c r="E6978" s="11">
        <v>6139</v>
      </c>
      <c r="F6978" s="12" t="s">
        <v>2270</v>
      </c>
      <c r="G6978" s="84">
        <v>101</v>
      </c>
      <c r="H6978" s="13" t="s">
        <v>108</v>
      </c>
      <c r="I6978" s="2">
        <v>6945</v>
      </c>
      <c r="J6978" s="2">
        <v>6945</v>
      </c>
      <c r="K6978" s="2">
        <v>3449</v>
      </c>
      <c r="L6978" s="2">
        <f t="shared" si="5998"/>
        <v>1650</v>
      </c>
      <c r="M6978" s="2">
        <v>550</v>
      </c>
      <c r="N6978" s="2">
        <v>550</v>
      </c>
      <c r="O6978" s="2">
        <v>550</v>
      </c>
      <c r="P6978" s="2">
        <f t="shared" si="6000"/>
        <v>5099</v>
      </c>
      <c r="Q6978" s="2">
        <f t="shared" si="5981"/>
        <v>73.419726421886239</v>
      </c>
    </row>
    <row r="6979" spans="1:17" ht="22.5">
      <c r="A6979" s="12" t="s">
        <v>2204</v>
      </c>
      <c r="B6979" s="12" t="s">
        <v>140</v>
      </c>
      <c r="C6979" s="12" t="s">
        <v>88</v>
      </c>
      <c r="D6979" s="12" t="s">
        <v>2263</v>
      </c>
      <c r="E6979" s="11">
        <v>6139</v>
      </c>
      <c r="F6979" s="12" t="s">
        <v>2271</v>
      </c>
      <c r="G6979" s="84">
        <v>101</v>
      </c>
      <c r="H6979" s="13" t="s">
        <v>114</v>
      </c>
      <c r="I6979" s="2">
        <v>3900</v>
      </c>
      <c r="J6979" s="2">
        <v>3900</v>
      </c>
      <c r="K6979" s="2">
        <v>2230</v>
      </c>
      <c r="L6979" s="2">
        <f t="shared" si="5998"/>
        <v>0</v>
      </c>
      <c r="M6979" s="2"/>
      <c r="N6979" s="2"/>
      <c r="O6979" s="2"/>
      <c r="P6979" s="2">
        <f t="shared" si="6000"/>
        <v>2230</v>
      </c>
      <c r="Q6979" s="2">
        <f t="shared" si="5981"/>
        <v>57.179487179487175</v>
      </c>
    </row>
    <row r="6980" spans="1:17" ht="22.5">
      <c r="A6980" s="17" t="s">
        <v>0</v>
      </c>
      <c r="B6980" s="17" t="s">
        <v>0</v>
      </c>
      <c r="C6980" s="17" t="s">
        <v>0</v>
      </c>
      <c r="D6980" s="18" t="s">
        <v>0</v>
      </c>
      <c r="E6980" s="18" t="s">
        <v>0</v>
      </c>
      <c r="F6980" s="18" t="s">
        <v>0</v>
      </c>
      <c r="G6980" s="81" t="s">
        <v>0</v>
      </c>
      <c r="H6980" s="24" t="s">
        <v>36</v>
      </c>
      <c r="I6980" s="29">
        <v>50000</v>
      </c>
      <c r="J6980" s="29">
        <f t="shared" ref="J6980:K6981" si="6012">SUM(J6981)</f>
        <v>10000</v>
      </c>
      <c r="K6980" s="29">
        <f t="shared" si="6012"/>
        <v>0</v>
      </c>
      <c r="L6980" s="29">
        <f t="shared" si="5998"/>
        <v>0</v>
      </c>
      <c r="M6980" s="29">
        <f t="shared" ref="M6980:O6981" si="6013">SUM(M6981)</f>
        <v>0</v>
      </c>
      <c r="N6980" s="29">
        <f t="shared" si="6013"/>
        <v>0</v>
      </c>
      <c r="O6980" s="29">
        <f t="shared" si="6013"/>
        <v>0</v>
      </c>
      <c r="P6980" s="29">
        <f t="shared" si="6000"/>
        <v>0</v>
      </c>
      <c r="Q6980" s="29">
        <f t="shared" si="5981"/>
        <v>0</v>
      </c>
    </row>
    <row r="6981" spans="1:17">
      <c r="A6981" s="12" t="s">
        <v>2204</v>
      </c>
      <c r="B6981" s="12" t="s">
        <v>140</v>
      </c>
      <c r="C6981" s="12" t="s">
        <v>88</v>
      </c>
      <c r="D6981" s="12" t="s">
        <v>2263</v>
      </c>
      <c r="E6981" s="18" t="s">
        <v>28</v>
      </c>
      <c r="F6981" s="18" t="s">
        <v>0</v>
      </c>
      <c r="G6981" s="81" t="s">
        <v>0</v>
      </c>
      <c r="H6981" s="18" t="s">
        <v>29</v>
      </c>
      <c r="I6981" s="3">
        <v>50000</v>
      </c>
      <c r="J6981" s="3">
        <f t="shared" si="6012"/>
        <v>10000</v>
      </c>
      <c r="K6981" s="3">
        <f t="shared" si="6012"/>
        <v>0</v>
      </c>
      <c r="L6981" s="3">
        <f t="shared" si="5998"/>
        <v>0</v>
      </c>
      <c r="M6981" s="3">
        <f t="shared" si="6013"/>
        <v>0</v>
      </c>
      <c r="N6981" s="3">
        <f t="shared" si="6013"/>
        <v>0</v>
      </c>
      <c r="O6981" s="3">
        <f t="shared" si="6013"/>
        <v>0</v>
      </c>
      <c r="P6981" s="3">
        <f t="shared" si="6000"/>
        <v>0</v>
      </c>
      <c r="Q6981" s="3">
        <f t="shared" si="5981"/>
        <v>0</v>
      </c>
    </row>
    <row r="6982" spans="1:17">
      <c r="A6982" s="12" t="s">
        <v>2204</v>
      </c>
      <c r="B6982" s="12" t="s">
        <v>140</v>
      </c>
      <c r="C6982" s="12" t="s">
        <v>88</v>
      </c>
      <c r="D6982" s="12" t="s">
        <v>2263</v>
      </c>
      <c r="E6982" s="11">
        <v>6148</v>
      </c>
      <c r="F6982" s="12"/>
      <c r="G6982" s="84">
        <v>101</v>
      </c>
      <c r="H6982" s="13" t="s">
        <v>35</v>
      </c>
      <c r="I6982" s="2">
        <v>50000</v>
      </c>
      <c r="J6982" s="2">
        <v>10000</v>
      </c>
      <c r="K6982" s="2">
        <v>0</v>
      </c>
      <c r="L6982" s="2">
        <f t="shared" si="5998"/>
        <v>0</v>
      </c>
      <c r="M6982" s="2"/>
      <c r="N6982" s="2"/>
      <c r="O6982" s="2"/>
      <c r="P6982" s="2">
        <f t="shared" si="6000"/>
        <v>0</v>
      </c>
      <c r="Q6982" s="2">
        <f t="shared" si="5981"/>
        <v>0</v>
      </c>
    </row>
    <row r="6983" spans="1:17" ht="22.5">
      <c r="A6983" s="17" t="s">
        <v>0</v>
      </c>
      <c r="B6983" s="17" t="s">
        <v>0</v>
      </c>
      <c r="C6983" s="17" t="s">
        <v>0</v>
      </c>
      <c r="D6983" s="18" t="s">
        <v>0</v>
      </c>
      <c r="E6983" s="18" t="s">
        <v>0</v>
      </c>
      <c r="F6983" s="18" t="s">
        <v>0</v>
      </c>
      <c r="G6983" s="81" t="s">
        <v>0</v>
      </c>
      <c r="H6983" s="24" t="s">
        <v>58</v>
      </c>
      <c r="I6983" s="29">
        <v>2000</v>
      </c>
      <c r="J6983" s="29">
        <f t="shared" ref="J6983:K6983" si="6014">SUM(J6984)</f>
        <v>42000</v>
      </c>
      <c r="K6983" s="29">
        <f t="shared" si="6014"/>
        <v>40000</v>
      </c>
      <c r="L6983" s="29">
        <f t="shared" si="5998"/>
        <v>0</v>
      </c>
      <c r="M6983" s="29">
        <f t="shared" ref="M6983:O6983" si="6015">SUM(M6984)</f>
        <v>0</v>
      </c>
      <c r="N6983" s="29">
        <f t="shared" si="6015"/>
        <v>0</v>
      </c>
      <c r="O6983" s="29">
        <f t="shared" si="6015"/>
        <v>0</v>
      </c>
      <c r="P6983" s="29">
        <f t="shared" si="6000"/>
        <v>40000</v>
      </c>
      <c r="Q6983" s="29">
        <f t="shared" si="5981"/>
        <v>95.238095238095227</v>
      </c>
    </row>
    <row r="6984" spans="1:17">
      <c r="A6984" s="12" t="s">
        <v>2204</v>
      </c>
      <c r="B6984" s="12" t="s">
        <v>140</v>
      </c>
      <c r="C6984" s="12" t="s">
        <v>88</v>
      </c>
      <c r="D6984" s="12" t="s">
        <v>2263</v>
      </c>
      <c r="E6984" s="18" t="s">
        <v>50</v>
      </c>
      <c r="F6984" s="18" t="s">
        <v>0</v>
      </c>
      <c r="G6984" s="81" t="s">
        <v>0</v>
      </c>
      <c r="H6984" s="18" t="s">
        <v>51</v>
      </c>
      <c r="I6984" s="3">
        <v>2000</v>
      </c>
      <c r="J6984" s="3">
        <f t="shared" ref="J6984" si="6016">SUM(J6985:J6986)</f>
        <v>42000</v>
      </c>
      <c r="K6984" s="3">
        <f t="shared" ref="K6984" si="6017">SUM(K6985:K6986)</f>
        <v>40000</v>
      </c>
      <c r="L6984" s="3">
        <f t="shared" si="5998"/>
        <v>0</v>
      </c>
      <c r="M6984" s="3">
        <f t="shared" ref="M6984:O6984" si="6018">SUM(M6985:M6986)</f>
        <v>0</v>
      </c>
      <c r="N6984" s="3">
        <f t="shared" si="6018"/>
        <v>0</v>
      </c>
      <c r="O6984" s="3">
        <f t="shared" si="6018"/>
        <v>0</v>
      </c>
      <c r="P6984" s="3">
        <f t="shared" si="6000"/>
        <v>40000</v>
      </c>
      <c r="Q6984" s="3">
        <f t="shared" si="5981"/>
        <v>95.238095238095227</v>
      </c>
    </row>
    <row r="6985" spans="1:17">
      <c r="A6985" s="12" t="s">
        <v>2204</v>
      </c>
      <c r="B6985" s="12" t="s">
        <v>140</v>
      </c>
      <c r="C6985" s="12" t="s">
        <v>88</v>
      </c>
      <c r="D6985" s="12" t="s">
        <v>2263</v>
      </c>
      <c r="E6985" s="11">
        <v>8213</v>
      </c>
      <c r="F6985" s="12"/>
      <c r="G6985" s="84">
        <v>101</v>
      </c>
      <c r="H6985" s="13" t="s">
        <v>54</v>
      </c>
      <c r="I6985" s="2">
        <v>1000</v>
      </c>
      <c r="J6985" s="2">
        <v>1000</v>
      </c>
      <c r="K6985" s="2">
        <v>0</v>
      </c>
      <c r="L6985" s="2">
        <f t="shared" si="5998"/>
        <v>0</v>
      </c>
      <c r="M6985" s="2"/>
      <c r="N6985" s="2"/>
      <c r="O6985" s="2"/>
      <c r="P6985" s="2">
        <f t="shared" si="6000"/>
        <v>0</v>
      </c>
      <c r="Q6985" s="2">
        <f t="shared" si="5981"/>
        <v>0</v>
      </c>
    </row>
    <row r="6986" spans="1:17">
      <c r="A6986" s="12" t="s">
        <v>2204</v>
      </c>
      <c r="B6986" s="12" t="s">
        <v>140</v>
      </c>
      <c r="C6986" s="12" t="s">
        <v>88</v>
      </c>
      <c r="D6986" s="12" t="s">
        <v>2263</v>
      </c>
      <c r="E6986" s="11">
        <v>8215</v>
      </c>
      <c r="F6986" s="12"/>
      <c r="G6986" s="84">
        <v>101</v>
      </c>
      <c r="H6986" s="13" t="s">
        <v>56</v>
      </c>
      <c r="I6986" s="2">
        <v>1000</v>
      </c>
      <c r="J6986" s="2">
        <v>41000</v>
      </c>
      <c r="K6986" s="2">
        <v>40000</v>
      </c>
      <c r="L6986" s="2">
        <f t="shared" si="5998"/>
        <v>0</v>
      </c>
      <c r="M6986" s="2"/>
      <c r="N6986" s="2"/>
      <c r="O6986" s="2"/>
      <c r="P6986" s="2">
        <f t="shared" si="6000"/>
        <v>40000</v>
      </c>
      <c r="Q6986" s="2">
        <f t="shared" si="5981"/>
        <v>97.560975609756099</v>
      </c>
    </row>
    <row r="6987" spans="1:17" ht="22.5">
      <c r="A6987" s="13" t="s">
        <v>0</v>
      </c>
      <c r="B6987" s="13" t="s">
        <v>0</v>
      </c>
      <c r="C6987" s="13" t="s">
        <v>0</v>
      </c>
      <c r="D6987" s="13" t="s">
        <v>0</v>
      </c>
      <c r="E6987" s="13" t="s">
        <v>0</v>
      </c>
      <c r="F6987" s="13" t="s">
        <v>0</v>
      </c>
      <c r="G6987" s="84" t="s">
        <v>0</v>
      </c>
      <c r="H6987" s="24" t="s">
        <v>2272</v>
      </c>
      <c r="I6987" s="29">
        <v>4568881</v>
      </c>
      <c r="J6987" s="29">
        <f t="shared" ref="J6987:K6987" si="6019">SUM(J6983,J6980,J6956)</f>
        <v>4564994</v>
      </c>
      <c r="K6987" s="29">
        <f t="shared" si="6019"/>
        <v>2301977</v>
      </c>
      <c r="L6987" s="29">
        <f t="shared" si="5998"/>
        <v>1096250</v>
      </c>
      <c r="M6987" s="29">
        <f t="shared" ref="M6987:O6987" si="6020">SUM(M6983,M6980,M6956)</f>
        <v>376750</v>
      </c>
      <c r="N6987" s="29">
        <f t="shared" si="6020"/>
        <v>355000</v>
      </c>
      <c r="O6987" s="29">
        <f t="shared" si="6020"/>
        <v>364500</v>
      </c>
      <c r="P6987" s="29">
        <f t="shared" si="6000"/>
        <v>3398227</v>
      </c>
      <c r="Q6987" s="29">
        <f t="shared" si="5981"/>
        <v>74.440995979403255</v>
      </c>
    </row>
    <row r="6988" spans="1:17" ht="15.75" thickBot="1">
      <c r="A6988" s="13" t="s">
        <v>0</v>
      </c>
      <c r="B6988" s="13" t="s">
        <v>0</v>
      </c>
      <c r="C6988" s="13" t="s">
        <v>0</v>
      </c>
      <c r="D6988" s="13" t="s">
        <v>0</v>
      </c>
      <c r="E6988" s="13" t="s">
        <v>0</v>
      </c>
      <c r="F6988" s="13" t="s">
        <v>0</v>
      </c>
      <c r="G6988" s="84" t="s">
        <v>0</v>
      </c>
      <c r="H6988" s="18" t="s">
        <v>125</v>
      </c>
      <c r="I6988" s="3">
        <v>92</v>
      </c>
      <c r="J6988" s="3">
        <v>92</v>
      </c>
      <c r="K6988" s="3">
        <v>0</v>
      </c>
      <c r="L6988" s="3">
        <f t="shared" si="5998"/>
        <v>0</v>
      </c>
      <c r="M6988" s="3"/>
      <c r="N6988" s="3"/>
      <c r="O6988" s="3"/>
      <c r="P6988" s="3">
        <f t="shared" si="6000"/>
        <v>0</v>
      </c>
      <c r="Q6988" s="3">
        <f t="shared" si="5981"/>
        <v>0</v>
      </c>
    </row>
    <row r="6989" spans="1:17" ht="45.75" thickBot="1">
      <c r="A6989" s="109" t="s">
        <v>0</v>
      </c>
      <c r="B6989" s="109" t="s">
        <v>0</v>
      </c>
      <c r="C6989" s="109" t="s">
        <v>0</v>
      </c>
      <c r="D6989" s="109" t="s">
        <v>0</v>
      </c>
      <c r="E6989" s="109" t="s">
        <v>0</v>
      </c>
      <c r="F6989" s="109" t="s">
        <v>0</v>
      </c>
      <c r="G6989" s="121" t="s">
        <v>0</v>
      </c>
      <c r="H6989" s="1" t="s">
        <v>126</v>
      </c>
      <c r="I6989" s="1" t="s">
        <v>3016</v>
      </c>
      <c r="J6989" s="1" t="s">
        <v>3199</v>
      </c>
      <c r="K6989" s="1" t="s">
        <v>3198</v>
      </c>
      <c r="L6989" s="1" t="s">
        <v>3191</v>
      </c>
      <c r="M6989" s="1" t="s">
        <v>3193</v>
      </c>
      <c r="N6989" s="1" t="s">
        <v>3194</v>
      </c>
      <c r="O6989" s="1" t="s">
        <v>3195</v>
      </c>
      <c r="P6989" s="1" t="s">
        <v>3192</v>
      </c>
      <c r="Q6989" s="1" t="s">
        <v>3185</v>
      </c>
    </row>
    <row r="6990" spans="1:17">
      <c r="A6990" s="110"/>
      <c r="B6990" s="110"/>
      <c r="C6990" s="110"/>
      <c r="D6990" s="110"/>
      <c r="E6990" s="110"/>
      <c r="F6990" s="110"/>
      <c r="G6990" s="122"/>
      <c r="H6990" s="26" t="s">
        <v>0</v>
      </c>
      <c r="I6990" s="28">
        <v>1</v>
      </c>
      <c r="J6990" s="28">
        <v>2</v>
      </c>
      <c r="K6990" s="28">
        <v>3</v>
      </c>
      <c r="L6990" s="28" t="s">
        <v>3186</v>
      </c>
      <c r="M6990" s="28">
        <v>5</v>
      </c>
      <c r="N6990" s="28">
        <v>6</v>
      </c>
      <c r="O6990" s="28">
        <v>7</v>
      </c>
      <c r="P6990" s="28" t="s">
        <v>3187</v>
      </c>
      <c r="Q6990" s="28">
        <v>9</v>
      </c>
    </row>
    <row r="6991" spans="1:17">
      <c r="A6991" s="110"/>
      <c r="B6991" s="110"/>
      <c r="C6991" s="110"/>
      <c r="D6991" s="110"/>
      <c r="E6991" s="110"/>
      <c r="F6991" s="110"/>
      <c r="G6991" s="122"/>
      <c r="H6991" s="8" t="s">
        <v>2249</v>
      </c>
      <c r="I6991" s="9">
        <v>4568881</v>
      </c>
      <c r="J6991" s="9">
        <f t="shared" ref="J6991" si="6021">SUM(J6987)</f>
        <v>4564994</v>
      </c>
      <c r="K6991" s="9">
        <f t="shared" ref="K6991" si="6022">SUM(K6987)</f>
        <v>2301977</v>
      </c>
      <c r="L6991" s="9">
        <f t="shared" ref="L6991:L6994" si="6023">M6991+N6991+O6991</f>
        <v>1096250</v>
      </c>
      <c r="M6991" s="9">
        <f t="shared" ref="M6991:O6991" si="6024">SUM(M6987)</f>
        <v>376750</v>
      </c>
      <c r="N6991" s="9">
        <f t="shared" si="6024"/>
        <v>355000</v>
      </c>
      <c r="O6991" s="9">
        <f t="shared" si="6024"/>
        <v>364500</v>
      </c>
      <c r="P6991" s="9">
        <f t="shared" ref="P6991:P6994" si="6025">SUM(K6991+L6991)</f>
        <v>3398227</v>
      </c>
      <c r="Q6991" s="9">
        <f t="shared" si="5981"/>
        <v>74.440995979403255</v>
      </c>
    </row>
    <row r="6992" spans="1:17">
      <c r="A6992" s="110"/>
      <c r="B6992" s="110"/>
      <c r="C6992" s="110"/>
      <c r="D6992" s="110"/>
      <c r="E6992" s="110"/>
      <c r="F6992" s="110"/>
      <c r="G6992" s="122"/>
      <c r="H6992" s="10" t="s">
        <v>68</v>
      </c>
      <c r="I6992" s="9">
        <v>4568881</v>
      </c>
      <c r="J6992" s="9">
        <f t="shared" ref="J6992" si="6026">SUM(J6991)</f>
        <v>4564994</v>
      </c>
      <c r="K6992" s="9">
        <f t="shared" ref="K6992" si="6027">SUM(K6991)</f>
        <v>2301977</v>
      </c>
      <c r="L6992" s="9">
        <f t="shared" si="6023"/>
        <v>1096250</v>
      </c>
      <c r="M6992" s="9">
        <f t="shared" ref="M6992:O6992" si="6028">SUM(M6991)</f>
        <v>376750</v>
      </c>
      <c r="N6992" s="9">
        <f t="shared" si="6028"/>
        <v>355000</v>
      </c>
      <c r="O6992" s="9">
        <f t="shared" si="6028"/>
        <v>364500</v>
      </c>
      <c r="P6992" s="9">
        <f t="shared" si="6025"/>
        <v>3398227</v>
      </c>
      <c r="Q6992" s="9">
        <f t="shared" si="5981"/>
        <v>74.440995979403255</v>
      </c>
    </row>
    <row r="6993" spans="1:17">
      <c r="A6993" s="13" t="s">
        <v>0</v>
      </c>
      <c r="B6993" s="13" t="s">
        <v>0</v>
      </c>
      <c r="C6993" s="13" t="s">
        <v>0</v>
      </c>
      <c r="D6993" s="13" t="s">
        <v>0</v>
      </c>
      <c r="E6993" s="13" t="s">
        <v>0</v>
      </c>
      <c r="F6993" s="13" t="s">
        <v>0</v>
      </c>
      <c r="G6993" s="84" t="s">
        <v>0</v>
      </c>
      <c r="H6993" s="24" t="s">
        <v>2273</v>
      </c>
      <c r="I6993" s="29">
        <v>4568881</v>
      </c>
      <c r="J6993" s="29">
        <f t="shared" ref="J6993" si="6029">SUM(J6987)</f>
        <v>4564994</v>
      </c>
      <c r="K6993" s="29">
        <f t="shared" ref="K6993" si="6030">SUM(K6987)</f>
        <v>2301977</v>
      </c>
      <c r="L6993" s="29">
        <f t="shared" si="6023"/>
        <v>1096250</v>
      </c>
      <c r="M6993" s="29">
        <f t="shared" ref="M6993:O6993" si="6031">SUM(M6987)</f>
        <v>376750</v>
      </c>
      <c r="N6993" s="29">
        <f t="shared" si="6031"/>
        <v>355000</v>
      </c>
      <c r="O6993" s="29">
        <f t="shared" si="6031"/>
        <v>364500</v>
      </c>
      <c r="P6993" s="29">
        <f t="shared" si="6025"/>
        <v>3398227</v>
      </c>
      <c r="Q6993" s="29">
        <f t="shared" si="5981"/>
        <v>74.440995979403255</v>
      </c>
    </row>
    <row r="6994" spans="1:17">
      <c r="A6994" s="13" t="s">
        <v>0</v>
      </c>
      <c r="B6994" s="13" t="s">
        <v>0</v>
      </c>
      <c r="C6994" s="13" t="s">
        <v>0</v>
      </c>
      <c r="D6994" s="13" t="s">
        <v>0</v>
      </c>
      <c r="E6994" s="13" t="s">
        <v>0</v>
      </c>
      <c r="F6994" s="13" t="s">
        <v>0</v>
      </c>
      <c r="G6994" s="84" t="s">
        <v>0</v>
      </c>
      <c r="H6994" s="18" t="s">
        <v>125</v>
      </c>
      <c r="I6994" s="3">
        <v>92</v>
      </c>
      <c r="J6994" s="3">
        <f>J6988</f>
        <v>92</v>
      </c>
      <c r="K6994" s="3">
        <f>K6988</f>
        <v>0</v>
      </c>
      <c r="L6994" s="3">
        <f t="shared" si="6023"/>
        <v>0</v>
      </c>
      <c r="M6994" s="3">
        <f>M6988</f>
        <v>0</v>
      </c>
      <c r="N6994" s="3">
        <f t="shared" ref="N6994:O6994" si="6032">N6988</f>
        <v>0</v>
      </c>
      <c r="O6994" s="3">
        <f t="shared" si="6032"/>
        <v>0</v>
      </c>
      <c r="P6994" s="3">
        <f t="shared" si="6025"/>
        <v>0</v>
      </c>
      <c r="Q6994" s="3">
        <f t="shared" si="5981"/>
        <v>0</v>
      </c>
    </row>
    <row r="6995" spans="1:17">
      <c r="A6995" s="13" t="s">
        <v>0</v>
      </c>
      <c r="B6995" s="13" t="s">
        <v>0</v>
      </c>
      <c r="C6995" s="13" t="s">
        <v>0</v>
      </c>
      <c r="D6995" s="13" t="s">
        <v>0</v>
      </c>
      <c r="E6995" s="13" t="s">
        <v>0</v>
      </c>
      <c r="F6995" s="13" t="s">
        <v>0</v>
      </c>
      <c r="G6995" s="84" t="s">
        <v>0</v>
      </c>
      <c r="H6995" s="7" t="s">
        <v>0</v>
      </c>
      <c r="I6995" s="30"/>
      <c r="J6995" s="30"/>
      <c r="K6995" s="30"/>
      <c r="L6995" s="30"/>
      <c r="M6995" s="30"/>
      <c r="N6995" s="30"/>
      <c r="O6995" s="30"/>
      <c r="P6995" s="30"/>
      <c r="Q6995" s="30" t="str">
        <f t="shared" si="5981"/>
        <v>-</v>
      </c>
    </row>
    <row r="6996" spans="1:17" ht="15.75" thickBot="1">
      <c r="A6996" s="17" t="s">
        <v>2204</v>
      </c>
      <c r="B6996" s="17" t="s">
        <v>184</v>
      </c>
      <c r="C6996" s="12" t="s">
        <v>0</v>
      </c>
      <c r="D6996" s="12" t="s">
        <v>0</v>
      </c>
      <c r="E6996" s="18" t="s">
        <v>0</v>
      </c>
      <c r="F6996" s="18" t="s">
        <v>0</v>
      </c>
      <c r="G6996" s="81" t="s">
        <v>0</v>
      </c>
      <c r="H6996" s="18" t="s">
        <v>0</v>
      </c>
      <c r="I6996" s="11"/>
      <c r="J6996" s="11"/>
      <c r="K6996" s="11"/>
      <c r="L6996" s="11"/>
      <c r="M6996" s="11"/>
      <c r="N6996" s="11"/>
      <c r="O6996" s="11"/>
      <c r="P6996" s="11"/>
      <c r="Q6996" s="11" t="str">
        <f t="shared" si="5981"/>
        <v>-</v>
      </c>
    </row>
    <row r="6997" spans="1:17" ht="45.75" thickBot="1">
      <c r="A6997" s="1" t="s">
        <v>82</v>
      </c>
      <c r="B6997" s="1" t="s">
        <v>83</v>
      </c>
      <c r="C6997" s="1" t="s">
        <v>84</v>
      </c>
      <c r="D6997" s="19" t="s">
        <v>0</v>
      </c>
      <c r="E6997" s="1" t="s">
        <v>85</v>
      </c>
      <c r="F6997" s="1" t="s">
        <v>86</v>
      </c>
      <c r="G6997" s="82" t="s">
        <v>87</v>
      </c>
      <c r="H6997" s="1" t="s">
        <v>1</v>
      </c>
      <c r="I6997" s="1" t="s">
        <v>3016</v>
      </c>
      <c r="J6997" s="1" t="s">
        <v>3199</v>
      </c>
      <c r="K6997" s="1" t="s">
        <v>3198</v>
      </c>
      <c r="L6997" s="1" t="s">
        <v>3191</v>
      </c>
      <c r="M6997" s="1" t="s">
        <v>3193</v>
      </c>
      <c r="N6997" s="1" t="s">
        <v>3194</v>
      </c>
      <c r="O6997" s="1" t="s">
        <v>3195</v>
      </c>
      <c r="P6997" s="1" t="s">
        <v>3192</v>
      </c>
      <c r="Q6997" s="1" t="s">
        <v>3185</v>
      </c>
    </row>
    <row r="6998" spans="1:17">
      <c r="A6998" s="20" t="s">
        <v>0</v>
      </c>
      <c r="B6998" s="20" t="s">
        <v>0</v>
      </c>
      <c r="C6998" s="20" t="s">
        <v>0</v>
      </c>
      <c r="D6998" s="21" t="s">
        <v>0</v>
      </c>
      <c r="E6998" s="21" t="s">
        <v>0</v>
      </c>
      <c r="F6998" s="22" t="s">
        <v>0</v>
      </c>
      <c r="G6998" s="83" t="s">
        <v>0</v>
      </c>
      <c r="H6998" s="23" t="s">
        <v>0</v>
      </c>
      <c r="I6998" s="28">
        <v>1</v>
      </c>
      <c r="J6998" s="28">
        <v>2</v>
      </c>
      <c r="K6998" s="28">
        <v>3</v>
      </c>
      <c r="L6998" s="28" t="s">
        <v>3186</v>
      </c>
      <c r="M6998" s="28">
        <v>5</v>
      </c>
      <c r="N6998" s="28">
        <v>6</v>
      </c>
      <c r="O6998" s="28">
        <v>7</v>
      </c>
      <c r="P6998" s="28" t="s">
        <v>3187</v>
      </c>
      <c r="Q6998" s="28">
        <v>9</v>
      </c>
    </row>
    <row r="6999" spans="1:17">
      <c r="A6999" s="17" t="s">
        <v>2204</v>
      </c>
      <c r="B6999" s="17" t="s">
        <v>184</v>
      </c>
      <c r="C6999" s="12" t="s">
        <v>88</v>
      </c>
      <c r="D6999" s="12" t="s">
        <v>2274</v>
      </c>
      <c r="E6999" s="18" t="s">
        <v>0</v>
      </c>
      <c r="F6999" s="18" t="s">
        <v>0</v>
      </c>
      <c r="G6999" s="81" t="s">
        <v>0</v>
      </c>
      <c r="H6999" s="18" t="s">
        <v>2275</v>
      </c>
      <c r="I6999" s="11"/>
      <c r="J6999" s="11"/>
      <c r="K6999" s="11"/>
      <c r="L6999" s="11"/>
      <c r="M6999" s="11"/>
      <c r="N6999" s="11"/>
      <c r="O6999" s="11"/>
      <c r="P6999" s="11"/>
      <c r="Q6999" s="11" t="str">
        <f t="shared" si="5981"/>
        <v>-</v>
      </c>
    </row>
    <row r="7000" spans="1:17" ht="22.5">
      <c r="A7000" s="17" t="s">
        <v>0</v>
      </c>
      <c r="B7000" s="17" t="s">
        <v>0</v>
      </c>
      <c r="C7000" s="17" t="s">
        <v>0</v>
      </c>
      <c r="D7000" s="18" t="s">
        <v>0</v>
      </c>
      <c r="E7000" s="18" t="s">
        <v>0</v>
      </c>
      <c r="F7000" s="18" t="s">
        <v>0</v>
      </c>
      <c r="G7000" s="81" t="s">
        <v>0</v>
      </c>
      <c r="H7000" s="24" t="s">
        <v>27</v>
      </c>
      <c r="I7000" s="29">
        <v>902016</v>
      </c>
      <c r="J7000" s="29">
        <f t="shared" ref="J7000" si="6033">SUM(J7001,J7008,J7010)</f>
        <v>962319</v>
      </c>
      <c r="K7000" s="29">
        <f t="shared" ref="K7000" si="6034">SUM(K7001,K7008,K7010)</f>
        <v>554370</v>
      </c>
      <c r="L7000" s="29">
        <f t="shared" ref="L7000:L7032" si="6035">M7000+N7000+O7000</f>
        <v>257700</v>
      </c>
      <c r="M7000" s="29">
        <f t="shared" ref="M7000:O7000" si="6036">SUM(M7001,M7008,M7010)</f>
        <v>85450</v>
      </c>
      <c r="N7000" s="29">
        <f t="shared" si="6036"/>
        <v>86300</v>
      </c>
      <c r="O7000" s="29">
        <f t="shared" si="6036"/>
        <v>85950</v>
      </c>
      <c r="P7000" s="29">
        <f t="shared" ref="P7000:P7032" si="6037">SUM(K7000+L7000)</f>
        <v>812070</v>
      </c>
      <c r="Q7000" s="29">
        <f t="shared" si="5981"/>
        <v>84.386778188937356</v>
      </c>
    </row>
    <row r="7001" spans="1:17">
      <c r="A7001" s="12" t="s">
        <v>2204</v>
      </c>
      <c r="B7001" s="12" t="s">
        <v>184</v>
      </c>
      <c r="C7001" s="12" t="s">
        <v>88</v>
      </c>
      <c r="D7001" s="12" t="s">
        <v>2274</v>
      </c>
      <c r="E7001" s="18" t="s">
        <v>2</v>
      </c>
      <c r="F7001" s="18" t="s">
        <v>0</v>
      </c>
      <c r="G7001" s="81" t="s">
        <v>0</v>
      </c>
      <c r="H7001" s="18" t="s">
        <v>3</v>
      </c>
      <c r="I7001" s="3">
        <v>720021</v>
      </c>
      <c r="J7001" s="3">
        <f t="shared" ref="J7001" si="6038">SUM(J7002:J7003)</f>
        <v>726924</v>
      </c>
      <c r="K7001" s="3">
        <f t="shared" ref="K7001" si="6039">SUM(K7002:K7003)</f>
        <v>405388</v>
      </c>
      <c r="L7001" s="3">
        <f t="shared" si="6035"/>
        <v>206400</v>
      </c>
      <c r="M7001" s="3">
        <f t="shared" ref="M7001:O7001" si="6040">SUM(M7002:M7003)</f>
        <v>68800</v>
      </c>
      <c r="N7001" s="3">
        <f t="shared" si="6040"/>
        <v>68800</v>
      </c>
      <c r="O7001" s="3">
        <f t="shared" si="6040"/>
        <v>68800</v>
      </c>
      <c r="P7001" s="3">
        <f t="shared" si="6037"/>
        <v>611788</v>
      </c>
      <c r="Q7001" s="3">
        <f t="shared" si="5981"/>
        <v>84.16120529794037</v>
      </c>
    </row>
    <row r="7002" spans="1:17">
      <c r="A7002" s="12" t="s">
        <v>2204</v>
      </c>
      <c r="B7002" s="12" t="s">
        <v>184</v>
      </c>
      <c r="C7002" s="12" t="s">
        <v>88</v>
      </c>
      <c r="D7002" s="12" t="s">
        <v>2274</v>
      </c>
      <c r="E7002" s="11">
        <v>6111</v>
      </c>
      <c r="F7002" s="12"/>
      <c r="G7002" s="84">
        <v>107</v>
      </c>
      <c r="H7002" s="13" t="s">
        <v>4</v>
      </c>
      <c r="I7002" s="2">
        <v>624621</v>
      </c>
      <c r="J7002" s="2">
        <v>629621</v>
      </c>
      <c r="K7002" s="2">
        <v>345307</v>
      </c>
      <c r="L7002" s="2">
        <f t="shared" si="6035"/>
        <v>187200</v>
      </c>
      <c r="M7002" s="2">
        <v>62400</v>
      </c>
      <c r="N7002" s="2">
        <v>62400</v>
      </c>
      <c r="O7002" s="2">
        <v>62400</v>
      </c>
      <c r="P7002" s="2">
        <f t="shared" si="6037"/>
        <v>532507</v>
      </c>
      <c r="Q7002" s="2">
        <f t="shared" si="5981"/>
        <v>84.575800362440262</v>
      </c>
    </row>
    <row r="7003" spans="1:17">
      <c r="A7003" s="17" t="s">
        <v>2204</v>
      </c>
      <c r="B7003" s="17" t="s">
        <v>184</v>
      </c>
      <c r="C7003" s="17" t="s">
        <v>88</v>
      </c>
      <c r="D7003" s="17" t="s">
        <v>2274</v>
      </c>
      <c r="E7003" s="17" t="s">
        <v>91</v>
      </c>
      <c r="F7003" s="12" t="s">
        <v>0</v>
      </c>
      <c r="G7003" s="84" t="s">
        <v>0</v>
      </c>
      <c r="H7003" s="18" t="s">
        <v>5</v>
      </c>
      <c r="I7003" s="3">
        <v>95400</v>
      </c>
      <c r="J7003" s="3">
        <f t="shared" ref="J7003:K7003" si="6041">SUM(J7004:J7007)</f>
        <v>97303</v>
      </c>
      <c r="K7003" s="3">
        <f t="shared" si="6041"/>
        <v>60081</v>
      </c>
      <c r="L7003" s="3">
        <f t="shared" si="6035"/>
        <v>19200</v>
      </c>
      <c r="M7003" s="3">
        <f t="shared" ref="M7003:O7003" si="6042">SUM(M7004:M7007)</f>
        <v>6400</v>
      </c>
      <c r="N7003" s="3">
        <f t="shared" si="6042"/>
        <v>6400</v>
      </c>
      <c r="O7003" s="3">
        <f t="shared" si="6042"/>
        <v>6400</v>
      </c>
      <c r="P7003" s="3">
        <f t="shared" si="6037"/>
        <v>79281</v>
      </c>
      <c r="Q7003" s="3">
        <f t="shared" si="5981"/>
        <v>81.478474456080491</v>
      </c>
    </row>
    <row r="7004" spans="1:17">
      <c r="A7004" s="12" t="s">
        <v>2204</v>
      </c>
      <c r="B7004" s="12" t="s">
        <v>184</v>
      </c>
      <c r="C7004" s="12" t="s">
        <v>88</v>
      </c>
      <c r="D7004" s="12" t="s">
        <v>2274</v>
      </c>
      <c r="E7004" s="11">
        <v>6112</v>
      </c>
      <c r="F7004" s="12" t="s">
        <v>2276</v>
      </c>
      <c r="G7004" s="84">
        <v>107</v>
      </c>
      <c r="H7004" s="13" t="s">
        <v>9</v>
      </c>
      <c r="I7004" s="2">
        <v>15900</v>
      </c>
      <c r="J7004" s="2">
        <v>15900</v>
      </c>
      <c r="K7004" s="2">
        <v>7963</v>
      </c>
      <c r="L7004" s="2">
        <f t="shared" si="6035"/>
        <v>4200</v>
      </c>
      <c r="M7004" s="2">
        <v>1400</v>
      </c>
      <c r="N7004" s="2">
        <v>1400</v>
      </c>
      <c r="O7004" s="2">
        <v>1400</v>
      </c>
      <c r="P7004" s="2">
        <f t="shared" si="6037"/>
        <v>12163</v>
      </c>
      <c r="Q7004" s="2">
        <f t="shared" si="5981"/>
        <v>76.496855345911953</v>
      </c>
    </row>
    <row r="7005" spans="1:17">
      <c r="A7005" s="12" t="s">
        <v>2204</v>
      </c>
      <c r="B7005" s="12" t="s">
        <v>184</v>
      </c>
      <c r="C7005" s="12" t="s">
        <v>88</v>
      </c>
      <c r="D7005" s="12" t="s">
        <v>2274</v>
      </c>
      <c r="E7005" s="11">
        <v>6112</v>
      </c>
      <c r="F7005" s="12" t="s">
        <v>2277</v>
      </c>
      <c r="G7005" s="84">
        <v>107</v>
      </c>
      <c r="H7005" s="13" t="s">
        <v>10</v>
      </c>
      <c r="I7005" s="2">
        <v>58750</v>
      </c>
      <c r="J7005" s="2">
        <v>58750</v>
      </c>
      <c r="K7005" s="2">
        <v>29465</v>
      </c>
      <c r="L7005" s="2">
        <f t="shared" si="6035"/>
        <v>15000</v>
      </c>
      <c r="M7005" s="2">
        <v>5000</v>
      </c>
      <c r="N7005" s="2">
        <v>5000</v>
      </c>
      <c r="O7005" s="2">
        <v>5000</v>
      </c>
      <c r="P7005" s="2">
        <f t="shared" si="6037"/>
        <v>44465</v>
      </c>
      <c r="Q7005" s="2">
        <f t="shared" ref="Q7005:Q7068" si="6043">IF(J7005=0,"-",P7005/J7005*100)</f>
        <v>75.685106382978731</v>
      </c>
    </row>
    <row r="7006" spans="1:17">
      <c r="A7006" s="12" t="s">
        <v>2204</v>
      </c>
      <c r="B7006" s="12" t="s">
        <v>184</v>
      </c>
      <c r="C7006" s="12" t="s">
        <v>88</v>
      </c>
      <c r="D7006" s="12" t="s">
        <v>2274</v>
      </c>
      <c r="E7006" s="11">
        <v>6112</v>
      </c>
      <c r="F7006" s="12" t="s">
        <v>2278</v>
      </c>
      <c r="G7006" s="84">
        <v>107</v>
      </c>
      <c r="H7006" s="13" t="s">
        <v>7</v>
      </c>
      <c r="I7006" s="2">
        <v>13750</v>
      </c>
      <c r="J7006" s="2">
        <v>14053</v>
      </c>
      <c r="K7006" s="2">
        <v>14053</v>
      </c>
      <c r="L7006" s="2">
        <f t="shared" si="6035"/>
        <v>0</v>
      </c>
      <c r="M7006" s="2"/>
      <c r="N7006" s="2"/>
      <c r="O7006" s="2"/>
      <c r="P7006" s="2">
        <f t="shared" si="6037"/>
        <v>14053</v>
      </c>
      <c r="Q7006" s="2">
        <f t="shared" si="6043"/>
        <v>100</v>
      </c>
    </row>
    <row r="7007" spans="1:17">
      <c r="A7007" s="12" t="s">
        <v>2204</v>
      </c>
      <c r="B7007" s="12" t="s">
        <v>184</v>
      </c>
      <c r="C7007" s="12" t="s">
        <v>88</v>
      </c>
      <c r="D7007" s="12" t="s">
        <v>2274</v>
      </c>
      <c r="E7007" s="11">
        <v>6112</v>
      </c>
      <c r="F7007" s="12" t="s">
        <v>2279</v>
      </c>
      <c r="G7007" s="84">
        <v>107</v>
      </c>
      <c r="H7007" s="13" t="s">
        <v>6</v>
      </c>
      <c r="I7007" s="2">
        <v>7000</v>
      </c>
      <c r="J7007" s="2">
        <v>8600</v>
      </c>
      <c r="K7007" s="2">
        <v>8600</v>
      </c>
      <c r="L7007" s="2">
        <f t="shared" si="6035"/>
        <v>0</v>
      </c>
      <c r="M7007" s="2"/>
      <c r="N7007" s="2"/>
      <c r="O7007" s="2"/>
      <c r="P7007" s="2">
        <f t="shared" si="6037"/>
        <v>8600</v>
      </c>
      <c r="Q7007" s="2">
        <f t="shared" si="6043"/>
        <v>100</v>
      </c>
    </row>
    <row r="7008" spans="1:17">
      <c r="A7008" s="12" t="s">
        <v>2204</v>
      </c>
      <c r="B7008" s="12" t="s">
        <v>184</v>
      </c>
      <c r="C7008" s="12" t="s">
        <v>88</v>
      </c>
      <c r="D7008" s="12" t="s">
        <v>2274</v>
      </c>
      <c r="E7008" s="18" t="s">
        <v>13</v>
      </c>
      <c r="F7008" s="18" t="s">
        <v>0</v>
      </c>
      <c r="G7008" s="81" t="s">
        <v>0</v>
      </c>
      <c r="H7008" s="18" t="s">
        <v>14</v>
      </c>
      <c r="I7008" s="3">
        <v>65585</v>
      </c>
      <c r="J7008" s="3">
        <f t="shared" ref="J7008:K7008" si="6044">SUM(J7009)</f>
        <v>65585</v>
      </c>
      <c r="K7008" s="3">
        <f t="shared" si="6044"/>
        <v>34718</v>
      </c>
      <c r="L7008" s="3">
        <f t="shared" si="6035"/>
        <v>23000</v>
      </c>
      <c r="M7008" s="3">
        <f t="shared" ref="M7008:O7008" si="6045">SUM(M7009)</f>
        <v>7000</v>
      </c>
      <c r="N7008" s="3">
        <f t="shared" si="6045"/>
        <v>8000</v>
      </c>
      <c r="O7008" s="3">
        <f t="shared" si="6045"/>
        <v>8000</v>
      </c>
      <c r="P7008" s="3">
        <f t="shared" si="6037"/>
        <v>57718</v>
      </c>
      <c r="Q7008" s="3">
        <f t="shared" si="6043"/>
        <v>88.004879164443082</v>
      </c>
    </row>
    <row r="7009" spans="1:17">
      <c r="A7009" s="12" t="s">
        <v>2204</v>
      </c>
      <c r="B7009" s="12" t="s">
        <v>184</v>
      </c>
      <c r="C7009" s="12" t="s">
        <v>88</v>
      </c>
      <c r="D7009" s="12" t="s">
        <v>2274</v>
      </c>
      <c r="E7009" s="11">
        <v>6121</v>
      </c>
      <c r="F7009" s="12"/>
      <c r="G7009" s="84">
        <v>107</v>
      </c>
      <c r="H7009" s="13" t="s">
        <v>15</v>
      </c>
      <c r="I7009" s="2">
        <v>65585</v>
      </c>
      <c r="J7009" s="2">
        <v>65585</v>
      </c>
      <c r="K7009" s="2">
        <v>34718</v>
      </c>
      <c r="L7009" s="2">
        <f t="shared" si="6035"/>
        <v>23000</v>
      </c>
      <c r="M7009" s="2">
        <v>7000</v>
      </c>
      <c r="N7009" s="2">
        <v>8000</v>
      </c>
      <c r="O7009" s="2">
        <v>8000</v>
      </c>
      <c r="P7009" s="2">
        <f t="shared" si="6037"/>
        <v>57718</v>
      </c>
      <c r="Q7009" s="2">
        <f t="shared" si="6043"/>
        <v>88.004879164443082</v>
      </c>
    </row>
    <row r="7010" spans="1:17">
      <c r="A7010" s="12" t="s">
        <v>2204</v>
      </c>
      <c r="B7010" s="12" t="s">
        <v>184</v>
      </c>
      <c r="C7010" s="12" t="s">
        <v>88</v>
      </c>
      <c r="D7010" s="12" t="s">
        <v>2274</v>
      </c>
      <c r="E7010" s="18" t="s">
        <v>16</v>
      </c>
      <c r="F7010" s="18" t="s">
        <v>0</v>
      </c>
      <c r="G7010" s="81" t="s">
        <v>0</v>
      </c>
      <c r="H7010" s="18" t="s">
        <v>17</v>
      </c>
      <c r="I7010" s="3">
        <v>116410</v>
      </c>
      <c r="J7010" s="3">
        <f t="shared" ref="J7010:K7010" si="6046">SUM(J7011:J7019)</f>
        <v>169810</v>
      </c>
      <c r="K7010" s="3">
        <f t="shared" si="6046"/>
        <v>114264</v>
      </c>
      <c r="L7010" s="3">
        <f t="shared" si="6035"/>
        <v>28300</v>
      </c>
      <c r="M7010" s="3">
        <f t="shared" ref="M7010:O7010" si="6047">SUM(M7011:M7019)</f>
        <v>9650</v>
      </c>
      <c r="N7010" s="3">
        <f t="shared" si="6047"/>
        <v>9500</v>
      </c>
      <c r="O7010" s="3">
        <f t="shared" si="6047"/>
        <v>9150</v>
      </c>
      <c r="P7010" s="3">
        <f t="shared" si="6037"/>
        <v>142564</v>
      </c>
      <c r="Q7010" s="3">
        <f t="shared" si="6043"/>
        <v>83.955008538955298</v>
      </c>
    </row>
    <row r="7011" spans="1:17">
      <c r="A7011" s="12" t="s">
        <v>2204</v>
      </c>
      <c r="B7011" s="12" t="s">
        <v>184</v>
      </c>
      <c r="C7011" s="12" t="s">
        <v>88</v>
      </c>
      <c r="D7011" s="12" t="s">
        <v>2274</v>
      </c>
      <c r="E7011" s="11">
        <v>6131</v>
      </c>
      <c r="F7011" s="12"/>
      <c r="G7011" s="84">
        <v>107</v>
      </c>
      <c r="H7011" s="13" t="s">
        <v>18</v>
      </c>
      <c r="I7011" s="2">
        <v>500</v>
      </c>
      <c r="J7011" s="2">
        <v>500</v>
      </c>
      <c r="K7011" s="2">
        <v>250</v>
      </c>
      <c r="L7011" s="2">
        <f t="shared" si="6035"/>
        <v>250</v>
      </c>
      <c r="M7011" s="2">
        <v>250</v>
      </c>
      <c r="N7011" s="2"/>
      <c r="O7011" s="2"/>
      <c r="P7011" s="2">
        <f t="shared" si="6037"/>
        <v>500</v>
      </c>
      <c r="Q7011" s="2">
        <f t="shared" si="6043"/>
        <v>100</v>
      </c>
    </row>
    <row r="7012" spans="1:17">
      <c r="A7012" s="12" t="s">
        <v>2204</v>
      </c>
      <c r="B7012" s="12" t="s">
        <v>184</v>
      </c>
      <c r="C7012" s="12" t="s">
        <v>88</v>
      </c>
      <c r="D7012" s="12" t="s">
        <v>2274</v>
      </c>
      <c r="E7012" s="11">
        <v>6132</v>
      </c>
      <c r="F7012" s="12"/>
      <c r="G7012" s="84">
        <v>107</v>
      </c>
      <c r="H7012" s="13" t="s">
        <v>19</v>
      </c>
      <c r="I7012" s="2">
        <v>32000</v>
      </c>
      <c r="J7012" s="2">
        <v>32000</v>
      </c>
      <c r="K7012" s="2">
        <v>17000</v>
      </c>
      <c r="L7012" s="2">
        <f t="shared" si="6035"/>
        <v>7000</v>
      </c>
      <c r="M7012" s="2">
        <v>2000</v>
      </c>
      <c r="N7012" s="2">
        <v>2500</v>
      </c>
      <c r="O7012" s="2">
        <v>2500</v>
      </c>
      <c r="P7012" s="2">
        <f t="shared" si="6037"/>
        <v>24000</v>
      </c>
      <c r="Q7012" s="2">
        <f t="shared" si="6043"/>
        <v>75</v>
      </c>
    </row>
    <row r="7013" spans="1:17">
      <c r="A7013" s="12" t="s">
        <v>2204</v>
      </c>
      <c r="B7013" s="12" t="s">
        <v>184</v>
      </c>
      <c r="C7013" s="12" t="s">
        <v>88</v>
      </c>
      <c r="D7013" s="12" t="s">
        <v>2274</v>
      </c>
      <c r="E7013" s="11">
        <v>6133</v>
      </c>
      <c r="F7013" s="12"/>
      <c r="G7013" s="84">
        <v>107</v>
      </c>
      <c r="H7013" s="13" t="s">
        <v>20</v>
      </c>
      <c r="I7013" s="2">
        <v>17000</v>
      </c>
      <c r="J7013" s="2">
        <v>15400</v>
      </c>
      <c r="K7013" s="2">
        <v>8500</v>
      </c>
      <c r="L7013" s="2">
        <f t="shared" si="6035"/>
        <v>4300</v>
      </c>
      <c r="M7013" s="2">
        <v>1500</v>
      </c>
      <c r="N7013" s="2">
        <v>1400</v>
      </c>
      <c r="O7013" s="2">
        <v>1400</v>
      </c>
      <c r="P7013" s="2">
        <f t="shared" si="6037"/>
        <v>12800</v>
      </c>
      <c r="Q7013" s="2">
        <f t="shared" si="6043"/>
        <v>83.116883116883116</v>
      </c>
    </row>
    <row r="7014" spans="1:17">
      <c r="A7014" s="12" t="s">
        <v>2204</v>
      </c>
      <c r="B7014" s="12" t="s">
        <v>184</v>
      </c>
      <c r="C7014" s="12" t="s">
        <v>88</v>
      </c>
      <c r="D7014" s="12" t="s">
        <v>2274</v>
      </c>
      <c r="E7014" s="11">
        <v>6134</v>
      </c>
      <c r="F7014" s="12"/>
      <c r="G7014" s="84">
        <v>107</v>
      </c>
      <c r="H7014" s="13" t="s">
        <v>21</v>
      </c>
      <c r="I7014" s="2">
        <v>8000</v>
      </c>
      <c r="J7014" s="2">
        <v>8000</v>
      </c>
      <c r="K7014" s="2">
        <v>4000</v>
      </c>
      <c r="L7014" s="2">
        <f t="shared" si="6035"/>
        <v>2000</v>
      </c>
      <c r="M7014" s="2">
        <v>800</v>
      </c>
      <c r="N7014" s="2">
        <v>600</v>
      </c>
      <c r="O7014" s="2">
        <v>600</v>
      </c>
      <c r="P7014" s="2">
        <f t="shared" si="6037"/>
        <v>6000</v>
      </c>
      <c r="Q7014" s="2">
        <f t="shared" si="6043"/>
        <v>75</v>
      </c>
    </row>
    <row r="7015" spans="1:17">
      <c r="A7015" s="12" t="s">
        <v>2204</v>
      </c>
      <c r="B7015" s="12" t="s">
        <v>184</v>
      </c>
      <c r="C7015" s="12" t="s">
        <v>88</v>
      </c>
      <c r="D7015" s="12" t="s">
        <v>2274</v>
      </c>
      <c r="E7015" s="11">
        <v>6135</v>
      </c>
      <c r="F7015" s="12"/>
      <c r="G7015" s="84">
        <v>107</v>
      </c>
      <c r="H7015" s="13" t="s">
        <v>22</v>
      </c>
      <c r="I7015" s="2">
        <v>4000</v>
      </c>
      <c r="J7015" s="2">
        <v>4000</v>
      </c>
      <c r="K7015" s="2">
        <v>2000</v>
      </c>
      <c r="L7015" s="2">
        <f t="shared" si="6035"/>
        <v>1000</v>
      </c>
      <c r="M7015" s="2">
        <v>400</v>
      </c>
      <c r="N7015" s="2">
        <v>300</v>
      </c>
      <c r="O7015" s="2">
        <v>300</v>
      </c>
      <c r="P7015" s="2">
        <f t="shared" si="6037"/>
        <v>3000</v>
      </c>
      <c r="Q7015" s="2">
        <f t="shared" si="6043"/>
        <v>75</v>
      </c>
    </row>
    <row r="7016" spans="1:17">
      <c r="A7016" s="12" t="s">
        <v>2204</v>
      </c>
      <c r="B7016" s="12" t="s">
        <v>184</v>
      </c>
      <c r="C7016" s="12" t="s">
        <v>88</v>
      </c>
      <c r="D7016" s="12" t="s">
        <v>2274</v>
      </c>
      <c r="E7016" s="11">
        <v>6136</v>
      </c>
      <c r="F7016" s="12"/>
      <c r="G7016" s="84">
        <v>107</v>
      </c>
      <c r="H7016" s="13" t="s">
        <v>23</v>
      </c>
      <c r="I7016" s="2">
        <v>0</v>
      </c>
      <c r="J7016" s="2">
        <v>0</v>
      </c>
      <c r="K7016" s="2">
        <v>0</v>
      </c>
      <c r="L7016" s="2">
        <f t="shared" si="6035"/>
        <v>0</v>
      </c>
      <c r="M7016" s="2"/>
      <c r="N7016" s="2"/>
      <c r="O7016" s="2"/>
      <c r="P7016" s="2">
        <f t="shared" si="6037"/>
        <v>0</v>
      </c>
      <c r="Q7016" s="2" t="str">
        <f t="shared" si="6043"/>
        <v>-</v>
      </c>
    </row>
    <row r="7017" spans="1:17">
      <c r="A7017" s="12" t="s">
        <v>2204</v>
      </c>
      <c r="B7017" s="12" t="s">
        <v>184</v>
      </c>
      <c r="C7017" s="12" t="s">
        <v>88</v>
      </c>
      <c r="D7017" s="12" t="s">
        <v>2274</v>
      </c>
      <c r="E7017" s="11">
        <v>6137</v>
      </c>
      <c r="F7017" s="12"/>
      <c r="G7017" s="84">
        <v>107</v>
      </c>
      <c r="H7017" s="13" t="s">
        <v>24</v>
      </c>
      <c r="I7017" s="2">
        <v>9527</v>
      </c>
      <c r="J7017" s="2">
        <v>9527</v>
      </c>
      <c r="K7017" s="2">
        <v>4780</v>
      </c>
      <c r="L7017" s="2">
        <f t="shared" si="6035"/>
        <v>2350</v>
      </c>
      <c r="M7017" s="2">
        <v>800</v>
      </c>
      <c r="N7017" s="2">
        <v>800</v>
      </c>
      <c r="O7017" s="2">
        <v>750</v>
      </c>
      <c r="P7017" s="2">
        <f t="shared" si="6037"/>
        <v>7130</v>
      </c>
      <c r="Q7017" s="2">
        <f t="shared" si="6043"/>
        <v>74.839928623910993</v>
      </c>
    </row>
    <row r="7018" spans="1:17">
      <c r="A7018" s="12" t="s">
        <v>2204</v>
      </c>
      <c r="B7018" s="12" t="s">
        <v>184</v>
      </c>
      <c r="C7018" s="12" t="s">
        <v>88</v>
      </c>
      <c r="D7018" s="12" t="s">
        <v>2274</v>
      </c>
      <c r="E7018" s="11">
        <v>6138</v>
      </c>
      <c r="F7018" s="12"/>
      <c r="G7018" s="84">
        <v>107</v>
      </c>
      <c r="H7018" s="13" t="s">
        <v>25</v>
      </c>
      <c r="I7018" s="2">
        <v>4170</v>
      </c>
      <c r="J7018" s="2">
        <v>4170</v>
      </c>
      <c r="K7018" s="2">
        <v>2100</v>
      </c>
      <c r="L7018" s="2">
        <f t="shared" si="6035"/>
        <v>1050</v>
      </c>
      <c r="M7018" s="2">
        <v>350</v>
      </c>
      <c r="N7018" s="2">
        <v>350</v>
      </c>
      <c r="O7018" s="2">
        <v>350</v>
      </c>
      <c r="P7018" s="2">
        <f t="shared" si="6037"/>
        <v>3150</v>
      </c>
      <c r="Q7018" s="2">
        <f t="shared" si="6043"/>
        <v>75.539568345323744</v>
      </c>
    </row>
    <row r="7019" spans="1:17">
      <c r="A7019" s="17" t="s">
        <v>2204</v>
      </c>
      <c r="B7019" s="17" t="s">
        <v>184</v>
      </c>
      <c r="C7019" s="17" t="s">
        <v>88</v>
      </c>
      <c r="D7019" s="17" t="s">
        <v>2274</v>
      </c>
      <c r="E7019" s="17" t="s">
        <v>99</v>
      </c>
      <c r="F7019" s="12" t="s">
        <v>0</v>
      </c>
      <c r="G7019" s="84" t="s">
        <v>0</v>
      </c>
      <c r="H7019" s="18" t="s">
        <v>26</v>
      </c>
      <c r="I7019" s="3">
        <v>41213</v>
      </c>
      <c r="J7019" s="3">
        <f t="shared" ref="J7019:K7019" si="6048">SUM(J7020:J7022)</f>
        <v>96213</v>
      </c>
      <c r="K7019" s="3">
        <f t="shared" si="6048"/>
        <v>75634</v>
      </c>
      <c r="L7019" s="3">
        <f t="shared" si="6035"/>
        <v>10350</v>
      </c>
      <c r="M7019" s="3">
        <f t="shared" ref="M7019:O7019" si="6049">SUM(M7020:M7022)</f>
        <v>3550</v>
      </c>
      <c r="N7019" s="3">
        <f t="shared" si="6049"/>
        <v>3550</v>
      </c>
      <c r="O7019" s="3">
        <f t="shared" si="6049"/>
        <v>3250</v>
      </c>
      <c r="P7019" s="3">
        <f t="shared" si="6037"/>
        <v>85984</v>
      </c>
      <c r="Q7019" s="3">
        <f t="shared" si="6043"/>
        <v>89.368380572271946</v>
      </c>
    </row>
    <row r="7020" spans="1:17">
      <c r="A7020" s="12" t="s">
        <v>2204</v>
      </c>
      <c r="B7020" s="12" t="s">
        <v>184</v>
      </c>
      <c r="C7020" s="12" t="s">
        <v>88</v>
      </c>
      <c r="D7020" s="12" t="s">
        <v>2274</v>
      </c>
      <c r="E7020" s="11">
        <v>6139</v>
      </c>
      <c r="F7020" s="12"/>
      <c r="G7020" s="84">
        <v>107</v>
      </c>
      <c r="H7020" s="13" t="s">
        <v>26</v>
      </c>
      <c r="I7020" s="2">
        <v>39150</v>
      </c>
      <c r="J7020" s="2">
        <v>94150</v>
      </c>
      <c r="K7020" s="2">
        <v>74575</v>
      </c>
      <c r="L7020" s="2">
        <f t="shared" si="6035"/>
        <v>9600</v>
      </c>
      <c r="M7020" s="2">
        <v>3300</v>
      </c>
      <c r="N7020" s="2">
        <v>3300</v>
      </c>
      <c r="O7020" s="2">
        <v>3000</v>
      </c>
      <c r="P7020" s="2">
        <f t="shared" si="6037"/>
        <v>84175</v>
      </c>
      <c r="Q7020" s="2">
        <f t="shared" si="6043"/>
        <v>89.405204460966544</v>
      </c>
    </row>
    <row r="7021" spans="1:17">
      <c r="A7021" s="12" t="s">
        <v>2204</v>
      </c>
      <c r="B7021" s="12" t="s">
        <v>184</v>
      </c>
      <c r="C7021" s="12" t="s">
        <v>88</v>
      </c>
      <c r="D7021" s="12" t="s">
        <v>2274</v>
      </c>
      <c r="E7021" s="11">
        <v>6139</v>
      </c>
      <c r="F7021" s="12" t="s">
        <v>2280</v>
      </c>
      <c r="G7021" s="84">
        <v>107</v>
      </c>
      <c r="H7021" s="13" t="s">
        <v>108</v>
      </c>
      <c r="I7021" s="2">
        <v>1963</v>
      </c>
      <c r="J7021" s="2">
        <v>1963</v>
      </c>
      <c r="K7021" s="2">
        <v>1059</v>
      </c>
      <c r="L7021" s="2">
        <f t="shared" si="6035"/>
        <v>750</v>
      </c>
      <c r="M7021" s="2">
        <v>250</v>
      </c>
      <c r="N7021" s="2">
        <v>250</v>
      </c>
      <c r="O7021" s="2">
        <v>250</v>
      </c>
      <c r="P7021" s="2">
        <f t="shared" si="6037"/>
        <v>1809</v>
      </c>
      <c r="Q7021" s="2">
        <f t="shared" si="6043"/>
        <v>92.154865002547126</v>
      </c>
    </row>
    <row r="7022" spans="1:17" ht="22.5">
      <c r="A7022" s="12" t="s">
        <v>2204</v>
      </c>
      <c r="B7022" s="12" t="s">
        <v>184</v>
      </c>
      <c r="C7022" s="12" t="s">
        <v>88</v>
      </c>
      <c r="D7022" s="12" t="s">
        <v>2274</v>
      </c>
      <c r="E7022" s="11">
        <v>6139</v>
      </c>
      <c r="F7022" s="12" t="s">
        <v>2281</v>
      </c>
      <c r="G7022" s="84">
        <v>107</v>
      </c>
      <c r="H7022" s="13" t="s">
        <v>114</v>
      </c>
      <c r="I7022" s="2">
        <v>100</v>
      </c>
      <c r="J7022" s="2">
        <v>100</v>
      </c>
      <c r="K7022" s="2">
        <v>0</v>
      </c>
      <c r="L7022" s="2">
        <f t="shared" si="6035"/>
        <v>0</v>
      </c>
      <c r="M7022" s="2"/>
      <c r="N7022" s="2"/>
      <c r="O7022" s="2"/>
      <c r="P7022" s="2">
        <f t="shared" si="6037"/>
        <v>0</v>
      </c>
      <c r="Q7022" s="2">
        <f t="shared" si="6043"/>
        <v>0</v>
      </c>
    </row>
    <row r="7023" spans="1:17" ht="22.5">
      <c r="A7023" s="17" t="s">
        <v>0</v>
      </c>
      <c r="B7023" s="17" t="s">
        <v>0</v>
      </c>
      <c r="C7023" s="17" t="s">
        <v>0</v>
      </c>
      <c r="D7023" s="18" t="s">
        <v>0</v>
      </c>
      <c r="E7023" s="18" t="s">
        <v>0</v>
      </c>
      <c r="F7023" s="18" t="s">
        <v>0</v>
      </c>
      <c r="G7023" s="81" t="s">
        <v>0</v>
      </c>
      <c r="H7023" s="24" t="s">
        <v>36</v>
      </c>
      <c r="I7023" s="29">
        <v>200</v>
      </c>
      <c r="J7023" s="29">
        <f t="shared" ref="J7023:K7024" si="6050">SUM(J7024)</f>
        <v>200</v>
      </c>
      <c r="K7023" s="29">
        <f t="shared" si="6050"/>
        <v>0</v>
      </c>
      <c r="L7023" s="29">
        <f t="shared" si="6035"/>
        <v>0</v>
      </c>
      <c r="M7023" s="29">
        <f t="shared" ref="M7023:O7024" si="6051">SUM(M7024)</f>
        <v>0</v>
      </c>
      <c r="N7023" s="29">
        <f t="shared" si="6051"/>
        <v>0</v>
      </c>
      <c r="O7023" s="29">
        <f t="shared" si="6051"/>
        <v>0</v>
      </c>
      <c r="P7023" s="29">
        <f t="shared" si="6037"/>
        <v>0</v>
      </c>
      <c r="Q7023" s="29">
        <f t="shared" si="6043"/>
        <v>0</v>
      </c>
    </row>
    <row r="7024" spans="1:17">
      <c r="A7024" s="12" t="s">
        <v>2204</v>
      </c>
      <c r="B7024" s="12" t="s">
        <v>184</v>
      </c>
      <c r="C7024" s="12" t="s">
        <v>88</v>
      </c>
      <c r="D7024" s="12" t="s">
        <v>2274</v>
      </c>
      <c r="E7024" s="18" t="s">
        <v>28</v>
      </c>
      <c r="F7024" s="18" t="s">
        <v>0</v>
      </c>
      <c r="G7024" s="81" t="s">
        <v>0</v>
      </c>
      <c r="H7024" s="18" t="s">
        <v>29</v>
      </c>
      <c r="I7024" s="3">
        <v>200</v>
      </c>
      <c r="J7024" s="3">
        <f t="shared" si="6050"/>
        <v>200</v>
      </c>
      <c r="K7024" s="3">
        <f t="shared" si="6050"/>
        <v>0</v>
      </c>
      <c r="L7024" s="3">
        <f t="shared" si="6035"/>
        <v>0</v>
      </c>
      <c r="M7024" s="3">
        <f t="shared" si="6051"/>
        <v>0</v>
      </c>
      <c r="N7024" s="3">
        <f t="shared" si="6051"/>
        <v>0</v>
      </c>
      <c r="O7024" s="3">
        <f t="shared" si="6051"/>
        <v>0</v>
      </c>
      <c r="P7024" s="3">
        <f t="shared" si="6037"/>
        <v>0</v>
      </c>
      <c r="Q7024" s="3">
        <f t="shared" si="6043"/>
        <v>0</v>
      </c>
    </row>
    <row r="7025" spans="1:17">
      <c r="A7025" s="17" t="s">
        <v>2204</v>
      </c>
      <c r="B7025" s="17" t="s">
        <v>184</v>
      </c>
      <c r="C7025" s="17" t="s">
        <v>88</v>
      </c>
      <c r="D7025" s="17" t="s">
        <v>2274</v>
      </c>
      <c r="E7025" s="17" t="s">
        <v>120</v>
      </c>
      <c r="F7025" s="12" t="s">
        <v>0</v>
      </c>
      <c r="G7025" s="84" t="s">
        <v>0</v>
      </c>
      <c r="H7025" s="18" t="s">
        <v>35</v>
      </c>
      <c r="I7025" s="3">
        <v>200</v>
      </c>
      <c r="J7025" s="3">
        <f t="shared" ref="J7025" si="6052">SUM(J7026:J7027)</f>
        <v>200</v>
      </c>
      <c r="K7025" s="3">
        <f t="shared" ref="K7025" si="6053">SUM(K7026:K7027)</f>
        <v>0</v>
      </c>
      <c r="L7025" s="3">
        <f t="shared" si="6035"/>
        <v>0</v>
      </c>
      <c r="M7025" s="3">
        <f t="shared" ref="M7025:O7025" si="6054">SUM(M7026:M7027)</f>
        <v>0</v>
      </c>
      <c r="N7025" s="3">
        <f t="shared" si="6054"/>
        <v>0</v>
      </c>
      <c r="O7025" s="3">
        <f t="shared" si="6054"/>
        <v>0</v>
      </c>
      <c r="P7025" s="3">
        <f t="shared" si="6037"/>
        <v>0</v>
      </c>
      <c r="Q7025" s="3">
        <f t="shared" si="6043"/>
        <v>0</v>
      </c>
    </row>
    <row r="7026" spans="1:17">
      <c r="A7026" s="12" t="s">
        <v>2204</v>
      </c>
      <c r="B7026" s="12" t="s">
        <v>184</v>
      </c>
      <c r="C7026" s="12" t="s">
        <v>88</v>
      </c>
      <c r="D7026" s="12" t="s">
        <v>2274</v>
      </c>
      <c r="E7026" s="11">
        <v>6148</v>
      </c>
      <c r="F7026" s="12"/>
      <c r="G7026" s="84">
        <v>107</v>
      </c>
      <c r="H7026" s="13" t="s">
        <v>35</v>
      </c>
      <c r="I7026" s="2">
        <v>100</v>
      </c>
      <c r="J7026" s="2">
        <v>100</v>
      </c>
      <c r="K7026" s="2">
        <v>0</v>
      </c>
      <c r="L7026" s="2">
        <f t="shared" si="6035"/>
        <v>0</v>
      </c>
      <c r="M7026" s="2"/>
      <c r="N7026" s="2"/>
      <c r="O7026" s="2"/>
      <c r="P7026" s="2">
        <f t="shared" si="6037"/>
        <v>0</v>
      </c>
      <c r="Q7026" s="2">
        <f t="shared" si="6043"/>
        <v>0</v>
      </c>
    </row>
    <row r="7027" spans="1:17">
      <c r="A7027" s="12" t="s">
        <v>2204</v>
      </c>
      <c r="B7027" s="12" t="s">
        <v>184</v>
      </c>
      <c r="C7027" s="12" t="s">
        <v>88</v>
      </c>
      <c r="D7027" s="12" t="s">
        <v>2274</v>
      </c>
      <c r="E7027" s="11">
        <v>6148</v>
      </c>
      <c r="F7027" s="12" t="s">
        <v>2282</v>
      </c>
      <c r="G7027" s="84">
        <v>107</v>
      </c>
      <c r="H7027" s="13" t="s">
        <v>403</v>
      </c>
      <c r="I7027" s="2">
        <v>100</v>
      </c>
      <c r="J7027" s="2">
        <v>100</v>
      </c>
      <c r="K7027" s="2">
        <v>0</v>
      </c>
      <c r="L7027" s="2">
        <f t="shared" si="6035"/>
        <v>0</v>
      </c>
      <c r="M7027" s="2"/>
      <c r="N7027" s="2"/>
      <c r="O7027" s="2"/>
      <c r="P7027" s="2">
        <f t="shared" si="6037"/>
        <v>0</v>
      </c>
      <c r="Q7027" s="2">
        <f t="shared" si="6043"/>
        <v>0</v>
      </c>
    </row>
    <row r="7028" spans="1:17" ht="22.5">
      <c r="A7028" s="17" t="s">
        <v>0</v>
      </c>
      <c r="B7028" s="17" t="s">
        <v>0</v>
      </c>
      <c r="C7028" s="17" t="s">
        <v>0</v>
      </c>
      <c r="D7028" s="18" t="s">
        <v>0</v>
      </c>
      <c r="E7028" s="18" t="s">
        <v>0</v>
      </c>
      <c r="F7028" s="18" t="s">
        <v>0</v>
      </c>
      <c r="G7028" s="81" t="s">
        <v>0</v>
      </c>
      <c r="H7028" s="24" t="s">
        <v>58</v>
      </c>
      <c r="I7028" s="29">
        <v>0</v>
      </c>
      <c r="J7028" s="29">
        <f t="shared" ref="J7028:K7029" si="6055">SUM(J7029)</f>
        <v>0</v>
      </c>
      <c r="K7028" s="29">
        <f t="shared" si="6055"/>
        <v>0</v>
      </c>
      <c r="L7028" s="29">
        <f t="shared" si="6035"/>
        <v>0</v>
      </c>
      <c r="M7028" s="29">
        <f t="shared" ref="M7028:O7029" si="6056">SUM(M7029)</f>
        <v>0</v>
      </c>
      <c r="N7028" s="29">
        <f t="shared" si="6056"/>
        <v>0</v>
      </c>
      <c r="O7028" s="29">
        <f t="shared" si="6056"/>
        <v>0</v>
      </c>
      <c r="P7028" s="29">
        <f t="shared" si="6037"/>
        <v>0</v>
      </c>
      <c r="Q7028" s="29" t="str">
        <f t="shared" si="6043"/>
        <v>-</v>
      </c>
    </row>
    <row r="7029" spans="1:17">
      <c r="A7029" s="12" t="s">
        <v>2204</v>
      </c>
      <c r="B7029" s="12" t="s">
        <v>184</v>
      </c>
      <c r="C7029" s="12" t="s">
        <v>88</v>
      </c>
      <c r="D7029" s="12" t="s">
        <v>2274</v>
      </c>
      <c r="E7029" s="18" t="s">
        <v>50</v>
      </c>
      <c r="F7029" s="18" t="s">
        <v>0</v>
      </c>
      <c r="G7029" s="81" t="s">
        <v>0</v>
      </c>
      <c r="H7029" s="18" t="s">
        <v>51</v>
      </c>
      <c r="I7029" s="3">
        <v>0</v>
      </c>
      <c r="J7029" s="3">
        <f t="shared" si="6055"/>
        <v>0</v>
      </c>
      <c r="K7029" s="3">
        <f t="shared" si="6055"/>
        <v>0</v>
      </c>
      <c r="L7029" s="3">
        <f t="shared" si="6035"/>
        <v>0</v>
      </c>
      <c r="M7029" s="3">
        <f t="shared" si="6056"/>
        <v>0</v>
      </c>
      <c r="N7029" s="3">
        <f t="shared" si="6056"/>
        <v>0</v>
      </c>
      <c r="O7029" s="3">
        <f t="shared" si="6056"/>
        <v>0</v>
      </c>
      <c r="P7029" s="3">
        <f t="shared" si="6037"/>
        <v>0</v>
      </c>
      <c r="Q7029" s="3" t="str">
        <f t="shared" si="6043"/>
        <v>-</v>
      </c>
    </row>
    <row r="7030" spans="1:17">
      <c r="A7030" s="12" t="s">
        <v>2204</v>
      </c>
      <c r="B7030" s="12" t="s">
        <v>184</v>
      </c>
      <c r="C7030" s="12" t="s">
        <v>88</v>
      </c>
      <c r="D7030" s="12" t="s">
        <v>2274</v>
      </c>
      <c r="E7030" s="11">
        <v>8213</v>
      </c>
      <c r="F7030" s="12"/>
      <c r="G7030" s="84">
        <v>107</v>
      </c>
      <c r="H7030" s="13" t="s">
        <v>54</v>
      </c>
      <c r="I7030" s="2">
        <v>0</v>
      </c>
      <c r="J7030" s="2">
        <v>0</v>
      </c>
      <c r="K7030" s="2">
        <v>0</v>
      </c>
      <c r="L7030" s="2">
        <f t="shared" si="6035"/>
        <v>0</v>
      </c>
      <c r="M7030" s="2"/>
      <c r="N7030" s="2"/>
      <c r="O7030" s="2"/>
      <c r="P7030" s="2">
        <f t="shared" si="6037"/>
        <v>0</v>
      </c>
      <c r="Q7030" s="2" t="str">
        <f t="shared" si="6043"/>
        <v>-</v>
      </c>
    </row>
    <row r="7031" spans="1:17">
      <c r="A7031" s="13" t="s">
        <v>0</v>
      </c>
      <c r="B7031" s="13" t="s">
        <v>0</v>
      </c>
      <c r="C7031" s="13" t="s">
        <v>0</v>
      </c>
      <c r="D7031" s="13" t="s">
        <v>0</v>
      </c>
      <c r="E7031" s="13" t="s">
        <v>0</v>
      </c>
      <c r="F7031" s="13" t="s">
        <v>0</v>
      </c>
      <c r="G7031" s="84" t="s">
        <v>0</v>
      </c>
      <c r="H7031" s="24" t="s">
        <v>2283</v>
      </c>
      <c r="I7031" s="29">
        <v>902216</v>
      </c>
      <c r="J7031" s="29">
        <f t="shared" ref="J7031:K7031" si="6057">SUM(J7028,J7023,J7000)</f>
        <v>962519</v>
      </c>
      <c r="K7031" s="29">
        <f t="shared" si="6057"/>
        <v>554370</v>
      </c>
      <c r="L7031" s="29">
        <f t="shared" si="6035"/>
        <v>257700</v>
      </c>
      <c r="M7031" s="29">
        <f t="shared" ref="M7031:O7031" si="6058">SUM(M7028,M7023,M7000)</f>
        <v>85450</v>
      </c>
      <c r="N7031" s="29">
        <f t="shared" si="6058"/>
        <v>86300</v>
      </c>
      <c r="O7031" s="29">
        <f t="shared" si="6058"/>
        <v>85950</v>
      </c>
      <c r="P7031" s="29">
        <f t="shared" si="6037"/>
        <v>812070</v>
      </c>
      <c r="Q7031" s="29">
        <f t="shared" si="6043"/>
        <v>84.369243620125943</v>
      </c>
    </row>
    <row r="7032" spans="1:17" ht="15.75" thickBot="1">
      <c r="A7032" s="13" t="s">
        <v>0</v>
      </c>
      <c r="B7032" s="13" t="s">
        <v>0</v>
      </c>
      <c r="C7032" s="13" t="s">
        <v>0</v>
      </c>
      <c r="D7032" s="13" t="s">
        <v>0</v>
      </c>
      <c r="E7032" s="13" t="s">
        <v>0</v>
      </c>
      <c r="F7032" s="13" t="s">
        <v>0</v>
      </c>
      <c r="G7032" s="84" t="s">
        <v>0</v>
      </c>
      <c r="H7032" s="18" t="s">
        <v>125</v>
      </c>
      <c r="I7032" s="3">
        <v>31</v>
      </c>
      <c r="J7032" s="3">
        <v>31</v>
      </c>
      <c r="K7032" s="3">
        <v>0</v>
      </c>
      <c r="L7032" s="3">
        <f t="shared" si="6035"/>
        <v>0</v>
      </c>
      <c r="M7032" s="3"/>
      <c r="N7032" s="3"/>
      <c r="O7032" s="3"/>
      <c r="P7032" s="3">
        <f t="shared" si="6037"/>
        <v>0</v>
      </c>
      <c r="Q7032" s="3">
        <f t="shared" si="6043"/>
        <v>0</v>
      </c>
    </row>
    <row r="7033" spans="1:17" ht="45.75" thickBot="1">
      <c r="A7033" s="109" t="s">
        <v>0</v>
      </c>
      <c r="B7033" s="109" t="s">
        <v>0</v>
      </c>
      <c r="C7033" s="109" t="s">
        <v>0</v>
      </c>
      <c r="D7033" s="109" t="s">
        <v>0</v>
      </c>
      <c r="E7033" s="109" t="s">
        <v>0</v>
      </c>
      <c r="F7033" s="109" t="s">
        <v>0</v>
      </c>
      <c r="G7033" s="121" t="s">
        <v>0</v>
      </c>
      <c r="H7033" s="1" t="s">
        <v>126</v>
      </c>
      <c r="I7033" s="1" t="s">
        <v>3016</v>
      </c>
      <c r="J7033" s="1" t="s">
        <v>3199</v>
      </c>
      <c r="K7033" s="1" t="s">
        <v>3198</v>
      </c>
      <c r="L7033" s="1" t="s">
        <v>3191</v>
      </c>
      <c r="M7033" s="1" t="s">
        <v>3193</v>
      </c>
      <c r="N7033" s="1" t="s">
        <v>3194</v>
      </c>
      <c r="O7033" s="1" t="s">
        <v>3195</v>
      </c>
      <c r="P7033" s="1" t="s">
        <v>3192</v>
      </c>
      <c r="Q7033" s="1" t="s">
        <v>3185</v>
      </c>
    </row>
    <row r="7034" spans="1:17">
      <c r="A7034" s="110"/>
      <c r="B7034" s="110"/>
      <c r="C7034" s="110"/>
      <c r="D7034" s="110"/>
      <c r="E7034" s="110"/>
      <c r="F7034" s="110"/>
      <c r="G7034" s="122"/>
      <c r="H7034" s="26" t="s">
        <v>0</v>
      </c>
      <c r="I7034" s="28">
        <v>1</v>
      </c>
      <c r="J7034" s="28">
        <v>2</v>
      </c>
      <c r="K7034" s="28">
        <v>3</v>
      </c>
      <c r="L7034" s="28" t="s">
        <v>3186</v>
      </c>
      <c r="M7034" s="28">
        <v>5</v>
      </c>
      <c r="N7034" s="28">
        <v>6</v>
      </c>
      <c r="O7034" s="28">
        <v>7</v>
      </c>
      <c r="P7034" s="28" t="s">
        <v>3187</v>
      </c>
      <c r="Q7034" s="28">
        <v>9</v>
      </c>
    </row>
    <row r="7035" spans="1:17">
      <c r="A7035" s="110"/>
      <c r="B7035" s="110"/>
      <c r="C7035" s="110"/>
      <c r="D7035" s="110"/>
      <c r="E7035" s="110"/>
      <c r="F7035" s="110"/>
      <c r="G7035" s="122"/>
      <c r="H7035" s="8" t="s">
        <v>418</v>
      </c>
      <c r="I7035" s="9">
        <v>902216</v>
      </c>
      <c r="J7035" s="9">
        <f t="shared" ref="J7035" si="6059">SUM(J7031)</f>
        <v>962519</v>
      </c>
      <c r="K7035" s="9">
        <f t="shared" ref="K7035" si="6060">SUM(K7031)</f>
        <v>554370</v>
      </c>
      <c r="L7035" s="9">
        <f t="shared" ref="L7035:L7036" si="6061">M7035+N7035+O7035</f>
        <v>257700</v>
      </c>
      <c r="M7035" s="9">
        <f t="shared" ref="M7035:O7035" si="6062">SUM(M7031)</f>
        <v>85450</v>
      </c>
      <c r="N7035" s="9">
        <f t="shared" si="6062"/>
        <v>86300</v>
      </c>
      <c r="O7035" s="9">
        <f t="shared" si="6062"/>
        <v>85950</v>
      </c>
      <c r="P7035" s="9">
        <f t="shared" ref="P7035:P7036" si="6063">SUM(K7035+L7035)</f>
        <v>812070</v>
      </c>
      <c r="Q7035" s="9">
        <f t="shared" si="6043"/>
        <v>84.369243620125943</v>
      </c>
    </row>
    <row r="7036" spans="1:17">
      <c r="A7036" s="110"/>
      <c r="B7036" s="110"/>
      <c r="C7036" s="110"/>
      <c r="D7036" s="110"/>
      <c r="E7036" s="110"/>
      <c r="F7036" s="110"/>
      <c r="G7036" s="122"/>
      <c r="H7036" s="10" t="s">
        <v>68</v>
      </c>
      <c r="I7036" s="9">
        <v>902216</v>
      </c>
      <c r="J7036" s="9">
        <f t="shared" ref="J7036" si="6064">SUM(J7035)</f>
        <v>962519</v>
      </c>
      <c r="K7036" s="9">
        <f t="shared" ref="K7036" si="6065">SUM(K7035)</f>
        <v>554370</v>
      </c>
      <c r="L7036" s="9">
        <f t="shared" si="6061"/>
        <v>257700</v>
      </c>
      <c r="M7036" s="9">
        <f t="shared" ref="M7036:O7036" si="6066">SUM(M7035)</f>
        <v>85450</v>
      </c>
      <c r="N7036" s="9">
        <f t="shared" si="6066"/>
        <v>86300</v>
      </c>
      <c r="O7036" s="9">
        <f t="shared" si="6066"/>
        <v>85950</v>
      </c>
      <c r="P7036" s="9">
        <f t="shared" si="6063"/>
        <v>812070</v>
      </c>
      <c r="Q7036" s="9">
        <f t="shared" si="6043"/>
        <v>84.369243620125943</v>
      </c>
    </row>
    <row r="7037" spans="1:17">
      <c r="A7037" s="111"/>
      <c r="B7037" s="111"/>
      <c r="C7037" s="111"/>
      <c r="D7037" s="111"/>
      <c r="E7037" s="111"/>
      <c r="F7037" s="111"/>
      <c r="G7037" s="123"/>
      <c r="Q7037" t="str">
        <f t="shared" si="6043"/>
        <v>-</v>
      </c>
    </row>
    <row r="7038" spans="1:17">
      <c r="A7038" s="13" t="s">
        <v>0</v>
      </c>
      <c r="B7038" s="13" t="s">
        <v>0</v>
      </c>
      <c r="C7038" s="13" t="s">
        <v>0</v>
      </c>
      <c r="D7038" s="13" t="s">
        <v>0</v>
      </c>
      <c r="E7038" s="13" t="s">
        <v>0</v>
      </c>
      <c r="F7038" s="13" t="s">
        <v>0</v>
      </c>
      <c r="G7038" s="84" t="s">
        <v>0</v>
      </c>
      <c r="H7038" s="24" t="s">
        <v>2284</v>
      </c>
      <c r="I7038" s="29">
        <v>902216</v>
      </c>
      <c r="J7038" s="29">
        <f t="shared" ref="J7038" si="6067">SUM(J7031)</f>
        <v>962519</v>
      </c>
      <c r="K7038" s="29">
        <f t="shared" ref="K7038" si="6068">SUM(K7031)</f>
        <v>554370</v>
      </c>
      <c r="L7038" s="29">
        <f t="shared" ref="L7038:L7039" si="6069">M7038+N7038+O7038</f>
        <v>257700</v>
      </c>
      <c r="M7038" s="29">
        <f t="shared" ref="M7038:O7038" si="6070">SUM(M7031)</f>
        <v>85450</v>
      </c>
      <c r="N7038" s="29">
        <f t="shared" si="6070"/>
        <v>86300</v>
      </c>
      <c r="O7038" s="29">
        <f t="shared" si="6070"/>
        <v>85950</v>
      </c>
      <c r="P7038" s="29">
        <f t="shared" ref="P7038:P7039" si="6071">SUM(K7038+L7038)</f>
        <v>812070</v>
      </c>
      <c r="Q7038" s="29">
        <f t="shared" si="6043"/>
        <v>84.369243620125943</v>
      </c>
    </row>
    <row r="7039" spans="1:17">
      <c r="A7039" s="13" t="s">
        <v>0</v>
      </c>
      <c r="B7039" s="13" t="s">
        <v>0</v>
      </c>
      <c r="C7039" s="13" t="s">
        <v>0</v>
      </c>
      <c r="D7039" s="13" t="s">
        <v>0</v>
      </c>
      <c r="E7039" s="13" t="s">
        <v>0</v>
      </c>
      <c r="F7039" s="13" t="s">
        <v>0</v>
      </c>
      <c r="G7039" s="84" t="s">
        <v>0</v>
      </c>
      <c r="H7039" s="18" t="s">
        <v>125</v>
      </c>
      <c r="I7039" s="3">
        <v>31</v>
      </c>
      <c r="J7039" s="3">
        <f>J7032</f>
        <v>31</v>
      </c>
      <c r="K7039" s="3">
        <f>K7032</f>
        <v>0</v>
      </c>
      <c r="L7039" s="3">
        <f t="shared" si="6069"/>
        <v>0</v>
      </c>
      <c r="M7039" s="3">
        <f>M7032</f>
        <v>0</v>
      </c>
      <c r="N7039" s="3">
        <f t="shared" ref="N7039:O7039" si="6072">N7032</f>
        <v>0</v>
      </c>
      <c r="O7039" s="3">
        <f t="shared" si="6072"/>
        <v>0</v>
      </c>
      <c r="P7039" s="3">
        <f t="shared" si="6071"/>
        <v>0</v>
      </c>
      <c r="Q7039" s="3">
        <f t="shared" si="6043"/>
        <v>0</v>
      </c>
    </row>
    <row r="7040" spans="1:17">
      <c r="A7040" s="13" t="s">
        <v>0</v>
      </c>
      <c r="B7040" s="13" t="s">
        <v>0</v>
      </c>
      <c r="C7040" s="13" t="s">
        <v>0</v>
      </c>
      <c r="D7040" s="13" t="s">
        <v>0</v>
      </c>
      <c r="E7040" s="13" t="s">
        <v>0</v>
      </c>
      <c r="F7040" s="13" t="s">
        <v>0</v>
      </c>
      <c r="G7040" s="84" t="s">
        <v>0</v>
      </c>
      <c r="H7040" s="7" t="s">
        <v>0</v>
      </c>
      <c r="I7040" s="30"/>
      <c r="J7040" s="30"/>
      <c r="K7040" s="30"/>
      <c r="L7040" s="30"/>
      <c r="M7040" s="30"/>
      <c r="N7040" s="30"/>
      <c r="O7040" s="30"/>
      <c r="P7040" s="30"/>
      <c r="Q7040" s="30" t="str">
        <f t="shared" si="6043"/>
        <v>-</v>
      </c>
    </row>
    <row r="7041" spans="1:17" ht="15.75" thickBot="1">
      <c r="A7041" s="17" t="s">
        <v>2204</v>
      </c>
      <c r="B7041" s="17" t="s">
        <v>197</v>
      </c>
      <c r="C7041" s="12" t="s">
        <v>0</v>
      </c>
      <c r="D7041" s="12" t="s">
        <v>0</v>
      </c>
      <c r="E7041" s="18" t="s">
        <v>0</v>
      </c>
      <c r="F7041" s="18" t="s">
        <v>0</v>
      </c>
      <c r="G7041" s="81" t="s">
        <v>0</v>
      </c>
      <c r="H7041" s="18" t="s">
        <v>0</v>
      </c>
      <c r="I7041" s="11"/>
      <c r="J7041" s="11"/>
      <c r="K7041" s="11"/>
      <c r="L7041" s="11"/>
      <c r="M7041" s="11"/>
      <c r="N7041" s="11"/>
      <c r="O7041" s="11"/>
      <c r="P7041" s="11"/>
      <c r="Q7041" s="11" t="str">
        <f t="shared" si="6043"/>
        <v>-</v>
      </c>
    </row>
    <row r="7042" spans="1:17" ht="45.75" thickBot="1">
      <c r="A7042" s="1" t="s">
        <v>82</v>
      </c>
      <c r="B7042" s="1" t="s">
        <v>83</v>
      </c>
      <c r="C7042" s="1" t="s">
        <v>84</v>
      </c>
      <c r="D7042" s="19" t="s">
        <v>0</v>
      </c>
      <c r="E7042" s="1" t="s">
        <v>85</v>
      </c>
      <c r="F7042" s="1" t="s">
        <v>86</v>
      </c>
      <c r="G7042" s="82" t="s">
        <v>87</v>
      </c>
      <c r="H7042" s="1" t="s">
        <v>1</v>
      </c>
      <c r="I7042" s="1" t="s">
        <v>3016</v>
      </c>
      <c r="J7042" s="1" t="s">
        <v>3199</v>
      </c>
      <c r="K7042" s="1" t="s">
        <v>3198</v>
      </c>
      <c r="L7042" s="1" t="s">
        <v>3191</v>
      </c>
      <c r="M7042" s="1" t="s">
        <v>3193</v>
      </c>
      <c r="N7042" s="1" t="s">
        <v>3194</v>
      </c>
      <c r="O7042" s="1" t="s">
        <v>3195</v>
      </c>
      <c r="P7042" s="1" t="s">
        <v>3192</v>
      </c>
      <c r="Q7042" s="1" t="s">
        <v>3185</v>
      </c>
    </row>
    <row r="7043" spans="1:17">
      <c r="A7043" s="20" t="s">
        <v>0</v>
      </c>
      <c r="B7043" s="20" t="s">
        <v>0</v>
      </c>
      <c r="C7043" s="20" t="s">
        <v>0</v>
      </c>
      <c r="D7043" s="21" t="s">
        <v>0</v>
      </c>
      <c r="E7043" s="21" t="s">
        <v>0</v>
      </c>
      <c r="F7043" s="22" t="s">
        <v>0</v>
      </c>
      <c r="G7043" s="83" t="s">
        <v>0</v>
      </c>
      <c r="H7043" s="23" t="s">
        <v>0</v>
      </c>
      <c r="I7043" s="28">
        <v>1</v>
      </c>
      <c r="J7043" s="28">
        <v>2</v>
      </c>
      <c r="K7043" s="28">
        <v>3</v>
      </c>
      <c r="L7043" s="28" t="s">
        <v>3186</v>
      </c>
      <c r="M7043" s="28">
        <v>5</v>
      </c>
      <c r="N7043" s="28">
        <v>6</v>
      </c>
      <c r="O7043" s="28">
        <v>7</v>
      </c>
      <c r="P7043" s="28" t="s">
        <v>3187</v>
      </c>
      <c r="Q7043" s="28">
        <v>9</v>
      </c>
    </row>
    <row r="7044" spans="1:17">
      <c r="A7044" s="17" t="s">
        <v>2204</v>
      </c>
      <c r="B7044" s="17" t="s">
        <v>197</v>
      </c>
      <c r="C7044" s="12" t="s">
        <v>88</v>
      </c>
      <c r="D7044" s="12" t="s">
        <v>2285</v>
      </c>
      <c r="E7044" s="18" t="s">
        <v>0</v>
      </c>
      <c r="F7044" s="18" t="s">
        <v>0</v>
      </c>
      <c r="G7044" s="81" t="s">
        <v>0</v>
      </c>
      <c r="H7044" s="18" t="s">
        <v>2286</v>
      </c>
      <c r="I7044" s="11"/>
      <c r="J7044" s="11"/>
      <c r="K7044" s="11"/>
      <c r="L7044" s="11"/>
      <c r="M7044" s="11"/>
      <c r="N7044" s="11"/>
      <c r="O7044" s="11"/>
      <c r="P7044" s="11"/>
      <c r="Q7044" s="11" t="str">
        <f t="shared" si="6043"/>
        <v>-</v>
      </c>
    </row>
    <row r="7045" spans="1:17" ht="22.5">
      <c r="A7045" s="17" t="s">
        <v>0</v>
      </c>
      <c r="B7045" s="17" t="s">
        <v>0</v>
      </c>
      <c r="C7045" s="17" t="s">
        <v>0</v>
      </c>
      <c r="D7045" s="18" t="s">
        <v>0</v>
      </c>
      <c r="E7045" s="18" t="s">
        <v>0</v>
      </c>
      <c r="F7045" s="18" t="s">
        <v>0</v>
      </c>
      <c r="G7045" s="81" t="s">
        <v>0</v>
      </c>
      <c r="H7045" s="24" t="s">
        <v>27</v>
      </c>
      <c r="I7045" s="29">
        <v>2955601</v>
      </c>
      <c r="J7045" s="29">
        <f t="shared" ref="J7045" si="6073">SUM(J7046,J7054,J7056)</f>
        <v>2924685</v>
      </c>
      <c r="K7045" s="29">
        <f t="shared" ref="K7045" si="6074">SUM(K7046,K7054,K7056)</f>
        <v>1585872</v>
      </c>
      <c r="L7045" s="29">
        <f t="shared" ref="L7045:L7077" si="6075">M7045+N7045+O7045</f>
        <v>670584</v>
      </c>
      <c r="M7045" s="29">
        <f t="shared" ref="M7045:O7045" si="6076">SUM(M7046,M7054,M7056)</f>
        <v>216234</v>
      </c>
      <c r="N7045" s="29">
        <f t="shared" si="6076"/>
        <v>228675</v>
      </c>
      <c r="O7045" s="29">
        <f t="shared" si="6076"/>
        <v>225675</v>
      </c>
      <c r="P7045" s="29">
        <f t="shared" ref="P7045:P7077" si="6077">SUM(K7045+L7045)</f>
        <v>2256456</v>
      </c>
      <c r="Q7045" s="29">
        <f t="shared" si="6043"/>
        <v>77.152103559870554</v>
      </c>
    </row>
    <row r="7046" spans="1:17">
      <c r="A7046" s="12" t="s">
        <v>2204</v>
      </c>
      <c r="B7046" s="12" t="s">
        <v>197</v>
      </c>
      <c r="C7046" s="12" t="s">
        <v>88</v>
      </c>
      <c r="D7046" s="12" t="s">
        <v>2285</v>
      </c>
      <c r="E7046" s="18" t="s">
        <v>2</v>
      </c>
      <c r="F7046" s="18" t="s">
        <v>0</v>
      </c>
      <c r="G7046" s="81" t="s">
        <v>0</v>
      </c>
      <c r="H7046" s="18" t="s">
        <v>3</v>
      </c>
      <c r="I7046" s="3">
        <v>2230117</v>
      </c>
      <c r="J7046" s="3">
        <f t="shared" ref="J7046" si="6078">SUM(J7047:J7048)</f>
        <v>2235331</v>
      </c>
      <c r="K7046" s="3">
        <f t="shared" ref="K7046" si="6079">SUM(K7047:K7048)</f>
        <v>1181852</v>
      </c>
      <c r="L7046" s="3">
        <f t="shared" si="6075"/>
        <v>543500</v>
      </c>
      <c r="M7046" s="3">
        <f t="shared" ref="M7046:O7046" si="6080">SUM(M7047:M7048)</f>
        <v>180500</v>
      </c>
      <c r="N7046" s="3">
        <f t="shared" si="6080"/>
        <v>181500</v>
      </c>
      <c r="O7046" s="3">
        <f t="shared" si="6080"/>
        <v>181500</v>
      </c>
      <c r="P7046" s="3">
        <f t="shared" si="6077"/>
        <v>1725352</v>
      </c>
      <c r="Q7046" s="3">
        <f t="shared" si="6043"/>
        <v>77.185526438813753</v>
      </c>
    </row>
    <row r="7047" spans="1:17">
      <c r="A7047" s="12" t="s">
        <v>2204</v>
      </c>
      <c r="B7047" s="12" t="s">
        <v>197</v>
      </c>
      <c r="C7047" s="12" t="s">
        <v>88</v>
      </c>
      <c r="D7047" s="12" t="s">
        <v>2285</v>
      </c>
      <c r="E7047" s="11">
        <v>6111</v>
      </c>
      <c r="F7047" s="12"/>
      <c r="G7047" s="84">
        <v>104</v>
      </c>
      <c r="H7047" s="13" t="s">
        <v>4</v>
      </c>
      <c r="I7047" s="2">
        <v>1929817</v>
      </c>
      <c r="J7047" s="2">
        <v>1929817</v>
      </c>
      <c r="K7047" s="2">
        <v>998571</v>
      </c>
      <c r="L7047" s="2">
        <f t="shared" si="6075"/>
        <v>480000</v>
      </c>
      <c r="M7047" s="2">
        <v>160000</v>
      </c>
      <c r="N7047" s="2">
        <v>160000</v>
      </c>
      <c r="O7047" s="2">
        <v>160000</v>
      </c>
      <c r="P7047" s="2">
        <f t="shared" si="6077"/>
        <v>1478571</v>
      </c>
      <c r="Q7047" s="2">
        <f t="shared" si="6043"/>
        <v>76.617161109058529</v>
      </c>
    </row>
    <row r="7048" spans="1:17">
      <c r="A7048" s="17" t="s">
        <v>2204</v>
      </c>
      <c r="B7048" s="17" t="s">
        <v>197</v>
      </c>
      <c r="C7048" s="17" t="s">
        <v>88</v>
      </c>
      <c r="D7048" s="17" t="s">
        <v>2285</v>
      </c>
      <c r="E7048" s="17" t="s">
        <v>91</v>
      </c>
      <c r="F7048" s="12" t="s">
        <v>0</v>
      </c>
      <c r="G7048" s="84" t="s">
        <v>0</v>
      </c>
      <c r="H7048" s="18" t="s">
        <v>5</v>
      </c>
      <c r="I7048" s="3">
        <v>300300</v>
      </c>
      <c r="J7048" s="3">
        <f t="shared" ref="J7048:K7048" si="6081">SUM(J7049:J7053)</f>
        <v>305514</v>
      </c>
      <c r="K7048" s="3">
        <f t="shared" si="6081"/>
        <v>183281</v>
      </c>
      <c r="L7048" s="3">
        <f t="shared" si="6075"/>
        <v>63500</v>
      </c>
      <c r="M7048" s="3">
        <f t="shared" ref="M7048:O7048" si="6082">SUM(M7049:M7053)</f>
        <v>20500</v>
      </c>
      <c r="N7048" s="3">
        <f t="shared" si="6082"/>
        <v>21500</v>
      </c>
      <c r="O7048" s="3">
        <f t="shared" si="6082"/>
        <v>21500</v>
      </c>
      <c r="P7048" s="3">
        <f t="shared" si="6077"/>
        <v>246781</v>
      </c>
      <c r="Q7048" s="3">
        <f t="shared" si="6043"/>
        <v>80.775676401081455</v>
      </c>
    </row>
    <row r="7049" spans="1:17">
      <c r="A7049" s="12" t="s">
        <v>2204</v>
      </c>
      <c r="B7049" s="12" t="s">
        <v>197</v>
      </c>
      <c r="C7049" s="12" t="s">
        <v>88</v>
      </c>
      <c r="D7049" s="12" t="s">
        <v>2285</v>
      </c>
      <c r="E7049" s="11">
        <v>6112</v>
      </c>
      <c r="F7049" s="12" t="s">
        <v>2287</v>
      </c>
      <c r="G7049" s="84">
        <v>104</v>
      </c>
      <c r="H7049" s="13" t="s">
        <v>9</v>
      </c>
      <c r="I7049" s="2">
        <v>47400</v>
      </c>
      <c r="J7049" s="2">
        <v>47400</v>
      </c>
      <c r="K7049" s="2">
        <v>24054</v>
      </c>
      <c r="L7049" s="2">
        <f t="shared" si="6075"/>
        <v>11000</v>
      </c>
      <c r="M7049" s="2">
        <v>3000</v>
      </c>
      <c r="N7049" s="2">
        <v>4000</v>
      </c>
      <c r="O7049" s="2">
        <v>4000</v>
      </c>
      <c r="P7049" s="2">
        <f t="shared" si="6077"/>
        <v>35054</v>
      </c>
      <c r="Q7049" s="2">
        <f t="shared" si="6043"/>
        <v>73.953586497890299</v>
      </c>
    </row>
    <row r="7050" spans="1:17">
      <c r="A7050" s="12" t="s">
        <v>2204</v>
      </c>
      <c r="B7050" s="12" t="s">
        <v>197</v>
      </c>
      <c r="C7050" s="12" t="s">
        <v>88</v>
      </c>
      <c r="D7050" s="12" t="s">
        <v>2285</v>
      </c>
      <c r="E7050" s="11">
        <v>6112</v>
      </c>
      <c r="F7050" s="12" t="s">
        <v>2288</v>
      </c>
      <c r="G7050" s="84">
        <v>104</v>
      </c>
      <c r="H7050" s="13" t="s">
        <v>10</v>
      </c>
      <c r="I7050" s="2">
        <v>195900</v>
      </c>
      <c r="J7050" s="2">
        <v>195900</v>
      </c>
      <c r="K7050" s="2">
        <v>102013</v>
      </c>
      <c r="L7050" s="2">
        <f t="shared" si="6075"/>
        <v>52500</v>
      </c>
      <c r="M7050" s="2">
        <v>17500</v>
      </c>
      <c r="N7050" s="2">
        <v>17500</v>
      </c>
      <c r="O7050" s="2">
        <v>17500</v>
      </c>
      <c r="P7050" s="2">
        <f t="shared" si="6077"/>
        <v>154513</v>
      </c>
      <c r="Q7050" s="2">
        <f t="shared" si="6043"/>
        <v>78.873404798366508</v>
      </c>
    </row>
    <row r="7051" spans="1:17">
      <c r="A7051" s="12" t="s">
        <v>2204</v>
      </c>
      <c r="B7051" s="12" t="s">
        <v>197</v>
      </c>
      <c r="C7051" s="12" t="s">
        <v>88</v>
      </c>
      <c r="D7051" s="12" t="s">
        <v>2285</v>
      </c>
      <c r="E7051" s="11">
        <v>6112</v>
      </c>
      <c r="F7051" s="12" t="s">
        <v>2289</v>
      </c>
      <c r="G7051" s="84">
        <v>104</v>
      </c>
      <c r="H7051" s="13" t="s">
        <v>7</v>
      </c>
      <c r="I7051" s="2">
        <v>40000</v>
      </c>
      <c r="J7051" s="2">
        <v>45214</v>
      </c>
      <c r="K7051" s="2">
        <v>45214</v>
      </c>
      <c r="L7051" s="2">
        <f t="shared" si="6075"/>
        <v>0</v>
      </c>
      <c r="M7051" s="2">
        <v>0</v>
      </c>
      <c r="N7051" s="2">
        <v>0</v>
      </c>
      <c r="O7051" s="2"/>
      <c r="P7051" s="2">
        <f t="shared" si="6077"/>
        <v>45214</v>
      </c>
      <c r="Q7051" s="2">
        <f t="shared" si="6043"/>
        <v>100</v>
      </c>
    </row>
    <row r="7052" spans="1:17">
      <c r="A7052" s="12" t="s">
        <v>2204</v>
      </c>
      <c r="B7052" s="12" t="s">
        <v>197</v>
      </c>
      <c r="C7052" s="12" t="s">
        <v>88</v>
      </c>
      <c r="D7052" s="12" t="s">
        <v>2285</v>
      </c>
      <c r="E7052" s="11">
        <v>6112</v>
      </c>
      <c r="F7052" s="12" t="s">
        <v>2290</v>
      </c>
      <c r="G7052" s="84">
        <v>104</v>
      </c>
      <c r="H7052" s="13" t="s">
        <v>8</v>
      </c>
      <c r="I7052" s="2">
        <v>7000</v>
      </c>
      <c r="J7052" s="2">
        <v>7000</v>
      </c>
      <c r="K7052" s="2">
        <v>7000</v>
      </c>
      <c r="L7052" s="2">
        <f t="shared" si="6075"/>
        <v>0</v>
      </c>
      <c r="M7052" s="2">
        <v>0</v>
      </c>
      <c r="N7052" s="2">
        <v>0</v>
      </c>
      <c r="O7052" s="2">
        <v>0</v>
      </c>
      <c r="P7052" s="2">
        <f t="shared" si="6077"/>
        <v>7000</v>
      </c>
      <c r="Q7052" s="2">
        <f t="shared" si="6043"/>
        <v>100</v>
      </c>
    </row>
    <row r="7053" spans="1:17">
      <c r="A7053" s="12" t="s">
        <v>2204</v>
      </c>
      <c r="B7053" s="12" t="s">
        <v>197</v>
      </c>
      <c r="C7053" s="12" t="s">
        <v>88</v>
      </c>
      <c r="D7053" s="12" t="s">
        <v>2285</v>
      </c>
      <c r="E7053" s="11">
        <v>6112</v>
      </c>
      <c r="F7053" s="12" t="s">
        <v>2291</v>
      </c>
      <c r="G7053" s="84">
        <v>104</v>
      </c>
      <c r="H7053" s="13" t="s">
        <v>6</v>
      </c>
      <c r="I7053" s="2">
        <v>10000</v>
      </c>
      <c r="J7053" s="2">
        <v>10000</v>
      </c>
      <c r="K7053" s="2">
        <v>5000</v>
      </c>
      <c r="L7053" s="2">
        <f t="shared" si="6075"/>
        <v>0</v>
      </c>
      <c r="M7053" s="2">
        <v>0</v>
      </c>
      <c r="N7053" s="2">
        <v>0</v>
      </c>
      <c r="O7053" s="2">
        <v>0</v>
      </c>
      <c r="P7053" s="2">
        <f t="shared" si="6077"/>
        <v>5000</v>
      </c>
      <c r="Q7053" s="2">
        <f t="shared" si="6043"/>
        <v>50</v>
      </c>
    </row>
    <row r="7054" spans="1:17">
      <c r="A7054" s="12" t="s">
        <v>2204</v>
      </c>
      <c r="B7054" s="12" t="s">
        <v>197</v>
      </c>
      <c r="C7054" s="12" t="s">
        <v>88</v>
      </c>
      <c r="D7054" s="12" t="s">
        <v>2285</v>
      </c>
      <c r="E7054" s="18" t="s">
        <v>13</v>
      </c>
      <c r="F7054" s="18" t="s">
        <v>0</v>
      </c>
      <c r="G7054" s="81" t="s">
        <v>0</v>
      </c>
      <c r="H7054" s="18" t="s">
        <v>14</v>
      </c>
      <c r="I7054" s="3">
        <v>202630</v>
      </c>
      <c r="J7054" s="3">
        <f t="shared" ref="J7054:K7054" si="6083">SUM(J7055)</f>
        <v>202630</v>
      </c>
      <c r="K7054" s="3">
        <f t="shared" si="6083"/>
        <v>104850</v>
      </c>
      <c r="L7054" s="3">
        <f t="shared" si="6075"/>
        <v>53000</v>
      </c>
      <c r="M7054" s="3">
        <f t="shared" ref="M7054:O7054" si="6084">SUM(M7055)</f>
        <v>18000</v>
      </c>
      <c r="N7054" s="3">
        <f t="shared" si="6084"/>
        <v>17500</v>
      </c>
      <c r="O7054" s="3">
        <f t="shared" si="6084"/>
        <v>17500</v>
      </c>
      <c r="P7054" s="3">
        <f t="shared" si="6077"/>
        <v>157850</v>
      </c>
      <c r="Q7054" s="3">
        <f t="shared" si="6043"/>
        <v>77.900607017717022</v>
      </c>
    </row>
    <row r="7055" spans="1:17">
      <c r="A7055" s="12" t="s">
        <v>2204</v>
      </c>
      <c r="B7055" s="12" t="s">
        <v>197</v>
      </c>
      <c r="C7055" s="12" t="s">
        <v>88</v>
      </c>
      <c r="D7055" s="12" t="s">
        <v>2285</v>
      </c>
      <c r="E7055" s="11">
        <v>6121</v>
      </c>
      <c r="F7055" s="12"/>
      <c r="G7055" s="84">
        <v>104</v>
      </c>
      <c r="H7055" s="13" t="s">
        <v>15</v>
      </c>
      <c r="I7055" s="2">
        <v>202630</v>
      </c>
      <c r="J7055" s="2">
        <v>202630</v>
      </c>
      <c r="K7055" s="2">
        <v>104850</v>
      </c>
      <c r="L7055" s="2">
        <f t="shared" si="6075"/>
        <v>53000</v>
      </c>
      <c r="M7055" s="2">
        <v>18000</v>
      </c>
      <c r="N7055" s="2">
        <v>17500</v>
      </c>
      <c r="O7055" s="2">
        <v>17500</v>
      </c>
      <c r="P7055" s="2">
        <f t="shared" si="6077"/>
        <v>157850</v>
      </c>
      <c r="Q7055" s="2">
        <f t="shared" si="6043"/>
        <v>77.900607017717022</v>
      </c>
    </row>
    <row r="7056" spans="1:17">
      <c r="A7056" s="12" t="s">
        <v>2204</v>
      </c>
      <c r="B7056" s="12" t="s">
        <v>197</v>
      </c>
      <c r="C7056" s="12" t="s">
        <v>88</v>
      </c>
      <c r="D7056" s="12" t="s">
        <v>2285</v>
      </c>
      <c r="E7056" s="18" t="s">
        <v>16</v>
      </c>
      <c r="F7056" s="18" t="s">
        <v>0</v>
      </c>
      <c r="G7056" s="81" t="s">
        <v>0</v>
      </c>
      <c r="H7056" s="18" t="s">
        <v>17</v>
      </c>
      <c r="I7056" s="3">
        <v>522854</v>
      </c>
      <c r="J7056" s="3">
        <f t="shared" ref="J7056:K7056" si="6085">SUM(J7057:J7065)</f>
        <v>486724</v>
      </c>
      <c r="K7056" s="3">
        <f t="shared" si="6085"/>
        <v>299170</v>
      </c>
      <c r="L7056" s="3">
        <f t="shared" si="6075"/>
        <v>74084</v>
      </c>
      <c r="M7056" s="3">
        <f t="shared" ref="M7056:O7056" si="6086">SUM(M7057:M7065)</f>
        <v>17734</v>
      </c>
      <c r="N7056" s="3">
        <f t="shared" si="6086"/>
        <v>29675</v>
      </c>
      <c r="O7056" s="3">
        <f t="shared" si="6086"/>
        <v>26675</v>
      </c>
      <c r="P7056" s="3">
        <f t="shared" si="6077"/>
        <v>373254</v>
      </c>
      <c r="Q7056" s="3">
        <f t="shared" si="6043"/>
        <v>76.686993039176215</v>
      </c>
    </row>
    <row r="7057" spans="1:17">
      <c r="A7057" s="12" t="s">
        <v>2204</v>
      </c>
      <c r="B7057" s="12" t="s">
        <v>197</v>
      </c>
      <c r="C7057" s="12" t="s">
        <v>88</v>
      </c>
      <c r="D7057" s="12" t="s">
        <v>2285</v>
      </c>
      <c r="E7057" s="11">
        <v>6131</v>
      </c>
      <c r="F7057" s="12"/>
      <c r="G7057" s="84">
        <v>104</v>
      </c>
      <c r="H7057" s="13" t="s">
        <v>18</v>
      </c>
      <c r="I7057" s="2">
        <v>14000</v>
      </c>
      <c r="J7057" s="2">
        <v>14000</v>
      </c>
      <c r="K7057" s="2">
        <v>10000</v>
      </c>
      <c r="L7057" s="2">
        <f t="shared" si="6075"/>
        <v>4000</v>
      </c>
      <c r="M7057" s="2">
        <v>0</v>
      </c>
      <c r="N7057" s="2">
        <v>4000</v>
      </c>
      <c r="O7057" s="2">
        <v>0</v>
      </c>
      <c r="P7057" s="2">
        <f t="shared" si="6077"/>
        <v>14000</v>
      </c>
      <c r="Q7057" s="2">
        <f t="shared" si="6043"/>
        <v>100</v>
      </c>
    </row>
    <row r="7058" spans="1:17">
      <c r="A7058" s="12" t="s">
        <v>2204</v>
      </c>
      <c r="B7058" s="12" t="s">
        <v>197</v>
      </c>
      <c r="C7058" s="12" t="s">
        <v>88</v>
      </c>
      <c r="D7058" s="12" t="s">
        <v>2285</v>
      </c>
      <c r="E7058" s="11">
        <v>6132</v>
      </c>
      <c r="F7058" s="12"/>
      <c r="G7058" s="84">
        <v>104</v>
      </c>
      <c r="H7058" s="13" t="s">
        <v>19</v>
      </c>
      <c r="I7058" s="2">
        <v>85000</v>
      </c>
      <c r="J7058" s="2">
        <v>80000</v>
      </c>
      <c r="K7058" s="2">
        <v>60000</v>
      </c>
      <c r="L7058" s="2">
        <f t="shared" si="6075"/>
        <v>9000</v>
      </c>
      <c r="M7058" s="2">
        <v>3000</v>
      </c>
      <c r="N7058" s="2">
        <v>3000</v>
      </c>
      <c r="O7058" s="2">
        <v>3000</v>
      </c>
      <c r="P7058" s="2">
        <f t="shared" si="6077"/>
        <v>69000</v>
      </c>
      <c r="Q7058" s="2">
        <f t="shared" si="6043"/>
        <v>86.25</v>
      </c>
    </row>
    <row r="7059" spans="1:17">
      <c r="A7059" s="12" t="s">
        <v>2204</v>
      </c>
      <c r="B7059" s="12" t="s">
        <v>197</v>
      </c>
      <c r="C7059" s="12" t="s">
        <v>88</v>
      </c>
      <c r="D7059" s="12" t="s">
        <v>2285</v>
      </c>
      <c r="E7059" s="11">
        <v>6133</v>
      </c>
      <c r="F7059" s="12"/>
      <c r="G7059" s="84">
        <v>104</v>
      </c>
      <c r="H7059" s="13" t="s">
        <v>20</v>
      </c>
      <c r="I7059" s="2">
        <v>25000</v>
      </c>
      <c r="J7059" s="2">
        <v>25000</v>
      </c>
      <c r="K7059" s="2">
        <v>12666</v>
      </c>
      <c r="L7059" s="2">
        <f t="shared" si="6075"/>
        <v>6000</v>
      </c>
      <c r="M7059" s="2">
        <v>2000</v>
      </c>
      <c r="N7059" s="2">
        <v>2000</v>
      </c>
      <c r="O7059" s="2">
        <v>2000</v>
      </c>
      <c r="P7059" s="2">
        <f t="shared" si="6077"/>
        <v>18666</v>
      </c>
      <c r="Q7059" s="2">
        <f t="shared" si="6043"/>
        <v>74.664000000000001</v>
      </c>
    </row>
    <row r="7060" spans="1:17">
      <c r="A7060" s="12" t="s">
        <v>2204</v>
      </c>
      <c r="B7060" s="12" t="s">
        <v>197</v>
      </c>
      <c r="C7060" s="12" t="s">
        <v>88</v>
      </c>
      <c r="D7060" s="12" t="s">
        <v>2285</v>
      </c>
      <c r="E7060" s="11">
        <v>6134</v>
      </c>
      <c r="F7060" s="12"/>
      <c r="G7060" s="84">
        <v>104</v>
      </c>
      <c r="H7060" s="13" t="s">
        <v>21</v>
      </c>
      <c r="I7060" s="2">
        <v>180354</v>
      </c>
      <c r="J7060" s="2">
        <v>165354</v>
      </c>
      <c r="K7060" s="2">
        <v>82580</v>
      </c>
      <c r="L7060" s="2">
        <f t="shared" si="6075"/>
        <v>36000</v>
      </c>
      <c r="M7060" s="2">
        <v>10000</v>
      </c>
      <c r="N7060" s="2">
        <v>13000</v>
      </c>
      <c r="O7060" s="2">
        <v>13000</v>
      </c>
      <c r="P7060" s="2">
        <f t="shared" si="6077"/>
        <v>118580</v>
      </c>
      <c r="Q7060" s="2">
        <f t="shared" si="6043"/>
        <v>71.712810092286844</v>
      </c>
    </row>
    <row r="7061" spans="1:17">
      <c r="A7061" s="12" t="s">
        <v>2204</v>
      </c>
      <c r="B7061" s="12" t="s">
        <v>197</v>
      </c>
      <c r="C7061" s="12" t="s">
        <v>88</v>
      </c>
      <c r="D7061" s="12" t="s">
        <v>2285</v>
      </c>
      <c r="E7061" s="11">
        <v>6135</v>
      </c>
      <c r="F7061" s="12"/>
      <c r="G7061" s="84">
        <v>104</v>
      </c>
      <c r="H7061" s="13" t="s">
        <v>22</v>
      </c>
      <c r="I7061" s="2">
        <v>15000</v>
      </c>
      <c r="J7061" s="2">
        <v>14320</v>
      </c>
      <c r="K7061" s="2">
        <v>9520</v>
      </c>
      <c r="L7061" s="2">
        <f t="shared" si="6075"/>
        <v>1000</v>
      </c>
      <c r="M7061" s="2">
        <v>0</v>
      </c>
      <c r="N7061" s="2">
        <v>0</v>
      </c>
      <c r="O7061" s="2">
        <v>1000</v>
      </c>
      <c r="P7061" s="2">
        <f t="shared" si="6077"/>
        <v>10520</v>
      </c>
      <c r="Q7061" s="2">
        <f t="shared" si="6043"/>
        <v>73.463687150837984</v>
      </c>
    </row>
    <row r="7062" spans="1:17">
      <c r="A7062" s="12" t="s">
        <v>2204</v>
      </c>
      <c r="B7062" s="12" t="s">
        <v>197</v>
      </c>
      <c r="C7062" s="12" t="s">
        <v>88</v>
      </c>
      <c r="D7062" s="12" t="s">
        <v>2285</v>
      </c>
      <c r="E7062" s="11">
        <v>6136</v>
      </c>
      <c r="F7062" s="12"/>
      <c r="G7062" s="84">
        <v>104</v>
      </c>
      <c r="H7062" s="13" t="s">
        <v>23</v>
      </c>
      <c r="I7062" s="2">
        <v>1500</v>
      </c>
      <c r="J7062" s="2">
        <v>1500</v>
      </c>
      <c r="K7062" s="2">
        <v>741</v>
      </c>
      <c r="L7062" s="2">
        <f t="shared" si="6075"/>
        <v>375</v>
      </c>
      <c r="M7062" s="2">
        <v>125</v>
      </c>
      <c r="N7062" s="2">
        <v>125</v>
      </c>
      <c r="O7062" s="2">
        <v>125</v>
      </c>
      <c r="P7062" s="2">
        <f t="shared" si="6077"/>
        <v>1116</v>
      </c>
      <c r="Q7062" s="2">
        <f t="shared" si="6043"/>
        <v>74.400000000000006</v>
      </c>
    </row>
    <row r="7063" spans="1:17">
      <c r="A7063" s="12" t="s">
        <v>2204</v>
      </c>
      <c r="B7063" s="12" t="s">
        <v>197</v>
      </c>
      <c r="C7063" s="12" t="s">
        <v>88</v>
      </c>
      <c r="D7063" s="12" t="s">
        <v>2285</v>
      </c>
      <c r="E7063" s="11">
        <v>6137</v>
      </c>
      <c r="F7063" s="12"/>
      <c r="G7063" s="84">
        <v>104</v>
      </c>
      <c r="H7063" s="13" t="s">
        <v>24</v>
      </c>
      <c r="I7063" s="2">
        <v>30000</v>
      </c>
      <c r="J7063" s="2">
        <v>25000</v>
      </c>
      <c r="K7063" s="2">
        <v>12577</v>
      </c>
      <c r="L7063" s="2">
        <f t="shared" si="6075"/>
        <v>5600</v>
      </c>
      <c r="M7063" s="2">
        <v>1600</v>
      </c>
      <c r="N7063" s="2">
        <v>2000</v>
      </c>
      <c r="O7063" s="2">
        <v>2000</v>
      </c>
      <c r="P7063" s="2">
        <f t="shared" si="6077"/>
        <v>18177</v>
      </c>
      <c r="Q7063" s="2">
        <f t="shared" si="6043"/>
        <v>72.707999999999998</v>
      </c>
    </row>
    <row r="7064" spans="1:17">
      <c r="A7064" s="12" t="s">
        <v>2204</v>
      </c>
      <c r="B7064" s="12" t="s">
        <v>197</v>
      </c>
      <c r="C7064" s="12" t="s">
        <v>88</v>
      </c>
      <c r="D7064" s="12" t="s">
        <v>2285</v>
      </c>
      <c r="E7064" s="11">
        <v>6138</v>
      </c>
      <c r="F7064" s="12"/>
      <c r="G7064" s="84">
        <v>104</v>
      </c>
      <c r="H7064" s="13" t="s">
        <v>25</v>
      </c>
      <c r="I7064" s="2">
        <v>10000</v>
      </c>
      <c r="J7064" s="2">
        <v>10000</v>
      </c>
      <c r="K7064" s="2">
        <v>9541</v>
      </c>
      <c r="L7064" s="2">
        <f t="shared" si="6075"/>
        <v>459</v>
      </c>
      <c r="M7064" s="2">
        <v>459</v>
      </c>
      <c r="N7064" s="2">
        <v>0</v>
      </c>
      <c r="O7064" s="2">
        <v>0</v>
      </c>
      <c r="P7064" s="2">
        <f t="shared" si="6077"/>
        <v>10000</v>
      </c>
      <c r="Q7064" s="2">
        <f t="shared" si="6043"/>
        <v>100</v>
      </c>
    </row>
    <row r="7065" spans="1:17">
      <c r="A7065" s="17" t="s">
        <v>2204</v>
      </c>
      <c r="B7065" s="17" t="s">
        <v>197</v>
      </c>
      <c r="C7065" s="17" t="s">
        <v>88</v>
      </c>
      <c r="D7065" s="17" t="s">
        <v>2285</v>
      </c>
      <c r="E7065" s="17" t="s">
        <v>99</v>
      </c>
      <c r="F7065" s="12" t="s">
        <v>0</v>
      </c>
      <c r="G7065" s="84" t="s">
        <v>0</v>
      </c>
      <c r="H7065" s="18" t="s">
        <v>26</v>
      </c>
      <c r="I7065" s="3">
        <v>162000</v>
      </c>
      <c r="J7065" s="3">
        <f t="shared" ref="J7065:K7065" si="6087">SUM(J7066:J7068)</f>
        <v>151550</v>
      </c>
      <c r="K7065" s="3">
        <f t="shared" si="6087"/>
        <v>101545</v>
      </c>
      <c r="L7065" s="3">
        <f t="shared" si="6075"/>
        <v>11650</v>
      </c>
      <c r="M7065" s="3">
        <f t="shared" ref="M7065:O7065" si="6088">SUM(M7066:M7068)</f>
        <v>550</v>
      </c>
      <c r="N7065" s="3">
        <f t="shared" si="6088"/>
        <v>5550</v>
      </c>
      <c r="O7065" s="3">
        <f t="shared" si="6088"/>
        <v>5550</v>
      </c>
      <c r="P7065" s="3">
        <f t="shared" si="6077"/>
        <v>113195</v>
      </c>
      <c r="Q7065" s="3">
        <f t="shared" si="6043"/>
        <v>74.691520950181456</v>
      </c>
    </row>
    <row r="7066" spans="1:17">
      <c r="A7066" s="12" t="s">
        <v>2204</v>
      </c>
      <c r="B7066" s="12" t="s">
        <v>197</v>
      </c>
      <c r="C7066" s="12" t="s">
        <v>88</v>
      </c>
      <c r="D7066" s="12" t="s">
        <v>2285</v>
      </c>
      <c r="E7066" s="11">
        <v>6139</v>
      </c>
      <c r="F7066" s="12"/>
      <c r="G7066" s="84">
        <v>104</v>
      </c>
      <c r="H7066" s="13" t="s">
        <v>26</v>
      </c>
      <c r="I7066" s="2">
        <v>155000</v>
      </c>
      <c r="J7066" s="2">
        <v>144550</v>
      </c>
      <c r="K7066" s="2">
        <v>98350</v>
      </c>
      <c r="L7066" s="2">
        <f t="shared" si="6075"/>
        <v>10000</v>
      </c>
      <c r="M7066" s="2">
        <v>0</v>
      </c>
      <c r="N7066" s="2">
        <v>5000</v>
      </c>
      <c r="O7066" s="2">
        <v>5000</v>
      </c>
      <c r="P7066" s="2">
        <f t="shared" si="6077"/>
        <v>108350</v>
      </c>
      <c r="Q7066" s="2">
        <f t="shared" si="6043"/>
        <v>74.956762365963343</v>
      </c>
    </row>
    <row r="7067" spans="1:17">
      <c r="A7067" s="12" t="s">
        <v>2204</v>
      </c>
      <c r="B7067" s="12" t="s">
        <v>197</v>
      </c>
      <c r="C7067" s="12" t="s">
        <v>88</v>
      </c>
      <c r="D7067" s="12" t="s">
        <v>2285</v>
      </c>
      <c r="E7067" s="11">
        <v>6139</v>
      </c>
      <c r="F7067" s="12" t="s">
        <v>2292</v>
      </c>
      <c r="G7067" s="84">
        <v>104</v>
      </c>
      <c r="H7067" s="13" t="s">
        <v>108</v>
      </c>
      <c r="I7067" s="2">
        <v>6000</v>
      </c>
      <c r="J7067" s="2">
        <v>6000</v>
      </c>
      <c r="K7067" s="2">
        <v>3195</v>
      </c>
      <c r="L7067" s="2">
        <f t="shared" si="6075"/>
        <v>1650</v>
      </c>
      <c r="M7067" s="2">
        <v>550</v>
      </c>
      <c r="N7067" s="2">
        <v>550</v>
      </c>
      <c r="O7067" s="2">
        <v>550</v>
      </c>
      <c r="P7067" s="2">
        <f t="shared" si="6077"/>
        <v>4845</v>
      </c>
      <c r="Q7067" s="2">
        <f t="shared" si="6043"/>
        <v>80.75</v>
      </c>
    </row>
    <row r="7068" spans="1:17" ht="22.5">
      <c r="A7068" s="12" t="s">
        <v>2204</v>
      </c>
      <c r="B7068" s="12" t="s">
        <v>197</v>
      </c>
      <c r="C7068" s="12" t="s">
        <v>88</v>
      </c>
      <c r="D7068" s="12" t="s">
        <v>2285</v>
      </c>
      <c r="E7068" s="11">
        <v>6139</v>
      </c>
      <c r="F7068" s="12" t="s">
        <v>2293</v>
      </c>
      <c r="G7068" s="84">
        <v>107</v>
      </c>
      <c r="H7068" s="13" t="s">
        <v>114</v>
      </c>
      <c r="I7068" s="2">
        <v>1000</v>
      </c>
      <c r="J7068" s="2">
        <v>1000</v>
      </c>
      <c r="K7068" s="2">
        <v>0</v>
      </c>
      <c r="L7068" s="2">
        <f t="shared" si="6075"/>
        <v>0</v>
      </c>
      <c r="M7068" s="2"/>
      <c r="N7068" s="2"/>
      <c r="O7068" s="2"/>
      <c r="P7068" s="2">
        <f t="shared" si="6077"/>
        <v>0</v>
      </c>
      <c r="Q7068" s="2">
        <f t="shared" si="6043"/>
        <v>0</v>
      </c>
    </row>
    <row r="7069" spans="1:17" ht="19.5" customHeight="1">
      <c r="A7069" s="17" t="s">
        <v>0</v>
      </c>
      <c r="B7069" s="17" t="s">
        <v>0</v>
      </c>
      <c r="C7069" s="17" t="s">
        <v>0</v>
      </c>
      <c r="D7069" s="18" t="s">
        <v>0</v>
      </c>
      <c r="E7069" s="18" t="s">
        <v>0</v>
      </c>
      <c r="F7069" s="18" t="s">
        <v>0</v>
      </c>
      <c r="G7069" s="81" t="s">
        <v>0</v>
      </c>
      <c r="H7069" s="24" t="s">
        <v>36</v>
      </c>
      <c r="I7069" s="29">
        <v>100</v>
      </c>
      <c r="J7069" s="29">
        <f t="shared" ref="J7069:K7070" si="6089">SUM(J7070)</f>
        <v>100</v>
      </c>
      <c r="K7069" s="29">
        <f t="shared" si="6089"/>
        <v>0</v>
      </c>
      <c r="L7069" s="29">
        <f t="shared" si="6075"/>
        <v>0</v>
      </c>
      <c r="M7069" s="29">
        <f t="shared" ref="M7069:O7070" si="6090">SUM(M7070)</f>
        <v>0</v>
      </c>
      <c r="N7069" s="29">
        <f t="shared" si="6090"/>
        <v>0</v>
      </c>
      <c r="O7069" s="29">
        <f t="shared" si="6090"/>
        <v>0</v>
      </c>
      <c r="P7069" s="29">
        <f t="shared" si="6077"/>
        <v>0</v>
      </c>
      <c r="Q7069" s="29">
        <f t="shared" ref="Q7069:Q7132" si="6091">IF(J7069=0,"-",P7069/J7069*100)</f>
        <v>0</v>
      </c>
    </row>
    <row r="7070" spans="1:17">
      <c r="A7070" s="12" t="s">
        <v>2204</v>
      </c>
      <c r="B7070" s="12" t="s">
        <v>197</v>
      </c>
      <c r="C7070" s="12" t="s">
        <v>88</v>
      </c>
      <c r="D7070" s="12" t="s">
        <v>2285</v>
      </c>
      <c r="E7070" s="18" t="s">
        <v>28</v>
      </c>
      <c r="F7070" s="18" t="s">
        <v>0</v>
      </c>
      <c r="G7070" s="81" t="s">
        <v>0</v>
      </c>
      <c r="H7070" s="18" t="s">
        <v>29</v>
      </c>
      <c r="I7070" s="3">
        <v>100</v>
      </c>
      <c r="J7070" s="3">
        <f t="shared" si="6089"/>
        <v>100</v>
      </c>
      <c r="K7070" s="3">
        <f t="shared" si="6089"/>
        <v>0</v>
      </c>
      <c r="L7070" s="3">
        <f t="shared" si="6075"/>
        <v>0</v>
      </c>
      <c r="M7070" s="3">
        <f t="shared" si="6090"/>
        <v>0</v>
      </c>
      <c r="N7070" s="3">
        <f t="shared" si="6090"/>
        <v>0</v>
      </c>
      <c r="O7070" s="3">
        <f t="shared" si="6090"/>
        <v>0</v>
      </c>
      <c r="P7070" s="3">
        <f t="shared" si="6077"/>
        <v>0</v>
      </c>
      <c r="Q7070" s="3">
        <f t="shared" si="6091"/>
        <v>0</v>
      </c>
    </row>
    <row r="7071" spans="1:17">
      <c r="A7071" s="12" t="s">
        <v>2204</v>
      </c>
      <c r="B7071" s="12" t="s">
        <v>197</v>
      </c>
      <c r="C7071" s="12" t="s">
        <v>88</v>
      </c>
      <c r="D7071" s="12" t="s">
        <v>2285</v>
      </c>
      <c r="E7071" s="11">
        <v>6148</v>
      </c>
      <c r="F7071" s="12"/>
      <c r="G7071" s="84">
        <v>107</v>
      </c>
      <c r="H7071" s="13" t="s">
        <v>35</v>
      </c>
      <c r="I7071" s="2">
        <v>100</v>
      </c>
      <c r="J7071" s="2">
        <v>100</v>
      </c>
      <c r="K7071" s="2">
        <v>0</v>
      </c>
      <c r="L7071" s="2">
        <f t="shared" si="6075"/>
        <v>0</v>
      </c>
      <c r="M7071" s="2"/>
      <c r="N7071" s="2"/>
      <c r="O7071" s="2"/>
      <c r="P7071" s="2">
        <f t="shared" si="6077"/>
        <v>0</v>
      </c>
      <c r="Q7071" s="2">
        <f t="shared" si="6091"/>
        <v>0</v>
      </c>
    </row>
    <row r="7072" spans="1:17" ht="18.75" customHeight="1">
      <c r="A7072" s="17" t="s">
        <v>0</v>
      </c>
      <c r="B7072" s="17" t="s">
        <v>0</v>
      </c>
      <c r="C7072" s="17" t="s">
        <v>0</v>
      </c>
      <c r="D7072" s="18" t="s">
        <v>0</v>
      </c>
      <c r="E7072" s="18" t="s">
        <v>0</v>
      </c>
      <c r="F7072" s="18" t="s">
        <v>0</v>
      </c>
      <c r="G7072" s="81" t="s">
        <v>0</v>
      </c>
      <c r="H7072" s="24" t="s">
        <v>58</v>
      </c>
      <c r="I7072" s="29">
        <v>15000</v>
      </c>
      <c r="J7072" s="29">
        <f t="shared" ref="J7072:K7072" si="6092">SUM(J7073)</f>
        <v>5000</v>
      </c>
      <c r="K7072" s="29">
        <f t="shared" si="6092"/>
        <v>5000</v>
      </c>
      <c r="L7072" s="29">
        <f t="shared" si="6075"/>
        <v>0</v>
      </c>
      <c r="M7072" s="29">
        <f t="shared" ref="M7072:O7072" si="6093">SUM(M7073)</f>
        <v>0</v>
      </c>
      <c r="N7072" s="29">
        <f t="shared" si="6093"/>
        <v>0</v>
      </c>
      <c r="O7072" s="29">
        <f t="shared" si="6093"/>
        <v>0</v>
      </c>
      <c r="P7072" s="29">
        <f t="shared" si="6077"/>
        <v>5000</v>
      </c>
      <c r="Q7072" s="29">
        <f t="shared" si="6091"/>
        <v>100</v>
      </c>
    </row>
    <row r="7073" spans="1:17">
      <c r="A7073" s="12" t="s">
        <v>2204</v>
      </c>
      <c r="B7073" s="12" t="s">
        <v>197</v>
      </c>
      <c r="C7073" s="12" t="s">
        <v>88</v>
      </c>
      <c r="D7073" s="12" t="s">
        <v>2285</v>
      </c>
      <c r="E7073" s="18" t="s">
        <v>50</v>
      </c>
      <c r="F7073" s="18" t="s">
        <v>0</v>
      </c>
      <c r="G7073" s="81" t="s">
        <v>0</v>
      </c>
      <c r="H7073" s="18" t="s">
        <v>51</v>
      </c>
      <c r="I7073" s="3">
        <v>15000</v>
      </c>
      <c r="J7073" s="3">
        <f t="shared" ref="J7073" si="6094">SUM(J7074:J7075)</f>
        <v>5000</v>
      </c>
      <c r="K7073" s="3">
        <f t="shared" ref="K7073" si="6095">SUM(K7074:K7075)</f>
        <v>5000</v>
      </c>
      <c r="L7073" s="3">
        <f t="shared" si="6075"/>
        <v>0</v>
      </c>
      <c r="M7073" s="3">
        <f t="shared" ref="M7073:O7073" si="6096">SUM(M7074:M7075)</f>
        <v>0</v>
      </c>
      <c r="N7073" s="3">
        <f t="shared" si="6096"/>
        <v>0</v>
      </c>
      <c r="O7073" s="3">
        <f t="shared" si="6096"/>
        <v>0</v>
      </c>
      <c r="P7073" s="3">
        <f t="shared" si="6077"/>
        <v>5000</v>
      </c>
      <c r="Q7073" s="3">
        <f t="shared" si="6091"/>
        <v>100</v>
      </c>
    </row>
    <row r="7074" spans="1:17">
      <c r="A7074" s="12" t="s">
        <v>2204</v>
      </c>
      <c r="B7074" s="12" t="s">
        <v>197</v>
      </c>
      <c r="C7074" s="12" t="s">
        <v>88</v>
      </c>
      <c r="D7074" s="12" t="s">
        <v>2285</v>
      </c>
      <c r="E7074" s="11">
        <v>8213</v>
      </c>
      <c r="F7074" s="12"/>
      <c r="G7074" s="84">
        <v>104</v>
      </c>
      <c r="H7074" s="13" t="s">
        <v>54</v>
      </c>
      <c r="I7074" s="2">
        <v>10000</v>
      </c>
      <c r="J7074" s="2">
        <v>5000</v>
      </c>
      <c r="K7074" s="2">
        <v>5000</v>
      </c>
      <c r="L7074" s="2">
        <f t="shared" si="6075"/>
        <v>0</v>
      </c>
      <c r="M7074" s="2"/>
      <c r="N7074" s="2"/>
      <c r="O7074" s="2"/>
      <c r="P7074" s="2">
        <f t="shared" si="6077"/>
        <v>5000</v>
      </c>
      <c r="Q7074" s="2">
        <f t="shared" si="6091"/>
        <v>100</v>
      </c>
    </row>
    <row r="7075" spans="1:17">
      <c r="A7075" s="12" t="s">
        <v>2204</v>
      </c>
      <c r="B7075" s="12" t="s">
        <v>197</v>
      </c>
      <c r="C7075" s="12" t="s">
        <v>88</v>
      </c>
      <c r="D7075" s="12" t="s">
        <v>2285</v>
      </c>
      <c r="E7075" s="11">
        <v>8216</v>
      </c>
      <c r="F7075" s="12"/>
      <c r="G7075" s="84">
        <v>104</v>
      </c>
      <c r="H7075" s="13" t="s">
        <v>57</v>
      </c>
      <c r="I7075" s="2">
        <v>5000</v>
      </c>
      <c r="J7075" s="2">
        <v>0</v>
      </c>
      <c r="K7075" s="2">
        <v>0</v>
      </c>
      <c r="L7075" s="2">
        <f t="shared" si="6075"/>
        <v>0</v>
      </c>
      <c r="M7075" s="2"/>
      <c r="N7075" s="2"/>
      <c r="O7075" s="2"/>
      <c r="P7075" s="2">
        <f t="shared" si="6077"/>
        <v>0</v>
      </c>
      <c r="Q7075" s="2" t="str">
        <f t="shared" si="6091"/>
        <v>-</v>
      </c>
    </row>
    <row r="7076" spans="1:17" ht="22.5">
      <c r="A7076" s="13" t="s">
        <v>0</v>
      </c>
      <c r="B7076" s="13" t="s">
        <v>0</v>
      </c>
      <c r="C7076" s="13" t="s">
        <v>0</v>
      </c>
      <c r="D7076" s="13" t="s">
        <v>0</v>
      </c>
      <c r="E7076" s="13" t="s">
        <v>0</v>
      </c>
      <c r="F7076" s="13" t="s">
        <v>0</v>
      </c>
      <c r="G7076" s="84" t="s">
        <v>0</v>
      </c>
      <c r="H7076" s="24" t="s">
        <v>2294</v>
      </c>
      <c r="I7076" s="29">
        <v>2970701</v>
      </c>
      <c r="J7076" s="29">
        <f t="shared" ref="J7076:K7076" si="6097">SUM(J7072,J7069,J7045)</f>
        <v>2929785</v>
      </c>
      <c r="K7076" s="29">
        <f t="shared" si="6097"/>
        <v>1590872</v>
      </c>
      <c r="L7076" s="29">
        <f t="shared" si="6075"/>
        <v>670584</v>
      </c>
      <c r="M7076" s="29">
        <f t="shared" ref="M7076:O7076" si="6098">SUM(M7072,M7069,M7045)</f>
        <v>216234</v>
      </c>
      <c r="N7076" s="29">
        <f t="shared" si="6098"/>
        <v>228675</v>
      </c>
      <c r="O7076" s="29">
        <f t="shared" si="6098"/>
        <v>225675</v>
      </c>
      <c r="P7076" s="29">
        <f t="shared" si="6077"/>
        <v>2261456</v>
      </c>
      <c r="Q7076" s="29">
        <f t="shared" si="6091"/>
        <v>77.188462634630184</v>
      </c>
    </row>
    <row r="7077" spans="1:17" ht="15.75" thickBot="1">
      <c r="A7077" s="13" t="s">
        <v>0</v>
      </c>
      <c r="B7077" s="13" t="s">
        <v>0</v>
      </c>
      <c r="C7077" s="13" t="s">
        <v>0</v>
      </c>
      <c r="D7077" s="13" t="s">
        <v>0</v>
      </c>
      <c r="E7077" s="13" t="s">
        <v>0</v>
      </c>
      <c r="F7077" s="13" t="s">
        <v>0</v>
      </c>
      <c r="G7077" s="84" t="s">
        <v>0</v>
      </c>
      <c r="H7077" s="18" t="s">
        <v>125</v>
      </c>
      <c r="I7077" s="3">
        <v>75</v>
      </c>
      <c r="J7077" s="3">
        <v>75</v>
      </c>
      <c r="K7077" s="3">
        <v>0</v>
      </c>
      <c r="L7077" s="3">
        <f t="shared" si="6075"/>
        <v>0</v>
      </c>
      <c r="M7077" s="3"/>
      <c r="N7077" s="3"/>
      <c r="O7077" s="3"/>
      <c r="P7077" s="3">
        <f t="shared" si="6077"/>
        <v>0</v>
      </c>
      <c r="Q7077" s="3">
        <f t="shared" si="6091"/>
        <v>0</v>
      </c>
    </row>
    <row r="7078" spans="1:17" ht="45.75" thickBot="1">
      <c r="A7078" s="109" t="s">
        <v>0</v>
      </c>
      <c r="B7078" s="109" t="s">
        <v>0</v>
      </c>
      <c r="C7078" s="109" t="s">
        <v>0</v>
      </c>
      <c r="D7078" s="109" t="s">
        <v>0</v>
      </c>
      <c r="E7078" s="109" t="s">
        <v>0</v>
      </c>
      <c r="F7078" s="109" t="s">
        <v>0</v>
      </c>
      <c r="G7078" s="121" t="s">
        <v>0</v>
      </c>
      <c r="H7078" s="1" t="s">
        <v>126</v>
      </c>
      <c r="I7078" s="1" t="s">
        <v>3016</v>
      </c>
      <c r="J7078" s="1" t="s">
        <v>3199</v>
      </c>
      <c r="K7078" s="1" t="s">
        <v>3198</v>
      </c>
      <c r="L7078" s="1" t="s">
        <v>3191</v>
      </c>
      <c r="M7078" s="1" t="s">
        <v>3193</v>
      </c>
      <c r="N7078" s="1" t="s">
        <v>3194</v>
      </c>
      <c r="O7078" s="1" t="s">
        <v>3195</v>
      </c>
      <c r="P7078" s="1" t="s">
        <v>3192</v>
      </c>
      <c r="Q7078" s="1" t="s">
        <v>3185</v>
      </c>
    </row>
    <row r="7079" spans="1:17">
      <c r="A7079" s="110"/>
      <c r="B7079" s="110"/>
      <c r="C7079" s="110"/>
      <c r="D7079" s="110"/>
      <c r="E7079" s="110"/>
      <c r="F7079" s="110"/>
      <c r="G7079" s="122"/>
      <c r="H7079" s="26" t="s">
        <v>0</v>
      </c>
      <c r="I7079" s="28">
        <v>1</v>
      </c>
      <c r="J7079" s="28">
        <v>2</v>
      </c>
      <c r="K7079" s="28">
        <v>3</v>
      </c>
      <c r="L7079" s="28" t="s">
        <v>3186</v>
      </c>
      <c r="M7079" s="28">
        <v>5</v>
      </c>
      <c r="N7079" s="28">
        <v>6</v>
      </c>
      <c r="O7079" s="28">
        <v>7</v>
      </c>
      <c r="P7079" s="28" t="s">
        <v>3187</v>
      </c>
      <c r="Q7079" s="28">
        <v>9</v>
      </c>
    </row>
    <row r="7080" spans="1:17">
      <c r="A7080" s="110"/>
      <c r="B7080" s="110"/>
      <c r="C7080" s="110"/>
      <c r="D7080" s="110"/>
      <c r="E7080" s="110"/>
      <c r="F7080" s="110"/>
      <c r="G7080" s="122"/>
      <c r="H7080" s="8" t="s">
        <v>2244</v>
      </c>
      <c r="I7080" s="9">
        <v>2969601</v>
      </c>
      <c r="J7080" s="9">
        <f t="shared" ref="J7080" si="6099">SUM(J7074,J7075,J7047,J7049,J7050,J7051,J7052,J7053,J7055,J7057,J7058,J7059,J7060,J7061,J7062,J7063,J7064,J7066,J7067)</f>
        <v>2928685</v>
      </c>
      <c r="K7080" s="9">
        <f t="shared" ref="K7080" si="6100">SUM(K7074,K7075,K7047,K7049,K7050,K7051,K7052,K7053,K7055,K7057,K7058,K7059,K7060,K7061,K7062,K7063,K7064,K7066,K7067)</f>
        <v>1590872</v>
      </c>
      <c r="L7080" s="9">
        <f t="shared" ref="L7080:L7084" si="6101">M7080+N7080+O7080</f>
        <v>670584</v>
      </c>
      <c r="M7080" s="9">
        <f t="shared" ref="M7080:O7080" si="6102">SUM(M7074,M7075,M7047,M7049,M7050,M7051,M7052,M7053,M7055,M7057,M7058,M7059,M7060,M7061,M7062,M7063,M7064,M7066,M7067)</f>
        <v>216234</v>
      </c>
      <c r="N7080" s="9">
        <f t="shared" si="6102"/>
        <v>228675</v>
      </c>
      <c r="O7080" s="9">
        <f t="shared" si="6102"/>
        <v>225675</v>
      </c>
      <c r="P7080" s="9">
        <f t="shared" ref="P7080:P7084" si="6103">SUM(K7080+L7080)</f>
        <v>2261456</v>
      </c>
      <c r="Q7080" s="9">
        <f t="shared" si="6091"/>
        <v>77.217454249944936</v>
      </c>
    </row>
    <row r="7081" spans="1:17">
      <c r="A7081" s="110"/>
      <c r="B7081" s="110"/>
      <c r="C7081" s="110"/>
      <c r="D7081" s="110"/>
      <c r="E7081" s="110"/>
      <c r="F7081" s="110"/>
      <c r="G7081" s="122"/>
      <c r="H7081" s="8" t="s">
        <v>418</v>
      </c>
      <c r="I7081" s="9">
        <v>1100</v>
      </c>
      <c r="J7081" s="9">
        <f t="shared" ref="J7081" si="6104">SUM(J7068,J7071)</f>
        <v>1100</v>
      </c>
      <c r="K7081" s="9">
        <f t="shared" ref="K7081" si="6105">SUM(K7068,K7071)</f>
        <v>0</v>
      </c>
      <c r="L7081" s="9">
        <f t="shared" si="6101"/>
        <v>0</v>
      </c>
      <c r="M7081" s="9">
        <f t="shared" ref="M7081:O7081" si="6106">SUM(M7068,M7071)</f>
        <v>0</v>
      </c>
      <c r="N7081" s="9">
        <f t="shared" si="6106"/>
        <v>0</v>
      </c>
      <c r="O7081" s="9">
        <f t="shared" si="6106"/>
        <v>0</v>
      </c>
      <c r="P7081" s="9">
        <f t="shared" si="6103"/>
        <v>0</v>
      </c>
      <c r="Q7081" s="9">
        <f t="shared" si="6091"/>
        <v>0</v>
      </c>
    </row>
    <row r="7082" spans="1:17">
      <c r="A7082" s="110"/>
      <c r="B7082" s="110"/>
      <c r="C7082" s="110"/>
      <c r="D7082" s="110"/>
      <c r="E7082" s="110"/>
      <c r="F7082" s="110"/>
      <c r="G7082" s="122"/>
      <c r="H7082" s="10" t="s">
        <v>68</v>
      </c>
      <c r="I7082" s="9">
        <v>2970701</v>
      </c>
      <c r="J7082" s="9">
        <f t="shared" ref="J7082" si="6107">SUM(J7080:J7081)</f>
        <v>2929785</v>
      </c>
      <c r="K7082" s="9">
        <f t="shared" ref="K7082" si="6108">SUM(K7080:K7081)</f>
        <v>1590872</v>
      </c>
      <c r="L7082" s="9">
        <f t="shared" si="6101"/>
        <v>670584</v>
      </c>
      <c r="M7082" s="9">
        <f t="shared" ref="M7082:O7082" si="6109">SUM(M7080:M7081)</f>
        <v>216234</v>
      </c>
      <c r="N7082" s="9">
        <f t="shared" si="6109"/>
        <v>228675</v>
      </c>
      <c r="O7082" s="9">
        <f t="shared" si="6109"/>
        <v>225675</v>
      </c>
      <c r="P7082" s="9">
        <f t="shared" si="6103"/>
        <v>2261456</v>
      </c>
      <c r="Q7082" s="9">
        <f t="shared" si="6091"/>
        <v>77.188462634630184</v>
      </c>
    </row>
    <row r="7083" spans="1:17">
      <c r="A7083" s="13" t="s">
        <v>0</v>
      </c>
      <c r="B7083" s="13" t="s">
        <v>0</v>
      </c>
      <c r="C7083" s="13" t="s">
        <v>0</v>
      </c>
      <c r="D7083" s="13" t="s">
        <v>0</v>
      </c>
      <c r="E7083" s="13" t="s">
        <v>0</v>
      </c>
      <c r="F7083" s="13" t="s">
        <v>0</v>
      </c>
      <c r="G7083" s="84" t="s">
        <v>0</v>
      </c>
      <c r="H7083" s="24" t="s">
        <v>2295</v>
      </c>
      <c r="I7083" s="29">
        <v>2970701</v>
      </c>
      <c r="J7083" s="29">
        <f t="shared" ref="J7083" si="6110">SUM(J7076)</f>
        <v>2929785</v>
      </c>
      <c r="K7083" s="29">
        <f t="shared" ref="K7083" si="6111">SUM(K7076)</f>
        <v>1590872</v>
      </c>
      <c r="L7083" s="29">
        <f t="shared" si="6101"/>
        <v>670584</v>
      </c>
      <c r="M7083" s="29">
        <f t="shared" ref="M7083:O7083" si="6112">SUM(M7076)</f>
        <v>216234</v>
      </c>
      <c r="N7083" s="29">
        <f t="shared" si="6112"/>
        <v>228675</v>
      </c>
      <c r="O7083" s="29">
        <f t="shared" si="6112"/>
        <v>225675</v>
      </c>
      <c r="P7083" s="29">
        <f t="shared" si="6103"/>
        <v>2261456</v>
      </c>
      <c r="Q7083" s="29">
        <f t="shared" si="6091"/>
        <v>77.188462634630184</v>
      </c>
    </row>
    <row r="7084" spans="1:17">
      <c r="A7084" s="13" t="s">
        <v>0</v>
      </c>
      <c r="B7084" s="13" t="s">
        <v>0</v>
      </c>
      <c r="C7084" s="13" t="s">
        <v>0</v>
      </c>
      <c r="D7084" s="13" t="s">
        <v>0</v>
      </c>
      <c r="E7084" s="13" t="s">
        <v>0</v>
      </c>
      <c r="F7084" s="13" t="s">
        <v>0</v>
      </c>
      <c r="G7084" s="84" t="s">
        <v>0</v>
      </c>
      <c r="H7084" s="18" t="s">
        <v>125</v>
      </c>
      <c r="I7084" s="3">
        <v>75</v>
      </c>
      <c r="J7084" s="3">
        <f>J7077</f>
        <v>75</v>
      </c>
      <c r="K7084" s="3">
        <f>K7077</f>
        <v>0</v>
      </c>
      <c r="L7084" s="3">
        <f t="shared" si="6101"/>
        <v>0</v>
      </c>
      <c r="M7084" s="3">
        <f>M7077</f>
        <v>0</v>
      </c>
      <c r="N7084" s="3">
        <f t="shared" ref="N7084:O7084" si="6113">N7077</f>
        <v>0</v>
      </c>
      <c r="O7084" s="3">
        <f t="shared" si="6113"/>
        <v>0</v>
      </c>
      <c r="P7084" s="3">
        <f t="shared" si="6103"/>
        <v>0</v>
      </c>
      <c r="Q7084" s="3">
        <f t="shared" si="6091"/>
        <v>0</v>
      </c>
    </row>
    <row r="7085" spans="1:17">
      <c r="A7085" s="13" t="s">
        <v>0</v>
      </c>
      <c r="B7085" s="13" t="s">
        <v>0</v>
      </c>
      <c r="C7085" s="13" t="s">
        <v>0</v>
      </c>
      <c r="D7085" s="13" t="s">
        <v>0</v>
      </c>
      <c r="E7085" s="13" t="s">
        <v>0</v>
      </c>
      <c r="F7085" s="13" t="s">
        <v>0</v>
      </c>
      <c r="G7085" s="84" t="s">
        <v>0</v>
      </c>
      <c r="H7085" s="7" t="s">
        <v>0</v>
      </c>
      <c r="I7085" s="30"/>
      <c r="J7085" s="30"/>
      <c r="K7085" s="30"/>
      <c r="L7085" s="30"/>
      <c r="M7085" s="30"/>
      <c r="N7085" s="30"/>
      <c r="O7085" s="30"/>
      <c r="P7085" s="30"/>
      <c r="Q7085" s="30" t="str">
        <f t="shared" si="6091"/>
        <v>-</v>
      </c>
    </row>
    <row r="7086" spans="1:17" ht="15.75" thickBot="1">
      <c r="A7086" s="17" t="s">
        <v>2204</v>
      </c>
      <c r="B7086" s="17" t="s">
        <v>2019</v>
      </c>
      <c r="C7086" s="12" t="s">
        <v>0</v>
      </c>
      <c r="D7086" s="12" t="s">
        <v>0</v>
      </c>
      <c r="E7086" s="18" t="s">
        <v>0</v>
      </c>
      <c r="F7086" s="18" t="s">
        <v>0</v>
      </c>
      <c r="G7086" s="81" t="s">
        <v>0</v>
      </c>
      <c r="H7086" s="18" t="s">
        <v>0</v>
      </c>
      <c r="I7086" s="11"/>
      <c r="J7086" s="11"/>
      <c r="K7086" s="11"/>
      <c r="L7086" s="11"/>
      <c r="M7086" s="11"/>
      <c r="N7086" s="11"/>
      <c r="O7086" s="11"/>
      <c r="P7086" s="11"/>
      <c r="Q7086" s="11" t="str">
        <f t="shared" si="6091"/>
        <v>-</v>
      </c>
    </row>
    <row r="7087" spans="1:17" ht="45.75" thickBot="1">
      <c r="A7087" s="1" t="s">
        <v>82</v>
      </c>
      <c r="B7087" s="1" t="s">
        <v>83</v>
      </c>
      <c r="C7087" s="1" t="s">
        <v>84</v>
      </c>
      <c r="D7087" s="19" t="s">
        <v>0</v>
      </c>
      <c r="E7087" s="1" t="s">
        <v>85</v>
      </c>
      <c r="F7087" s="1" t="s">
        <v>86</v>
      </c>
      <c r="G7087" s="82" t="s">
        <v>87</v>
      </c>
      <c r="H7087" s="1" t="s">
        <v>1</v>
      </c>
      <c r="I7087" s="1" t="s">
        <v>3016</v>
      </c>
      <c r="J7087" s="1" t="s">
        <v>3199</v>
      </c>
      <c r="K7087" s="1" t="s">
        <v>3198</v>
      </c>
      <c r="L7087" s="1" t="s">
        <v>3191</v>
      </c>
      <c r="M7087" s="1" t="s">
        <v>3193</v>
      </c>
      <c r="N7087" s="1" t="s">
        <v>3194</v>
      </c>
      <c r="O7087" s="1" t="s">
        <v>3195</v>
      </c>
      <c r="P7087" s="1" t="s">
        <v>3192</v>
      </c>
      <c r="Q7087" s="1" t="s">
        <v>3185</v>
      </c>
    </row>
    <row r="7088" spans="1:17">
      <c r="A7088" s="20" t="s">
        <v>0</v>
      </c>
      <c r="B7088" s="20" t="s">
        <v>0</v>
      </c>
      <c r="C7088" s="20" t="s">
        <v>0</v>
      </c>
      <c r="D7088" s="21" t="s">
        <v>0</v>
      </c>
      <c r="E7088" s="21" t="s">
        <v>0</v>
      </c>
      <c r="F7088" s="22" t="s">
        <v>0</v>
      </c>
      <c r="G7088" s="83" t="s">
        <v>0</v>
      </c>
      <c r="H7088" s="23" t="s">
        <v>0</v>
      </c>
      <c r="I7088" s="28">
        <v>1</v>
      </c>
      <c r="J7088" s="28">
        <v>2</v>
      </c>
      <c r="K7088" s="28">
        <v>3</v>
      </c>
      <c r="L7088" s="28" t="s">
        <v>3186</v>
      </c>
      <c r="M7088" s="28">
        <v>5</v>
      </c>
      <c r="N7088" s="28">
        <v>6</v>
      </c>
      <c r="O7088" s="28">
        <v>7</v>
      </c>
      <c r="P7088" s="28" t="s">
        <v>3187</v>
      </c>
      <c r="Q7088" s="28">
        <v>9</v>
      </c>
    </row>
    <row r="7089" spans="1:17">
      <c r="A7089" s="17" t="s">
        <v>2204</v>
      </c>
      <c r="B7089" s="17" t="s">
        <v>2019</v>
      </c>
      <c r="C7089" s="12" t="s">
        <v>88</v>
      </c>
      <c r="D7089" s="12" t="s">
        <v>2296</v>
      </c>
      <c r="E7089" s="18" t="s">
        <v>0</v>
      </c>
      <c r="F7089" s="18" t="s">
        <v>0</v>
      </c>
      <c r="G7089" s="81" t="s">
        <v>0</v>
      </c>
      <c r="H7089" s="18" t="s">
        <v>2297</v>
      </c>
      <c r="I7089" s="11"/>
      <c r="J7089" s="11"/>
      <c r="K7089" s="11"/>
      <c r="L7089" s="11"/>
      <c r="M7089" s="11"/>
      <c r="N7089" s="11"/>
      <c r="O7089" s="11"/>
      <c r="P7089" s="11"/>
      <c r="Q7089" s="11" t="str">
        <f t="shared" si="6091"/>
        <v>-</v>
      </c>
    </row>
    <row r="7090" spans="1:17" ht="16.5" customHeight="1">
      <c r="A7090" s="17" t="s">
        <v>0</v>
      </c>
      <c r="B7090" s="17" t="s">
        <v>0</v>
      </c>
      <c r="C7090" s="17" t="s">
        <v>0</v>
      </c>
      <c r="D7090" s="18" t="s">
        <v>0</v>
      </c>
      <c r="E7090" s="18" t="s">
        <v>0</v>
      </c>
      <c r="F7090" s="18" t="s">
        <v>0</v>
      </c>
      <c r="G7090" s="81" t="s">
        <v>0</v>
      </c>
      <c r="H7090" s="24" t="s">
        <v>27</v>
      </c>
      <c r="I7090" s="29">
        <v>1627581</v>
      </c>
      <c r="J7090" s="29">
        <f t="shared" ref="J7090" si="6114">SUM(J7091,J7098,J7100)</f>
        <v>1626243</v>
      </c>
      <c r="K7090" s="29">
        <f t="shared" ref="K7090" si="6115">SUM(K7091,K7098,K7100)</f>
        <v>875640</v>
      </c>
      <c r="L7090" s="29">
        <f t="shared" ref="L7090:L7124" si="6116">M7090+N7090+O7090</f>
        <v>353742</v>
      </c>
      <c r="M7090" s="29">
        <f t="shared" ref="M7090:O7090" si="6117">SUM(M7091,M7098,M7100)</f>
        <v>130714</v>
      </c>
      <c r="N7090" s="29">
        <f t="shared" si="6117"/>
        <v>117689</v>
      </c>
      <c r="O7090" s="29">
        <f t="shared" si="6117"/>
        <v>105339</v>
      </c>
      <c r="P7090" s="29">
        <f t="shared" ref="P7090:P7124" si="6118">SUM(K7090+L7090)</f>
        <v>1229382</v>
      </c>
      <c r="Q7090" s="29">
        <f t="shared" si="6091"/>
        <v>75.596451452827168</v>
      </c>
    </row>
    <row r="7091" spans="1:17">
      <c r="A7091" s="12" t="s">
        <v>2204</v>
      </c>
      <c r="B7091" s="12" t="s">
        <v>2019</v>
      </c>
      <c r="C7091" s="12" t="s">
        <v>88</v>
      </c>
      <c r="D7091" s="12" t="s">
        <v>2296</v>
      </c>
      <c r="E7091" s="18" t="s">
        <v>2</v>
      </c>
      <c r="F7091" s="18" t="s">
        <v>0</v>
      </c>
      <c r="G7091" s="81" t="s">
        <v>0</v>
      </c>
      <c r="H7091" s="18" t="s">
        <v>3</v>
      </c>
      <c r="I7091" s="3">
        <v>1363696</v>
      </c>
      <c r="J7091" s="3">
        <f t="shared" ref="J7091" si="6119">SUM(J7092:J7093)</f>
        <v>1361362</v>
      </c>
      <c r="K7091" s="3">
        <f t="shared" ref="K7091" si="6120">SUM(K7092:K7093)</f>
        <v>725404</v>
      </c>
      <c r="L7091" s="3">
        <f t="shared" si="6116"/>
        <v>305017</v>
      </c>
      <c r="M7091" s="3">
        <f t="shared" ref="M7091:O7091" si="6121">SUM(M7092:M7093)</f>
        <v>110339</v>
      </c>
      <c r="N7091" s="3">
        <f t="shared" si="6121"/>
        <v>102339</v>
      </c>
      <c r="O7091" s="3">
        <f t="shared" si="6121"/>
        <v>92339</v>
      </c>
      <c r="P7091" s="3">
        <f t="shared" si="6118"/>
        <v>1030421</v>
      </c>
      <c r="Q7091" s="3">
        <f t="shared" si="6091"/>
        <v>75.690448242275011</v>
      </c>
    </row>
    <row r="7092" spans="1:17">
      <c r="A7092" s="12" t="s">
        <v>2204</v>
      </c>
      <c r="B7092" s="12" t="s">
        <v>2019</v>
      </c>
      <c r="C7092" s="12" t="s">
        <v>88</v>
      </c>
      <c r="D7092" s="12" t="s">
        <v>2296</v>
      </c>
      <c r="E7092" s="11">
        <v>6111</v>
      </c>
      <c r="F7092" s="12"/>
      <c r="G7092" s="84">
        <v>107</v>
      </c>
      <c r="H7092" s="13" t="s">
        <v>4</v>
      </c>
      <c r="I7092" s="2">
        <v>1203896</v>
      </c>
      <c r="J7092" s="2">
        <v>1171800</v>
      </c>
      <c r="K7092" s="2">
        <v>594722</v>
      </c>
      <c r="L7092" s="2">
        <f t="shared" si="6116"/>
        <v>290000</v>
      </c>
      <c r="M7092" s="2">
        <v>100000</v>
      </c>
      <c r="N7092" s="2">
        <v>100000</v>
      </c>
      <c r="O7092" s="2">
        <v>90000</v>
      </c>
      <c r="P7092" s="2">
        <f t="shared" si="6118"/>
        <v>884722</v>
      </c>
      <c r="Q7092" s="2">
        <f t="shared" si="6091"/>
        <v>75.50110940433521</v>
      </c>
    </row>
    <row r="7093" spans="1:17">
      <c r="A7093" s="17" t="s">
        <v>2204</v>
      </c>
      <c r="B7093" s="17" t="s">
        <v>2019</v>
      </c>
      <c r="C7093" s="17" t="s">
        <v>88</v>
      </c>
      <c r="D7093" s="17" t="s">
        <v>2296</v>
      </c>
      <c r="E7093" s="17" t="s">
        <v>91</v>
      </c>
      <c r="F7093" s="12" t="s">
        <v>0</v>
      </c>
      <c r="G7093" s="84" t="s">
        <v>0</v>
      </c>
      <c r="H7093" s="18" t="s">
        <v>5</v>
      </c>
      <c r="I7093" s="3">
        <v>159800</v>
      </c>
      <c r="J7093" s="3">
        <f t="shared" ref="J7093:K7093" si="6122">SUM(J7094:J7097)</f>
        <v>189562</v>
      </c>
      <c r="K7093" s="3">
        <f t="shared" si="6122"/>
        <v>130682</v>
      </c>
      <c r="L7093" s="3">
        <f t="shared" si="6116"/>
        <v>15017</v>
      </c>
      <c r="M7093" s="3">
        <f t="shared" ref="M7093:O7093" si="6123">SUM(M7094:M7097)</f>
        <v>10339</v>
      </c>
      <c r="N7093" s="3">
        <f t="shared" si="6123"/>
        <v>2339</v>
      </c>
      <c r="O7093" s="3">
        <f t="shared" si="6123"/>
        <v>2339</v>
      </c>
      <c r="P7093" s="3">
        <f t="shared" si="6118"/>
        <v>145699</v>
      </c>
      <c r="Q7093" s="3">
        <f t="shared" si="6091"/>
        <v>76.860868739515311</v>
      </c>
    </row>
    <row r="7094" spans="1:17">
      <c r="A7094" s="12" t="s">
        <v>2204</v>
      </c>
      <c r="B7094" s="12" t="s">
        <v>2019</v>
      </c>
      <c r="C7094" s="12" t="s">
        <v>88</v>
      </c>
      <c r="D7094" s="12" t="s">
        <v>2296</v>
      </c>
      <c r="E7094" s="11">
        <v>6112</v>
      </c>
      <c r="F7094" s="12" t="s">
        <v>2298</v>
      </c>
      <c r="G7094" s="84">
        <v>107</v>
      </c>
      <c r="H7094" s="13" t="s">
        <v>9</v>
      </c>
      <c r="I7094" s="2">
        <v>28100</v>
      </c>
      <c r="J7094" s="2">
        <v>27900</v>
      </c>
      <c r="K7094" s="2">
        <v>14152</v>
      </c>
      <c r="L7094" s="2">
        <f t="shared" si="6116"/>
        <v>7017</v>
      </c>
      <c r="M7094" s="2">
        <v>2339</v>
      </c>
      <c r="N7094" s="2">
        <v>2339</v>
      </c>
      <c r="O7094" s="2">
        <v>2339</v>
      </c>
      <c r="P7094" s="2">
        <f t="shared" si="6118"/>
        <v>21169</v>
      </c>
      <c r="Q7094" s="2">
        <f t="shared" si="6091"/>
        <v>75.87455197132617</v>
      </c>
    </row>
    <row r="7095" spans="1:17">
      <c r="A7095" s="12" t="s">
        <v>2204</v>
      </c>
      <c r="B7095" s="12" t="s">
        <v>2019</v>
      </c>
      <c r="C7095" s="12" t="s">
        <v>88</v>
      </c>
      <c r="D7095" s="12" t="s">
        <v>2296</v>
      </c>
      <c r="E7095" s="11">
        <v>6112</v>
      </c>
      <c r="F7095" s="12" t="s">
        <v>2299</v>
      </c>
      <c r="G7095" s="84">
        <v>107</v>
      </c>
      <c r="H7095" s="13" t="s">
        <v>10</v>
      </c>
      <c r="I7095" s="2">
        <v>104300</v>
      </c>
      <c r="J7095" s="2">
        <v>122000</v>
      </c>
      <c r="K7095" s="2">
        <v>76868</v>
      </c>
      <c r="L7095" s="2">
        <f t="shared" si="6116"/>
        <v>8000</v>
      </c>
      <c r="M7095" s="2">
        <v>8000</v>
      </c>
      <c r="N7095" s="2">
        <v>0</v>
      </c>
      <c r="O7095" s="2">
        <v>0</v>
      </c>
      <c r="P7095" s="2">
        <f t="shared" si="6118"/>
        <v>84868</v>
      </c>
      <c r="Q7095" s="2">
        <f t="shared" si="6091"/>
        <v>69.563934426229508</v>
      </c>
    </row>
    <row r="7096" spans="1:17">
      <c r="A7096" s="12" t="s">
        <v>2204</v>
      </c>
      <c r="B7096" s="12" t="s">
        <v>2019</v>
      </c>
      <c r="C7096" s="12" t="s">
        <v>88</v>
      </c>
      <c r="D7096" s="12" t="s">
        <v>2296</v>
      </c>
      <c r="E7096" s="11">
        <v>6112</v>
      </c>
      <c r="F7096" s="12" t="s">
        <v>2300</v>
      </c>
      <c r="G7096" s="84">
        <v>107</v>
      </c>
      <c r="H7096" s="13" t="s">
        <v>7</v>
      </c>
      <c r="I7096" s="2">
        <v>18400</v>
      </c>
      <c r="J7096" s="2">
        <v>25662</v>
      </c>
      <c r="K7096" s="2">
        <v>25662</v>
      </c>
      <c r="L7096" s="2">
        <f t="shared" si="6116"/>
        <v>0</v>
      </c>
      <c r="M7096" s="2">
        <v>0</v>
      </c>
      <c r="N7096" s="2">
        <v>0</v>
      </c>
      <c r="O7096" s="2">
        <v>0</v>
      </c>
      <c r="P7096" s="2">
        <f t="shared" si="6118"/>
        <v>25662</v>
      </c>
      <c r="Q7096" s="2">
        <f t="shared" si="6091"/>
        <v>100</v>
      </c>
    </row>
    <row r="7097" spans="1:17">
      <c r="A7097" s="12" t="s">
        <v>2204</v>
      </c>
      <c r="B7097" s="12" t="s">
        <v>2019</v>
      </c>
      <c r="C7097" s="12" t="s">
        <v>88</v>
      </c>
      <c r="D7097" s="12" t="s">
        <v>2296</v>
      </c>
      <c r="E7097" s="11">
        <v>6112</v>
      </c>
      <c r="F7097" s="12" t="s">
        <v>2301</v>
      </c>
      <c r="G7097" s="84">
        <v>107</v>
      </c>
      <c r="H7097" s="13" t="s">
        <v>6</v>
      </c>
      <c r="I7097" s="2">
        <v>9000</v>
      </c>
      <c r="J7097" s="2">
        <v>14000</v>
      </c>
      <c r="K7097" s="2">
        <v>14000</v>
      </c>
      <c r="L7097" s="2">
        <f t="shared" si="6116"/>
        <v>0</v>
      </c>
      <c r="M7097" s="2">
        <v>0</v>
      </c>
      <c r="N7097" s="2">
        <v>0</v>
      </c>
      <c r="O7097" s="2">
        <v>0</v>
      </c>
      <c r="P7097" s="2">
        <f t="shared" si="6118"/>
        <v>14000</v>
      </c>
      <c r="Q7097" s="2">
        <f t="shared" si="6091"/>
        <v>100</v>
      </c>
    </row>
    <row r="7098" spans="1:17">
      <c r="A7098" s="12" t="s">
        <v>2204</v>
      </c>
      <c r="B7098" s="12" t="s">
        <v>2019</v>
      </c>
      <c r="C7098" s="12" t="s">
        <v>88</v>
      </c>
      <c r="D7098" s="12" t="s">
        <v>2296</v>
      </c>
      <c r="E7098" s="18" t="s">
        <v>13</v>
      </c>
      <c r="F7098" s="18" t="s">
        <v>0</v>
      </c>
      <c r="G7098" s="81" t="s">
        <v>0</v>
      </c>
      <c r="H7098" s="18" t="s">
        <v>14</v>
      </c>
      <c r="I7098" s="3">
        <v>126409</v>
      </c>
      <c r="J7098" s="3">
        <f t="shared" ref="J7098:K7098" si="6124">SUM(J7099)</f>
        <v>122681</v>
      </c>
      <c r="K7098" s="3">
        <f t="shared" si="6124"/>
        <v>62720</v>
      </c>
      <c r="L7098" s="3">
        <f t="shared" si="6116"/>
        <v>29000</v>
      </c>
      <c r="M7098" s="3">
        <f t="shared" ref="M7098:O7098" si="6125">SUM(M7099)</f>
        <v>10000</v>
      </c>
      <c r="N7098" s="3">
        <f t="shared" si="6125"/>
        <v>10000</v>
      </c>
      <c r="O7098" s="3">
        <f t="shared" si="6125"/>
        <v>9000</v>
      </c>
      <c r="P7098" s="3">
        <f t="shared" si="6118"/>
        <v>91720</v>
      </c>
      <c r="Q7098" s="3">
        <f t="shared" si="6091"/>
        <v>74.763003236034919</v>
      </c>
    </row>
    <row r="7099" spans="1:17">
      <c r="A7099" s="12" t="s">
        <v>2204</v>
      </c>
      <c r="B7099" s="12" t="s">
        <v>2019</v>
      </c>
      <c r="C7099" s="12" t="s">
        <v>88</v>
      </c>
      <c r="D7099" s="12" t="s">
        <v>2296</v>
      </c>
      <c r="E7099" s="11">
        <v>6121</v>
      </c>
      <c r="F7099" s="12"/>
      <c r="G7099" s="84">
        <v>107</v>
      </c>
      <c r="H7099" s="13" t="s">
        <v>15</v>
      </c>
      <c r="I7099" s="2">
        <v>126409</v>
      </c>
      <c r="J7099" s="2">
        <v>122681</v>
      </c>
      <c r="K7099" s="2">
        <v>62720</v>
      </c>
      <c r="L7099" s="2">
        <f t="shared" si="6116"/>
        <v>29000</v>
      </c>
      <c r="M7099" s="2">
        <v>10000</v>
      </c>
      <c r="N7099" s="2">
        <v>10000</v>
      </c>
      <c r="O7099" s="2">
        <v>9000</v>
      </c>
      <c r="P7099" s="2">
        <f t="shared" si="6118"/>
        <v>91720</v>
      </c>
      <c r="Q7099" s="2">
        <f t="shared" si="6091"/>
        <v>74.763003236034919</v>
      </c>
    </row>
    <row r="7100" spans="1:17">
      <c r="A7100" s="12" t="s">
        <v>2204</v>
      </c>
      <c r="B7100" s="12" t="s">
        <v>2019</v>
      </c>
      <c r="C7100" s="12" t="s">
        <v>88</v>
      </c>
      <c r="D7100" s="12" t="s">
        <v>2296</v>
      </c>
      <c r="E7100" s="18" t="s">
        <v>16</v>
      </c>
      <c r="F7100" s="18" t="s">
        <v>0</v>
      </c>
      <c r="G7100" s="81" t="s">
        <v>0</v>
      </c>
      <c r="H7100" s="18" t="s">
        <v>17</v>
      </c>
      <c r="I7100" s="3">
        <v>137476</v>
      </c>
      <c r="J7100" s="3">
        <f t="shared" ref="J7100:K7100" si="6126">SUM(J7101:J7109)</f>
        <v>142200</v>
      </c>
      <c r="K7100" s="3">
        <f t="shared" si="6126"/>
        <v>87516</v>
      </c>
      <c r="L7100" s="3">
        <f t="shared" si="6116"/>
        <v>19725</v>
      </c>
      <c r="M7100" s="3">
        <f t="shared" ref="M7100:O7100" si="6127">SUM(M7101:M7109)</f>
        <v>10375</v>
      </c>
      <c r="N7100" s="3">
        <f t="shared" si="6127"/>
        <v>5350</v>
      </c>
      <c r="O7100" s="3">
        <f t="shared" si="6127"/>
        <v>4000</v>
      </c>
      <c r="P7100" s="3">
        <f t="shared" si="6118"/>
        <v>107241</v>
      </c>
      <c r="Q7100" s="3">
        <f t="shared" si="6091"/>
        <v>75.415611814345993</v>
      </c>
    </row>
    <row r="7101" spans="1:17">
      <c r="A7101" s="12" t="s">
        <v>2204</v>
      </c>
      <c r="B7101" s="12" t="s">
        <v>2019</v>
      </c>
      <c r="C7101" s="12" t="s">
        <v>88</v>
      </c>
      <c r="D7101" s="12" t="s">
        <v>2296</v>
      </c>
      <c r="E7101" s="11">
        <v>6131</v>
      </c>
      <c r="F7101" s="12"/>
      <c r="G7101" s="84">
        <v>107</v>
      </c>
      <c r="H7101" s="13" t="s">
        <v>18</v>
      </c>
      <c r="I7101" s="2">
        <v>500</v>
      </c>
      <c r="J7101" s="2">
        <v>500</v>
      </c>
      <c r="K7101" s="2">
        <v>200</v>
      </c>
      <c r="L7101" s="2">
        <f t="shared" si="6116"/>
        <v>175</v>
      </c>
      <c r="M7101" s="2">
        <v>175</v>
      </c>
      <c r="N7101" s="2">
        <v>0</v>
      </c>
      <c r="O7101" s="2">
        <v>0</v>
      </c>
      <c r="P7101" s="2">
        <f t="shared" si="6118"/>
        <v>375</v>
      </c>
      <c r="Q7101" s="2">
        <f t="shared" si="6091"/>
        <v>75</v>
      </c>
    </row>
    <row r="7102" spans="1:17">
      <c r="A7102" s="12" t="s">
        <v>2204</v>
      </c>
      <c r="B7102" s="12" t="s">
        <v>2019</v>
      </c>
      <c r="C7102" s="12" t="s">
        <v>88</v>
      </c>
      <c r="D7102" s="12" t="s">
        <v>2296</v>
      </c>
      <c r="E7102" s="11">
        <v>6132</v>
      </c>
      <c r="F7102" s="12"/>
      <c r="G7102" s="84">
        <v>107</v>
      </c>
      <c r="H7102" s="13" t="s">
        <v>19</v>
      </c>
      <c r="I7102" s="2">
        <v>28000</v>
      </c>
      <c r="J7102" s="2">
        <v>33000</v>
      </c>
      <c r="K7102" s="2">
        <v>25100</v>
      </c>
      <c r="L7102" s="2">
        <f t="shared" si="6116"/>
        <v>0</v>
      </c>
      <c r="M7102" s="2">
        <v>0</v>
      </c>
      <c r="N7102" s="2">
        <v>0</v>
      </c>
      <c r="O7102" s="2">
        <v>0</v>
      </c>
      <c r="P7102" s="2">
        <f t="shared" si="6118"/>
        <v>25100</v>
      </c>
      <c r="Q7102" s="2">
        <f t="shared" si="6091"/>
        <v>76.060606060606062</v>
      </c>
    </row>
    <row r="7103" spans="1:17">
      <c r="A7103" s="12" t="s">
        <v>2204</v>
      </c>
      <c r="B7103" s="12" t="s">
        <v>2019</v>
      </c>
      <c r="C7103" s="12" t="s">
        <v>88</v>
      </c>
      <c r="D7103" s="12" t="s">
        <v>2296</v>
      </c>
      <c r="E7103" s="11">
        <v>6133</v>
      </c>
      <c r="F7103" s="12"/>
      <c r="G7103" s="84">
        <v>107</v>
      </c>
      <c r="H7103" s="13" t="s">
        <v>20</v>
      </c>
      <c r="I7103" s="2">
        <v>17500</v>
      </c>
      <c r="J7103" s="2">
        <v>9000</v>
      </c>
      <c r="K7103" s="2">
        <v>5100</v>
      </c>
      <c r="L7103" s="2">
        <f t="shared" si="6116"/>
        <v>1650</v>
      </c>
      <c r="M7103" s="2">
        <v>800</v>
      </c>
      <c r="N7103" s="2">
        <v>850</v>
      </c>
      <c r="O7103" s="2">
        <v>0</v>
      </c>
      <c r="P7103" s="2">
        <f t="shared" si="6118"/>
        <v>6750</v>
      </c>
      <c r="Q7103" s="2">
        <f t="shared" si="6091"/>
        <v>75</v>
      </c>
    </row>
    <row r="7104" spans="1:17">
      <c r="A7104" s="12" t="s">
        <v>2204</v>
      </c>
      <c r="B7104" s="12" t="s">
        <v>2019</v>
      </c>
      <c r="C7104" s="12" t="s">
        <v>88</v>
      </c>
      <c r="D7104" s="12" t="s">
        <v>2296</v>
      </c>
      <c r="E7104" s="11">
        <v>6134</v>
      </c>
      <c r="F7104" s="12"/>
      <c r="G7104" s="84">
        <v>107</v>
      </c>
      <c r="H7104" s="13" t="s">
        <v>21</v>
      </c>
      <c r="I7104" s="2">
        <v>29500</v>
      </c>
      <c r="J7104" s="2">
        <v>35000</v>
      </c>
      <c r="K7104" s="2">
        <v>22000</v>
      </c>
      <c r="L7104" s="2">
        <f t="shared" si="6116"/>
        <v>2500</v>
      </c>
      <c r="M7104" s="2">
        <v>2500</v>
      </c>
      <c r="N7104" s="2">
        <v>0</v>
      </c>
      <c r="O7104" s="2">
        <v>0</v>
      </c>
      <c r="P7104" s="2">
        <f t="shared" si="6118"/>
        <v>24500</v>
      </c>
      <c r="Q7104" s="2">
        <f t="shared" si="6091"/>
        <v>70</v>
      </c>
    </row>
    <row r="7105" spans="1:17">
      <c r="A7105" s="12" t="s">
        <v>2204</v>
      </c>
      <c r="B7105" s="12" t="s">
        <v>2019</v>
      </c>
      <c r="C7105" s="12" t="s">
        <v>88</v>
      </c>
      <c r="D7105" s="12" t="s">
        <v>2296</v>
      </c>
      <c r="E7105" s="11">
        <v>6135</v>
      </c>
      <c r="F7105" s="12"/>
      <c r="G7105" s="84">
        <v>107</v>
      </c>
      <c r="H7105" s="13" t="s">
        <v>22</v>
      </c>
      <c r="I7105" s="2">
        <v>5000</v>
      </c>
      <c r="J7105" s="2">
        <v>5300</v>
      </c>
      <c r="K7105" s="2">
        <v>4500</v>
      </c>
      <c r="L7105" s="2">
        <f t="shared" si="6116"/>
        <v>0</v>
      </c>
      <c r="M7105" s="2">
        <v>0</v>
      </c>
      <c r="N7105" s="2">
        <v>0</v>
      </c>
      <c r="O7105" s="2">
        <v>0</v>
      </c>
      <c r="P7105" s="2">
        <f t="shared" si="6118"/>
        <v>4500</v>
      </c>
      <c r="Q7105" s="2">
        <f t="shared" si="6091"/>
        <v>84.905660377358487</v>
      </c>
    </row>
    <row r="7106" spans="1:17">
      <c r="A7106" s="12" t="s">
        <v>2204</v>
      </c>
      <c r="B7106" s="12" t="s">
        <v>2019</v>
      </c>
      <c r="C7106" s="12" t="s">
        <v>88</v>
      </c>
      <c r="D7106" s="12" t="s">
        <v>2296</v>
      </c>
      <c r="E7106" s="11">
        <v>6136</v>
      </c>
      <c r="F7106" s="12"/>
      <c r="G7106" s="84">
        <v>107</v>
      </c>
      <c r="H7106" s="13" t="s">
        <v>23</v>
      </c>
      <c r="I7106" s="2">
        <v>100</v>
      </c>
      <c r="J7106" s="2">
        <v>100</v>
      </c>
      <c r="K7106" s="2">
        <v>100</v>
      </c>
      <c r="L7106" s="2">
        <f t="shared" si="6116"/>
        <v>0</v>
      </c>
      <c r="M7106" s="2">
        <v>0</v>
      </c>
      <c r="N7106" s="2">
        <v>0</v>
      </c>
      <c r="O7106" s="2">
        <v>0</v>
      </c>
      <c r="P7106" s="2">
        <f t="shared" si="6118"/>
        <v>100</v>
      </c>
      <c r="Q7106" s="2">
        <f t="shared" si="6091"/>
        <v>100</v>
      </c>
    </row>
    <row r="7107" spans="1:17">
      <c r="A7107" s="12" t="s">
        <v>2204</v>
      </c>
      <c r="B7107" s="12" t="s">
        <v>2019</v>
      </c>
      <c r="C7107" s="12" t="s">
        <v>88</v>
      </c>
      <c r="D7107" s="12" t="s">
        <v>2296</v>
      </c>
      <c r="E7107" s="11">
        <v>6137</v>
      </c>
      <c r="F7107" s="12"/>
      <c r="G7107" s="84">
        <v>107</v>
      </c>
      <c r="H7107" s="13" t="s">
        <v>24</v>
      </c>
      <c r="I7107" s="2">
        <v>9000</v>
      </c>
      <c r="J7107" s="2">
        <v>9000</v>
      </c>
      <c r="K7107" s="2">
        <v>2900</v>
      </c>
      <c r="L7107" s="2">
        <f t="shared" si="6116"/>
        <v>4000</v>
      </c>
      <c r="M7107" s="2">
        <v>2500</v>
      </c>
      <c r="N7107" s="2">
        <v>1000</v>
      </c>
      <c r="O7107" s="2">
        <v>500</v>
      </c>
      <c r="P7107" s="2">
        <f t="shared" si="6118"/>
        <v>6900</v>
      </c>
      <c r="Q7107" s="2">
        <f t="shared" si="6091"/>
        <v>76.666666666666671</v>
      </c>
    </row>
    <row r="7108" spans="1:17">
      <c r="A7108" s="12" t="s">
        <v>2204</v>
      </c>
      <c r="B7108" s="12" t="s">
        <v>2019</v>
      </c>
      <c r="C7108" s="12" t="s">
        <v>88</v>
      </c>
      <c r="D7108" s="12" t="s">
        <v>2296</v>
      </c>
      <c r="E7108" s="11">
        <v>6138</v>
      </c>
      <c r="F7108" s="12"/>
      <c r="G7108" s="84">
        <v>107</v>
      </c>
      <c r="H7108" s="13" t="s">
        <v>25</v>
      </c>
      <c r="I7108" s="2">
        <v>5200</v>
      </c>
      <c r="J7108" s="2">
        <v>4900</v>
      </c>
      <c r="K7108" s="2">
        <v>4900</v>
      </c>
      <c r="L7108" s="2">
        <f t="shared" si="6116"/>
        <v>0</v>
      </c>
      <c r="M7108" s="2">
        <v>0</v>
      </c>
      <c r="N7108" s="2">
        <v>0</v>
      </c>
      <c r="O7108" s="2">
        <v>0</v>
      </c>
      <c r="P7108" s="2">
        <f t="shared" si="6118"/>
        <v>4900</v>
      </c>
      <c r="Q7108" s="2">
        <f t="shared" si="6091"/>
        <v>100</v>
      </c>
    </row>
    <row r="7109" spans="1:17">
      <c r="A7109" s="17" t="s">
        <v>2204</v>
      </c>
      <c r="B7109" s="17" t="s">
        <v>2019</v>
      </c>
      <c r="C7109" s="17" t="s">
        <v>88</v>
      </c>
      <c r="D7109" s="17" t="s">
        <v>2296</v>
      </c>
      <c r="E7109" s="17" t="s">
        <v>99</v>
      </c>
      <c r="F7109" s="12" t="s">
        <v>0</v>
      </c>
      <c r="G7109" s="84" t="s">
        <v>0</v>
      </c>
      <c r="H7109" s="18" t="s">
        <v>26</v>
      </c>
      <c r="I7109" s="3">
        <v>42676</v>
      </c>
      <c r="J7109" s="3">
        <f t="shared" ref="J7109:K7109" si="6128">SUM(J7110:J7112)</f>
        <v>45400</v>
      </c>
      <c r="K7109" s="3">
        <f t="shared" si="6128"/>
        <v>22716</v>
      </c>
      <c r="L7109" s="3">
        <f t="shared" si="6116"/>
        <v>11400</v>
      </c>
      <c r="M7109" s="3">
        <f t="shared" ref="M7109:O7109" si="6129">SUM(M7110:M7112)</f>
        <v>4400</v>
      </c>
      <c r="N7109" s="3">
        <f t="shared" si="6129"/>
        <v>3500</v>
      </c>
      <c r="O7109" s="3">
        <f t="shared" si="6129"/>
        <v>3500</v>
      </c>
      <c r="P7109" s="3">
        <f t="shared" si="6118"/>
        <v>34116</v>
      </c>
      <c r="Q7109" s="3">
        <f t="shared" si="6091"/>
        <v>75.145374449339215</v>
      </c>
    </row>
    <row r="7110" spans="1:17">
      <c r="A7110" s="12" t="s">
        <v>2204</v>
      </c>
      <c r="B7110" s="12" t="s">
        <v>2019</v>
      </c>
      <c r="C7110" s="12" t="s">
        <v>88</v>
      </c>
      <c r="D7110" s="12" t="s">
        <v>2296</v>
      </c>
      <c r="E7110" s="11">
        <v>6139</v>
      </c>
      <c r="F7110" s="12"/>
      <c r="G7110" s="84">
        <v>107</v>
      </c>
      <c r="H7110" s="13" t="s">
        <v>26</v>
      </c>
      <c r="I7110" s="2">
        <v>39300</v>
      </c>
      <c r="J7110" s="2">
        <v>41300</v>
      </c>
      <c r="K7110" s="2">
        <v>20100</v>
      </c>
      <c r="L7110" s="2">
        <f t="shared" si="6116"/>
        <v>11000</v>
      </c>
      <c r="M7110" s="2">
        <v>4000</v>
      </c>
      <c r="N7110" s="2">
        <v>3500</v>
      </c>
      <c r="O7110" s="2">
        <v>3500</v>
      </c>
      <c r="P7110" s="2">
        <f t="shared" si="6118"/>
        <v>31100</v>
      </c>
      <c r="Q7110" s="2">
        <f t="shared" si="6091"/>
        <v>75.302663438256658</v>
      </c>
    </row>
    <row r="7111" spans="1:17">
      <c r="A7111" s="12" t="s">
        <v>2204</v>
      </c>
      <c r="B7111" s="12" t="s">
        <v>2019</v>
      </c>
      <c r="C7111" s="12" t="s">
        <v>88</v>
      </c>
      <c r="D7111" s="12" t="s">
        <v>2296</v>
      </c>
      <c r="E7111" s="11">
        <v>6139</v>
      </c>
      <c r="F7111" s="12" t="s">
        <v>2302</v>
      </c>
      <c r="G7111" s="84">
        <v>107</v>
      </c>
      <c r="H7111" s="13" t="s">
        <v>108</v>
      </c>
      <c r="I7111" s="2">
        <v>3276</v>
      </c>
      <c r="J7111" s="2">
        <v>4000</v>
      </c>
      <c r="K7111" s="2">
        <v>2616</v>
      </c>
      <c r="L7111" s="2">
        <f t="shared" si="6116"/>
        <v>400</v>
      </c>
      <c r="M7111" s="2">
        <v>400</v>
      </c>
      <c r="N7111" s="2">
        <v>0</v>
      </c>
      <c r="O7111" s="2">
        <v>0</v>
      </c>
      <c r="P7111" s="2">
        <f t="shared" si="6118"/>
        <v>3016</v>
      </c>
      <c r="Q7111" s="2">
        <f t="shared" si="6091"/>
        <v>75.400000000000006</v>
      </c>
    </row>
    <row r="7112" spans="1:17" ht="22.5">
      <c r="A7112" s="12" t="s">
        <v>2204</v>
      </c>
      <c r="B7112" s="12" t="s">
        <v>2019</v>
      </c>
      <c r="C7112" s="12" t="s">
        <v>88</v>
      </c>
      <c r="D7112" s="12" t="s">
        <v>2296</v>
      </c>
      <c r="E7112" s="11">
        <v>6139</v>
      </c>
      <c r="F7112" s="12" t="s">
        <v>2303</v>
      </c>
      <c r="G7112" s="84">
        <v>107</v>
      </c>
      <c r="H7112" s="13" t="s">
        <v>114</v>
      </c>
      <c r="I7112" s="2">
        <v>100</v>
      </c>
      <c r="J7112" s="2">
        <v>100</v>
      </c>
      <c r="K7112" s="2">
        <v>0</v>
      </c>
      <c r="L7112" s="2">
        <f t="shared" si="6116"/>
        <v>0</v>
      </c>
      <c r="M7112" s="2"/>
      <c r="N7112" s="2"/>
      <c r="O7112" s="2"/>
      <c r="P7112" s="2">
        <f t="shared" si="6118"/>
        <v>0</v>
      </c>
      <c r="Q7112" s="2">
        <f t="shared" si="6091"/>
        <v>0</v>
      </c>
    </row>
    <row r="7113" spans="1:17" ht="16.5" customHeight="1">
      <c r="A7113" s="17" t="s">
        <v>0</v>
      </c>
      <c r="B7113" s="17" t="s">
        <v>0</v>
      </c>
      <c r="C7113" s="17" t="s">
        <v>0</v>
      </c>
      <c r="D7113" s="18" t="s">
        <v>0</v>
      </c>
      <c r="E7113" s="18" t="s">
        <v>0</v>
      </c>
      <c r="F7113" s="18" t="s">
        <v>0</v>
      </c>
      <c r="G7113" s="81" t="s">
        <v>0</v>
      </c>
      <c r="H7113" s="24" t="s">
        <v>36</v>
      </c>
      <c r="I7113" s="29">
        <v>200</v>
      </c>
      <c r="J7113" s="29">
        <f t="shared" ref="J7113:K7114" si="6130">SUM(J7114)</f>
        <v>200</v>
      </c>
      <c r="K7113" s="29">
        <f t="shared" si="6130"/>
        <v>0</v>
      </c>
      <c r="L7113" s="29">
        <f t="shared" si="6116"/>
        <v>0</v>
      </c>
      <c r="M7113" s="29">
        <f t="shared" ref="M7113:O7114" si="6131">SUM(M7114)</f>
        <v>0</v>
      </c>
      <c r="N7113" s="29">
        <f t="shared" si="6131"/>
        <v>0</v>
      </c>
      <c r="O7113" s="29">
        <f t="shared" si="6131"/>
        <v>0</v>
      </c>
      <c r="P7113" s="29">
        <f t="shared" si="6118"/>
        <v>0</v>
      </c>
      <c r="Q7113" s="29">
        <f t="shared" si="6091"/>
        <v>0</v>
      </c>
    </row>
    <row r="7114" spans="1:17">
      <c r="A7114" s="12" t="s">
        <v>2204</v>
      </c>
      <c r="B7114" s="12" t="s">
        <v>2019</v>
      </c>
      <c r="C7114" s="12" t="s">
        <v>88</v>
      </c>
      <c r="D7114" s="12" t="s">
        <v>2296</v>
      </c>
      <c r="E7114" s="18" t="s">
        <v>28</v>
      </c>
      <c r="F7114" s="18" t="s">
        <v>0</v>
      </c>
      <c r="G7114" s="81" t="s">
        <v>0</v>
      </c>
      <c r="H7114" s="18" t="s">
        <v>29</v>
      </c>
      <c r="I7114" s="3">
        <v>200</v>
      </c>
      <c r="J7114" s="3">
        <f t="shared" si="6130"/>
        <v>200</v>
      </c>
      <c r="K7114" s="3">
        <f t="shared" si="6130"/>
        <v>0</v>
      </c>
      <c r="L7114" s="3">
        <f t="shared" si="6116"/>
        <v>0</v>
      </c>
      <c r="M7114" s="3">
        <f t="shared" si="6131"/>
        <v>0</v>
      </c>
      <c r="N7114" s="3">
        <f t="shared" si="6131"/>
        <v>0</v>
      </c>
      <c r="O7114" s="3">
        <f t="shared" si="6131"/>
        <v>0</v>
      </c>
      <c r="P7114" s="3">
        <f t="shared" si="6118"/>
        <v>0</v>
      </c>
      <c r="Q7114" s="3">
        <f t="shared" si="6091"/>
        <v>0</v>
      </c>
    </row>
    <row r="7115" spans="1:17">
      <c r="A7115" s="17" t="s">
        <v>2204</v>
      </c>
      <c r="B7115" s="17" t="s">
        <v>2019</v>
      </c>
      <c r="C7115" s="17" t="s">
        <v>88</v>
      </c>
      <c r="D7115" s="17" t="s">
        <v>2296</v>
      </c>
      <c r="E7115" s="17" t="s">
        <v>120</v>
      </c>
      <c r="F7115" s="12" t="s">
        <v>0</v>
      </c>
      <c r="G7115" s="84" t="s">
        <v>0</v>
      </c>
      <c r="H7115" s="18" t="s">
        <v>35</v>
      </c>
      <c r="I7115" s="3">
        <v>200</v>
      </c>
      <c r="J7115" s="3">
        <f t="shared" ref="J7115" si="6132">SUM(J7116:J7117)</f>
        <v>200</v>
      </c>
      <c r="K7115" s="3">
        <f t="shared" ref="K7115" si="6133">SUM(K7116:K7117)</f>
        <v>0</v>
      </c>
      <c r="L7115" s="3">
        <f t="shared" si="6116"/>
        <v>0</v>
      </c>
      <c r="M7115" s="3">
        <f t="shared" ref="M7115:O7115" si="6134">SUM(M7116:M7117)</f>
        <v>0</v>
      </c>
      <c r="N7115" s="3">
        <f t="shared" si="6134"/>
        <v>0</v>
      </c>
      <c r="O7115" s="3">
        <f t="shared" si="6134"/>
        <v>0</v>
      </c>
      <c r="P7115" s="3">
        <f t="shared" si="6118"/>
        <v>0</v>
      </c>
      <c r="Q7115" s="3">
        <f t="shared" si="6091"/>
        <v>0</v>
      </c>
    </row>
    <row r="7116" spans="1:17">
      <c r="A7116" s="12" t="s">
        <v>2204</v>
      </c>
      <c r="B7116" s="12" t="s">
        <v>2019</v>
      </c>
      <c r="C7116" s="12" t="s">
        <v>88</v>
      </c>
      <c r="D7116" s="12" t="s">
        <v>2296</v>
      </c>
      <c r="E7116" s="11">
        <v>6148</v>
      </c>
      <c r="F7116" s="12"/>
      <c r="G7116" s="84">
        <v>107</v>
      </c>
      <c r="H7116" s="13" t="s">
        <v>35</v>
      </c>
      <c r="I7116" s="2">
        <v>100</v>
      </c>
      <c r="J7116" s="2">
        <v>100</v>
      </c>
      <c r="K7116" s="2">
        <v>0</v>
      </c>
      <c r="L7116" s="2">
        <f t="shared" si="6116"/>
        <v>0</v>
      </c>
      <c r="M7116" s="2"/>
      <c r="N7116" s="2"/>
      <c r="O7116" s="2"/>
      <c r="P7116" s="2">
        <f t="shared" si="6118"/>
        <v>0</v>
      </c>
      <c r="Q7116" s="2">
        <f t="shared" si="6091"/>
        <v>0</v>
      </c>
    </row>
    <row r="7117" spans="1:17">
      <c r="A7117" s="12" t="s">
        <v>2204</v>
      </c>
      <c r="B7117" s="12" t="s">
        <v>2019</v>
      </c>
      <c r="C7117" s="12" t="s">
        <v>88</v>
      </c>
      <c r="D7117" s="12" t="s">
        <v>2296</v>
      </c>
      <c r="E7117" s="11">
        <v>6148</v>
      </c>
      <c r="F7117" s="12" t="s">
        <v>2304</v>
      </c>
      <c r="G7117" s="84">
        <v>107</v>
      </c>
      <c r="H7117" s="13" t="s">
        <v>403</v>
      </c>
      <c r="I7117" s="2">
        <v>100</v>
      </c>
      <c r="J7117" s="2">
        <v>100</v>
      </c>
      <c r="K7117" s="2">
        <v>0</v>
      </c>
      <c r="L7117" s="2">
        <f t="shared" si="6116"/>
        <v>0</v>
      </c>
      <c r="M7117" s="2"/>
      <c r="N7117" s="2"/>
      <c r="O7117" s="2"/>
      <c r="P7117" s="2">
        <f t="shared" si="6118"/>
        <v>0</v>
      </c>
      <c r="Q7117" s="2">
        <f t="shared" si="6091"/>
        <v>0</v>
      </c>
    </row>
    <row r="7118" spans="1:17" ht="18" customHeight="1">
      <c r="A7118" s="17" t="s">
        <v>0</v>
      </c>
      <c r="B7118" s="17" t="s">
        <v>0</v>
      </c>
      <c r="C7118" s="17" t="s">
        <v>0</v>
      </c>
      <c r="D7118" s="18" t="s">
        <v>0</v>
      </c>
      <c r="E7118" s="18" t="s">
        <v>0</v>
      </c>
      <c r="F7118" s="18" t="s">
        <v>0</v>
      </c>
      <c r="G7118" s="81" t="s">
        <v>0</v>
      </c>
      <c r="H7118" s="24" t="s">
        <v>58</v>
      </c>
      <c r="I7118" s="29">
        <v>16500</v>
      </c>
      <c r="J7118" s="29">
        <f t="shared" ref="J7118:K7118" si="6135">SUM(J7119)</f>
        <v>1500</v>
      </c>
      <c r="K7118" s="29">
        <f t="shared" si="6135"/>
        <v>1300</v>
      </c>
      <c r="L7118" s="29">
        <f t="shared" si="6116"/>
        <v>0</v>
      </c>
      <c r="M7118" s="29">
        <f t="shared" ref="M7118:O7118" si="6136">SUM(M7119)</f>
        <v>0</v>
      </c>
      <c r="N7118" s="29">
        <f t="shared" si="6136"/>
        <v>0</v>
      </c>
      <c r="O7118" s="29">
        <f t="shared" si="6136"/>
        <v>0</v>
      </c>
      <c r="P7118" s="29">
        <f t="shared" si="6118"/>
        <v>1300</v>
      </c>
      <c r="Q7118" s="29">
        <f t="shared" si="6091"/>
        <v>86.666666666666671</v>
      </c>
    </row>
    <row r="7119" spans="1:17">
      <c r="A7119" s="12" t="s">
        <v>2204</v>
      </c>
      <c r="B7119" s="12" t="s">
        <v>2019</v>
      </c>
      <c r="C7119" s="12" t="s">
        <v>88</v>
      </c>
      <c r="D7119" s="12" t="s">
        <v>2296</v>
      </c>
      <c r="E7119" s="18" t="s">
        <v>50</v>
      </c>
      <c r="F7119" s="18" t="s">
        <v>0</v>
      </c>
      <c r="G7119" s="81" t="s">
        <v>0</v>
      </c>
      <c r="H7119" s="18" t="s">
        <v>51</v>
      </c>
      <c r="I7119" s="3">
        <v>16500</v>
      </c>
      <c r="J7119" s="3">
        <f t="shared" ref="J7119" si="6137">SUM(J7120:J7122)</f>
        <v>1500</v>
      </c>
      <c r="K7119" s="3">
        <f t="shared" ref="K7119" si="6138">SUM(K7120:K7122)</f>
        <v>1300</v>
      </c>
      <c r="L7119" s="3">
        <f t="shared" si="6116"/>
        <v>0</v>
      </c>
      <c r="M7119" s="3">
        <f t="shared" ref="M7119:O7119" si="6139">SUM(M7120:M7122)</f>
        <v>0</v>
      </c>
      <c r="N7119" s="3">
        <f t="shared" si="6139"/>
        <v>0</v>
      </c>
      <c r="O7119" s="3">
        <f t="shared" si="6139"/>
        <v>0</v>
      </c>
      <c r="P7119" s="3">
        <f t="shared" si="6118"/>
        <v>1300</v>
      </c>
      <c r="Q7119" s="3">
        <f t="shared" si="6091"/>
        <v>86.666666666666671</v>
      </c>
    </row>
    <row r="7120" spans="1:17">
      <c r="A7120" s="12" t="s">
        <v>2204</v>
      </c>
      <c r="B7120" s="12" t="s">
        <v>2019</v>
      </c>
      <c r="C7120" s="12" t="s">
        <v>88</v>
      </c>
      <c r="D7120" s="12" t="s">
        <v>2296</v>
      </c>
      <c r="E7120" s="11">
        <v>8213</v>
      </c>
      <c r="F7120" s="12"/>
      <c r="G7120" s="84">
        <v>107</v>
      </c>
      <c r="H7120" s="13" t="s">
        <v>54</v>
      </c>
      <c r="I7120" s="2">
        <v>16300</v>
      </c>
      <c r="J7120" s="2">
        <v>1300</v>
      </c>
      <c r="K7120" s="2">
        <v>1300</v>
      </c>
      <c r="L7120" s="2">
        <f t="shared" si="6116"/>
        <v>0</v>
      </c>
      <c r="M7120" s="2"/>
      <c r="N7120" s="2"/>
      <c r="O7120" s="2"/>
      <c r="P7120" s="2">
        <f t="shared" si="6118"/>
        <v>1300</v>
      </c>
      <c r="Q7120" s="2">
        <f t="shared" si="6091"/>
        <v>100</v>
      </c>
    </row>
    <row r="7121" spans="1:17">
      <c r="A7121" s="12" t="s">
        <v>2204</v>
      </c>
      <c r="B7121" s="12" t="s">
        <v>2019</v>
      </c>
      <c r="C7121" s="12" t="s">
        <v>88</v>
      </c>
      <c r="D7121" s="12" t="s">
        <v>2296</v>
      </c>
      <c r="E7121" s="11">
        <v>8215</v>
      </c>
      <c r="F7121" s="12"/>
      <c r="G7121" s="84">
        <v>107</v>
      </c>
      <c r="H7121" s="13" t="s">
        <v>56</v>
      </c>
      <c r="I7121" s="2">
        <v>100</v>
      </c>
      <c r="J7121" s="2">
        <v>100</v>
      </c>
      <c r="K7121" s="2">
        <v>0</v>
      </c>
      <c r="L7121" s="2">
        <f t="shared" si="6116"/>
        <v>0</v>
      </c>
      <c r="M7121" s="2"/>
      <c r="N7121" s="2"/>
      <c r="O7121" s="2"/>
      <c r="P7121" s="2">
        <f t="shared" si="6118"/>
        <v>0</v>
      </c>
      <c r="Q7121" s="2">
        <f t="shared" si="6091"/>
        <v>0</v>
      </c>
    </row>
    <row r="7122" spans="1:17">
      <c r="A7122" s="12" t="s">
        <v>2204</v>
      </c>
      <c r="B7122" s="12" t="s">
        <v>2019</v>
      </c>
      <c r="C7122" s="12" t="s">
        <v>88</v>
      </c>
      <c r="D7122" s="12" t="s">
        <v>2296</v>
      </c>
      <c r="E7122" s="11">
        <v>8216</v>
      </c>
      <c r="F7122" s="12"/>
      <c r="G7122" s="84">
        <v>107</v>
      </c>
      <c r="H7122" s="13" t="s">
        <v>57</v>
      </c>
      <c r="I7122" s="2">
        <v>100</v>
      </c>
      <c r="J7122" s="2">
        <v>100</v>
      </c>
      <c r="K7122" s="2">
        <v>0</v>
      </c>
      <c r="L7122" s="2">
        <f t="shared" si="6116"/>
        <v>0</v>
      </c>
      <c r="M7122" s="2"/>
      <c r="N7122" s="2"/>
      <c r="O7122" s="2"/>
      <c r="P7122" s="2">
        <f t="shared" si="6118"/>
        <v>0</v>
      </c>
      <c r="Q7122" s="2">
        <f t="shared" si="6091"/>
        <v>0</v>
      </c>
    </row>
    <row r="7123" spans="1:17" ht="16.5" customHeight="1">
      <c r="A7123" s="13" t="s">
        <v>0</v>
      </c>
      <c r="B7123" s="13" t="s">
        <v>0</v>
      </c>
      <c r="C7123" s="13" t="s">
        <v>0</v>
      </c>
      <c r="D7123" s="13" t="s">
        <v>0</v>
      </c>
      <c r="E7123" s="13" t="s">
        <v>0</v>
      </c>
      <c r="F7123" s="13" t="s">
        <v>0</v>
      </c>
      <c r="G7123" s="84" t="s">
        <v>0</v>
      </c>
      <c r="H7123" s="24" t="s">
        <v>2305</v>
      </c>
      <c r="I7123" s="29">
        <v>1644281</v>
      </c>
      <c r="J7123" s="29">
        <f t="shared" ref="J7123:K7123" si="6140">SUM(J7118,J7113,J7090)</f>
        <v>1627943</v>
      </c>
      <c r="K7123" s="29">
        <f t="shared" si="6140"/>
        <v>876940</v>
      </c>
      <c r="L7123" s="29">
        <f t="shared" si="6116"/>
        <v>353742</v>
      </c>
      <c r="M7123" s="29">
        <f t="shared" ref="M7123:O7123" si="6141">SUM(M7118,M7113,M7090)</f>
        <v>130714</v>
      </c>
      <c r="N7123" s="29">
        <f t="shared" si="6141"/>
        <v>117689</v>
      </c>
      <c r="O7123" s="29">
        <f t="shared" si="6141"/>
        <v>105339</v>
      </c>
      <c r="P7123" s="29">
        <f t="shared" si="6118"/>
        <v>1230682</v>
      </c>
      <c r="Q7123" s="29">
        <f t="shared" si="6091"/>
        <v>75.597364281181839</v>
      </c>
    </row>
    <row r="7124" spans="1:17" ht="15.75" thickBot="1">
      <c r="A7124" s="13" t="s">
        <v>0</v>
      </c>
      <c r="B7124" s="13" t="s">
        <v>0</v>
      </c>
      <c r="C7124" s="13" t="s">
        <v>0</v>
      </c>
      <c r="D7124" s="13" t="s">
        <v>0</v>
      </c>
      <c r="E7124" s="13" t="s">
        <v>0</v>
      </c>
      <c r="F7124" s="13" t="s">
        <v>0</v>
      </c>
      <c r="G7124" s="84" t="s">
        <v>0</v>
      </c>
      <c r="H7124" s="18" t="s">
        <v>125</v>
      </c>
      <c r="I7124" s="3">
        <v>39</v>
      </c>
      <c r="J7124" s="3">
        <v>39</v>
      </c>
      <c r="K7124" s="3">
        <v>0</v>
      </c>
      <c r="L7124" s="3">
        <f t="shared" si="6116"/>
        <v>0</v>
      </c>
      <c r="M7124" s="3"/>
      <c r="N7124" s="3"/>
      <c r="O7124" s="3"/>
      <c r="P7124" s="3">
        <f t="shared" si="6118"/>
        <v>0</v>
      </c>
      <c r="Q7124" s="3">
        <f t="shared" si="6091"/>
        <v>0</v>
      </c>
    </row>
    <row r="7125" spans="1:17" ht="45.75" thickBot="1">
      <c r="A7125" s="109" t="s">
        <v>0</v>
      </c>
      <c r="B7125" s="109" t="s">
        <v>0</v>
      </c>
      <c r="C7125" s="109" t="s">
        <v>0</v>
      </c>
      <c r="D7125" s="109" t="s">
        <v>0</v>
      </c>
      <c r="E7125" s="109" t="s">
        <v>0</v>
      </c>
      <c r="F7125" s="109" t="s">
        <v>0</v>
      </c>
      <c r="G7125" s="121" t="s">
        <v>0</v>
      </c>
      <c r="H7125" s="1" t="s">
        <v>126</v>
      </c>
      <c r="I7125" s="1" t="s">
        <v>3016</v>
      </c>
      <c r="J7125" s="1" t="s">
        <v>3199</v>
      </c>
      <c r="K7125" s="1" t="s">
        <v>3198</v>
      </c>
      <c r="L7125" s="1" t="s">
        <v>3191</v>
      </c>
      <c r="M7125" s="1" t="s">
        <v>3193</v>
      </c>
      <c r="N7125" s="1" t="s">
        <v>3194</v>
      </c>
      <c r="O7125" s="1" t="s">
        <v>3195</v>
      </c>
      <c r="P7125" s="1" t="s">
        <v>3192</v>
      </c>
      <c r="Q7125" s="1" t="s">
        <v>3185</v>
      </c>
    </row>
    <row r="7126" spans="1:17">
      <c r="A7126" s="110"/>
      <c r="B7126" s="110"/>
      <c r="C7126" s="110"/>
      <c r="D7126" s="110"/>
      <c r="E7126" s="110"/>
      <c r="F7126" s="110"/>
      <c r="G7126" s="122"/>
      <c r="H7126" s="26" t="s">
        <v>0</v>
      </c>
      <c r="I7126" s="28">
        <v>1</v>
      </c>
      <c r="J7126" s="28">
        <v>2</v>
      </c>
      <c r="K7126" s="28">
        <v>3</v>
      </c>
      <c r="L7126" s="28" t="s">
        <v>3186</v>
      </c>
      <c r="M7126" s="28">
        <v>5</v>
      </c>
      <c r="N7126" s="28">
        <v>6</v>
      </c>
      <c r="O7126" s="28">
        <v>7</v>
      </c>
      <c r="P7126" s="28" t="s">
        <v>3187</v>
      </c>
      <c r="Q7126" s="28">
        <v>9</v>
      </c>
    </row>
    <row r="7127" spans="1:17">
      <c r="A7127" s="110"/>
      <c r="B7127" s="110"/>
      <c r="C7127" s="110"/>
      <c r="D7127" s="110"/>
      <c r="E7127" s="110"/>
      <c r="F7127" s="110"/>
      <c r="G7127" s="122"/>
      <c r="H7127" s="8" t="s">
        <v>418</v>
      </c>
      <c r="I7127" s="9">
        <v>1644281</v>
      </c>
      <c r="J7127" s="9">
        <f t="shared" ref="J7127" si="6142">SUM(J7123)</f>
        <v>1627943</v>
      </c>
      <c r="K7127" s="9">
        <f t="shared" ref="K7127" si="6143">SUM(K7123)</f>
        <v>876940</v>
      </c>
      <c r="L7127" s="9">
        <f t="shared" ref="L7127:L7130" si="6144">M7127+N7127+O7127</f>
        <v>353742</v>
      </c>
      <c r="M7127" s="9">
        <f t="shared" ref="M7127:O7127" si="6145">SUM(M7123)</f>
        <v>130714</v>
      </c>
      <c r="N7127" s="9">
        <f t="shared" si="6145"/>
        <v>117689</v>
      </c>
      <c r="O7127" s="9">
        <f t="shared" si="6145"/>
        <v>105339</v>
      </c>
      <c r="P7127" s="9">
        <f t="shared" ref="P7127:P7130" si="6146">SUM(K7127+L7127)</f>
        <v>1230682</v>
      </c>
      <c r="Q7127" s="9">
        <f t="shared" si="6091"/>
        <v>75.597364281181839</v>
      </c>
    </row>
    <row r="7128" spans="1:17">
      <c r="A7128" s="110"/>
      <c r="B7128" s="110"/>
      <c r="C7128" s="110"/>
      <c r="D7128" s="110"/>
      <c r="E7128" s="110"/>
      <c r="F7128" s="110"/>
      <c r="G7128" s="122"/>
      <c r="H7128" s="10" t="s">
        <v>68</v>
      </c>
      <c r="I7128" s="9">
        <v>1644281</v>
      </c>
      <c r="J7128" s="9">
        <f t="shared" ref="J7128" si="6147">SUM(J7127)</f>
        <v>1627943</v>
      </c>
      <c r="K7128" s="9">
        <f t="shared" ref="K7128" si="6148">SUM(K7127)</f>
        <v>876940</v>
      </c>
      <c r="L7128" s="9">
        <f t="shared" si="6144"/>
        <v>353742</v>
      </c>
      <c r="M7128" s="9">
        <f t="shared" ref="M7128:O7128" si="6149">SUM(M7127)</f>
        <v>130714</v>
      </c>
      <c r="N7128" s="9">
        <f t="shared" si="6149"/>
        <v>117689</v>
      </c>
      <c r="O7128" s="9">
        <f t="shared" si="6149"/>
        <v>105339</v>
      </c>
      <c r="P7128" s="9">
        <f t="shared" si="6146"/>
        <v>1230682</v>
      </c>
      <c r="Q7128" s="9">
        <f t="shared" si="6091"/>
        <v>75.597364281181839</v>
      </c>
    </row>
    <row r="7129" spans="1:17">
      <c r="A7129" s="13" t="s">
        <v>0</v>
      </c>
      <c r="B7129" s="13" t="s">
        <v>0</v>
      </c>
      <c r="C7129" s="13" t="s">
        <v>0</v>
      </c>
      <c r="D7129" s="13" t="s">
        <v>0</v>
      </c>
      <c r="E7129" s="13" t="s">
        <v>0</v>
      </c>
      <c r="F7129" s="13" t="s">
        <v>0</v>
      </c>
      <c r="G7129" s="84" t="s">
        <v>0</v>
      </c>
      <c r="H7129" s="24" t="s">
        <v>2306</v>
      </c>
      <c r="I7129" s="29">
        <v>1644281</v>
      </c>
      <c r="J7129" s="29">
        <f t="shared" ref="J7129" si="6150">SUM(J7123)</f>
        <v>1627943</v>
      </c>
      <c r="K7129" s="29">
        <f t="shared" ref="K7129" si="6151">SUM(K7123)</f>
        <v>876940</v>
      </c>
      <c r="L7129" s="29">
        <f t="shared" si="6144"/>
        <v>353742</v>
      </c>
      <c r="M7129" s="29">
        <f t="shared" ref="M7129:O7129" si="6152">SUM(M7123)</f>
        <v>130714</v>
      </c>
      <c r="N7129" s="29">
        <f t="shared" si="6152"/>
        <v>117689</v>
      </c>
      <c r="O7129" s="29">
        <f t="shared" si="6152"/>
        <v>105339</v>
      </c>
      <c r="P7129" s="29">
        <f t="shared" si="6146"/>
        <v>1230682</v>
      </c>
      <c r="Q7129" s="29">
        <f t="shared" si="6091"/>
        <v>75.597364281181839</v>
      </c>
    </row>
    <row r="7130" spans="1:17">
      <c r="A7130" s="13" t="s">
        <v>0</v>
      </c>
      <c r="B7130" s="13" t="s">
        <v>0</v>
      </c>
      <c r="C7130" s="13" t="s">
        <v>0</v>
      </c>
      <c r="D7130" s="13" t="s">
        <v>0</v>
      </c>
      <c r="E7130" s="13" t="s">
        <v>0</v>
      </c>
      <c r="F7130" s="13" t="s">
        <v>0</v>
      </c>
      <c r="G7130" s="84" t="s">
        <v>0</v>
      </c>
      <c r="H7130" s="18" t="s">
        <v>125</v>
      </c>
      <c r="I7130" s="3">
        <v>39</v>
      </c>
      <c r="J7130" s="3">
        <f>J7124</f>
        <v>39</v>
      </c>
      <c r="K7130" s="3">
        <f>K7124</f>
        <v>0</v>
      </c>
      <c r="L7130" s="3">
        <f t="shared" si="6144"/>
        <v>0</v>
      </c>
      <c r="M7130" s="3">
        <f>M7124</f>
        <v>0</v>
      </c>
      <c r="N7130" s="3">
        <f t="shared" ref="N7130:O7130" si="6153">N7124</f>
        <v>0</v>
      </c>
      <c r="O7130" s="3">
        <f t="shared" si="6153"/>
        <v>0</v>
      </c>
      <c r="P7130" s="3">
        <f t="shared" si="6146"/>
        <v>0</v>
      </c>
      <c r="Q7130" s="3">
        <f t="shared" si="6091"/>
        <v>0</v>
      </c>
    </row>
    <row r="7131" spans="1:17">
      <c r="A7131" s="13" t="s">
        <v>0</v>
      </c>
      <c r="B7131" s="13" t="s">
        <v>0</v>
      </c>
      <c r="C7131" s="13" t="s">
        <v>0</v>
      </c>
      <c r="D7131" s="13" t="s">
        <v>0</v>
      </c>
      <c r="E7131" s="13" t="s">
        <v>0</v>
      </c>
      <c r="F7131" s="13" t="s">
        <v>0</v>
      </c>
      <c r="G7131" s="84" t="s">
        <v>0</v>
      </c>
      <c r="H7131" s="7" t="s">
        <v>0</v>
      </c>
      <c r="I7131" s="30"/>
      <c r="J7131" s="30"/>
      <c r="K7131" s="30"/>
      <c r="L7131" s="30"/>
      <c r="M7131" s="30"/>
      <c r="N7131" s="30"/>
      <c r="O7131" s="30"/>
      <c r="P7131" s="30"/>
      <c r="Q7131" s="30" t="str">
        <f t="shared" si="6091"/>
        <v>-</v>
      </c>
    </row>
    <row r="7132" spans="1:17" ht="15.75" thickBot="1">
      <c r="A7132" s="17" t="s">
        <v>2204</v>
      </c>
      <c r="B7132" s="17" t="s">
        <v>2307</v>
      </c>
      <c r="C7132" s="12" t="s">
        <v>0</v>
      </c>
      <c r="D7132" s="12" t="s">
        <v>0</v>
      </c>
      <c r="E7132" s="18" t="s">
        <v>0</v>
      </c>
      <c r="F7132" s="18" t="s">
        <v>0</v>
      </c>
      <c r="G7132" s="81" t="s">
        <v>0</v>
      </c>
      <c r="H7132" s="18" t="s">
        <v>0</v>
      </c>
      <c r="I7132" s="11"/>
      <c r="J7132" s="11"/>
      <c r="K7132" s="11"/>
      <c r="L7132" s="11"/>
      <c r="M7132" s="11"/>
      <c r="N7132" s="11"/>
      <c r="O7132" s="11"/>
      <c r="P7132" s="11"/>
      <c r="Q7132" s="11" t="str">
        <f t="shared" si="6091"/>
        <v>-</v>
      </c>
    </row>
    <row r="7133" spans="1:17" ht="45.75" thickBot="1">
      <c r="A7133" s="1" t="s">
        <v>82</v>
      </c>
      <c r="B7133" s="1" t="s">
        <v>83</v>
      </c>
      <c r="C7133" s="1" t="s">
        <v>84</v>
      </c>
      <c r="D7133" s="19" t="s">
        <v>0</v>
      </c>
      <c r="E7133" s="1" t="s">
        <v>85</v>
      </c>
      <c r="F7133" s="1" t="s">
        <v>86</v>
      </c>
      <c r="G7133" s="82" t="s">
        <v>87</v>
      </c>
      <c r="H7133" s="1" t="s">
        <v>1</v>
      </c>
      <c r="I7133" s="1" t="s">
        <v>3016</v>
      </c>
      <c r="J7133" s="1" t="s">
        <v>3199</v>
      </c>
      <c r="K7133" s="1" t="s">
        <v>3198</v>
      </c>
      <c r="L7133" s="1" t="s">
        <v>3191</v>
      </c>
      <c r="M7133" s="1" t="s">
        <v>3193</v>
      </c>
      <c r="N7133" s="1" t="s">
        <v>3194</v>
      </c>
      <c r="O7133" s="1" t="s">
        <v>3195</v>
      </c>
      <c r="P7133" s="1" t="s">
        <v>3192</v>
      </c>
      <c r="Q7133" s="1" t="s">
        <v>3185</v>
      </c>
    </row>
    <row r="7134" spans="1:17">
      <c r="A7134" s="20" t="s">
        <v>0</v>
      </c>
      <c r="B7134" s="20" t="s">
        <v>0</v>
      </c>
      <c r="C7134" s="20" t="s">
        <v>0</v>
      </c>
      <c r="D7134" s="21" t="s">
        <v>0</v>
      </c>
      <c r="E7134" s="21" t="s">
        <v>0</v>
      </c>
      <c r="F7134" s="22" t="s">
        <v>0</v>
      </c>
      <c r="G7134" s="83" t="s">
        <v>0</v>
      </c>
      <c r="H7134" s="23" t="s">
        <v>0</v>
      </c>
      <c r="I7134" s="28">
        <v>1</v>
      </c>
      <c r="J7134" s="28">
        <v>2</v>
      </c>
      <c r="K7134" s="28">
        <v>3</v>
      </c>
      <c r="L7134" s="28" t="s">
        <v>3186</v>
      </c>
      <c r="M7134" s="28">
        <v>5</v>
      </c>
      <c r="N7134" s="28">
        <v>6</v>
      </c>
      <c r="O7134" s="28">
        <v>7</v>
      </c>
      <c r="P7134" s="28" t="s">
        <v>3187</v>
      </c>
      <c r="Q7134" s="28">
        <v>9</v>
      </c>
    </row>
    <row r="7135" spans="1:17">
      <c r="A7135" s="17" t="s">
        <v>2204</v>
      </c>
      <c r="B7135" s="17" t="s">
        <v>2307</v>
      </c>
      <c r="C7135" s="12" t="s">
        <v>88</v>
      </c>
      <c r="D7135" s="12" t="s">
        <v>2308</v>
      </c>
      <c r="E7135" s="18" t="s">
        <v>0</v>
      </c>
      <c r="F7135" s="18" t="s">
        <v>0</v>
      </c>
      <c r="G7135" s="81" t="s">
        <v>0</v>
      </c>
      <c r="H7135" s="18" t="s">
        <v>2309</v>
      </c>
      <c r="I7135" s="11"/>
      <c r="J7135" s="11"/>
      <c r="K7135" s="11"/>
      <c r="L7135" s="11"/>
      <c r="M7135" s="11"/>
      <c r="N7135" s="11"/>
      <c r="O7135" s="11"/>
      <c r="P7135" s="11"/>
      <c r="Q7135" s="11" t="str">
        <f t="shared" ref="Q7135:Q7196" si="6154">IF(J7135=0,"-",P7135/J7135*100)</f>
        <v>-</v>
      </c>
    </row>
    <row r="7136" spans="1:17" ht="22.5">
      <c r="A7136" s="17" t="s">
        <v>0</v>
      </c>
      <c r="B7136" s="17" t="s">
        <v>0</v>
      </c>
      <c r="C7136" s="17" t="s">
        <v>0</v>
      </c>
      <c r="D7136" s="18" t="s">
        <v>0</v>
      </c>
      <c r="E7136" s="18" t="s">
        <v>0</v>
      </c>
      <c r="F7136" s="18" t="s">
        <v>0</v>
      </c>
      <c r="G7136" s="81" t="s">
        <v>0</v>
      </c>
      <c r="H7136" s="24" t="s">
        <v>27</v>
      </c>
      <c r="I7136" s="29">
        <v>2894705</v>
      </c>
      <c r="J7136" s="29">
        <f t="shared" ref="J7136" si="6155">SUM(J7137,J7144,J7146)</f>
        <v>2923622</v>
      </c>
      <c r="K7136" s="29">
        <f t="shared" ref="K7136" si="6156">SUM(K7137,K7144,K7146)</f>
        <v>1587087</v>
      </c>
      <c r="L7136" s="29">
        <f t="shared" ref="L7136:L7168" si="6157">M7136+N7136+O7136</f>
        <v>626215</v>
      </c>
      <c r="M7136" s="29">
        <f t="shared" ref="M7136:O7136" si="6158">SUM(M7137,M7144,M7146)</f>
        <v>171315</v>
      </c>
      <c r="N7136" s="29">
        <f t="shared" si="6158"/>
        <v>228300</v>
      </c>
      <c r="O7136" s="29">
        <f t="shared" si="6158"/>
        <v>226600</v>
      </c>
      <c r="P7136" s="29">
        <f t="shared" ref="P7136:P7168" si="6159">SUM(K7136+L7136)</f>
        <v>2213302</v>
      </c>
      <c r="Q7136" s="29">
        <f t="shared" si="6154"/>
        <v>75.704109491582699</v>
      </c>
    </row>
    <row r="7137" spans="1:17">
      <c r="A7137" s="12" t="s">
        <v>2204</v>
      </c>
      <c r="B7137" s="12" t="s">
        <v>2307</v>
      </c>
      <c r="C7137" s="12" t="s">
        <v>88</v>
      </c>
      <c r="D7137" s="12" t="s">
        <v>2308</v>
      </c>
      <c r="E7137" s="18" t="s">
        <v>2</v>
      </c>
      <c r="F7137" s="18" t="s">
        <v>0</v>
      </c>
      <c r="G7137" s="81" t="s">
        <v>0</v>
      </c>
      <c r="H7137" s="18" t="s">
        <v>3</v>
      </c>
      <c r="I7137" s="3">
        <v>2367699</v>
      </c>
      <c r="J7137" s="3">
        <f t="shared" ref="J7137" si="6160">SUM(J7138:J7139)</f>
        <v>2381616</v>
      </c>
      <c r="K7137" s="3">
        <f t="shared" ref="K7137" si="6161">SUM(K7138:K7139)</f>
        <v>1282207</v>
      </c>
      <c r="L7137" s="3">
        <f t="shared" si="6157"/>
        <v>557450</v>
      </c>
      <c r="M7137" s="3">
        <f t="shared" ref="M7137:O7137" si="6162">SUM(M7138:M7139)</f>
        <v>146450</v>
      </c>
      <c r="N7137" s="3">
        <f t="shared" si="6162"/>
        <v>205500</v>
      </c>
      <c r="O7137" s="3">
        <f t="shared" si="6162"/>
        <v>205500</v>
      </c>
      <c r="P7137" s="3">
        <f t="shared" si="6159"/>
        <v>1839657</v>
      </c>
      <c r="Q7137" s="3">
        <f t="shared" si="6154"/>
        <v>77.244064534332992</v>
      </c>
    </row>
    <row r="7138" spans="1:17">
      <c r="A7138" s="12" t="s">
        <v>2204</v>
      </c>
      <c r="B7138" s="12" t="s">
        <v>2307</v>
      </c>
      <c r="C7138" s="12" t="s">
        <v>88</v>
      </c>
      <c r="D7138" s="12" t="s">
        <v>2308</v>
      </c>
      <c r="E7138" s="11">
        <v>6111</v>
      </c>
      <c r="F7138" s="12"/>
      <c r="G7138" s="84">
        <v>107</v>
      </c>
      <c r="H7138" s="13" t="s">
        <v>4</v>
      </c>
      <c r="I7138" s="2">
        <v>2024763</v>
      </c>
      <c r="J7138" s="2">
        <v>2024763</v>
      </c>
      <c r="K7138" s="2">
        <v>1076765</v>
      </c>
      <c r="L7138" s="2">
        <f t="shared" si="6157"/>
        <v>480000</v>
      </c>
      <c r="M7138" s="2">
        <v>120000</v>
      </c>
      <c r="N7138" s="2">
        <v>180000</v>
      </c>
      <c r="O7138" s="2">
        <v>180000</v>
      </c>
      <c r="P7138" s="2">
        <f t="shared" si="6159"/>
        <v>1556765</v>
      </c>
      <c r="Q7138" s="2">
        <f t="shared" si="6154"/>
        <v>76.886282493309082</v>
      </c>
    </row>
    <row r="7139" spans="1:17">
      <c r="A7139" s="17" t="s">
        <v>2204</v>
      </c>
      <c r="B7139" s="17" t="s">
        <v>2307</v>
      </c>
      <c r="C7139" s="17" t="s">
        <v>88</v>
      </c>
      <c r="D7139" s="17" t="s">
        <v>2308</v>
      </c>
      <c r="E7139" s="17" t="s">
        <v>91</v>
      </c>
      <c r="F7139" s="12" t="s">
        <v>0</v>
      </c>
      <c r="G7139" s="84" t="s">
        <v>0</v>
      </c>
      <c r="H7139" s="18" t="s">
        <v>5</v>
      </c>
      <c r="I7139" s="3">
        <v>342936</v>
      </c>
      <c r="J7139" s="3">
        <f t="shared" ref="J7139:K7139" si="6163">SUM(J7140:J7143)</f>
        <v>356853</v>
      </c>
      <c r="K7139" s="3">
        <f t="shared" si="6163"/>
        <v>205442</v>
      </c>
      <c r="L7139" s="3">
        <f t="shared" si="6157"/>
        <v>77450</v>
      </c>
      <c r="M7139" s="3">
        <f t="shared" ref="M7139:O7139" si="6164">SUM(M7140:M7143)</f>
        <v>26450</v>
      </c>
      <c r="N7139" s="3">
        <f t="shared" si="6164"/>
        <v>25500</v>
      </c>
      <c r="O7139" s="3">
        <f t="shared" si="6164"/>
        <v>25500</v>
      </c>
      <c r="P7139" s="3">
        <f t="shared" si="6159"/>
        <v>282892</v>
      </c>
      <c r="Q7139" s="3">
        <f t="shared" si="6154"/>
        <v>79.274098858633664</v>
      </c>
    </row>
    <row r="7140" spans="1:17">
      <c r="A7140" s="12" t="s">
        <v>2204</v>
      </c>
      <c r="B7140" s="12" t="s">
        <v>2307</v>
      </c>
      <c r="C7140" s="12" t="s">
        <v>88</v>
      </c>
      <c r="D7140" s="12" t="s">
        <v>2308</v>
      </c>
      <c r="E7140" s="11">
        <v>6112</v>
      </c>
      <c r="F7140" s="12" t="s">
        <v>2310</v>
      </c>
      <c r="G7140" s="84">
        <v>107</v>
      </c>
      <c r="H7140" s="13" t="s">
        <v>9</v>
      </c>
      <c r="I7140" s="2">
        <v>94100</v>
      </c>
      <c r="J7140" s="2">
        <v>94100</v>
      </c>
      <c r="K7140" s="2">
        <v>46134</v>
      </c>
      <c r="L7140" s="2">
        <f t="shared" si="6157"/>
        <v>24000</v>
      </c>
      <c r="M7140" s="2">
        <v>8000</v>
      </c>
      <c r="N7140" s="2">
        <v>8000</v>
      </c>
      <c r="O7140" s="2">
        <v>8000</v>
      </c>
      <c r="P7140" s="2">
        <f t="shared" si="6159"/>
        <v>70134</v>
      </c>
      <c r="Q7140" s="2">
        <f t="shared" si="6154"/>
        <v>74.531349628055267</v>
      </c>
    </row>
    <row r="7141" spans="1:17">
      <c r="A7141" s="12" t="s">
        <v>2204</v>
      </c>
      <c r="B7141" s="12" t="s">
        <v>2307</v>
      </c>
      <c r="C7141" s="12" t="s">
        <v>88</v>
      </c>
      <c r="D7141" s="12" t="s">
        <v>2308</v>
      </c>
      <c r="E7141" s="11">
        <v>6112</v>
      </c>
      <c r="F7141" s="12" t="s">
        <v>2311</v>
      </c>
      <c r="G7141" s="84">
        <v>107</v>
      </c>
      <c r="H7141" s="13" t="s">
        <v>10</v>
      </c>
      <c r="I7141" s="2">
        <v>208700</v>
      </c>
      <c r="J7141" s="2">
        <v>208700</v>
      </c>
      <c r="K7141" s="2">
        <v>106205</v>
      </c>
      <c r="L7141" s="2">
        <f t="shared" si="6157"/>
        <v>52500</v>
      </c>
      <c r="M7141" s="2">
        <v>17500</v>
      </c>
      <c r="N7141" s="2">
        <v>17500</v>
      </c>
      <c r="O7141" s="2">
        <v>17500</v>
      </c>
      <c r="P7141" s="2">
        <f t="shared" si="6159"/>
        <v>158705</v>
      </c>
      <c r="Q7141" s="2">
        <f t="shared" si="6154"/>
        <v>76.044561571633935</v>
      </c>
    </row>
    <row r="7142" spans="1:17">
      <c r="A7142" s="12" t="s">
        <v>2204</v>
      </c>
      <c r="B7142" s="12" t="s">
        <v>2307</v>
      </c>
      <c r="C7142" s="12" t="s">
        <v>88</v>
      </c>
      <c r="D7142" s="12" t="s">
        <v>2308</v>
      </c>
      <c r="E7142" s="11">
        <v>6112</v>
      </c>
      <c r="F7142" s="12" t="s">
        <v>2312</v>
      </c>
      <c r="G7142" s="84">
        <v>107</v>
      </c>
      <c r="H7142" s="13" t="s">
        <v>7</v>
      </c>
      <c r="I7142" s="2">
        <v>30686</v>
      </c>
      <c r="J7142" s="2">
        <v>44603</v>
      </c>
      <c r="K7142" s="2">
        <v>44603</v>
      </c>
      <c r="L7142" s="2">
        <f t="shared" si="6157"/>
        <v>0</v>
      </c>
      <c r="M7142" s="2"/>
      <c r="N7142" s="2"/>
      <c r="O7142" s="2"/>
      <c r="P7142" s="2">
        <f t="shared" si="6159"/>
        <v>44603</v>
      </c>
      <c r="Q7142" s="2">
        <f t="shared" si="6154"/>
        <v>100</v>
      </c>
    </row>
    <row r="7143" spans="1:17">
      <c r="A7143" s="12" t="s">
        <v>2204</v>
      </c>
      <c r="B7143" s="12" t="s">
        <v>2307</v>
      </c>
      <c r="C7143" s="12" t="s">
        <v>88</v>
      </c>
      <c r="D7143" s="12" t="s">
        <v>2308</v>
      </c>
      <c r="E7143" s="11">
        <v>6112</v>
      </c>
      <c r="F7143" s="12" t="s">
        <v>2313</v>
      </c>
      <c r="G7143" s="84">
        <v>107</v>
      </c>
      <c r="H7143" s="13" t="s">
        <v>6</v>
      </c>
      <c r="I7143" s="2">
        <v>9450</v>
      </c>
      <c r="J7143" s="2">
        <v>9450</v>
      </c>
      <c r="K7143" s="2">
        <v>8500</v>
      </c>
      <c r="L7143" s="2">
        <f t="shared" si="6157"/>
        <v>950</v>
      </c>
      <c r="M7143" s="2">
        <v>950</v>
      </c>
      <c r="N7143" s="2"/>
      <c r="O7143" s="2"/>
      <c r="P7143" s="2">
        <f t="shared" si="6159"/>
        <v>9450</v>
      </c>
      <c r="Q7143" s="2">
        <f t="shared" si="6154"/>
        <v>100</v>
      </c>
    </row>
    <row r="7144" spans="1:17">
      <c r="A7144" s="12" t="s">
        <v>2204</v>
      </c>
      <c r="B7144" s="12" t="s">
        <v>2307</v>
      </c>
      <c r="C7144" s="12" t="s">
        <v>88</v>
      </c>
      <c r="D7144" s="12" t="s">
        <v>2308</v>
      </c>
      <c r="E7144" s="18" t="s">
        <v>13</v>
      </c>
      <c r="F7144" s="18" t="s">
        <v>0</v>
      </c>
      <c r="G7144" s="81" t="s">
        <v>0</v>
      </c>
      <c r="H7144" s="18" t="s">
        <v>14</v>
      </c>
      <c r="I7144" s="3">
        <v>212600</v>
      </c>
      <c r="J7144" s="3">
        <f t="shared" ref="J7144:K7144" si="6165">SUM(J7145)</f>
        <v>212600</v>
      </c>
      <c r="K7144" s="3">
        <f t="shared" si="6165"/>
        <v>113257</v>
      </c>
      <c r="L7144" s="3">
        <f t="shared" si="6157"/>
        <v>0</v>
      </c>
      <c r="M7144" s="3">
        <f t="shared" ref="M7144:O7144" si="6166">SUM(M7145)</f>
        <v>0</v>
      </c>
      <c r="N7144" s="3">
        <f t="shared" si="6166"/>
        <v>0</v>
      </c>
      <c r="O7144" s="3">
        <f t="shared" si="6166"/>
        <v>0</v>
      </c>
      <c r="P7144" s="3">
        <f t="shared" si="6159"/>
        <v>113257</v>
      </c>
      <c r="Q7144" s="3">
        <f t="shared" si="6154"/>
        <v>53.272342427093136</v>
      </c>
    </row>
    <row r="7145" spans="1:17">
      <c r="A7145" s="12" t="s">
        <v>2204</v>
      </c>
      <c r="B7145" s="12" t="s">
        <v>2307</v>
      </c>
      <c r="C7145" s="12" t="s">
        <v>88</v>
      </c>
      <c r="D7145" s="12" t="s">
        <v>2308</v>
      </c>
      <c r="E7145" s="11">
        <v>6121</v>
      </c>
      <c r="F7145" s="12"/>
      <c r="G7145" s="84">
        <v>107</v>
      </c>
      <c r="H7145" s="13" t="s">
        <v>15</v>
      </c>
      <c r="I7145" s="2">
        <v>212600</v>
      </c>
      <c r="J7145" s="2">
        <v>212600</v>
      </c>
      <c r="K7145" s="2">
        <v>113257</v>
      </c>
      <c r="L7145" s="2">
        <f t="shared" si="6157"/>
        <v>0</v>
      </c>
      <c r="M7145" s="2"/>
      <c r="N7145" s="2"/>
      <c r="O7145" s="2"/>
      <c r="P7145" s="2">
        <f t="shared" si="6159"/>
        <v>113257</v>
      </c>
      <c r="Q7145" s="2">
        <f t="shared" si="6154"/>
        <v>53.272342427093136</v>
      </c>
    </row>
    <row r="7146" spans="1:17">
      <c r="A7146" s="12" t="s">
        <v>2204</v>
      </c>
      <c r="B7146" s="12" t="s">
        <v>2307</v>
      </c>
      <c r="C7146" s="12" t="s">
        <v>88</v>
      </c>
      <c r="D7146" s="12" t="s">
        <v>2308</v>
      </c>
      <c r="E7146" s="18" t="s">
        <v>16</v>
      </c>
      <c r="F7146" s="18" t="s">
        <v>0</v>
      </c>
      <c r="G7146" s="81" t="s">
        <v>0</v>
      </c>
      <c r="H7146" s="18" t="s">
        <v>17</v>
      </c>
      <c r="I7146" s="3">
        <v>314406</v>
      </c>
      <c r="J7146" s="3">
        <f t="shared" ref="J7146:K7146" si="6167">SUM(J7147:J7155)</f>
        <v>329406</v>
      </c>
      <c r="K7146" s="3">
        <f t="shared" si="6167"/>
        <v>191623</v>
      </c>
      <c r="L7146" s="3">
        <f t="shared" si="6157"/>
        <v>68765</v>
      </c>
      <c r="M7146" s="3">
        <f t="shared" ref="M7146:O7146" si="6168">SUM(M7147:M7155)</f>
        <v>24865</v>
      </c>
      <c r="N7146" s="3">
        <f t="shared" si="6168"/>
        <v>22800</v>
      </c>
      <c r="O7146" s="3">
        <f t="shared" si="6168"/>
        <v>21100</v>
      </c>
      <c r="P7146" s="3">
        <f t="shared" si="6159"/>
        <v>260388</v>
      </c>
      <c r="Q7146" s="3">
        <f t="shared" si="6154"/>
        <v>79.047740478315504</v>
      </c>
    </row>
    <row r="7147" spans="1:17">
      <c r="A7147" s="12" t="s">
        <v>2204</v>
      </c>
      <c r="B7147" s="12" t="s">
        <v>2307</v>
      </c>
      <c r="C7147" s="12" t="s">
        <v>88</v>
      </c>
      <c r="D7147" s="12" t="s">
        <v>2308</v>
      </c>
      <c r="E7147" s="11">
        <v>6131</v>
      </c>
      <c r="F7147" s="12"/>
      <c r="G7147" s="84">
        <v>107</v>
      </c>
      <c r="H7147" s="13" t="s">
        <v>18</v>
      </c>
      <c r="I7147" s="2">
        <v>500</v>
      </c>
      <c r="J7147" s="2">
        <v>500</v>
      </c>
      <c r="K7147" s="2">
        <v>0</v>
      </c>
      <c r="L7147" s="2">
        <f t="shared" si="6157"/>
        <v>0</v>
      </c>
      <c r="M7147" s="2"/>
      <c r="N7147" s="2"/>
      <c r="O7147" s="2"/>
      <c r="P7147" s="2">
        <f t="shared" si="6159"/>
        <v>0</v>
      </c>
      <c r="Q7147" s="2">
        <f t="shared" si="6154"/>
        <v>0</v>
      </c>
    </row>
    <row r="7148" spans="1:17">
      <c r="A7148" s="12" t="s">
        <v>2204</v>
      </c>
      <c r="B7148" s="12" t="s">
        <v>2307</v>
      </c>
      <c r="C7148" s="12" t="s">
        <v>88</v>
      </c>
      <c r="D7148" s="12" t="s">
        <v>2308</v>
      </c>
      <c r="E7148" s="11">
        <v>6132</v>
      </c>
      <c r="F7148" s="12"/>
      <c r="G7148" s="84">
        <v>107</v>
      </c>
      <c r="H7148" s="13" t="s">
        <v>19</v>
      </c>
      <c r="I7148" s="2">
        <v>67600</v>
      </c>
      <c r="J7148" s="2">
        <v>67600</v>
      </c>
      <c r="K7148" s="2">
        <v>46000</v>
      </c>
      <c r="L7148" s="2">
        <f t="shared" si="6157"/>
        <v>3000</v>
      </c>
      <c r="M7148" s="2">
        <v>1000</v>
      </c>
      <c r="N7148" s="2">
        <v>1000</v>
      </c>
      <c r="O7148" s="2">
        <v>1000</v>
      </c>
      <c r="P7148" s="2">
        <f t="shared" si="6159"/>
        <v>49000</v>
      </c>
      <c r="Q7148" s="2">
        <f t="shared" si="6154"/>
        <v>72.485207100591722</v>
      </c>
    </row>
    <row r="7149" spans="1:17">
      <c r="A7149" s="12" t="s">
        <v>2204</v>
      </c>
      <c r="B7149" s="12" t="s">
        <v>2307</v>
      </c>
      <c r="C7149" s="12" t="s">
        <v>88</v>
      </c>
      <c r="D7149" s="12" t="s">
        <v>2308</v>
      </c>
      <c r="E7149" s="11">
        <v>6133</v>
      </c>
      <c r="F7149" s="12"/>
      <c r="G7149" s="84">
        <v>107</v>
      </c>
      <c r="H7149" s="13" t="s">
        <v>20</v>
      </c>
      <c r="I7149" s="2">
        <v>21800</v>
      </c>
      <c r="J7149" s="2">
        <v>21800</v>
      </c>
      <c r="K7149" s="2">
        <v>15000</v>
      </c>
      <c r="L7149" s="2">
        <f t="shared" si="6157"/>
        <v>2400</v>
      </c>
      <c r="M7149" s="2">
        <v>800</v>
      </c>
      <c r="N7149" s="2">
        <v>800</v>
      </c>
      <c r="O7149" s="2">
        <v>800</v>
      </c>
      <c r="P7149" s="2">
        <f t="shared" si="6159"/>
        <v>17400</v>
      </c>
      <c r="Q7149" s="2">
        <f t="shared" si="6154"/>
        <v>79.816513761467888</v>
      </c>
    </row>
    <row r="7150" spans="1:17">
      <c r="A7150" s="12" t="s">
        <v>2204</v>
      </c>
      <c r="B7150" s="12" t="s">
        <v>2307</v>
      </c>
      <c r="C7150" s="12" t="s">
        <v>88</v>
      </c>
      <c r="D7150" s="12" t="s">
        <v>2308</v>
      </c>
      <c r="E7150" s="11">
        <v>6134</v>
      </c>
      <c r="F7150" s="12"/>
      <c r="G7150" s="84">
        <v>107</v>
      </c>
      <c r="H7150" s="13" t="s">
        <v>21</v>
      </c>
      <c r="I7150" s="2">
        <v>91734</v>
      </c>
      <c r="J7150" s="2">
        <v>105234</v>
      </c>
      <c r="K7150" s="2">
        <v>54146</v>
      </c>
      <c r="L7150" s="2">
        <f t="shared" si="6157"/>
        <v>30000</v>
      </c>
      <c r="M7150" s="2">
        <v>10000</v>
      </c>
      <c r="N7150" s="2">
        <v>10000</v>
      </c>
      <c r="O7150" s="2">
        <v>10000</v>
      </c>
      <c r="P7150" s="2">
        <f t="shared" si="6159"/>
        <v>84146</v>
      </c>
      <c r="Q7150" s="2">
        <f t="shared" si="6154"/>
        <v>79.960849155215996</v>
      </c>
    </row>
    <row r="7151" spans="1:17">
      <c r="A7151" s="12" t="s">
        <v>2204</v>
      </c>
      <c r="B7151" s="12" t="s">
        <v>2307</v>
      </c>
      <c r="C7151" s="12" t="s">
        <v>88</v>
      </c>
      <c r="D7151" s="12" t="s">
        <v>2308</v>
      </c>
      <c r="E7151" s="11">
        <v>6135</v>
      </c>
      <c r="F7151" s="12"/>
      <c r="G7151" s="84">
        <v>107</v>
      </c>
      <c r="H7151" s="13" t="s">
        <v>22</v>
      </c>
      <c r="I7151" s="2">
        <v>19817</v>
      </c>
      <c r="J7151" s="2">
        <v>21317</v>
      </c>
      <c r="K7151" s="2">
        <v>8800</v>
      </c>
      <c r="L7151" s="2">
        <f t="shared" si="6157"/>
        <v>4200</v>
      </c>
      <c r="M7151" s="2">
        <v>1200</v>
      </c>
      <c r="N7151" s="2">
        <v>1500</v>
      </c>
      <c r="O7151" s="2">
        <v>1500</v>
      </c>
      <c r="P7151" s="2">
        <f t="shared" si="6159"/>
        <v>13000</v>
      </c>
      <c r="Q7151" s="2">
        <f t="shared" si="6154"/>
        <v>60.984191021250645</v>
      </c>
    </row>
    <row r="7152" spans="1:17">
      <c r="A7152" s="12" t="s">
        <v>2204</v>
      </c>
      <c r="B7152" s="12" t="s">
        <v>2307</v>
      </c>
      <c r="C7152" s="12" t="s">
        <v>88</v>
      </c>
      <c r="D7152" s="12" t="s">
        <v>2308</v>
      </c>
      <c r="E7152" s="11">
        <v>6136</v>
      </c>
      <c r="F7152" s="12"/>
      <c r="G7152" s="84">
        <v>107</v>
      </c>
      <c r="H7152" s="13" t="s">
        <v>23</v>
      </c>
      <c r="I7152" s="2">
        <v>20000</v>
      </c>
      <c r="J7152" s="2">
        <v>20000</v>
      </c>
      <c r="K7152" s="2">
        <v>12400</v>
      </c>
      <c r="L7152" s="2">
        <f t="shared" si="6157"/>
        <v>7600</v>
      </c>
      <c r="M7152" s="2">
        <v>3100</v>
      </c>
      <c r="N7152" s="2">
        <v>3100</v>
      </c>
      <c r="O7152" s="2">
        <v>1400</v>
      </c>
      <c r="P7152" s="2">
        <f t="shared" si="6159"/>
        <v>20000</v>
      </c>
      <c r="Q7152" s="2">
        <f t="shared" si="6154"/>
        <v>100</v>
      </c>
    </row>
    <row r="7153" spans="1:17">
      <c r="A7153" s="12" t="s">
        <v>2204</v>
      </c>
      <c r="B7153" s="12" t="s">
        <v>2307</v>
      </c>
      <c r="C7153" s="12" t="s">
        <v>88</v>
      </c>
      <c r="D7153" s="12" t="s">
        <v>2308</v>
      </c>
      <c r="E7153" s="11">
        <v>6137</v>
      </c>
      <c r="F7153" s="12"/>
      <c r="G7153" s="84">
        <v>107</v>
      </c>
      <c r="H7153" s="13" t="s">
        <v>24</v>
      </c>
      <c r="I7153" s="2">
        <v>35000</v>
      </c>
      <c r="J7153" s="2">
        <v>35000</v>
      </c>
      <c r="K7153" s="2">
        <v>19000</v>
      </c>
      <c r="L7153" s="2">
        <f t="shared" si="6157"/>
        <v>5000</v>
      </c>
      <c r="M7153" s="2">
        <v>1000</v>
      </c>
      <c r="N7153" s="2">
        <v>2000</v>
      </c>
      <c r="O7153" s="2">
        <v>2000</v>
      </c>
      <c r="P7153" s="2">
        <f t="shared" si="6159"/>
        <v>24000</v>
      </c>
      <c r="Q7153" s="2">
        <f t="shared" si="6154"/>
        <v>68.571428571428569</v>
      </c>
    </row>
    <row r="7154" spans="1:17">
      <c r="A7154" s="12" t="s">
        <v>2204</v>
      </c>
      <c r="B7154" s="12" t="s">
        <v>2307</v>
      </c>
      <c r="C7154" s="12" t="s">
        <v>88</v>
      </c>
      <c r="D7154" s="12" t="s">
        <v>2308</v>
      </c>
      <c r="E7154" s="11">
        <v>6138</v>
      </c>
      <c r="F7154" s="12"/>
      <c r="G7154" s="84">
        <v>107</v>
      </c>
      <c r="H7154" s="13" t="s">
        <v>25</v>
      </c>
      <c r="I7154" s="2">
        <v>7365</v>
      </c>
      <c r="J7154" s="2">
        <v>7365</v>
      </c>
      <c r="K7154" s="2">
        <v>5500</v>
      </c>
      <c r="L7154" s="2">
        <f t="shared" si="6157"/>
        <v>1865</v>
      </c>
      <c r="M7154" s="2">
        <v>1865</v>
      </c>
      <c r="N7154" s="2"/>
      <c r="O7154" s="2"/>
      <c r="P7154" s="2">
        <f t="shared" si="6159"/>
        <v>7365</v>
      </c>
      <c r="Q7154" s="2">
        <f t="shared" si="6154"/>
        <v>100</v>
      </c>
    </row>
    <row r="7155" spans="1:17">
      <c r="A7155" s="17" t="s">
        <v>2204</v>
      </c>
      <c r="B7155" s="17" t="s">
        <v>2307</v>
      </c>
      <c r="C7155" s="17" t="s">
        <v>88</v>
      </c>
      <c r="D7155" s="17" t="s">
        <v>2308</v>
      </c>
      <c r="E7155" s="17" t="s">
        <v>99</v>
      </c>
      <c r="F7155" s="12" t="s">
        <v>0</v>
      </c>
      <c r="G7155" s="84" t="s">
        <v>0</v>
      </c>
      <c r="H7155" s="18" t="s">
        <v>26</v>
      </c>
      <c r="I7155" s="3">
        <v>50590</v>
      </c>
      <c r="J7155" s="3">
        <f t="shared" ref="J7155:K7155" si="6169">SUM(J7156:J7158)</f>
        <v>50590</v>
      </c>
      <c r="K7155" s="3">
        <f t="shared" si="6169"/>
        <v>30777</v>
      </c>
      <c r="L7155" s="3">
        <f t="shared" si="6157"/>
        <v>14700</v>
      </c>
      <c r="M7155" s="3">
        <f t="shared" ref="M7155:O7155" si="6170">SUM(M7156:M7158)</f>
        <v>5900</v>
      </c>
      <c r="N7155" s="3">
        <f t="shared" si="6170"/>
        <v>4400</v>
      </c>
      <c r="O7155" s="3">
        <f t="shared" si="6170"/>
        <v>4400</v>
      </c>
      <c r="P7155" s="3">
        <f t="shared" si="6159"/>
        <v>45477</v>
      </c>
      <c r="Q7155" s="3">
        <f t="shared" si="6154"/>
        <v>89.893259537457993</v>
      </c>
    </row>
    <row r="7156" spans="1:17">
      <c r="A7156" s="12" t="s">
        <v>2204</v>
      </c>
      <c r="B7156" s="12" t="s">
        <v>2307</v>
      </c>
      <c r="C7156" s="12" t="s">
        <v>88</v>
      </c>
      <c r="D7156" s="12" t="s">
        <v>2308</v>
      </c>
      <c r="E7156" s="11">
        <v>6139</v>
      </c>
      <c r="F7156" s="12"/>
      <c r="G7156" s="84">
        <v>107</v>
      </c>
      <c r="H7156" s="13" t="s">
        <v>26</v>
      </c>
      <c r="I7156" s="2">
        <v>39157</v>
      </c>
      <c r="J7156" s="2">
        <v>39157</v>
      </c>
      <c r="K7156" s="2">
        <v>25000</v>
      </c>
      <c r="L7156" s="2">
        <f t="shared" si="6157"/>
        <v>12000</v>
      </c>
      <c r="M7156" s="2">
        <v>5000</v>
      </c>
      <c r="N7156" s="2">
        <v>3500</v>
      </c>
      <c r="O7156" s="2">
        <v>3500</v>
      </c>
      <c r="P7156" s="2">
        <f t="shared" si="6159"/>
        <v>37000</v>
      </c>
      <c r="Q7156" s="2">
        <f t="shared" si="6154"/>
        <v>94.491406389662131</v>
      </c>
    </row>
    <row r="7157" spans="1:17">
      <c r="A7157" s="12" t="s">
        <v>2204</v>
      </c>
      <c r="B7157" s="12" t="s">
        <v>2307</v>
      </c>
      <c r="C7157" s="12" t="s">
        <v>88</v>
      </c>
      <c r="D7157" s="12" t="s">
        <v>2308</v>
      </c>
      <c r="E7157" s="11">
        <v>6139</v>
      </c>
      <c r="F7157" s="12" t="s">
        <v>2314</v>
      </c>
      <c r="G7157" s="84">
        <v>107</v>
      </c>
      <c r="H7157" s="13" t="s">
        <v>108</v>
      </c>
      <c r="I7157" s="2">
        <v>5933</v>
      </c>
      <c r="J7157" s="2">
        <v>5933</v>
      </c>
      <c r="K7157" s="2">
        <v>3577</v>
      </c>
      <c r="L7157" s="2">
        <f t="shared" si="6157"/>
        <v>1200</v>
      </c>
      <c r="M7157" s="2">
        <v>400</v>
      </c>
      <c r="N7157" s="2">
        <v>400</v>
      </c>
      <c r="O7157" s="2">
        <v>400</v>
      </c>
      <c r="P7157" s="2">
        <f t="shared" si="6159"/>
        <v>4777</v>
      </c>
      <c r="Q7157" s="2">
        <f t="shared" si="6154"/>
        <v>80.51575931232091</v>
      </c>
    </row>
    <row r="7158" spans="1:17" ht="22.5">
      <c r="A7158" s="12" t="s">
        <v>2204</v>
      </c>
      <c r="B7158" s="12" t="s">
        <v>2307</v>
      </c>
      <c r="C7158" s="12" t="s">
        <v>88</v>
      </c>
      <c r="D7158" s="12" t="s">
        <v>2308</v>
      </c>
      <c r="E7158" s="11">
        <v>6139</v>
      </c>
      <c r="F7158" s="12" t="s">
        <v>2315</v>
      </c>
      <c r="G7158" s="84">
        <v>107</v>
      </c>
      <c r="H7158" s="13" t="s">
        <v>114</v>
      </c>
      <c r="I7158" s="2">
        <v>5500</v>
      </c>
      <c r="J7158" s="2">
        <v>5500</v>
      </c>
      <c r="K7158" s="2">
        <v>2200</v>
      </c>
      <c r="L7158" s="2">
        <f t="shared" si="6157"/>
        <v>1500</v>
      </c>
      <c r="M7158" s="2">
        <v>500</v>
      </c>
      <c r="N7158" s="2">
        <v>500</v>
      </c>
      <c r="O7158" s="2">
        <v>500</v>
      </c>
      <c r="P7158" s="2">
        <f t="shared" si="6159"/>
        <v>3700</v>
      </c>
      <c r="Q7158" s="2">
        <f t="shared" si="6154"/>
        <v>67.272727272727266</v>
      </c>
    </row>
    <row r="7159" spans="1:17" ht="22.5">
      <c r="A7159" s="17" t="s">
        <v>0</v>
      </c>
      <c r="B7159" s="17" t="s">
        <v>0</v>
      </c>
      <c r="C7159" s="17" t="s">
        <v>0</v>
      </c>
      <c r="D7159" s="18" t="s">
        <v>0</v>
      </c>
      <c r="E7159" s="18" t="s">
        <v>0</v>
      </c>
      <c r="F7159" s="18" t="s">
        <v>0</v>
      </c>
      <c r="G7159" s="81" t="s">
        <v>0</v>
      </c>
      <c r="H7159" s="24" t="s">
        <v>36</v>
      </c>
      <c r="I7159" s="29">
        <v>600</v>
      </c>
      <c r="J7159" s="29">
        <f t="shared" ref="J7159:K7160" si="6171">SUM(J7160)</f>
        <v>600</v>
      </c>
      <c r="K7159" s="29">
        <f t="shared" si="6171"/>
        <v>0</v>
      </c>
      <c r="L7159" s="29">
        <f t="shared" si="6157"/>
        <v>0</v>
      </c>
      <c r="M7159" s="29">
        <f t="shared" ref="M7159:O7160" si="6172">SUM(M7160)</f>
        <v>0</v>
      </c>
      <c r="N7159" s="29">
        <f t="shared" si="6172"/>
        <v>0</v>
      </c>
      <c r="O7159" s="29">
        <f t="shared" si="6172"/>
        <v>0</v>
      </c>
      <c r="P7159" s="29">
        <f t="shared" si="6159"/>
        <v>0</v>
      </c>
      <c r="Q7159" s="29">
        <f t="shared" si="6154"/>
        <v>0</v>
      </c>
    </row>
    <row r="7160" spans="1:17">
      <c r="A7160" s="12" t="s">
        <v>2204</v>
      </c>
      <c r="B7160" s="12" t="s">
        <v>2307</v>
      </c>
      <c r="C7160" s="12" t="s">
        <v>88</v>
      </c>
      <c r="D7160" s="12" t="s">
        <v>2308</v>
      </c>
      <c r="E7160" s="18" t="s">
        <v>28</v>
      </c>
      <c r="F7160" s="18" t="s">
        <v>0</v>
      </c>
      <c r="G7160" s="81" t="s">
        <v>0</v>
      </c>
      <c r="H7160" s="18" t="s">
        <v>29</v>
      </c>
      <c r="I7160" s="3">
        <v>600</v>
      </c>
      <c r="J7160" s="3">
        <f t="shared" si="6171"/>
        <v>600</v>
      </c>
      <c r="K7160" s="3">
        <f t="shared" si="6171"/>
        <v>0</v>
      </c>
      <c r="L7160" s="3">
        <f t="shared" si="6157"/>
        <v>0</v>
      </c>
      <c r="M7160" s="3">
        <f t="shared" si="6172"/>
        <v>0</v>
      </c>
      <c r="N7160" s="3">
        <f t="shared" si="6172"/>
        <v>0</v>
      </c>
      <c r="O7160" s="3">
        <f t="shared" si="6172"/>
        <v>0</v>
      </c>
      <c r="P7160" s="3">
        <f t="shared" si="6159"/>
        <v>0</v>
      </c>
      <c r="Q7160" s="3">
        <f t="shared" si="6154"/>
        <v>0</v>
      </c>
    </row>
    <row r="7161" spans="1:17">
      <c r="A7161" s="17" t="s">
        <v>2204</v>
      </c>
      <c r="B7161" s="17" t="s">
        <v>2307</v>
      </c>
      <c r="C7161" s="17" t="s">
        <v>88</v>
      </c>
      <c r="D7161" s="17" t="s">
        <v>2308</v>
      </c>
      <c r="E7161" s="17" t="s">
        <v>120</v>
      </c>
      <c r="F7161" s="12" t="s">
        <v>0</v>
      </c>
      <c r="G7161" s="84" t="s">
        <v>0</v>
      </c>
      <c r="H7161" s="18" t="s">
        <v>35</v>
      </c>
      <c r="I7161" s="3">
        <v>600</v>
      </c>
      <c r="J7161" s="3">
        <f t="shared" ref="J7161" si="6173">SUM(J7162:J7163)</f>
        <v>600</v>
      </c>
      <c r="K7161" s="3">
        <f t="shared" ref="K7161" si="6174">SUM(K7162:K7163)</f>
        <v>0</v>
      </c>
      <c r="L7161" s="3">
        <f t="shared" si="6157"/>
        <v>0</v>
      </c>
      <c r="M7161" s="3">
        <f t="shared" ref="M7161:O7161" si="6175">SUM(M7162:M7163)</f>
        <v>0</v>
      </c>
      <c r="N7161" s="3">
        <f t="shared" si="6175"/>
        <v>0</v>
      </c>
      <c r="O7161" s="3">
        <f t="shared" si="6175"/>
        <v>0</v>
      </c>
      <c r="P7161" s="3">
        <f t="shared" si="6159"/>
        <v>0</v>
      </c>
      <c r="Q7161" s="3">
        <f t="shared" si="6154"/>
        <v>0</v>
      </c>
    </row>
    <row r="7162" spans="1:17">
      <c r="A7162" s="12" t="s">
        <v>2204</v>
      </c>
      <c r="B7162" s="12" t="s">
        <v>2307</v>
      </c>
      <c r="C7162" s="12" t="s">
        <v>88</v>
      </c>
      <c r="D7162" s="12" t="s">
        <v>2308</v>
      </c>
      <c r="E7162" s="11">
        <v>6148</v>
      </c>
      <c r="F7162" s="12"/>
      <c r="G7162" s="84">
        <v>107</v>
      </c>
      <c r="H7162" s="13" t="s">
        <v>35</v>
      </c>
      <c r="I7162" s="2">
        <v>500</v>
      </c>
      <c r="J7162" s="2">
        <v>500</v>
      </c>
      <c r="K7162" s="2">
        <v>0</v>
      </c>
      <c r="L7162" s="2">
        <f t="shared" si="6157"/>
        <v>0</v>
      </c>
      <c r="M7162" s="2"/>
      <c r="N7162" s="2"/>
      <c r="O7162" s="2"/>
      <c r="P7162" s="2">
        <f t="shared" si="6159"/>
        <v>0</v>
      </c>
      <c r="Q7162" s="2">
        <f t="shared" si="6154"/>
        <v>0</v>
      </c>
    </row>
    <row r="7163" spans="1:17">
      <c r="A7163" s="12" t="s">
        <v>2204</v>
      </c>
      <c r="B7163" s="12" t="s">
        <v>2307</v>
      </c>
      <c r="C7163" s="12" t="s">
        <v>88</v>
      </c>
      <c r="D7163" s="12" t="s">
        <v>2308</v>
      </c>
      <c r="E7163" s="11">
        <v>6148</v>
      </c>
      <c r="F7163" s="12" t="s">
        <v>2316</v>
      </c>
      <c r="G7163" s="84">
        <v>107</v>
      </c>
      <c r="H7163" s="13" t="s">
        <v>403</v>
      </c>
      <c r="I7163" s="2">
        <v>100</v>
      </c>
      <c r="J7163" s="2">
        <v>100</v>
      </c>
      <c r="K7163" s="2">
        <v>0</v>
      </c>
      <c r="L7163" s="2">
        <f t="shared" si="6157"/>
        <v>0</v>
      </c>
      <c r="M7163" s="2"/>
      <c r="N7163" s="2"/>
      <c r="O7163" s="2"/>
      <c r="P7163" s="2">
        <f t="shared" si="6159"/>
        <v>0</v>
      </c>
      <c r="Q7163" s="2">
        <f t="shared" si="6154"/>
        <v>0</v>
      </c>
    </row>
    <row r="7164" spans="1:17" ht="22.5">
      <c r="A7164" s="17" t="s">
        <v>0</v>
      </c>
      <c r="B7164" s="17" t="s">
        <v>0</v>
      </c>
      <c r="C7164" s="17" t="s">
        <v>0</v>
      </c>
      <c r="D7164" s="18" t="s">
        <v>0</v>
      </c>
      <c r="E7164" s="18" t="s">
        <v>0</v>
      </c>
      <c r="F7164" s="18" t="s">
        <v>0</v>
      </c>
      <c r="G7164" s="81" t="s">
        <v>0</v>
      </c>
      <c r="H7164" s="24" t="s">
        <v>58</v>
      </c>
      <c r="I7164" s="29">
        <v>30000</v>
      </c>
      <c r="J7164" s="29">
        <f t="shared" ref="J7164:K7165" si="6176">SUM(J7165)</f>
        <v>30000</v>
      </c>
      <c r="K7164" s="29">
        <f t="shared" si="6176"/>
        <v>21500</v>
      </c>
      <c r="L7164" s="29">
        <f t="shared" si="6157"/>
        <v>4500</v>
      </c>
      <c r="M7164" s="29">
        <f t="shared" ref="M7164:O7165" si="6177">SUM(M7165)</f>
        <v>1500</v>
      </c>
      <c r="N7164" s="29">
        <f t="shared" si="6177"/>
        <v>1500</v>
      </c>
      <c r="O7164" s="29">
        <f t="shared" si="6177"/>
        <v>1500</v>
      </c>
      <c r="P7164" s="29">
        <f t="shared" si="6159"/>
        <v>26000</v>
      </c>
      <c r="Q7164" s="29">
        <f t="shared" si="6154"/>
        <v>86.666666666666671</v>
      </c>
    </row>
    <row r="7165" spans="1:17">
      <c r="A7165" s="12" t="s">
        <v>2204</v>
      </c>
      <c r="B7165" s="12" t="s">
        <v>2307</v>
      </c>
      <c r="C7165" s="12" t="s">
        <v>88</v>
      </c>
      <c r="D7165" s="12" t="s">
        <v>2308</v>
      </c>
      <c r="E7165" s="18" t="s">
        <v>50</v>
      </c>
      <c r="F7165" s="18" t="s">
        <v>0</v>
      </c>
      <c r="G7165" s="81" t="s">
        <v>0</v>
      </c>
      <c r="H7165" s="18" t="s">
        <v>51</v>
      </c>
      <c r="I7165" s="3">
        <v>30000</v>
      </c>
      <c r="J7165" s="3">
        <f t="shared" si="6176"/>
        <v>30000</v>
      </c>
      <c r="K7165" s="3">
        <f t="shared" si="6176"/>
        <v>21500</v>
      </c>
      <c r="L7165" s="3">
        <f t="shared" si="6157"/>
        <v>4500</v>
      </c>
      <c r="M7165" s="3">
        <f t="shared" si="6177"/>
        <v>1500</v>
      </c>
      <c r="N7165" s="3">
        <f t="shared" si="6177"/>
        <v>1500</v>
      </c>
      <c r="O7165" s="3">
        <f t="shared" si="6177"/>
        <v>1500</v>
      </c>
      <c r="P7165" s="3">
        <f t="shared" si="6159"/>
        <v>26000</v>
      </c>
      <c r="Q7165" s="3">
        <f t="shared" si="6154"/>
        <v>86.666666666666671</v>
      </c>
    </row>
    <row r="7166" spans="1:17">
      <c r="A7166" s="12" t="s">
        <v>2204</v>
      </c>
      <c r="B7166" s="12" t="s">
        <v>2307</v>
      </c>
      <c r="C7166" s="12" t="s">
        <v>88</v>
      </c>
      <c r="D7166" s="12" t="s">
        <v>2308</v>
      </c>
      <c r="E7166" s="11">
        <v>8213</v>
      </c>
      <c r="F7166" s="12"/>
      <c r="G7166" s="84">
        <v>107</v>
      </c>
      <c r="H7166" s="13" t="s">
        <v>54</v>
      </c>
      <c r="I7166" s="2">
        <v>30000</v>
      </c>
      <c r="J7166" s="2">
        <v>30000</v>
      </c>
      <c r="K7166" s="2">
        <v>21500</v>
      </c>
      <c r="L7166" s="2">
        <f t="shared" si="6157"/>
        <v>4500</v>
      </c>
      <c r="M7166" s="2">
        <v>1500</v>
      </c>
      <c r="N7166" s="2">
        <v>1500</v>
      </c>
      <c r="O7166" s="2">
        <v>1500</v>
      </c>
      <c r="P7166" s="2">
        <f t="shared" si="6159"/>
        <v>26000</v>
      </c>
      <c r="Q7166" s="2">
        <f t="shared" si="6154"/>
        <v>86.666666666666671</v>
      </c>
    </row>
    <row r="7167" spans="1:17" ht="22.5">
      <c r="A7167" s="13" t="s">
        <v>0</v>
      </c>
      <c r="B7167" s="13" t="s">
        <v>0</v>
      </c>
      <c r="C7167" s="13" t="s">
        <v>0</v>
      </c>
      <c r="D7167" s="13" t="s">
        <v>0</v>
      </c>
      <c r="E7167" s="13" t="s">
        <v>0</v>
      </c>
      <c r="F7167" s="13" t="s">
        <v>0</v>
      </c>
      <c r="G7167" s="84" t="s">
        <v>0</v>
      </c>
      <c r="H7167" s="24" t="s">
        <v>2317</v>
      </c>
      <c r="I7167" s="29">
        <v>2925305</v>
      </c>
      <c r="J7167" s="29">
        <f t="shared" ref="J7167:K7167" si="6178">SUM(J7164,J7159,J7136)</f>
        <v>2954222</v>
      </c>
      <c r="K7167" s="29">
        <f t="shared" si="6178"/>
        <v>1608587</v>
      </c>
      <c r="L7167" s="29">
        <f t="shared" si="6157"/>
        <v>630715</v>
      </c>
      <c r="M7167" s="29">
        <f t="shared" ref="M7167:O7167" si="6179">SUM(M7164,M7159,M7136)</f>
        <v>172815</v>
      </c>
      <c r="N7167" s="29">
        <f t="shared" si="6179"/>
        <v>229800</v>
      </c>
      <c r="O7167" s="29">
        <f t="shared" si="6179"/>
        <v>228100</v>
      </c>
      <c r="P7167" s="29">
        <f t="shared" si="6159"/>
        <v>2239302</v>
      </c>
      <c r="Q7167" s="29">
        <f t="shared" si="6154"/>
        <v>75.800058357157994</v>
      </c>
    </row>
    <row r="7168" spans="1:17" ht="15.75" thickBot="1">
      <c r="A7168" s="13" t="s">
        <v>0</v>
      </c>
      <c r="B7168" s="13" t="s">
        <v>0</v>
      </c>
      <c r="C7168" s="13" t="s">
        <v>0</v>
      </c>
      <c r="D7168" s="13" t="s">
        <v>0</v>
      </c>
      <c r="E7168" s="13" t="s">
        <v>0</v>
      </c>
      <c r="F7168" s="13" t="s">
        <v>0</v>
      </c>
      <c r="G7168" s="84" t="s">
        <v>0</v>
      </c>
      <c r="H7168" s="18" t="s">
        <v>125</v>
      </c>
      <c r="I7168" s="3">
        <v>62</v>
      </c>
      <c r="J7168" s="3">
        <v>62</v>
      </c>
      <c r="K7168" s="3">
        <v>0</v>
      </c>
      <c r="L7168" s="3">
        <f t="shared" si="6157"/>
        <v>0</v>
      </c>
      <c r="M7168" s="3"/>
      <c r="N7168" s="3"/>
      <c r="O7168" s="3"/>
      <c r="P7168" s="3">
        <f t="shared" si="6159"/>
        <v>0</v>
      </c>
      <c r="Q7168" s="3">
        <f t="shared" si="6154"/>
        <v>0</v>
      </c>
    </row>
    <row r="7169" spans="1:17" ht="45.75" thickBot="1">
      <c r="A7169" s="109" t="s">
        <v>0</v>
      </c>
      <c r="B7169" s="109" t="s">
        <v>0</v>
      </c>
      <c r="C7169" s="109" t="s">
        <v>0</v>
      </c>
      <c r="D7169" s="109" t="s">
        <v>0</v>
      </c>
      <c r="E7169" s="109" t="s">
        <v>0</v>
      </c>
      <c r="F7169" s="109" t="s">
        <v>0</v>
      </c>
      <c r="G7169" s="121" t="s">
        <v>0</v>
      </c>
      <c r="H7169" s="1" t="s">
        <v>126</v>
      </c>
      <c r="I7169" s="1" t="s">
        <v>3016</v>
      </c>
      <c r="J7169" s="1" t="s">
        <v>3199</v>
      </c>
      <c r="K7169" s="1" t="s">
        <v>3198</v>
      </c>
      <c r="L7169" s="1" t="s">
        <v>3191</v>
      </c>
      <c r="M7169" s="1" t="s">
        <v>3193</v>
      </c>
      <c r="N7169" s="1" t="s">
        <v>3194</v>
      </c>
      <c r="O7169" s="1" t="s">
        <v>3195</v>
      </c>
      <c r="P7169" s="1" t="s">
        <v>3192</v>
      </c>
      <c r="Q7169" s="1" t="s">
        <v>3185</v>
      </c>
    </row>
    <row r="7170" spans="1:17">
      <c r="A7170" s="110"/>
      <c r="B7170" s="110"/>
      <c r="C7170" s="110"/>
      <c r="D7170" s="110"/>
      <c r="E7170" s="110"/>
      <c r="F7170" s="110"/>
      <c r="G7170" s="122"/>
      <c r="H7170" s="26" t="s">
        <v>0</v>
      </c>
      <c r="I7170" s="28">
        <v>1</v>
      </c>
      <c r="J7170" s="28">
        <v>2</v>
      </c>
      <c r="K7170" s="28">
        <v>3</v>
      </c>
      <c r="L7170" s="28" t="s">
        <v>3186</v>
      </c>
      <c r="M7170" s="28">
        <v>5</v>
      </c>
      <c r="N7170" s="28">
        <v>6</v>
      </c>
      <c r="O7170" s="28">
        <v>7</v>
      </c>
      <c r="P7170" s="28" t="s">
        <v>3187</v>
      </c>
      <c r="Q7170" s="28">
        <v>9</v>
      </c>
    </row>
    <row r="7171" spans="1:17">
      <c r="A7171" s="110"/>
      <c r="B7171" s="110"/>
      <c r="C7171" s="110"/>
      <c r="D7171" s="110"/>
      <c r="E7171" s="110"/>
      <c r="F7171" s="110"/>
      <c r="G7171" s="122"/>
      <c r="H7171" s="8" t="s">
        <v>418</v>
      </c>
      <c r="I7171" s="9">
        <v>2925305</v>
      </c>
      <c r="J7171" s="9">
        <f t="shared" ref="J7171" si="6180">SUM(J7167)</f>
        <v>2954222</v>
      </c>
      <c r="K7171" s="9">
        <f t="shared" ref="K7171" si="6181">SUM(K7167)</f>
        <v>1608587</v>
      </c>
      <c r="L7171" s="9">
        <f t="shared" ref="L7171:L7172" si="6182">M7171+N7171+O7171</f>
        <v>630715</v>
      </c>
      <c r="M7171" s="9">
        <f t="shared" ref="M7171:O7171" si="6183">SUM(M7167)</f>
        <v>172815</v>
      </c>
      <c r="N7171" s="9">
        <f t="shared" si="6183"/>
        <v>229800</v>
      </c>
      <c r="O7171" s="9">
        <f t="shared" si="6183"/>
        <v>228100</v>
      </c>
      <c r="P7171" s="9">
        <f t="shared" ref="P7171:P7172" si="6184">SUM(K7171+L7171)</f>
        <v>2239302</v>
      </c>
      <c r="Q7171" s="9">
        <f t="shared" si="6154"/>
        <v>75.800058357157994</v>
      </c>
    </row>
    <row r="7172" spans="1:17">
      <c r="A7172" s="110"/>
      <c r="B7172" s="110"/>
      <c r="C7172" s="110"/>
      <c r="D7172" s="110"/>
      <c r="E7172" s="110"/>
      <c r="F7172" s="110"/>
      <c r="G7172" s="122"/>
      <c r="H7172" s="10" t="s">
        <v>68</v>
      </c>
      <c r="I7172" s="9">
        <v>2925305</v>
      </c>
      <c r="J7172" s="9">
        <f t="shared" ref="J7172" si="6185">SUM(J7171)</f>
        <v>2954222</v>
      </c>
      <c r="K7172" s="9">
        <f t="shared" ref="K7172" si="6186">SUM(K7171)</f>
        <v>1608587</v>
      </c>
      <c r="L7172" s="9">
        <f t="shared" si="6182"/>
        <v>630715</v>
      </c>
      <c r="M7172" s="9">
        <f t="shared" ref="M7172:O7172" si="6187">SUM(M7171)</f>
        <v>172815</v>
      </c>
      <c r="N7172" s="9">
        <f t="shared" si="6187"/>
        <v>229800</v>
      </c>
      <c r="O7172" s="9">
        <f t="shared" si="6187"/>
        <v>228100</v>
      </c>
      <c r="P7172" s="9">
        <f t="shared" si="6184"/>
        <v>2239302</v>
      </c>
      <c r="Q7172" s="9">
        <f t="shared" si="6154"/>
        <v>75.800058357157994</v>
      </c>
    </row>
    <row r="7173" spans="1:17">
      <c r="A7173" s="111"/>
      <c r="B7173" s="111"/>
      <c r="C7173" s="111"/>
      <c r="D7173" s="111"/>
      <c r="E7173" s="111"/>
      <c r="F7173" s="111"/>
      <c r="G7173" s="123"/>
      <c r="Q7173" t="str">
        <f t="shared" si="6154"/>
        <v>-</v>
      </c>
    </row>
    <row r="7174" spans="1:17">
      <c r="A7174" s="13" t="s">
        <v>0</v>
      </c>
      <c r="B7174" s="13" t="s">
        <v>0</v>
      </c>
      <c r="C7174" s="13" t="s">
        <v>0</v>
      </c>
      <c r="D7174" s="13" t="s">
        <v>0</v>
      </c>
      <c r="E7174" s="13" t="s">
        <v>0</v>
      </c>
      <c r="F7174" s="13" t="s">
        <v>0</v>
      </c>
      <c r="G7174" s="84" t="s">
        <v>0</v>
      </c>
      <c r="H7174" s="24" t="s">
        <v>2318</v>
      </c>
      <c r="I7174" s="29">
        <v>2925305</v>
      </c>
      <c r="J7174" s="29">
        <f t="shared" ref="J7174" si="6188">SUM(J7167)</f>
        <v>2954222</v>
      </c>
      <c r="K7174" s="29">
        <f t="shared" ref="K7174" si="6189">SUM(K7167)</f>
        <v>1608587</v>
      </c>
      <c r="L7174" s="29">
        <f t="shared" ref="L7174:L7175" si="6190">M7174+N7174+O7174</f>
        <v>630715</v>
      </c>
      <c r="M7174" s="29">
        <f t="shared" ref="M7174:O7174" si="6191">SUM(M7167)</f>
        <v>172815</v>
      </c>
      <c r="N7174" s="29">
        <f t="shared" si="6191"/>
        <v>229800</v>
      </c>
      <c r="O7174" s="29">
        <f t="shared" si="6191"/>
        <v>228100</v>
      </c>
      <c r="P7174" s="29">
        <f t="shared" ref="P7174:P7175" si="6192">SUM(K7174+L7174)</f>
        <v>2239302</v>
      </c>
      <c r="Q7174" s="29">
        <f t="shared" si="6154"/>
        <v>75.800058357157994</v>
      </c>
    </row>
    <row r="7175" spans="1:17">
      <c r="A7175" s="13" t="s">
        <v>0</v>
      </c>
      <c r="B7175" s="13" t="s">
        <v>0</v>
      </c>
      <c r="C7175" s="13" t="s">
        <v>0</v>
      </c>
      <c r="D7175" s="13" t="s">
        <v>0</v>
      </c>
      <c r="E7175" s="13" t="s">
        <v>0</v>
      </c>
      <c r="F7175" s="13" t="s">
        <v>0</v>
      </c>
      <c r="G7175" s="84" t="s">
        <v>0</v>
      </c>
      <c r="H7175" s="18" t="s">
        <v>125</v>
      </c>
      <c r="I7175" s="3">
        <v>62</v>
      </c>
      <c r="J7175" s="3">
        <f>J7168</f>
        <v>62</v>
      </c>
      <c r="K7175" s="3">
        <f>K7168</f>
        <v>0</v>
      </c>
      <c r="L7175" s="3">
        <f t="shared" si="6190"/>
        <v>0</v>
      </c>
      <c r="M7175" s="3">
        <f>M7168</f>
        <v>0</v>
      </c>
      <c r="N7175" s="3">
        <f t="shared" ref="N7175:O7175" si="6193">N7168</f>
        <v>0</v>
      </c>
      <c r="O7175" s="3">
        <f t="shared" si="6193"/>
        <v>0</v>
      </c>
      <c r="P7175" s="3">
        <f t="shared" si="6192"/>
        <v>0</v>
      </c>
      <c r="Q7175" s="3">
        <f t="shared" si="6154"/>
        <v>0</v>
      </c>
    </row>
    <row r="7176" spans="1:17">
      <c r="A7176" s="13" t="s">
        <v>0</v>
      </c>
      <c r="B7176" s="13" t="s">
        <v>0</v>
      </c>
      <c r="C7176" s="13" t="s">
        <v>0</v>
      </c>
      <c r="D7176" s="13" t="s">
        <v>0</v>
      </c>
      <c r="E7176" s="13" t="s">
        <v>0</v>
      </c>
      <c r="F7176" s="13" t="s">
        <v>0</v>
      </c>
      <c r="G7176" s="84" t="s">
        <v>0</v>
      </c>
      <c r="H7176" s="7" t="s">
        <v>0</v>
      </c>
      <c r="I7176" s="30"/>
      <c r="J7176" s="30"/>
      <c r="K7176" s="30"/>
      <c r="L7176" s="30"/>
      <c r="M7176" s="30"/>
      <c r="N7176" s="30"/>
      <c r="O7176" s="30"/>
      <c r="P7176" s="30"/>
      <c r="Q7176" s="30" t="str">
        <f t="shared" si="6154"/>
        <v>-</v>
      </c>
    </row>
    <row r="7177" spans="1:17">
      <c r="A7177" s="13" t="s">
        <v>0</v>
      </c>
      <c r="B7177" s="13" t="s">
        <v>0</v>
      </c>
      <c r="C7177" s="13" t="s">
        <v>0</v>
      </c>
      <c r="D7177" s="13" t="s">
        <v>0</v>
      </c>
      <c r="E7177" s="13" t="s">
        <v>0</v>
      </c>
      <c r="F7177" s="13" t="s">
        <v>0</v>
      </c>
      <c r="G7177" s="84" t="s">
        <v>0</v>
      </c>
      <c r="H7177" s="24" t="s">
        <v>2319</v>
      </c>
      <c r="I7177" s="31">
        <v>140229402</v>
      </c>
      <c r="J7177" s="31">
        <f>SUM(J6902,J6848)</f>
        <v>121860412</v>
      </c>
      <c r="K7177" s="31">
        <f>SUM(K6902,K6848)</f>
        <v>67762472</v>
      </c>
      <c r="L7177" s="31">
        <f t="shared" ref="L7177:L7178" si="6194">M7177+N7177+O7177</f>
        <v>34412562</v>
      </c>
      <c r="M7177" s="31">
        <f>SUM(M6902,M6848)</f>
        <v>11625724</v>
      </c>
      <c r="N7177" s="31">
        <f t="shared" ref="N7177:O7177" si="6195">SUM(N6902,N6848)</f>
        <v>11432419</v>
      </c>
      <c r="O7177" s="31">
        <f t="shared" si="6195"/>
        <v>11354419</v>
      </c>
      <c r="P7177" s="31">
        <f t="shared" ref="P7177:P7178" si="6196">SUM(K7177+L7177)</f>
        <v>102175034</v>
      </c>
      <c r="Q7177" s="31">
        <f t="shared" si="6154"/>
        <v>83.845961393926686</v>
      </c>
    </row>
    <row r="7178" spans="1:17">
      <c r="A7178" s="13" t="s">
        <v>0</v>
      </c>
      <c r="B7178" s="13" t="s">
        <v>0</v>
      </c>
      <c r="C7178" s="13" t="s">
        <v>0</v>
      </c>
      <c r="D7178" s="13" t="s">
        <v>0</v>
      </c>
      <c r="E7178" s="13" t="s">
        <v>0</v>
      </c>
      <c r="F7178" s="13" t="s">
        <v>0</v>
      </c>
      <c r="G7178" s="84" t="s">
        <v>0</v>
      </c>
      <c r="H7178" s="18" t="s">
        <v>155</v>
      </c>
      <c r="I7178" s="3">
        <v>519</v>
      </c>
      <c r="J7178" s="3">
        <f>J6858+J6950+J6994+J7039+J7084+J7130+J7175</f>
        <v>519</v>
      </c>
      <c r="K7178" s="3">
        <f>K6858+K6950+K6994+K7039+K7084+K7130+K7175</f>
        <v>0</v>
      </c>
      <c r="L7178" s="3">
        <f t="shared" si="6194"/>
        <v>0</v>
      </c>
      <c r="M7178" s="3">
        <f>M6858+M6950+M6994+M7039+M7084+M7130+M7175</f>
        <v>0</v>
      </c>
      <c r="N7178" s="3">
        <f t="shared" ref="N7178:O7178" si="6197">N6858+N6950+N6994+N7039+N7084+N7130+N7175</f>
        <v>0</v>
      </c>
      <c r="O7178" s="3">
        <f t="shared" si="6197"/>
        <v>0</v>
      </c>
      <c r="P7178" s="3">
        <f t="shared" si="6196"/>
        <v>0</v>
      </c>
      <c r="Q7178" s="3">
        <f t="shared" si="6154"/>
        <v>0</v>
      </c>
    </row>
    <row r="7179" spans="1:17">
      <c r="A7179" s="17" t="s">
        <v>2320</v>
      </c>
      <c r="B7179" s="18" t="s">
        <v>0</v>
      </c>
      <c r="C7179" s="18" t="s">
        <v>0</v>
      </c>
      <c r="D7179" s="18" t="s">
        <v>0</v>
      </c>
      <c r="E7179" s="18" t="s">
        <v>0</v>
      </c>
      <c r="F7179" s="18" t="s">
        <v>0</v>
      </c>
      <c r="G7179" s="81" t="s">
        <v>0</v>
      </c>
      <c r="H7179" s="18" t="s">
        <v>2321</v>
      </c>
      <c r="I7179" s="11"/>
      <c r="J7179" s="11"/>
      <c r="K7179" s="11"/>
      <c r="L7179" s="11"/>
      <c r="M7179" s="11"/>
      <c r="N7179" s="11"/>
      <c r="O7179" s="11"/>
      <c r="P7179" s="11"/>
      <c r="Q7179" s="11" t="str">
        <f t="shared" si="6154"/>
        <v>-</v>
      </c>
    </row>
    <row r="7180" spans="1:17" ht="15.75" thickBot="1">
      <c r="A7180" s="17" t="s">
        <v>2320</v>
      </c>
      <c r="B7180" s="17" t="s">
        <v>81</v>
      </c>
      <c r="C7180" s="12" t="s">
        <v>0</v>
      </c>
      <c r="D7180" s="12" t="s">
        <v>0</v>
      </c>
      <c r="E7180" s="18" t="s">
        <v>0</v>
      </c>
      <c r="F7180" s="18" t="s">
        <v>0</v>
      </c>
      <c r="G7180" s="81" t="s">
        <v>0</v>
      </c>
      <c r="H7180" s="18" t="s">
        <v>0</v>
      </c>
      <c r="I7180" s="11"/>
      <c r="J7180" s="11"/>
      <c r="K7180" s="11"/>
      <c r="L7180" s="11"/>
      <c r="M7180" s="11"/>
      <c r="N7180" s="11"/>
      <c r="O7180" s="11"/>
      <c r="P7180" s="11"/>
      <c r="Q7180" s="11" t="str">
        <f t="shared" si="6154"/>
        <v>-</v>
      </c>
    </row>
    <row r="7181" spans="1:17" ht="45.75" thickBot="1">
      <c r="A7181" s="1" t="s">
        <v>82</v>
      </c>
      <c r="B7181" s="1" t="s">
        <v>83</v>
      </c>
      <c r="C7181" s="1" t="s">
        <v>84</v>
      </c>
      <c r="D7181" s="19" t="s">
        <v>0</v>
      </c>
      <c r="E7181" s="1" t="s">
        <v>85</v>
      </c>
      <c r="F7181" s="1" t="s">
        <v>86</v>
      </c>
      <c r="G7181" s="82" t="s">
        <v>87</v>
      </c>
      <c r="H7181" s="1" t="s">
        <v>1</v>
      </c>
      <c r="I7181" s="1" t="s">
        <v>3016</v>
      </c>
      <c r="J7181" s="1" t="s">
        <v>3199</v>
      </c>
      <c r="K7181" s="1" t="s">
        <v>3198</v>
      </c>
      <c r="L7181" s="1" t="s">
        <v>3191</v>
      </c>
      <c r="M7181" s="1" t="s">
        <v>3193</v>
      </c>
      <c r="N7181" s="1" t="s">
        <v>3194</v>
      </c>
      <c r="O7181" s="1" t="s">
        <v>3195</v>
      </c>
      <c r="P7181" s="1" t="s">
        <v>3192</v>
      </c>
      <c r="Q7181" s="1" t="s">
        <v>3185</v>
      </c>
    </row>
    <row r="7182" spans="1:17">
      <c r="A7182" s="20" t="s">
        <v>0</v>
      </c>
      <c r="B7182" s="20" t="s">
        <v>0</v>
      </c>
      <c r="C7182" s="20" t="s">
        <v>0</v>
      </c>
      <c r="D7182" s="21" t="s">
        <v>0</v>
      </c>
      <c r="E7182" s="21" t="s">
        <v>0</v>
      </c>
      <c r="F7182" s="22" t="s">
        <v>0</v>
      </c>
      <c r="G7182" s="83" t="s">
        <v>0</v>
      </c>
      <c r="H7182" s="23" t="s">
        <v>0</v>
      </c>
      <c r="I7182" s="28">
        <v>1</v>
      </c>
      <c r="J7182" s="28">
        <v>2</v>
      </c>
      <c r="K7182" s="28">
        <v>3</v>
      </c>
      <c r="L7182" s="28" t="s">
        <v>3186</v>
      </c>
      <c r="M7182" s="28">
        <v>5</v>
      </c>
      <c r="N7182" s="28">
        <v>6</v>
      </c>
      <c r="O7182" s="28">
        <v>7</v>
      </c>
      <c r="P7182" s="28" t="s">
        <v>3187</v>
      </c>
      <c r="Q7182" s="28">
        <v>9</v>
      </c>
    </row>
    <row r="7183" spans="1:17">
      <c r="A7183" s="17" t="s">
        <v>2320</v>
      </c>
      <c r="B7183" s="17" t="s">
        <v>81</v>
      </c>
      <c r="C7183" s="12" t="s">
        <v>88</v>
      </c>
      <c r="D7183" s="12" t="s">
        <v>2322</v>
      </c>
      <c r="E7183" s="18" t="s">
        <v>0</v>
      </c>
      <c r="F7183" s="18" t="s">
        <v>0</v>
      </c>
      <c r="G7183" s="81" t="s">
        <v>0</v>
      </c>
      <c r="H7183" s="18" t="s">
        <v>2321</v>
      </c>
      <c r="I7183" s="11"/>
      <c r="J7183" s="11"/>
      <c r="K7183" s="11"/>
      <c r="L7183" s="11"/>
      <c r="M7183" s="11"/>
      <c r="N7183" s="11"/>
      <c r="O7183" s="11"/>
      <c r="P7183" s="11"/>
      <c r="Q7183" s="11" t="str">
        <f t="shared" si="6154"/>
        <v>-</v>
      </c>
    </row>
    <row r="7184" spans="1:17" ht="22.5">
      <c r="A7184" s="17" t="s">
        <v>0</v>
      </c>
      <c r="B7184" s="17" t="s">
        <v>0</v>
      </c>
      <c r="C7184" s="17" t="s">
        <v>0</v>
      </c>
      <c r="D7184" s="18" t="s">
        <v>0</v>
      </c>
      <c r="E7184" s="18" t="s">
        <v>0</v>
      </c>
      <c r="F7184" s="18" t="s">
        <v>0</v>
      </c>
      <c r="G7184" s="81" t="s">
        <v>0</v>
      </c>
      <c r="H7184" s="24" t="s">
        <v>27</v>
      </c>
      <c r="I7184" s="29">
        <v>6128868</v>
      </c>
      <c r="J7184" s="29">
        <f t="shared" ref="J7184" si="6198">SUM(J7185,J7193,J7195)</f>
        <v>6127970</v>
      </c>
      <c r="K7184" s="29">
        <f t="shared" ref="K7184" si="6199">SUM(K7185,K7193,K7195)</f>
        <v>3084022</v>
      </c>
      <c r="L7184" s="29">
        <f t="shared" ref="L7184:L7221" si="6200">M7184+N7184+O7184</f>
        <v>1510960</v>
      </c>
      <c r="M7184" s="29">
        <f t="shared" ref="M7184:O7184" si="6201">SUM(M7185,M7193,M7195)</f>
        <v>493520</v>
      </c>
      <c r="N7184" s="29">
        <f t="shared" si="6201"/>
        <v>498470</v>
      </c>
      <c r="O7184" s="29">
        <f t="shared" si="6201"/>
        <v>518970</v>
      </c>
      <c r="P7184" s="29">
        <f t="shared" ref="P7184:P7221" si="6202">SUM(K7184+L7184)</f>
        <v>4594982</v>
      </c>
      <c r="Q7184" s="29">
        <f t="shared" si="6154"/>
        <v>74.983754816032061</v>
      </c>
    </row>
    <row r="7185" spans="1:17">
      <c r="A7185" s="12" t="s">
        <v>2320</v>
      </c>
      <c r="B7185" s="12" t="s">
        <v>81</v>
      </c>
      <c r="C7185" s="12" t="s">
        <v>88</v>
      </c>
      <c r="D7185" s="12" t="s">
        <v>2322</v>
      </c>
      <c r="E7185" s="18" t="s">
        <v>2</v>
      </c>
      <c r="F7185" s="18" t="s">
        <v>0</v>
      </c>
      <c r="G7185" s="81" t="s">
        <v>0</v>
      </c>
      <c r="H7185" s="18" t="s">
        <v>3</v>
      </c>
      <c r="I7185" s="3">
        <v>2377342</v>
      </c>
      <c r="J7185" s="3">
        <f t="shared" ref="J7185" si="6203">SUM(J7186:J7187)</f>
        <v>2376444</v>
      </c>
      <c r="K7185" s="3">
        <f t="shared" ref="K7185" si="6204">SUM(K7186:K7187)</f>
        <v>1216777</v>
      </c>
      <c r="L7185" s="3">
        <f t="shared" si="6200"/>
        <v>578300</v>
      </c>
      <c r="M7185" s="3">
        <f t="shared" ref="M7185:O7185" si="6205">SUM(M7186:M7187)</f>
        <v>190800</v>
      </c>
      <c r="N7185" s="3">
        <f t="shared" si="6205"/>
        <v>190750</v>
      </c>
      <c r="O7185" s="3">
        <f t="shared" si="6205"/>
        <v>196750</v>
      </c>
      <c r="P7185" s="3">
        <f t="shared" si="6202"/>
        <v>1795077</v>
      </c>
      <c r="Q7185" s="3">
        <f t="shared" si="6154"/>
        <v>75.536263425521483</v>
      </c>
    </row>
    <row r="7186" spans="1:17">
      <c r="A7186" s="12" t="s">
        <v>2320</v>
      </c>
      <c r="B7186" s="12" t="s">
        <v>81</v>
      </c>
      <c r="C7186" s="12" t="s">
        <v>88</v>
      </c>
      <c r="D7186" s="12" t="s">
        <v>2322</v>
      </c>
      <c r="E7186" s="11">
        <v>6111</v>
      </c>
      <c r="F7186" s="12"/>
      <c r="G7186" s="84" t="s">
        <v>3078</v>
      </c>
      <c r="H7186" s="13" t="s">
        <v>4</v>
      </c>
      <c r="I7186" s="2">
        <v>1944600</v>
      </c>
      <c r="J7186" s="2">
        <v>1944600</v>
      </c>
      <c r="K7186" s="2">
        <v>973081</v>
      </c>
      <c r="L7186" s="2">
        <f t="shared" si="6200"/>
        <v>495000</v>
      </c>
      <c r="M7186" s="2">
        <v>165000</v>
      </c>
      <c r="N7186" s="2">
        <v>165000</v>
      </c>
      <c r="O7186" s="2">
        <v>165000</v>
      </c>
      <c r="P7186" s="2">
        <f t="shared" si="6202"/>
        <v>1468081</v>
      </c>
      <c r="Q7186" s="2">
        <f t="shared" si="6154"/>
        <v>75.495268949912571</v>
      </c>
    </row>
    <row r="7187" spans="1:17">
      <c r="A7187" s="17" t="s">
        <v>2320</v>
      </c>
      <c r="B7187" s="17" t="s">
        <v>81</v>
      </c>
      <c r="C7187" s="17" t="s">
        <v>88</v>
      </c>
      <c r="D7187" s="17" t="s">
        <v>2322</v>
      </c>
      <c r="E7187" s="17" t="s">
        <v>91</v>
      </c>
      <c r="F7187" s="12" t="s">
        <v>0</v>
      </c>
      <c r="G7187" s="84" t="s">
        <v>0</v>
      </c>
      <c r="H7187" s="18" t="s">
        <v>5</v>
      </c>
      <c r="I7187" s="3">
        <v>432742</v>
      </c>
      <c r="J7187" s="3">
        <f t="shared" ref="J7187:K7187" si="6206">SUM(J7188:J7192)</f>
        <v>431844</v>
      </c>
      <c r="K7187" s="3">
        <f t="shared" si="6206"/>
        <v>243696</v>
      </c>
      <c r="L7187" s="3">
        <f t="shared" si="6200"/>
        <v>83300</v>
      </c>
      <c r="M7187" s="3">
        <f t="shared" ref="M7187:O7187" si="6207">SUM(M7188:M7192)</f>
        <v>25800</v>
      </c>
      <c r="N7187" s="3">
        <f t="shared" si="6207"/>
        <v>25750</v>
      </c>
      <c r="O7187" s="3">
        <f t="shared" si="6207"/>
        <v>31750</v>
      </c>
      <c r="P7187" s="3">
        <f t="shared" si="6202"/>
        <v>326996</v>
      </c>
      <c r="Q7187" s="3">
        <f t="shared" si="6154"/>
        <v>75.720862163188556</v>
      </c>
    </row>
    <row r="7188" spans="1:17">
      <c r="A7188" s="12" t="s">
        <v>2320</v>
      </c>
      <c r="B7188" s="12" t="s">
        <v>81</v>
      </c>
      <c r="C7188" s="12" t="s">
        <v>88</v>
      </c>
      <c r="D7188" s="12" t="s">
        <v>2322</v>
      </c>
      <c r="E7188" s="11">
        <v>6112</v>
      </c>
      <c r="F7188" s="12" t="s">
        <v>2323</v>
      </c>
      <c r="G7188" s="84" t="s">
        <v>3078</v>
      </c>
      <c r="H7188" s="13" t="s">
        <v>9</v>
      </c>
      <c r="I7188" s="2">
        <v>56342</v>
      </c>
      <c r="J7188" s="2">
        <v>56342</v>
      </c>
      <c r="K7188" s="2">
        <v>28446</v>
      </c>
      <c r="L7188" s="2">
        <f t="shared" si="6200"/>
        <v>14300</v>
      </c>
      <c r="M7188" s="2">
        <v>4800</v>
      </c>
      <c r="N7188" s="2">
        <v>4750</v>
      </c>
      <c r="O7188" s="2">
        <v>4750</v>
      </c>
      <c r="P7188" s="2">
        <f t="shared" si="6202"/>
        <v>42746</v>
      </c>
      <c r="Q7188" s="2">
        <f t="shared" si="6154"/>
        <v>75.868801249511904</v>
      </c>
    </row>
    <row r="7189" spans="1:17">
      <c r="A7189" s="12" t="s">
        <v>2320</v>
      </c>
      <c r="B7189" s="12" t="s">
        <v>81</v>
      </c>
      <c r="C7189" s="12" t="s">
        <v>88</v>
      </c>
      <c r="D7189" s="12" t="s">
        <v>2322</v>
      </c>
      <c r="E7189" s="11">
        <v>6112</v>
      </c>
      <c r="F7189" s="12" t="s">
        <v>2324</v>
      </c>
      <c r="G7189" s="84" t="s">
        <v>3078</v>
      </c>
      <c r="H7189" s="13" t="s">
        <v>10</v>
      </c>
      <c r="I7189" s="2">
        <v>255000</v>
      </c>
      <c r="J7189" s="2">
        <v>255000</v>
      </c>
      <c r="K7189" s="2">
        <v>128708</v>
      </c>
      <c r="L7189" s="2">
        <f t="shared" si="6200"/>
        <v>63000</v>
      </c>
      <c r="M7189" s="2">
        <v>21000</v>
      </c>
      <c r="N7189" s="2">
        <v>21000</v>
      </c>
      <c r="O7189" s="2">
        <v>21000</v>
      </c>
      <c r="P7189" s="2">
        <f t="shared" si="6202"/>
        <v>191708</v>
      </c>
      <c r="Q7189" s="2">
        <f t="shared" si="6154"/>
        <v>75.179607843137248</v>
      </c>
    </row>
    <row r="7190" spans="1:17">
      <c r="A7190" s="12" t="s">
        <v>2320</v>
      </c>
      <c r="B7190" s="12" t="s">
        <v>81</v>
      </c>
      <c r="C7190" s="12" t="s">
        <v>88</v>
      </c>
      <c r="D7190" s="12" t="s">
        <v>2322</v>
      </c>
      <c r="E7190" s="11">
        <v>6112</v>
      </c>
      <c r="F7190" s="12" t="s">
        <v>2325</v>
      </c>
      <c r="G7190" s="84" t="s">
        <v>3078</v>
      </c>
      <c r="H7190" s="13" t="s">
        <v>7</v>
      </c>
      <c r="I7190" s="2">
        <v>51000</v>
      </c>
      <c r="J7190" s="2">
        <v>50102</v>
      </c>
      <c r="K7190" s="2">
        <v>50102</v>
      </c>
      <c r="L7190" s="2">
        <f t="shared" si="6200"/>
        <v>0</v>
      </c>
      <c r="M7190" s="2"/>
      <c r="N7190" s="2"/>
      <c r="O7190" s="2"/>
      <c r="P7190" s="2">
        <f t="shared" si="6202"/>
        <v>50102</v>
      </c>
      <c r="Q7190" s="2">
        <f t="shared" si="6154"/>
        <v>100</v>
      </c>
    </row>
    <row r="7191" spans="1:17">
      <c r="A7191" s="12" t="s">
        <v>2320</v>
      </c>
      <c r="B7191" s="12" t="s">
        <v>81</v>
      </c>
      <c r="C7191" s="12" t="s">
        <v>88</v>
      </c>
      <c r="D7191" s="12" t="s">
        <v>2322</v>
      </c>
      <c r="E7191" s="11">
        <v>6112</v>
      </c>
      <c r="F7191" s="12" t="s">
        <v>2326</v>
      </c>
      <c r="G7191" s="84" t="s">
        <v>3078</v>
      </c>
      <c r="H7191" s="13" t="s">
        <v>8</v>
      </c>
      <c r="I7191" s="2">
        <v>27500</v>
      </c>
      <c r="J7191" s="2">
        <v>27500</v>
      </c>
      <c r="K7191" s="2">
        <v>5500</v>
      </c>
      <c r="L7191" s="2">
        <f t="shared" si="6200"/>
        <v>6000</v>
      </c>
      <c r="M7191" s="2"/>
      <c r="N7191" s="2"/>
      <c r="O7191" s="2">
        <v>6000</v>
      </c>
      <c r="P7191" s="2">
        <f t="shared" si="6202"/>
        <v>11500</v>
      </c>
      <c r="Q7191" s="2">
        <f t="shared" si="6154"/>
        <v>41.818181818181813</v>
      </c>
    </row>
    <row r="7192" spans="1:17">
      <c r="A7192" s="12" t="s">
        <v>2320</v>
      </c>
      <c r="B7192" s="12" t="s">
        <v>81</v>
      </c>
      <c r="C7192" s="12" t="s">
        <v>88</v>
      </c>
      <c r="D7192" s="12" t="s">
        <v>2322</v>
      </c>
      <c r="E7192" s="11">
        <v>6112</v>
      </c>
      <c r="F7192" s="12" t="s">
        <v>2327</v>
      </c>
      <c r="G7192" s="84" t="s">
        <v>3078</v>
      </c>
      <c r="H7192" s="13" t="s">
        <v>6</v>
      </c>
      <c r="I7192" s="2">
        <v>42900</v>
      </c>
      <c r="J7192" s="2">
        <v>42900</v>
      </c>
      <c r="K7192" s="2">
        <v>30940</v>
      </c>
      <c r="L7192" s="2">
        <f t="shared" si="6200"/>
        <v>0</v>
      </c>
      <c r="M7192" s="2"/>
      <c r="N7192" s="2"/>
      <c r="O7192" s="2"/>
      <c r="P7192" s="2">
        <f t="shared" si="6202"/>
        <v>30940</v>
      </c>
      <c r="Q7192" s="2">
        <f t="shared" si="6154"/>
        <v>72.121212121212125</v>
      </c>
    </row>
    <row r="7193" spans="1:17">
      <c r="A7193" s="12" t="s">
        <v>2320</v>
      </c>
      <c r="B7193" s="12" t="s">
        <v>81</v>
      </c>
      <c r="C7193" s="12" t="s">
        <v>88</v>
      </c>
      <c r="D7193" s="12" t="s">
        <v>2322</v>
      </c>
      <c r="E7193" s="18" t="s">
        <v>13</v>
      </c>
      <c r="F7193" s="18" t="s">
        <v>0</v>
      </c>
      <c r="G7193" s="81" t="s">
        <v>0</v>
      </c>
      <c r="H7193" s="18" t="s">
        <v>14</v>
      </c>
      <c r="I7193" s="3">
        <v>189746</v>
      </c>
      <c r="J7193" s="3">
        <f t="shared" ref="J7193:K7193" si="6208">SUM(J7194)</f>
        <v>189746</v>
      </c>
      <c r="K7193" s="3">
        <f t="shared" si="6208"/>
        <v>102021</v>
      </c>
      <c r="L7193" s="3">
        <f t="shared" si="6200"/>
        <v>45750</v>
      </c>
      <c r="M7193" s="3">
        <f t="shared" ref="M7193:O7193" si="6209">SUM(M7194)</f>
        <v>15250</v>
      </c>
      <c r="N7193" s="3">
        <f t="shared" si="6209"/>
        <v>15250</v>
      </c>
      <c r="O7193" s="3">
        <f t="shared" si="6209"/>
        <v>15250</v>
      </c>
      <c r="P7193" s="3">
        <f t="shared" si="6202"/>
        <v>147771</v>
      </c>
      <c r="Q7193" s="3">
        <f t="shared" si="6154"/>
        <v>77.878321545645235</v>
      </c>
    </row>
    <row r="7194" spans="1:17">
      <c r="A7194" s="12" t="s">
        <v>2320</v>
      </c>
      <c r="B7194" s="12" t="s">
        <v>81</v>
      </c>
      <c r="C7194" s="12" t="s">
        <v>88</v>
      </c>
      <c r="D7194" s="12" t="s">
        <v>2322</v>
      </c>
      <c r="E7194" s="11">
        <v>6121</v>
      </c>
      <c r="F7194" s="12"/>
      <c r="G7194" s="84" t="s">
        <v>3078</v>
      </c>
      <c r="H7194" s="13" t="s">
        <v>15</v>
      </c>
      <c r="I7194" s="2">
        <v>189746</v>
      </c>
      <c r="J7194" s="2">
        <v>189746</v>
      </c>
      <c r="K7194" s="2">
        <v>102021</v>
      </c>
      <c r="L7194" s="2">
        <f t="shared" si="6200"/>
        <v>45750</v>
      </c>
      <c r="M7194" s="2">
        <v>15250</v>
      </c>
      <c r="N7194" s="2">
        <v>15250</v>
      </c>
      <c r="O7194" s="2">
        <v>15250</v>
      </c>
      <c r="P7194" s="2">
        <f t="shared" si="6202"/>
        <v>147771</v>
      </c>
      <c r="Q7194" s="2">
        <f t="shared" si="6154"/>
        <v>77.878321545645235</v>
      </c>
    </row>
    <row r="7195" spans="1:17">
      <c r="A7195" s="12" t="s">
        <v>2320</v>
      </c>
      <c r="B7195" s="12" t="s">
        <v>81</v>
      </c>
      <c r="C7195" s="12" t="s">
        <v>88</v>
      </c>
      <c r="D7195" s="12" t="s">
        <v>2322</v>
      </c>
      <c r="E7195" s="18" t="s">
        <v>16</v>
      </c>
      <c r="F7195" s="18" t="s">
        <v>0</v>
      </c>
      <c r="G7195" s="81" t="s">
        <v>0</v>
      </c>
      <c r="H7195" s="18" t="s">
        <v>17</v>
      </c>
      <c r="I7195" s="3">
        <v>3561780</v>
      </c>
      <c r="J7195" s="3">
        <f t="shared" ref="J7195:K7195" si="6210">SUM(J7196:J7204)</f>
        <v>3561780</v>
      </c>
      <c r="K7195" s="3">
        <f t="shared" si="6210"/>
        <v>1765224</v>
      </c>
      <c r="L7195" s="3">
        <f t="shared" si="6200"/>
        <v>886910</v>
      </c>
      <c r="M7195" s="3">
        <f t="shared" ref="M7195:O7195" si="6211">SUM(M7196:M7204)</f>
        <v>287470</v>
      </c>
      <c r="N7195" s="3">
        <f t="shared" si="6211"/>
        <v>292470</v>
      </c>
      <c r="O7195" s="3">
        <f t="shared" si="6211"/>
        <v>306970</v>
      </c>
      <c r="P7195" s="3">
        <f t="shared" si="6202"/>
        <v>2652134</v>
      </c>
      <c r="Q7195" s="3">
        <f t="shared" si="6154"/>
        <v>74.460915609610922</v>
      </c>
    </row>
    <row r="7196" spans="1:17">
      <c r="A7196" s="12" t="s">
        <v>2320</v>
      </c>
      <c r="B7196" s="12" t="s">
        <v>81</v>
      </c>
      <c r="C7196" s="12" t="s">
        <v>88</v>
      </c>
      <c r="D7196" s="12" t="s">
        <v>2322</v>
      </c>
      <c r="E7196" s="11">
        <v>6131</v>
      </c>
      <c r="F7196" s="12"/>
      <c r="G7196" s="84" t="s">
        <v>3078</v>
      </c>
      <c r="H7196" s="13" t="s">
        <v>18</v>
      </c>
      <c r="I7196" s="2">
        <v>2000</v>
      </c>
      <c r="J7196" s="2">
        <v>2000</v>
      </c>
      <c r="K7196" s="2">
        <v>1300</v>
      </c>
      <c r="L7196" s="2">
        <f t="shared" si="6200"/>
        <v>500</v>
      </c>
      <c r="M7196" s="2"/>
      <c r="N7196" s="2"/>
      <c r="O7196" s="2">
        <v>500</v>
      </c>
      <c r="P7196" s="2">
        <f t="shared" si="6202"/>
        <v>1800</v>
      </c>
      <c r="Q7196" s="2">
        <f t="shared" si="6154"/>
        <v>90</v>
      </c>
    </row>
    <row r="7197" spans="1:17">
      <c r="A7197" s="12" t="s">
        <v>2320</v>
      </c>
      <c r="B7197" s="12" t="s">
        <v>81</v>
      </c>
      <c r="C7197" s="12" t="s">
        <v>88</v>
      </c>
      <c r="D7197" s="12" t="s">
        <v>2322</v>
      </c>
      <c r="E7197" s="11">
        <v>6132</v>
      </c>
      <c r="F7197" s="12"/>
      <c r="G7197" s="84" t="s">
        <v>3078</v>
      </c>
      <c r="H7197" s="13" t="s">
        <v>19</v>
      </c>
      <c r="I7197" s="2">
        <v>506400</v>
      </c>
      <c r="J7197" s="2">
        <v>506400</v>
      </c>
      <c r="K7197" s="2">
        <v>220000</v>
      </c>
      <c r="L7197" s="2">
        <f t="shared" si="6200"/>
        <v>120000</v>
      </c>
      <c r="M7197" s="2">
        <v>40000</v>
      </c>
      <c r="N7197" s="2">
        <v>40000</v>
      </c>
      <c r="O7197" s="2">
        <v>40000</v>
      </c>
      <c r="P7197" s="2">
        <f t="shared" si="6202"/>
        <v>340000</v>
      </c>
      <c r="Q7197" s="2">
        <f t="shared" ref="Q7197:Q7260" si="6212">IF(J7197=0,"-",P7197/J7197*100)</f>
        <v>67.140600315955766</v>
      </c>
    </row>
    <row r="7198" spans="1:17">
      <c r="A7198" s="12" t="s">
        <v>2320</v>
      </c>
      <c r="B7198" s="12" t="s">
        <v>81</v>
      </c>
      <c r="C7198" s="12" t="s">
        <v>88</v>
      </c>
      <c r="D7198" s="12" t="s">
        <v>2322</v>
      </c>
      <c r="E7198" s="11">
        <v>6133</v>
      </c>
      <c r="F7198" s="12"/>
      <c r="G7198" s="84" t="s">
        <v>3078</v>
      </c>
      <c r="H7198" s="13" t="s">
        <v>20</v>
      </c>
      <c r="I7198" s="2">
        <v>550000</v>
      </c>
      <c r="J7198" s="2">
        <v>550000</v>
      </c>
      <c r="K7198" s="2">
        <v>285000</v>
      </c>
      <c r="L7198" s="2">
        <f t="shared" si="6200"/>
        <v>135000</v>
      </c>
      <c r="M7198" s="2">
        <v>45000</v>
      </c>
      <c r="N7198" s="2">
        <v>45000</v>
      </c>
      <c r="O7198" s="2">
        <v>45000</v>
      </c>
      <c r="P7198" s="2">
        <f t="shared" si="6202"/>
        <v>420000</v>
      </c>
      <c r="Q7198" s="2">
        <f t="shared" si="6212"/>
        <v>76.363636363636374</v>
      </c>
    </row>
    <row r="7199" spans="1:17">
      <c r="A7199" s="12" t="s">
        <v>2320</v>
      </c>
      <c r="B7199" s="12" t="s">
        <v>81</v>
      </c>
      <c r="C7199" s="12" t="s">
        <v>88</v>
      </c>
      <c r="D7199" s="12" t="s">
        <v>2322</v>
      </c>
      <c r="E7199" s="11">
        <v>6134</v>
      </c>
      <c r="F7199" s="12"/>
      <c r="G7199" s="84" t="s">
        <v>3078</v>
      </c>
      <c r="H7199" s="13" t="s">
        <v>21</v>
      </c>
      <c r="I7199" s="2">
        <v>502000</v>
      </c>
      <c r="J7199" s="2">
        <v>502000</v>
      </c>
      <c r="K7199" s="2">
        <v>254300</v>
      </c>
      <c r="L7199" s="2">
        <f t="shared" si="6200"/>
        <v>126000</v>
      </c>
      <c r="M7199" s="2">
        <v>42000</v>
      </c>
      <c r="N7199" s="2">
        <v>42000</v>
      </c>
      <c r="O7199" s="2">
        <v>42000</v>
      </c>
      <c r="P7199" s="2">
        <f t="shared" si="6202"/>
        <v>380300</v>
      </c>
      <c r="Q7199" s="2">
        <f t="shared" si="6212"/>
        <v>75.756972111553793</v>
      </c>
    </row>
    <row r="7200" spans="1:17">
      <c r="A7200" s="12" t="s">
        <v>2320</v>
      </c>
      <c r="B7200" s="12" t="s">
        <v>81</v>
      </c>
      <c r="C7200" s="12" t="s">
        <v>88</v>
      </c>
      <c r="D7200" s="12" t="s">
        <v>2322</v>
      </c>
      <c r="E7200" s="11">
        <v>6135</v>
      </c>
      <c r="F7200" s="12"/>
      <c r="G7200" s="84" t="s">
        <v>3078</v>
      </c>
      <c r="H7200" s="13" t="s">
        <v>22</v>
      </c>
      <c r="I7200" s="2">
        <v>280000</v>
      </c>
      <c r="J7200" s="2">
        <v>280000</v>
      </c>
      <c r="K7200" s="2">
        <v>150000</v>
      </c>
      <c r="L7200" s="2">
        <f t="shared" si="6200"/>
        <v>60000</v>
      </c>
      <c r="M7200" s="2">
        <v>20000</v>
      </c>
      <c r="N7200" s="2">
        <v>20000</v>
      </c>
      <c r="O7200" s="2">
        <v>20000</v>
      </c>
      <c r="P7200" s="2">
        <f t="shared" si="6202"/>
        <v>210000</v>
      </c>
      <c r="Q7200" s="2">
        <f t="shared" si="6212"/>
        <v>75</v>
      </c>
    </row>
    <row r="7201" spans="1:17">
      <c r="A7201" s="12" t="s">
        <v>2320</v>
      </c>
      <c r="B7201" s="12" t="s">
        <v>81</v>
      </c>
      <c r="C7201" s="12" t="s">
        <v>88</v>
      </c>
      <c r="D7201" s="12" t="s">
        <v>2322</v>
      </c>
      <c r="E7201" s="11">
        <v>6136</v>
      </c>
      <c r="F7201" s="12"/>
      <c r="G7201" s="84" t="s">
        <v>3078</v>
      </c>
      <c r="H7201" s="13" t="s">
        <v>23</v>
      </c>
      <c r="I7201" s="2">
        <v>750000</v>
      </c>
      <c r="J7201" s="2">
        <v>750000</v>
      </c>
      <c r="K7201" s="2">
        <v>370000</v>
      </c>
      <c r="L7201" s="2">
        <f t="shared" si="6200"/>
        <v>190000</v>
      </c>
      <c r="M7201" s="2">
        <v>60000</v>
      </c>
      <c r="N7201" s="2">
        <v>65000</v>
      </c>
      <c r="O7201" s="2">
        <v>65000</v>
      </c>
      <c r="P7201" s="2">
        <f t="shared" si="6202"/>
        <v>560000</v>
      </c>
      <c r="Q7201" s="2">
        <f t="shared" si="6212"/>
        <v>74.666666666666671</v>
      </c>
    </row>
    <row r="7202" spans="1:17">
      <c r="A7202" s="12" t="s">
        <v>2320</v>
      </c>
      <c r="B7202" s="12" t="s">
        <v>81</v>
      </c>
      <c r="C7202" s="12" t="s">
        <v>88</v>
      </c>
      <c r="D7202" s="12" t="s">
        <v>2322</v>
      </c>
      <c r="E7202" s="11">
        <v>6137</v>
      </c>
      <c r="F7202" s="12"/>
      <c r="G7202" s="84" t="s">
        <v>3078</v>
      </c>
      <c r="H7202" s="13" t="s">
        <v>24</v>
      </c>
      <c r="I7202" s="2">
        <v>350000</v>
      </c>
      <c r="J7202" s="2">
        <v>350000</v>
      </c>
      <c r="K7202" s="2">
        <v>175000</v>
      </c>
      <c r="L7202" s="2">
        <f t="shared" si="6200"/>
        <v>90000</v>
      </c>
      <c r="M7202" s="2">
        <v>30000</v>
      </c>
      <c r="N7202" s="2">
        <v>30000</v>
      </c>
      <c r="O7202" s="2">
        <v>30000</v>
      </c>
      <c r="P7202" s="2">
        <f t="shared" si="6202"/>
        <v>265000</v>
      </c>
      <c r="Q7202" s="2">
        <f t="shared" si="6212"/>
        <v>75.714285714285708</v>
      </c>
    </row>
    <row r="7203" spans="1:17">
      <c r="A7203" s="12" t="s">
        <v>2320</v>
      </c>
      <c r="B7203" s="12" t="s">
        <v>81</v>
      </c>
      <c r="C7203" s="12" t="s">
        <v>88</v>
      </c>
      <c r="D7203" s="12" t="s">
        <v>2322</v>
      </c>
      <c r="E7203" s="11">
        <v>6138</v>
      </c>
      <c r="F7203" s="12"/>
      <c r="G7203" s="84" t="s">
        <v>3078</v>
      </c>
      <c r="H7203" s="13" t="s">
        <v>25</v>
      </c>
      <c r="I7203" s="2">
        <v>100380</v>
      </c>
      <c r="J7203" s="2">
        <v>100380</v>
      </c>
      <c r="K7203" s="2">
        <v>86000</v>
      </c>
      <c r="L7203" s="2">
        <f t="shared" si="6200"/>
        <v>14000</v>
      </c>
      <c r="M7203" s="2"/>
      <c r="N7203" s="2"/>
      <c r="O7203" s="2">
        <v>14000</v>
      </c>
      <c r="P7203" s="2">
        <f t="shared" si="6202"/>
        <v>100000</v>
      </c>
      <c r="Q7203" s="2">
        <f t="shared" si="6212"/>
        <v>99.62143853357243</v>
      </c>
    </row>
    <row r="7204" spans="1:17">
      <c r="A7204" s="17" t="s">
        <v>2320</v>
      </c>
      <c r="B7204" s="17" t="s">
        <v>81</v>
      </c>
      <c r="C7204" s="17" t="s">
        <v>88</v>
      </c>
      <c r="D7204" s="17" t="s">
        <v>2322</v>
      </c>
      <c r="E7204" s="17" t="s">
        <v>99</v>
      </c>
      <c r="F7204" s="12" t="s">
        <v>0</v>
      </c>
      <c r="G7204" s="84" t="s">
        <v>0</v>
      </c>
      <c r="H7204" s="18" t="s">
        <v>26</v>
      </c>
      <c r="I7204" s="3">
        <v>521000</v>
      </c>
      <c r="J7204" s="3">
        <f t="shared" ref="J7204:K7204" si="6213">SUM(J7205:J7207)</f>
        <v>521000</v>
      </c>
      <c r="K7204" s="3">
        <f t="shared" si="6213"/>
        <v>223624</v>
      </c>
      <c r="L7204" s="3">
        <f t="shared" si="6200"/>
        <v>151410</v>
      </c>
      <c r="M7204" s="3">
        <f t="shared" ref="M7204:O7204" si="6214">SUM(M7205:M7207)</f>
        <v>50470</v>
      </c>
      <c r="N7204" s="3">
        <f t="shared" si="6214"/>
        <v>50470</v>
      </c>
      <c r="O7204" s="3">
        <f t="shared" si="6214"/>
        <v>50470</v>
      </c>
      <c r="P7204" s="3">
        <f t="shared" si="6202"/>
        <v>375034</v>
      </c>
      <c r="Q7204" s="3">
        <f t="shared" si="6212"/>
        <v>71.983493282149709</v>
      </c>
    </row>
    <row r="7205" spans="1:17">
      <c r="A7205" s="12" t="s">
        <v>2320</v>
      </c>
      <c r="B7205" s="12" t="s">
        <v>81</v>
      </c>
      <c r="C7205" s="12" t="s">
        <v>88</v>
      </c>
      <c r="D7205" s="12" t="s">
        <v>2322</v>
      </c>
      <c r="E7205" s="11">
        <v>6139</v>
      </c>
      <c r="F7205" s="12"/>
      <c r="G7205" s="84" t="s">
        <v>3078</v>
      </c>
      <c r="H7205" s="13" t="s">
        <v>26</v>
      </c>
      <c r="I7205" s="2">
        <v>513400</v>
      </c>
      <c r="J7205" s="2">
        <v>513400</v>
      </c>
      <c r="K7205" s="2">
        <v>220000</v>
      </c>
      <c r="L7205" s="2">
        <f t="shared" si="6200"/>
        <v>150000</v>
      </c>
      <c r="M7205" s="2">
        <v>50000</v>
      </c>
      <c r="N7205" s="2">
        <v>50000</v>
      </c>
      <c r="O7205" s="2">
        <v>50000</v>
      </c>
      <c r="P7205" s="2">
        <f t="shared" si="6202"/>
        <v>370000</v>
      </c>
      <c r="Q7205" s="2">
        <f t="shared" si="6212"/>
        <v>72.068562524347485</v>
      </c>
    </row>
    <row r="7206" spans="1:17">
      <c r="A7206" s="12" t="s">
        <v>2320</v>
      </c>
      <c r="B7206" s="12" t="s">
        <v>81</v>
      </c>
      <c r="C7206" s="12" t="s">
        <v>88</v>
      </c>
      <c r="D7206" s="12" t="s">
        <v>2322</v>
      </c>
      <c r="E7206" s="11">
        <v>6139</v>
      </c>
      <c r="F7206" s="12" t="s">
        <v>2328</v>
      </c>
      <c r="G7206" s="84" t="s">
        <v>3078</v>
      </c>
      <c r="H7206" s="13" t="s">
        <v>108</v>
      </c>
      <c r="I7206" s="2">
        <v>5600</v>
      </c>
      <c r="J7206" s="2">
        <v>5600</v>
      </c>
      <c r="K7206" s="2">
        <v>3124</v>
      </c>
      <c r="L7206" s="2">
        <f t="shared" si="6200"/>
        <v>1410</v>
      </c>
      <c r="M7206" s="2">
        <v>470</v>
      </c>
      <c r="N7206" s="2">
        <v>470</v>
      </c>
      <c r="O7206" s="2">
        <v>470</v>
      </c>
      <c r="P7206" s="2">
        <f t="shared" si="6202"/>
        <v>4534</v>
      </c>
      <c r="Q7206" s="2">
        <f t="shared" si="6212"/>
        <v>80.964285714285708</v>
      </c>
    </row>
    <row r="7207" spans="1:17" ht="22.5">
      <c r="A7207" s="12" t="s">
        <v>2320</v>
      </c>
      <c r="B7207" s="12" t="s">
        <v>81</v>
      </c>
      <c r="C7207" s="12" t="s">
        <v>88</v>
      </c>
      <c r="D7207" s="12" t="s">
        <v>2322</v>
      </c>
      <c r="E7207" s="11">
        <v>6139</v>
      </c>
      <c r="F7207" s="12" t="s">
        <v>2329</v>
      </c>
      <c r="G7207" s="84" t="s">
        <v>3078</v>
      </c>
      <c r="H7207" s="13" t="s">
        <v>114</v>
      </c>
      <c r="I7207" s="2">
        <v>2000</v>
      </c>
      <c r="J7207" s="2">
        <v>2000</v>
      </c>
      <c r="K7207" s="2">
        <v>500</v>
      </c>
      <c r="L7207" s="2">
        <f t="shared" si="6200"/>
        <v>0</v>
      </c>
      <c r="M7207" s="2"/>
      <c r="N7207" s="2"/>
      <c r="O7207" s="2"/>
      <c r="P7207" s="2">
        <f t="shared" si="6202"/>
        <v>500</v>
      </c>
      <c r="Q7207" s="2">
        <f t="shared" si="6212"/>
        <v>25</v>
      </c>
    </row>
    <row r="7208" spans="1:17" ht="22.5">
      <c r="A7208" s="17" t="s">
        <v>0</v>
      </c>
      <c r="B7208" s="17" t="s">
        <v>0</v>
      </c>
      <c r="C7208" s="17" t="s">
        <v>0</v>
      </c>
      <c r="D7208" s="18" t="s">
        <v>0</v>
      </c>
      <c r="E7208" s="18" t="s">
        <v>0</v>
      </c>
      <c r="F7208" s="18" t="s">
        <v>0</v>
      </c>
      <c r="G7208" s="81" t="s">
        <v>0</v>
      </c>
      <c r="H7208" s="24" t="s">
        <v>36</v>
      </c>
      <c r="I7208" s="29">
        <v>100</v>
      </c>
      <c r="J7208" s="29">
        <f t="shared" ref="J7208:K7209" si="6215">SUM(J7209)</f>
        <v>2500</v>
      </c>
      <c r="K7208" s="29">
        <f t="shared" si="6215"/>
        <v>2400</v>
      </c>
      <c r="L7208" s="29">
        <f t="shared" si="6200"/>
        <v>0</v>
      </c>
      <c r="M7208" s="29">
        <f t="shared" ref="M7208:O7209" si="6216">SUM(M7209)</f>
        <v>0</v>
      </c>
      <c r="N7208" s="29">
        <f t="shared" si="6216"/>
        <v>0</v>
      </c>
      <c r="O7208" s="29">
        <f t="shared" si="6216"/>
        <v>0</v>
      </c>
      <c r="P7208" s="29">
        <f t="shared" si="6202"/>
        <v>2400</v>
      </c>
      <c r="Q7208" s="29">
        <f t="shared" si="6212"/>
        <v>96</v>
      </c>
    </row>
    <row r="7209" spans="1:17">
      <c r="A7209" s="12" t="s">
        <v>2320</v>
      </c>
      <c r="B7209" s="12" t="s">
        <v>81</v>
      </c>
      <c r="C7209" s="12" t="s">
        <v>88</v>
      </c>
      <c r="D7209" s="12" t="s">
        <v>2322</v>
      </c>
      <c r="E7209" s="18" t="s">
        <v>28</v>
      </c>
      <c r="F7209" s="18" t="s">
        <v>0</v>
      </c>
      <c r="G7209" s="81" t="s">
        <v>0</v>
      </c>
      <c r="H7209" s="18" t="s">
        <v>29</v>
      </c>
      <c r="I7209" s="3">
        <v>100</v>
      </c>
      <c r="J7209" s="3">
        <f t="shared" si="6215"/>
        <v>2500</v>
      </c>
      <c r="K7209" s="3">
        <f t="shared" si="6215"/>
        <v>2400</v>
      </c>
      <c r="L7209" s="3">
        <f t="shared" si="6200"/>
        <v>0</v>
      </c>
      <c r="M7209" s="3">
        <f t="shared" si="6216"/>
        <v>0</v>
      </c>
      <c r="N7209" s="3">
        <f t="shared" si="6216"/>
        <v>0</v>
      </c>
      <c r="O7209" s="3">
        <f t="shared" si="6216"/>
        <v>0</v>
      </c>
      <c r="P7209" s="3">
        <f t="shared" si="6202"/>
        <v>2400</v>
      </c>
      <c r="Q7209" s="3">
        <f t="shared" si="6212"/>
        <v>96</v>
      </c>
    </row>
    <row r="7210" spans="1:17">
      <c r="A7210" s="12" t="s">
        <v>2320</v>
      </c>
      <c r="B7210" s="12" t="s">
        <v>81</v>
      </c>
      <c r="C7210" s="12" t="s">
        <v>88</v>
      </c>
      <c r="D7210" s="12" t="s">
        <v>2322</v>
      </c>
      <c r="E7210" s="11">
        <v>6148</v>
      </c>
      <c r="F7210" s="12"/>
      <c r="G7210" s="84" t="s">
        <v>3078</v>
      </c>
      <c r="H7210" s="13" t="s">
        <v>35</v>
      </c>
      <c r="I7210" s="2">
        <v>100</v>
      </c>
      <c r="J7210" s="2">
        <v>2500</v>
      </c>
      <c r="K7210" s="2">
        <v>2400</v>
      </c>
      <c r="L7210" s="2">
        <f t="shared" si="6200"/>
        <v>0</v>
      </c>
      <c r="M7210" s="2"/>
      <c r="N7210" s="2"/>
      <c r="O7210" s="2"/>
      <c r="P7210" s="2">
        <f t="shared" si="6202"/>
        <v>2400</v>
      </c>
      <c r="Q7210" s="2">
        <f t="shared" si="6212"/>
        <v>96</v>
      </c>
    </row>
    <row r="7211" spans="1:17" ht="22.5">
      <c r="A7211" s="17" t="s">
        <v>0</v>
      </c>
      <c r="B7211" s="17" t="s">
        <v>0</v>
      </c>
      <c r="C7211" s="17" t="s">
        <v>0</v>
      </c>
      <c r="D7211" s="18" t="s">
        <v>0</v>
      </c>
      <c r="E7211" s="18" t="s">
        <v>0</v>
      </c>
      <c r="F7211" s="18" t="s">
        <v>0</v>
      </c>
      <c r="G7211" s="81" t="s">
        <v>0</v>
      </c>
      <c r="H7211" s="24" t="s">
        <v>58</v>
      </c>
      <c r="I7211" s="29">
        <v>390000</v>
      </c>
      <c r="J7211" s="29">
        <f t="shared" ref="J7211:K7211" si="6217">SUM(J7212)</f>
        <v>390000</v>
      </c>
      <c r="K7211" s="29">
        <f t="shared" si="6217"/>
        <v>204500</v>
      </c>
      <c r="L7211" s="29">
        <f t="shared" si="6200"/>
        <v>92500</v>
      </c>
      <c r="M7211" s="29">
        <f t="shared" ref="M7211:O7211" si="6218">SUM(M7212)</f>
        <v>10000</v>
      </c>
      <c r="N7211" s="29">
        <f t="shared" si="6218"/>
        <v>72500</v>
      </c>
      <c r="O7211" s="29">
        <f t="shared" si="6218"/>
        <v>10000</v>
      </c>
      <c r="P7211" s="29">
        <f t="shared" si="6202"/>
        <v>297000</v>
      </c>
      <c r="Q7211" s="29">
        <f t="shared" si="6212"/>
        <v>76.153846153846146</v>
      </c>
    </row>
    <row r="7212" spans="1:17">
      <c r="A7212" s="12" t="s">
        <v>2320</v>
      </c>
      <c r="B7212" s="12" t="s">
        <v>81</v>
      </c>
      <c r="C7212" s="12" t="s">
        <v>88</v>
      </c>
      <c r="D7212" s="12" t="s">
        <v>2322</v>
      </c>
      <c r="E7212" s="18" t="s">
        <v>50</v>
      </c>
      <c r="F7212" s="18" t="s">
        <v>0</v>
      </c>
      <c r="G7212" s="81" t="s">
        <v>0</v>
      </c>
      <c r="H7212" s="18" t="s">
        <v>51</v>
      </c>
      <c r="I7212" s="3">
        <v>390000</v>
      </c>
      <c r="J7212" s="3">
        <f t="shared" ref="J7212" si="6219">SUM(J7213,J7217,J7216)</f>
        <v>390000</v>
      </c>
      <c r="K7212" s="3">
        <f t="shared" ref="K7212" si="6220">SUM(K7213,K7217,K7216)</f>
        <v>204500</v>
      </c>
      <c r="L7212" s="3">
        <f t="shared" si="6200"/>
        <v>92500</v>
      </c>
      <c r="M7212" s="3">
        <f t="shared" ref="M7212:O7212" si="6221">SUM(M7213,M7217,M7216)</f>
        <v>10000</v>
      </c>
      <c r="N7212" s="3">
        <f t="shared" si="6221"/>
        <v>72500</v>
      </c>
      <c r="O7212" s="3">
        <f t="shared" si="6221"/>
        <v>10000</v>
      </c>
      <c r="P7212" s="3">
        <f t="shared" si="6202"/>
        <v>297000</v>
      </c>
      <c r="Q7212" s="3">
        <f t="shared" si="6212"/>
        <v>76.153846153846146</v>
      </c>
    </row>
    <row r="7213" spans="1:17">
      <c r="A7213" s="17" t="s">
        <v>2320</v>
      </c>
      <c r="B7213" s="17" t="s">
        <v>81</v>
      </c>
      <c r="C7213" s="17" t="s">
        <v>88</v>
      </c>
      <c r="D7213" s="17" t="s">
        <v>2322</v>
      </c>
      <c r="E7213" s="17" t="s">
        <v>122</v>
      </c>
      <c r="F7213" s="12" t="s">
        <v>0</v>
      </c>
      <c r="G7213" s="84" t="s">
        <v>0</v>
      </c>
      <c r="H7213" s="18" t="s">
        <v>54</v>
      </c>
      <c r="I7213" s="3">
        <v>170000</v>
      </c>
      <c r="J7213" s="3">
        <f t="shared" ref="J7213" si="6222">SUM(J7214:J7215)</f>
        <v>170000</v>
      </c>
      <c r="K7213" s="3">
        <f t="shared" ref="K7213" si="6223">SUM(K7214:K7215)</f>
        <v>90200</v>
      </c>
      <c r="L7213" s="3">
        <f t="shared" si="6200"/>
        <v>40000</v>
      </c>
      <c r="M7213" s="3">
        <f t="shared" ref="M7213:O7213" si="6224">SUM(M7214:M7215)</f>
        <v>10000</v>
      </c>
      <c r="N7213" s="3">
        <f t="shared" si="6224"/>
        <v>20000</v>
      </c>
      <c r="O7213" s="3">
        <f t="shared" si="6224"/>
        <v>10000</v>
      </c>
      <c r="P7213" s="3">
        <f t="shared" si="6202"/>
        <v>130200</v>
      </c>
      <c r="Q7213" s="3">
        <f t="shared" si="6212"/>
        <v>76.588235294117652</v>
      </c>
    </row>
    <row r="7214" spans="1:17">
      <c r="A7214" s="12" t="s">
        <v>2320</v>
      </c>
      <c r="B7214" s="12" t="s">
        <v>81</v>
      </c>
      <c r="C7214" s="12" t="s">
        <v>88</v>
      </c>
      <c r="D7214" s="12" t="s">
        <v>2322</v>
      </c>
      <c r="E7214" s="11">
        <v>8213</v>
      </c>
      <c r="F7214" s="12"/>
      <c r="G7214" s="84" t="s">
        <v>3078</v>
      </c>
      <c r="H7214" s="13" t="s">
        <v>54</v>
      </c>
      <c r="I7214" s="2">
        <v>169000</v>
      </c>
      <c r="J7214" s="2">
        <v>169000</v>
      </c>
      <c r="K7214" s="2">
        <v>90000</v>
      </c>
      <c r="L7214" s="2">
        <f t="shared" si="6200"/>
        <v>40000</v>
      </c>
      <c r="M7214" s="2">
        <v>10000</v>
      </c>
      <c r="N7214" s="2">
        <v>20000</v>
      </c>
      <c r="O7214" s="2">
        <v>10000</v>
      </c>
      <c r="P7214" s="2">
        <f t="shared" si="6202"/>
        <v>130000</v>
      </c>
      <c r="Q7214" s="2">
        <f t="shared" si="6212"/>
        <v>76.923076923076934</v>
      </c>
    </row>
    <row r="7215" spans="1:17">
      <c r="A7215" s="12" t="s">
        <v>2320</v>
      </c>
      <c r="B7215" s="12" t="s">
        <v>81</v>
      </c>
      <c r="C7215" s="12" t="s">
        <v>88</v>
      </c>
      <c r="D7215" s="12" t="s">
        <v>2322</v>
      </c>
      <c r="E7215" s="11">
        <v>8213</v>
      </c>
      <c r="F7215" s="12" t="s">
        <v>2330</v>
      </c>
      <c r="G7215" s="84" t="s">
        <v>3078</v>
      </c>
      <c r="H7215" s="13" t="s">
        <v>2331</v>
      </c>
      <c r="I7215" s="2">
        <v>1000</v>
      </c>
      <c r="J7215" s="2">
        <v>1000</v>
      </c>
      <c r="K7215" s="2">
        <v>200</v>
      </c>
      <c r="L7215" s="2">
        <f t="shared" si="6200"/>
        <v>0</v>
      </c>
      <c r="M7215" s="2"/>
      <c r="N7215" s="2"/>
      <c r="O7215" s="2"/>
      <c r="P7215" s="2">
        <f t="shared" si="6202"/>
        <v>200</v>
      </c>
      <c r="Q7215" s="2">
        <f t="shared" si="6212"/>
        <v>20</v>
      </c>
    </row>
    <row r="7216" spans="1:17">
      <c r="A7216" s="12" t="s">
        <v>2320</v>
      </c>
      <c r="B7216" s="12" t="s">
        <v>81</v>
      </c>
      <c r="C7216" s="12" t="s">
        <v>88</v>
      </c>
      <c r="D7216" s="12" t="s">
        <v>2322</v>
      </c>
      <c r="E7216" s="11">
        <v>8215</v>
      </c>
      <c r="F7216" s="12"/>
      <c r="G7216" s="84" t="s">
        <v>3078</v>
      </c>
      <c r="H7216" s="13" t="s">
        <v>56</v>
      </c>
      <c r="I7216" s="2">
        <v>40000</v>
      </c>
      <c r="J7216" s="2">
        <v>40000</v>
      </c>
      <c r="K7216" s="2">
        <v>32000</v>
      </c>
      <c r="L7216" s="2">
        <f t="shared" si="6200"/>
        <v>0</v>
      </c>
      <c r="M7216" s="2"/>
      <c r="N7216" s="2"/>
      <c r="O7216" s="2"/>
      <c r="P7216" s="2">
        <f t="shared" si="6202"/>
        <v>32000</v>
      </c>
      <c r="Q7216" s="2">
        <f t="shared" si="6212"/>
        <v>80</v>
      </c>
    </row>
    <row r="7217" spans="1:17">
      <c r="A7217" s="17" t="s">
        <v>2320</v>
      </c>
      <c r="B7217" s="17" t="s">
        <v>81</v>
      </c>
      <c r="C7217" s="17" t="s">
        <v>88</v>
      </c>
      <c r="D7217" s="17" t="s">
        <v>2322</v>
      </c>
      <c r="E7217" s="17" t="s">
        <v>464</v>
      </c>
      <c r="F7217" s="12" t="s">
        <v>0</v>
      </c>
      <c r="G7217" s="84" t="s">
        <v>0</v>
      </c>
      <c r="H7217" s="18" t="s">
        <v>57</v>
      </c>
      <c r="I7217" s="3">
        <v>180000</v>
      </c>
      <c r="J7217" s="3">
        <f t="shared" ref="J7217:K7217" si="6225">SUM(J7218:J7219)</f>
        <v>180000</v>
      </c>
      <c r="K7217" s="3">
        <f t="shared" si="6225"/>
        <v>82300</v>
      </c>
      <c r="L7217" s="3">
        <f t="shared" si="6200"/>
        <v>52500</v>
      </c>
      <c r="M7217" s="3">
        <f t="shared" ref="M7217:O7217" si="6226">SUM(M7218:M7219)</f>
        <v>0</v>
      </c>
      <c r="N7217" s="3">
        <f t="shared" si="6226"/>
        <v>52500</v>
      </c>
      <c r="O7217" s="3">
        <f t="shared" si="6226"/>
        <v>0</v>
      </c>
      <c r="P7217" s="3">
        <f t="shared" si="6202"/>
        <v>134800</v>
      </c>
      <c r="Q7217" s="3">
        <f t="shared" si="6212"/>
        <v>74.8888888888889</v>
      </c>
    </row>
    <row r="7218" spans="1:17">
      <c r="A7218" s="12" t="s">
        <v>2320</v>
      </c>
      <c r="B7218" s="12" t="s">
        <v>81</v>
      </c>
      <c r="C7218" s="12" t="s">
        <v>88</v>
      </c>
      <c r="D7218" s="12" t="s">
        <v>2322</v>
      </c>
      <c r="E7218" s="11">
        <v>8216</v>
      </c>
      <c r="F7218" s="12" t="s">
        <v>2332</v>
      </c>
      <c r="G7218" s="84" t="s">
        <v>3078</v>
      </c>
      <c r="H7218" s="13" t="s">
        <v>2333</v>
      </c>
      <c r="I7218" s="2">
        <v>45000</v>
      </c>
      <c r="J7218" s="2">
        <v>45000</v>
      </c>
      <c r="K7218" s="2">
        <v>22500</v>
      </c>
      <c r="L7218" s="2">
        <f t="shared" si="6200"/>
        <v>12500</v>
      </c>
      <c r="M7218" s="2"/>
      <c r="N7218" s="2">
        <v>12500</v>
      </c>
      <c r="O7218" s="2"/>
      <c r="P7218" s="2">
        <f t="shared" si="6202"/>
        <v>35000</v>
      </c>
      <c r="Q7218" s="2">
        <f t="shared" si="6212"/>
        <v>77.777777777777786</v>
      </c>
    </row>
    <row r="7219" spans="1:17">
      <c r="A7219" s="12" t="s">
        <v>2320</v>
      </c>
      <c r="B7219" s="12" t="s">
        <v>81</v>
      </c>
      <c r="C7219" s="12" t="s">
        <v>88</v>
      </c>
      <c r="D7219" s="12" t="s">
        <v>2322</v>
      </c>
      <c r="E7219" s="11">
        <v>8216</v>
      </c>
      <c r="F7219" s="12" t="s">
        <v>2334</v>
      </c>
      <c r="G7219" s="84" t="s">
        <v>3078</v>
      </c>
      <c r="H7219" s="13" t="s">
        <v>2335</v>
      </c>
      <c r="I7219" s="2">
        <v>135000</v>
      </c>
      <c r="J7219" s="2">
        <v>135000</v>
      </c>
      <c r="K7219" s="2">
        <v>59800</v>
      </c>
      <c r="L7219" s="2">
        <f t="shared" si="6200"/>
        <v>40000</v>
      </c>
      <c r="M7219" s="2"/>
      <c r="N7219" s="2">
        <v>40000</v>
      </c>
      <c r="O7219" s="2"/>
      <c r="P7219" s="2">
        <f t="shared" si="6202"/>
        <v>99800</v>
      </c>
      <c r="Q7219" s="2">
        <f t="shared" si="6212"/>
        <v>73.925925925925924</v>
      </c>
    </row>
    <row r="7220" spans="1:17">
      <c r="A7220" s="13" t="s">
        <v>0</v>
      </c>
      <c r="B7220" s="13" t="s">
        <v>0</v>
      </c>
      <c r="C7220" s="13" t="s">
        <v>0</v>
      </c>
      <c r="D7220" s="13" t="s">
        <v>0</v>
      </c>
      <c r="E7220" s="13" t="s">
        <v>0</v>
      </c>
      <c r="F7220" s="13" t="s">
        <v>0</v>
      </c>
      <c r="G7220" s="84" t="s">
        <v>0</v>
      </c>
      <c r="H7220" s="24" t="s">
        <v>2336</v>
      </c>
      <c r="I7220" s="29">
        <v>6518968</v>
      </c>
      <c r="J7220" s="29">
        <f t="shared" ref="J7220:K7220" si="6227">SUM(J7211,J7208,J7184)</f>
        <v>6520470</v>
      </c>
      <c r="K7220" s="29">
        <f t="shared" si="6227"/>
        <v>3290922</v>
      </c>
      <c r="L7220" s="29">
        <f t="shared" si="6200"/>
        <v>1603460</v>
      </c>
      <c r="M7220" s="29">
        <f t="shared" ref="M7220:O7220" si="6228">SUM(M7211,M7208,M7184)</f>
        <v>503520</v>
      </c>
      <c r="N7220" s="29">
        <f t="shared" si="6228"/>
        <v>570970</v>
      </c>
      <c r="O7220" s="29">
        <f t="shared" si="6228"/>
        <v>528970</v>
      </c>
      <c r="P7220" s="29">
        <f t="shared" si="6202"/>
        <v>4894382</v>
      </c>
      <c r="Q7220" s="29">
        <f t="shared" si="6212"/>
        <v>75.06179769249762</v>
      </c>
    </row>
    <row r="7221" spans="1:17" ht="15.75" thickBot="1">
      <c r="A7221" s="13" t="s">
        <v>0</v>
      </c>
      <c r="B7221" s="13" t="s">
        <v>0</v>
      </c>
      <c r="C7221" s="13" t="s">
        <v>0</v>
      </c>
      <c r="D7221" s="13" t="s">
        <v>0</v>
      </c>
      <c r="E7221" s="13" t="s">
        <v>0</v>
      </c>
      <c r="F7221" s="13" t="s">
        <v>0</v>
      </c>
      <c r="G7221" s="84" t="s">
        <v>0</v>
      </c>
      <c r="H7221" s="18" t="s">
        <v>125</v>
      </c>
      <c r="I7221" s="3">
        <v>85</v>
      </c>
      <c r="J7221" s="3">
        <v>85</v>
      </c>
      <c r="K7221" s="3">
        <v>0</v>
      </c>
      <c r="L7221" s="3">
        <f t="shared" si="6200"/>
        <v>0</v>
      </c>
      <c r="M7221" s="3"/>
      <c r="N7221" s="3"/>
      <c r="O7221" s="3"/>
      <c r="P7221" s="3">
        <f t="shared" si="6202"/>
        <v>0</v>
      </c>
      <c r="Q7221" s="3">
        <f t="shared" si="6212"/>
        <v>0</v>
      </c>
    </row>
    <row r="7222" spans="1:17" ht="45.75" thickBot="1">
      <c r="A7222" s="109" t="s">
        <v>0</v>
      </c>
      <c r="B7222" s="109" t="s">
        <v>0</v>
      </c>
      <c r="C7222" s="109" t="s">
        <v>0</v>
      </c>
      <c r="D7222" s="109" t="s">
        <v>0</v>
      </c>
      <c r="E7222" s="109" t="s">
        <v>0</v>
      </c>
      <c r="F7222" s="109" t="s">
        <v>0</v>
      </c>
      <c r="G7222" s="121" t="s">
        <v>0</v>
      </c>
      <c r="H7222" s="1" t="s">
        <v>126</v>
      </c>
      <c r="I7222" s="1" t="s">
        <v>3016</v>
      </c>
      <c r="J7222" s="1" t="s">
        <v>3199</v>
      </c>
      <c r="K7222" s="1" t="s">
        <v>3198</v>
      </c>
      <c r="L7222" s="1" t="s">
        <v>3191</v>
      </c>
      <c r="M7222" s="1" t="s">
        <v>3193</v>
      </c>
      <c r="N7222" s="1" t="s">
        <v>3194</v>
      </c>
      <c r="O7222" s="1" t="s">
        <v>3195</v>
      </c>
      <c r="P7222" s="1" t="s">
        <v>3192</v>
      </c>
      <c r="Q7222" s="1" t="s">
        <v>3185</v>
      </c>
    </row>
    <row r="7223" spans="1:17">
      <c r="A7223" s="110"/>
      <c r="B7223" s="110"/>
      <c r="C7223" s="110"/>
      <c r="D7223" s="110"/>
      <c r="E7223" s="110"/>
      <c r="F7223" s="110"/>
      <c r="G7223" s="122"/>
      <c r="H7223" s="26" t="s">
        <v>0</v>
      </c>
      <c r="I7223" s="28">
        <v>1</v>
      </c>
      <c r="J7223" s="28">
        <v>2</v>
      </c>
      <c r="K7223" s="28">
        <v>3</v>
      </c>
      <c r="L7223" s="28" t="s">
        <v>3186</v>
      </c>
      <c r="M7223" s="28">
        <v>5</v>
      </c>
      <c r="N7223" s="28">
        <v>6</v>
      </c>
      <c r="O7223" s="28">
        <v>7</v>
      </c>
      <c r="P7223" s="28" t="s">
        <v>3187</v>
      </c>
      <c r="Q7223" s="28">
        <v>9</v>
      </c>
    </row>
    <row r="7224" spans="1:17">
      <c r="A7224" s="110"/>
      <c r="B7224" s="110"/>
      <c r="C7224" s="110"/>
      <c r="D7224" s="110"/>
      <c r="E7224" s="110"/>
      <c r="F7224" s="110"/>
      <c r="G7224" s="122"/>
      <c r="H7224" s="8" t="s">
        <v>220</v>
      </c>
      <c r="I7224" s="9">
        <v>6518968</v>
      </c>
      <c r="J7224" s="9">
        <f t="shared" ref="J7224" si="6229">SUM(J7220)</f>
        <v>6520470</v>
      </c>
      <c r="K7224" s="9">
        <f t="shared" ref="K7224" si="6230">SUM(K7220)</f>
        <v>3290922</v>
      </c>
      <c r="L7224" s="9">
        <f t="shared" ref="L7224:L7225" si="6231">M7224+N7224+O7224</f>
        <v>1603460</v>
      </c>
      <c r="M7224" s="9">
        <f t="shared" ref="M7224:O7224" si="6232">SUM(M7220)</f>
        <v>503520</v>
      </c>
      <c r="N7224" s="9">
        <f t="shared" si="6232"/>
        <v>570970</v>
      </c>
      <c r="O7224" s="9">
        <f t="shared" si="6232"/>
        <v>528970</v>
      </c>
      <c r="P7224" s="9">
        <f t="shared" ref="P7224:P7225" si="6233">SUM(K7224+L7224)</f>
        <v>4894382</v>
      </c>
      <c r="Q7224" s="9">
        <f t="shared" si="6212"/>
        <v>75.06179769249762</v>
      </c>
    </row>
    <row r="7225" spans="1:17">
      <c r="A7225" s="110"/>
      <c r="B7225" s="110"/>
      <c r="C7225" s="110"/>
      <c r="D7225" s="110"/>
      <c r="E7225" s="110"/>
      <c r="F7225" s="110"/>
      <c r="G7225" s="122"/>
      <c r="H7225" s="10" t="s">
        <v>68</v>
      </c>
      <c r="I7225" s="9">
        <v>6518968</v>
      </c>
      <c r="J7225" s="9">
        <f t="shared" ref="J7225" si="6234">SUM(J7224)</f>
        <v>6520470</v>
      </c>
      <c r="K7225" s="9">
        <f t="shared" ref="K7225" si="6235">SUM(K7224)</f>
        <v>3290922</v>
      </c>
      <c r="L7225" s="9">
        <f t="shared" si="6231"/>
        <v>1603460</v>
      </c>
      <c r="M7225" s="9">
        <f t="shared" ref="M7225:O7225" si="6236">SUM(M7224)</f>
        <v>503520</v>
      </c>
      <c r="N7225" s="9">
        <f t="shared" si="6236"/>
        <v>570970</v>
      </c>
      <c r="O7225" s="9">
        <f t="shared" si="6236"/>
        <v>528970</v>
      </c>
      <c r="P7225" s="9">
        <f t="shared" si="6233"/>
        <v>4894382</v>
      </c>
      <c r="Q7225" s="9">
        <f t="shared" si="6212"/>
        <v>75.06179769249762</v>
      </c>
    </row>
    <row r="7226" spans="1:17">
      <c r="A7226" s="111"/>
      <c r="B7226" s="111"/>
      <c r="C7226" s="111"/>
      <c r="D7226" s="111"/>
      <c r="E7226" s="111"/>
      <c r="F7226" s="111"/>
      <c r="G7226" s="123"/>
      <c r="Q7226" t="str">
        <f t="shared" si="6212"/>
        <v>-</v>
      </c>
    </row>
    <row r="7227" spans="1:17">
      <c r="A7227" s="13" t="s">
        <v>0</v>
      </c>
      <c r="B7227" s="13" t="s">
        <v>0</v>
      </c>
      <c r="C7227" s="13" t="s">
        <v>0</v>
      </c>
      <c r="D7227" s="13" t="s">
        <v>0</v>
      </c>
      <c r="E7227" s="13" t="s">
        <v>0</v>
      </c>
      <c r="F7227" s="13" t="s">
        <v>0</v>
      </c>
      <c r="G7227" s="84" t="s">
        <v>0</v>
      </c>
      <c r="H7227" s="27" t="s">
        <v>0</v>
      </c>
      <c r="I7227" s="27"/>
      <c r="J7227" s="27"/>
      <c r="K7227" s="27"/>
      <c r="L7227" s="27"/>
      <c r="M7227" s="27"/>
      <c r="N7227" s="27"/>
      <c r="O7227" s="27"/>
      <c r="P7227" s="27"/>
      <c r="Q7227" s="27" t="str">
        <f t="shared" si="6212"/>
        <v>-</v>
      </c>
    </row>
    <row r="7228" spans="1:17">
      <c r="A7228" s="13" t="s">
        <v>0</v>
      </c>
      <c r="B7228" s="13" t="s">
        <v>0</v>
      </c>
      <c r="C7228" s="13" t="s">
        <v>0</v>
      </c>
      <c r="D7228" s="13" t="s">
        <v>0</v>
      </c>
      <c r="E7228" s="13" t="s">
        <v>0</v>
      </c>
      <c r="F7228" s="13" t="s">
        <v>0</v>
      </c>
      <c r="G7228" s="84" t="s">
        <v>0</v>
      </c>
      <c r="H7228" s="24" t="s">
        <v>2337</v>
      </c>
      <c r="I7228" s="29">
        <v>6518968</v>
      </c>
      <c r="J7228" s="29">
        <f t="shared" ref="J7228" si="6237">SUM(J7220)</f>
        <v>6520470</v>
      </c>
      <c r="K7228" s="29">
        <f t="shared" ref="K7228" si="6238">SUM(K7220)</f>
        <v>3290922</v>
      </c>
      <c r="L7228" s="29">
        <f t="shared" ref="L7228:L7229" si="6239">M7228+N7228+O7228</f>
        <v>1603460</v>
      </c>
      <c r="M7228" s="29">
        <f t="shared" ref="M7228:O7228" si="6240">SUM(M7220)</f>
        <v>503520</v>
      </c>
      <c r="N7228" s="29">
        <f t="shared" si="6240"/>
        <v>570970</v>
      </c>
      <c r="O7228" s="29">
        <f t="shared" si="6240"/>
        <v>528970</v>
      </c>
      <c r="P7228" s="29">
        <f t="shared" ref="P7228:P7229" si="6241">SUM(K7228+L7228)</f>
        <v>4894382</v>
      </c>
      <c r="Q7228" s="29">
        <f t="shared" si="6212"/>
        <v>75.06179769249762</v>
      </c>
    </row>
    <row r="7229" spans="1:17">
      <c r="A7229" s="13" t="s">
        <v>0</v>
      </c>
      <c r="B7229" s="13" t="s">
        <v>0</v>
      </c>
      <c r="C7229" s="13" t="s">
        <v>0</v>
      </c>
      <c r="D7229" s="13" t="s">
        <v>0</v>
      </c>
      <c r="E7229" s="13" t="s">
        <v>0</v>
      </c>
      <c r="F7229" s="13" t="s">
        <v>0</v>
      </c>
      <c r="G7229" s="84" t="s">
        <v>0</v>
      </c>
      <c r="H7229" s="18" t="s">
        <v>125</v>
      </c>
      <c r="I7229" s="3">
        <v>85</v>
      </c>
      <c r="J7229" s="3">
        <f>J7221</f>
        <v>85</v>
      </c>
      <c r="K7229" s="3">
        <f>K7221</f>
        <v>0</v>
      </c>
      <c r="L7229" s="3">
        <f t="shared" si="6239"/>
        <v>0</v>
      </c>
      <c r="M7229" s="3">
        <f>M7221</f>
        <v>0</v>
      </c>
      <c r="N7229" s="3">
        <f t="shared" ref="N7229:O7229" si="6242">N7221</f>
        <v>0</v>
      </c>
      <c r="O7229" s="3">
        <f t="shared" si="6242"/>
        <v>0</v>
      </c>
      <c r="P7229" s="3">
        <f t="shared" si="6241"/>
        <v>0</v>
      </c>
      <c r="Q7229" s="3">
        <f t="shared" si="6212"/>
        <v>0</v>
      </c>
    </row>
    <row r="7230" spans="1:17">
      <c r="A7230" s="13" t="s">
        <v>0</v>
      </c>
      <c r="B7230" s="13" t="s">
        <v>0</v>
      </c>
      <c r="C7230" s="13" t="s">
        <v>0</v>
      </c>
      <c r="D7230" s="13" t="s">
        <v>0</v>
      </c>
      <c r="E7230" s="13" t="s">
        <v>0</v>
      </c>
      <c r="F7230" s="13" t="s">
        <v>0</v>
      </c>
      <c r="G7230" s="84" t="s">
        <v>0</v>
      </c>
      <c r="H7230" s="7" t="s">
        <v>0</v>
      </c>
      <c r="I7230" s="30"/>
      <c r="J7230" s="30"/>
      <c r="K7230" s="30"/>
      <c r="L7230" s="30"/>
      <c r="M7230" s="30"/>
      <c r="N7230" s="30"/>
      <c r="O7230" s="30"/>
      <c r="P7230" s="30"/>
      <c r="Q7230" s="30" t="str">
        <f t="shared" si="6212"/>
        <v>-</v>
      </c>
    </row>
    <row r="7231" spans="1:17">
      <c r="A7231" s="13" t="s">
        <v>0</v>
      </c>
      <c r="B7231" s="13" t="s">
        <v>0</v>
      </c>
      <c r="C7231" s="13" t="s">
        <v>0</v>
      </c>
      <c r="D7231" s="13" t="s">
        <v>0</v>
      </c>
      <c r="E7231" s="13" t="s">
        <v>0</v>
      </c>
      <c r="F7231" s="13" t="s">
        <v>0</v>
      </c>
      <c r="G7231" s="84" t="s">
        <v>0</v>
      </c>
      <c r="H7231" s="24" t="s">
        <v>2338</v>
      </c>
      <c r="I7231" s="31">
        <v>6518968</v>
      </c>
      <c r="J7231" s="31">
        <f t="shared" ref="J7231" si="6243">SUM(J7228)</f>
        <v>6520470</v>
      </c>
      <c r="K7231" s="31">
        <f t="shared" ref="K7231" si="6244">SUM(K7228)</f>
        <v>3290922</v>
      </c>
      <c r="L7231" s="31">
        <f t="shared" ref="L7231:L7232" si="6245">M7231+N7231+O7231</f>
        <v>1603460</v>
      </c>
      <c r="M7231" s="31">
        <f t="shared" ref="M7231:O7231" si="6246">SUM(M7228)</f>
        <v>503520</v>
      </c>
      <c r="N7231" s="31">
        <f t="shared" si="6246"/>
        <v>570970</v>
      </c>
      <c r="O7231" s="31">
        <f t="shared" si="6246"/>
        <v>528970</v>
      </c>
      <c r="P7231" s="31">
        <f t="shared" ref="P7231:P7232" si="6247">SUM(K7231+L7231)</f>
        <v>4894382</v>
      </c>
      <c r="Q7231" s="31">
        <f t="shared" si="6212"/>
        <v>75.06179769249762</v>
      </c>
    </row>
    <row r="7232" spans="1:17">
      <c r="A7232" s="13" t="s">
        <v>0</v>
      </c>
      <c r="B7232" s="13" t="s">
        <v>0</v>
      </c>
      <c r="C7232" s="13" t="s">
        <v>0</v>
      </c>
      <c r="D7232" s="13" t="s">
        <v>0</v>
      </c>
      <c r="E7232" s="13" t="s">
        <v>0</v>
      </c>
      <c r="F7232" s="13" t="s">
        <v>0</v>
      </c>
      <c r="G7232" s="84" t="s">
        <v>0</v>
      </c>
      <c r="H7232" s="18" t="s">
        <v>155</v>
      </c>
      <c r="I7232" s="3">
        <v>85</v>
      </c>
      <c r="J7232" s="3">
        <f>J7229</f>
        <v>85</v>
      </c>
      <c r="K7232" s="3">
        <f>K7229</f>
        <v>0</v>
      </c>
      <c r="L7232" s="3">
        <f t="shared" si="6245"/>
        <v>0</v>
      </c>
      <c r="M7232" s="3">
        <f>M7229</f>
        <v>0</v>
      </c>
      <c r="N7232" s="3">
        <f t="shared" ref="N7232:O7232" si="6248">N7229</f>
        <v>0</v>
      </c>
      <c r="O7232" s="3">
        <f t="shared" si="6248"/>
        <v>0</v>
      </c>
      <c r="P7232" s="3">
        <f t="shared" si="6247"/>
        <v>0</v>
      </c>
      <c r="Q7232" s="3">
        <f t="shared" si="6212"/>
        <v>0</v>
      </c>
    </row>
    <row r="7233" spans="1:17">
      <c r="A7233" s="17" t="s">
        <v>2339</v>
      </c>
      <c r="B7233" s="18" t="s">
        <v>0</v>
      </c>
      <c r="C7233" s="18" t="s">
        <v>0</v>
      </c>
      <c r="D7233" s="18" t="s">
        <v>0</v>
      </c>
      <c r="E7233" s="18" t="s">
        <v>0</v>
      </c>
      <c r="F7233" s="18" t="s">
        <v>0</v>
      </c>
      <c r="G7233" s="81" t="s">
        <v>0</v>
      </c>
      <c r="H7233" s="18" t="s">
        <v>2340</v>
      </c>
      <c r="I7233" s="11"/>
      <c r="J7233" s="11"/>
      <c r="K7233" s="11"/>
      <c r="L7233" s="11"/>
      <c r="M7233" s="11"/>
      <c r="N7233" s="11"/>
      <c r="O7233" s="11"/>
      <c r="P7233" s="11"/>
      <c r="Q7233" s="11" t="str">
        <f t="shared" si="6212"/>
        <v>-</v>
      </c>
    </row>
    <row r="7234" spans="1:17" ht="15.75" thickBot="1">
      <c r="A7234" s="17" t="s">
        <v>2339</v>
      </c>
      <c r="B7234" s="17" t="s">
        <v>81</v>
      </c>
      <c r="C7234" s="12" t="s">
        <v>0</v>
      </c>
      <c r="D7234" s="12" t="s">
        <v>0</v>
      </c>
      <c r="E7234" s="18" t="s">
        <v>0</v>
      </c>
      <c r="F7234" s="18" t="s">
        <v>0</v>
      </c>
      <c r="G7234" s="81" t="s">
        <v>0</v>
      </c>
      <c r="H7234" s="18" t="s">
        <v>0</v>
      </c>
      <c r="I7234" s="11"/>
      <c r="J7234" s="11"/>
      <c r="K7234" s="11"/>
      <c r="L7234" s="11"/>
      <c r="M7234" s="11"/>
      <c r="N7234" s="11"/>
      <c r="O7234" s="11"/>
      <c r="P7234" s="11"/>
      <c r="Q7234" s="11" t="str">
        <f t="shared" si="6212"/>
        <v>-</v>
      </c>
    </row>
    <row r="7235" spans="1:17" ht="45.75" thickBot="1">
      <c r="A7235" s="1" t="s">
        <v>82</v>
      </c>
      <c r="B7235" s="1" t="s">
        <v>83</v>
      </c>
      <c r="C7235" s="1" t="s">
        <v>84</v>
      </c>
      <c r="D7235" s="19" t="s">
        <v>0</v>
      </c>
      <c r="E7235" s="1" t="s">
        <v>85</v>
      </c>
      <c r="F7235" s="1" t="s">
        <v>86</v>
      </c>
      <c r="G7235" s="82" t="s">
        <v>87</v>
      </c>
      <c r="H7235" s="1" t="s">
        <v>1</v>
      </c>
      <c r="I7235" s="1" t="s">
        <v>3016</v>
      </c>
      <c r="J7235" s="1" t="s">
        <v>3199</v>
      </c>
      <c r="K7235" s="1" t="s">
        <v>3198</v>
      </c>
      <c r="L7235" s="1" t="s">
        <v>3191</v>
      </c>
      <c r="M7235" s="1" t="s">
        <v>3193</v>
      </c>
      <c r="N7235" s="1" t="s">
        <v>3194</v>
      </c>
      <c r="O7235" s="1" t="s">
        <v>3195</v>
      </c>
      <c r="P7235" s="1" t="s">
        <v>3192</v>
      </c>
      <c r="Q7235" s="1" t="s">
        <v>3185</v>
      </c>
    </row>
    <row r="7236" spans="1:17">
      <c r="A7236" s="20" t="s">
        <v>0</v>
      </c>
      <c r="B7236" s="20" t="s">
        <v>0</v>
      </c>
      <c r="C7236" s="20" t="s">
        <v>0</v>
      </c>
      <c r="D7236" s="21" t="s">
        <v>0</v>
      </c>
      <c r="E7236" s="21" t="s">
        <v>0</v>
      </c>
      <c r="F7236" s="22" t="s">
        <v>0</v>
      </c>
      <c r="G7236" s="83" t="s">
        <v>0</v>
      </c>
      <c r="H7236" s="23" t="s">
        <v>0</v>
      </c>
      <c r="I7236" s="28">
        <v>1</v>
      </c>
      <c r="J7236" s="28">
        <v>2</v>
      </c>
      <c r="K7236" s="28">
        <v>3</v>
      </c>
      <c r="L7236" s="28" t="s">
        <v>3186</v>
      </c>
      <c r="M7236" s="28">
        <v>5</v>
      </c>
      <c r="N7236" s="28">
        <v>6</v>
      </c>
      <c r="O7236" s="28">
        <v>7</v>
      </c>
      <c r="P7236" s="28" t="s">
        <v>3187</v>
      </c>
      <c r="Q7236" s="28">
        <v>9</v>
      </c>
    </row>
    <row r="7237" spans="1:17">
      <c r="A7237" s="17" t="s">
        <v>2339</v>
      </c>
      <c r="B7237" s="17" t="s">
        <v>81</v>
      </c>
      <c r="C7237" s="12" t="s">
        <v>88</v>
      </c>
      <c r="D7237" s="12" t="s">
        <v>2341</v>
      </c>
      <c r="E7237" s="18" t="s">
        <v>0</v>
      </c>
      <c r="F7237" s="18" t="s">
        <v>0</v>
      </c>
      <c r="G7237" s="81" t="s">
        <v>0</v>
      </c>
      <c r="H7237" s="18" t="s">
        <v>2340</v>
      </c>
      <c r="I7237" s="11"/>
      <c r="J7237" s="11"/>
      <c r="K7237" s="11"/>
      <c r="L7237" s="11"/>
      <c r="M7237" s="11"/>
      <c r="N7237" s="11"/>
      <c r="O7237" s="11"/>
      <c r="P7237" s="11"/>
      <c r="Q7237" s="11" t="str">
        <f t="shared" si="6212"/>
        <v>-</v>
      </c>
    </row>
    <row r="7238" spans="1:17" ht="22.5">
      <c r="A7238" s="17" t="s">
        <v>0</v>
      </c>
      <c r="B7238" s="17" t="s">
        <v>0</v>
      </c>
      <c r="C7238" s="17" t="s">
        <v>0</v>
      </c>
      <c r="D7238" s="18" t="s">
        <v>0</v>
      </c>
      <c r="E7238" s="18" t="s">
        <v>0</v>
      </c>
      <c r="F7238" s="18" t="s">
        <v>0</v>
      </c>
      <c r="G7238" s="81" t="s">
        <v>0</v>
      </c>
      <c r="H7238" s="24" t="s">
        <v>27</v>
      </c>
      <c r="I7238" s="29">
        <v>3190379</v>
      </c>
      <c r="J7238" s="29">
        <f t="shared" ref="J7238" si="6249">SUM(J7239,J7247,J7249)</f>
        <v>3125794</v>
      </c>
      <c r="K7238" s="29">
        <f t="shared" ref="K7238" si="6250">SUM(K7239,K7247,K7249)</f>
        <v>1809863</v>
      </c>
      <c r="L7238" s="29">
        <f t="shared" ref="L7238:L7301" si="6251">M7238+N7238+O7238</f>
        <v>792500</v>
      </c>
      <c r="M7238" s="29">
        <f t="shared" ref="M7238:O7238" si="6252">SUM(M7239,M7247,M7249)</f>
        <v>265800</v>
      </c>
      <c r="N7238" s="29">
        <f t="shared" si="6252"/>
        <v>263100</v>
      </c>
      <c r="O7238" s="29">
        <f t="shared" si="6252"/>
        <v>263600</v>
      </c>
      <c r="P7238" s="29">
        <f t="shared" ref="P7238:P7301" si="6253">SUM(K7238+L7238)</f>
        <v>2602363</v>
      </c>
      <c r="Q7238" s="29">
        <f t="shared" si="6212"/>
        <v>83.254462706115632</v>
      </c>
    </row>
    <row r="7239" spans="1:17">
      <c r="A7239" s="12" t="s">
        <v>2339</v>
      </c>
      <c r="B7239" s="12" t="s">
        <v>81</v>
      </c>
      <c r="C7239" s="12" t="s">
        <v>88</v>
      </c>
      <c r="D7239" s="12" t="s">
        <v>2341</v>
      </c>
      <c r="E7239" s="18" t="s">
        <v>2</v>
      </c>
      <c r="F7239" s="18" t="s">
        <v>0</v>
      </c>
      <c r="G7239" s="81" t="s">
        <v>0</v>
      </c>
      <c r="H7239" s="18" t="s">
        <v>3</v>
      </c>
      <c r="I7239" s="3">
        <v>2419348</v>
      </c>
      <c r="J7239" s="3">
        <f t="shared" ref="J7239" si="6254">SUM(J7240:J7241)</f>
        <v>2417063</v>
      </c>
      <c r="K7239" s="3">
        <f t="shared" ref="K7239" si="6255">SUM(K7240:K7241)</f>
        <v>1276187</v>
      </c>
      <c r="L7239" s="3">
        <f t="shared" si="6251"/>
        <v>671500</v>
      </c>
      <c r="M7239" s="3">
        <f t="shared" ref="M7239:O7239" si="6256">SUM(M7240:M7241)</f>
        <v>226500</v>
      </c>
      <c r="N7239" s="3">
        <f t="shared" si="6256"/>
        <v>222500</v>
      </c>
      <c r="O7239" s="3">
        <f t="shared" si="6256"/>
        <v>222500</v>
      </c>
      <c r="P7239" s="3">
        <f t="shared" si="6253"/>
        <v>1947687</v>
      </c>
      <c r="Q7239" s="3">
        <f t="shared" si="6212"/>
        <v>80.580729587933789</v>
      </c>
    </row>
    <row r="7240" spans="1:17">
      <c r="A7240" s="12" t="s">
        <v>2339</v>
      </c>
      <c r="B7240" s="12" t="s">
        <v>81</v>
      </c>
      <c r="C7240" s="12" t="s">
        <v>88</v>
      </c>
      <c r="D7240" s="12" t="s">
        <v>2341</v>
      </c>
      <c r="E7240" s="11">
        <v>6111</v>
      </c>
      <c r="F7240" s="12"/>
      <c r="G7240" s="84" t="s">
        <v>3088</v>
      </c>
      <c r="H7240" s="13" t="s">
        <v>4</v>
      </c>
      <c r="I7240" s="2">
        <v>2106148</v>
      </c>
      <c r="J7240" s="2">
        <v>2106148</v>
      </c>
      <c r="K7240" s="2">
        <v>1084902</v>
      </c>
      <c r="L7240" s="2">
        <f t="shared" si="6251"/>
        <v>600000</v>
      </c>
      <c r="M7240" s="2">
        <v>200000</v>
      </c>
      <c r="N7240" s="2">
        <v>200000</v>
      </c>
      <c r="O7240" s="2">
        <v>200000</v>
      </c>
      <c r="P7240" s="2">
        <f t="shared" si="6253"/>
        <v>1684902</v>
      </c>
      <c r="Q7240" s="2">
        <f t="shared" si="6212"/>
        <v>79.999221327276146</v>
      </c>
    </row>
    <row r="7241" spans="1:17">
      <c r="A7241" s="17" t="s">
        <v>2339</v>
      </c>
      <c r="B7241" s="17" t="s">
        <v>81</v>
      </c>
      <c r="C7241" s="17" t="s">
        <v>88</v>
      </c>
      <c r="D7241" s="17" t="s">
        <v>2341</v>
      </c>
      <c r="E7241" s="17" t="s">
        <v>91</v>
      </c>
      <c r="F7241" s="12" t="s">
        <v>0</v>
      </c>
      <c r="G7241" s="84" t="s">
        <v>0</v>
      </c>
      <c r="H7241" s="18" t="s">
        <v>5</v>
      </c>
      <c r="I7241" s="3">
        <v>313200</v>
      </c>
      <c r="J7241" s="3">
        <f t="shared" ref="J7241:K7241" si="6257">SUM(J7242:J7246)</f>
        <v>310915</v>
      </c>
      <c r="K7241" s="3">
        <f t="shared" si="6257"/>
        <v>191285</v>
      </c>
      <c r="L7241" s="3">
        <f t="shared" si="6251"/>
        <v>71500</v>
      </c>
      <c r="M7241" s="3">
        <f t="shared" ref="M7241:O7241" si="6258">SUM(M7242:M7246)</f>
        <v>26500</v>
      </c>
      <c r="N7241" s="3">
        <f t="shared" si="6258"/>
        <v>22500</v>
      </c>
      <c r="O7241" s="3">
        <f t="shared" si="6258"/>
        <v>22500</v>
      </c>
      <c r="P7241" s="3">
        <f t="shared" si="6253"/>
        <v>262785</v>
      </c>
      <c r="Q7241" s="3">
        <f t="shared" si="6212"/>
        <v>84.519884855989574</v>
      </c>
    </row>
    <row r="7242" spans="1:17">
      <c r="A7242" s="12" t="s">
        <v>2339</v>
      </c>
      <c r="B7242" s="12" t="s">
        <v>81</v>
      </c>
      <c r="C7242" s="12" t="s">
        <v>88</v>
      </c>
      <c r="D7242" s="12" t="s">
        <v>2341</v>
      </c>
      <c r="E7242" s="11">
        <v>6112</v>
      </c>
      <c r="F7242" s="12" t="s">
        <v>2342</v>
      </c>
      <c r="G7242" s="84" t="s">
        <v>3088</v>
      </c>
      <c r="H7242" s="13" t="s">
        <v>9</v>
      </c>
      <c r="I7242" s="2">
        <v>55000</v>
      </c>
      <c r="J7242" s="2">
        <v>53000</v>
      </c>
      <c r="K7242" s="2">
        <v>21791</v>
      </c>
      <c r="L7242" s="2">
        <f t="shared" si="6251"/>
        <v>10500</v>
      </c>
      <c r="M7242" s="2">
        <v>3500</v>
      </c>
      <c r="N7242" s="2">
        <v>3500</v>
      </c>
      <c r="O7242" s="2">
        <v>3500</v>
      </c>
      <c r="P7242" s="2">
        <f t="shared" si="6253"/>
        <v>32291</v>
      </c>
      <c r="Q7242" s="2">
        <f t="shared" si="6212"/>
        <v>60.926415094339625</v>
      </c>
    </row>
    <row r="7243" spans="1:17">
      <c r="A7243" s="12" t="s">
        <v>2339</v>
      </c>
      <c r="B7243" s="12" t="s">
        <v>81</v>
      </c>
      <c r="C7243" s="12" t="s">
        <v>88</v>
      </c>
      <c r="D7243" s="12" t="s">
        <v>2341</v>
      </c>
      <c r="E7243" s="11">
        <v>6112</v>
      </c>
      <c r="F7243" s="12" t="s">
        <v>2343</v>
      </c>
      <c r="G7243" s="84" t="s">
        <v>3088</v>
      </c>
      <c r="H7243" s="13" t="s">
        <v>10</v>
      </c>
      <c r="I7243" s="2">
        <v>168200</v>
      </c>
      <c r="J7243" s="2">
        <v>168200</v>
      </c>
      <c r="K7243" s="2">
        <v>84779</v>
      </c>
      <c r="L7243" s="2">
        <f t="shared" si="6251"/>
        <v>57000</v>
      </c>
      <c r="M7243" s="2">
        <v>19000</v>
      </c>
      <c r="N7243" s="2">
        <v>19000</v>
      </c>
      <c r="O7243" s="2">
        <v>19000</v>
      </c>
      <c r="P7243" s="2">
        <f t="shared" si="6253"/>
        <v>141779</v>
      </c>
      <c r="Q7243" s="2">
        <f t="shared" si="6212"/>
        <v>84.291914387633767</v>
      </c>
    </row>
    <row r="7244" spans="1:17">
      <c r="A7244" s="12" t="s">
        <v>2339</v>
      </c>
      <c r="B7244" s="12" t="s">
        <v>81</v>
      </c>
      <c r="C7244" s="12" t="s">
        <v>88</v>
      </c>
      <c r="D7244" s="12" t="s">
        <v>2341</v>
      </c>
      <c r="E7244" s="11">
        <v>6112</v>
      </c>
      <c r="F7244" s="12" t="s">
        <v>2344</v>
      </c>
      <c r="G7244" s="84" t="s">
        <v>3088</v>
      </c>
      <c r="H7244" s="13" t="s">
        <v>7</v>
      </c>
      <c r="I7244" s="2">
        <v>42000</v>
      </c>
      <c r="J7244" s="2">
        <v>43715</v>
      </c>
      <c r="K7244" s="2">
        <v>43715</v>
      </c>
      <c r="L7244" s="2">
        <f t="shared" si="6251"/>
        <v>0</v>
      </c>
      <c r="M7244" s="2">
        <v>0</v>
      </c>
      <c r="N7244" s="2">
        <v>0</v>
      </c>
      <c r="O7244" s="2">
        <v>0</v>
      </c>
      <c r="P7244" s="2">
        <f t="shared" si="6253"/>
        <v>43715</v>
      </c>
      <c r="Q7244" s="2">
        <f t="shared" si="6212"/>
        <v>100</v>
      </c>
    </row>
    <row r="7245" spans="1:17">
      <c r="A7245" s="12" t="s">
        <v>2339</v>
      </c>
      <c r="B7245" s="12" t="s">
        <v>81</v>
      </c>
      <c r="C7245" s="12" t="s">
        <v>88</v>
      </c>
      <c r="D7245" s="12" t="s">
        <v>2341</v>
      </c>
      <c r="E7245" s="11">
        <v>6112</v>
      </c>
      <c r="F7245" s="12" t="s">
        <v>2345</v>
      </c>
      <c r="G7245" s="84" t="s">
        <v>3088</v>
      </c>
      <c r="H7245" s="13" t="s">
        <v>8</v>
      </c>
      <c r="I7245" s="2">
        <v>39000</v>
      </c>
      <c r="J7245" s="2">
        <v>29000</v>
      </c>
      <c r="K7245" s="2">
        <v>28000</v>
      </c>
      <c r="L7245" s="2">
        <f t="shared" si="6251"/>
        <v>0</v>
      </c>
      <c r="M7245" s="2">
        <v>0</v>
      </c>
      <c r="N7245" s="2">
        <v>0</v>
      </c>
      <c r="O7245" s="2">
        <v>0</v>
      </c>
      <c r="P7245" s="2">
        <f t="shared" si="6253"/>
        <v>28000</v>
      </c>
      <c r="Q7245" s="2">
        <f t="shared" si="6212"/>
        <v>96.551724137931032</v>
      </c>
    </row>
    <row r="7246" spans="1:17">
      <c r="A7246" s="12" t="s">
        <v>2339</v>
      </c>
      <c r="B7246" s="12" t="s">
        <v>81</v>
      </c>
      <c r="C7246" s="12" t="s">
        <v>88</v>
      </c>
      <c r="D7246" s="12" t="s">
        <v>2341</v>
      </c>
      <c r="E7246" s="11">
        <v>6112</v>
      </c>
      <c r="F7246" s="12" t="s">
        <v>2346</v>
      </c>
      <c r="G7246" s="84" t="s">
        <v>3088</v>
      </c>
      <c r="H7246" s="13" t="s">
        <v>6</v>
      </c>
      <c r="I7246" s="2">
        <v>9000</v>
      </c>
      <c r="J7246" s="2">
        <v>17000</v>
      </c>
      <c r="K7246" s="2">
        <v>13000</v>
      </c>
      <c r="L7246" s="2">
        <f t="shared" si="6251"/>
        <v>4000</v>
      </c>
      <c r="M7246" s="2">
        <v>4000</v>
      </c>
      <c r="N7246" s="2">
        <v>0</v>
      </c>
      <c r="O7246" s="2">
        <v>0</v>
      </c>
      <c r="P7246" s="2">
        <f t="shared" si="6253"/>
        <v>17000</v>
      </c>
      <c r="Q7246" s="2">
        <f t="shared" si="6212"/>
        <v>100</v>
      </c>
    </row>
    <row r="7247" spans="1:17">
      <c r="A7247" s="12" t="s">
        <v>2339</v>
      </c>
      <c r="B7247" s="12" t="s">
        <v>81</v>
      </c>
      <c r="C7247" s="12" t="s">
        <v>88</v>
      </c>
      <c r="D7247" s="12" t="s">
        <v>2341</v>
      </c>
      <c r="E7247" s="18" t="s">
        <v>13</v>
      </c>
      <c r="F7247" s="18" t="s">
        <v>0</v>
      </c>
      <c r="G7247" s="81" t="s">
        <v>0</v>
      </c>
      <c r="H7247" s="18" t="s">
        <v>14</v>
      </c>
      <c r="I7247" s="3">
        <v>221145</v>
      </c>
      <c r="J7247" s="3">
        <f t="shared" ref="J7247:K7247" si="6259">SUM(J7248)</f>
        <v>221145</v>
      </c>
      <c r="K7247" s="3">
        <f t="shared" si="6259"/>
        <v>125103</v>
      </c>
      <c r="L7247" s="3">
        <f t="shared" si="6251"/>
        <v>65000</v>
      </c>
      <c r="M7247" s="3">
        <f t="shared" ref="M7247:O7247" si="6260">SUM(M7248)</f>
        <v>15000</v>
      </c>
      <c r="N7247" s="3">
        <f t="shared" si="6260"/>
        <v>25000</v>
      </c>
      <c r="O7247" s="3">
        <f t="shared" si="6260"/>
        <v>25000</v>
      </c>
      <c r="P7247" s="3">
        <f t="shared" si="6253"/>
        <v>190103</v>
      </c>
      <c r="Q7247" s="3">
        <f t="shared" si="6212"/>
        <v>85.963055913540884</v>
      </c>
    </row>
    <row r="7248" spans="1:17">
      <c r="A7248" s="12" t="s">
        <v>2339</v>
      </c>
      <c r="B7248" s="12" t="s">
        <v>81</v>
      </c>
      <c r="C7248" s="12" t="s">
        <v>88</v>
      </c>
      <c r="D7248" s="12" t="s">
        <v>2341</v>
      </c>
      <c r="E7248" s="11">
        <v>6121</v>
      </c>
      <c r="F7248" s="12"/>
      <c r="G7248" s="84" t="s">
        <v>3088</v>
      </c>
      <c r="H7248" s="13" t="s">
        <v>15</v>
      </c>
      <c r="I7248" s="2">
        <v>221145</v>
      </c>
      <c r="J7248" s="2">
        <v>221145</v>
      </c>
      <c r="K7248" s="2">
        <v>125103</v>
      </c>
      <c r="L7248" s="2">
        <f t="shared" si="6251"/>
        <v>65000</v>
      </c>
      <c r="M7248" s="2">
        <v>15000</v>
      </c>
      <c r="N7248" s="2">
        <v>25000</v>
      </c>
      <c r="O7248" s="2">
        <v>25000</v>
      </c>
      <c r="P7248" s="2">
        <f t="shared" si="6253"/>
        <v>190103</v>
      </c>
      <c r="Q7248" s="2">
        <f t="shared" si="6212"/>
        <v>85.963055913540884</v>
      </c>
    </row>
    <row r="7249" spans="1:17">
      <c r="A7249" s="12" t="s">
        <v>2339</v>
      </c>
      <c r="B7249" s="12" t="s">
        <v>81</v>
      </c>
      <c r="C7249" s="12" t="s">
        <v>88</v>
      </c>
      <c r="D7249" s="12" t="s">
        <v>2341</v>
      </c>
      <c r="E7249" s="18" t="s">
        <v>16</v>
      </c>
      <c r="F7249" s="18" t="s">
        <v>0</v>
      </c>
      <c r="G7249" s="81" t="s">
        <v>0</v>
      </c>
      <c r="H7249" s="18" t="s">
        <v>17</v>
      </c>
      <c r="I7249" s="3">
        <v>549886</v>
      </c>
      <c r="J7249" s="3">
        <f t="shared" ref="J7249:K7249" si="6261">SUM(J7250,J7251,J7254,J7257,J7258,J7259,J7260,J7263,J7269)</f>
        <v>487586</v>
      </c>
      <c r="K7249" s="3">
        <f t="shared" si="6261"/>
        <v>408573</v>
      </c>
      <c r="L7249" s="3">
        <f t="shared" si="6251"/>
        <v>56000</v>
      </c>
      <c r="M7249" s="3">
        <f t="shared" ref="M7249:O7249" si="6262">SUM(M7250,M7251,M7254,M7257,M7258,M7259,M7260,M7263,M7269)</f>
        <v>24300</v>
      </c>
      <c r="N7249" s="3">
        <f t="shared" si="6262"/>
        <v>15600</v>
      </c>
      <c r="O7249" s="3">
        <f t="shared" si="6262"/>
        <v>16100</v>
      </c>
      <c r="P7249" s="3">
        <f t="shared" si="6253"/>
        <v>464573</v>
      </c>
      <c r="Q7249" s="3">
        <f t="shared" si="6212"/>
        <v>95.280217233472669</v>
      </c>
    </row>
    <row r="7250" spans="1:17">
      <c r="A7250" s="12" t="s">
        <v>2339</v>
      </c>
      <c r="B7250" s="12" t="s">
        <v>81</v>
      </c>
      <c r="C7250" s="12" t="s">
        <v>88</v>
      </c>
      <c r="D7250" s="12" t="s">
        <v>2341</v>
      </c>
      <c r="E7250" s="11">
        <v>6131</v>
      </c>
      <c r="F7250" s="12"/>
      <c r="G7250" s="84" t="s">
        <v>3088</v>
      </c>
      <c r="H7250" s="13" t="s">
        <v>18</v>
      </c>
      <c r="I7250" s="2">
        <v>3000</v>
      </c>
      <c r="J7250" s="2">
        <v>3000</v>
      </c>
      <c r="K7250" s="2">
        <v>3000</v>
      </c>
      <c r="L7250" s="2">
        <f t="shared" si="6251"/>
        <v>0</v>
      </c>
      <c r="M7250" s="2">
        <v>0</v>
      </c>
      <c r="N7250" s="2">
        <v>0</v>
      </c>
      <c r="O7250" s="2">
        <v>0</v>
      </c>
      <c r="P7250" s="2">
        <f t="shared" si="6253"/>
        <v>3000</v>
      </c>
      <c r="Q7250" s="2">
        <f t="shared" si="6212"/>
        <v>100</v>
      </c>
    </row>
    <row r="7251" spans="1:17">
      <c r="A7251" s="17" t="s">
        <v>2339</v>
      </c>
      <c r="B7251" s="17" t="s">
        <v>81</v>
      </c>
      <c r="C7251" s="17" t="s">
        <v>88</v>
      </c>
      <c r="D7251" s="17" t="s">
        <v>2341</v>
      </c>
      <c r="E7251" s="17" t="s">
        <v>478</v>
      </c>
      <c r="F7251" s="12" t="s">
        <v>0</v>
      </c>
      <c r="G7251" s="84" t="s">
        <v>0</v>
      </c>
      <c r="H7251" s="18" t="s">
        <v>19</v>
      </c>
      <c r="I7251" s="3">
        <v>57600</v>
      </c>
      <c r="J7251" s="3">
        <f t="shared" ref="J7251:K7251" si="6263">SUM(J7252:J7253)</f>
        <v>40000</v>
      </c>
      <c r="K7251" s="3">
        <f t="shared" si="6263"/>
        <v>34000</v>
      </c>
      <c r="L7251" s="3">
        <f t="shared" si="6251"/>
        <v>3000</v>
      </c>
      <c r="M7251" s="3">
        <f t="shared" ref="M7251:O7251" si="6264">SUM(M7252:M7253)</f>
        <v>1000</v>
      </c>
      <c r="N7251" s="3">
        <f t="shared" si="6264"/>
        <v>1000</v>
      </c>
      <c r="O7251" s="3">
        <f t="shared" si="6264"/>
        <v>1000</v>
      </c>
      <c r="P7251" s="3">
        <f t="shared" si="6253"/>
        <v>37000</v>
      </c>
      <c r="Q7251" s="3">
        <f t="shared" si="6212"/>
        <v>92.5</v>
      </c>
    </row>
    <row r="7252" spans="1:17">
      <c r="A7252" s="12" t="s">
        <v>2339</v>
      </c>
      <c r="B7252" s="12" t="s">
        <v>81</v>
      </c>
      <c r="C7252" s="12" t="s">
        <v>88</v>
      </c>
      <c r="D7252" s="12" t="s">
        <v>2341</v>
      </c>
      <c r="E7252" s="11">
        <v>6132</v>
      </c>
      <c r="F7252" s="12"/>
      <c r="G7252" s="84" t="s">
        <v>3088</v>
      </c>
      <c r="H7252" s="13" t="s">
        <v>19</v>
      </c>
      <c r="I7252" s="2">
        <v>57500</v>
      </c>
      <c r="J7252" s="2">
        <v>40000</v>
      </c>
      <c r="K7252" s="2">
        <v>34000</v>
      </c>
      <c r="L7252" s="2">
        <f t="shared" si="6251"/>
        <v>3000</v>
      </c>
      <c r="M7252" s="2">
        <v>1000</v>
      </c>
      <c r="N7252" s="2">
        <v>1000</v>
      </c>
      <c r="O7252" s="2">
        <v>1000</v>
      </c>
      <c r="P7252" s="2">
        <f t="shared" si="6253"/>
        <v>37000</v>
      </c>
      <c r="Q7252" s="2">
        <f t="shared" si="6212"/>
        <v>92.5</v>
      </c>
    </row>
    <row r="7253" spans="1:17">
      <c r="A7253" s="12" t="s">
        <v>2339</v>
      </c>
      <c r="B7253" s="12" t="s">
        <v>81</v>
      </c>
      <c r="C7253" s="12" t="s">
        <v>88</v>
      </c>
      <c r="D7253" s="12" t="s">
        <v>2341</v>
      </c>
      <c r="E7253" s="11">
        <v>6132</v>
      </c>
      <c r="F7253" s="12" t="s">
        <v>2347</v>
      </c>
      <c r="G7253" s="84" t="s">
        <v>3088</v>
      </c>
      <c r="H7253" s="13" t="s">
        <v>2348</v>
      </c>
      <c r="I7253" s="2">
        <v>100</v>
      </c>
      <c r="J7253" s="2">
        <v>0</v>
      </c>
      <c r="K7253" s="2">
        <v>0</v>
      </c>
      <c r="L7253" s="2">
        <f t="shared" si="6251"/>
        <v>0</v>
      </c>
      <c r="M7253" s="2">
        <v>0</v>
      </c>
      <c r="N7253" s="2">
        <v>0</v>
      </c>
      <c r="O7253" s="2">
        <v>0</v>
      </c>
      <c r="P7253" s="2">
        <f t="shared" si="6253"/>
        <v>0</v>
      </c>
      <c r="Q7253" s="2" t="str">
        <f t="shared" si="6212"/>
        <v>-</v>
      </c>
    </row>
    <row r="7254" spans="1:17">
      <c r="A7254" s="17" t="s">
        <v>2339</v>
      </c>
      <c r="B7254" s="17" t="s">
        <v>81</v>
      </c>
      <c r="C7254" s="17" t="s">
        <v>88</v>
      </c>
      <c r="D7254" s="17" t="s">
        <v>2341</v>
      </c>
      <c r="E7254" s="17" t="s">
        <v>427</v>
      </c>
      <c r="F7254" s="12" t="s">
        <v>0</v>
      </c>
      <c r="G7254" s="84" t="s">
        <v>0</v>
      </c>
      <c r="H7254" s="18" t="s">
        <v>20</v>
      </c>
      <c r="I7254" s="3">
        <v>48100</v>
      </c>
      <c r="J7254" s="3">
        <f t="shared" ref="J7254:K7254" si="6265">SUM(J7255:J7256)</f>
        <v>36000</v>
      </c>
      <c r="K7254" s="3">
        <f t="shared" si="6265"/>
        <v>29700</v>
      </c>
      <c r="L7254" s="3">
        <f t="shared" si="6251"/>
        <v>4500</v>
      </c>
      <c r="M7254" s="3">
        <f t="shared" ref="M7254:O7254" si="6266">SUM(M7255:M7256)</f>
        <v>1500</v>
      </c>
      <c r="N7254" s="3">
        <f t="shared" si="6266"/>
        <v>1500</v>
      </c>
      <c r="O7254" s="3">
        <f t="shared" si="6266"/>
        <v>1500</v>
      </c>
      <c r="P7254" s="3">
        <f t="shared" si="6253"/>
        <v>34200</v>
      </c>
      <c r="Q7254" s="3">
        <f t="shared" si="6212"/>
        <v>95</v>
      </c>
    </row>
    <row r="7255" spans="1:17">
      <c r="A7255" s="12" t="s">
        <v>2339</v>
      </c>
      <c r="B7255" s="12" t="s">
        <v>81</v>
      </c>
      <c r="C7255" s="12" t="s">
        <v>88</v>
      </c>
      <c r="D7255" s="12" t="s">
        <v>2341</v>
      </c>
      <c r="E7255" s="11">
        <v>6133</v>
      </c>
      <c r="F7255" s="12"/>
      <c r="G7255" s="84" t="s">
        <v>3088</v>
      </c>
      <c r="H7255" s="13" t="s">
        <v>20</v>
      </c>
      <c r="I7255" s="2">
        <v>48000</v>
      </c>
      <c r="J7255" s="2">
        <v>36000</v>
      </c>
      <c r="K7255" s="2">
        <v>29700</v>
      </c>
      <c r="L7255" s="2">
        <f t="shared" si="6251"/>
        <v>4500</v>
      </c>
      <c r="M7255" s="2">
        <v>1500</v>
      </c>
      <c r="N7255" s="2">
        <v>1500</v>
      </c>
      <c r="O7255" s="2">
        <v>1500</v>
      </c>
      <c r="P7255" s="2">
        <f t="shared" si="6253"/>
        <v>34200</v>
      </c>
      <c r="Q7255" s="2">
        <f t="shared" si="6212"/>
        <v>95</v>
      </c>
    </row>
    <row r="7256" spans="1:17" ht="22.5">
      <c r="A7256" s="12" t="s">
        <v>2339</v>
      </c>
      <c r="B7256" s="12" t="s">
        <v>81</v>
      </c>
      <c r="C7256" s="12" t="s">
        <v>88</v>
      </c>
      <c r="D7256" s="12" t="s">
        <v>2341</v>
      </c>
      <c r="E7256" s="11">
        <v>6133</v>
      </c>
      <c r="F7256" s="12" t="s">
        <v>2349</v>
      </c>
      <c r="G7256" s="84" t="s">
        <v>3088</v>
      </c>
      <c r="H7256" s="13" t="s">
        <v>2350</v>
      </c>
      <c r="I7256" s="2">
        <v>100</v>
      </c>
      <c r="J7256" s="2">
        <v>0</v>
      </c>
      <c r="K7256" s="2">
        <v>0</v>
      </c>
      <c r="L7256" s="2">
        <f t="shared" si="6251"/>
        <v>0</v>
      </c>
      <c r="M7256" s="2">
        <v>0</v>
      </c>
      <c r="N7256" s="2">
        <v>0</v>
      </c>
      <c r="O7256" s="2">
        <v>0</v>
      </c>
      <c r="P7256" s="2">
        <f t="shared" si="6253"/>
        <v>0</v>
      </c>
      <c r="Q7256" s="2" t="str">
        <f t="shared" si="6212"/>
        <v>-</v>
      </c>
    </row>
    <row r="7257" spans="1:17">
      <c r="A7257" s="12" t="s">
        <v>2339</v>
      </c>
      <c r="B7257" s="12" t="s">
        <v>81</v>
      </c>
      <c r="C7257" s="12" t="s">
        <v>88</v>
      </c>
      <c r="D7257" s="12" t="s">
        <v>2341</v>
      </c>
      <c r="E7257" s="11">
        <v>6134</v>
      </c>
      <c r="F7257" s="12"/>
      <c r="G7257" s="84" t="s">
        <v>3088</v>
      </c>
      <c r="H7257" s="13" t="s">
        <v>21</v>
      </c>
      <c r="I7257" s="2">
        <v>31000</v>
      </c>
      <c r="J7257" s="2">
        <v>37500</v>
      </c>
      <c r="K7257" s="2">
        <v>35000</v>
      </c>
      <c r="L7257" s="2">
        <f t="shared" si="6251"/>
        <v>2500</v>
      </c>
      <c r="M7257" s="2">
        <v>1500</v>
      </c>
      <c r="N7257" s="2">
        <v>500</v>
      </c>
      <c r="O7257" s="2">
        <v>500</v>
      </c>
      <c r="P7257" s="2">
        <f t="shared" si="6253"/>
        <v>37500</v>
      </c>
      <c r="Q7257" s="2">
        <f t="shared" si="6212"/>
        <v>100</v>
      </c>
    </row>
    <row r="7258" spans="1:17">
      <c r="A7258" s="12" t="s">
        <v>2339</v>
      </c>
      <c r="B7258" s="12" t="s">
        <v>81</v>
      </c>
      <c r="C7258" s="12" t="s">
        <v>88</v>
      </c>
      <c r="D7258" s="12" t="s">
        <v>2341</v>
      </c>
      <c r="E7258" s="11">
        <v>6135</v>
      </c>
      <c r="F7258" s="12"/>
      <c r="G7258" s="84" t="s">
        <v>3088</v>
      </c>
      <c r="H7258" s="13" t="s">
        <v>22</v>
      </c>
      <c r="I7258" s="2">
        <v>46000</v>
      </c>
      <c r="J7258" s="2">
        <v>31000</v>
      </c>
      <c r="K7258" s="2">
        <v>19100</v>
      </c>
      <c r="L7258" s="2">
        <f t="shared" si="6251"/>
        <v>10000</v>
      </c>
      <c r="M7258" s="2">
        <v>5000</v>
      </c>
      <c r="N7258" s="2">
        <v>2500</v>
      </c>
      <c r="O7258" s="2">
        <v>2500</v>
      </c>
      <c r="P7258" s="2">
        <f t="shared" si="6253"/>
        <v>29100</v>
      </c>
      <c r="Q7258" s="2">
        <f t="shared" si="6212"/>
        <v>93.870967741935488</v>
      </c>
    </row>
    <row r="7259" spans="1:17">
      <c r="A7259" s="12" t="s">
        <v>2339</v>
      </c>
      <c r="B7259" s="12" t="s">
        <v>81</v>
      </c>
      <c r="C7259" s="12" t="s">
        <v>88</v>
      </c>
      <c r="D7259" s="12" t="s">
        <v>2341</v>
      </c>
      <c r="E7259" s="11">
        <v>6136</v>
      </c>
      <c r="F7259" s="12"/>
      <c r="G7259" s="84" t="s">
        <v>3088</v>
      </c>
      <c r="H7259" s="13" t="s">
        <v>23</v>
      </c>
      <c r="I7259" s="2">
        <v>25000</v>
      </c>
      <c r="J7259" s="2">
        <v>16000</v>
      </c>
      <c r="K7259" s="2">
        <v>8500</v>
      </c>
      <c r="L7259" s="2">
        <f t="shared" si="6251"/>
        <v>5000</v>
      </c>
      <c r="M7259" s="2">
        <v>1500</v>
      </c>
      <c r="N7259" s="2">
        <v>1500</v>
      </c>
      <c r="O7259" s="2">
        <v>2000</v>
      </c>
      <c r="P7259" s="2">
        <f t="shared" si="6253"/>
        <v>13500</v>
      </c>
      <c r="Q7259" s="2">
        <f t="shared" si="6212"/>
        <v>84.375</v>
      </c>
    </row>
    <row r="7260" spans="1:17">
      <c r="A7260" s="17" t="s">
        <v>2339</v>
      </c>
      <c r="B7260" s="17" t="s">
        <v>81</v>
      </c>
      <c r="C7260" s="17" t="s">
        <v>88</v>
      </c>
      <c r="D7260" s="17" t="s">
        <v>2341</v>
      </c>
      <c r="E7260" s="17" t="s">
        <v>437</v>
      </c>
      <c r="F7260" s="12" t="s">
        <v>0</v>
      </c>
      <c r="G7260" s="84" t="s">
        <v>0</v>
      </c>
      <c r="H7260" s="18" t="s">
        <v>24</v>
      </c>
      <c r="I7260" s="3">
        <v>90100</v>
      </c>
      <c r="J7260" s="3">
        <f t="shared" ref="J7260:K7260" si="6267">SUM(J7261:J7262)</f>
        <v>65000</v>
      </c>
      <c r="K7260" s="3">
        <f t="shared" si="6267"/>
        <v>30500</v>
      </c>
      <c r="L7260" s="3">
        <f t="shared" si="6251"/>
        <v>24000</v>
      </c>
      <c r="M7260" s="3">
        <f t="shared" ref="M7260:O7260" si="6268">SUM(M7261:M7262)</f>
        <v>10000</v>
      </c>
      <c r="N7260" s="3">
        <f t="shared" si="6268"/>
        <v>7000</v>
      </c>
      <c r="O7260" s="3">
        <f t="shared" si="6268"/>
        <v>7000</v>
      </c>
      <c r="P7260" s="3">
        <f t="shared" si="6253"/>
        <v>54500</v>
      </c>
      <c r="Q7260" s="3">
        <f t="shared" si="6212"/>
        <v>83.846153846153854</v>
      </c>
    </row>
    <row r="7261" spans="1:17">
      <c r="A7261" s="12" t="s">
        <v>2339</v>
      </c>
      <c r="B7261" s="12" t="s">
        <v>81</v>
      </c>
      <c r="C7261" s="12" t="s">
        <v>88</v>
      </c>
      <c r="D7261" s="12" t="s">
        <v>2341</v>
      </c>
      <c r="E7261" s="11">
        <v>6137</v>
      </c>
      <c r="F7261" s="12"/>
      <c r="G7261" s="84" t="s">
        <v>3088</v>
      </c>
      <c r="H7261" s="13" t="s">
        <v>24</v>
      </c>
      <c r="I7261" s="2">
        <v>90000</v>
      </c>
      <c r="J7261" s="2">
        <v>65000</v>
      </c>
      <c r="K7261" s="2">
        <v>30500</v>
      </c>
      <c r="L7261" s="2">
        <f t="shared" si="6251"/>
        <v>24000</v>
      </c>
      <c r="M7261" s="2">
        <v>10000</v>
      </c>
      <c r="N7261" s="2">
        <v>7000</v>
      </c>
      <c r="O7261" s="2">
        <v>7000</v>
      </c>
      <c r="P7261" s="2">
        <f t="shared" si="6253"/>
        <v>54500</v>
      </c>
      <c r="Q7261" s="2">
        <f t="shared" ref="Q7261:Q7324" si="6269">IF(J7261=0,"-",P7261/J7261*100)</f>
        <v>83.846153846153854</v>
      </c>
    </row>
    <row r="7262" spans="1:17" ht="22.5">
      <c r="A7262" s="12" t="s">
        <v>2339</v>
      </c>
      <c r="B7262" s="12" t="s">
        <v>81</v>
      </c>
      <c r="C7262" s="12" t="s">
        <v>88</v>
      </c>
      <c r="D7262" s="12" t="s">
        <v>2341</v>
      </c>
      <c r="E7262" s="11">
        <v>6137</v>
      </c>
      <c r="F7262" s="12" t="s">
        <v>2351</v>
      </c>
      <c r="G7262" s="84" t="s">
        <v>3088</v>
      </c>
      <c r="H7262" s="13" t="s">
        <v>2352</v>
      </c>
      <c r="I7262" s="2">
        <v>100</v>
      </c>
      <c r="J7262" s="2">
        <v>0</v>
      </c>
      <c r="K7262" s="2">
        <v>0</v>
      </c>
      <c r="L7262" s="2">
        <f t="shared" si="6251"/>
        <v>0</v>
      </c>
      <c r="M7262" s="2">
        <v>0</v>
      </c>
      <c r="N7262" s="2">
        <v>0</v>
      </c>
      <c r="O7262" s="2">
        <v>0</v>
      </c>
      <c r="P7262" s="2">
        <f t="shared" si="6253"/>
        <v>0</v>
      </c>
      <c r="Q7262" s="2" t="str">
        <f t="shared" si="6269"/>
        <v>-</v>
      </c>
    </row>
    <row r="7263" spans="1:17">
      <c r="A7263" s="17" t="s">
        <v>2339</v>
      </c>
      <c r="B7263" s="17" t="s">
        <v>81</v>
      </c>
      <c r="C7263" s="17" t="s">
        <v>88</v>
      </c>
      <c r="D7263" s="17" t="s">
        <v>2341</v>
      </c>
      <c r="E7263" s="17" t="s">
        <v>2353</v>
      </c>
      <c r="F7263" s="12" t="s">
        <v>0</v>
      </c>
      <c r="G7263" s="84" t="s">
        <v>0</v>
      </c>
      <c r="H7263" s="18" t="s">
        <v>25</v>
      </c>
      <c r="I7263" s="3">
        <v>15400</v>
      </c>
      <c r="J7263" s="3">
        <f t="shared" ref="J7263:K7263" si="6270">SUM(J7264:J7268)</f>
        <v>12000</v>
      </c>
      <c r="K7263" s="3">
        <f t="shared" si="6270"/>
        <v>6100</v>
      </c>
      <c r="L7263" s="3">
        <f t="shared" si="6251"/>
        <v>4600</v>
      </c>
      <c r="M7263" s="3">
        <f t="shared" ref="M7263:O7263" si="6271">SUM(M7264:M7268)</f>
        <v>3000</v>
      </c>
      <c r="N7263" s="3">
        <f t="shared" si="6271"/>
        <v>800</v>
      </c>
      <c r="O7263" s="3">
        <f t="shared" si="6271"/>
        <v>800</v>
      </c>
      <c r="P7263" s="3">
        <f t="shared" si="6253"/>
        <v>10700</v>
      </c>
      <c r="Q7263" s="3">
        <f t="shared" si="6269"/>
        <v>89.166666666666671</v>
      </c>
    </row>
    <row r="7264" spans="1:17">
      <c r="A7264" s="12" t="s">
        <v>2339</v>
      </c>
      <c r="B7264" s="12" t="s">
        <v>81</v>
      </c>
      <c r="C7264" s="12" t="s">
        <v>88</v>
      </c>
      <c r="D7264" s="12" t="s">
        <v>2341</v>
      </c>
      <c r="E7264" s="11">
        <v>6138</v>
      </c>
      <c r="F7264" s="12"/>
      <c r="G7264" s="84" t="s">
        <v>3088</v>
      </c>
      <c r="H7264" s="13" t="s">
        <v>25</v>
      </c>
      <c r="I7264" s="2">
        <v>15000</v>
      </c>
      <c r="J7264" s="2">
        <v>12000</v>
      </c>
      <c r="K7264" s="2">
        <v>6100</v>
      </c>
      <c r="L7264" s="2">
        <f t="shared" si="6251"/>
        <v>4600</v>
      </c>
      <c r="M7264" s="2">
        <v>3000</v>
      </c>
      <c r="N7264" s="2">
        <v>800</v>
      </c>
      <c r="O7264" s="2">
        <v>800</v>
      </c>
      <c r="P7264" s="2">
        <f t="shared" si="6253"/>
        <v>10700</v>
      </c>
      <c r="Q7264" s="2">
        <f t="shared" si="6269"/>
        <v>89.166666666666671</v>
      </c>
    </row>
    <row r="7265" spans="1:17" ht="22.5">
      <c r="A7265" s="12" t="s">
        <v>2339</v>
      </c>
      <c r="B7265" s="12" t="s">
        <v>81</v>
      </c>
      <c r="C7265" s="12" t="s">
        <v>88</v>
      </c>
      <c r="D7265" s="12" t="s">
        <v>2341</v>
      </c>
      <c r="E7265" s="11">
        <v>6138</v>
      </c>
      <c r="F7265" s="12" t="s">
        <v>2354</v>
      </c>
      <c r="G7265" s="84" t="s">
        <v>3088</v>
      </c>
      <c r="H7265" s="13" t="s">
        <v>2355</v>
      </c>
      <c r="I7265" s="2">
        <v>100</v>
      </c>
      <c r="J7265" s="2">
        <v>0</v>
      </c>
      <c r="K7265" s="2">
        <v>0</v>
      </c>
      <c r="L7265" s="2">
        <f t="shared" si="6251"/>
        <v>0</v>
      </c>
      <c r="M7265" s="2">
        <v>0</v>
      </c>
      <c r="N7265" s="2">
        <v>0</v>
      </c>
      <c r="O7265" s="2">
        <v>0</v>
      </c>
      <c r="P7265" s="2">
        <f t="shared" si="6253"/>
        <v>0</v>
      </c>
      <c r="Q7265" s="2" t="str">
        <f t="shared" si="6269"/>
        <v>-</v>
      </c>
    </row>
    <row r="7266" spans="1:17">
      <c r="A7266" s="12" t="s">
        <v>2339</v>
      </c>
      <c r="B7266" s="12" t="s">
        <v>81</v>
      </c>
      <c r="C7266" s="12" t="s">
        <v>88</v>
      </c>
      <c r="D7266" s="12" t="s">
        <v>2341</v>
      </c>
      <c r="E7266" s="11">
        <v>6138</v>
      </c>
      <c r="F7266" s="12" t="s">
        <v>2356</v>
      </c>
      <c r="G7266" s="84" t="s">
        <v>3088</v>
      </c>
      <c r="H7266" s="13" t="s">
        <v>2357</v>
      </c>
      <c r="I7266" s="2">
        <v>100</v>
      </c>
      <c r="J7266" s="2">
        <v>0</v>
      </c>
      <c r="K7266" s="2">
        <v>0</v>
      </c>
      <c r="L7266" s="2">
        <f t="shared" si="6251"/>
        <v>0</v>
      </c>
      <c r="M7266" s="2">
        <v>0</v>
      </c>
      <c r="N7266" s="2">
        <v>0</v>
      </c>
      <c r="O7266" s="2">
        <v>0</v>
      </c>
      <c r="P7266" s="2">
        <f t="shared" si="6253"/>
        <v>0</v>
      </c>
      <c r="Q7266" s="2" t="str">
        <f t="shared" si="6269"/>
        <v>-</v>
      </c>
    </row>
    <row r="7267" spans="1:17">
      <c r="A7267" s="12" t="s">
        <v>2339</v>
      </c>
      <c r="B7267" s="12" t="s">
        <v>81</v>
      </c>
      <c r="C7267" s="12" t="s">
        <v>88</v>
      </c>
      <c r="D7267" s="12" t="s">
        <v>2341</v>
      </c>
      <c r="E7267" s="11">
        <v>6138</v>
      </c>
      <c r="F7267" s="12" t="s">
        <v>2358</v>
      </c>
      <c r="G7267" s="84" t="s">
        <v>3088</v>
      </c>
      <c r="H7267" s="13" t="s">
        <v>2359</v>
      </c>
      <c r="I7267" s="2">
        <v>100</v>
      </c>
      <c r="J7267" s="2">
        <v>0</v>
      </c>
      <c r="K7267" s="2">
        <v>0</v>
      </c>
      <c r="L7267" s="2">
        <f t="shared" si="6251"/>
        <v>0</v>
      </c>
      <c r="M7267" s="2">
        <v>0</v>
      </c>
      <c r="N7267" s="2">
        <v>0</v>
      </c>
      <c r="O7267" s="2">
        <v>0</v>
      </c>
      <c r="P7267" s="2">
        <f t="shared" si="6253"/>
        <v>0</v>
      </c>
      <c r="Q7267" s="2" t="str">
        <f t="shared" si="6269"/>
        <v>-</v>
      </c>
    </row>
    <row r="7268" spans="1:17">
      <c r="A7268" s="12" t="s">
        <v>2339</v>
      </c>
      <c r="B7268" s="12" t="s">
        <v>81</v>
      </c>
      <c r="C7268" s="12" t="s">
        <v>88</v>
      </c>
      <c r="D7268" s="12" t="s">
        <v>2341</v>
      </c>
      <c r="E7268" s="11">
        <v>6138</v>
      </c>
      <c r="F7268" s="12" t="s">
        <v>2360</v>
      </c>
      <c r="G7268" s="84" t="s">
        <v>3088</v>
      </c>
      <c r="H7268" s="13" t="s">
        <v>2361</v>
      </c>
      <c r="I7268" s="2">
        <v>100</v>
      </c>
      <c r="J7268" s="2">
        <v>0</v>
      </c>
      <c r="K7268" s="2">
        <v>0</v>
      </c>
      <c r="L7268" s="2">
        <f t="shared" si="6251"/>
        <v>0</v>
      </c>
      <c r="M7268" s="2">
        <v>0</v>
      </c>
      <c r="N7268" s="2">
        <v>0</v>
      </c>
      <c r="O7268" s="2">
        <v>0</v>
      </c>
      <c r="P7268" s="2">
        <f t="shared" si="6253"/>
        <v>0</v>
      </c>
      <c r="Q7268" s="2" t="str">
        <f t="shared" si="6269"/>
        <v>-</v>
      </c>
    </row>
    <row r="7269" spans="1:17">
      <c r="A7269" s="17" t="s">
        <v>2339</v>
      </c>
      <c r="B7269" s="17" t="s">
        <v>81</v>
      </c>
      <c r="C7269" s="17" t="s">
        <v>88</v>
      </c>
      <c r="D7269" s="17" t="s">
        <v>2341</v>
      </c>
      <c r="E7269" s="17" t="s">
        <v>99</v>
      </c>
      <c r="F7269" s="12" t="s">
        <v>0</v>
      </c>
      <c r="G7269" s="84" t="s">
        <v>0</v>
      </c>
      <c r="H7269" s="18" t="s">
        <v>26</v>
      </c>
      <c r="I7269" s="3">
        <v>233686</v>
      </c>
      <c r="J7269" s="3">
        <f t="shared" ref="J7269:K7269" si="6272">SUM(J7270:J7274)</f>
        <v>247086</v>
      </c>
      <c r="K7269" s="3">
        <f t="shared" si="6272"/>
        <v>242673</v>
      </c>
      <c r="L7269" s="3">
        <f t="shared" si="6251"/>
        <v>2400</v>
      </c>
      <c r="M7269" s="3">
        <f t="shared" ref="M7269:O7269" si="6273">SUM(M7270:M7274)</f>
        <v>800</v>
      </c>
      <c r="N7269" s="3">
        <f t="shared" si="6273"/>
        <v>800</v>
      </c>
      <c r="O7269" s="3">
        <f t="shared" si="6273"/>
        <v>800</v>
      </c>
      <c r="P7269" s="3">
        <f t="shared" si="6253"/>
        <v>245073</v>
      </c>
      <c r="Q7269" s="3">
        <f t="shared" si="6269"/>
        <v>99.185303902285042</v>
      </c>
    </row>
    <row r="7270" spans="1:17">
      <c r="A7270" s="12" t="s">
        <v>2339</v>
      </c>
      <c r="B7270" s="12" t="s">
        <v>81</v>
      </c>
      <c r="C7270" s="12" t="s">
        <v>88</v>
      </c>
      <c r="D7270" s="12" t="s">
        <v>2341</v>
      </c>
      <c r="E7270" s="11">
        <v>6139</v>
      </c>
      <c r="F7270" s="12"/>
      <c r="G7270" s="84" t="s">
        <v>3088</v>
      </c>
      <c r="H7270" s="13" t="s">
        <v>26</v>
      </c>
      <c r="I7270" s="2">
        <v>125486</v>
      </c>
      <c r="J7270" s="2">
        <v>238986</v>
      </c>
      <c r="K7270" s="2">
        <v>238986</v>
      </c>
      <c r="L7270" s="2">
        <f t="shared" si="6251"/>
        <v>0</v>
      </c>
      <c r="M7270" s="2">
        <v>0</v>
      </c>
      <c r="N7270" s="2">
        <v>0</v>
      </c>
      <c r="O7270" s="2">
        <v>0</v>
      </c>
      <c r="P7270" s="2">
        <f t="shared" si="6253"/>
        <v>238986</v>
      </c>
      <c r="Q7270" s="2">
        <f t="shared" si="6269"/>
        <v>100</v>
      </c>
    </row>
    <row r="7271" spans="1:17">
      <c r="A7271" s="12" t="s">
        <v>2339</v>
      </c>
      <c r="B7271" s="12" t="s">
        <v>81</v>
      </c>
      <c r="C7271" s="12" t="s">
        <v>88</v>
      </c>
      <c r="D7271" s="12" t="s">
        <v>2341</v>
      </c>
      <c r="E7271" s="11">
        <v>6139</v>
      </c>
      <c r="F7271" s="12" t="s">
        <v>2362</v>
      </c>
      <c r="G7271" s="84" t="s">
        <v>3088</v>
      </c>
      <c r="H7271" s="13" t="s">
        <v>108</v>
      </c>
      <c r="I7271" s="2">
        <v>8000</v>
      </c>
      <c r="J7271" s="2">
        <v>8000</v>
      </c>
      <c r="K7271" s="2">
        <v>3687</v>
      </c>
      <c r="L7271" s="2">
        <f t="shared" si="6251"/>
        <v>2400</v>
      </c>
      <c r="M7271" s="2">
        <v>800</v>
      </c>
      <c r="N7271" s="2">
        <v>800</v>
      </c>
      <c r="O7271" s="2">
        <v>800</v>
      </c>
      <c r="P7271" s="2">
        <f t="shared" si="6253"/>
        <v>6087</v>
      </c>
      <c r="Q7271" s="2">
        <f t="shared" si="6269"/>
        <v>76.087499999999991</v>
      </c>
    </row>
    <row r="7272" spans="1:17" ht="22.5">
      <c r="A7272" s="12" t="s">
        <v>2339</v>
      </c>
      <c r="B7272" s="12" t="s">
        <v>81</v>
      </c>
      <c r="C7272" s="12" t="s">
        <v>88</v>
      </c>
      <c r="D7272" s="12" t="s">
        <v>2341</v>
      </c>
      <c r="E7272" s="11">
        <v>6139</v>
      </c>
      <c r="F7272" s="12" t="s">
        <v>2363</v>
      </c>
      <c r="G7272" s="84" t="s">
        <v>3088</v>
      </c>
      <c r="H7272" s="13" t="s">
        <v>114</v>
      </c>
      <c r="I7272" s="2">
        <v>100</v>
      </c>
      <c r="J7272" s="2">
        <v>100</v>
      </c>
      <c r="K7272" s="2">
        <v>0</v>
      </c>
      <c r="L7272" s="2">
        <f t="shared" si="6251"/>
        <v>0</v>
      </c>
      <c r="M7272" s="2">
        <v>0</v>
      </c>
      <c r="N7272" s="2">
        <v>0</v>
      </c>
      <c r="O7272" s="2">
        <v>0</v>
      </c>
      <c r="P7272" s="2">
        <f t="shared" si="6253"/>
        <v>0</v>
      </c>
      <c r="Q7272" s="2">
        <f t="shared" si="6269"/>
        <v>0</v>
      </c>
    </row>
    <row r="7273" spans="1:17" ht="22.5">
      <c r="A7273" s="12" t="s">
        <v>2339</v>
      </c>
      <c r="B7273" s="12" t="s">
        <v>81</v>
      </c>
      <c r="C7273" s="12" t="s">
        <v>88</v>
      </c>
      <c r="D7273" s="12" t="s">
        <v>2341</v>
      </c>
      <c r="E7273" s="11">
        <v>6139</v>
      </c>
      <c r="F7273" s="12" t="s">
        <v>2364</v>
      </c>
      <c r="G7273" s="84" t="s">
        <v>3088</v>
      </c>
      <c r="H7273" s="13" t="s">
        <v>2365</v>
      </c>
      <c r="I7273" s="2">
        <v>100</v>
      </c>
      <c r="J7273" s="2">
        <v>0</v>
      </c>
      <c r="K7273" s="2">
        <v>0</v>
      </c>
      <c r="L7273" s="2">
        <f t="shared" si="6251"/>
        <v>0</v>
      </c>
      <c r="M7273" s="2">
        <v>0</v>
      </c>
      <c r="N7273" s="2">
        <v>0</v>
      </c>
      <c r="O7273" s="2">
        <v>0</v>
      </c>
      <c r="P7273" s="2">
        <f t="shared" si="6253"/>
        <v>0</v>
      </c>
      <c r="Q7273" s="2" t="str">
        <f t="shared" si="6269"/>
        <v>-</v>
      </c>
    </row>
    <row r="7274" spans="1:17" ht="22.5">
      <c r="A7274" s="12" t="s">
        <v>2339</v>
      </c>
      <c r="B7274" s="12" t="s">
        <v>81</v>
      </c>
      <c r="C7274" s="12" t="s">
        <v>88</v>
      </c>
      <c r="D7274" s="12" t="s">
        <v>2341</v>
      </c>
      <c r="E7274" s="11">
        <v>6139</v>
      </c>
      <c r="F7274" s="12" t="s">
        <v>2366</v>
      </c>
      <c r="G7274" s="84" t="s">
        <v>3088</v>
      </c>
      <c r="H7274" s="13" t="s">
        <v>2367</v>
      </c>
      <c r="I7274" s="2">
        <v>100000</v>
      </c>
      <c r="J7274" s="2">
        <v>0</v>
      </c>
      <c r="K7274" s="2">
        <v>0</v>
      </c>
      <c r="L7274" s="2">
        <f t="shared" si="6251"/>
        <v>0</v>
      </c>
      <c r="M7274" s="2">
        <v>0</v>
      </c>
      <c r="N7274" s="2">
        <v>0</v>
      </c>
      <c r="O7274" s="2">
        <v>0</v>
      </c>
      <c r="P7274" s="2">
        <f t="shared" si="6253"/>
        <v>0</v>
      </c>
      <c r="Q7274" s="2" t="str">
        <f t="shared" si="6269"/>
        <v>-</v>
      </c>
    </row>
    <row r="7275" spans="1:17" ht="22.5">
      <c r="A7275" s="17" t="s">
        <v>0</v>
      </c>
      <c r="B7275" s="17" t="s">
        <v>0</v>
      </c>
      <c r="C7275" s="17" t="s">
        <v>0</v>
      </c>
      <c r="D7275" s="18" t="s">
        <v>0</v>
      </c>
      <c r="E7275" s="18" t="s">
        <v>0</v>
      </c>
      <c r="F7275" s="18" t="s">
        <v>0</v>
      </c>
      <c r="G7275" s="81" t="s">
        <v>0</v>
      </c>
      <c r="H7275" s="24" t="s">
        <v>36</v>
      </c>
      <c r="I7275" s="29">
        <v>400</v>
      </c>
      <c r="J7275" s="29">
        <f t="shared" ref="J7275:K7276" si="6274">SUM(J7276)</f>
        <v>2100</v>
      </c>
      <c r="K7275" s="29">
        <f t="shared" si="6274"/>
        <v>2000</v>
      </c>
      <c r="L7275" s="29">
        <f t="shared" si="6251"/>
        <v>100</v>
      </c>
      <c r="M7275" s="29">
        <f t="shared" ref="M7275:O7276" si="6275">SUM(M7276)</f>
        <v>100</v>
      </c>
      <c r="N7275" s="29">
        <f t="shared" si="6275"/>
        <v>0</v>
      </c>
      <c r="O7275" s="29">
        <f t="shared" si="6275"/>
        <v>0</v>
      </c>
      <c r="P7275" s="29">
        <f t="shared" si="6253"/>
        <v>2100</v>
      </c>
      <c r="Q7275" s="29">
        <f t="shared" si="6269"/>
        <v>100</v>
      </c>
    </row>
    <row r="7276" spans="1:17">
      <c r="A7276" s="12" t="s">
        <v>2339</v>
      </c>
      <c r="B7276" s="12" t="s">
        <v>81</v>
      </c>
      <c r="C7276" s="12" t="s">
        <v>88</v>
      </c>
      <c r="D7276" s="12" t="s">
        <v>2341</v>
      </c>
      <c r="E7276" s="18" t="s">
        <v>28</v>
      </c>
      <c r="F7276" s="18" t="s">
        <v>0</v>
      </c>
      <c r="G7276" s="81" t="s">
        <v>0</v>
      </c>
      <c r="H7276" s="18" t="s">
        <v>29</v>
      </c>
      <c r="I7276" s="3">
        <v>400</v>
      </c>
      <c r="J7276" s="3">
        <f t="shared" si="6274"/>
        <v>2100</v>
      </c>
      <c r="K7276" s="3">
        <f t="shared" si="6274"/>
        <v>2000</v>
      </c>
      <c r="L7276" s="3">
        <f t="shared" si="6251"/>
        <v>100</v>
      </c>
      <c r="M7276" s="3">
        <f t="shared" si="6275"/>
        <v>100</v>
      </c>
      <c r="N7276" s="3">
        <f t="shared" si="6275"/>
        <v>0</v>
      </c>
      <c r="O7276" s="3">
        <f t="shared" si="6275"/>
        <v>0</v>
      </c>
      <c r="P7276" s="3">
        <f t="shared" si="6253"/>
        <v>2100</v>
      </c>
      <c r="Q7276" s="3">
        <f t="shared" si="6269"/>
        <v>100</v>
      </c>
    </row>
    <row r="7277" spans="1:17">
      <c r="A7277" s="17" t="s">
        <v>2339</v>
      </c>
      <c r="B7277" s="17" t="s">
        <v>81</v>
      </c>
      <c r="C7277" s="17" t="s">
        <v>88</v>
      </c>
      <c r="D7277" s="17" t="s">
        <v>2341</v>
      </c>
      <c r="E7277" s="17" t="s">
        <v>120</v>
      </c>
      <c r="F7277" s="12" t="s">
        <v>0</v>
      </c>
      <c r="G7277" s="84" t="s">
        <v>0</v>
      </c>
      <c r="H7277" s="18" t="s">
        <v>35</v>
      </c>
      <c r="I7277" s="3">
        <v>400</v>
      </c>
      <c r="J7277" s="3">
        <f t="shared" ref="J7277" si="6276">SUM(J7278:J7282)</f>
        <v>2100</v>
      </c>
      <c r="K7277" s="3">
        <f t="shared" ref="K7277" si="6277">SUM(K7278:K7282)</f>
        <v>2000</v>
      </c>
      <c r="L7277" s="3">
        <f t="shared" si="6251"/>
        <v>100</v>
      </c>
      <c r="M7277" s="3">
        <f t="shared" ref="M7277:O7277" si="6278">SUM(M7278:M7282)</f>
        <v>100</v>
      </c>
      <c r="N7277" s="3">
        <f t="shared" si="6278"/>
        <v>0</v>
      </c>
      <c r="O7277" s="3">
        <f t="shared" si="6278"/>
        <v>0</v>
      </c>
      <c r="P7277" s="3">
        <f t="shared" si="6253"/>
        <v>2100</v>
      </c>
      <c r="Q7277" s="3">
        <f t="shared" si="6269"/>
        <v>100</v>
      </c>
    </row>
    <row r="7278" spans="1:17">
      <c r="A7278" s="12" t="s">
        <v>2339</v>
      </c>
      <c r="B7278" s="12" t="s">
        <v>81</v>
      </c>
      <c r="C7278" s="12" t="s">
        <v>88</v>
      </c>
      <c r="D7278" s="12" t="s">
        <v>2341</v>
      </c>
      <c r="E7278" s="11">
        <v>6148</v>
      </c>
      <c r="F7278" s="12"/>
      <c r="G7278" s="84" t="s">
        <v>3088</v>
      </c>
      <c r="H7278" s="13" t="s">
        <v>35</v>
      </c>
      <c r="I7278" s="2">
        <v>100</v>
      </c>
      <c r="J7278" s="2">
        <v>2100</v>
      </c>
      <c r="K7278" s="2">
        <v>2000</v>
      </c>
      <c r="L7278" s="2">
        <f t="shared" si="6251"/>
        <v>100</v>
      </c>
      <c r="M7278" s="2">
        <v>100</v>
      </c>
      <c r="N7278" s="2">
        <v>0</v>
      </c>
      <c r="O7278" s="2">
        <v>0</v>
      </c>
      <c r="P7278" s="2">
        <f t="shared" si="6253"/>
        <v>2100</v>
      </c>
      <c r="Q7278" s="2">
        <f t="shared" si="6269"/>
        <v>100</v>
      </c>
    </row>
    <row r="7279" spans="1:17" ht="22.5">
      <c r="A7279" s="12" t="s">
        <v>2339</v>
      </c>
      <c r="B7279" s="12" t="s">
        <v>81</v>
      </c>
      <c r="C7279" s="12" t="s">
        <v>88</v>
      </c>
      <c r="D7279" s="12" t="s">
        <v>2341</v>
      </c>
      <c r="E7279" s="11">
        <v>6148</v>
      </c>
      <c r="F7279" s="12" t="s">
        <v>2368</v>
      </c>
      <c r="G7279" s="84" t="s">
        <v>3088</v>
      </c>
      <c r="H7279" s="13" t="s">
        <v>2369</v>
      </c>
      <c r="I7279" s="2">
        <v>100</v>
      </c>
      <c r="J7279" s="2">
        <v>0</v>
      </c>
      <c r="K7279" s="2">
        <v>0</v>
      </c>
      <c r="L7279" s="2">
        <f t="shared" si="6251"/>
        <v>0</v>
      </c>
      <c r="M7279" s="2">
        <v>0</v>
      </c>
      <c r="N7279" s="2">
        <v>0</v>
      </c>
      <c r="O7279" s="2">
        <v>0</v>
      </c>
      <c r="P7279" s="2">
        <f t="shared" si="6253"/>
        <v>0</v>
      </c>
      <c r="Q7279" s="2" t="str">
        <f t="shared" si="6269"/>
        <v>-</v>
      </c>
    </row>
    <row r="7280" spans="1:17">
      <c r="A7280" s="12" t="s">
        <v>2339</v>
      </c>
      <c r="B7280" s="12" t="s">
        <v>81</v>
      </c>
      <c r="C7280" s="12" t="s">
        <v>88</v>
      </c>
      <c r="D7280" s="12" t="s">
        <v>2341</v>
      </c>
      <c r="E7280" s="11">
        <v>6148</v>
      </c>
      <c r="F7280" s="12" t="s">
        <v>3183</v>
      </c>
      <c r="G7280" s="100" t="s">
        <v>3088</v>
      </c>
      <c r="H7280" s="13" t="s">
        <v>3184</v>
      </c>
      <c r="I7280" s="2">
        <v>0</v>
      </c>
      <c r="J7280" s="2">
        <v>0</v>
      </c>
      <c r="K7280" s="2">
        <v>0</v>
      </c>
      <c r="L7280" s="2">
        <f t="shared" si="6251"/>
        <v>0</v>
      </c>
      <c r="M7280" s="2">
        <v>0</v>
      </c>
      <c r="N7280" s="2">
        <v>0</v>
      </c>
      <c r="O7280" s="2">
        <v>0</v>
      </c>
      <c r="P7280" s="2">
        <f t="shared" si="6253"/>
        <v>0</v>
      </c>
      <c r="Q7280" s="2" t="str">
        <f t="shared" si="6269"/>
        <v>-</v>
      </c>
    </row>
    <row r="7281" spans="1:17" ht="22.5">
      <c r="A7281" s="12" t="s">
        <v>2339</v>
      </c>
      <c r="B7281" s="12" t="s">
        <v>81</v>
      </c>
      <c r="C7281" s="12" t="s">
        <v>88</v>
      </c>
      <c r="D7281" s="12" t="s">
        <v>2341</v>
      </c>
      <c r="E7281" s="11">
        <v>6148</v>
      </c>
      <c r="F7281" s="12" t="s">
        <v>2370</v>
      </c>
      <c r="G7281" s="84" t="s">
        <v>3088</v>
      </c>
      <c r="H7281" s="13" t="s">
        <v>2371</v>
      </c>
      <c r="I7281" s="2">
        <v>100</v>
      </c>
      <c r="J7281" s="2">
        <v>0</v>
      </c>
      <c r="K7281" s="2">
        <v>0</v>
      </c>
      <c r="L7281" s="2">
        <f t="shared" si="6251"/>
        <v>0</v>
      </c>
      <c r="M7281" s="2">
        <v>0</v>
      </c>
      <c r="N7281" s="2">
        <v>0</v>
      </c>
      <c r="O7281" s="2">
        <v>0</v>
      </c>
      <c r="P7281" s="2">
        <f t="shared" si="6253"/>
        <v>0</v>
      </c>
      <c r="Q7281" s="2" t="str">
        <f t="shared" si="6269"/>
        <v>-</v>
      </c>
    </row>
    <row r="7282" spans="1:17">
      <c r="A7282" s="12" t="s">
        <v>2339</v>
      </c>
      <c r="B7282" s="12" t="s">
        <v>81</v>
      </c>
      <c r="C7282" s="12" t="s">
        <v>88</v>
      </c>
      <c r="D7282" s="12" t="s">
        <v>2341</v>
      </c>
      <c r="E7282" s="11">
        <v>6148</v>
      </c>
      <c r="F7282" s="12" t="s">
        <v>2372</v>
      </c>
      <c r="G7282" s="84" t="s">
        <v>3088</v>
      </c>
      <c r="H7282" s="13" t="s">
        <v>2373</v>
      </c>
      <c r="I7282" s="2">
        <v>100</v>
      </c>
      <c r="J7282" s="2">
        <v>0</v>
      </c>
      <c r="K7282" s="2">
        <v>0</v>
      </c>
      <c r="L7282" s="2">
        <f t="shared" si="6251"/>
        <v>0</v>
      </c>
      <c r="M7282" s="2">
        <v>0</v>
      </c>
      <c r="N7282" s="2">
        <v>0</v>
      </c>
      <c r="O7282" s="2">
        <v>0</v>
      </c>
      <c r="P7282" s="2">
        <f t="shared" si="6253"/>
        <v>0</v>
      </c>
      <c r="Q7282" s="2" t="str">
        <f t="shared" si="6269"/>
        <v>-</v>
      </c>
    </row>
    <row r="7283" spans="1:17" ht="22.5">
      <c r="A7283" s="17" t="s">
        <v>0</v>
      </c>
      <c r="B7283" s="17" t="s">
        <v>0</v>
      </c>
      <c r="C7283" s="17" t="s">
        <v>0</v>
      </c>
      <c r="D7283" s="18" t="s">
        <v>0</v>
      </c>
      <c r="E7283" s="18" t="s">
        <v>0</v>
      </c>
      <c r="F7283" s="18" t="s">
        <v>0</v>
      </c>
      <c r="G7283" s="81" t="s">
        <v>0</v>
      </c>
      <c r="H7283" s="24" t="s">
        <v>43</v>
      </c>
      <c r="I7283" s="29">
        <v>300</v>
      </c>
      <c r="J7283" s="29">
        <f t="shared" ref="J7283:K7284" si="6279">SUM(J7284)</f>
        <v>0</v>
      </c>
      <c r="K7283" s="29">
        <f t="shared" si="6279"/>
        <v>0</v>
      </c>
      <c r="L7283" s="29">
        <f t="shared" si="6251"/>
        <v>0</v>
      </c>
      <c r="M7283" s="29">
        <f t="shared" ref="M7283:O7284" si="6280">SUM(M7284)</f>
        <v>0</v>
      </c>
      <c r="N7283" s="29">
        <f t="shared" si="6280"/>
        <v>0</v>
      </c>
      <c r="O7283" s="29">
        <f t="shared" si="6280"/>
        <v>0</v>
      </c>
      <c r="P7283" s="29">
        <f t="shared" si="6253"/>
        <v>0</v>
      </c>
      <c r="Q7283" s="29" t="str">
        <f t="shared" si="6269"/>
        <v>-</v>
      </c>
    </row>
    <row r="7284" spans="1:17">
      <c r="A7284" s="12" t="s">
        <v>2339</v>
      </c>
      <c r="B7284" s="12" t="s">
        <v>81</v>
      </c>
      <c r="C7284" s="12" t="s">
        <v>88</v>
      </c>
      <c r="D7284" s="12" t="s">
        <v>2341</v>
      </c>
      <c r="E7284" s="18" t="s">
        <v>37</v>
      </c>
      <c r="F7284" s="18" t="s">
        <v>0</v>
      </c>
      <c r="G7284" s="81" t="s">
        <v>0</v>
      </c>
      <c r="H7284" s="18" t="s">
        <v>38</v>
      </c>
      <c r="I7284" s="3">
        <v>300</v>
      </c>
      <c r="J7284" s="3">
        <f t="shared" si="6279"/>
        <v>0</v>
      </c>
      <c r="K7284" s="3">
        <f t="shared" si="6279"/>
        <v>0</v>
      </c>
      <c r="L7284" s="3">
        <f t="shared" si="6251"/>
        <v>0</v>
      </c>
      <c r="M7284" s="3">
        <f t="shared" si="6280"/>
        <v>0</v>
      </c>
      <c r="N7284" s="3">
        <f t="shared" si="6280"/>
        <v>0</v>
      </c>
      <c r="O7284" s="3">
        <f t="shared" si="6280"/>
        <v>0</v>
      </c>
      <c r="P7284" s="3">
        <f t="shared" si="6253"/>
        <v>0</v>
      </c>
      <c r="Q7284" s="3" t="str">
        <f t="shared" si="6269"/>
        <v>-</v>
      </c>
    </row>
    <row r="7285" spans="1:17">
      <c r="A7285" s="17" t="s">
        <v>2339</v>
      </c>
      <c r="B7285" s="17" t="s">
        <v>81</v>
      </c>
      <c r="C7285" s="17" t="s">
        <v>88</v>
      </c>
      <c r="D7285" s="17" t="s">
        <v>2341</v>
      </c>
      <c r="E7285" s="17" t="s">
        <v>293</v>
      </c>
      <c r="F7285" s="12" t="s">
        <v>0</v>
      </c>
      <c r="G7285" s="84" t="s">
        <v>0</v>
      </c>
      <c r="H7285" s="18" t="s">
        <v>39</v>
      </c>
      <c r="I7285" s="3">
        <v>300</v>
      </c>
      <c r="J7285" s="3">
        <f t="shared" ref="J7285" si="6281">SUM(J7286:J7288)</f>
        <v>0</v>
      </c>
      <c r="K7285" s="3">
        <f t="shared" ref="K7285" si="6282">SUM(K7286:K7288)</f>
        <v>0</v>
      </c>
      <c r="L7285" s="3">
        <f t="shared" si="6251"/>
        <v>0</v>
      </c>
      <c r="M7285" s="3">
        <f t="shared" ref="M7285:O7285" si="6283">SUM(M7286:M7288)</f>
        <v>0</v>
      </c>
      <c r="N7285" s="3">
        <f t="shared" si="6283"/>
        <v>0</v>
      </c>
      <c r="O7285" s="3">
        <f t="shared" si="6283"/>
        <v>0</v>
      </c>
      <c r="P7285" s="3">
        <f t="shared" si="6253"/>
        <v>0</v>
      </c>
      <c r="Q7285" s="3" t="str">
        <f t="shared" si="6269"/>
        <v>-</v>
      </c>
    </row>
    <row r="7286" spans="1:17" ht="22.5">
      <c r="A7286" s="12" t="s">
        <v>2339</v>
      </c>
      <c r="B7286" s="12" t="s">
        <v>81</v>
      </c>
      <c r="C7286" s="12" t="s">
        <v>88</v>
      </c>
      <c r="D7286" s="12" t="s">
        <v>2341</v>
      </c>
      <c r="E7286" s="11">
        <v>6151</v>
      </c>
      <c r="F7286" s="12" t="s">
        <v>2374</v>
      </c>
      <c r="G7286" s="84" t="s">
        <v>3088</v>
      </c>
      <c r="H7286" s="13" t="s">
        <v>2375</v>
      </c>
      <c r="I7286" s="2">
        <v>100</v>
      </c>
      <c r="J7286" s="2">
        <v>0</v>
      </c>
      <c r="K7286" s="2">
        <v>0</v>
      </c>
      <c r="L7286" s="2">
        <f t="shared" si="6251"/>
        <v>0</v>
      </c>
      <c r="M7286" s="2">
        <v>0</v>
      </c>
      <c r="N7286" s="2">
        <v>0</v>
      </c>
      <c r="O7286" s="2">
        <v>0</v>
      </c>
      <c r="P7286" s="2">
        <f t="shared" si="6253"/>
        <v>0</v>
      </c>
      <c r="Q7286" s="2" t="str">
        <f t="shared" si="6269"/>
        <v>-</v>
      </c>
    </row>
    <row r="7287" spans="1:17" ht="22.5">
      <c r="A7287" s="12" t="s">
        <v>2339</v>
      </c>
      <c r="B7287" s="12" t="s">
        <v>81</v>
      </c>
      <c r="C7287" s="12" t="s">
        <v>88</v>
      </c>
      <c r="D7287" s="12" t="s">
        <v>2341</v>
      </c>
      <c r="E7287" s="11">
        <v>6151</v>
      </c>
      <c r="F7287" s="12" t="s">
        <v>2376</v>
      </c>
      <c r="G7287" s="84" t="s">
        <v>3088</v>
      </c>
      <c r="H7287" s="13" t="s">
        <v>2377</v>
      </c>
      <c r="I7287" s="2">
        <v>100</v>
      </c>
      <c r="J7287" s="2">
        <v>0</v>
      </c>
      <c r="K7287" s="2">
        <v>0</v>
      </c>
      <c r="L7287" s="2">
        <f t="shared" si="6251"/>
        <v>0</v>
      </c>
      <c r="M7287" s="2">
        <v>0</v>
      </c>
      <c r="N7287" s="2">
        <v>0</v>
      </c>
      <c r="O7287" s="2">
        <v>0</v>
      </c>
      <c r="P7287" s="2">
        <f t="shared" si="6253"/>
        <v>0</v>
      </c>
      <c r="Q7287" s="2" t="str">
        <f t="shared" si="6269"/>
        <v>-</v>
      </c>
    </row>
    <row r="7288" spans="1:17" ht="22.5">
      <c r="A7288" s="12" t="s">
        <v>2339</v>
      </c>
      <c r="B7288" s="12" t="s">
        <v>81</v>
      </c>
      <c r="C7288" s="12" t="s">
        <v>88</v>
      </c>
      <c r="D7288" s="12" t="s">
        <v>2341</v>
      </c>
      <c r="E7288" s="11">
        <v>6151</v>
      </c>
      <c r="F7288" s="12" t="s">
        <v>2378</v>
      </c>
      <c r="G7288" s="84" t="s">
        <v>3088</v>
      </c>
      <c r="H7288" s="13" t="s">
        <v>2379</v>
      </c>
      <c r="I7288" s="2">
        <v>100</v>
      </c>
      <c r="J7288" s="2">
        <v>0</v>
      </c>
      <c r="K7288" s="2">
        <v>0</v>
      </c>
      <c r="L7288" s="2">
        <f t="shared" si="6251"/>
        <v>0</v>
      </c>
      <c r="M7288" s="2">
        <v>0</v>
      </c>
      <c r="N7288" s="2">
        <v>0</v>
      </c>
      <c r="O7288" s="2">
        <v>0</v>
      </c>
      <c r="P7288" s="2">
        <f t="shared" si="6253"/>
        <v>0</v>
      </c>
      <c r="Q7288" s="2" t="str">
        <f t="shared" si="6269"/>
        <v>-</v>
      </c>
    </row>
    <row r="7289" spans="1:17" ht="22.5">
      <c r="A7289" s="17" t="s">
        <v>0</v>
      </c>
      <c r="B7289" s="17" t="s">
        <v>0</v>
      </c>
      <c r="C7289" s="17" t="s">
        <v>0</v>
      </c>
      <c r="D7289" s="18" t="s">
        <v>0</v>
      </c>
      <c r="E7289" s="18" t="s">
        <v>0</v>
      </c>
      <c r="F7289" s="18" t="s">
        <v>0</v>
      </c>
      <c r="G7289" s="81" t="s">
        <v>0</v>
      </c>
      <c r="H7289" s="24" t="s">
        <v>58</v>
      </c>
      <c r="I7289" s="29">
        <v>4263200</v>
      </c>
      <c r="J7289" s="29">
        <f t="shared" ref="J7289:K7289" si="6284">SUM(J7290)</f>
        <v>131800</v>
      </c>
      <c r="K7289" s="29">
        <f t="shared" si="6284"/>
        <v>113000</v>
      </c>
      <c r="L7289" s="29">
        <f t="shared" si="6251"/>
        <v>17000</v>
      </c>
      <c r="M7289" s="29">
        <f t="shared" ref="M7289:O7289" si="6285">SUM(M7290)</f>
        <v>17000</v>
      </c>
      <c r="N7289" s="29">
        <f t="shared" si="6285"/>
        <v>0</v>
      </c>
      <c r="O7289" s="29">
        <f t="shared" si="6285"/>
        <v>0</v>
      </c>
      <c r="P7289" s="29">
        <f t="shared" si="6253"/>
        <v>130000</v>
      </c>
      <c r="Q7289" s="29">
        <f t="shared" si="6269"/>
        <v>98.634294385432469</v>
      </c>
    </row>
    <row r="7290" spans="1:17">
      <c r="A7290" s="12" t="s">
        <v>2339</v>
      </c>
      <c r="B7290" s="12" t="s">
        <v>81</v>
      </c>
      <c r="C7290" s="12" t="s">
        <v>88</v>
      </c>
      <c r="D7290" s="12" t="s">
        <v>2341</v>
      </c>
      <c r="E7290" s="18" t="s">
        <v>50</v>
      </c>
      <c r="F7290" s="18" t="s">
        <v>0</v>
      </c>
      <c r="G7290" s="81" t="s">
        <v>0</v>
      </c>
      <c r="H7290" s="18" t="s">
        <v>51</v>
      </c>
      <c r="I7290" s="3">
        <v>4263200</v>
      </c>
      <c r="J7290" s="3">
        <f t="shared" ref="J7290" si="6286">SUM(J7291,J7295,J7302,J7298,J7308)</f>
        <v>131800</v>
      </c>
      <c r="K7290" s="3">
        <f t="shared" ref="K7290" si="6287">SUM(K7291,K7295,K7302,K7298,K7308)</f>
        <v>113000</v>
      </c>
      <c r="L7290" s="3">
        <f t="shared" si="6251"/>
        <v>17000</v>
      </c>
      <c r="M7290" s="3">
        <f t="shared" ref="M7290:O7290" si="6288">SUM(M7291,M7295,M7302,M7298,M7308)</f>
        <v>17000</v>
      </c>
      <c r="N7290" s="3">
        <f t="shared" si="6288"/>
        <v>0</v>
      </c>
      <c r="O7290" s="3">
        <f t="shared" si="6288"/>
        <v>0</v>
      </c>
      <c r="P7290" s="3">
        <f t="shared" si="6253"/>
        <v>130000</v>
      </c>
      <c r="Q7290" s="3">
        <f t="shared" si="6269"/>
        <v>98.634294385432469</v>
      </c>
    </row>
    <row r="7291" spans="1:17">
      <c r="A7291" s="17" t="s">
        <v>2339</v>
      </c>
      <c r="B7291" s="17" t="s">
        <v>81</v>
      </c>
      <c r="C7291" s="17" t="s">
        <v>88</v>
      </c>
      <c r="D7291" s="17" t="s">
        <v>2341</v>
      </c>
      <c r="E7291" s="17" t="s">
        <v>457</v>
      </c>
      <c r="F7291" s="12" t="s">
        <v>0</v>
      </c>
      <c r="G7291" s="84" t="s">
        <v>0</v>
      </c>
      <c r="H7291" s="18" t="s">
        <v>52</v>
      </c>
      <c r="I7291" s="3">
        <v>250200</v>
      </c>
      <c r="J7291" s="3">
        <f t="shared" ref="J7291" si="6289">SUM(J7292:J7294)</f>
        <v>0</v>
      </c>
      <c r="K7291" s="3">
        <f t="shared" ref="K7291" si="6290">SUM(K7292:K7294)</f>
        <v>0</v>
      </c>
      <c r="L7291" s="3">
        <f t="shared" si="6251"/>
        <v>0</v>
      </c>
      <c r="M7291" s="3">
        <f t="shared" ref="M7291:O7291" si="6291">SUM(M7292:M7294)</f>
        <v>0</v>
      </c>
      <c r="N7291" s="3">
        <f t="shared" si="6291"/>
        <v>0</v>
      </c>
      <c r="O7291" s="3">
        <f t="shared" si="6291"/>
        <v>0</v>
      </c>
      <c r="P7291" s="3">
        <f t="shared" si="6253"/>
        <v>0</v>
      </c>
      <c r="Q7291" s="3" t="str">
        <f t="shared" si="6269"/>
        <v>-</v>
      </c>
    </row>
    <row r="7292" spans="1:17" ht="22.5">
      <c r="A7292" s="12" t="s">
        <v>2339</v>
      </c>
      <c r="B7292" s="12" t="s">
        <v>81</v>
      </c>
      <c r="C7292" s="12" t="s">
        <v>88</v>
      </c>
      <c r="D7292" s="12" t="s">
        <v>2341</v>
      </c>
      <c r="E7292" s="11">
        <v>8211</v>
      </c>
      <c r="F7292" s="12" t="s">
        <v>2380</v>
      </c>
      <c r="G7292" s="84" t="s">
        <v>3088</v>
      </c>
      <c r="H7292" s="13" t="s">
        <v>2381</v>
      </c>
      <c r="I7292" s="2">
        <v>150100</v>
      </c>
      <c r="J7292" s="2">
        <v>0</v>
      </c>
      <c r="K7292" s="2">
        <v>0</v>
      </c>
      <c r="L7292" s="2">
        <f t="shared" si="6251"/>
        <v>0</v>
      </c>
      <c r="M7292" s="2">
        <v>0</v>
      </c>
      <c r="N7292" s="2">
        <v>0</v>
      </c>
      <c r="O7292" s="2">
        <v>0</v>
      </c>
      <c r="P7292" s="2">
        <f t="shared" si="6253"/>
        <v>0</v>
      </c>
      <c r="Q7292" s="2" t="str">
        <f t="shared" si="6269"/>
        <v>-</v>
      </c>
    </row>
    <row r="7293" spans="1:17" ht="22.5">
      <c r="A7293" s="12" t="s">
        <v>2339</v>
      </c>
      <c r="B7293" s="12" t="s">
        <v>81</v>
      </c>
      <c r="C7293" s="12" t="s">
        <v>88</v>
      </c>
      <c r="D7293" s="12" t="s">
        <v>2341</v>
      </c>
      <c r="E7293" s="11">
        <v>8211</v>
      </c>
      <c r="F7293" s="12" t="s">
        <v>2382</v>
      </c>
      <c r="G7293" s="84" t="s">
        <v>3088</v>
      </c>
      <c r="H7293" s="13" t="s">
        <v>2383</v>
      </c>
      <c r="I7293" s="2">
        <v>100</v>
      </c>
      <c r="J7293" s="2">
        <v>0</v>
      </c>
      <c r="K7293" s="2">
        <v>0</v>
      </c>
      <c r="L7293" s="2">
        <f t="shared" si="6251"/>
        <v>0</v>
      </c>
      <c r="M7293" s="2">
        <v>0</v>
      </c>
      <c r="N7293" s="2">
        <v>0</v>
      </c>
      <c r="O7293" s="2">
        <v>0</v>
      </c>
      <c r="P7293" s="2">
        <f t="shared" si="6253"/>
        <v>0</v>
      </c>
      <c r="Q7293" s="2" t="str">
        <f t="shared" si="6269"/>
        <v>-</v>
      </c>
    </row>
    <row r="7294" spans="1:17" ht="33.75">
      <c r="A7294" s="12" t="s">
        <v>2339</v>
      </c>
      <c r="B7294" s="12" t="s">
        <v>81</v>
      </c>
      <c r="C7294" s="12" t="s">
        <v>88</v>
      </c>
      <c r="D7294" s="12" t="s">
        <v>2341</v>
      </c>
      <c r="E7294" s="11">
        <v>8211</v>
      </c>
      <c r="F7294" s="12" t="s">
        <v>2384</v>
      </c>
      <c r="G7294" s="84" t="s">
        <v>3088</v>
      </c>
      <c r="H7294" s="13" t="s">
        <v>2385</v>
      </c>
      <c r="I7294" s="2">
        <v>100000</v>
      </c>
      <c r="J7294" s="2">
        <v>0</v>
      </c>
      <c r="K7294" s="2">
        <v>0</v>
      </c>
      <c r="L7294" s="2">
        <f t="shared" si="6251"/>
        <v>0</v>
      </c>
      <c r="M7294" s="2">
        <v>0</v>
      </c>
      <c r="N7294" s="2">
        <v>0</v>
      </c>
      <c r="O7294" s="2">
        <v>0</v>
      </c>
      <c r="P7294" s="2">
        <f t="shared" si="6253"/>
        <v>0</v>
      </c>
      <c r="Q7294" s="2" t="str">
        <f t="shared" si="6269"/>
        <v>-</v>
      </c>
    </row>
    <row r="7295" spans="1:17">
      <c r="A7295" s="17" t="s">
        <v>2339</v>
      </c>
      <c r="B7295" s="17" t="s">
        <v>81</v>
      </c>
      <c r="C7295" s="17" t="s">
        <v>88</v>
      </c>
      <c r="D7295" s="17" t="s">
        <v>2341</v>
      </c>
      <c r="E7295" s="17" t="s">
        <v>414</v>
      </c>
      <c r="F7295" s="12" t="s">
        <v>0</v>
      </c>
      <c r="G7295" s="84" t="s">
        <v>0</v>
      </c>
      <c r="H7295" s="18" t="s">
        <v>53</v>
      </c>
      <c r="I7295" s="3">
        <v>200000</v>
      </c>
      <c r="J7295" s="3">
        <f t="shared" ref="J7295:K7295" si="6292">SUM(J7296:J7297)</f>
        <v>0</v>
      </c>
      <c r="K7295" s="3">
        <f t="shared" si="6292"/>
        <v>0</v>
      </c>
      <c r="L7295" s="3">
        <f t="shared" si="6251"/>
        <v>0</v>
      </c>
      <c r="M7295" s="3">
        <f t="shared" ref="M7295:O7295" si="6293">SUM(M7296:M7297)</f>
        <v>0</v>
      </c>
      <c r="N7295" s="3">
        <f t="shared" si="6293"/>
        <v>0</v>
      </c>
      <c r="O7295" s="3">
        <f t="shared" si="6293"/>
        <v>0</v>
      </c>
      <c r="P7295" s="3">
        <f t="shared" si="6253"/>
        <v>0</v>
      </c>
      <c r="Q7295" s="3" t="str">
        <f t="shared" si="6269"/>
        <v>-</v>
      </c>
    </row>
    <row r="7296" spans="1:17">
      <c r="A7296" s="12" t="s">
        <v>2339</v>
      </c>
      <c r="B7296" s="12" t="s">
        <v>81</v>
      </c>
      <c r="C7296" s="12" t="s">
        <v>88</v>
      </c>
      <c r="D7296" s="12" t="s">
        <v>2341</v>
      </c>
      <c r="E7296" s="11">
        <v>8212</v>
      </c>
      <c r="F7296" s="12" t="s">
        <v>2386</v>
      </c>
      <c r="G7296" s="84" t="s">
        <v>3088</v>
      </c>
      <c r="H7296" s="13" t="s">
        <v>2387</v>
      </c>
      <c r="I7296" s="2">
        <v>100000</v>
      </c>
      <c r="J7296" s="2">
        <v>0</v>
      </c>
      <c r="K7296" s="2">
        <v>0</v>
      </c>
      <c r="L7296" s="2">
        <f t="shared" si="6251"/>
        <v>0</v>
      </c>
      <c r="M7296" s="2">
        <v>0</v>
      </c>
      <c r="N7296" s="2">
        <v>0</v>
      </c>
      <c r="O7296" s="2">
        <v>0</v>
      </c>
      <c r="P7296" s="2">
        <f t="shared" si="6253"/>
        <v>0</v>
      </c>
      <c r="Q7296" s="2" t="str">
        <f t="shared" si="6269"/>
        <v>-</v>
      </c>
    </row>
    <row r="7297" spans="1:17">
      <c r="A7297" s="12" t="s">
        <v>2339</v>
      </c>
      <c r="B7297" s="12" t="s">
        <v>81</v>
      </c>
      <c r="C7297" s="12" t="s">
        <v>88</v>
      </c>
      <c r="D7297" s="12" t="s">
        <v>2341</v>
      </c>
      <c r="E7297" s="11">
        <v>8212</v>
      </c>
      <c r="F7297" s="12" t="s">
        <v>2388</v>
      </c>
      <c r="G7297" s="84" t="s">
        <v>3088</v>
      </c>
      <c r="H7297" s="13" t="s">
        <v>2389</v>
      </c>
      <c r="I7297" s="2">
        <v>100000</v>
      </c>
      <c r="J7297" s="2">
        <v>0</v>
      </c>
      <c r="K7297" s="2">
        <v>0</v>
      </c>
      <c r="L7297" s="2">
        <f t="shared" si="6251"/>
        <v>0</v>
      </c>
      <c r="M7297" s="2">
        <v>0</v>
      </c>
      <c r="N7297" s="2">
        <v>0</v>
      </c>
      <c r="O7297" s="2">
        <v>0</v>
      </c>
      <c r="P7297" s="2">
        <f t="shared" si="6253"/>
        <v>0</v>
      </c>
      <c r="Q7297" s="2" t="str">
        <f t="shared" si="6269"/>
        <v>-</v>
      </c>
    </row>
    <row r="7298" spans="1:17">
      <c r="A7298" s="17" t="s">
        <v>2339</v>
      </c>
      <c r="B7298" s="17" t="s">
        <v>81</v>
      </c>
      <c r="C7298" s="17" t="s">
        <v>88</v>
      </c>
      <c r="D7298" s="17" t="s">
        <v>2341</v>
      </c>
      <c r="E7298" s="17" t="s">
        <v>122</v>
      </c>
      <c r="F7298" s="12" t="s">
        <v>0</v>
      </c>
      <c r="G7298" s="84" t="s">
        <v>0</v>
      </c>
      <c r="H7298" s="18" t="s">
        <v>54</v>
      </c>
      <c r="I7298" s="3">
        <v>150300</v>
      </c>
      <c r="J7298" s="3">
        <f t="shared" ref="J7298:K7298" si="6294">SUM(J7299:J7301)</f>
        <v>114100</v>
      </c>
      <c r="K7298" s="3">
        <f t="shared" si="6294"/>
        <v>102000</v>
      </c>
      <c r="L7298" s="3">
        <f t="shared" si="6251"/>
        <v>11000</v>
      </c>
      <c r="M7298" s="3">
        <f t="shared" ref="M7298:O7298" si="6295">SUM(M7299:M7301)</f>
        <v>11000</v>
      </c>
      <c r="N7298" s="3">
        <f t="shared" si="6295"/>
        <v>0</v>
      </c>
      <c r="O7298" s="3">
        <f t="shared" si="6295"/>
        <v>0</v>
      </c>
      <c r="P7298" s="3">
        <f t="shared" si="6253"/>
        <v>113000</v>
      </c>
      <c r="Q7298" s="3">
        <f t="shared" si="6269"/>
        <v>99.035933391761617</v>
      </c>
    </row>
    <row r="7299" spans="1:17">
      <c r="A7299" s="12" t="s">
        <v>2339</v>
      </c>
      <c r="B7299" s="12" t="s">
        <v>81</v>
      </c>
      <c r="C7299" s="12" t="s">
        <v>88</v>
      </c>
      <c r="D7299" s="12" t="s">
        <v>2341</v>
      </c>
      <c r="E7299" s="11">
        <v>8213</v>
      </c>
      <c r="F7299" s="12"/>
      <c r="G7299" s="84" t="s">
        <v>3088</v>
      </c>
      <c r="H7299" s="13" t="s">
        <v>54</v>
      </c>
      <c r="I7299" s="2">
        <v>150100</v>
      </c>
      <c r="J7299" s="2">
        <v>114100</v>
      </c>
      <c r="K7299" s="2">
        <v>102000</v>
      </c>
      <c r="L7299" s="2">
        <f t="shared" si="6251"/>
        <v>11000</v>
      </c>
      <c r="M7299" s="2">
        <v>11000</v>
      </c>
      <c r="N7299" s="2">
        <v>0</v>
      </c>
      <c r="O7299" s="2">
        <v>0</v>
      </c>
      <c r="P7299" s="2">
        <f t="shared" si="6253"/>
        <v>113000</v>
      </c>
      <c r="Q7299" s="2">
        <f t="shared" si="6269"/>
        <v>99.035933391761617</v>
      </c>
    </row>
    <row r="7300" spans="1:17">
      <c r="A7300" s="12" t="s">
        <v>2339</v>
      </c>
      <c r="B7300" s="12" t="s">
        <v>81</v>
      </c>
      <c r="C7300" s="12" t="s">
        <v>88</v>
      </c>
      <c r="D7300" s="12" t="s">
        <v>2341</v>
      </c>
      <c r="E7300" s="11">
        <v>8213</v>
      </c>
      <c r="F7300" s="12" t="s">
        <v>2390</v>
      </c>
      <c r="G7300" s="84" t="s">
        <v>3088</v>
      </c>
      <c r="H7300" s="13" t="s">
        <v>2391</v>
      </c>
      <c r="I7300" s="2">
        <v>100</v>
      </c>
      <c r="J7300" s="2">
        <v>0</v>
      </c>
      <c r="K7300" s="2">
        <v>0</v>
      </c>
      <c r="L7300" s="2">
        <f t="shared" si="6251"/>
        <v>0</v>
      </c>
      <c r="M7300" s="2">
        <v>0</v>
      </c>
      <c r="N7300" s="2">
        <v>0</v>
      </c>
      <c r="O7300" s="2">
        <v>0</v>
      </c>
      <c r="P7300" s="2">
        <f t="shared" si="6253"/>
        <v>0</v>
      </c>
      <c r="Q7300" s="2" t="str">
        <f t="shared" si="6269"/>
        <v>-</v>
      </c>
    </row>
    <row r="7301" spans="1:17" ht="22.5">
      <c r="A7301" s="12" t="s">
        <v>2339</v>
      </c>
      <c r="B7301" s="12" t="s">
        <v>81</v>
      </c>
      <c r="C7301" s="12" t="s">
        <v>88</v>
      </c>
      <c r="D7301" s="12" t="s">
        <v>2341</v>
      </c>
      <c r="E7301" s="11">
        <v>8213</v>
      </c>
      <c r="F7301" s="12" t="s">
        <v>2392</v>
      </c>
      <c r="G7301" s="84" t="s">
        <v>3088</v>
      </c>
      <c r="H7301" s="13" t="s">
        <v>2393</v>
      </c>
      <c r="I7301" s="2">
        <v>100</v>
      </c>
      <c r="J7301" s="2">
        <v>0</v>
      </c>
      <c r="K7301" s="2">
        <v>0</v>
      </c>
      <c r="L7301" s="2">
        <f t="shared" si="6251"/>
        <v>0</v>
      </c>
      <c r="M7301" s="2">
        <v>0</v>
      </c>
      <c r="N7301" s="2">
        <v>0</v>
      </c>
      <c r="O7301" s="2">
        <v>0</v>
      </c>
      <c r="P7301" s="2">
        <f t="shared" si="6253"/>
        <v>0</v>
      </c>
      <c r="Q7301" s="2" t="str">
        <f t="shared" si="6269"/>
        <v>-</v>
      </c>
    </row>
    <row r="7302" spans="1:17">
      <c r="A7302" s="17" t="s">
        <v>2339</v>
      </c>
      <c r="B7302" s="17" t="s">
        <v>81</v>
      </c>
      <c r="C7302" s="17" t="s">
        <v>88</v>
      </c>
      <c r="D7302" s="17" t="s">
        <v>2341</v>
      </c>
      <c r="E7302" s="17" t="s">
        <v>217</v>
      </c>
      <c r="F7302" s="12" t="s">
        <v>0</v>
      </c>
      <c r="G7302" s="84" t="s">
        <v>0</v>
      </c>
      <c r="H7302" s="18" t="s">
        <v>56</v>
      </c>
      <c r="I7302" s="3">
        <v>827800</v>
      </c>
      <c r="J7302" s="3">
        <f t="shared" ref="J7302:K7302" si="6296">SUM(J7303:J7307)</f>
        <v>17600</v>
      </c>
      <c r="K7302" s="3">
        <f t="shared" si="6296"/>
        <v>11000</v>
      </c>
      <c r="L7302" s="3">
        <f t="shared" ref="L7302:L7314" si="6297">M7302+N7302+O7302</f>
        <v>6000</v>
      </c>
      <c r="M7302" s="3">
        <f t="shared" ref="M7302:O7302" si="6298">SUM(M7303:M7307)</f>
        <v>6000</v>
      </c>
      <c r="N7302" s="3">
        <f t="shared" si="6298"/>
        <v>0</v>
      </c>
      <c r="O7302" s="3">
        <f t="shared" si="6298"/>
        <v>0</v>
      </c>
      <c r="P7302" s="3">
        <f t="shared" ref="P7302:P7314" si="6299">SUM(K7302+L7302)</f>
        <v>17000</v>
      </c>
      <c r="Q7302" s="3">
        <f t="shared" si="6269"/>
        <v>96.590909090909093</v>
      </c>
    </row>
    <row r="7303" spans="1:17">
      <c r="A7303" s="12" t="s">
        <v>2339</v>
      </c>
      <c r="B7303" s="12" t="s">
        <v>81</v>
      </c>
      <c r="C7303" s="12" t="s">
        <v>88</v>
      </c>
      <c r="D7303" s="12" t="s">
        <v>2341</v>
      </c>
      <c r="E7303" s="11">
        <v>8215</v>
      </c>
      <c r="F7303" s="12"/>
      <c r="G7303" s="84" t="s">
        <v>3088</v>
      </c>
      <c r="H7303" s="13" t="s">
        <v>56</v>
      </c>
      <c r="I7303" s="2">
        <v>22100</v>
      </c>
      <c r="J7303" s="2">
        <v>17600</v>
      </c>
      <c r="K7303" s="2">
        <v>11000</v>
      </c>
      <c r="L7303" s="2">
        <f t="shared" si="6297"/>
        <v>6000</v>
      </c>
      <c r="M7303" s="2">
        <v>6000</v>
      </c>
      <c r="N7303" s="2">
        <v>0</v>
      </c>
      <c r="O7303" s="2">
        <v>0</v>
      </c>
      <c r="P7303" s="2">
        <f t="shared" si="6299"/>
        <v>17000</v>
      </c>
      <c r="Q7303" s="2">
        <f t="shared" si="6269"/>
        <v>96.590909090909093</v>
      </c>
    </row>
    <row r="7304" spans="1:17" ht="22.5">
      <c r="A7304" s="12" t="s">
        <v>2339</v>
      </c>
      <c r="B7304" s="12" t="s">
        <v>81</v>
      </c>
      <c r="C7304" s="12" t="s">
        <v>88</v>
      </c>
      <c r="D7304" s="12" t="s">
        <v>2341</v>
      </c>
      <c r="E7304" s="11">
        <v>8215</v>
      </c>
      <c r="F7304" s="12" t="s">
        <v>2394</v>
      </c>
      <c r="G7304" s="84" t="s">
        <v>3088</v>
      </c>
      <c r="H7304" s="13" t="s">
        <v>2395</v>
      </c>
      <c r="I7304" s="2">
        <v>605500</v>
      </c>
      <c r="J7304" s="2">
        <v>0</v>
      </c>
      <c r="K7304" s="2">
        <v>0</v>
      </c>
      <c r="L7304" s="2">
        <f t="shared" si="6297"/>
        <v>0</v>
      </c>
      <c r="M7304" s="2">
        <v>0</v>
      </c>
      <c r="N7304" s="2">
        <v>0</v>
      </c>
      <c r="O7304" s="2">
        <v>0</v>
      </c>
      <c r="P7304" s="2">
        <f t="shared" si="6299"/>
        <v>0</v>
      </c>
      <c r="Q7304" s="2" t="str">
        <f t="shared" si="6269"/>
        <v>-</v>
      </c>
    </row>
    <row r="7305" spans="1:17" ht="22.5">
      <c r="A7305" s="12" t="s">
        <v>2339</v>
      </c>
      <c r="B7305" s="12" t="s">
        <v>81</v>
      </c>
      <c r="C7305" s="12" t="s">
        <v>88</v>
      </c>
      <c r="D7305" s="12" t="s">
        <v>2341</v>
      </c>
      <c r="E7305" s="11">
        <v>8215</v>
      </c>
      <c r="F7305" s="12" t="s">
        <v>2396</v>
      </c>
      <c r="G7305" s="84" t="s">
        <v>3088</v>
      </c>
      <c r="H7305" s="13" t="s">
        <v>2397</v>
      </c>
      <c r="I7305" s="2">
        <v>200000</v>
      </c>
      <c r="J7305" s="2">
        <v>0</v>
      </c>
      <c r="K7305" s="2">
        <v>0</v>
      </c>
      <c r="L7305" s="2">
        <f t="shared" si="6297"/>
        <v>0</v>
      </c>
      <c r="M7305" s="2">
        <v>0</v>
      </c>
      <c r="N7305" s="2">
        <v>0</v>
      </c>
      <c r="O7305" s="2">
        <v>0</v>
      </c>
      <c r="P7305" s="2">
        <f t="shared" si="6299"/>
        <v>0</v>
      </c>
      <c r="Q7305" s="2" t="str">
        <f t="shared" si="6269"/>
        <v>-</v>
      </c>
    </row>
    <row r="7306" spans="1:17" ht="33.75">
      <c r="A7306" s="12" t="s">
        <v>2339</v>
      </c>
      <c r="B7306" s="12" t="s">
        <v>81</v>
      </c>
      <c r="C7306" s="12" t="s">
        <v>88</v>
      </c>
      <c r="D7306" s="12" t="s">
        <v>2341</v>
      </c>
      <c r="E7306" s="11">
        <v>8215</v>
      </c>
      <c r="F7306" s="12" t="s">
        <v>2398</v>
      </c>
      <c r="G7306" s="84" t="s">
        <v>3088</v>
      </c>
      <c r="H7306" s="13" t="s">
        <v>2399</v>
      </c>
      <c r="I7306" s="2">
        <v>100</v>
      </c>
      <c r="J7306" s="2">
        <v>0</v>
      </c>
      <c r="K7306" s="2">
        <v>0</v>
      </c>
      <c r="L7306" s="2">
        <f t="shared" si="6297"/>
        <v>0</v>
      </c>
      <c r="M7306" s="2">
        <v>0</v>
      </c>
      <c r="N7306" s="2">
        <v>0</v>
      </c>
      <c r="O7306" s="2">
        <v>0</v>
      </c>
      <c r="P7306" s="2">
        <f t="shared" si="6299"/>
        <v>0</v>
      </c>
      <c r="Q7306" s="2" t="str">
        <f t="shared" si="6269"/>
        <v>-</v>
      </c>
    </row>
    <row r="7307" spans="1:17" ht="22.5">
      <c r="A7307" s="12" t="s">
        <v>2339</v>
      </c>
      <c r="B7307" s="12" t="s">
        <v>81</v>
      </c>
      <c r="C7307" s="12" t="s">
        <v>88</v>
      </c>
      <c r="D7307" s="12" t="s">
        <v>2341</v>
      </c>
      <c r="E7307" s="11">
        <v>8215</v>
      </c>
      <c r="F7307" s="12" t="s">
        <v>2400</v>
      </c>
      <c r="G7307" s="84" t="s">
        <v>3088</v>
      </c>
      <c r="H7307" s="13" t="s">
        <v>2401</v>
      </c>
      <c r="I7307" s="2">
        <v>100</v>
      </c>
      <c r="J7307" s="2">
        <v>0</v>
      </c>
      <c r="K7307" s="2">
        <v>0</v>
      </c>
      <c r="L7307" s="2">
        <f t="shared" si="6297"/>
        <v>0</v>
      </c>
      <c r="M7307" s="2">
        <v>0</v>
      </c>
      <c r="N7307" s="2">
        <v>0</v>
      </c>
      <c r="O7307" s="2">
        <v>0</v>
      </c>
      <c r="P7307" s="2">
        <f t="shared" si="6299"/>
        <v>0</v>
      </c>
      <c r="Q7307" s="2" t="str">
        <f t="shared" si="6269"/>
        <v>-</v>
      </c>
    </row>
    <row r="7308" spans="1:17">
      <c r="A7308" s="17" t="s">
        <v>2339</v>
      </c>
      <c r="B7308" s="17" t="s">
        <v>81</v>
      </c>
      <c r="C7308" s="17" t="s">
        <v>88</v>
      </c>
      <c r="D7308" s="17" t="s">
        <v>2341</v>
      </c>
      <c r="E7308" s="17" t="s">
        <v>464</v>
      </c>
      <c r="F7308" s="12" t="s">
        <v>0</v>
      </c>
      <c r="G7308" s="84" t="s">
        <v>0</v>
      </c>
      <c r="H7308" s="18" t="s">
        <v>57</v>
      </c>
      <c r="I7308" s="3">
        <v>2834900</v>
      </c>
      <c r="J7308" s="3">
        <f t="shared" ref="J7308:K7308" si="6300">SUM(J7309:J7312)</f>
        <v>100</v>
      </c>
      <c r="K7308" s="3">
        <f t="shared" si="6300"/>
        <v>0</v>
      </c>
      <c r="L7308" s="3">
        <f t="shared" si="6297"/>
        <v>0</v>
      </c>
      <c r="M7308" s="3">
        <f t="shared" ref="M7308:O7308" si="6301">SUM(M7309:M7312)</f>
        <v>0</v>
      </c>
      <c r="N7308" s="3">
        <f t="shared" si="6301"/>
        <v>0</v>
      </c>
      <c r="O7308" s="3">
        <f t="shared" si="6301"/>
        <v>0</v>
      </c>
      <c r="P7308" s="3">
        <f t="shared" si="6299"/>
        <v>0</v>
      </c>
      <c r="Q7308" s="3">
        <f t="shared" si="6269"/>
        <v>0</v>
      </c>
    </row>
    <row r="7309" spans="1:17">
      <c r="A7309" s="12" t="s">
        <v>2339</v>
      </c>
      <c r="B7309" s="12" t="s">
        <v>81</v>
      </c>
      <c r="C7309" s="12" t="s">
        <v>88</v>
      </c>
      <c r="D7309" s="12" t="s">
        <v>2341</v>
      </c>
      <c r="E7309" s="11">
        <v>8216</v>
      </c>
      <c r="F7309" s="12" t="s">
        <v>3063</v>
      </c>
      <c r="G7309" s="84" t="s">
        <v>3088</v>
      </c>
      <c r="H7309" s="13" t="s">
        <v>2402</v>
      </c>
      <c r="I7309" s="2">
        <v>450100</v>
      </c>
      <c r="J7309" s="2">
        <v>100</v>
      </c>
      <c r="K7309" s="2">
        <v>0</v>
      </c>
      <c r="L7309" s="2">
        <f t="shared" si="6297"/>
        <v>0</v>
      </c>
      <c r="M7309" s="2">
        <v>0</v>
      </c>
      <c r="N7309" s="2">
        <v>0</v>
      </c>
      <c r="O7309" s="2">
        <v>0</v>
      </c>
      <c r="P7309" s="2">
        <f t="shared" si="6299"/>
        <v>0</v>
      </c>
      <c r="Q7309" s="2">
        <f t="shared" si="6269"/>
        <v>0</v>
      </c>
    </row>
    <row r="7310" spans="1:17" ht="22.5">
      <c r="A7310" s="12" t="s">
        <v>2339</v>
      </c>
      <c r="B7310" s="12" t="s">
        <v>81</v>
      </c>
      <c r="C7310" s="12" t="s">
        <v>88</v>
      </c>
      <c r="D7310" s="12" t="s">
        <v>2341</v>
      </c>
      <c r="E7310" s="11">
        <v>8216</v>
      </c>
      <c r="F7310" s="12" t="s">
        <v>2403</v>
      </c>
      <c r="G7310" s="84" t="s">
        <v>3088</v>
      </c>
      <c r="H7310" s="13" t="s">
        <v>2404</v>
      </c>
      <c r="I7310" s="2">
        <v>100700</v>
      </c>
      <c r="J7310" s="2">
        <v>0</v>
      </c>
      <c r="K7310" s="2">
        <v>0</v>
      </c>
      <c r="L7310" s="2">
        <f t="shared" si="6297"/>
        <v>0</v>
      </c>
      <c r="M7310" s="2">
        <v>0</v>
      </c>
      <c r="N7310" s="2">
        <v>0</v>
      </c>
      <c r="O7310" s="2">
        <v>0</v>
      </c>
      <c r="P7310" s="2">
        <f t="shared" si="6299"/>
        <v>0</v>
      </c>
      <c r="Q7310" s="2" t="str">
        <f t="shared" si="6269"/>
        <v>-</v>
      </c>
    </row>
    <row r="7311" spans="1:17" ht="22.5">
      <c r="A7311" s="12" t="s">
        <v>2339</v>
      </c>
      <c r="B7311" s="12" t="s">
        <v>81</v>
      </c>
      <c r="C7311" s="12" t="s">
        <v>88</v>
      </c>
      <c r="D7311" s="12" t="s">
        <v>2341</v>
      </c>
      <c r="E7311" s="11">
        <v>8216</v>
      </c>
      <c r="F7311" s="12" t="s">
        <v>2405</v>
      </c>
      <c r="G7311" s="84" t="s">
        <v>3088</v>
      </c>
      <c r="H7311" s="13" t="s">
        <v>2406</v>
      </c>
      <c r="I7311" s="2">
        <v>1000100</v>
      </c>
      <c r="J7311" s="2">
        <v>0</v>
      </c>
      <c r="K7311" s="2">
        <v>0</v>
      </c>
      <c r="L7311" s="2">
        <f t="shared" si="6297"/>
        <v>0</v>
      </c>
      <c r="M7311" s="2">
        <v>0</v>
      </c>
      <c r="N7311" s="2">
        <v>0</v>
      </c>
      <c r="O7311" s="2">
        <v>0</v>
      </c>
      <c r="P7311" s="2">
        <f t="shared" si="6299"/>
        <v>0</v>
      </c>
      <c r="Q7311" s="2" t="str">
        <f t="shared" si="6269"/>
        <v>-</v>
      </c>
    </row>
    <row r="7312" spans="1:17" ht="22.5">
      <c r="A7312" s="12" t="s">
        <v>2339</v>
      </c>
      <c r="B7312" s="12" t="s">
        <v>81</v>
      </c>
      <c r="C7312" s="12" t="s">
        <v>88</v>
      </c>
      <c r="D7312" s="12" t="s">
        <v>2341</v>
      </c>
      <c r="E7312" s="11">
        <v>8216</v>
      </c>
      <c r="F7312" s="12" t="s">
        <v>2407</v>
      </c>
      <c r="G7312" s="84" t="s">
        <v>3088</v>
      </c>
      <c r="H7312" s="13" t="s">
        <v>2408</v>
      </c>
      <c r="I7312" s="2">
        <v>1284000</v>
      </c>
      <c r="J7312" s="2">
        <v>0</v>
      </c>
      <c r="K7312" s="2">
        <v>0</v>
      </c>
      <c r="L7312" s="2">
        <f t="shared" si="6297"/>
        <v>0</v>
      </c>
      <c r="M7312" s="2">
        <v>0</v>
      </c>
      <c r="N7312" s="2">
        <v>0</v>
      </c>
      <c r="O7312" s="2">
        <v>0</v>
      </c>
      <c r="P7312" s="2">
        <f t="shared" si="6299"/>
        <v>0</v>
      </c>
      <c r="Q7312" s="2" t="str">
        <f t="shared" si="6269"/>
        <v>-</v>
      </c>
    </row>
    <row r="7313" spans="1:17">
      <c r="A7313" s="13" t="s">
        <v>0</v>
      </c>
      <c r="B7313" s="13" t="s">
        <v>0</v>
      </c>
      <c r="C7313" s="13" t="s">
        <v>0</v>
      </c>
      <c r="D7313" s="13" t="s">
        <v>0</v>
      </c>
      <c r="E7313" s="13" t="s">
        <v>0</v>
      </c>
      <c r="F7313" s="13" t="s">
        <v>0</v>
      </c>
      <c r="G7313" s="84" t="s">
        <v>0</v>
      </c>
      <c r="H7313" s="24" t="s">
        <v>2409</v>
      </c>
      <c r="I7313" s="29">
        <v>7454279</v>
      </c>
      <c r="J7313" s="29">
        <f t="shared" ref="J7313:K7313" si="6302">SUM(J7289,J7283,J7275,J7238)</f>
        <v>3259694</v>
      </c>
      <c r="K7313" s="29">
        <f t="shared" si="6302"/>
        <v>1924863</v>
      </c>
      <c r="L7313" s="29">
        <f t="shared" si="6297"/>
        <v>809600</v>
      </c>
      <c r="M7313" s="29">
        <f t="shared" ref="M7313:O7313" si="6303">SUM(M7289,M7283,M7275,M7238)</f>
        <v>282900</v>
      </c>
      <c r="N7313" s="29">
        <f t="shared" si="6303"/>
        <v>263100</v>
      </c>
      <c r="O7313" s="29">
        <f t="shared" si="6303"/>
        <v>263600</v>
      </c>
      <c r="P7313" s="29">
        <f t="shared" si="6299"/>
        <v>2734463</v>
      </c>
      <c r="Q7313" s="29">
        <f t="shared" si="6269"/>
        <v>83.887107194724408</v>
      </c>
    </row>
    <row r="7314" spans="1:17" ht="15.75" thickBot="1">
      <c r="A7314" s="13" t="s">
        <v>0</v>
      </c>
      <c r="B7314" s="13" t="s">
        <v>0</v>
      </c>
      <c r="C7314" s="13" t="s">
        <v>0</v>
      </c>
      <c r="D7314" s="13" t="s">
        <v>0</v>
      </c>
      <c r="E7314" s="13" t="s">
        <v>0</v>
      </c>
      <c r="F7314" s="13" t="s">
        <v>0</v>
      </c>
      <c r="G7314" s="84" t="s">
        <v>0</v>
      </c>
      <c r="H7314" s="18" t="s">
        <v>125</v>
      </c>
      <c r="I7314" s="3">
        <v>81</v>
      </c>
      <c r="J7314" s="3">
        <v>81</v>
      </c>
      <c r="K7314" s="3">
        <v>0</v>
      </c>
      <c r="L7314" s="3">
        <f t="shared" si="6297"/>
        <v>0</v>
      </c>
      <c r="M7314" s="3"/>
      <c r="N7314" s="3"/>
      <c r="O7314" s="3"/>
      <c r="P7314" s="3">
        <f t="shared" si="6299"/>
        <v>0</v>
      </c>
      <c r="Q7314" s="3">
        <f t="shared" si="6269"/>
        <v>0</v>
      </c>
    </row>
    <row r="7315" spans="1:17" ht="45.75" thickBot="1">
      <c r="A7315" s="109" t="s">
        <v>0</v>
      </c>
      <c r="B7315" s="109" t="s">
        <v>0</v>
      </c>
      <c r="C7315" s="109" t="s">
        <v>0</v>
      </c>
      <c r="D7315" s="109" t="s">
        <v>0</v>
      </c>
      <c r="E7315" s="109" t="s">
        <v>0</v>
      </c>
      <c r="F7315" s="109" t="s">
        <v>0</v>
      </c>
      <c r="G7315" s="121" t="s">
        <v>0</v>
      </c>
      <c r="H7315" s="1" t="s">
        <v>126</v>
      </c>
      <c r="I7315" s="1" t="s">
        <v>3016</v>
      </c>
      <c r="J7315" s="1" t="s">
        <v>3199</v>
      </c>
      <c r="K7315" s="1" t="s">
        <v>3198</v>
      </c>
      <c r="L7315" s="1" t="s">
        <v>3191</v>
      </c>
      <c r="M7315" s="1" t="s">
        <v>3193</v>
      </c>
      <c r="N7315" s="1" t="s">
        <v>3194</v>
      </c>
      <c r="O7315" s="1" t="s">
        <v>3195</v>
      </c>
      <c r="P7315" s="1" t="s">
        <v>3192</v>
      </c>
      <c r="Q7315" s="1" t="s">
        <v>3185</v>
      </c>
    </row>
    <row r="7316" spans="1:17">
      <c r="A7316" s="110"/>
      <c r="B7316" s="110"/>
      <c r="C7316" s="110"/>
      <c r="D7316" s="110"/>
      <c r="E7316" s="110"/>
      <c r="F7316" s="110"/>
      <c r="G7316" s="122"/>
      <c r="H7316" s="26" t="s">
        <v>0</v>
      </c>
      <c r="I7316" s="28">
        <v>1</v>
      </c>
      <c r="J7316" s="28">
        <v>2</v>
      </c>
      <c r="K7316" s="28">
        <v>3</v>
      </c>
      <c r="L7316" s="28" t="s">
        <v>3186</v>
      </c>
      <c r="M7316" s="28">
        <v>5</v>
      </c>
      <c r="N7316" s="28">
        <v>6</v>
      </c>
      <c r="O7316" s="28">
        <v>7</v>
      </c>
      <c r="P7316" s="28" t="s">
        <v>3187</v>
      </c>
      <c r="Q7316" s="28">
        <v>9</v>
      </c>
    </row>
    <row r="7317" spans="1:17">
      <c r="A7317" s="110"/>
      <c r="B7317" s="110"/>
      <c r="C7317" s="110"/>
      <c r="D7317" s="110"/>
      <c r="E7317" s="110"/>
      <c r="F7317" s="110"/>
      <c r="G7317" s="122"/>
      <c r="H7317" s="8" t="s">
        <v>2410</v>
      </c>
      <c r="I7317" s="9">
        <v>7454279</v>
      </c>
      <c r="J7317" s="9">
        <f t="shared" ref="J7317" si="6304">SUM(J7313)</f>
        <v>3259694</v>
      </c>
      <c r="K7317" s="9">
        <f t="shared" ref="K7317" si="6305">SUM(K7313)</f>
        <v>1924863</v>
      </c>
      <c r="L7317" s="9">
        <f t="shared" ref="L7317:L7318" si="6306">M7317+N7317+O7317</f>
        <v>809600</v>
      </c>
      <c r="M7317" s="9">
        <f t="shared" ref="M7317:O7317" si="6307">SUM(M7313)</f>
        <v>282900</v>
      </c>
      <c r="N7317" s="9">
        <f t="shared" si="6307"/>
        <v>263100</v>
      </c>
      <c r="O7317" s="9">
        <f t="shared" si="6307"/>
        <v>263600</v>
      </c>
      <c r="P7317" s="9">
        <f t="shared" ref="P7317:P7318" si="6308">SUM(K7317+L7317)</f>
        <v>2734463</v>
      </c>
      <c r="Q7317" s="9">
        <f t="shared" si="6269"/>
        <v>83.887107194724408</v>
      </c>
    </row>
    <row r="7318" spans="1:17">
      <c r="A7318" s="110"/>
      <c r="B7318" s="110"/>
      <c r="C7318" s="110"/>
      <c r="D7318" s="110"/>
      <c r="E7318" s="110"/>
      <c r="F7318" s="110"/>
      <c r="G7318" s="122"/>
      <c r="H7318" s="10" t="s">
        <v>68</v>
      </c>
      <c r="I7318" s="9">
        <v>7454279</v>
      </c>
      <c r="J7318" s="9">
        <f t="shared" ref="J7318" si="6309">SUM(J7317)</f>
        <v>3259694</v>
      </c>
      <c r="K7318" s="9">
        <f t="shared" ref="K7318" si="6310">SUM(K7317)</f>
        <v>1924863</v>
      </c>
      <c r="L7318" s="9">
        <f t="shared" si="6306"/>
        <v>809600</v>
      </c>
      <c r="M7318" s="9">
        <f t="shared" ref="M7318:O7318" si="6311">SUM(M7317)</f>
        <v>282900</v>
      </c>
      <c r="N7318" s="9">
        <f t="shared" si="6311"/>
        <v>263100</v>
      </c>
      <c r="O7318" s="9">
        <f t="shared" si="6311"/>
        <v>263600</v>
      </c>
      <c r="P7318" s="9">
        <f t="shared" si="6308"/>
        <v>2734463</v>
      </c>
      <c r="Q7318" s="9">
        <f t="shared" si="6269"/>
        <v>83.887107194724408</v>
      </c>
    </row>
    <row r="7319" spans="1:17">
      <c r="A7319" s="111"/>
      <c r="B7319" s="111"/>
      <c r="C7319" s="111"/>
      <c r="D7319" s="111"/>
      <c r="E7319" s="111"/>
      <c r="F7319" s="111"/>
      <c r="G7319" s="123"/>
      <c r="Q7319" t="str">
        <f t="shared" si="6269"/>
        <v>-</v>
      </c>
    </row>
    <row r="7320" spans="1:17">
      <c r="A7320" s="13" t="s">
        <v>0</v>
      </c>
      <c r="B7320" s="13" t="s">
        <v>0</v>
      </c>
      <c r="C7320" s="13" t="s">
        <v>0</v>
      </c>
      <c r="D7320" s="13" t="s">
        <v>0</v>
      </c>
      <c r="E7320" s="13" t="s">
        <v>0</v>
      </c>
      <c r="F7320" s="13" t="s">
        <v>0</v>
      </c>
      <c r="G7320" s="84" t="s">
        <v>0</v>
      </c>
      <c r="H7320" s="27" t="s">
        <v>0</v>
      </c>
      <c r="I7320" s="27"/>
      <c r="J7320" s="27"/>
      <c r="K7320" s="27"/>
      <c r="L7320" s="27"/>
      <c r="M7320" s="27"/>
      <c r="N7320" s="27"/>
      <c r="O7320" s="27"/>
      <c r="P7320" s="27"/>
      <c r="Q7320" s="27" t="str">
        <f t="shared" si="6269"/>
        <v>-</v>
      </c>
    </row>
    <row r="7321" spans="1:17">
      <c r="A7321" s="13" t="s">
        <v>0</v>
      </c>
      <c r="B7321" s="13" t="s">
        <v>0</v>
      </c>
      <c r="C7321" s="13" t="s">
        <v>0</v>
      </c>
      <c r="D7321" s="13" t="s">
        <v>0</v>
      </c>
      <c r="E7321" s="13" t="s">
        <v>0</v>
      </c>
      <c r="F7321" s="13" t="s">
        <v>0</v>
      </c>
      <c r="G7321" s="84" t="s">
        <v>0</v>
      </c>
      <c r="H7321" s="24" t="s">
        <v>2411</v>
      </c>
      <c r="I7321" s="29">
        <v>7454279</v>
      </c>
      <c r="J7321" s="29">
        <f t="shared" ref="J7321" si="6312">SUM(J7313)</f>
        <v>3259694</v>
      </c>
      <c r="K7321" s="29">
        <f t="shared" ref="K7321" si="6313">SUM(K7313)</f>
        <v>1924863</v>
      </c>
      <c r="L7321" s="29">
        <f t="shared" ref="L7321:L7322" si="6314">M7321+N7321+O7321</f>
        <v>809600</v>
      </c>
      <c r="M7321" s="29">
        <f t="shared" ref="M7321:O7321" si="6315">SUM(M7313)</f>
        <v>282900</v>
      </c>
      <c r="N7321" s="29">
        <f t="shared" si="6315"/>
        <v>263100</v>
      </c>
      <c r="O7321" s="29">
        <f t="shared" si="6315"/>
        <v>263600</v>
      </c>
      <c r="P7321" s="29">
        <f t="shared" ref="P7321:P7322" si="6316">SUM(K7321+L7321)</f>
        <v>2734463</v>
      </c>
      <c r="Q7321" s="29">
        <f t="shared" si="6269"/>
        <v>83.887107194724408</v>
      </c>
    </row>
    <row r="7322" spans="1:17">
      <c r="A7322" s="13" t="s">
        <v>0</v>
      </c>
      <c r="B7322" s="13" t="s">
        <v>0</v>
      </c>
      <c r="C7322" s="13" t="s">
        <v>0</v>
      </c>
      <c r="D7322" s="13" t="s">
        <v>0</v>
      </c>
      <c r="E7322" s="13" t="s">
        <v>0</v>
      </c>
      <c r="F7322" s="13" t="s">
        <v>0</v>
      </c>
      <c r="G7322" s="84" t="s">
        <v>0</v>
      </c>
      <c r="H7322" s="18" t="s">
        <v>125</v>
      </c>
      <c r="I7322" s="3">
        <v>81</v>
      </c>
      <c r="J7322" s="3">
        <f>J7314</f>
        <v>81</v>
      </c>
      <c r="K7322" s="3">
        <f>K7314</f>
        <v>0</v>
      </c>
      <c r="L7322" s="3">
        <f t="shared" si="6314"/>
        <v>0</v>
      </c>
      <c r="M7322" s="3">
        <f>M7314</f>
        <v>0</v>
      </c>
      <c r="N7322" s="3">
        <f t="shared" ref="N7322:O7322" si="6317">N7314</f>
        <v>0</v>
      </c>
      <c r="O7322" s="3">
        <f t="shared" si="6317"/>
        <v>0</v>
      </c>
      <c r="P7322" s="3">
        <f t="shared" si="6316"/>
        <v>0</v>
      </c>
      <c r="Q7322" s="3">
        <f t="shared" si="6269"/>
        <v>0</v>
      </c>
    </row>
    <row r="7323" spans="1:17">
      <c r="A7323" s="13" t="s">
        <v>0</v>
      </c>
      <c r="B7323" s="13" t="s">
        <v>0</v>
      </c>
      <c r="C7323" s="13" t="s">
        <v>0</v>
      </c>
      <c r="D7323" s="13" t="s">
        <v>0</v>
      </c>
      <c r="E7323" s="13" t="s">
        <v>0</v>
      </c>
      <c r="F7323" s="13" t="s">
        <v>0</v>
      </c>
      <c r="G7323" s="84" t="s">
        <v>0</v>
      </c>
      <c r="H7323" s="7" t="s">
        <v>0</v>
      </c>
      <c r="I7323" s="30"/>
      <c r="J7323" s="30"/>
      <c r="K7323" s="30"/>
      <c r="L7323" s="30"/>
      <c r="M7323" s="30"/>
      <c r="N7323" s="30"/>
      <c r="O7323" s="30"/>
      <c r="P7323" s="30"/>
      <c r="Q7323" s="30" t="str">
        <f t="shared" si="6269"/>
        <v>-</v>
      </c>
    </row>
    <row r="7324" spans="1:17">
      <c r="A7324" s="13" t="s">
        <v>0</v>
      </c>
      <c r="B7324" s="13" t="s">
        <v>0</v>
      </c>
      <c r="C7324" s="13" t="s">
        <v>0</v>
      </c>
      <c r="D7324" s="13" t="s">
        <v>0</v>
      </c>
      <c r="E7324" s="13" t="s">
        <v>0</v>
      </c>
      <c r="F7324" s="13" t="s">
        <v>0</v>
      </c>
      <c r="G7324" s="84" t="s">
        <v>0</v>
      </c>
      <c r="H7324" s="24" t="s">
        <v>2412</v>
      </c>
      <c r="I7324" s="31">
        <v>7454279</v>
      </c>
      <c r="J7324" s="31">
        <f t="shared" ref="J7324" si="6318">SUM(J7321)</f>
        <v>3259694</v>
      </c>
      <c r="K7324" s="31">
        <f t="shared" ref="K7324" si="6319">SUM(K7321)</f>
        <v>1924863</v>
      </c>
      <c r="L7324" s="31">
        <f t="shared" ref="L7324:L7325" si="6320">M7324+N7324+O7324</f>
        <v>809600</v>
      </c>
      <c r="M7324" s="31">
        <f t="shared" ref="M7324:O7324" si="6321">SUM(M7321)</f>
        <v>282900</v>
      </c>
      <c r="N7324" s="31">
        <f t="shared" si="6321"/>
        <v>263100</v>
      </c>
      <c r="O7324" s="31">
        <f t="shared" si="6321"/>
        <v>263600</v>
      </c>
      <c r="P7324" s="31">
        <f t="shared" ref="P7324:P7325" si="6322">SUM(K7324+L7324)</f>
        <v>2734463</v>
      </c>
      <c r="Q7324" s="31">
        <f t="shared" si="6269"/>
        <v>83.887107194724408</v>
      </c>
    </row>
    <row r="7325" spans="1:17">
      <c r="A7325" s="13" t="s">
        <v>0</v>
      </c>
      <c r="B7325" s="13" t="s">
        <v>0</v>
      </c>
      <c r="C7325" s="13" t="s">
        <v>0</v>
      </c>
      <c r="D7325" s="13" t="s">
        <v>0</v>
      </c>
      <c r="E7325" s="13" t="s">
        <v>0</v>
      </c>
      <c r="F7325" s="13" t="s">
        <v>0</v>
      </c>
      <c r="G7325" s="84" t="s">
        <v>0</v>
      </c>
      <c r="H7325" s="18" t="s">
        <v>155</v>
      </c>
      <c r="I7325" s="3">
        <v>81</v>
      </c>
      <c r="J7325" s="3">
        <f>J7322</f>
        <v>81</v>
      </c>
      <c r="K7325" s="3">
        <f>K7322</f>
        <v>0</v>
      </c>
      <c r="L7325" s="3">
        <f t="shared" si="6320"/>
        <v>0</v>
      </c>
      <c r="M7325" s="3">
        <f>M7322</f>
        <v>0</v>
      </c>
      <c r="N7325" s="3">
        <f t="shared" ref="N7325:O7325" si="6323">N7322</f>
        <v>0</v>
      </c>
      <c r="O7325" s="3">
        <f t="shared" si="6323"/>
        <v>0</v>
      </c>
      <c r="P7325" s="3">
        <f t="shared" si="6322"/>
        <v>0</v>
      </c>
      <c r="Q7325" s="3">
        <f t="shared" ref="Q7325:Q7388" si="6324">IF(J7325=0,"-",P7325/J7325*100)</f>
        <v>0</v>
      </c>
    </row>
    <row r="7326" spans="1:17">
      <c r="A7326" s="17" t="s">
        <v>2413</v>
      </c>
      <c r="B7326" s="18" t="s">
        <v>0</v>
      </c>
      <c r="C7326" s="18" t="s">
        <v>0</v>
      </c>
      <c r="D7326" s="18" t="s">
        <v>0</v>
      </c>
      <c r="E7326" s="18" t="s">
        <v>0</v>
      </c>
      <c r="F7326" s="18" t="s">
        <v>0</v>
      </c>
      <c r="G7326" s="81" t="s">
        <v>0</v>
      </c>
      <c r="H7326" s="18" t="s">
        <v>73</v>
      </c>
      <c r="I7326" s="11"/>
      <c r="J7326" s="11"/>
      <c r="K7326" s="11"/>
      <c r="L7326" s="11"/>
      <c r="M7326" s="11"/>
      <c r="N7326" s="11"/>
      <c r="O7326" s="11"/>
      <c r="P7326" s="11"/>
      <c r="Q7326" s="11" t="str">
        <f t="shared" si="6324"/>
        <v>-</v>
      </c>
    </row>
    <row r="7327" spans="1:17" ht="15.75" thickBot="1">
      <c r="A7327" s="17" t="s">
        <v>2413</v>
      </c>
      <c r="B7327" s="17" t="s">
        <v>81</v>
      </c>
      <c r="C7327" s="12" t="s">
        <v>0</v>
      </c>
      <c r="D7327" s="12" t="s">
        <v>0</v>
      </c>
      <c r="E7327" s="18" t="s">
        <v>0</v>
      </c>
      <c r="F7327" s="18" t="s">
        <v>0</v>
      </c>
      <c r="G7327" s="81" t="s">
        <v>0</v>
      </c>
      <c r="H7327" s="18" t="s">
        <v>0</v>
      </c>
      <c r="I7327" s="11"/>
      <c r="J7327" s="11"/>
      <c r="K7327" s="11"/>
      <c r="L7327" s="11"/>
      <c r="M7327" s="11"/>
      <c r="N7327" s="11"/>
      <c r="O7327" s="11"/>
      <c r="P7327" s="11"/>
      <c r="Q7327" s="11" t="str">
        <f t="shared" si="6324"/>
        <v>-</v>
      </c>
    </row>
    <row r="7328" spans="1:17" ht="45.75" thickBot="1">
      <c r="A7328" s="1" t="s">
        <v>82</v>
      </c>
      <c r="B7328" s="1" t="s">
        <v>83</v>
      </c>
      <c r="C7328" s="1" t="s">
        <v>84</v>
      </c>
      <c r="D7328" s="19" t="s">
        <v>0</v>
      </c>
      <c r="E7328" s="1" t="s">
        <v>85</v>
      </c>
      <c r="F7328" s="1" t="s">
        <v>86</v>
      </c>
      <c r="G7328" s="82" t="s">
        <v>87</v>
      </c>
      <c r="H7328" s="1" t="s">
        <v>1</v>
      </c>
      <c r="I7328" s="1" t="s">
        <v>3016</v>
      </c>
      <c r="J7328" s="1" t="s">
        <v>3199</v>
      </c>
      <c r="K7328" s="1" t="s">
        <v>3198</v>
      </c>
      <c r="L7328" s="1" t="s">
        <v>3191</v>
      </c>
      <c r="M7328" s="1" t="s">
        <v>3193</v>
      </c>
      <c r="N7328" s="1" t="s">
        <v>3194</v>
      </c>
      <c r="O7328" s="1" t="s">
        <v>3195</v>
      </c>
      <c r="P7328" s="1" t="s">
        <v>3192</v>
      </c>
      <c r="Q7328" s="1" t="s">
        <v>3185</v>
      </c>
    </row>
    <row r="7329" spans="1:17">
      <c r="A7329" s="20" t="s">
        <v>0</v>
      </c>
      <c r="B7329" s="20" t="s">
        <v>0</v>
      </c>
      <c r="C7329" s="20" t="s">
        <v>0</v>
      </c>
      <c r="D7329" s="21" t="s">
        <v>0</v>
      </c>
      <c r="E7329" s="21" t="s">
        <v>0</v>
      </c>
      <c r="F7329" s="22" t="s">
        <v>0</v>
      </c>
      <c r="G7329" s="83" t="s">
        <v>0</v>
      </c>
      <c r="H7329" s="23" t="s">
        <v>0</v>
      </c>
      <c r="I7329" s="28">
        <v>1</v>
      </c>
      <c r="J7329" s="28">
        <v>2</v>
      </c>
      <c r="K7329" s="28">
        <v>3</v>
      </c>
      <c r="L7329" s="28" t="s">
        <v>3186</v>
      </c>
      <c r="M7329" s="28">
        <v>5</v>
      </c>
      <c r="N7329" s="28">
        <v>6</v>
      </c>
      <c r="O7329" s="28">
        <v>7</v>
      </c>
      <c r="P7329" s="28" t="s">
        <v>3187</v>
      </c>
      <c r="Q7329" s="28">
        <v>9</v>
      </c>
    </row>
    <row r="7330" spans="1:17">
      <c r="A7330" s="17" t="s">
        <v>2413</v>
      </c>
      <c r="B7330" s="17" t="s">
        <v>81</v>
      </c>
      <c r="C7330" s="12" t="s">
        <v>88</v>
      </c>
      <c r="D7330" s="12" t="s">
        <v>2414</v>
      </c>
      <c r="E7330" s="18" t="s">
        <v>0</v>
      </c>
      <c r="F7330" s="18" t="s">
        <v>0</v>
      </c>
      <c r="G7330" s="81" t="s">
        <v>0</v>
      </c>
      <c r="H7330" s="18" t="s">
        <v>73</v>
      </c>
      <c r="I7330" s="11"/>
      <c r="J7330" s="11"/>
      <c r="K7330" s="11"/>
      <c r="L7330" s="11"/>
      <c r="M7330" s="11"/>
      <c r="N7330" s="11"/>
      <c r="O7330" s="11"/>
      <c r="P7330" s="11"/>
      <c r="Q7330" s="11" t="str">
        <f t="shared" si="6324"/>
        <v>-</v>
      </c>
    </row>
    <row r="7331" spans="1:17" ht="22.5">
      <c r="A7331" s="17" t="s">
        <v>0</v>
      </c>
      <c r="B7331" s="17" t="s">
        <v>0</v>
      </c>
      <c r="C7331" s="17" t="s">
        <v>0</v>
      </c>
      <c r="D7331" s="18" t="s">
        <v>0</v>
      </c>
      <c r="E7331" s="18" t="s">
        <v>0</v>
      </c>
      <c r="F7331" s="18" t="s">
        <v>0</v>
      </c>
      <c r="G7331" s="81" t="s">
        <v>0</v>
      </c>
      <c r="H7331" s="24" t="s">
        <v>27</v>
      </c>
      <c r="I7331" s="29">
        <v>4614471</v>
      </c>
      <c r="J7331" s="29">
        <f t="shared" ref="J7331" si="6325">SUM(J7332,J7340,J7342)</f>
        <v>4102074</v>
      </c>
      <c r="K7331" s="29">
        <f t="shared" ref="K7331" si="6326">SUM(K7332,K7340,K7342)</f>
        <v>2087218</v>
      </c>
      <c r="L7331" s="29">
        <f t="shared" ref="L7331:L7376" si="6327">M7331+N7331+O7331</f>
        <v>898600</v>
      </c>
      <c r="M7331" s="29">
        <f t="shared" ref="M7331:O7331" si="6328">SUM(M7332,M7340,M7342)</f>
        <v>376600</v>
      </c>
      <c r="N7331" s="29">
        <f t="shared" si="6328"/>
        <v>263000</v>
      </c>
      <c r="O7331" s="29">
        <f t="shared" si="6328"/>
        <v>259000</v>
      </c>
      <c r="P7331" s="29">
        <f t="shared" ref="P7331:P7376" si="6329">SUM(K7331+L7331)</f>
        <v>2985818</v>
      </c>
      <c r="Q7331" s="29">
        <f t="shared" si="6324"/>
        <v>72.788009187547559</v>
      </c>
    </row>
    <row r="7332" spans="1:17">
      <c r="A7332" s="12" t="s">
        <v>2413</v>
      </c>
      <c r="B7332" s="12" t="s">
        <v>81</v>
      </c>
      <c r="C7332" s="12" t="s">
        <v>88</v>
      </c>
      <c r="D7332" s="12" t="s">
        <v>2414</v>
      </c>
      <c r="E7332" s="18" t="s">
        <v>2</v>
      </c>
      <c r="F7332" s="18" t="s">
        <v>0</v>
      </c>
      <c r="G7332" s="81" t="s">
        <v>0</v>
      </c>
      <c r="H7332" s="18" t="s">
        <v>3</v>
      </c>
      <c r="I7332" s="3">
        <v>2884317</v>
      </c>
      <c r="J7332" s="3">
        <f t="shared" ref="J7332" si="6330">SUM(J7333:J7334)</f>
        <v>2867920</v>
      </c>
      <c r="K7332" s="3">
        <f t="shared" ref="K7332" si="6331">SUM(K7333:K7334)</f>
        <v>1462464</v>
      </c>
      <c r="L7332" s="3">
        <f t="shared" si="6327"/>
        <v>692000</v>
      </c>
      <c r="M7332" s="3">
        <f t="shared" ref="M7332:O7332" si="6332">SUM(M7333:M7334)</f>
        <v>230000</v>
      </c>
      <c r="N7332" s="3">
        <f t="shared" si="6332"/>
        <v>231000</v>
      </c>
      <c r="O7332" s="3">
        <f t="shared" si="6332"/>
        <v>231000</v>
      </c>
      <c r="P7332" s="3">
        <f t="shared" si="6329"/>
        <v>2154464</v>
      </c>
      <c r="Q7332" s="3">
        <f t="shared" si="6324"/>
        <v>75.12287650980501</v>
      </c>
    </row>
    <row r="7333" spans="1:17">
      <c r="A7333" s="12" t="s">
        <v>2413</v>
      </c>
      <c r="B7333" s="12" t="s">
        <v>81</v>
      </c>
      <c r="C7333" s="12" t="s">
        <v>88</v>
      </c>
      <c r="D7333" s="12" t="s">
        <v>2414</v>
      </c>
      <c r="E7333" s="11">
        <v>6111</v>
      </c>
      <c r="F7333" s="12"/>
      <c r="G7333" s="84" t="s">
        <v>3079</v>
      </c>
      <c r="H7333" s="13" t="s">
        <v>4</v>
      </c>
      <c r="I7333" s="2">
        <v>2543317</v>
      </c>
      <c r="J7333" s="2">
        <v>2543317</v>
      </c>
      <c r="K7333" s="2">
        <v>1266278</v>
      </c>
      <c r="L7333" s="2">
        <f t="shared" si="6327"/>
        <v>630000</v>
      </c>
      <c r="M7333" s="2">
        <v>210000</v>
      </c>
      <c r="N7333" s="2">
        <v>210000</v>
      </c>
      <c r="O7333" s="2">
        <v>210000</v>
      </c>
      <c r="P7333" s="2">
        <f t="shared" si="6329"/>
        <v>1896278</v>
      </c>
      <c r="Q7333" s="2">
        <f t="shared" si="6324"/>
        <v>74.559246841821135</v>
      </c>
    </row>
    <row r="7334" spans="1:17">
      <c r="A7334" s="17" t="s">
        <v>2413</v>
      </c>
      <c r="B7334" s="17" t="s">
        <v>81</v>
      </c>
      <c r="C7334" s="17" t="s">
        <v>88</v>
      </c>
      <c r="D7334" s="17" t="s">
        <v>2414</v>
      </c>
      <c r="E7334" s="17" t="s">
        <v>91</v>
      </c>
      <c r="F7334" s="12" t="s">
        <v>0</v>
      </c>
      <c r="G7334" s="84" t="s">
        <v>0</v>
      </c>
      <c r="H7334" s="18" t="s">
        <v>5</v>
      </c>
      <c r="I7334" s="3">
        <v>341000</v>
      </c>
      <c r="J7334" s="3">
        <f t="shared" ref="J7334:K7334" si="6333">SUM(J7335:J7339)</f>
        <v>324603</v>
      </c>
      <c r="K7334" s="3">
        <f t="shared" si="6333"/>
        <v>196186</v>
      </c>
      <c r="L7334" s="3">
        <f t="shared" si="6327"/>
        <v>62000</v>
      </c>
      <c r="M7334" s="3">
        <f t="shared" ref="M7334:O7334" si="6334">SUM(M7335:M7339)</f>
        <v>20000</v>
      </c>
      <c r="N7334" s="3">
        <f t="shared" si="6334"/>
        <v>21000</v>
      </c>
      <c r="O7334" s="3">
        <f t="shared" si="6334"/>
        <v>21000</v>
      </c>
      <c r="P7334" s="3">
        <f t="shared" si="6329"/>
        <v>258186</v>
      </c>
      <c r="Q7334" s="3">
        <f t="shared" si="6324"/>
        <v>79.539006109000837</v>
      </c>
    </row>
    <row r="7335" spans="1:17">
      <c r="A7335" s="12" t="s">
        <v>2413</v>
      </c>
      <c r="B7335" s="12" t="s">
        <v>81</v>
      </c>
      <c r="C7335" s="12" t="s">
        <v>88</v>
      </c>
      <c r="D7335" s="12" t="s">
        <v>2414</v>
      </c>
      <c r="E7335" s="11">
        <v>6112</v>
      </c>
      <c r="F7335" s="12" t="s">
        <v>2415</v>
      </c>
      <c r="G7335" s="84" t="s">
        <v>3079</v>
      </c>
      <c r="H7335" s="13" t="s">
        <v>9</v>
      </c>
      <c r="I7335" s="2">
        <v>54000</v>
      </c>
      <c r="J7335" s="2">
        <v>54000</v>
      </c>
      <c r="K7335" s="2">
        <v>26194</v>
      </c>
      <c r="L7335" s="2">
        <f t="shared" si="6327"/>
        <v>14000</v>
      </c>
      <c r="M7335" s="2">
        <v>4000</v>
      </c>
      <c r="N7335" s="2">
        <v>5000</v>
      </c>
      <c r="O7335" s="2">
        <v>5000</v>
      </c>
      <c r="P7335" s="2">
        <f t="shared" si="6329"/>
        <v>40194</v>
      </c>
      <c r="Q7335" s="2">
        <f t="shared" si="6324"/>
        <v>74.433333333333323</v>
      </c>
    </row>
    <row r="7336" spans="1:17">
      <c r="A7336" s="12" t="s">
        <v>2413</v>
      </c>
      <c r="B7336" s="12" t="s">
        <v>81</v>
      </c>
      <c r="C7336" s="12" t="s">
        <v>88</v>
      </c>
      <c r="D7336" s="12" t="s">
        <v>2414</v>
      </c>
      <c r="E7336" s="11">
        <v>6112</v>
      </c>
      <c r="F7336" s="12" t="s">
        <v>2416</v>
      </c>
      <c r="G7336" s="84" t="s">
        <v>3079</v>
      </c>
      <c r="H7336" s="13" t="s">
        <v>10</v>
      </c>
      <c r="I7336" s="2">
        <v>185000</v>
      </c>
      <c r="J7336" s="2">
        <v>185000</v>
      </c>
      <c r="K7336" s="2">
        <v>94778</v>
      </c>
      <c r="L7336" s="2">
        <f t="shared" si="6327"/>
        <v>48000</v>
      </c>
      <c r="M7336" s="2">
        <v>16000</v>
      </c>
      <c r="N7336" s="2">
        <v>16000</v>
      </c>
      <c r="O7336" s="2">
        <v>16000</v>
      </c>
      <c r="P7336" s="2">
        <f t="shared" si="6329"/>
        <v>142778</v>
      </c>
      <c r="Q7336" s="2">
        <f t="shared" si="6324"/>
        <v>77.177297297297301</v>
      </c>
    </row>
    <row r="7337" spans="1:17">
      <c r="A7337" s="12" t="s">
        <v>2413</v>
      </c>
      <c r="B7337" s="12" t="s">
        <v>81</v>
      </c>
      <c r="C7337" s="12" t="s">
        <v>88</v>
      </c>
      <c r="D7337" s="12" t="s">
        <v>2414</v>
      </c>
      <c r="E7337" s="11">
        <v>6112</v>
      </c>
      <c r="F7337" s="12" t="s">
        <v>2417</v>
      </c>
      <c r="G7337" s="84" t="s">
        <v>3079</v>
      </c>
      <c r="H7337" s="13" t="s">
        <v>7</v>
      </c>
      <c r="I7337" s="2">
        <v>46000</v>
      </c>
      <c r="J7337" s="2">
        <v>44603</v>
      </c>
      <c r="K7337" s="2">
        <v>45214</v>
      </c>
      <c r="L7337" s="2">
        <f t="shared" si="6327"/>
        <v>0</v>
      </c>
      <c r="M7337" s="2"/>
      <c r="N7337" s="2"/>
      <c r="O7337" s="2"/>
      <c r="P7337" s="2">
        <f t="shared" si="6329"/>
        <v>45214</v>
      </c>
      <c r="Q7337" s="2">
        <f t="shared" si="6324"/>
        <v>101.36986301369863</v>
      </c>
    </row>
    <row r="7338" spans="1:17">
      <c r="A7338" s="12" t="s">
        <v>2413</v>
      </c>
      <c r="B7338" s="12" t="s">
        <v>81</v>
      </c>
      <c r="C7338" s="12" t="s">
        <v>88</v>
      </c>
      <c r="D7338" s="12" t="s">
        <v>2414</v>
      </c>
      <c r="E7338" s="11">
        <v>6112</v>
      </c>
      <c r="F7338" s="12" t="s">
        <v>2418</v>
      </c>
      <c r="G7338" s="84" t="s">
        <v>3079</v>
      </c>
      <c r="H7338" s="13" t="s">
        <v>8</v>
      </c>
      <c r="I7338" s="2">
        <v>21000</v>
      </c>
      <c r="J7338" s="2">
        <v>21000</v>
      </c>
      <c r="K7338" s="2">
        <v>15000</v>
      </c>
      <c r="L7338" s="2">
        <f t="shared" si="6327"/>
        <v>0</v>
      </c>
      <c r="M7338" s="2"/>
      <c r="N7338" s="2"/>
      <c r="O7338" s="2"/>
      <c r="P7338" s="2">
        <f t="shared" si="6329"/>
        <v>15000</v>
      </c>
      <c r="Q7338" s="2">
        <f t="shared" si="6324"/>
        <v>71.428571428571431</v>
      </c>
    </row>
    <row r="7339" spans="1:17">
      <c r="A7339" s="12" t="s">
        <v>2413</v>
      </c>
      <c r="B7339" s="12" t="s">
        <v>81</v>
      </c>
      <c r="C7339" s="12" t="s">
        <v>88</v>
      </c>
      <c r="D7339" s="12" t="s">
        <v>2414</v>
      </c>
      <c r="E7339" s="11">
        <v>6112</v>
      </c>
      <c r="F7339" s="12" t="s">
        <v>2419</v>
      </c>
      <c r="G7339" s="84" t="s">
        <v>3079</v>
      </c>
      <c r="H7339" s="13" t="s">
        <v>6</v>
      </c>
      <c r="I7339" s="2">
        <v>35000</v>
      </c>
      <c r="J7339" s="2">
        <v>20000</v>
      </c>
      <c r="K7339" s="2">
        <v>15000</v>
      </c>
      <c r="L7339" s="2">
        <f t="shared" si="6327"/>
        <v>0</v>
      </c>
      <c r="M7339" s="2"/>
      <c r="N7339" s="2"/>
      <c r="O7339" s="2"/>
      <c r="P7339" s="2">
        <f t="shared" si="6329"/>
        <v>15000</v>
      </c>
      <c r="Q7339" s="2">
        <f t="shared" si="6324"/>
        <v>75</v>
      </c>
    </row>
    <row r="7340" spans="1:17">
      <c r="A7340" s="12" t="s">
        <v>2413</v>
      </c>
      <c r="B7340" s="12" t="s">
        <v>81</v>
      </c>
      <c r="C7340" s="12" t="s">
        <v>88</v>
      </c>
      <c r="D7340" s="12" t="s">
        <v>2414</v>
      </c>
      <c r="E7340" s="18" t="s">
        <v>13</v>
      </c>
      <c r="F7340" s="18" t="s">
        <v>0</v>
      </c>
      <c r="G7340" s="81" t="s">
        <v>0</v>
      </c>
      <c r="H7340" s="18" t="s">
        <v>14</v>
      </c>
      <c r="I7340" s="3">
        <v>267048</v>
      </c>
      <c r="J7340" s="3">
        <f t="shared" ref="J7340:K7340" si="6335">SUM(J7341)</f>
        <v>267048</v>
      </c>
      <c r="K7340" s="3">
        <f t="shared" si="6335"/>
        <v>135652</v>
      </c>
      <c r="L7340" s="3">
        <f t="shared" si="6327"/>
        <v>70000</v>
      </c>
      <c r="M7340" s="3">
        <f t="shared" ref="M7340:O7340" si="6336">SUM(M7341)</f>
        <v>22000</v>
      </c>
      <c r="N7340" s="3">
        <f t="shared" si="6336"/>
        <v>24000</v>
      </c>
      <c r="O7340" s="3">
        <f t="shared" si="6336"/>
        <v>24000</v>
      </c>
      <c r="P7340" s="3">
        <f t="shared" si="6329"/>
        <v>205652</v>
      </c>
      <c r="Q7340" s="3">
        <f t="shared" si="6324"/>
        <v>77.009376591474194</v>
      </c>
    </row>
    <row r="7341" spans="1:17">
      <c r="A7341" s="12" t="s">
        <v>2413</v>
      </c>
      <c r="B7341" s="12" t="s">
        <v>81</v>
      </c>
      <c r="C7341" s="12" t="s">
        <v>88</v>
      </c>
      <c r="D7341" s="12" t="s">
        <v>2414</v>
      </c>
      <c r="E7341" s="11">
        <v>6121</v>
      </c>
      <c r="F7341" s="12"/>
      <c r="G7341" s="84" t="s">
        <v>3079</v>
      </c>
      <c r="H7341" s="13" t="s">
        <v>15</v>
      </c>
      <c r="I7341" s="2">
        <v>267048</v>
      </c>
      <c r="J7341" s="2">
        <v>267048</v>
      </c>
      <c r="K7341" s="2">
        <v>135652</v>
      </c>
      <c r="L7341" s="2">
        <f t="shared" si="6327"/>
        <v>70000</v>
      </c>
      <c r="M7341" s="2">
        <v>22000</v>
      </c>
      <c r="N7341" s="2">
        <v>24000</v>
      </c>
      <c r="O7341" s="2">
        <v>24000</v>
      </c>
      <c r="P7341" s="2">
        <f t="shared" si="6329"/>
        <v>205652</v>
      </c>
      <c r="Q7341" s="2">
        <f t="shared" si="6324"/>
        <v>77.009376591474194</v>
      </c>
    </row>
    <row r="7342" spans="1:17">
      <c r="A7342" s="12" t="s">
        <v>2413</v>
      </c>
      <c r="B7342" s="12" t="s">
        <v>81</v>
      </c>
      <c r="C7342" s="12" t="s">
        <v>88</v>
      </c>
      <c r="D7342" s="12" t="s">
        <v>2414</v>
      </c>
      <c r="E7342" s="18" t="s">
        <v>16</v>
      </c>
      <c r="F7342" s="18" t="s">
        <v>0</v>
      </c>
      <c r="G7342" s="81" t="s">
        <v>0</v>
      </c>
      <c r="H7342" s="18" t="s">
        <v>17</v>
      </c>
      <c r="I7342" s="3">
        <v>1463106</v>
      </c>
      <c r="J7342" s="3">
        <f t="shared" ref="J7342" si="6337">SUM(J7343,J7346,J7347,J7348,J7349,J7350,J7351,J7354,J7355)</f>
        <v>967106</v>
      </c>
      <c r="K7342" s="3">
        <f t="shared" ref="K7342" si="6338">SUM(K7343,K7346,K7347,K7348,K7349,K7350,K7351,K7354,K7355)</f>
        <v>489102</v>
      </c>
      <c r="L7342" s="3">
        <f t="shared" si="6327"/>
        <v>136600</v>
      </c>
      <c r="M7342" s="3">
        <f t="shared" ref="M7342:O7342" si="6339">SUM(M7343,M7346,M7347,M7348,M7349,M7350,M7351,M7354,M7355)</f>
        <v>124600</v>
      </c>
      <c r="N7342" s="3">
        <f t="shared" si="6339"/>
        <v>8000</v>
      </c>
      <c r="O7342" s="3">
        <f t="shared" si="6339"/>
        <v>4000</v>
      </c>
      <c r="P7342" s="3">
        <f t="shared" si="6329"/>
        <v>625702</v>
      </c>
      <c r="Q7342" s="3">
        <f t="shared" si="6324"/>
        <v>64.69838880122758</v>
      </c>
    </row>
    <row r="7343" spans="1:17">
      <c r="A7343" s="17" t="s">
        <v>2413</v>
      </c>
      <c r="B7343" s="17" t="s">
        <v>81</v>
      </c>
      <c r="C7343" s="17" t="s">
        <v>88</v>
      </c>
      <c r="D7343" s="17" t="s">
        <v>2414</v>
      </c>
      <c r="E7343" s="17" t="s">
        <v>2420</v>
      </c>
      <c r="F7343" s="12" t="s">
        <v>0</v>
      </c>
      <c r="G7343" s="84" t="s">
        <v>0</v>
      </c>
      <c r="H7343" s="18" t="s">
        <v>18</v>
      </c>
      <c r="I7343" s="3">
        <v>27006</v>
      </c>
      <c r="J7343" s="3">
        <f t="shared" ref="J7343" si="6340">SUM(J7344:J7345)</f>
        <v>1006</v>
      </c>
      <c r="K7343" s="3">
        <f t="shared" ref="K7343" si="6341">SUM(K7344:K7345)</f>
        <v>1006</v>
      </c>
      <c r="L7343" s="3">
        <f t="shared" si="6327"/>
        <v>0</v>
      </c>
      <c r="M7343" s="3">
        <f t="shared" ref="M7343:O7343" si="6342">SUM(M7344:M7345)</f>
        <v>0</v>
      </c>
      <c r="N7343" s="3">
        <f t="shared" si="6342"/>
        <v>0</v>
      </c>
      <c r="O7343" s="3">
        <f t="shared" si="6342"/>
        <v>0</v>
      </c>
      <c r="P7343" s="3">
        <f t="shared" si="6329"/>
        <v>1006</v>
      </c>
      <c r="Q7343" s="3">
        <f t="shared" si="6324"/>
        <v>100</v>
      </c>
    </row>
    <row r="7344" spans="1:17">
      <c r="A7344" s="12" t="s">
        <v>2413</v>
      </c>
      <c r="B7344" s="12" t="s">
        <v>81</v>
      </c>
      <c r="C7344" s="12" t="s">
        <v>88</v>
      </c>
      <c r="D7344" s="12" t="s">
        <v>2414</v>
      </c>
      <c r="E7344" s="11">
        <v>6131</v>
      </c>
      <c r="F7344" s="12"/>
      <c r="G7344" s="84" t="s">
        <v>3092</v>
      </c>
      <c r="H7344" s="13" t="s">
        <v>18</v>
      </c>
      <c r="I7344" s="2">
        <v>26006</v>
      </c>
      <c r="J7344" s="2">
        <v>1006</v>
      </c>
      <c r="K7344" s="2">
        <v>1006</v>
      </c>
      <c r="L7344" s="2">
        <f t="shared" si="6327"/>
        <v>0</v>
      </c>
      <c r="M7344" s="2"/>
      <c r="N7344" s="2"/>
      <c r="O7344" s="2"/>
      <c r="P7344" s="2">
        <f t="shared" si="6329"/>
        <v>1006</v>
      </c>
      <c r="Q7344" s="2">
        <f t="shared" si="6324"/>
        <v>100</v>
      </c>
    </row>
    <row r="7345" spans="1:17">
      <c r="A7345" s="12" t="s">
        <v>2413</v>
      </c>
      <c r="B7345" s="12" t="s">
        <v>81</v>
      </c>
      <c r="C7345" s="12" t="s">
        <v>88</v>
      </c>
      <c r="D7345" s="12" t="s">
        <v>2414</v>
      </c>
      <c r="E7345" s="11">
        <v>6131</v>
      </c>
      <c r="F7345" s="12" t="s">
        <v>2421</v>
      </c>
      <c r="G7345" s="84" t="s">
        <v>3092</v>
      </c>
      <c r="H7345" s="13" t="s">
        <v>2422</v>
      </c>
      <c r="I7345" s="2">
        <v>1000</v>
      </c>
      <c r="J7345" s="2">
        <v>0</v>
      </c>
      <c r="K7345" s="2">
        <v>0</v>
      </c>
      <c r="L7345" s="2">
        <f t="shared" si="6327"/>
        <v>0</v>
      </c>
      <c r="M7345" s="2"/>
      <c r="N7345" s="2"/>
      <c r="O7345" s="2"/>
      <c r="P7345" s="2">
        <f t="shared" si="6329"/>
        <v>0</v>
      </c>
      <c r="Q7345" s="2" t="str">
        <f t="shared" si="6324"/>
        <v>-</v>
      </c>
    </row>
    <row r="7346" spans="1:17">
      <c r="A7346" s="12" t="s">
        <v>2413</v>
      </c>
      <c r="B7346" s="12" t="s">
        <v>81</v>
      </c>
      <c r="C7346" s="12" t="s">
        <v>88</v>
      </c>
      <c r="D7346" s="12" t="s">
        <v>2414</v>
      </c>
      <c r="E7346" s="11">
        <v>6132</v>
      </c>
      <c r="F7346" s="12"/>
      <c r="G7346" s="84" t="s">
        <v>3092</v>
      </c>
      <c r="H7346" s="13" t="s">
        <v>19</v>
      </c>
      <c r="I7346" s="2">
        <v>75000</v>
      </c>
      <c r="J7346" s="2">
        <v>55000</v>
      </c>
      <c r="K7346" s="2">
        <v>40000</v>
      </c>
      <c r="L7346" s="2">
        <f t="shared" si="6327"/>
        <v>12000</v>
      </c>
      <c r="M7346" s="2">
        <v>4000</v>
      </c>
      <c r="N7346" s="2">
        <v>4000</v>
      </c>
      <c r="O7346" s="2">
        <v>4000</v>
      </c>
      <c r="P7346" s="2">
        <f t="shared" si="6329"/>
        <v>52000</v>
      </c>
      <c r="Q7346" s="2">
        <f t="shared" si="6324"/>
        <v>94.545454545454547</v>
      </c>
    </row>
    <row r="7347" spans="1:17">
      <c r="A7347" s="12" t="s">
        <v>2413</v>
      </c>
      <c r="B7347" s="12" t="s">
        <v>81</v>
      </c>
      <c r="C7347" s="12" t="s">
        <v>88</v>
      </c>
      <c r="D7347" s="12" t="s">
        <v>2414</v>
      </c>
      <c r="E7347" s="11">
        <v>6133</v>
      </c>
      <c r="F7347" s="12"/>
      <c r="G7347" s="84" t="s">
        <v>3092</v>
      </c>
      <c r="H7347" s="13" t="s">
        <v>20</v>
      </c>
      <c r="I7347" s="2">
        <v>56000</v>
      </c>
      <c r="J7347" s="2">
        <v>31000</v>
      </c>
      <c r="K7347" s="2">
        <v>24000</v>
      </c>
      <c r="L7347" s="2">
        <f t="shared" si="6327"/>
        <v>7000</v>
      </c>
      <c r="M7347" s="2">
        <v>3000</v>
      </c>
      <c r="N7347" s="2">
        <v>4000</v>
      </c>
      <c r="O7347" s="2"/>
      <c r="P7347" s="2">
        <f t="shared" si="6329"/>
        <v>31000</v>
      </c>
      <c r="Q7347" s="2">
        <f t="shared" si="6324"/>
        <v>100</v>
      </c>
    </row>
    <row r="7348" spans="1:17">
      <c r="A7348" s="12" t="s">
        <v>2413</v>
      </c>
      <c r="B7348" s="12" t="s">
        <v>81</v>
      </c>
      <c r="C7348" s="12" t="s">
        <v>88</v>
      </c>
      <c r="D7348" s="12" t="s">
        <v>2414</v>
      </c>
      <c r="E7348" s="11">
        <v>6134</v>
      </c>
      <c r="F7348" s="12"/>
      <c r="G7348" s="84" t="s">
        <v>3092</v>
      </c>
      <c r="H7348" s="13" t="s">
        <v>21</v>
      </c>
      <c r="I7348" s="2">
        <v>95000</v>
      </c>
      <c r="J7348" s="2">
        <v>45000</v>
      </c>
      <c r="K7348" s="2">
        <v>24000</v>
      </c>
      <c r="L7348" s="2">
        <f t="shared" si="6327"/>
        <v>0</v>
      </c>
      <c r="M7348" s="2"/>
      <c r="N7348" s="2"/>
      <c r="O7348" s="2"/>
      <c r="P7348" s="2">
        <f t="shared" si="6329"/>
        <v>24000</v>
      </c>
      <c r="Q7348" s="2">
        <f t="shared" si="6324"/>
        <v>53.333333333333336</v>
      </c>
    </row>
    <row r="7349" spans="1:17">
      <c r="A7349" s="12" t="s">
        <v>2413</v>
      </c>
      <c r="B7349" s="12" t="s">
        <v>81</v>
      </c>
      <c r="C7349" s="12" t="s">
        <v>88</v>
      </c>
      <c r="D7349" s="12" t="s">
        <v>2414</v>
      </c>
      <c r="E7349" s="11">
        <v>6135</v>
      </c>
      <c r="F7349" s="12"/>
      <c r="G7349" s="84" t="s">
        <v>3092</v>
      </c>
      <c r="H7349" s="13" t="s">
        <v>22</v>
      </c>
      <c r="I7349" s="2">
        <v>15000</v>
      </c>
      <c r="J7349" s="2">
        <v>5000</v>
      </c>
      <c r="K7349" s="2">
        <v>5000</v>
      </c>
      <c r="L7349" s="2">
        <f t="shared" si="6327"/>
        <v>0</v>
      </c>
      <c r="M7349" s="2"/>
      <c r="N7349" s="2"/>
      <c r="O7349" s="2"/>
      <c r="P7349" s="2">
        <f t="shared" si="6329"/>
        <v>5000</v>
      </c>
      <c r="Q7349" s="2">
        <f t="shared" si="6324"/>
        <v>100</v>
      </c>
    </row>
    <row r="7350" spans="1:17">
      <c r="A7350" s="12" t="s">
        <v>2413</v>
      </c>
      <c r="B7350" s="12" t="s">
        <v>81</v>
      </c>
      <c r="C7350" s="12" t="s">
        <v>88</v>
      </c>
      <c r="D7350" s="12" t="s">
        <v>2414</v>
      </c>
      <c r="E7350" s="11">
        <v>6136</v>
      </c>
      <c r="F7350" s="12"/>
      <c r="G7350" s="84" t="s">
        <v>3092</v>
      </c>
      <c r="H7350" s="13" t="s">
        <v>23</v>
      </c>
      <c r="I7350" s="2">
        <v>8200</v>
      </c>
      <c r="J7350" s="2">
        <v>3200</v>
      </c>
      <c r="K7350" s="2">
        <v>3200</v>
      </c>
      <c r="L7350" s="2">
        <f t="shared" si="6327"/>
        <v>0</v>
      </c>
      <c r="M7350" s="2"/>
      <c r="N7350" s="2"/>
      <c r="O7350" s="2"/>
      <c r="P7350" s="2">
        <f t="shared" si="6329"/>
        <v>3200</v>
      </c>
      <c r="Q7350" s="2">
        <f t="shared" si="6324"/>
        <v>100</v>
      </c>
    </row>
    <row r="7351" spans="1:17">
      <c r="A7351" s="17" t="s">
        <v>2413</v>
      </c>
      <c r="B7351" s="17" t="s">
        <v>81</v>
      </c>
      <c r="C7351" s="17" t="s">
        <v>88</v>
      </c>
      <c r="D7351" s="17" t="s">
        <v>2414</v>
      </c>
      <c r="E7351" s="17" t="s">
        <v>437</v>
      </c>
      <c r="F7351" s="12" t="s">
        <v>0</v>
      </c>
      <c r="G7351" s="84" t="s">
        <v>0</v>
      </c>
      <c r="H7351" s="18" t="s">
        <v>24</v>
      </c>
      <c r="I7351" s="3">
        <v>105000</v>
      </c>
      <c r="J7351" s="3">
        <f t="shared" ref="J7351:K7351" si="6343">SUM(J7352:J7353)</f>
        <v>70000</v>
      </c>
      <c r="K7351" s="3">
        <f t="shared" si="6343"/>
        <v>45000</v>
      </c>
      <c r="L7351" s="3">
        <f t="shared" si="6327"/>
        <v>0</v>
      </c>
      <c r="M7351" s="3">
        <f t="shared" ref="M7351:O7351" si="6344">SUM(M7352:M7353)</f>
        <v>0</v>
      </c>
      <c r="N7351" s="3">
        <f t="shared" si="6344"/>
        <v>0</v>
      </c>
      <c r="O7351" s="3">
        <f t="shared" si="6344"/>
        <v>0</v>
      </c>
      <c r="P7351" s="3">
        <f t="shared" si="6329"/>
        <v>45000</v>
      </c>
      <c r="Q7351" s="3">
        <f t="shared" si="6324"/>
        <v>64.285714285714292</v>
      </c>
    </row>
    <row r="7352" spans="1:17">
      <c r="A7352" s="12" t="s">
        <v>2413</v>
      </c>
      <c r="B7352" s="12" t="s">
        <v>81</v>
      </c>
      <c r="C7352" s="12" t="s">
        <v>88</v>
      </c>
      <c r="D7352" s="12" t="s">
        <v>2414</v>
      </c>
      <c r="E7352" s="11">
        <v>6137</v>
      </c>
      <c r="F7352" s="12"/>
      <c r="G7352" s="84" t="s">
        <v>3092</v>
      </c>
      <c r="H7352" s="13" t="s">
        <v>24</v>
      </c>
      <c r="I7352" s="2">
        <v>100000</v>
      </c>
      <c r="J7352" s="2">
        <v>70000</v>
      </c>
      <c r="K7352" s="2">
        <v>45000</v>
      </c>
      <c r="L7352" s="2">
        <f t="shared" si="6327"/>
        <v>0</v>
      </c>
      <c r="M7352" s="2"/>
      <c r="N7352" s="2"/>
      <c r="O7352" s="2"/>
      <c r="P7352" s="2">
        <f t="shared" si="6329"/>
        <v>45000</v>
      </c>
      <c r="Q7352" s="2">
        <f t="shared" si="6324"/>
        <v>64.285714285714292</v>
      </c>
    </row>
    <row r="7353" spans="1:17">
      <c r="A7353" s="12" t="s">
        <v>2413</v>
      </c>
      <c r="B7353" s="12" t="s">
        <v>81</v>
      </c>
      <c r="C7353" s="12" t="s">
        <v>88</v>
      </c>
      <c r="D7353" s="12" t="s">
        <v>2414</v>
      </c>
      <c r="E7353" s="11">
        <v>6137</v>
      </c>
      <c r="F7353" s="12" t="s">
        <v>2423</v>
      </c>
      <c r="G7353" s="84" t="s">
        <v>3092</v>
      </c>
      <c r="H7353" s="13" t="s">
        <v>2424</v>
      </c>
      <c r="I7353" s="2">
        <v>5000</v>
      </c>
      <c r="J7353" s="2">
        <v>0</v>
      </c>
      <c r="K7353" s="2">
        <v>0</v>
      </c>
      <c r="L7353" s="2">
        <f t="shared" si="6327"/>
        <v>0</v>
      </c>
      <c r="M7353" s="2"/>
      <c r="N7353" s="2"/>
      <c r="O7353" s="2"/>
      <c r="P7353" s="2">
        <f t="shared" si="6329"/>
        <v>0</v>
      </c>
      <c r="Q7353" s="2" t="str">
        <f t="shared" si="6324"/>
        <v>-</v>
      </c>
    </row>
    <row r="7354" spans="1:17">
      <c r="A7354" s="12" t="s">
        <v>2413</v>
      </c>
      <c r="B7354" s="12" t="s">
        <v>81</v>
      </c>
      <c r="C7354" s="12" t="s">
        <v>88</v>
      </c>
      <c r="D7354" s="12" t="s">
        <v>2414</v>
      </c>
      <c r="E7354" s="11">
        <v>6138</v>
      </c>
      <c r="F7354" s="12"/>
      <c r="G7354" s="84" t="s">
        <v>3092</v>
      </c>
      <c r="H7354" s="13" t="s">
        <v>25</v>
      </c>
      <c r="I7354" s="2">
        <v>18000</v>
      </c>
      <c r="J7354" s="2">
        <v>3000</v>
      </c>
      <c r="K7354" s="2">
        <v>2798</v>
      </c>
      <c r="L7354" s="2">
        <f t="shared" si="6327"/>
        <v>0</v>
      </c>
      <c r="M7354" s="2"/>
      <c r="N7354" s="2"/>
      <c r="O7354" s="2"/>
      <c r="P7354" s="2">
        <f t="shared" si="6329"/>
        <v>2798</v>
      </c>
      <c r="Q7354" s="2">
        <f t="shared" si="6324"/>
        <v>93.266666666666666</v>
      </c>
    </row>
    <row r="7355" spans="1:17">
      <c r="A7355" s="17" t="s">
        <v>2413</v>
      </c>
      <c r="B7355" s="17" t="s">
        <v>81</v>
      </c>
      <c r="C7355" s="17" t="s">
        <v>88</v>
      </c>
      <c r="D7355" s="17" t="s">
        <v>2414</v>
      </c>
      <c r="E7355" s="17" t="s">
        <v>99</v>
      </c>
      <c r="F7355" s="12" t="s">
        <v>0</v>
      </c>
      <c r="G7355" s="84" t="s">
        <v>0</v>
      </c>
      <c r="H7355" s="18" t="s">
        <v>26</v>
      </c>
      <c r="I7355" s="3">
        <v>1063900</v>
      </c>
      <c r="J7355" s="3">
        <f t="shared" ref="J7355:K7355" si="6345">SUM(J7356:J7363)</f>
        <v>753900</v>
      </c>
      <c r="K7355" s="3">
        <f t="shared" si="6345"/>
        <v>344098</v>
      </c>
      <c r="L7355" s="3">
        <f t="shared" si="6327"/>
        <v>117600</v>
      </c>
      <c r="M7355" s="3">
        <f t="shared" ref="M7355:O7355" si="6346">SUM(M7356:M7363)</f>
        <v>117600</v>
      </c>
      <c r="N7355" s="3">
        <f t="shared" si="6346"/>
        <v>0</v>
      </c>
      <c r="O7355" s="3">
        <f t="shared" si="6346"/>
        <v>0</v>
      </c>
      <c r="P7355" s="3">
        <f t="shared" si="6329"/>
        <v>461698</v>
      </c>
      <c r="Q7355" s="3">
        <f t="shared" si="6324"/>
        <v>61.241278684175612</v>
      </c>
    </row>
    <row r="7356" spans="1:17">
      <c r="A7356" s="12" t="s">
        <v>2413</v>
      </c>
      <c r="B7356" s="12" t="s">
        <v>81</v>
      </c>
      <c r="C7356" s="12" t="s">
        <v>88</v>
      </c>
      <c r="D7356" s="12" t="s">
        <v>2414</v>
      </c>
      <c r="E7356" s="11">
        <v>6139</v>
      </c>
      <c r="F7356" s="12"/>
      <c r="G7356" s="84" t="s">
        <v>3092</v>
      </c>
      <c r="H7356" s="13" t="s">
        <v>26</v>
      </c>
      <c r="I7356" s="2">
        <v>345100</v>
      </c>
      <c r="J7356" s="2">
        <v>45100</v>
      </c>
      <c r="K7356" s="2">
        <v>40000</v>
      </c>
      <c r="L7356" s="2">
        <f t="shared" si="6327"/>
        <v>0</v>
      </c>
      <c r="M7356" s="2"/>
      <c r="N7356" s="2"/>
      <c r="O7356" s="2"/>
      <c r="P7356" s="2">
        <f t="shared" si="6329"/>
        <v>40000</v>
      </c>
      <c r="Q7356" s="2">
        <f t="shared" si="6324"/>
        <v>88.69179600886919</v>
      </c>
    </row>
    <row r="7357" spans="1:17">
      <c r="A7357" s="12" t="s">
        <v>2413</v>
      </c>
      <c r="B7357" s="12" t="s">
        <v>81</v>
      </c>
      <c r="C7357" s="12" t="s">
        <v>88</v>
      </c>
      <c r="D7357" s="12" t="s">
        <v>2414</v>
      </c>
      <c r="E7357" s="11">
        <v>6139</v>
      </c>
      <c r="F7357" s="12" t="s">
        <v>3064</v>
      </c>
      <c r="G7357" s="84" t="s">
        <v>3092</v>
      </c>
      <c r="H7357" s="13" t="s">
        <v>2425</v>
      </c>
      <c r="I7357" s="2">
        <v>300000</v>
      </c>
      <c r="J7357" s="2">
        <v>300000</v>
      </c>
      <c r="K7357" s="2">
        <v>150000</v>
      </c>
      <c r="L7357" s="2">
        <f t="shared" si="6327"/>
        <v>0</v>
      </c>
      <c r="M7357" s="2"/>
      <c r="N7357" s="2"/>
      <c r="O7357" s="2"/>
      <c r="P7357" s="2">
        <f t="shared" si="6329"/>
        <v>150000</v>
      </c>
      <c r="Q7357" s="2">
        <f t="shared" si="6324"/>
        <v>50</v>
      </c>
    </row>
    <row r="7358" spans="1:17">
      <c r="A7358" s="12" t="s">
        <v>2413</v>
      </c>
      <c r="B7358" s="12" t="s">
        <v>81</v>
      </c>
      <c r="C7358" s="12" t="s">
        <v>88</v>
      </c>
      <c r="D7358" s="12" t="s">
        <v>2414</v>
      </c>
      <c r="E7358" s="11">
        <v>6139</v>
      </c>
      <c r="F7358" s="12" t="s">
        <v>2426</v>
      </c>
      <c r="G7358" s="84" t="s">
        <v>3079</v>
      </c>
      <c r="H7358" s="13" t="s">
        <v>108</v>
      </c>
      <c r="I7358" s="2">
        <v>7800</v>
      </c>
      <c r="J7358" s="2">
        <v>7800</v>
      </c>
      <c r="K7358" s="2">
        <v>6598</v>
      </c>
      <c r="L7358" s="2">
        <f t="shared" si="6327"/>
        <v>0</v>
      </c>
      <c r="M7358" s="2"/>
      <c r="N7358" s="2"/>
      <c r="O7358" s="2"/>
      <c r="P7358" s="2">
        <f t="shared" si="6329"/>
        <v>6598</v>
      </c>
      <c r="Q7358" s="2">
        <f t="shared" si="6324"/>
        <v>84.589743589743591</v>
      </c>
    </row>
    <row r="7359" spans="1:17">
      <c r="A7359" s="12" t="s">
        <v>2413</v>
      </c>
      <c r="B7359" s="12" t="s">
        <v>81</v>
      </c>
      <c r="C7359" s="12" t="s">
        <v>88</v>
      </c>
      <c r="D7359" s="12" t="s">
        <v>2414</v>
      </c>
      <c r="E7359" s="11">
        <v>6139</v>
      </c>
      <c r="F7359" s="12" t="s">
        <v>2427</v>
      </c>
      <c r="G7359" s="84" t="s">
        <v>3092</v>
      </c>
      <c r="H7359" s="13" t="s">
        <v>2428</v>
      </c>
      <c r="I7359" s="2">
        <v>100000</v>
      </c>
      <c r="J7359" s="2">
        <v>100000</v>
      </c>
      <c r="K7359" s="2">
        <v>82400</v>
      </c>
      <c r="L7359" s="2">
        <f t="shared" si="6327"/>
        <v>17600</v>
      </c>
      <c r="M7359" s="2">
        <v>17600</v>
      </c>
      <c r="N7359" s="2"/>
      <c r="O7359" s="2"/>
      <c r="P7359" s="2">
        <f t="shared" si="6329"/>
        <v>100000</v>
      </c>
      <c r="Q7359" s="2">
        <f t="shared" si="6324"/>
        <v>100</v>
      </c>
    </row>
    <row r="7360" spans="1:17" ht="22.5">
      <c r="A7360" s="12" t="s">
        <v>2413</v>
      </c>
      <c r="B7360" s="12" t="s">
        <v>81</v>
      </c>
      <c r="C7360" s="12" t="s">
        <v>88</v>
      </c>
      <c r="D7360" s="12" t="s">
        <v>2414</v>
      </c>
      <c r="E7360" s="11">
        <v>6139</v>
      </c>
      <c r="F7360" s="12" t="s">
        <v>2429</v>
      </c>
      <c r="G7360" s="84" t="s">
        <v>3092</v>
      </c>
      <c r="H7360" s="13" t="s">
        <v>114</v>
      </c>
      <c r="I7360" s="2">
        <v>10900</v>
      </c>
      <c r="J7360" s="2">
        <v>900</v>
      </c>
      <c r="K7360" s="2">
        <v>900</v>
      </c>
      <c r="L7360" s="2">
        <f t="shared" si="6327"/>
        <v>0</v>
      </c>
      <c r="M7360" s="2"/>
      <c r="N7360" s="2"/>
      <c r="O7360" s="2"/>
      <c r="P7360" s="2">
        <f t="shared" si="6329"/>
        <v>900</v>
      </c>
      <c r="Q7360" s="2">
        <f t="shared" si="6324"/>
        <v>100</v>
      </c>
    </row>
    <row r="7361" spans="1:17">
      <c r="A7361" s="12" t="s">
        <v>2413</v>
      </c>
      <c r="B7361" s="12" t="s">
        <v>81</v>
      </c>
      <c r="C7361" s="12" t="s">
        <v>88</v>
      </c>
      <c r="D7361" s="12" t="s">
        <v>2414</v>
      </c>
      <c r="E7361" s="11">
        <v>6139</v>
      </c>
      <c r="F7361" s="12" t="s">
        <v>2430</v>
      </c>
      <c r="G7361" s="84" t="s">
        <v>3092</v>
      </c>
      <c r="H7361" s="13" t="s">
        <v>2431</v>
      </c>
      <c r="I7361" s="2">
        <v>30000</v>
      </c>
      <c r="J7361" s="2">
        <v>30000</v>
      </c>
      <c r="K7361" s="2">
        <v>14200</v>
      </c>
      <c r="L7361" s="2">
        <f t="shared" si="6327"/>
        <v>0</v>
      </c>
      <c r="M7361" s="2"/>
      <c r="N7361" s="2"/>
      <c r="O7361" s="2"/>
      <c r="P7361" s="2">
        <f t="shared" si="6329"/>
        <v>14200</v>
      </c>
      <c r="Q7361" s="2">
        <f t="shared" si="6324"/>
        <v>47.333333333333336</v>
      </c>
    </row>
    <row r="7362" spans="1:17">
      <c r="A7362" s="12" t="s">
        <v>2413</v>
      </c>
      <c r="B7362" s="12" t="s">
        <v>81</v>
      </c>
      <c r="C7362" s="12" t="s">
        <v>88</v>
      </c>
      <c r="D7362" s="12" t="s">
        <v>2414</v>
      </c>
      <c r="E7362" s="11">
        <v>6139</v>
      </c>
      <c r="F7362" s="12" t="s">
        <v>2432</v>
      </c>
      <c r="G7362" s="84" t="s">
        <v>3092</v>
      </c>
      <c r="H7362" s="13" t="s">
        <v>2433</v>
      </c>
      <c r="I7362" s="2">
        <v>100</v>
      </c>
      <c r="J7362" s="2">
        <v>100</v>
      </c>
      <c r="K7362" s="2">
        <v>0</v>
      </c>
      <c r="L7362" s="2">
        <f t="shared" si="6327"/>
        <v>0</v>
      </c>
      <c r="M7362" s="2"/>
      <c r="N7362" s="2"/>
      <c r="O7362" s="2"/>
      <c r="P7362" s="2">
        <f t="shared" si="6329"/>
        <v>0</v>
      </c>
      <c r="Q7362" s="2">
        <f t="shared" si="6324"/>
        <v>0</v>
      </c>
    </row>
    <row r="7363" spans="1:17">
      <c r="A7363" s="12" t="s">
        <v>2413</v>
      </c>
      <c r="B7363" s="12" t="s">
        <v>81</v>
      </c>
      <c r="C7363" s="12" t="s">
        <v>88</v>
      </c>
      <c r="D7363" s="12" t="s">
        <v>2414</v>
      </c>
      <c r="E7363" s="11">
        <v>6139</v>
      </c>
      <c r="F7363" s="12" t="s">
        <v>2434</v>
      </c>
      <c r="G7363" s="84" t="s">
        <v>3092</v>
      </c>
      <c r="H7363" s="13" t="s">
        <v>2435</v>
      </c>
      <c r="I7363" s="2">
        <v>270000</v>
      </c>
      <c r="J7363" s="2">
        <v>270000</v>
      </c>
      <c r="K7363" s="2">
        <v>50000</v>
      </c>
      <c r="L7363" s="2">
        <f t="shared" si="6327"/>
        <v>100000</v>
      </c>
      <c r="M7363" s="2">
        <v>100000</v>
      </c>
      <c r="N7363" s="2"/>
      <c r="O7363" s="2"/>
      <c r="P7363" s="2">
        <f t="shared" si="6329"/>
        <v>150000</v>
      </c>
      <c r="Q7363" s="2">
        <f t="shared" si="6324"/>
        <v>55.555555555555557</v>
      </c>
    </row>
    <row r="7364" spans="1:17" ht="22.5">
      <c r="A7364" s="17" t="s">
        <v>0</v>
      </c>
      <c r="B7364" s="17" t="s">
        <v>0</v>
      </c>
      <c r="C7364" s="17" t="s">
        <v>0</v>
      </c>
      <c r="D7364" s="18" t="s">
        <v>0</v>
      </c>
      <c r="E7364" s="18" t="s">
        <v>0</v>
      </c>
      <c r="F7364" s="18" t="s">
        <v>0</v>
      </c>
      <c r="G7364" s="81" t="s">
        <v>0</v>
      </c>
      <c r="H7364" s="24" t="s">
        <v>36</v>
      </c>
      <c r="I7364" s="29">
        <v>900</v>
      </c>
      <c r="J7364" s="29">
        <f t="shared" ref="J7364:K7364" si="6347">SUM(J7365)</f>
        <v>900</v>
      </c>
      <c r="K7364" s="29">
        <f t="shared" si="6347"/>
        <v>0</v>
      </c>
      <c r="L7364" s="29">
        <f t="shared" si="6327"/>
        <v>0</v>
      </c>
      <c r="M7364" s="29">
        <f t="shared" ref="M7364:O7365" si="6348">SUM(M7365)</f>
        <v>0</v>
      </c>
      <c r="N7364" s="29">
        <f t="shared" si="6348"/>
        <v>0</v>
      </c>
      <c r="O7364" s="29">
        <f t="shared" si="6348"/>
        <v>0</v>
      </c>
      <c r="P7364" s="29">
        <f t="shared" si="6329"/>
        <v>0</v>
      </c>
      <c r="Q7364" s="29">
        <f t="shared" si="6324"/>
        <v>0</v>
      </c>
    </row>
    <row r="7365" spans="1:17">
      <c r="A7365" s="12" t="s">
        <v>2413</v>
      </c>
      <c r="B7365" s="12" t="s">
        <v>81</v>
      </c>
      <c r="C7365" s="12" t="s">
        <v>88</v>
      </c>
      <c r="D7365" s="12" t="s">
        <v>2414</v>
      </c>
      <c r="E7365" s="18" t="s">
        <v>28</v>
      </c>
      <c r="F7365" s="18" t="s">
        <v>0</v>
      </c>
      <c r="G7365" s="81" t="s">
        <v>0</v>
      </c>
      <c r="H7365" s="18" t="s">
        <v>29</v>
      </c>
      <c r="I7365" s="3">
        <v>900</v>
      </c>
      <c r="J7365" s="3">
        <f>SUM(J7366)</f>
        <v>900</v>
      </c>
      <c r="K7365" s="3">
        <f>SUM(K7366)</f>
        <v>0</v>
      </c>
      <c r="L7365" s="3">
        <f t="shared" si="6327"/>
        <v>0</v>
      </c>
      <c r="M7365" s="3">
        <f>SUM(M7366)</f>
        <v>0</v>
      </c>
      <c r="N7365" s="3">
        <f t="shared" si="6348"/>
        <v>0</v>
      </c>
      <c r="O7365" s="3">
        <f t="shared" si="6348"/>
        <v>0</v>
      </c>
      <c r="P7365" s="3">
        <f t="shared" si="6329"/>
        <v>0</v>
      </c>
      <c r="Q7365" s="3">
        <f t="shared" si="6324"/>
        <v>0</v>
      </c>
    </row>
    <row r="7366" spans="1:17">
      <c r="A7366" s="17" t="s">
        <v>2413</v>
      </c>
      <c r="B7366" s="17" t="s">
        <v>81</v>
      </c>
      <c r="C7366" s="17" t="s">
        <v>88</v>
      </c>
      <c r="D7366" s="17" t="s">
        <v>2414</v>
      </c>
      <c r="E7366" s="17" t="s">
        <v>120</v>
      </c>
      <c r="F7366" s="12" t="s">
        <v>0</v>
      </c>
      <c r="G7366" s="84" t="s">
        <v>0</v>
      </c>
      <c r="H7366" s="18" t="s">
        <v>35</v>
      </c>
      <c r="I7366" s="3">
        <v>900</v>
      </c>
      <c r="J7366" s="3">
        <f t="shared" ref="J7366" si="6349">SUM(J7367:J7368)</f>
        <v>900</v>
      </c>
      <c r="K7366" s="3">
        <f t="shared" ref="K7366" si="6350">SUM(K7367:K7368)</f>
        <v>0</v>
      </c>
      <c r="L7366" s="3">
        <f t="shared" si="6327"/>
        <v>0</v>
      </c>
      <c r="M7366" s="3">
        <f t="shared" ref="M7366:O7366" si="6351">SUM(M7367:M7368)</f>
        <v>0</v>
      </c>
      <c r="N7366" s="3">
        <f t="shared" si="6351"/>
        <v>0</v>
      </c>
      <c r="O7366" s="3">
        <f t="shared" si="6351"/>
        <v>0</v>
      </c>
      <c r="P7366" s="3">
        <f t="shared" si="6329"/>
        <v>0</v>
      </c>
      <c r="Q7366" s="3">
        <f t="shared" si="6324"/>
        <v>0</v>
      </c>
    </row>
    <row r="7367" spans="1:17">
      <c r="A7367" s="12" t="s">
        <v>2413</v>
      </c>
      <c r="B7367" s="12" t="s">
        <v>81</v>
      </c>
      <c r="C7367" s="12" t="s">
        <v>88</v>
      </c>
      <c r="D7367" s="12" t="s">
        <v>2414</v>
      </c>
      <c r="E7367" s="11">
        <v>6148</v>
      </c>
      <c r="F7367" s="12"/>
      <c r="G7367" s="84" t="s">
        <v>3092</v>
      </c>
      <c r="H7367" s="13" t="s">
        <v>35</v>
      </c>
      <c r="I7367" s="2">
        <v>100</v>
      </c>
      <c r="J7367" s="2">
        <v>100</v>
      </c>
      <c r="K7367" s="2">
        <v>0</v>
      </c>
      <c r="L7367" s="2">
        <f t="shared" si="6327"/>
        <v>0</v>
      </c>
      <c r="M7367" s="2"/>
      <c r="N7367" s="2"/>
      <c r="O7367" s="2"/>
      <c r="P7367" s="2">
        <f t="shared" si="6329"/>
        <v>0</v>
      </c>
      <c r="Q7367" s="2">
        <f t="shared" si="6324"/>
        <v>0</v>
      </c>
    </row>
    <row r="7368" spans="1:17">
      <c r="A7368" s="12" t="s">
        <v>2413</v>
      </c>
      <c r="B7368" s="12" t="s">
        <v>81</v>
      </c>
      <c r="C7368" s="12" t="s">
        <v>88</v>
      </c>
      <c r="D7368" s="12" t="s">
        <v>2414</v>
      </c>
      <c r="E7368" s="11">
        <v>6148</v>
      </c>
      <c r="F7368" s="12" t="s">
        <v>2436</v>
      </c>
      <c r="G7368" s="84" t="s">
        <v>3092</v>
      </c>
      <c r="H7368" s="13" t="s">
        <v>2437</v>
      </c>
      <c r="I7368" s="2">
        <v>800</v>
      </c>
      <c r="J7368" s="2">
        <v>800</v>
      </c>
      <c r="K7368" s="2">
        <v>0</v>
      </c>
      <c r="L7368" s="2">
        <f t="shared" si="6327"/>
        <v>0</v>
      </c>
      <c r="M7368" s="2"/>
      <c r="N7368" s="2"/>
      <c r="O7368" s="2"/>
      <c r="P7368" s="2">
        <f t="shared" si="6329"/>
        <v>0</v>
      </c>
      <c r="Q7368" s="2">
        <f t="shared" si="6324"/>
        <v>0</v>
      </c>
    </row>
    <row r="7369" spans="1:17" ht="22.5">
      <c r="A7369" s="17" t="s">
        <v>0</v>
      </c>
      <c r="B7369" s="17" t="s">
        <v>0</v>
      </c>
      <c r="C7369" s="17" t="s">
        <v>0</v>
      </c>
      <c r="D7369" s="18" t="s">
        <v>0</v>
      </c>
      <c r="E7369" s="18" t="s">
        <v>0</v>
      </c>
      <c r="F7369" s="18" t="s">
        <v>0</v>
      </c>
      <c r="G7369" s="81" t="s">
        <v>0</v>
      </c>
      <c r="H7369" s="24" t="s">
        <v>58</v>
      </c>
      <c r="I7369" s="29">
        <v>520050</v>
      </c>
      <c r="J7369" s="29">
        <f t="shared" ref="J7369:K7369" si="6352">SUM(J7370)</f>
        <v>275050</v>
      </c>
      <c r="K7369" s="29">
        <f t="shared" si="6352"/>
        <v>200000</v>
      </c>
      <c r="L7369" s="29">
        <f t="shared" si="6327"/>
        <v>0</v>
      </c>
      <c r="M7369" s="29">
        <f t="shared" ref="M7369:O7369" si="6353">SUM(M7370)</f>
        <v>0</v>
      </c>
      <c r="N7369" s="29">
        <f t="shared" si="6353"/>
        <v>0</v>
      </c>
      <c r="O7369" s="29">
        <f t="shared" si="6353"/>
        <v>0</v>
      </c>
      <c r="P7369" s="29">
        <f t="shared" si="6329"/>
        <v>200000</v>
      </c>
      <c r="Q7369" s="29">
        <f t="shared" si="6324"/>
        <v>72.714051990547162</v>
      </c>
    </row>
    <row r="7370" spans="1:17">
      <c r="A7370" s="12" t="s">
        <v>2413</v>
      </c>
      <c r="B7370" s="12" t="s">
        <v>81</v>
      </c>
      <c r="C7370" s="12" t="s">
        <v>88</v>
      </c>
      <c r="D7370" s="12" t="s">
        <v>2414</v>
      </c>
      <c r="E7370" s="18" t="s">
        <v>50</v>
      </c>
      <c r="F7370" s="18" t="s">
        <v>0</v>
      </c>
      <c r="G7370" s="81" t="s">
        <v>0</v>
      </c>
      <c r="H7370" s="18" t="s">
        <v>51</v>
      </c>
      <c r="I7370" s="3">
        <v>520050</v>
      </c>
      <c r="J7370" s="3">
        <f t="shared" ref="J7370" si="6354">SUM(J7372,J7371)</f>
        <v>275050</v>
      </c>
      <c r="K7370" s="3">
        <f t="shared" ref="K7370" si="6355">SUM(K7372,K7371)</f>
        <v>200000</v>
      </c>
      <c r="L7370" s="3">
        <f t="shared" si="6327"/>
        <v>0</v>
      </c>
      <c r="M7370" s="3">
        <f t="shared" ref="M7370:O7370" si="6356">SUM(M7372,M7371)</f>
        <v>0</v>
      </c>
      <c r="N7370" s="3">
        <f t="shared" si="6356"/>
        <v>0</v>
      </c>
      <c r="O7370" s="3">
        <f t="shared" si="6356"/>
        <v>0</v>
      </c>
      <c r="P7370" s="3">
        <f t="shared" si="6329"/>
        <v>200000</v>
      </c>
      <c r="Q7370" s="3">
        <f t="shared" si="6324"/>
        <v>72.714051990547162</v>
      </c>
    </row>
    <row r="7371" spans="1:17">
      <c r="A7371" s="12" t="s">
        <v>2413</v>
      </c>
      <c r="B7371" s="12" t="s">
        <v>81</v>
      </c>
      <c r="C7371" s="12" t="s">
        <v>88</v>
      </c>
      <c r="D7371" s="12" t="s">
        <v>2414</v>
      </c>
      <c r="E7371" s="11">
        <v>8213</v>
      </c>
      <c r="F7371" s="12"/>
      <c r="G7371" s="84" t="s">
        <v>3092</v>
      </c>
      <c r="H7371" s="13" t="s">
        <v>54</v>
      </c>
      <c r="I7371" s="2">
        <v>245000</v>
      </c>
      <c r="J7371" s="2">
        <v>0</v>
      </c>
      <c r="K7371" s="2">
        <v>0</v>
      </c>
      <c r="L7371" s="2">
        <f t="shared" si="6327"/>
        <v>0</v>
      </c>
      <c r="M7371" s="2"/>
      <c r="N7371" s="2"/>
      <c r="O7371" s="2"/>
      <c r="P7371" s="2">
        <f t="shared" si="6329"/>
        <v>0</v>
      </c>
      <c r="Q7371" s="2" t="str">
        <f t="shared" si="6324"/>
        <v>-</v>
      </c>
    </row>
    <row r="7372" spans="1:17">
      <c r="A7372" s="17" t="s">
        <v>2413</v>
      </c>
      <c r="B7372" s="17" t="s">
        <v>81</v>
      </c>
      <c r="C7372" s="17" t="s">
        <v>88</v>
      </c>
      <c r="D7372" s="17" t="s">
        <v>2414</v>
      </c>
      <c r="E7372" s="17" t="s">
        <v>217</v>
      </c>
      <c r="F7372" s="12" t="s">
        <v>0</v>
      </c>
      <c r="G7372" s="84" t="s">
        <v>0</v>
      </c>
      <c r="H7372" s="18" t="s">
        <v>56</v>
      </c>
      <c r="I7372" s="3">
        <v>275050</v>
      </c>
      <c r="J7372" s="3">
        <f t="shared" ref="J7372:K7372" si="6357">SUM(J7373:J7374)</f>
        <v>275050</v>
      </c>
      <c r="K7372" s="3">
        <f t="shared" si="6357"/>
        <v>200000</v>
      </c>
      <c r="L7372" s="3">
        <f t="shared" si="6327"/>
        <v>0</v>
      </c>
      <c r="M7372" s="3">
        <f t="shared" ref="M7372:O7372" si="6358">SUM(M7373:M7374)</f>
        <v>0</v>
      </c>
      <c r="N7372" s="3">
        <f t="shared" si="6358"/>
        <v>0</v>
      </c>
      <c r="O7372" s="3">
        <f t="shared" si="6358"/>
        <v>0</v>
      </c>
      <c r="P7372" s="3">
        <f t="shared" si="6329"/>
        <v>200000</v>
      </c>
      <c r="Q7372" s="3">
        <f t="shared" si="6324"/>
        <v>72.714051990547162</v>
      </c>
    </row>
    <row r="7373" spans="1:17">
      <c r="A7373" s="12" t="s">
        <v>2413</v>
      </c>
      <c r="B7373" s="12" t="s">
        <v>81</v>
      </c>
      <c r="C7373" s="12" t="s">
        <v>88</v>
      </c>
      <c r="D7373" s="12" t="s">
        <v>2414</v>
      </c>
      <c r="E7373" s="11">
        <v>8215</v>
      </c>
      <c r="F7373" s="12"/>
      <c r="G7373" s="84" t="s">
        <v>3092</v>
      </c>
      <c r="H7373" s="13" t="s">
        <v>56</v>
      </c>
      <c r="I7373" s="2">
        <v>225000</v>
      </c>
      <c r="J7373" s="2">
        <v>225000</v>
      </c>
      <c r="K7373" s="2">
        <v>200000</v>
      </c>
      <c r="L7373" s="2">
        <f t="shared" si="6327"/>
        <v>0</v>
      </c>
      <c r="M7373" s="2"/>
      <c r="N7373" s="2"/>
      <c r="O7373" s="2"/>
      <c r="P7373" s="2">
        <f t="shared" si="6329"/>
        <v>200000</v>
      </c>
      <c r="Q7373" s="2">
        <f t="shared" si="6324"/>
        <v>88.888888888888886</v>
      </c>
    </row>
    <row r="7374" spans="1:17">
      <c r="A7374" s="12" t="s">
        <v>2413</v>
      </c>
      <c r="B7374" s="12" t="s">
        <v>81</v>
      </c>
      <c r="C7374" s="12" t="s">
        <v>88</v>
      </c>
      <c r="D7374" s="12" t="s">
        <v>2414</v>
      </c>
      <c r="E7374" s="11">
        <v>8215</v>
      </c>
      <c r="F7374" s="12" t="s">
        <v>2438</v>
      </c>
      <c r="G7374" s="84" t="s">
        <v>3092</v>
      </c>
      <c r="H7374" s="13" t="s">
        <v>2439</v>
      </c>
      <c r="I7374" s="2">
        <v>50050</v>
      </c>
      <c r="J7374" s="2">
        <v>50050</v>
      </c>
      <c r="K7374" s="2">
        <v>0</v>
      </c>
      <c r="L7374" s="2">
        <f t="shared" si="6327"/>
        <v>0</v>
      </c>
      <c r="M7374" s="2"/>
      <c r="N7374" s="2"/>
      <c r="O7374" s="2"/>
      <c r="P7374" s="2">
        <f t="shared" si="6329"/>
        <v>0</v>
      </c>
      <c r="Q7374" s="2">
        <f t="shared" si="6324"/>
        <v>0</v>
      </c>
    </row>
    <row r="7375" spans="1:17">
      <c r="A7375" s="13" t="s">
        <v>0</v>
      </c>
      <c r="B7375" s="13" t="s">
        <v>0</v>
      </c>
      <c r="C7375" s="13" t="s">
        <v>0</v>
      </c>
      <c r="D7375" s="13" t="s">
        <v>0</v>
      </c>
      <c r="E7375" s="13" t="s">
        <v>0</v>
      </c>
      <c r="F7375" s="13" t="s">
        <v>0</v>
      </c>
      <c r="G7375" s="84" t="s">
        <v>0</v>
      </c>
      <c r="H7375" s="24" t="s">
        <v>2440</v>
      </c>
      <c r="I7375" s="29">
        <v>5135421</v>
      </c>
      <c r="J7375" s="29">
        <f>SUM(J7369,J7364,J7331)</f>
        <v>4378024</v>
      </c>
      <c r="K7375" s="29">
        <f>SUM(K7369,K7364,K7331)</f>
        <v>2287218</v>
      </c>
      <c r="L7375" s="29">
        <f t="shared" si="6327"/>
        <v>898600</v>
      </c>
      <c r="M7375" s="29">
        <f>SUM(M7369,M7364,M7331)</f>
        <v>376600</v>
      </c>
      <c r="N7375" s="29">
        <f t="shared" ref="N7375:O7375" si="6359">SUM(N7369,N7364,N7331)</f>
        <v>263000</v>
      </c>
      <c r="O7375" s="29">
        <f t="shared" si="6359"/>
        <v>259000</v>
      </c>
      <c r="P7375" s="29">
        <f t="shared" si="6329"/>
        <v>3185818</v>
      </c>
      <c r="Q7375" s="29">
        <f t="shared" si="6324"/>
        <v>72.768399625036324</v>
      </c>
    </row>
    <row r="7376" spans="1:17" ht="15.75" thickBot="1">
      <c r="A7376" s="13" t="s">
        <v>0</v>
      </c>
      <c r="B7376" s="13" t="s">
        <v>0</v>
      </c>
      <c r="C7376" s="13" t="s">
        <v>0</v>
      </c>
      <c r="D7376" s="13" t="s">
        <v>0</v>
      </c>
      <c r="E7376" s="13" t="s">
        <v>0</v>
      </c>
      <c r="F7376" s="13" t="s">
        <v>0</v>
      </c>
      <c r="G7376" s="84" t="s">
        <v>0</v>
      </c>
      <c r="H7376" s="18" t="s">
        <v>125</v>
      </c>
      <c r="I7376" s="3">
        <v>91</v>
      </c>
      <c r="J7376" s="3">
        <v>91</v>
      </c>
      <c r="K7376" s="3">
        <v>0</v>
      </c>
      <c r="L7376" s="3">
        <f t="shared" si="6327"/>
        <v>0</v>
      </c>
      <c r="M7376" s="3"/>
      <c r="N7376" s="3"/>
      <c r="O7376" s="3"/>
      <c r="P7376" s="3">
        <f t="shared" si="6329"/>
        <v>0</v>
      </c>
      <c r="Q7376" s="3">
        <f t="shared" si="6324"/>
        <v>0</v>
      </c>
    </row>
    <row r="7377" spans="1:17" ht="45.75" thickBot="1">
      <c r="A7377" s="109" t="s">
        <v>0</v>
      </c>
      <c r="B7377" s="109" t="s">
        <v>0</v>
      </c>
      <c r="C7377" s="109" t="s">
        <v>0</v>
      </c>
      <c r="D7377" s="109" t="s">
        <v>0</v>
      </c>
      <c r="E7377" s="109" t="s">
        <v>0</v>
      </c>
      <c r="F7377" s="109" t="s">
        <v>0</v>
      </c>
      <c r="G7377" s="121" t="s">
        <v>0</v>
      </c>
      <c r="H7377" s="1" t="s">
        <v>126</v>
      </c>
      <c r="I7377" s="1" t="s">
        <v>3016</v>
      </c>
      <c r="J7377" s="1" t="s">
        <v>3199</v>
      </c>
      <c r="K7377" s="1" t="s">
        <v>3198</v>
      </c>
      <c r="L7377" s="1" t="s">
        <v>3191</v>
      </c>
      <c r="M7377" s="1" t="s">
        <v>3193</v>
      </c>
      <c r="N7377" s="1" t="s">
        <v>3194</v>
      </c>
      <c r="O7377" s="1" t="s">
        <v>3195</v>
      </c>
      <c r="P7377" s="1" t="s">
        <v>3192</v>
      </c>
      <c r="Q7377" s="1" t="s">
        <v>3185</v>
      </c>
    </row>
    <row r="7378" spans="1:17">
      <c r="A7378" s="110"/>
      <c r="B7378" s="110"/>
      <c r="C7378" s="110"/>
      <c r="D7378" s="110"/>
      <c r="E7378" s="110"/>
      <c r="F7378" s="110"/>
      <c r="G7378" s="122"/>
      <c r="H7378" s="26" t="s">
        <v>0</v>
      </c>
      <c r="I7378" s="28">
        <v>1</v>
      </c>
      <c r="J7378" s="28">
        <v>2</v>
      </c>
      <c r="K7378" s="28">
        <v>3</v>
      </c>
      <c r="L7378" s="28" t="s">
        <v>3186</v>
      </c>
      <c r="M7378" s="28">
        <v>5</v>
      </c>
      <c r="N7378" s="28">
        <v>6</v>
      </c>
      <c r="O7378" s="28">
        <v>7</v>
      </c>
      <c r="P7378" s="28" t="s">
        <v>3187</v>
      </c>
      <c r="Q7378" s="28">
        <v>9</v>
      </c>
    </row>
    <row r="7379" spans="1:17">
      <c r="A7379" s="110"/>
      <c r="B7379" s="110"/>
      <c r="C7379" s="110"/>
      <c r="D7379" s="110"/>
      <c r="E7379" s="110"/>
      <c r="F7379" s="110"/>
      <c r="G7379" s="122"/>
      <c r="H7379" s="8" t="s">
        <v>2441</v>
      </c>
      <c r="I7379" s="9">
        <v>3159165</v>
      </c>
      <c r="J7379" s="9">
        <f>SUM(J7333,J7335,J7336,J7337,J7338,J7339,J7341,J7358)</f>
        <v>3142768</v>
      </c>
      <c r="K7379" s="9">
        <f>SUM(K7333,K7335,K7336,K7337,K7338,K7339,K7341,K7358)</f>
        <v>1604714</v>
      </c>
      <c r="L7379" s="9">
        <f t="shared" ref="L7379:L7380" si="6360">M7379+N7379+O7379</f>
        <v>762000</v>
      </c>
      <c r="M7379" s="9">
        <f>SUM(M7333,M7335,M7336,M7337,M7338,M7339,M7341,M7358)</f>
        <v>252000</v>
      </c>
      <c r="N7379" s="9">
        <f t="shared" ref="N7379:O7379" si="6361">SUM(N7333,N7335,N7336,N7337,N7338,N7339,N7341,N7358)</f>
        <v>255000</v>
      </c>
      <c r="O7379" s="9">
        <f t="shared" si="6361"/>
        <v>255000</v>
      </c>
      <c r="P7379" s="9">
        <f t="shared" ref="P7379:P7380" si="6362">SUM(K7379+L7379)</f>
        <v>2366714</v>
      </c>
      <c r="Q7379" s="9">
        <f t="shared" si="6324"/>
        <v>75.306672334706221</v>
      </c>
    </row>
    <row r="7380" spans="1:17">
      <c r="A7380" s="110"/>
      <c r="B7380" s="110"/>
      <c r="C7380" s="110"/>
      <c r="D7380" s="110"/>
      <c r="E7380" s="110"/>
      <c r="F7380" s="110"/>
      <c r="G7380" s="122"/>
      <c r="H7380" s="8" t="s">
        <v>717</v>
      </c>
      <c r="I7380" s="9">
        <v>1976256</v>
      </c>
      <c r="J7380" s="9">
        <f>SUM(J7344,J7345,J7346,J7347,J7348,J7349,J7350,J7352,J7353,J7354,J7356,J7357,J7359,J7360,J7361,J7362,J7363,J7367,J7368,J7371,J7373,J7374)</f>
        <v>1235256</v>
      </c>
      <c r="K7380" s="9">
        <f>SUM(K7344,K7345,K7346,K7347,K7348,K7349,K7350,K7352,K7353,K7354,K7356,K7357,K7359,K7360,K7361,K7362,K7363,K7367,K7368,K7371,K7373,K7374)</f>
        <v>682504</v>
      </c>
      <c r="L7380" s="9">
        <f t="shared" si="6360"/>
        <v>136600</v>
      </c>
      <c r="M7380" s="9">
        <f>SUM(M7344,M7345,M7346,M7347,M7348,M7349,M7350,M7352,M7353,M7354,M7356,M7357,M7359,M7360,M7361,M7362,M7363,M7367,M7368,M7371,M7373,M7374)</f>
        <v>124600</v>
      </c>
      <c r="N7380" s="9">
        <f t="shared" ref="N7380:O7380" si="6363">SUM(N7344,N7345,N7346,N7347,N7348,N7349,N7350,N7352,N7353,N7354,N7356,N7357,N7359,N7360,N7361,N7362,N7363,N7367,N7368,N7371,N7373,N7374)</f>
        <v>8000</v>
      </c>
      <c r="O7380" s="9">
        <f t="shared" si="6363"/>
        <v>4000</v>
      </c>
      <c r="P7380" s="9">
        <f t="shared" si="6362"/>
        <v>819104</v>
      </c>
      <c r="Q7380" s="9">
        <f t="shared" si="6324"/>
        <v>66.310465199116621</v>
      </c>
    </row>
    <row r="7381" spans="1:17">
      <c r="A7381" s="110"/>
      <c r="B7381" s="110"/>
      <c r="C7381" s="110"/>
      <c r="D7381" s="110"/>
      <c r="E7381" s="110"/>
      <c r="F7381" s="110"/>
      <c r="G7381" s="122"/>
      <c r="H7381" s="8" t="s">
        <v>2442</v>
      </c>
      <c r="I7381" s="9"/>
      <c r="J7381" s="9"/>
      <c r="K7381" s="9"/>
      <c r="L7381" s="9"/>
      <c r="M7381" s="9"/>
      <c r="N7381" s="9"/>
      <c r="O7381" s="9"/>
      <c r="P7381" s="9"/>
      <c r="Q7381" s="9" t="str">
        <f t="shared" si="6324"/>
        <v>-</v>
      </c>
    </row>
    <row r="7382" spans="1:17">
      <c r="A7382" s="110"/>
      <c r="B7382" s="110"/>
      <c r="C7382" s="110"/>
      <c r="D7382" s="110"/>
      <c r="E7382" s="110"/>
      <c r="F7382" s="110"/>
      <c r="G7382" s="122"/>
      <c r="H7382" s="8" t="s">
        <v>2443</v>
      </c>
      <c r="I7382" s="9"/>
      <c r="J7382" s="9"/>
      <c r="K7382" s="9"/>
      <c r="L7382" s="9"/>
      <c r="M7382" s="9"/>
      <c r="N7382" s="9"/>
      <c r="O7382" s="9"/>
      <c r="P7382" s="9"/>
      <c r="Q7382" s="9" t="str">
        <f t="shared" si="6324"/>
        <v>-</v>
      </c>
    </row>
    <row r="7383" spans="1:17">
      <c r="A7383" s="111"/>
      <c r="B7383" s="111"/>
      <c r="C7383" s="111"/>
      <c r="D7383" s="111"/>
      <c r="E7383" s="111"/>
      <c r="F7383" s="111"/>
      <c r="G7383" s="123"/>
      <c r="H7383" s="10" t="s">
        <v>68</v>
      </c>
      <c r="I7383" s="9">
        <v>5135421</v>
      </c>
      <c r="J7383" s="9">
        <f t="shared" ref="J7383:K7383" si="6364">SUM(J7379:J7382)</f>
        <v>4378024</v>
      </c>
      <c r="K7383" s="9">
        <f t="shared" si="6364"/>
        <v>2287218</v>
      </c>
      <c r="L7383" s="9">
        <f>M7383+N7383+O7383</f>
        <v>898600</v>
      </c>
      <c r="M7383" s="9">
        <f t="shared" ref="M7383:O7383" si="6365">SUM(M7379:M7382)</f>
        <v>376600</v>
      </c>
      <c r="N7383" s="9">
        <f t="shared" si="6365"/>
        <v>263000</v>
      </c>
      <c r="O7383" s="9">
        <f t="shared" si="6365"/>
        <v>259000</v>
      </c>
      <c r="P7383" s="9">
        <f>SUM(K7383+L7383)</f>
        <v>3185818</v>
      </c>
      <c r="Q7383" s="9">
        <f t="shared" si="6324"/>
        <v>72.768399625036324</v>
      </c>
    </row>
    <row r="7384" spans="1:17">
      <c r="Q7384" t="str">
        <f t="shared" si="6324"/>
        <v>-</v>
      </c>
    </row>
    <row r="7385" spans="1:17">
      <c r="A7385" s="13" t="s">
        <v>0</v>
      </c>
      <c r="B7385" s="13" t="s">
        <v>0</v>
      </c>
      <c r="C7385" s="13" t="s">
        <v>0</v>
      </c>
      <c r="D7385" s="13" t="s">
        <v>0</v>
      </c>
      <c r="E7385" s="13" t="s">
        <v>0</v>
      </c>
      <c r="F7385" s="13" t="s">
        <v>0</v>
      </c>
      <c r="G7385" s="84" t="s">
        <v>0</v>
      </c>
      <c r="H7385" s="27" t="s">
        <v>0</v>
      </c>
      <c r="I7385" s="27"/>
      <c r="J7385" s="27"/>
      <c r="K7385" s="27"/>
      <c r="L7385" s="27"/>
      <c r="M7385" s="27"/>
      <c r="N7385" s="27"/>
      <c r="O7385" s="27"/>
      <c r="P7385" s="27"/>
      <c r="Q7385" s="27" t="str">
        <f t="shared" si="6324"/>
        <v>-</v>
      </c>
    </row>
    <row r="7386" spans="1:17">
      <c r="A7386" s="13" t="s">
        <v>0</v>
      </c>
      <c r="B7386" s="13" t="s">
        <v>0</v>
      </c>
      <c r="C7386" s="13" t="s">
        <v>0</v>
      </c>
      <c r="D7386" s="13" t="s">
        <v>0</v>
      </c>
      <c r="E7386" s="13" t="s">
        <v>0</v>
      </c>
      <c r="F7386" s="13" t="s">
        <v>0</v>
      </c>
      <c r="G7386" s="84" t="s">
        <v>0</v>
      </c>
      <c r="H7386" s="24" t="s">
        <v>2444</v>
      </c>
      <c r="I7386" s="29">
        <v>5135421</v>
      </c>
      <c r="J7386" s="29">
        <f t="shared" ref="J7386" si="6366">SUM(J7375)</f>
        <v>4378024</v>
      </c>
      <c r="K7386" s="29">
        <f t="shared" ref="K7386" si="6367">SUM(K7375)</f>
        <v>2287218</v>
      </c>
      <c r="L7386" s="29">
        <f t="shared" ref="L7386:L7387" si="6368">M7386+N7386+O7386</f>
        <v>898600</v>
      </c>
      <c r="M7386" s="29">
        <f t="shared" ref="M7386:O7386" si="6369">SUM(M7375)</f>
        <v>376600</v>
      </c>
      <c r="N7386" s="29">
        <f t="shared" si="6369"/>
        <v>263000</v>
      </c>
      <c r="O7386" s="29">
        <f t="shared" si="6369"/>
        <v>259000</v>
      </c>
      <c r="P7386" s="29">
        <f t="shared" ref="P7386:P7387" si="6370">SUM(K7386+L7386)</f>
        <v>3185818</v>
      </c>
      <c r="Q7386" s="29">
        <f t="shared" si="6324"/>
        <v>72.768399625036324</v>
      </c>
    </row>
    <row r="7387" spans="1:17">
      <c r="A7387" s="13" t="s">
        <v>0</v>
      </c>
      <c r="B7387" s="13" t="s">
        <v>0</v>
      </c>
      <c r="C7387" s="13" t="s">
        <v>0</v>
      </c>
      <c r="D7387" s="13" t="s">
        <v>0</v>
      </c>
      <c r="E7387" s="13" t="s">
        <v>0</v>
      </c>
      <c r="F7387" s="13" t="s">
        <v>0</v>
      </c>
      <c r="G7387" s="84" t="s">
        <v>0</v>
      </c>
      <c r="H7387" s="18" t="s">
        <v>125</v>
      </c>
      <c r="I7387" s="3">
        <v>91</v>
      </c>
      <c r="J7387" s="3">
        <f>J7376</f>
        <v>91</v>
      </c>
      <c r="K7387" s="3">
        <f>K7376</f>
        <v>0</v>
      </c>
      <c r="L7387" s="3">
        <f t="shared" si="6368"/>
        <v>0</v>
      </c>
      <c r="M7387" s="3">
        <f>M7376</f>
        <v>0</v>
      </c>
      <c r="N7387" s="3">
        <f t="shared" ref="N7387:O7387" si="6371">N7376</f>
        <v>0</v>
      </c>
      <c r="O7387" s="3">
        <f t="shared" si="6371"/>
        <v>0</v>
      </c>
      <c r="P7387" s="3">
        <f t="shared" si="6370"/>
        <v>0</v>
      </c>
      <c r="Q7387" s="3">
        <f t="shared" si="6324"/>
        <v>0</v>
      </c>
    </row>
    <row r="7388" spans="1:17">
      <c r="A7388" s="13" t="s">
        <v>0</v>
      </c>
      <c r="B7388" s="13" t="s">
        <v>0</v>
      </c>
      <c r="C7388" s="13" t="s">
        <v>0</v>
      </c>
      <c r="D7388" s="13" t="s">
        <v>0</v>
      </c>
      <c r="E7388" s="13" t="s">
        <v>0</v>
      </c>
      <c r="F7388" s="13" t="s">
        <v>0</v>
      </c>
      <c r="G7388" s="84" t="s">
        <v>0</v>
      </c>
      <c r="H7388" s="7" t="s">
        <v>0</v>
      </c>
      <c r="I7388" s="30"/>
      <c r="J7388" s="30"/>
      <c r="K7388" s="30"/>
      <c r="L7388" s="30"/>
      <c r="M7388" s="30"/>
      <c r="N7388" s="30"/>
      <c r="O7388" s="30"/>
      <c r="P7388" s="30"/>
      <c r="Q7388" s="30" t="str">
        <f t="shared" si="6324"/>
        <v>-</v>
      </c>
    </row>
    <row r="7389" spans="1:17">
      <c r="A7389" s="13" t="s">
        <v>0</v>
      </c>
      <c r="B7389" s="13" t="s">
        <v>0</v>
      </c>
      <c r="C7389" s="13" t="s">
        <v>0</v>
      </c>
      <c r="D7389" s="13" t="s">
        <v>0</v>
      </c>
      <c r="E7389" s="13" t="s">
        <v>0</v>
      </c>
      <c r="F7389" s="13" t="s">
        <v>0</v>
      </c>
      <c r="G7389" s="84" t="s">
        <v>0</v>
      </c>
      <c r="H7389" s="24" t="s">
        <v>2445</v>
      </c>
      <c r="I7389" s="31">
        <v>5135421</v>
      </c>
      <c r="J7389" s="31">
        <f t="shared" ref="J7389" si="6372">SUM(J7386)</f>
        <v>4378024</v>
      </c>
      <c r="K7389" s="31">
        <f t="shared" ref="K7389" si="6373">SUM(K7386)</f>
        <v>2287218</v>
      </c>
      <c r="L7389" s="31">
        <f t="shared" ref="L7389:L7390" si="6374">M7389+N7389+O7389</f>
        <v>898600</v>
      </c>
      <c r="M7389" s="31">
        <f t="shared" ref="M7389:O7389" si="6375">SUM(M7386)</f>
        <v>376600</v>
      </c>
      <c r="N7389" s="31">
        <f t="shared" si="6375"/>
        <v>263000</v>
      </c>
      <c r="O7389" s="31">
        <f t="shared" si="6375"/>
        <v>259000</v>
      </c>
      <c r="P7389" s="31">
        <f t="shared" ref="P7389:P7390" si="6376">SUM(K7389+L7389)</f>
        <v>3185818</v>
      </c>
      <c r="Q7389" s="31">
        <f t="shared" ref="Q7389:Q7452" si="6377">IF(J7389=0,"-",P7389/J7389*100)</f>
        <v>72.768399625036324</v>
      </c>
    </row>
    <row r="7390" spans="1:17">
      <c r="A7390" s="13" t="s">
        <v>0</v>
      </c>
      <c r="B7390" s="13" t="s">
        <v>0</v>
      </c>
      <c r="C7390" s="13" t="s">
        <v>0</v>
      </c>
      <c r="D7390" s="13" t="s">
        <v>0</v>
      </c>
      <c r="E7390" s="13" t="s">
        <v>0</v>
      </c>
      <c r="F7390" s="13" t="s">
        <v>0</v>
      </c>
      <c r="G7390" s="84" t="s">
        <v>0</v>
      </c>
      <c r="H7390" s="18" t="s">
        <v>155</v>
      </c>
      <c r="I7390" s="3">
        <v>91</v>
      </c>
      <c r="J7390" s="3">
        <f>J7387</f>
        <v>91</v>
      </c>
      <c r="K7390" s="3">
        <f>K7387</f>
        <v>0</v>
      </c>
      <c r="L7390" s="3">
        <f t="shared" si="6374"/>
        <v>0</v>
      </c>
      <c r="M7390" s="3">
        <f>M7387</f>
        <v>0</v>
      </c>
      <c r="N7390" s="3">
        <f t="shared" ref="N7390:O7390" si="6378">N7387</f>
        <v>0</v>
      </c>
      <c r="O7390" s="3">
        <f t="shared" si="6378"/>
        <v>0</v>
      </c>
      <c r="P7390" s="3">
        <f t="shared" si="6376"/>
        <v>0</v>
      </c>
      <c r="Q7390" s="3">
        <f t="shared" si="6377"/>
        <v>0</v>
      </c>
    </row>
    <row r="7391" spans="1:17">
      <c r="A7391" s="17" t="s">
        <v>2446</v>
      </c>
      <c r="B7391" s="18" t="s">
        <v>0</v>
      </c>
      <c r="C7391" s="18" t="s">
        <v>0</v>
      </c>
      <c r="D7391" s="18" t="s">
        <v>0</v>
      </c>
      <c r="E7391" s="18" t="s">
        <v>0</v>
      </c>
      <c r="F7391" s="18" t="s">
        <v>0</v>
      </c>
      <c r="G7391" s="81" t="s">
        <v>0</v>
      </c>
      <c r="H7391" s="18" t="s">
        <v>74</v>
      </c>
      <c r="I7391" s="11"/>
      <c r="J7391" s="11"/>
      <c r="K7391" s="11"/>
      <c r="L7391" s="11"/>
      <c r="M7391" s="11"/>
      <c r="N7391" s="11"/>
      <c r="O7391" s="11"/>
      <c r="P7391" s="11"/>
      <c r="Q7391" s="11" t="str">
        <f t="shared" si="6377"/>
        <v>-</v>
      </c>
    </row>
    <row r="7392" spans="1:17" ht="15.75" thickBot="1">
      <c r="A7392" s="17" t="s">
        <v>2446</v>
      </c>
      <c r="B7392" s="17" t="s">
        <v>81</v>
      </c>
      <c r="C7392" s="12" t="s">
        <v>0</v>
      </c>
      <c r="D7392" s="12" t="s">
        <v>0</v>
      </c>
      <c r="E7392" s="18" t="s">
        <v>0</v>
      </c>
      <c r="F7392" s="18" t="s">
        <v>0</v>
      </c>
      <c r="G7392" s="81" t="s">
        <v>0</v>
      </c>
      <c r="H7392" s="18" t="s">
        <v>0</v>
      </c>
      <c r="I7392" s="11"/>
      <c r="J7392" s="11"/>
      <c r="K7392" s="11"/>
      <c r="L7392" s="11"/>
      <c r="M7392" s="11"/>
      <c r="N7392" s="11"/>
      <c r="O7392" s="11"/>
      <c r="P7392" s="11"/>
      <c r="Q7392" s="11" t="str">
        <f t="shared" si="6377"/>
        <v>-</v>
      </c>
    </row>
    <row r="7393" spans="1:17" ht="45.75" thickBot="1">
      <c r="A7393" s="1" t="s">
        <v>82</v>
      </c>
      <c r="B7393" s="1" t="s">
        <v>83</v>
      </c>
      <c r="C7393" s="1" t="s">
        <v>84</v>
      </c>
      <c r="D7393" s="19" t="s">
        <v>0</v>
      </c>
      <c r="E7393" s="1" t="s">
        <v>85</v>
      </c>
      <c r="F7393" s="1" t="s">
        <v>86</v>
      </c>
      <c r="G7393" s="82" t="s">
        <v>87</v>
      </c>
      <c r="H7393" s="1" t="s">
        <v>1</v>
      </c>
      <c r="I7393" s="1" t="s">
        <v>3016</v>
      </c>
      <c r="J7393" s="1" t="s">
        <v>3199</v>
      </c>
      <c r="K7393" s="1" t="s">
        <v>3198</v>
      </c>
      <c r="L7393" s="1" t="s">
        <v>3191</v>
      </c>
      <c r="M7393" s="1" t="s">
        <v>3193</v>
      </c>
      <c r="N7393" s="1" t="s">
        <v>3194</v>
      </c>
      <c r="O7393" s="1" t="s">
        <v>3195</v>
      </c>
      <c r="P7393" s="1" t="s">
        <v>3192</v>
      </c>
      <c r="Q7393" s="1" t="s">
        <v>3185</v>
      </c>
    </row>
    <row r="7394" spans="1:17">
      <c r="A7394" s="20" t="s">
        <v>0</v>
      </c>
      <c r="B7394" s="20" t="s">
        <v>0</v>
      </c>
      <c r="C7394" s="20" t="s">
        <v>0</v>
      </c>
      <c r="D7394" s="21" t="s">
        <v>0</v>
      </c>
      <c r="E7394" s="21" t="s">
        <v>0</v>
      </c>
      <c r="F7394" s="22" t="s">
        <v>0</v>
      </c>
      <c r="G7394" s="83" t="s">
        <v>0</v>
      </c>
      <c r="H7394" s="23" t="s">
        <v>0</v>
      </c>
      <c r="I7394" s="28">
        <v>1</v>
      </c>
      <c r="J7394" s="28">
        <v>2</v>
      </c>
      <c r="K7394" s="28">
        <v>3</v>
      </c>
      <c r="L7394" s="28" t="s">
        <v>3186</v>
      </c>
      <c r="M7394" s="28">
        <v>5</v>
      </c>
      <c r="N7394" s="28">
        <v>6</v>
      </c>
      <c r="O7394" s="28">
        <v>7</v>
      </c>
      <c r="P7394" s="28" t="s">
        <v>3187</v>
      </c>
      <c r="Q7394" s="28">
        <v>9</v>
      </c>
    </row>
    <row r="7395" spans="1:17">
      <c r="A7395" s="17" t="s">
        <v>2446</v>
      </c>
      <c r="B7395" s="17" t="s">
        <v>81</v>
      </c>
      <c r="C7395" s="12" t="s">
        <v>88</v>
      </c>
      <c r="D7395" s="12" t="s">
        <v>2447</v>
      </c>
      <c r="E7395" s="18" t="s">
        <v>0</v>
      </c>
      <c r="F7395" s="18" t="s">
        <v>0</v>
      </c>
      <c r="G7395" s="81" t="s">
        <v>0</v>
      </c>
      <c r="H7395" s="18" t="s">
        <v>74</v>
      </c>
      <c r="I7395" s="11"/>
      <c r="J7395" s="11"/>
      <c r="K7395" s="11"/>
      <c r="L7395" s="11"/>
      <c r="M7395" s="11"/>
      <c r="N7395" s="11"/>
      <c r="O7395" s="11"/>
      <c r="P7395" s="11"/>
      <c r="Q7395" s="11" t="str">
        <f t="shared" si="6377"/>
        <v>-</v>
      </c>
    </row>
    <row r="7396" spans="1:17" ht="22.5">
      <c r="A7396" s="17" t="s">
        <v>0</v>
      </c>
      <c r="B7396" s="17" t="s">
        <v>0</v>
      </c>
      <c r="C7396" s="17" t="s">
        <v>0</v>
      </c>
      <c r="D7396" s="18" t="s">
        <v>0</v>
      </c>
      <c r="E7396" s="18" t="s">
        <v>0</v>
      </c>
      <c r="F7396" s="18" t="s">
        <v>0</v>
      </c>
      <c r="G7396" s="81" t="s">
        <v>0</v>
      </c>
      <c r="H7396" s="24" t="s">
        <v>27</v>
      </c>
      <c r="I7396" s="29">
        <v>1348743</v>
      </c>
      <c r="J7396" s="29">
        <f t="shared" ref="J7396" si="6379">SUM(J7397,J7405,J7407)</f>
        <v>1347127</v>
      </c>
      <c r="K7396" s="29">
        <f t="shared" ref="K7396" si="6380">SUM(K7397,K7405,K7407)</f>
        <v>587411</v>
      </c>
      <c r="L7396" s="29">
        <f t="shared" ref="L7396:L7431" si="6381">M7396+N7396+O7396</f>
        <v>317370</v>
      </c>
      <c r="M7396" s="29">
        <f t="shared" ref="M7396:O7396" si="6382">SUM(M7397,M7405,M7407)</f>
        <v>107140</v>
      </c>
      <c r="N7396" s="29">
        <f t="shared" si="6382"/>
        <v>106615</v>
      </c>
      <c r="O7396" s="29">
        <f t="shared" si="6382"/>
        <v>103615</v>
      </c>
      <c r="P7396" s="29">
        <f t="shared" ref="P7396:P7431" si="6383">SUM(K7396+L7396)</f>
        <v>904781</v>
      </c>
      <c r="Q7396" s="29">
        <f t="shared" si="6377"/>
        <v>67.163749223347168</v>
      </c>
    </row>
    <row r="7397" spans="1:17">
      <c r="A7397" s="12" t="s">
        <v>2446</v>
      </c>
      <c r="B7397" s="12" t="s">
        <v>81</v>
      </c>
      <c r="C7397" s="12" t="s">
        <v>88</v>
      </c>
      <c r="D7397" s="12" t="s">
        <v>2447</v>
      </c>
      <c r="E7397" s="18" t="s">
        <v>2</v>
      </c>
      <c r="F7397" s="18" t="s">
        <v>0</v>
      </c>
      <c r="G7397" s="81" t="s">
        <v>0</v>
      </c>
      <c r="H7397" s="18" t="s">
        <v>3</v>
      </c>
      <c r="I7397" s="3">
        <v>761111</v>
      </c>
      <c r="J7397" s="3">
        <f t="shared" ref="J7397" si="6384">SUM(J7398:J7399)</f>
        <v>759495</v>
      </c>
      <c r="K7397" s="3">
        <f t="shared" ref="K7397" si="6385">SUM(K7398:K7399)</f>
        <v>347325</v>
      </c>
      <c r="L7397" s="3">
        <f t="shared" si="6381"/>
        <v>172203</v>
      </c>
      <c r="M7397" s="3">
        <f t="shared" ref="M7397:O7397" si="6386">SUM(M7398:M7399)</f>
        <v>58601</v>
      </c>
      <c r="N7397" s="3">
        <f t="shared" si="6386"/>
        <v>56801</v>
      </c>
      <c r="O7397" s="3">
        <f t="shared" si="6386"/>
        <v>56801</v>
      </c>
      <c r="P7397" s="3">
        <f t="shared" si="6383"/>
        <v>519528</v>
      </c>
      <c r="Q7397" s="3">
        <f t="shared" si="6377"/>
        <v>68.404400292299485</v>
      </c>
    </row>
    <row r="7398" spans="1:17">
      <c r="A7398" s="12" t="s">
        <v>2446</v>
      </c>
      <c r="B7398" s="12" t="s">
        <v>81</v>
      </c>
      <c r="C7398" s="12" t="s">
        <v>88</v>
      </c>
      <c r="D7398" s="12" t="s">
        <v>2447</v>
      </c>
      <c r="E7398" s="11">
        <v>6111</v>
      </c>
      <c r="F7398" s="12"/>
      <c r="G7398" s="84" t="s">
        <v>3078</v>
      </c>
      <c r="H7398" s="13" t="s">
        <v>4</v>
      </c>
      <c r="I7398" s="2">
        <v>669046</v>
      </c>
      <c r="J7398" s="2">
        <v>669046</v>
      </c>
      <c r="K7398" s="2">
        <v>299215</v>
      </c>
      <c r="L7398" s="2">
        <f t="shared" si="6381"/>
        <v>153000</v>
      </c>
      <c r="M7398" s="2">
        <v>51000</v>
      </c>
      <c r="N7398" s="2">
        <v>51000</v>
      </c>
      <c r="O7398" s="2">
        <v>51000</v>
      </c>
      <c r="P7398" s="2">
        <f t="shared" si="6383"/>
        <v>452215</v>
      </c>
      <c r="Q7398" s="2">
        <f t="shared" si="6377"/>
        <v>67.591017657978668</v>
      </c>
    </row>
    <row r="7399" spans="1:17">
      <c r="A7399" s="17" t="s">
        <v>2446</v>
      </c>
      <c r="B7399" s="17" t="s">
        <v>81</v>
      </c>
      <c r="C7399" s="17" t="s">
        <v>88</v>
      </c>
      <c r="D7399" s="17" t="s">
        <v>2447</v>
      </c>
      <c r="E7399" s="17" t="s">
        <v>91</v>
      </c>
      <c r="F7399" s="12" t="s">
        <v>0</v>
      </c>
      <c r="G7399" s="84" t="s">
        <v>0</v>
      </c>
      <c r="H7399" s="18" t="s">
        <v>5</v>
      </c>
      <c r="I7399" s="3">
        <v>92065</v>
      </c>
      <c r="J7399" s="3">
        <f t="shared" ref="J7399:K7399" si="6387">SUM(J7400:J7404)</f>
        <v>90449</v>
      </c>
      <c r="K7399" s="3">
        <f t="shared" si="6387"/>
        <v>48110</v>
      </c>
      <c r="L7399" s="3">
        <f t="shared" si="6381"/>
        <v>19203</v>
      </c>
      <c r="M7399" s="3">
        <f t="shared" ref="M7399:O7399" si="6388">SUM(M7400:M7404)</f>
        <v>7601</v>
      </c>
      <c r="N7399" s="3">
        <f t="shared" si="6388"/>
        <v>5801</v>
      </c>
      <c r="O7399" s="3">
        <f t="shared" si="6388"/>
        <v>5801</v>
      </c>
      <c r="P7399" s="3">
        <f t="shared" si="6383"/>
        <v>67313</v>
      </c>
      <c r="Q7399" s="3">
        <f t="shared" si="6377"/>
        <v>74.420944399606398</v>
      </c>
    </row>
    <row r="7400" spans="1:17">
      <c r="A7400" s="12" t="s">
        <v>2446</v>
      </c>
      <c r="B7400" s="12" t="s">
        <v>81</v>
      </c>
      <c r="C7400" s="12" t="s">
        <v>88</v>
      </c>
      <c r="D7400" s="12" t="s">
        <v>2447</v>
      </c>
      <c r="E7400" s="11">
        <v>6112</v>
      </c>
      <c r="F7400" s="12" t="s">
        <v>2448</v>
      </c>
      <c r="G7400" s="84" t="s">
        <v>3078</v>
      </c>
      <c r="H7400" s="13" t="s">
        <v>9</v>
      </c>
      <c r="I7400" s="2">
        <v>14628</v>
      </c>
      <c r="J7400" s="2">
        <v>14628</v>
      </c>
      <c r="K7400" s="2">
        <v>5406</v>
      </c>
      <c r="L7400" s="2">
        <f t="shared" si="6381"/>
        <v>2703</v>
      </c>
      <c r="M7400" s="2">
        <v>901</v>
      </c>
      <c r="N7400" s="2">
        <v>901</v>
      </c>
      <c r="O7400" s="2">
        <v>901</v>
      </c>
      <c r="P7400" s="2">
        <f t="shared" si="6383"/>
        <v>8109</v>
      </c>
      <c r="Q7400" s="2">
        <f t="shared" si="6377"/>
        <v>55.434782608695656</v>
      </c>
    </row>
    <row r="7401" spans="1:17">
      <c r="A7401" s="12" t="s">
        <v>2446</v>
      </c>
      <c r="B7401" s="12" t="s">
        <v>81</v>
      </c>
      <c r="C7401" s="12" t="s">
        <v>88</v>
      </c>
      <c r="D7401" s="12" t="s">
        <v>2447</v>
      </c>
      <c r="E7401" s="11">
        <v>6112</v>
      </c>
      <c r="F7401" s="12" t="s">
        <v>2449</v>
      </c>
      <c r="G7401" s="84" t="s">
        <v>3078</v>
      </c>
      <c r="H7401" s="13" t="s">
        <v>10</v>
      </c>
      <c r="I7401" s="2">
        <v>58512</v>
      </c>
      <c r="J7401" s="2">
        <v>58512</v>
      </c>
      <c r="K7401" s="2">
        <v>27195</v>
      </c>
      <c r="L7401" s="2">
        <f t="shared" si="6381"/>
        <v>14700</v>
      </c>
      <c r="M7401" s="2">
        <v>4900</v>
      </c>
      <c r="N7401" s="2">
        <v>4900</v>
      </c>
      <c r="O7401" s="2">
        <v>4900</v>
      </c>
      <c r="P7401" s="2">
        <f t="shared" si="6383"/>
        <v>41895</v>
      </c>
      <c r="Q7401" s="2">
        <f t="shared" si="6377"/>
        <v>71.600697292863003</v>
      </c>
    </row>
    <row r="7402" spans="1:17">
      <c r="A7402" s="12" t="s">
        <v>2446</v>
      </c>
      <c r="B7402" s="12" t="s">
        <v>81</v>
      </c>
      <c r="C7402" s="12" t="s">
        <v>88</v>
      </c>
      <c r="D7402" s="12" t="s">
        <v>2447</v>
      </c>
      <c r="E7402" s="11">
        <v>6112</v>
      </c>
      <c r="F7402" s="12" t="s">
        <v>2450</v>
      </c>
      <c r="G7402" s="84" t="s">
        <v>3078</v>
      </c>
      <c r="H7402" s="13" t="s">
        <v>7</v>
      </c>
      <c r="I7402" s="2">
        <v>13225</v>
      </c>
      <c r="J7402" s="2">
        <v>11609</v>
      </c>
      <c r="K7402" s="2">
        <v>11609</v>
      </c>
      <c r="L7402" s="2">
        <f t="shared" si="6381"/>
        <v>0</v>
      </c>
      <c r="M7402" s="2">
        <v>0</v>
      </c>
      <c r="N7402" s="2">
        <v>0</v>
      </c>
      <c r="O7402" s="2">
        <v>0</v>
      </c>
      <c r="P7402" s="2">
        <f t="shared" si="6383"/>
        <v>11609</v>
      </c>
      <c r="Q7402" s="2">
        <f t="shared" si="6377"/>
        <v>100</v>
      </c>
    </row>
    <row r="7403" spans="1:17">
      <c r="A7403" s="12" t="s">
        <v>2446</v>
      </c>
      <c r="B7403" s="12" t="s">
        <v>81</v>
      </c>
      <c r="C7403" s="12" t="s">
        <v>88</v>
      </c>
      <c r="D7403" s="12" t="s">
        <v>2447</v>
      </c>
      <c r="E7403" s="11">
        <v>6112</v>
      </c>
      <c r="F7403" s="12" t="s">
        <v>2451</v>
      </c>
      <c r="G7403" s="84" t="s">
        <v>3078</v>
      </c>
      <c r="H7403" s="13" t="s">
        <v>8</v>
      </c>
      <c r="I7403" s="2">
        <v>0</v>
      </c>
      <c r="J7403" s="2">
        <v>0</v>
      </c>
      <c r="K7403" s="2">
        <v>0</v>
      </c>
      <c r="L7403" s="2">
        <f t="shared" si="6381"/>
        <v>0</v>
      </c>
      <c r="M7403" s="2">
        <v>0</v>
      </c>
      <c r="N7403" s="2">
        <v>0</v>
      </c>
      <c r="O7403" s="2">
        <v>0</v>
      </c>
      <c r="P7403" s="2">
        <f t="shared" si="6383"/>
        <v>0</v>
      </c>
      <c r="Q7403" s="2" t="str">
        <f t="shared" si="6377"/>
        <v>-</v>
      </c>
    </row>
    <row r="7404" spans="1:17">
      <c r="A7404" s="12" t="s">
        <v>2446</v>
      </c>
      <c r="B7404" s="12" t="s">
        <v>81</v>
      </c>
      <c r="C7404" s="12" t="s">
        <v>88</v>
      </c>
      <c r="D7404" s="12" t="s">
        <v>2447</v>
      </c>
      <c r="E7404" s="11">
        <v>6112</v>
      </c>
      <c r="F7404" s="12" t="s">
        <v>2452</v>
      </c>
      <c r="G7404" s="84" t="s">
        <v>3078</v>
      </c>
      <c r="H7404" s="13" t="s">
        <v>6</v>
      </c>
      <c r="I7404" s="2">
        <v>5700</v>
      </c>
      <c r="J7404" s="2">
        <v>5700</v>
      </c>
      <c r="K7404" s="2">
        <v>3900</v>
      </c>
      <c r="L7404" s="2">
        <f t="shared" si="6381"/>
        <v>1800</v>
      </c>
      <c r="M7404" s="2">
        <v>1800</v>
      </c>
      <c r="N7404" s="2">
        <v>0</v>
      </c>
      <c r="O7404" s="2">
        <v>0</v>
      </c>
      <c r="P7404" s="2">
        <f t="shared" si="6383"/>
        <v>5700</v>
      </c>
      <c r="Q7404" s="2">
        <f t="shared" si="6377"/>
        <v>100</v>
      </c>
    </row>
    <row r="7405" spans="1:17">
      <c r="A7405" s="12" t="s">
        <v>2446</v>
      </c>
      <c r="B7405" s="12" t="s">
        <v>81</v>
      </c>
      <c r="C7405" s="12" t="s">
        <v>88</v>
      </c>
      <c r="D7405" s="12" t="s">
        <v>2447</v>
      </c>
      <c r="E7405" s="18" t="s">
        <v>13</v>
      </c>
      <c r="F7405" s="18" t="s">
        <v>0</v>
      </c>
      <c r="G7405" s="81" t="s">
        <v>0</v>
      </c>
      <c r="H7405" s="18" t="s">
        <v>14</v>
      </c>
      <c r="I7405" s="3">
        <v>71825</v>
      </c>
      <c r="J7405" s="3">
        <f t="shared" ref="J7405:K7405" si="6389">SUM(J7406)</f>
        <v>71825</v>
      </c>
      <c r="K7405" s="3">
        <f t="shared" si="6389"/>
        <v>33053</v>
      </c>
      <c r="L7405" s="3">
        <f t="shared" si="6381"/>
        <v>17700</v>
      </c>
      <c r="M7405" s="3">
        <f t="shared" ref="M7405:O7405" si="6390">SUM(M7406)</f>
        <v>5900</v>
      </c>
      <c r="N7405" s="3">
        <f t="shared" si="6390"/>
        <v>5900</v>
      </c>
      <c r="O7405" s="3">
        <f t="shared" si="6390"/>
        <v>5900</v>
      </c>
      <c r="P7405" s="3">
        <f t="shared" si="6383"/>
        <v>50753</v>
      </c>
      <c r="Q7405" s="3">
        <f t="shared" si="6377"/>
        <v>70.662025757048383</v>
      </c>
    </row>
    <row r="7406" spans="1:17">
      <c r="A7406" s="12" t="s">
        <v>2446</v>
      </c>
      <c r="B7406" s="12" t="s">
        <v>81</v>
      </c>
      <c r="C7406" s="12" t="s">
        <v>88</v>
      </c>
      <c r="D7406" s="12" t="s">
        <v>2447</v>
      </c>
      <c r="E7406" s="11">
        <v>6121</v>
      </c>
      <c r="F7406" s="12"/>
      <c r="G7406" s="84" t="s">
        <v>3078</v>
      </c>
      <c r="H7406" s="13" t="s">
        <v>15</v>
      </c>
      <c r="I7406" s="2">
        <v>71825</v>
      </c>
      <c r="J7406" s="2">
        <v>71825</v>
      </c>
      <c r="K7406" s="2">
        <v>33053</v>
      </c>
      <c r="L7406" s="2">
        <f t="shared" si="6381"/>
        <v>17700</v>
      </c>
      <c r="M7406" s="2">
        <v>5900</v>
      </c>
      <c r="N7406" s="2">
        <v>5900</v>
      </c>
      <c r="O7406" s="2">
        <v>5900</v>
      </c>
      <c r="P7406" s="2">
        <f t="shared" si="6383"/>
        <v>50753</v>
      </c>
      <c r="Q7406" s="2">
        <f t="shared" si="6377"/>
        <v>70.662025757048383</v>
      </c>
    </row>
    <row r="7407" spans="1:17">
      <c r="A7407" s="12" t="s">
        <v>2446</v>
      </c>
      <c r="B7407" s="12" t="s">
        <v>81</v>
      </c>
      <c r="C7407" s="12" t="s">
        <v>88</v>
      </c>
      <c r="D7407" s="12" t="s">
        <v>2447</v>
      </c>
      <c r="E7407" s="18" t="s">
        <v>16</v>
      </c>
      <c r="F7407" s="18" t="s">
        <v>0</v>
      </c>
      <c r="G7407" s="81" t="s">
        <v>0</v>
      </c>
      <c r="H7407" s="18" t="s">
        <v>17</v>
      </c>
      <c r="I7407" s="3">
        <v>515807</v>
      </c>
      <c r="J7407" s="3">
        <f t="shared" ref="J7407:K7407" si="6391">SUM(J7408:J7415)</f>
        <v>515807</v>
      </c>
      <c r="K7407" s="3">
        <f t="shared" si="6391"/>
        <v>207033</v>
      </c>
      <c r="L7407" s="3">
        <f t="shared" si="6381"/>
        <v>127467</v>
      </c>
      <c r="M7407" s="3">
        <f t="shared" ref="M7407:O7407" si="6392">SUM(M7408:M7415)</f>
        <v>42639</v>
      </c>
      <c r="N7407" s="3">
        <f t="shared" si="6392"/>
        <v>43914</v>
      </c>
      <c r="O7407" s="3">
        <f t="shared" si="6392"/>
        <v>40914</v>
      </c>
      <c r="P7407" s="3">
        <f t="shared" si="6383"/>
        <v>334500</v>
      </c>
      <c r="Q7407" s="3">
        <f t="shared" si="6377"/>
        <v>64.849837245326256</v>
      </c>
    </row>
    <row r="7408" spans="1:17">
      <c r="A7408" s="12" t="s">
        <v>2446</v>
      </c>
      <c r="B7408" s="12" t="s">
        <v>81</v>
      </c>
      <c r="C7408" s="12" t="s">
        <v>88</v>
      </c>
      <c r="D7408" s="12" t="s">
        <v>2447</v>
      </c>
      <c r="E7408" s="11">
        <v>6131</v>
      </c>
      <c r="F7408" s="12"/>
      <c r="G7408" s="84" t="s">
        <v>3078</v>
      </c>
      <c r="H7408" s="13" t="s">
        <v>18</v>
      </c>
      <c r="I7408" s="2">
        <v>6000</v>
      </c>
      <c r="J7408" s="2">
        <v>6000</v>
      </c>
      <c r="K7408" s="2">
        <v>4000</v>
      </c>
      <c r="L7408" s="2">
        <f t="shared" si="6381"/>
        <v>2000</v>
      </c>
      <c r="M7408" s="2">
        <v>0</v>
      </c>
      <c r="N7408" s="2">
        <v>2000</v>
      </c>
      <c r="O7408" s="2">
        <v>0</v>
      </c>
      <c r="P7408" s="2">
        <f t="shared" si="6383"/>
        <v>6000</v>
      </c>
      <c r="Q7408" s="2">
        <f t="shared" si="6377"/>
        <v>100</v>
      </c>
    </row>
    <row r="7409" spans="1:17">
      <c r="A7409" s="12" t="s">
        <v>2446</v>
      </c>
      <c r="B7409" s="12" t="s">
        <v>81</v>
      </c>
      <c r="C7409" s="12" t="s">
        <v>88</v>
      </c>
      <c r="D7409" s="12" t="s">
        <v>2447</v>
      </c>
      <c r="E7409" s="11">
        <v>6133</v>
      </c>
      <c r="F7409" s="12"/>
      <c r="G7409" s="84" t="s">
        <v>3078</v>
      </c>
      <c r="H7409" s="13" t="s">
        <v>20</v>
      </c>
      <c r="I7409" s="2">
        <v>33000</v>
      </c>
      <c r="J7409" s="2">
        <v>33000</v>
      </c>
      <c r="K7409" s="2">
        <v>16100</v>
      </c>
      <c r="L7409" s="2">
        <f t="shared" si="6381"/>
        <v>8100</v>
      </c>
      <c r="M7409" s="2">
        <v>2700</v>
      </c>
      <c r="N7409" s="2">
        <v>2700</v>
      </c>
      <c r="O7409" s="2">
        <v>2700</v>
      </c>
      <c r="P7409" s="2">
        <f t="shared" si="6383"/>
        <v>24200</v>
      </c>
      <c r="Q7409" s="2">
        <f t="shared" si="6377"/>
        <v>73.333333333333329</v>
      </c>
    </row>
    <row r="7410" spans="1:17">
      <c r="A7410" s="12" t="s">
        <v>2446</v>
      </c>
      <c r="B7410" s="12" t="s">
        <v>81</v>
      </c>
      <c r="C7410" s="12" t="s">
        <v>88</v>
      </c>
      <c r="D7410" s="12" t="s">
        <v>2447</v>
      </c>
      <c r="E7410" s="11">
        <v>6134</v>
      </c>
      <c r="F7410" s="12"/>
      <c r="G7410" s="84" t="s">
        <v>3078</v>
      </c>
      <c r="H7410" s="13" t="s">
        <v>21</v>
      </c>
      <c r="I7410" s="2">
        <v>4000</v>
      </c>
      <c r="J7410" s="2">
        <v>4000</v>
      </c>
      <c r="K7410" s="2">
        <v>2000</v>
      </c>
      <c r="L7410" s="2">
        <f t="shared" si="6381"/>
        <v>1000</v>
      </c>
      <c r="M7410" s="2">
        <v>0</v>
      </c>
      <c r="N7410" s="2">
        <v>1000</v>
      </c>
      <c r="O7410" s="2">
        <v>0</v>
      </c>
      <c r="P7410" s="2">
        <f t="shared" si="6383"/>
        <v>3000</v>
      </c>
      <c r="Q7410" s="2">
        <f t="shared" si="6377"/>
        <v>75</v>
      </c>
    </row>
    <row r="7411" spans="1:17">
      <c r="A7411" s="12" t="s">
        <v>2446</v>
      </c>
      <c r="B7411" s="12" t="s">
        <v>81</v>
      </c>
      <c r="C7411" s="12" t="s">
        <v>88</v>
      </c>
      <c r="D7411" s="12" t="s">
        <v>2447</v>
      </c>
      <c r="E7411" s="11">
        <v>6135</v>
      </c>
      <c r="F7411" s="12"/>
      <c r="G7411" s="84" t="s">
        <v>3078</v>
      </c>
      <c r="H7411" s="13" t="s">
        <v>22</v>
      </c>
      <c r="I7411" s="2">
        <v>100</v>
      </c>
      <c r="J7411" s="2">
        <v>100</v>
      </c>
      <c r="K7411" s="2">
        <v>0</v>
      </c>
      <c r="L7411" s="2">
        <f t="shared" si="6381"/>
        <v>0</v>
      </c>
      <c r="M7411" s="2">
        <v>0</v>
      </c>
      <c r="N7411" s="2">
        <v>0</v>
      </c>
      <c r="O7411" s="2">
        <v>0</v>
      </c>
      <c r="P7411" s="2">
        <f t="shared" si="6383"/>
        <v>0</v>
      </c>
      <c r="Q7411" s="2">
        <f t="shared" si="6377"/>
        <v>0</v>
      </c>
    </row>
    <row r="7412" spans="1:17">
      <c r="A7412" s="12" t="s">
        <v>2446</v>
      </c>
      <c r="B7412" s="12" t="s">
        <v>81</v>
      </c>
      <c r="C7412" s="12" t="s">
        <v>88</v>
      </c>
      <c r="D7412" s="12" t="s">
        <v>2447</v>
      </c>
      <c r="E7412" s="11">
        <v>6136</v>
      </c>
      <c r="F7412" s="12"/>
      <c r="G7412" s="84" t="s">
        <v>3078</v>
      </c>
      <c r="H7412" s="13" t="s">
        <v>23</v>
      </c>
      <c r="I7412" s="2">
        <v>320192</v>
      </c>
      <c r="J7412" s="2">
        <v>320192</v>
      </c>
      <c r="K7412" s="2">
        <v>130000</v>
      </c>
      <c r="L7412" s="2">
        <f t="shared" si="6381"/>
        <v>75000</v>
      </c>
      <c r="M7412" s="2">
        <v>25000</v>
      </c>
      <c r="N7412" s="2">
        <v>25000</v>
      </c>
      <c r="O7412" s="2">
        <v>25000</v>
      </c>
      <c r="P7412" s="2">
        <f t="shared" si="6383"/>
        <v>205000</v>
      </c>
      <c r="Q7412" s="2">
        <f t="shared" si="6377"/>
        <v>64.024085548670797</v>
      </c>
    </row>
    <row r="7413" spans="1:17">
      <c r="A7413" s="12" t="s">
        <v>2446</v>
      </c>
      <c r="B7413" s="12" t="s">
        <v>81</v>
      </c>
      <c r="C7413" s="12" t="s">
        <v>88</v>
      </c>
      <c r="D7413" s="12" t="s">
        <v>2447</v>
      </c>
      <c r="E7413" s="11">
        <v>6137</v>
      </c>
      <c r="F7413" s="12"/>
      <c r="G7413" s="84" t="s">
        <v>3078</v>
      </c>
      <c r="H7413" s="13" t="s">
        <v>24</v>
      </c>
      <c r="I7413" s="2">
        <v>75000</v>
      </c>
      <c r="J7413" s="2">
        <v>75000</v>
      </c>
      <c r="K7413" s="2">
        <v>21500</v>
      </c>
      <c r="L7413" s="2">
        <f t="shared" si="6381"/>
        <v>18000</v>
      </c>
      <c r="M7413" s="2">
        <v>6000</v>
      </c>
      <c r="N7413" s="2">
        <v>6000</v>
      </c>
      <c r="O7413" s="2">
        <v>6000</v>
      </c>
      <c r="P7413" s="2">
        <f t="shared" si="6383"/>
        <v>39500</v>
      </c>
      <c r="Q7413" s="2">
        <f t="shared" si="6377"/>
        <v>52.666666666666664</v>
      </c>
    </row>
    <row r="7414" spans="1:17">
      <c r="A7414" s="12" t="s">
        <v>2446</v>
      </c>
      <c r="B7414" s="12" t="s">
        <v>81</v>
      </c>
      <c r="C7414" s="12" t="s">
        <v>88</v>
      </c>
      <c r="D7414" s="12" t="s">
        <v>2447</v>
      </c>
      <c r="E7414" s="11">
        <v>6138</v>
      </c>
      <c r="F7414" s="12"/>
      <c r="G7414" s="84" t="s">
        <v>3078</v>
      </c>
      <c r="H7414" s="13" t="s">
        <v>25</v>
      </c>
      <c r="I7414" s="2">
        <v>1600</v>
      </c>
      <c r="J7414" s="2">
        <v>1600</v>
      </c>
      <c r="K7414" s="2">
        <v>1600</v>
      </c>
      <c r="L7414" s="2">
        <f t="shared" si="6381"/>
        <v>0</v>
      </c>
      <c r="M7414" s="2">
        <v>0</v>
      </c>
      <c r="N7414" s="2">
        <v>0</v>
      </c>
      <c r="O7414" s="2">
        <v>0</v>
      </c>
      <c r="P7414" s="2">
        <f t="shared" si="6383"/>
        <v>1600</v>
      </c>
      <c r="Q7414" s="2">
        <f t="shared" si="6377"/>
        <v>100</v>
      </c>
    </row>
    <row r="7415" spans="1:17">
      <c r="A7415" s="17" t="s">
        <v>2446</v>
      </c>
      <c r="B7415" s="17" t="s">
        <v>81</v>
      </c>
      <c r="C7415" s="17" t="s">
        <v>88</v>
      </c>
      <c r="D7415" s="17" t="s">
        <v>2447</v>
      </c>
      <c r="E7415" s="17" t="s">
        <v>99</v>
      </c>
      <c r="F7415" s="12" t="s">
        <v>0</v>
      </c>
      <c r="G7415" s="84" t="s">
        <v>0</v>
      </c>
      <c r="H7415" s="18" t="s">
        <v>26</v>
      </c>
      <c r="I7415" s="3">
        <v>75915</v>
      </c>
      <c r="J7415" s="3">
        <f t="shared" ref="J7415:K7415" si="6393">SUM(J7416:J7418)</f>
        <v>75915</v>
      </c>
      <c r="K7415" s="3">
        <f t="shared" si="6393"/>
        <v>31833</v>
      </c>
      <c r="L7415" s="3">
        <f t="shared" si="6381"/>
        <v>23367</v>
      </c>
      <c r="M7415" s="3">
        <f t="shared" ref="M7415:O7415" si="6394">SUM(M7416:M7418)</f>
        <v>8939</v>
      </c>
      <c r="N7415" s="3">
        <f t="shared" si="6394"/>
        <v>7214</v>
      </c>
      <c r="O7415" s="3">
        <f t="shared" si="6394"/>
        <v>7214</v>
      </c>
      <c r="P7415" s="3">
        <f t="shared" si="6383"/>
        <v>55200</v>
      </c>
      <c r="Q7415" s="3">
        <f t="shared" si="6377"/>
        <v>72.712902588421258</v>
      </c>
    </row>
    <row r="7416" spans="1:17">
      <c r="A7416" s="12" t="s">
        <v>2446</v>
      </c>
      <c r="B7416" s="12" t="s">
        <v>81</v>
      </c>
      <c r="C7416" s="12" t="s">
        <v>88</v>
      </c>
      <c r="D7416" s="12" t="s">
        <v>2447</v>
      </c>
      <c r="E7416" s="11">
        <v>6139</v>
      </c>
      <c r="F7416" s="12"/>
      <c r="G7416" s="84" t="s">
        <v>3078</v>
      </c>
      <c r="H7416" s="13" t="s">
        <v>26</v>
      </c>
      <c r="I7416" s="2">
        <v>70000</v>
      </c>
      <c r="J7416" s="2">
        <v>70000</v>
      </c>
      <c r="K7416" s="2">
        <v>29000</v>
      </c>
      <c r="L7416" s="2">
        <f t="shared" si="6381"/>
        <v>21000</v>
      </c>
      <c r="M7416" s="2">
        <v>7000</v>
      </c>
      <c r="N7416" s="2">
        <v>7000</v>
      </c>
      <c r="O7416" s="2">
        <v>7000</v>
      </c>
      <c r="P7416" s="2">
        <f t="shared" si="6383"/>
        <v>50000</v>
      </c>
      <c r="Q7416" s="2">
        <f t="shared" si="6377"/>
        <v>71.428571428571431</v>
      </c>
    </row>
    <row r="7417" spans="1:17">
      <c r="A7417" s="12" t="s">
        <v>2446</v>
      </c>
      <c r="B7417" s="12" t="s">
        <v>81</v>
      </c>
      <c r="C7417" s="12" t="s">
        <v>88</v>
      </c>
      <c r="D7417" s="12" t="s">
        <v>2447</v>
      </c>
      <c r="E7417" s="11">
        <v>6139</v>
      </c>
      <c r="F7417" s="12" t="s">
        <v>2453</v>
      </c>
      <c r="G7417" s="84" t="s">
        <v>3078</v>
      </c>
      <c r="H7417" s="13" t="s">
        <v>108</v>
      </c>
      <c r="I7417" s="2">
        <v>2465</v>
      </c>
      <c r="J7417" s="2">
        <v>2465</v>
      </c>
      <c r="K7417" s="2">
        <v>1108</v>
      </c>
      <c r="L7417" s="2">
        <f t="shared" si="6381"/>
        <v>642</v>
      </c>
      <c r="M7417" s="2">
        <v>214</v>
      </c>
      <c r="N7417" s="2">
        <v>214</v>
      </c>
      <c r="O7417" s="2">
        <v>214</v>
      </c>
      <c r="P7417" s="2">
        <f t="shared" si="6383"/>
        <v>1750</v>
      </c>
      <c r="Q7417" s="2">
        <f t="shared" si="6377"/>
        <v>70.993914807302232</v>
      </c>
    </row>
    <row r="7418" spans="1:17" ht="22.5">
      <c r="A7418" s="12" t="s">
        <v>2446</v>
      </c>
      <c r="B7418" s="12" t="s">
        <v>81</v>
      </c>
      <c r="C7418" s="12" t="s">
        <v>88</v>
      </c>
      <c r="D7418" s="12" t="s">
        <v>2447</v>
      </c>
      <c r="E7418" s="11">
        <v>6139</v>
      </c>
      <c r="F7418" s="12" t="s">
        <v>2454</v>
      </c>
      <c r="G7418" s="84" t="s">
        <v>3078</v>
      </c>
      <c r="H7418" s="13" t="s">
        <v>114</v>
      </c>
      <c r="I7418" s="2">
        <v>3450</v>
      </c>
      <c r="J7418" s="2">
        <v>3450</v>
      </c>
      <c r="K7418" s="2">
        <v>1725</v>
      </c>
      <c r="L7418" s="2">
        <f t="shared" si="6381"/>
        <v>1725</v>
      </c>
      <c r="M7418" s="2">
        <v>1725</v>
      </c>
      <c r="N7418" s="2">
        <v>0</v>
      </c>
      <c r="O7418" s="2">
        <v>0</v>
      </c>
      <c r="P7418" s="2">
        <f t="shared" si="6383"/>
        <v>3450</v>
      </c>
      <c r="Q7418" s="2">
        <f t="shared" si="6377"/>
        <v>100</v>
      </c>
    </row>
    <row r="7419" spans="1:17" ht="22.5">
      <c r="A7419" s="17" t="s">
        <v>0</v>
      </c>
      <c r="B7419" s="17" t="s">
        <v>0</v>
      </c>
      <c r="C7419" s="17" t="s">
        <v>0</v>
      </c>
      <c r="D7419" s="18" t="s">
        <v>0</v>
      </c>
      <c r="E7419" s="18" t="s">
        <v>0</v>
      </c>
      <c r="F7419" s="18" t="s">
        <v>0</v>
      </c>
      <c r="G7419" s="81" t="s">
        <v>0</v>
      </c>
      <c r="H7419" s="24" t="s">
        <v>36</v>
      </c>
      <c r="I7419" s="29">
        <v>100</v>
      </c>
      <c r="J7419" s="29">
        <f t="shared" ref="J7419:K7420" si="6395">SUM(J7420)</f>
        <v>100</v>
      </c>
      <c r="K7419" s="29">
        <f t="shared" si="6395"/>
        <v>0</v>
      </c>
      <c r="L7419" s="29">
        <f t="shared" si="6381"/>
        <v>0</v>
      </c>
      <c r="M7419" s="29">
        <f t="shared" ref="M7419:O7420" si="6396">SUM(M7420)</f>
        <v>0</v>
      </c>
      <c r="N7419" s="29">
        <f t="shared" si="6396"/>
        <v>0</v>
      </c>
      <c r="O7419" s="29">
        <f t="shared" si="6396"/>
        <v>0</v>
      </c>
      <c r="P7419" s="29">
        <f t="shared" si="6383"/>
        <v>0</v>
      </c>
      <c r="Q7419" s="29">
        <f t="shared" si="6377"/>
        <v>0</v>
      </c>
    </row>
    <row r="7420" spans="1:17">
      <c r="A7420" s="12" t="s">
        <v>2446</v>
      </c>
      <c r="B7420" s="12" t="s">
        <v>81</v>
      </c>
      <c r="C7420" s="12" t="s">
        <v>88</v>
      </c>
      <c r="D7420" s="12" t="s">
        <v>2447</v>
      </c>
      <c r="E7420" s="18" t="s">
        <v>28</v>
      </c>
      <c r="F7420" s="18" t="s">
        <v>0</v>
      </c>
      <c r="G7420" s="81" t="s">
        <v>0</v>
      </c>
      <c r="H7420" s="18" t="s">
        <v>29</v>
      </c>
      <c r="I7420" s="3">
        <v>100</v>
      </c>
      <c r="J7420" s="3">
        <f t="shared" si="6395"/>
        <v>100</v>
      </c>
      <c r="K7420" s="3">
        <f t="shared" si="6395"/>
        <v>0</v>
      </c>
      <c r="L7420" s="3">
        <f t="shared" si="6381"/>
        <v>0</v>
      </c>
      <c r="M7420" s="3">
        <f t="shared" si="6396"/>
        <v>0</v>
      </c>
      <c r="N7420" s="3">
        <f t="shared" si="6396"/>
        <v>0</v>
      </c>
      <c r="O7420" s="3">
        <f t="shared" si="6396"/>
        <v>0</v>
      </c>
      <c r="P7420" s="3">
        <f t="shared" si="6383"/>
        <v>0</v>
      </c>
      <c r="Q7420" s="3">
        <f t="shared" si="6377"/>
        <v>0</v>
      </c>
    </row>
    <row r="7421" spans="1:17">
      <c r="A7421" s="12" t="s">
        <v>2446</v>
      </c>
      <c r="B7421" s="12" t="s">
        <v>81</v>
      </c>
      <c r="C7421" s="12" t="s">
        <v>88</v>
      </c>
      <c r="D7421" s="12" t="s">
        <v>2447</v>
      </c>
      <c r="E7421" s="11">
        <v>6148</v>
      </c>
      <c r="F7421" s="12"/>
      <c r="G7421" s="84" t="s">
        <v>3078</v>
      </c>
      <c r="H7421" s="13" t="s">
        <v>35</v>
      </c>
      <c r="I7421" s="2">
        <v>100</v>
      </c>
      <c r="J7421" s="2">
        <v>100</v>
      </c>
      <c r="K7421" s="2">
        <v>0</v>
      </c>
      <c r="L7421" s="2">
        <f t="shared" si="6381"/>
        <v>0</v>
      </c>
      <c r="M7421" s="2">
        <v>0</v>
      </c>
      <c r="N7421" s="2">
        <v>0</v>
      </c>
      <c r="O7421" s="2">
        <v>0</v>
      </c>
      <c r="P7421" s="2">
        <f t="shared" si="6383"/>
        <v>0</v>
      </c>
      <c r="Q7421" s="2">
        <f t="shared" si="6377"/>
        <v>0</v>
      </c>
    </row>
    <row r="7422" spans="1:17" ht="22.5">
      <c r="A7422" s="17" t="s">
        <v>0</v>
      </c>
      <c r="B7422" s="17" t="s">
        <v>0</v>
      </c>
      <c r="C7422" s="17" t="s">
        <v>0</v>
      </c>
      <c r="D7422" s="18" t="s">
        <v>0</v>
      </c>
      <c r="E7422" s="18" t="s">
        <v>0</v>
      </c>
      <c r="F7422" s="18" t="s">
        <v>0</v>
      </c>
      <c r="G7422" s="81" t="s">
        <v>0</v>
      </c>
      <c r="H7422" s="24" t="s">
        <v>58</v>
      </c>
      <c r="I7422" s="29">
        <v>71067</v>
      </c>
      <c r="J7422" s="29">
        <f t="shared" ref="J7422:K7422" si="6397">SUM(J7423)</f>
        <v>71067</v>
      </c>
      <c r="K7422" s="29">
        <f t="shared" si="6397"/>
        <v>37500</v>
      </c>
      <c r="L7422" s="29">
        <f t="shared" si="6381"/>
        <v>18500</v>
      </c>
      <c r="M7422" s="29">
        <f t="shared" ref="M7422:O7422" si="6398">SUM(M7423)</f>
        <v>0</v>
      </c>
      <c r="N7422" s="29">
        <f t="shared" si="6398"/>
        <v>18500</v>
      </c>
      <c r="O7422" s="29">
        <f t="shared" si="6398"/>
        <v>0</v>
      </c>
      <c r="P7422" s="29">
        <f t="shared" si="6383"/>
        <v>56000</v>
      </c>
      <c r="Q7422" s="29">
        <f t="shared" si="6377"/>
        <v>78.798879930206709</v>
      </c>
    </row>
    <row r="7423" spans="1:17">
      <c r="A7423" s="12" t="s">
        <v>2446</v>
      </c>
      <c r="B7423" s="12" t="s">
        <v>81</v>
      </c>
      <c r="C7423" s="12" t="s">
        <v>88</v>
      </c>
      <c r="D7423" s="12" t="s">
        <v>2447</v>
      </c>
      <c r="E7423" s="18" t="s">
        <v>50</v>
      </c>
      <c r="F7423" s="18" t="s">
        <v>0</v>
      </c>
      <c r="G7423" s="81" t="s">
        <v>0</v>
      </c>
      <c r="H7423" s="18" t="s">
        <v>51</v>
      </c>
      <c r="I7423" s="3">
        <v>71067</v>
      </c>
      <c r="J7423" s="3">
        <f t="shared" ref="J7423" si="6399">SUM(J7424,J7427)</f>
        <v>71067</v>
      </c>
      <c r="K7423" s="3">
        <f t="shared" ref="K7423" si="6400">SUM(K7424,K7427)</f>
        <v>37500</v>
      </c>
      <c r="L7423" s="3">
        <f t="shared" si="6381"/>
        <v>18500</v>
      </c>
      <c r="M7423" s="3">
        <f t="shared" ref="M7423:O7423" si="6401">SUM(M7424,M7427)</f>
        <v>0</v>
      </c>
      <c r="N7423" s="3">
        <f t="shared" si="6401"/>
        <v>18500</v>
      </c>
      <c r="O7423" s="3">
        <f t="shared" si="6401"/>
        <v>0</v>
      </c>
      <c r="P7423" s="3">
        <f t="shared" si="6383"/>
        <v>56000</v>
      </c>
      <c r="Q7423" s="3">
        <f t="shared" si="6377"/>
        <v>78.798879930206709</v>
      </c>
    </row>
    <row r="7424" spans="1:17">
      <c r="A7424" s="17" t="s">
        <v>2446</v>
      </c>
      <c r="B7424" s="17" t="s">
        <v>81</v>
      </c>
      <c r="C7424" s="17" t="s">
        <v>88</v>
      </c>
      <c r="D7424" s="17" t="s">
        <v>2447</v>
      </c>
      <c r="E7424" s="17" t="s">
        <v>122</v>
      </c>
      <c r="F7424" s="12" t="s">
        <v>0</v>
      </c>
      <c r="G7424" s="84" t="s">
        <v>0</v>
      </c>
      <c r="H7424" s="18" t="s">
        <v>54</v>
      </c>
      <c r="I7424" s="3">
        <v>65067</v>
      </c>
      <c r="J7424" s="3">
        <f t="shared" ref="J7424" si="6402">SUM(J7425:J7426)</f>
        <v>65067</v>
      </c>
      <c r="K7424" s="3">
        <f t="shared" ref="K7424" si="6403">SUM(K7425:K7426)</f>
        <v>32500</v>
      </c>
      <c r="L7424" s="3">
        <f t="shared" si="6381"/>
        <v>18500</v>
      </c>
      <c r="M7424" s="3">
        <f t="shared" ref="M7424:O7424" si="6404">SUM(M7425:M7426)</f>
        <v>0</v>
      </c>
      <c r="N7424" s="3">
        <f t="shared" si="6404"/>
        <v>18500</v>
      </c>
      <c r="O7424" s="3">
        <f t="shared" si="6404"/>
        <v>0</v>
      </c>
      <c r="P7424" s="3">
        <f t="shared" si="6383"/>
        <v>51000</v>
      </c>
      <c r="Q7424" s="3">
        <f t="shared" si="6377"/>
        <v>78.380746000276631</v>
      </c>
    </row>
    <row r="7425" spans="1:17">
      <c r="A7425" s="12" t="s">
        <v>2446</v>
      </c>
      <c r="B7425" s="12" t="s">
        <v>81</v>
      </c>
      <c r="C7425" s="12" t="s">
        <v>88</v>
      </c>
      <c r="D7425" s="12" t="s">
        <v>2447</v>
      </c>
      <c r="E7425" s="11">
        <v>8213</v>
      </c>
      <c r="F7425" s="12" t="s">
        <v>2455</v>
      </c>
      <c r="G7425" s="84" t="s">
        <v>3078</v>
      </c>
      <c r="H7425" s="13" t="s">
        <v>2456</v>
      </c>
      <c r="I7425" s="2">
        <v>15000</v>
      </c>
      <c r="J7425" s="2">
        <v>15000</v>
      </c>
      <c r="K7425" s="2">
        <v>7500</v>
      </c>
      <c r="L7425" s="2">
        <f t="shared" si="6381"/>
        <v>2500</v>
      </c>
      <c r="M7425" s="2">
        <v>0</v>
      </c>
      <c r="N7425" s="2">
        <v>2500</v>
      </c>
      <c r="O7425" s="2">
        <v>0</v>
      </c>
      <c r="P7425" s="2">
        <f t="shared" si="6383"/>
        <v>10000</v>
      </c>
      <c r="Q7425" s="2">
        <f t="shared" si="6377"/>
        <v>66.666666666666657</v>
      </c>
    </row>
    <row r="7426" spans="1:17">
      <c r="A7426" s="12" t="s">
        <v>2446</v>
      </c>
      <c r="B7426" s="12" t="s">
        <v>81</v>
      </c>
      <c r="C7426" s="12" t="s">
        <v>88</v>
      </c>
      <c r="D7426" s="12" t="s">
        <v>2447</v>
      </c>
      <c r="E7426" s="11">
        <v>8213</v>
      </c>
      <c r="F7426" s="12" t="s">
        <v>2457</v>
      </c>
      <c r="G7426" s="84" t="s">
        <v>3078</v>
      </c>
      <c r="H7426" s="13" t="s">
        <v>2458</v>
      </c>
      <c r="I7426" s="2">
        <v>50067</v>
      </c>
      <c r="J7426" s="2">
        <v>50067</v>
      </c>
      <c r="K7426" s="2">
        <v>25000</v>
      </c>
      <c r="L7426" s="2">
        <f t="shared" si="6381"/>
        <v>16000</v>
      </c>
      <c r="M7426" s="2">
        <v>0</v>
      </c>
      <c r="N7426" s="2">
        <v>16000</v>
      </c>
      <c r="O7426" s="2">
        <v>0</v>
      </c>
      <c r="P7426" s="2">
        <f t="shared" si="6383"/>
        <v>41000</v>
      </c>
      <c r="Q7426" s="2">
        <f t="shared" si="6377"/>
        <v>81.890267042163501</v>
      </c>
    </row>
    <row r="7427" spans="1:17">
      <c r="A7427" s="17" t="s">
        <v>2446</v>
      </c>
      <c r="B7427" s="17" t="s">
        <v>81</v>
      </c>
      <c r="C7427" s="17" t="s">
        <v>88</v>
      </c>
      <c r="D7427" s="17" t="s">
        <v>2447</v>
      </c>
      <c r="E7427" s="17" t="s">
        <v>217</v>
      </c>
      <c r="F7427" s="12" t="s">
        <v>0</v>
      </c>
      <c r="G7427" s="84" t="s">
        <v>0</v>
      </c>
      <c r="H7427" s="18" t="s">
        <v>56</v>
      </c>
      <c r="I7427" s="3">
        <v>6000</v>
      </c>
      <c r="J7427" s="3">
        <f t="shared" ref="J7427:K7427" si="6405">SUM(J7428:J7429)</f>
        <v>6000</v>
      </c>
      <c r="K7427" s="3">
        <f t="shared" si="6405"/>
        <v>5000</v>
      </c>
      <c r="L7427" s="3">
        <f t="shared" si="6381"/>
        <v>0</v>
      </c>
      <c r="M7427" s="3">
        <f t="shared" ref="M7427:O7427" si="6406">SUM(M7428:M7429)</f>
        <v>0</v>
      </c>
      <c r="N7427" s="3">
        <f t="shared" si="6406"/>
        <v>0</v>
      </c>
      <c r="O7427" s="3">
        <f t="shared" si="6406"/>
        <v>0</v>
      </c>
      <c r="P7427" s="3">
        <f t="shared" si="6383"/>
        <v>5000</v>
      </c>
      <c r="Q7427" s="3">
        <f t="shared" si="6377"/>
        <v>83.333333333333343</v>
      </c>
    </row>
    <row r="7428" spans="1:17">
      <c r="A7428" s="12" t="s">
        <v>2446</v>
      </c>
      <c r="B7428" s="12" t="s">
        <v>81</v>
      </c>
      <c r="C7428" s="12" t="s">
        <v>88</v>
      </c>
      <c r="D7428" s="12" t="s">
        <v>2447</v>
      </c>
      <c r="E7428" s="11">
        <v>8215</v>
      </c>
      <c r="F7428" s="12" t="s">
        <v>2459</v>
      </c>
      <c r="G7428" s="84" t="s">
        <v>3078</v>
      </c>
      <c r="H7428" s="13" t="s">
        <v>2460</v>
      </c>
      <c r="I7428" s="2">
        <v>5000</v>
      </c>
      <c r="J7428" s="2">
        <v>5000</v>
      </c>
      <c r="K7428" s="2">
        <v>5000</v>
      </c>
      <c r="L7428" s="2">
        <f t="shared" si="6381"/>
        <v>0</v>
      </c>
      <c r="M7428" s="2">
        <v>0</v>
      </c>
      <c r="N7428" s="2">
        <v>0</v>
      </c>
      <c r="O7428" s="2">
        <v>0</v>
      </c>
      <c r="P7428" s="2">
        <f t="shared" si="6383"/>
        <v>5000</v>
      </c>
      <c r="Q7428" s="2">
        <f t="shared" si="6377"/>
        <v>100</v>
      </c>
    </row>
    <row r="7429" spans="1:17">
      <c r="A7429" s="12" t="s">
        <v>2446</v>
      </c>
      <c r="B7429" s="12" t="s">
        <v>81</v>
      </c>
      <c r="C7429" s="12" t="s">
        <v>88</v>
      </c>
      <c r="D7429" s="12" t="s">
        <v>2447</v>
      </c>
      <c r="E7429" s="11">
        <v>8215</v>
      </c>
      <c r="F7429" s="12" t="s">
        <v>2461</v>
      </c>
      <c r="G7429" s="84" t="s">
        <v>3078</v>
      </c>
      <c r="H7429" s="13" t="s">
        <v>2462</v>
      </c>
      <c r="I7429" s="2">
        <v>1000</v>
      </c>
      <c r="J7429" s="2">
        <v>1000</v>
      </c>
      <c r="K7429" s="2">
        <v>0</v>
      </c>
      <c r="L7429" s="2">
        <f t="shared" si="6381"/>
        <v>0</v>
      </c>
      <c r="M7429" s="2">
        <v>0</v>
      </c>
      <c r="N7429" s="2">
        <v>0</v>
      </c>
      <c r="O7429" s="2">
        <v>0</v>
      </c>
      <c r="P7429" s="2">
        <f t="shared" si="6383"/>
        <v>0</v>
      </c>
      <c r="Q7429" s="2">
        <f t="shared" si="6377"/>
        <v>0</v>
      </c>
    </row>
    <row r="7430" spans="1:17">
      <c r="A7430" s="13" t="s">
        <v>0</v>
      </c>
      <c r="B7430" s="13" t="s">
        <v>0</v>
      </c>
      <c r="C7430" s="13" t="s">
        <v>0</v>
      </c>
      <c r="D7430" s="13" t="s">
        <v>0</v>
      </c>
      <c r="E7430" s="13" t="s">
        <v>0</v>
      </c>
      <c r="F7430" s="13" t="s">
        <v>0</v>
      </c>
      <c r="G7430" s="84" t="s">
        <v>0</v>
      </c>
      <c r="H7430" s="24" t="s">
        <v>2463</v>
      </c>
      <c r="I7430" s="29">
        <v>1419910</v>
      </c>
      <c r="J7430" s="29">
        <f t="shared" ref="J7430:K7430" si="6407">SUM(J7422,J7419,J7396)</f>
        <v>1418294</v>
      </c>
      <c r="K7430" s="29">
        <f t="shared" si="6407"/>
        <v>624911</v>
      </c>
      <c r="L7430" s="29">
        <f t="shared" si="6381"/>
        <v>335870</v>
      </c>
      <c r="M7430" s="29">
        <f t="shared" ref="M7430:O7430" si="6408">SUM(M7422,M7419,M7396)</f>
        <v>107140</v>
      </c>
      <c r="N7430" s="29">
        <f t="shared" si="6408"/>
        <v>125115</v>
      </c>
      <c r="O7430" s="29">
        <f t="shared" si="6408"/>
        <v>103615</v>
      </c>
      <c r="P7430" s="29">
        <f t="shared" si="6383"/>
        <v>960781</v>
      </c>
      <c r="Q7430" s="29">
        <f t="shared" si="6377"/>
        <v>67.742019637677373</v>
      </c>
    </row>
    <row r="7431" spans="1:17" ht="15.75" thickBot="1">
      <c r="A7431" s="13" t="s">
        <v>0</v>
      </c>
      <c r="B7431" s="13" t="s">
        <v>0</v>
      </c>
      <c r="C7431" s="13" t="s">
        <v>0</v>
      </c>
      <c r="D7431" s="13" t="s">
        <v>0</v>
      </c>
      <c r="E7431" s="13" t="s">
        <v>0</v>
      </c>
      <c r="F7431" s="13" t="s">
        <v>0</v>
      </c>
      <c r="G7431" s="84" t="s">
        <v>0</v>
      </c>
      <c r="H7431" s="18" t="s">
        <v>125</v>
      </c>
      <c r="I7431" s="3">
        <v>23</v>
      </c>
      <c r="J7431" s="3">
        <v>23</v>
      </c>
      <c r="K7431" s="3">
        <v>0</v>
      </c>
      <c r="L7431" s="3">
        <f t="shared" si="6381"/>
        <v>0</v>
      </c>
      <c r="M7431" s="3"/>
      <c r="N7431" s="3"/>
      <c r="O7431" s="3"/>
      <c r="P7431" s="3">
        <f t="shared" si="6383"/>
        <v>0</v>
      </c>
      <c r="Q7431" s="3">
        <f t="shared" si="6377"/>
        <v>0</v>
      </c>
    </row>
    <row r="7432" spans="1:17" ht="45.75" thickBot="1">
      <c r="A7432" s="109" t="s">
        <v>0</v>
      </c>
      <c r="B7432" s="109" t="s">
        <v>0</v>
      </c>
      <c r="C7432" s="109" t="s">
        <v>0</v>
      </c>
      <c r="D7432" s="109" t="s">
        <v>0</v>
      </c>
      <c r="E7432" s="109" t="s">
        <v>0</v>
      </c>
      <c r="F7432" s="109" t="s">
        <v>0</v>
      </c>
      <c r="G7432" s="121" t="s">
        <v>0</v>
      </c>
      <c r="H7432" s="1" t="s">
        <v>126</v>
      </c>
      <c r="I7432" s="1" t="s">
        <v>3016</v>
      </c>
      <c r="J7432" s="1" t="s">
        <v>3199</v>
      </c>
      <c r="K7432" s="1" t="s">
        <v>3198</v>
      </c>
      <c r="L7432" s="1" t="s">
        <v>3191</v>
      </c>
      <c r="M7432" s="1" t="s">
        <v>3193</v>
      </c>
      <c r="N7432" s="1" t="s">
        <v>3194</v>
      </c>
      <c r="O7432" s="1" t="s">
        <v>3195</v>
      </c>
      <c r="P7432" s="1" t="s">
        <v>3192</v>
      </c>
      <c r="Q7432" s="1" t="s">
        <v>3185</v>
      </c>
    </row>
    <row r="7433" spans="1:17">
      <c r="A7433" s="110"/>
      <c r="B7433" s="110"/>
      <c r="C7433" s="110"/>
      <c r="D7433" s="110"/>
      <c r="E7433" s="110"/>
      <c r="F7433" s="110"/>
      <c r="G7433" s="122"/>
      <c r="H7433" s="26" t="s">
        <v>0</v>
      </c>
      <c r="I7433" s="28">
        <v>1</v>
      </c>
      <c r="J7433" s="28">
        <v>2</v>
      </c>
      <c r="K7433" s="28">
        <v>3</v>
      </c>
      <c r="L7433" s="28" t="s">
        <v>3186</v>
      </c>
      <c r="M7433" s="28">
        <v>5</v>
      </c>
      <c r="N7433" s="28">
        <v>6</v>
      </c>
      <c r="O7433" s="28">
        <v>7</v>
      </c>
      <c r="P7433" s="28" t="s">
        <v>3187</v>
      </c>
      <c r="Q7433" s="28">
        <v>9</v>
      </c>
    </row>
    <row r="7434" spans="1:17">
      <c r="A7434" s="110"/>
      <c r="B7434" s="110"/>
      <c r="C7434" s="110"/>
      <c r="D7434" s="110"/>
      <c r="E7434" s="110"/>
      <c r="F7434" s="110"/>
      <c r="G7434" s="122"/>
      <c r="H7434" s="8" t="s">
        <v>220</v>
      </c>
      <c r="I7434" s="9">
        <v>1419910</v>
      </c>
      <c r="J7434" s="9">
        <f t="shared" ref="J7434" si="6409">SUM(J7430)</f>
        <v>1418294</v>
      </c>
      <c r="K7434" s="9">
        <f t="shared" ref="K7434" si="6410">SUM(K7430)</f>
        <v>624911</v>
      </c>
      <c r="L7434" s="9">
        <f t="shared" ref="L7434:L7435" si="6411">M7434+N7434+O7434</f>
        <v>335870</v>
      </c>
      <c r="M7434" s="9">
        <f t="shared" ref="M7434:O7434" si="6412">SUM(M7430)</f>
        <v>107140</v>
      </c>
      <c r="N7434" s="9">
        <f t="shared" si="6412"/>
        <v>125115</v>
      </c>
      <c r="O7434" s="9">
        <f t="shared" si="6412"/>
        <v>103615</v>
      </c>
      <c r="P7434" s="9">
        <f t="shared" ref="P7434:P7435" si="6413">SUM(K7434+L7434)</f>
        <v>960781</v>
      </c>
      <c r="Q7434" s="9">
        <f t="shared" si="6377"/>
        <v>67.742019637677373</v>
      </c>
    </row>
    <row r="7435" spans="1:17">
      <c r="A7435" s="110"/>
      <c r="B7435" s="110"/>
      <c r="C7435" s="110"/>
      <c r="D7435" s="110"/>
      <c r="E7435" s="110"/>
      <c r="F7435" s="110"/>
      <c r="G7435" s="122"/>
      <c r="H7435" s="10" t="s">
        <v>68</v>
      </c>
      <c r="I7435" s="9">
        <v>1419910</v>
      </c>
      <c r="J7435" s="9">
        <f t="shared" ref="J7435" si="6414">SUM(J7434)</f>
        <v>1418294</v>
      </c>
      <c r="K7435" s="9">
        <f t="shared" ref="K7435" si="6415">SUM(K7434)</f>
        <v>624911</v>
      </c>
      <c r="L7435" s="9">
        <f t="shared" si="6411"/>
        <v>335870</v>
      </c>
      <c r="M7435" s="9">
        <f t="shared" ref="M7435:O7435" si="6416">SUM(M7434)</f>
        <v>107140</v>
      </c>
      <c r="N7435" s="9">
        <f t="shared" si="6416"/>
        <v>125115</v>
      </c>
      <c r="O7435" s="9">
        <f t="shared" si="6416"/>
        <v>103615</v>
      </c>
      <c r="P7435" s="9">
        <f t="shared" si="6413"/>
        <v>960781</v>
      </c>
      <c r="Q7435" s="9">
        <f t="shared" si="6377"/>
        <v>67.742019637677373</v>
      </c>
    </row>
    <row r="7436" spans="1:17">
      <c r="A7436" s="111"/>
      <c r="B7436" s="111"/>
      <c r="C7436" s="111"/>
      <c r="D7436" s="111"/>
      <c r="E7436" s="111"/>
      <c r="F7436" s="111"/>
      <c r="G7436" s="123"/>
      <c r="Q7436" t="str">
        <f t="shared" si="6377"/>
        <v>-</v>
      </c>
    </row>
    <row r="7437" spans="1:17">
      <c r="A7437" s="13" t="s">
        <v>0</v>
      </c>
      <c r="B7437" s="13" t="s">
        <v>0</v>
      </c>
      <c r="C7437" s="13" t="s">
        <v>0</v>
      </c>
      <c r="D7437" s="13" t="s">
        <v>0</v>
      </c>
      <c r="E7437" s="13" t="s">
        <v>0</v>
      </c>
      <c r="F7437" s="13" t="s">
        <v>0</v>
      </c>
      <c r="G7437" s="84" t="s">
        <v>0</v>
      </c>
      <c r="H7437" s="27" t="s">
        <v>0</v>
      </c>
      <c r="I7437" s="27"/>
      <c r="J7437" s="27"/>
      <c r="K7437" s="27"/>
      <c r="L7437" s="27"/>
      <c r="M7437" s="27"/>
      <c r="N7437" s="27"/>
      <c r="O7437" s="27"/>
      <c r="P7437" s="27"/>
      <c r="Q7437" s="27" t="str">
        <f t="shared" si="6377"/>
        <v>-</v>
      </c>
    </row>
    <row r="7438" spans="1:17">
      <c r="A7438" s="13" t="s">
        <v>0</v>
      </c>
      <c r="B7438" s="13" t="s">
        <v>0</v>
      </c>
      <c r="C7438" s="13" t="s">
        <v>0</v>
      </c>
      <c r="D7438" s="13" t="s">
        <v>0</v>
      </c>
      <c r="E7438" s="13" t="s">
        <v>0</v>
      </c>
      <c r="F7438" s="13" t="s">
        <v>0</v>
      </c>
      <c r="G7438" s="84" t="s">
        <v>0</v>
      </c>
      <c r="H7438" s="24" t="s">
        <v>2464</v>
      </c>
      <c r="I7438" s="29">
        <v>1419910</v>
      </c>
      <c r="J7438" s="29">
        <f t="shared" ref="J7438" si="6417">SUM(J7430)</f>
        <v>1418294</v>
      </c>
      <c r="K7438" s="29">
        <f t="shared" ref="K7438" si="6418">SUM(K7430)</f>
        <v>624911</v>
      </c>
      <c r="L7438" s="29">
        <f t="shared" ref="L7438:L7439" si="6419">M7438+N7438+O7438</f>
        <v>335870</v>
      </c>
      <c r="M7438" s="29">
        <f t="shared" ref="M7438:O7438" si="6420">SUM(M7430)</f>
        <v>107140</v>
      </c>
      <c r="N7438" s="29">
        <f t="shared" si="6420"/>
        <v>125115</v>
      </c>
      <c r="O7438" s="29">
        <f t="shared" si="6420"/>
        <v>103615</v>
      </c>
      <c r="P7438" s="29">
        <f t="shared" ref="P7438:P7439" si="6421">SUM(K7438+L7438)</f>
        <v>960781</v>
      </c>
      <c r="Q7438" s="29">
        <f t="shared" si="6377"/>
        <v>67.742019637677373</v>
      </c>
    </row>
    <row r="7439" spans="1:17">
      <c r="A7439" s="13" t="s">
        <v>0</v>
      </c>
      <c r="B7439" s="13" t="s">
        <v>0</v>
      </c>
      <c r="C7439" s="13" t="s">
        <v>0</v>
      </c>
      <c r="D7439" s="13" t="s">
        <v>0</v>
      </c>
      <c r="E7439" s="13" t="s">
        <v>0</v>
      </c>
      <c r="F7439" s="13" t="s">
        <v>0</v>
      </c>
      <c r="G7439" s="84" t="s">
        <v>0</v>
      </c>
      <c r="H7439" s="18" t="s">
        <v>125</v>
      </c>
      <c r="I7439" s="3">
        <v>23</v>
      </c>
      <c r="J7439" s="3">
        <f>J7431</f>
        <v>23</v>
      </c>
      <c r="K7439" s="3">
        <f>K7431</f>
        <v>0</v>
      </c>
      <c r="L7439" s="3">
        <f t="shared" si="6419"/>
        <v>0</v>
      </c>
      <c r="M7439" s="3">
        <f>M7431</f>
        <v>0</v>
      </c>
      <c r="N7439" s="3">
        <f t="shared" ref="N7439:O7439" si="6422">N7431</f>
        <v>0</v>
      </c>
      <c r="O7439" s="3">
        <f t="shared" si="6422"/>
        <v>0</v>
      </c>
      <c r="P7439" s="3">
        <f t="shared" si="6421"/>
        <v>0</v>
      </c>
      <c r="Q7439" s="3">
        <f t="shared" si="6377"/>
        <v>0</v>
      </c>
    </row>
    <row r="7440" spans="1:17">
      <c r="A7440" s="13" t="s">
        <v>0</v>
      </c>
      <c r="B7440" s="13" t="s">
        <v>0</v>
      </c>
      <c r="C7440" s="13" t="s">
        <v>0</v>
      </c>
      <c r="D7440" s="13" t="s">
        <v>0</v>
      </c>
      <c r="E7440" s="13" t="s">
        <v>0</v>
      </c>
      <c r="F7440" s="13" t="s">
        <v>0</v>
      </c>
      <c r="G7440" s="84" t="s">
        <v>0</v>
      </c>
      <c r="H7440" s="7" t="s">
        <v>0</v>
      </c>
      <c r="I7440" s="30"/>
      <c r="J7440" s="30"/>
      <c r="K7440" s="30"/>
      <c r="L7440" s="30"/>
      <c r="M7440" s="30"/>
      <c r="N7440" s="30"/>
      <c r="O7440" s="30"/>
      <c r="P7440" s="30"/>
      <c r="Q7440" s="30" t="str">
        <f t="shared" si="6377"/>
        <v>-</v>
      </c>
    </row>
    <row r="7441" spans="1:17">
      <c r="A7441" s="13" t="s">
        <v>0</v>
      </c>
      <c r="B7441" s="13" t="s">
        <v>0</v>
      </c>
      <c r="C7441" s="13" t="s">
        <v>0</v>
      </c>
      <c r="D7441" s="13" t="s">
        <v>0</v>
      </c>
      <c r="E7441" s="13" t="s">
        <v>0</v>
      </c>
      <c r="F7441" s="13" t="s">
        <v>0</v>
      </c>
      <c r="G7441" s="84" t="s">
        <v>0</v>
      </c>
      <c r="H7441" s="24" t="s">
        <v>2465</v>
      </c>
      <c r="I7441" s="31">
        <v>1419910</v>
      </c>
      <c r="J7441" s="31">
        <f t="shared" ref="J7441" si="6423">SUM(J7430)</f>
        <v>1418294</v>
      </c>
      <c r="K7441" s="31">
        <f t="shared" ref="K7441" si="6424">SUM(K7430)</f>
        <v>624911</v>
      </c>
      <c r="L7441" s="31">
        <f t="shared" ref="L7441:L7442" si="6425">M7441+N7441+O7441</f>
        <v>335870</v>
      </c>
      <c r="M7441" s="31">
        <f t="shared" ref="M7441:O7441" si="6426">SUM(M7430)</f>
        <v>107140</v>
      </c>
      <c r="N7441" s="31">
        <f t="shared" si="6426"/>
        <v>125115</v>
      </c>
      <c r="O7441" s="31">
        <f t="shared" si="6426"/>
        <v>103615</v>
      </c>
      <c r="P7441" s="31">
        <f t="shared" ref="P7441:P7442" si="6427">SUM(K7441+L7441)</f>
        <v>960781</v>
      </c>
      <c r="Q7441" s="31">
        <f t="shared" si="6377"/>
        <v>67.742019637677373</v>
      </c>
    </row>
    <row r="7442" spans="1:17">
      <c r="A7442" s="13" t="s">
        <v>0</v>
      </c>
      <c r="B7442" s="13" t="s">
        <v>0</v>
      </c>
      <c r="C7442" s="13" t="s">
        <v>0</v>
      </c>
      <c r="D7442" s="13" t="s">
        <v>0</v>
      </c>
      <c r="E7442" s="13" t="s">
        <v>0</v>
      </c>
      <c r="F7442" s="13" t="s">
        <v>0</v>
      </c>
      <c r="G7442" s="84" t="s">
        <v>0</v>
      </c>
      <c r="H7442" s="18" t="s">
        <v>155</v>
      </c>
      <c r="I7442" s="3">
        <v>23</v>
      </c>
      <c r="J7442" s="3">
        <f>J7439</f>
        <v>23</v>
      </c>
      <c r="K7442" s="3">
        <f>K7439</f>
        <v>0</v>
      </c>
      <c r="L7442" s="3">
        <f t="shared" si="6425"/>
        <v>0</v>
      </c>
      <c r="M7442" s="3">
        <f>M7439</f>
        <v>0</v>
      </c>
      <c r="N7442" s="3">
        <f t="shared" ref="N7442:O7442" si="6428">N7439</f>
        <v>0</v>
      </c>
      <c r="O7442" s="3">
        <f t="shared" si="6428"/>
        <v>0</v>
      </c>
      <c r="P7442" s="3">
        <f t="shared" si="6427"/>
        <v>0</v>
      </c>
      <c r="Q7442" s="3">
        <f t="shared" si="6377"/>
        <v>0</v>
      </c>
    </row>
    <row r="7443" spans="1:17">
      <c r="A7443" s="17" t="s">
        <v>2466</v>
      </c>
      <c r="B7443" s="18" t="s">
        <v>0</v>
      </c>
      <c r="C7443" s="18" t="s">
        <v>0</v>
      </c>
      <c r="D7443" s="18" t="s">
        <v>0</v>
      </c>
      <c r="E7443" s="18" t="s">
        <v>0</v>
      </c>
      <c r="F7443" s="18" t="s">
        <v>0</v>
      </c>
      <c r="G7443" s="81" t="s">
        <v>0</v>
      </c>
      <c r="H7443" s="18" t="s">
        <v>2467</v>
      </c>
      <c r="I7443" s="11"/>
      <c r="J7443" s="11"/>
      <c r="K7443" s="11"/>
      <c r="L7443" s="11"/>
      <c r="M7443" s="11"/>
      <c r="N7443" s="11"/>
      <c r="O7443" s="11"/>
      <c r="P7443" s="11"/>
      <c r="Q7443" s="11" t="str">
        <f t="shared" si="6377"/>
        <v>-</v>
      </c>
    </row>
    <row r="7444" spans="1:17" ht="15.75" thickBot="1">
      <c r="A7444" s="17" t="s">
        <v>2466</v>
      </c>
      <c r="B7444" s="17" t="s">
        <v>81</v>
      </c>
      <c r="C7444" s="12" t="s">
        <v>0</v>
      </c>
      <c r="D7444" s="12" t="s">
        <v>0</v>
      </c>
      <c r="E7444" s="18" t="s">
        <v>0</v>
      </c>
      <c r="F7444" s="18" t="s">
        <v>0</v>
      </c>
      <c r="G7444" s="81" t="s">
        <v>0</v>
      </c>
      <c r="H7444" s="18" t="s">
        <v>0</v>
      </c>
      <c r="I7444" s="11"/>
      <c r="J7444" s="11"/>
      <c r="K7444" s="11"/>
      <c r="L7444" s="11"/>
      <c r="M7444" s="11"/>
      <c r="N7444" s="11"/>
      <c r="O7444" s="11"/>
      <c r="P7444" s="11"/>
      <c r="Q7444" s="11" t="str">
        <f t="shared" si="6377"/>
        <v>-</v>
      </c>
    </row>
    <row r="7445" spans="1:17" ht="45.75" thickBot="1">
      <c r="A7445" s="1" t="s">
        <v>82</v>
      </c>
      <c r="B7445" s="1" t="s">
        <v>83</v>
      </c>
      <c r="C7445" s="1" t="s">
        <v>84</v>
      </c>
      <c r="D7445" s="19" t="s">
        <v>0</v>
      </c>
      <c r="E7445" s="1" t="s">
        <v>85</v>
      </c>
      <c r="F7445" s="1" t="s">
        <v>86</v>
      </c>
      <c r="G7445" s="82" t="s">
        <v>87</v>
      </c>
      <c r="H7445" s="1" t="s">
        <v>1</v>
      </c>
      <c r="I7445" s="1" t="s">
        <v>3016</v>
      </c>
      <c r="J7445" s="1" t="s">
        <v>3199</v>
      </c>
      <c r="K7445" s="1" t="s">
        <v>3198</v>
      </c>
      <c r="L7445" s="1" t="s">
        <v>3191</v>
      </c>
      <c r="M7445" s="1" t="s">
        <v>3193</v>
      </c>
      <c r="N7445" s="1" t="s">
        <v>3194</v>
      </c>
      <c r="O7445" s="1" t="s">
        <v>3195</v>
      </c>
      <c r="P7445" s="1" t="s">
        <v>3192</v>
      </c>
      <c r="Q7445" s="1" t="s">
        <v>3185</v>
      </c>
    </row>
    <row r="7446" spans="1:17">
      <c r="A7446" s="20" t="s">
        <v>0</v>
      </c>
      <c r="B7446" s="20" t="s">
        <v>0</v>
      </c>
      <c r="C7446" s="20" t="s">
        <v>0</v>
      </c>
      <c r="D7446" s="21" t="s">
        <v>0</v>
      </c>
      <c r="E7446" s="21" t="s">
        <v>0</v>
      </c>
      <c r="F7446" s="22" t="s">
        <v>0</v>
      </c>
      <c r="G7446" s="83" t="s">
        <v>0</v>
      </c>
      <c r="H7446" s="23" t="s">
        <v>0</v>
      </c>
      <c r="I7446" s="28">
        <v>1</v>
      </c>
      <c r="J7446" s="28">
        <v>2</v>
      </c>
      <c r="K7446" s="28">
        <v>3</v>
      </c>
      <c r="L7446" s="28" t="s">
        <v>3186</v>
      </c>
      <c r="M7446" s="28">
        <v>5</v>
      </c>
      <c r="N7446" s="28">
        <v>6</v>
      </c>
      <c r="O7446" s="28">
        <v>7</v>
      </c>
      <c r="P7446" s="28" t="s">
        <v>3187</v>
      </c>
      <c r="Q7446" s="28">
        <v>9</v>
      </c>
    </row>
    <row r="7447" spans="1:17">
      <c r="A7447" s="17" t="s">
        <v>2466</v>
      </c>
      <c r="B7447" s="17" t="s">
        <v>81</v>
      </c>
      <c r="C7447" s="12" t="s">
        <v>88</v>
      </c>
      <c r="D7447" s="12" t="s">
        <v>2468</v>
      </c>
      <c r="E7447" s="18" t="s">
        <v>0</v>
      </c>
      <c r="F7447" s="18" t="s">
        <v>0</v>
      </c>
      <c r="G7447" s="81" t="s">
        <v>0</v>
      </c>
      <c r="H7447" s="18" t="s">
        <v>2467</v>
      </c>
      <c r="I7447" s="11"/>
      <c r="J7447" s="11"/>
      <c r="K7447" s="11"/>
      <c r="L7447" s="11"/>
      <c r="M7447" s="11"/>
      <c r="N7447" s="11"/>
      <c r="O7447" s="11"/>
      <c r="P7447" s="11"/>
      <c r="Q7447" s="11" t="str">
        <f t="shared" si="6377"/>
        <v>-</v>
      </c>
    </row>
    <row r="7448" spans="1:17" ht="22.5">
      <c r="A7448" s="17" t="s">
        <v>0</v>
      </c>
      <c r="B7448" s="17" t="s">
        <v>0</v>
      </c>
      <c r="C7448" s="17" t="s">
        <v>0</v>
      </c>
      <c r="D7448" s="18" t="s">
        <v>0</v>
      </c>
      <c r="E7448" s="18" t="s">
        <v>0</v>
      </c>
      <c r="F7448" s="18" t="s">
        <v>0</v>
      </c>
      <c r="G7448" s="81" t="s">
        <v>0</v>
      </c>
      <c r="H7448" s="24" t="s">
        <v>27</v>
      </c>
      <c r="I7448" s="29">
        <v>11692963</v>
      </c>
      <c r="J7448" s="29">
        <f t="shared" ref="J7448" si="6429">SUM(J7449,J7457,J7459)</f>
        <v>11459213</v>
      </c>
      <c r="K7448" s="29">
        <f t="shared" ref="K7448" si="6430">SUM(K7449,K7457,K7459)</f>
        <v>5474069</v>
      </c>
      <c r="L7448" s="29">
        <f t="shared" ref="L7448:L7511" si="6431">M7448+N7448+O7448</f>
        <v>2990980</v>
      </c>
      <c r="M7448" s="29">
        <f t="shared" ref="M7448:O7448" si="6432">SUM(M7449,M7457,M7459)</f>
        <v>925660</v>
      </c>
      <c r="N7448" s="29">
        <f t="shared" si="6432"/>
        <v>1158660</v>
      </c>
      <c r="O7448" s="29">
        <f t="shared" si="6432"/>
        <v>906660</v>
      </c>
      <c r="P7448" s="29">
        <f t="shared" ref="P7448:P7511" si="6433">SUM(K7448+L7448)</f>
        <v>8465049</v>
      </c>
      <c r="Q7448" s="29">
        <f t="shared" si="6377"/>
        <v>73.871120119680128</v>
      </c>
    </row>
    <row r="7449" spans="1:17">
      <c r="A7449" s="12" t="s">
        <v>2466</v>
      </c>
      <c r="B7449" s="12" t="s">
        <v>81</v>
      </c>
      <c r="C7449" s="12" t="s">
        <v>88</v>
      </c>
      <c r="D7449" s="12" t="s">
        <v>2468</v>
      </c>
      <c r="E7449" s="18" t="s">
        <v>2</v>
      </c>
      <c r="F7449" s="18" t="s">
        <v>0</v>
      </c>
      <c r="G7449" s="81" t="s">
        <v>0</v>
      </c>
      <c r="H7449" s="18" t="s">
        <v>3</v>
      </c>
      <c r="I7449" s="3">
        <v>9318675</v>
      </c>
      <c r="J7449" s="3">
        <f t="shared" ref="J7449" si="6434">SUM(J7450:J7451)</f>
        <v>9318675</v>
      </c>
      <c r="K7449" s="3">
        <f t="shared" ref="K7449" si="6435">SUM(K7450:K7451)</f>
        <v>4555023</v>
      </c>
      <c r="L7449" s="3">
        <f t="shared" si="6431"/>
        <v>2304080</v>
      </c>
      <c r="M7449" s="3">
        <f t="shared" ref="M7449:O7449" si="6436">SUM(M7450:M7451)</f>
        <v>766360</v>
      </c>
      <c r="N7449" s="3">
        <f t="shared" si="6436"/>
        <v>771360</v>
      </c>
      <c r="O7449" s="3">
        <f t="shared" si="6436"/>
        <v>766360</v>
      </c>
      <c r="P7449" s="3">
        <f t="shared" si="6433"/>
        <v>6859103</v>
      </c>
      <c r="Q7449" s="3">
        <f t="shared" si="6377"/>
        <v>73.605990121986224</v>
      </c>
    </row>
    <row r="7450" spans="1:17">
      <c r="A7450" s="12" t="s">
        <v>2466</v>
      </c>
      <c r="B7450" s="12" t="s">
        <v>81</v>
      </c>
      <c r="C7450" s="12" t="s">
        <v>88</v>
      </c>
      <c r="D7450" s="12" t="s">
        <v>2468</v>
      </c>
      <c r="E7450" s="11">
        <v>6111</v>
      </c>
      <c r="F7450" s="12"/>
      <c r="G7450" s="84" t="s">
        <v>3081</v>
      </c>
      <c r="H7450" s="13" t="s">
        <v>4</v>
      </c>
      <c r="I7450" s="2">
        <v>8041925</v>
      </c>
      <c r="J7450" s="2">
        <v>8041925</v>
      </c>
      <c r="K7450" s="2">
        <v>3918541</v>
      </c>
      <c r="L7450" s="2">
        <f t="shared" si="6431"/>
        <v>2040000</v>
      </c>
      <c r="M7450" s="2">
        <v>680000</v>
      </c>
      <c r="N7450" s="2">
        <v>680000</v>
      </c>
      <c r="O7450" s="2">
        <v>680000</v>
      </c>
      <c r="P7450" s="2">
        <f t="shared" si="6433"/>
        <v>5958541</v>
      </c>
      <c r="Q7450" s="2">
        <f t="shared" si="6377"/>
        <v>74.093466427503358</v>
      </c>
    </row>
    <row r="7451" spans="1:17">
      <c r="A7451" s="17" t="s">
        <v>2466</v>
      </c>
      <c r="B7451" s="17" t="s">
        <v>81</v>
      </c>
      <c r="C7451" s="17" t="s">
        <v>88</v>
      </c>
      <c r="D7451" s="17" t="s">
        <v>2468</v>
      </c>
      <c r="E7451" s="17" t="s">
        <v>91</v>
      </c>
      <c r="F7451" s="12" t="s">
        <v>0</v>
      </c>
      <c r="G7451" s="84" t="s">
        <v>0</v>
      </c>
      <c r="H7451" s="18" t="s">
        <v>5</v>
      </c>
      <c r="I7451" s="3">
        <v>1276750</v>
      </c>
      <c r="J7451" s="3">
        <f t="shared" ref="J7451:K7451" si="6437">SUM(J7452:J7456)</f>
        <v>1276750</v>
      </c>
      <c r="K7451" s="3">
        <f t="shared" si="6437"/>
        <v>636482</v>
      </c>
      <c r="L7451" s="3">
        <f t="shared" si="6431"/>
        <v>264080</v>
      </c>
      <c r="M7451" s="3">
        <f t="shared" ref="M7451:O7451" si="6438">SUM(M7452:M7456)</f>
        <v>86360</v>
      </c>
      <c r="N7451" s="3">
        <f t="shared" si="6438"/>
        <v>91360</v>
      </c>
      <c r="O7451" s="3">
        <f t="shared" si="6438"/>
        <v>86360</v>
      </c>
      <c r="P7451" s="3">
        <f t="shared" si="6433"/>
        <v>900562</v>
      </c>
      <c r="Q7451" s="3">
        <f t="shared" si="6377"/>
        <v>70.53550029371452</v>
      </c>
    </row>
    <row r="7452" spans="1:17">
      <c r="A7452" s="12" t="s">
        <v>2466</v>
      </c>
      <c r="B7452" s="12" t="s">
        <v>81</v>
      </c>
      <c r="C7452" s="12" t="s">
        <v>88</v>
      </c>
      <c r="D7452" s="12" t="s">
        <v>2468</v>
      </c>
      <c r="E7452" s="11">
        <v>6112</v>
      </c>
      <c r="F7452" s="12" t="s">
        <v>2469</v>
      </c>
      <c r="G7452" s="84" t="s">
        <v>3081</v>
      </c>
      <c r="H7452" s="13" t="s">
        <v>9</v>
      </c>
      <c r="I7452" s="2">
        <v>200000</v>
      </c>
      <c r="J7452" s="2">
        <v>200000</v>
      </c>
      <c r="K7452" s="2">
        <v>80331</v>
      </c>
      <c r="L7452" s="2">
        <f t="shared" si="6431"/>
        <v>45000</v>
      </c>
      <c r="M7452" s="2">
        <v>15000</v>
      </c>
      <c r="N7452" s="2">
        <v>15000</v>
      </c>
      <c r="O7452" s="2">
        <v>15000</v>
      </c>
      <c r="P7452" s="2">
        <f t="shared" si="6433"/>
        <v>125331</v>
      </c>
      <c r="Q7452" s="2">
        <f t="shared" si="6377"/>
        <v>62.665499999999994</v>
      </c>
    </row>
    <row r="7453" spans="1:17">
      <c r="A7453" s="12" t="s">
        <v>2466</v>
      </c>
      <c r="B7453" s="12" t="s">
        <v>81</v>
      </c>
      <c r="C7453" s="12" t="s">
        <v>88</v>
      </c>
      <c r="D7453" s="12" t="s">
        <v>2468</v>
      </c>
      <c r="E7453" s="11">
        <v>6112</v>
      </c>
      <c r="F7453" s="12" t="s">
        <v>2470</v>
      </c>
      <c r="G7453" s="84" t="s">
        <v>3081</v>
      </c>
      <c r="H7453" s="13" t="s">
        <v>10</v>
      </c>
      <c r="I7453" s="2">
        <v>785000</v>
      </c>
      <c r="J7453" s="2">
        <v>785000</v>
      </c>
      <c r="K7453" s="2">
        <v>321289</v>
      </c>
      <c r="L7453" s="2">
        <f t="shared" si="6431"/>
        <v>186000</v>
      </c>
      <c r="M7453" s="2">
        <v>62000</v>
      </c>
      <c r="N7453" s="2">
        <v>62000</v>
      </c>
      <c r="O7453" s="2">
        <v>62000</v>
      </c>
      <c r="P7453" s="2">
        <f t="shared" si="6433"/>
        <v>507289</v>
      </c>
      <c r="Q7453" s="2">
        <f t="shared" ref="Q7453:Q7516" si="6439">IF(J7453=0,"-",P7453/J7453*100)</f>
        <v>64.622802547770704</v>
      </c>
    </row>
    <row r="7454" spans="1:17">
      <c r="A7454" s="12" t="s">
        <v>2466</v>
      </c>
      <c r="B7454" s="12" t="s">
        <v>81</v>
      </c>
      <c r="C7454" s="12" t="s">
        <v>88</v>
      </c>
      <c r="D7454" s="12" t="s">
        <v>2468</v>
      </c>
      <c r="E7454" s="11">
        <v>6112</v>
      </c>
      <c r="F7454" s="12" t="s">
        <v>2471</v>
      </c>
      <c r="G7454" s="84" t="s">
        <v>3081</v>
      </c>
      <c r="H7454" s="13" t="s">
        <v>7</v>
      </c>
      <c r="I7454" s="2">
        <v>156750</v>
      </c>
      <c r="J7454" s="2">
        <v>156750</v>
      </c>
      <c r="K7454" s="2">
        <v>134420</v>
      </c>
      <c r="L7454" s="2">
        <f t="shared" si="6431"/>
        <v>0</v>
      </c>
      <c r="M7454" s="2">
        <v>0</v>
      </c>
      <c r="N7454" s="2">
        <v>0</v>
      </c>
      <c r="O7454" s="2">
        <v>0</v>
      </c>
      <c r="P7454" s="2">
        <f t="shared" si="6433"/>
        <v>134420</v>
      </c>
      <c r="Q7454" s="2">
        <f t="shared" si="6439"/>
        <v>85.754385964912288</v>
      </c>
    </row>
    <row r="7455" spans="1:17">
      <c r="A7455" s="12" t="s">
        <v>2466</v>
      </c>
      <c r="B7455" s="12" t="s">
        <v>81</v>
      </c>
      <c r="C7455" s="12" t="s">
        <v>88</v>
      </c>
      <c r="D7455" s="12" t="s">
        <v>2468</v>
      </c>
      <c r="E7455" s="11">
        <v>6112</v>
      </c>
      <c r="F7455" s="12" t="s">
        <v>2472</v>
      </c>
      <c r="G7455" s="84" t="s">
        <v>3081</v>
      </c>
      <c r="H7455" s="13" t="s">
        <v>8</v>
      </c>
      <c r="I7455" s="2">
        <v>40000</v>
      </c>
      <c r="J7455" s="2">
        <v>40000</v>
      </c>
      <c r="K7455" s="2">
        <v>33522</v>
      </c>
      <c r="L7455" s="2">
        <f t="shared" si="6431"/>
        <v>5000</v>
      </c>
      <c r="M7455" s="2">
        <v>0</v>
      </c>
      <c r="N7455" s="2">
        <v>5000</v>
      </c>
      <c r="O7455" s="2">
        <v>0</v>
      </c>
      <c r="P7455" s="2">
        <f t="shared" si="6433"/>
        <v>38522</v>
      </c>
      <c r="Q7455" s="2">
        <f t="shared" si="6439"/>
        <v>96.304999999999993</v>
      </c>
    </row>
    <row r="7456" spans="1:17">
      <c r="A7456" s="12" t="s">
        <v>2466</v>
      </c>
      <c r="B7456" s="12" t="s">
        <v>81</v>
      </c>
      <c r="C7456" s="12" t="s">
        <v>88</v>
      </c>
      <c r="D7456" s="12" t="s">
        <v>2468</v>
      </c>
      <c r="E7456" s="11">
        <v>6112</v>
      </c>
      <c r="F7456" s="12" t="s">
        <v>2473</v>
      </c>
      <c r="G7456" s="84" t="s">
        <v>3081</v>
      </c>
      <c r="H7456" s="13" t="s">
        <v>6</v>
      </c>
      <c r="I7456" s="2">
        <v>95000</v>
      </c>
      <c r="J7456" s="2">
        <v>95000</v>
      </c>
      <c r="K7456" s="2">
        <v>66920</v>
      </c>
      <c r="L7456" s="2">
        <f t="shared" si="6431"/>
        <v>28080</v>
      </c>
      <c r="M7456" s="2">
        <v>9360</v>
      </c>
      <c r="N7456" s="2">
        <v>9360</v>
      </c>
      <c r="O7456" s="2">
        <v>9360</v>
      </c>
      <c r="P7456" s="2">
        <f t="shared" si="6433"/>
        <v>95000</v>
      </c>
      <c r="Q7456" s="2">
        <f t="shared" si="6439"/>
        <v>100</v>
      </c>
    </row>
    <row r="7457" spans="1:17">
      <c r="A7457" s="12" t="s">
        <v>2466</v>
      </c>
      <c r="B7457" s="12" t="s">
        <v>81</v>
      </c>
      <c r="C7457" s="12" t="s">
        <v>88</v>
      </c>
      <c r="D7457" s="12" t="s">
        <v>2468</v>
      </c>
      <c r="E7457" s="18" t="s">
        <v>13</v>
      </c>
      <c r="F7457" s="18" t="s">
        <v>0</v>
      </c>
      <c r="G7457" s="81" t="s">
        <v>0</v>
      </c>
      <c r="H7457" s="18" t="s">
        <v>14</v>
      </c>
      <c r="I7457" s="3">
        <v>1150188</v>
      </c>
      <c r="J7457" s="3">
        <f t="shared" ref="J7457:K7457" si="6440">SUM(J7458)</f>
        <v>1150188</v>
      </c>
      <c r="K7457" s="3">
        <f t="shared" si="6440"/>
        <v>509486</v>
      </c>
      <c r="L7457" s="3">
        <f t="shared" si="6431"/>
        <v>267000</v>
      </c>
      <c r="M7457" s="3">
        <f t="shared" ref="M7457:O7457" si="6441">SUM(M7458)</f>
        <v>89000</v>
      </c>
      <c r="N7457" s="3">
        <f t="shared" si="6441"/>
        <v>89000</v>
      </c>
      <c r="O7457" s="3">
        <f t="shared" si="6441"/>
        <v>89000</v>
      </c>
      <c r="P7457" s="3">
        <f t="shared" si="6433"/>
        <v>776486</v>
      </c>
      <c r="Q7457" s="3">
        <f t="shared" si="6439"/>
        <v>67.509485405864083</v>
      </c>
    </row>
    <row r="7458" spans="1:17">
      <c r="A7458" s="12" t="s">
        <v>2466</v>
      </c>
      <c r="B7458" s="12" t="s">
        <v>81</v>
      </c>
      <c r="C7458" s="12" t="s">
        <v>88</v>
      </c>
      <c r="D7458" s="12" t="s">
        <v>2468</v>
      </c>
      <c r="E7458" s="11">
        <v>6121</v>
      </c>
      <c r="F7458" s="12"/>
      <c r="G7458" s="84" t="s">
        <v>3081</v>
      </c>
      <c r="H7458" s="13" t="s">
        <v>15</v>
      </c>
      <c r="I7458" s="2">
        <v>1150188</v>
      </c>
      <c r="J7458" s="2">
        <v>1150188</v>
      </c>
      <c r="K7458" s="2">
        <v>509486</v>
      </c>
      <c r="L7458" s="2">
        <f t="shared" si="6431"/>
        <v>267000</v>
      </c>
      <c r="M7458" s="2">
        <v>89000</v>
      </c>
      <c r="N7458" s="2">
        <v>89000</v>
      </c>
      <c r="O7458" s="2">
        <v>89000</v>
      </c>
      <c r="P7458" s="2">
        <f t="shared" si="6433"/>
        <v>776486</v>
      </c>
      <c r="Q7458" s="2">
        <f t="shared" si="6439"/>
        <v>67.509485405864083</v>
      </c>
    </row>
    <row r="7459" spans="1:17">
      <c r="A7459" s="12" t="s">
        <v>2466</v>
      </c>
      <c r="B7459" s="12" t="s">
        <v>81</v>
      </c>
      <c r="C7459" s="12" t="s">
        <v>88</v>
      </c>
      <c r="D7459" s="12" t="s">
        <v>2468</v>
      </c>
      <c r="E7459" s="18" t="s">
        <v>16</v>
      </c>
      <c r="F7459" s="18" t="s">
        <v>0</v>
      </c>
      <c r="G7459" s="81" t="s">
        <v>0</v>
      </c>
      <c r="H7459" s="18" t="s">
        <v>17</v>
      </c>
      <c r="I7459" s="3">
        <v>1224100</v>
      </c>
      <c r="J7459" s="3">
        <f t="shared" ref="J7459:K7459" si="6442">SUM(J7460,J7461,J7462,J7463,J7467,J7470,J7473,J7476,J7477)</f>
        <v>990350</v>
      </c>
      <c r="K7459" s="3">
        <f t="shared" si="6442"/>
        <v>409560</v>
      </c>
      <c r="L7459" s="3">
        <f t="shared" si="6431"/>
        <v>419900</v>
      </c>
      <c r="M7459" s="3">
        <f t="shared" ref="M7459:O7459" si="6443">SUM(M7460,M7461,M7462,M7463,M7467,M7470,M7473,M7476,M7477)</f>
        <v>70300</v>
      </c>
      <c r="N7459" s="3">
        <f t="shared" si="6443"/>
        <v>298300</v>
      </c>
      <c r="O7459" s="3">
        <f t="shared" si="6443"/>
        <v>51300</v>
      </c>
      <c r="P7459" s="3">
        <f t="shared" si="6433"/>
        <v>829460</v>
      </c>
      <c r="Q7459" s="3">
        <f t="shared" si="6439"/>
        <v>83.75422830312516</v>
      </c>
    </row>
    <row r="7460" spans="1:17">
      <c r="A7460" s="12" t="s">
        <v>2466</v>
      </c>
      <c r="B7460" s="12" t="s">
        <v>81</v>
      </c>
      <c r="C7460" s="12" t="s">
        <v>88</v>
      </c>
      <c r="D7460" s="12" t="s">
        <v>2468</v>
      </c>
      <c r="E7460" s="11">
        <v>6131</v>
      </c>
      <c r="F7460" s="12"/>
      <c r="G7460" s="84" t="s">
        <v>3081</v>
      </c>
      <c r="H7460" s="13" t="s">
        <v>18</v>
      </c>
      <c r="I7460" s="2">
        <v>11000</v>
      </c>
      <c r="J7460" s="2">
        <v>16000</v>
      </c>
      <c r="K7460" s="2">
        <v>16000</v>
      </c>
      <c r="L7460" s="2">
        <f t="shared" si="6431"/>
        <v>0</v>
      </c>
      <c r="M7460" s="2">
        <v>0</v>
      </c>
      <c r="N7460" s="2">
        <v>0</v>
      </c>
      <c r="O7460" s="2">
        <v>0</v>
      </c>
      <c r="P7460" s="2">
        <f t="shared" si="6433"/>
        <v>16000</v>
      </c>
      <c r="Q7460" s="2">
        <f t="shared" si="6439"/>
        <v>100</v>
      </c>
    </row>
    <row r="7461" spans="1:17">
      <c r="A7461" s="12" t="s">
        <v>2466</v>
      </c>
      <c r="B7461" s="12" t="s">
        <v>81</v>
      </c>
      <c r="C7461" s="12" t="s">
        <v>88</v>
      </c>
      <c r="D7461" s="12" t="s">
        <v>2468</v>
      </c>
      <c r="E7461" s="11">
        <v>6132</v>
      </c>
      <c r="F7461" s="12"/>
      <c r="G7461" s="84" t="s">
        <v>3081</v>
      </c>
      <c r="H7461" s="13" t="s">
        <v>19</v>
      </c>
      <c r="I7461" s="2">
        <v>185000</v>
      </c>
      <c r="J7461" s="2">
        <v>185000</v>
      </c>
      <c r="K7461" s="2">
        <v>88000</v>
      </c>
      <c r="L7461" s="2">
        <f t="shared" si="6431"/>
        <v>45000</v>
      </c>
      <c r="M7461" s="2">
        <v>15000</v>
      </c>
      <c r="N7461" s="2">
        <v>15000</v>
      </c>
      <c r="O7461" s="2">
        <v>15000</v>
      </c>
      <c r="P7461" s="2">
        <f t="shared" si="6433"/>
        <v>133000</v>
      </c>
      <c r="Q7461" s="2">
        <f t="shared" si="6439"/>
        <v>71.891891891891888</v>
      </c>
    </row>
    <row r="7462" spans="1:17">
      <c r="A7462" s="12" t="s">
        <v>2466</v>
      </c>
      <c r="B7462" s="12" t="s">
        <v>81</v>
      </c>
      <c r="C7462" s="12" t="s">
        <v>88</v>
      </c>
      <c r="D7462" s="12" t="s">
        <v>2468</v>
      </c>
      <c r="E7462" s="11">
        <v>6133</v>
      </c>
      <c r="F7462" s="12"/>
      <c r="G7462" s="84" t="s">
        <v>3081</v>
      </c>
      <c r="H7462" s="13" t="s">
        <v>20</v>
      </c>
      <c r="I7462" s="2">
        <v>40950</v>
      </c>
      <c r="J7462" s="2">
        <v>40950</v>
      </c>
      <c r="K7462" s="2">
        <v>18500</v>
      </c>
      <c r="L7462" s="2">
        <f t="shared" si="6431"/>
        <v>6000</v>
      </c>
      <c r="M7462" s="2">
        <v>2000</v>
      </c>
      <c r="N7462" s="2">
        <v>2000</v>
      </c>
      <c r="O7462" s="2">
        <v>2000</v>
      </c>
      <c r="P7462" s="2">
        <f t="shared" si="6433"/>
        <v>24500</v>
      </c>
      <c r="Q7462" s="2">
        <f t="shared" si="6439"/>
        <v>59.82905982905983</v>
      </c>
    </row>
    <row r="7463" spans="1:17">
      <c r="A7463" s="17" t="s">
        <v>2466</v>
      </c>
      <c r="B7463" s="17" t="s">
        <v>81</v>
      </c>
      <c r="C7463" s="17" t="s">
        <v>88</v>
      </c>
      <c r="D7463" s="17" t="s">
        <v>2468</v>
      </c>
      <c r="E7463" s="17" t="s">
        <v>432</v>
      </c>
      <c r="F7463" s="12" t="s">
        <v>0</v>
      </c>
      <c r="G7463" s="84" t="s">
        <v>0</v>
      </c>
      <c r="H7463" s="18" t="s">
        <v>21</v>
      </c>
      <c r="I7463" s="3">
        <v>403600</v>
      </c>
      <c r="J7463" s="3">
        <f t="shared" ref="J7463:K7463" si="6444">SUM(J7464:J7466)</f>
        <v>343600</v>
      </c>
      <c r="K7463" s="3">
        <f t="shared" si="6444"/>
        <v>100080</v>
      </c>
      <c r="L7463" s="3">
        <f t="shared" si="6431"/>
        <v>207000</v>
      </c>
      <c r="M7463" s="3">
        <f t="shared" ref="M7463:O7463" si="6445">SUM(M7464:M7466)</f>
        <v>0</v>
      </c>
      <c r="N7463" s="3">
        <f t="shared" si="6445"/>
        <v>207000</v>
      </c>
      <c r="O7463" s="3">
        <f t="shared" si="6445"/>
        <v>0</v>
      </c>
      <c r="P7463" s="3">
        <f t="shared" si="6433"/>
        <v>307080</v>
      </c>
      <c r="Q7463" s="3">
        <f t="shared" si="6439"/>
        <v>89.371362048894071</v>
      </c>
    </row>
    <row r="7464" spans="1:17">
      <c r="A7464" s="12" t="s">
        <v>2466</v>
      </c>
      <c r="B7464" s="12" t="s">
        <v>81</v>
      </c>
      <c r="C7464" s="12" t="s">
        <v>88</v>
      </c>
      <c r="D7464" s="12" t="s">
        <v>2468</v>
      </c>
      <c r="E7464" s="11">
        <v>6134</v>
      </c>
      <c r="F7464" s="12"/>
      <c r="G7464" s="84" t="s">
        <v>3081</v>
      </c>
      <c r="H7464" s="13" t="s">
        <v>21</v>
      </c>
      <c r="I7464" s="2">
        <v>348600</v>
      </c>
      <c r="J7464" s="2">
        <v>343600</v>
      </c>
      <c r="K7464" s="2">
        <v>100080</v>
      </c>
      <c r="L7464" s="2">
        <f t="shared" si="6431"/>
        <v>207000</v>
      </c>
      <c r="M7464" s="2">
        <v>0</v>
      </c>
      <c r="N7464" s="2">
        <v>207000</v>
      </c>
      <c r="O7464" s="2">
        <v>0</v>
      </c>
      <c r="P7464" s="2">
        <f t="shared" si="6433"/>
        <v>307080</v>
      </c>
      <c r="Q7464" s="2">
        <f t="shared" si="6439"/>
        <v>89.371362048894071</v>
      </c>
    </row>
    <row r="7465" spans="1:17">
      <c r="A7465" s="12" t="s">
        <v>2466</v>
      </c>
      <c r="B7465" s="12" t="s">
        <v>81</v>
      </c>
      <c r="C7465" s="12" t="s">
        <v>88</v>
      </c>
      <c r="D7465" s="12" t="s">
        <v>2468</v>
      </c>
      <c r="E7465" s="11">
        <v>6134</v>
      </c>
      <c r="F7465" s="12" t="s">
        <v>2474</v>
      </c>
      <c r="G7465" s="84" t="s">
        <v>3081</v>
      </c>
      <c r="H7465" s="13" t="s">
        <v>2475</v>
      </c>
      <c r="I7465" s="2">
        <v>50000</v>
      </c>
      <c r="J7465" s="2">
        <v>0</v>
      </c>
      <c r="K7465" s="2">
        <v>0</v>
      </c>
      <c r="L7465" s="2">
        <f t="shared" si="6431"/>
        <v>0</v>
      </c>
      <c r="M7465" s="2"/>
      <c r="N7465" s="2"/>
      <c r="O7465" s="2"/>
      <c r="P7465" s="2">
        <f t="shared" si="6433"/>
        <v>0</v>
      </c>
      <c r="Q7465" s="2" t="str">
        <f t="shared" si="6439"/>
        <v>-</v>
      </c>
    </row>
    <row r="7466" spans="1:17">
      <c r="A7466" s="12" t="s">
        <v>2466</v>
      </c>
      <c r="B7466" s="12" t="s">
        <v>81</v>
      </c>
      <c r="C7466" s="12" t="s">
        <v>88</v>
      </c>
      <c r="D7466" s="12" t="s">
        <v>2468</v>
      </c>
      <c r="E7466" s="11">
        <v>6134</v>
      </c>
      <c r="F7466" s="12" t="s">
        <v>2476</v>
      </c>
      <c r="G7466" s="84" t="s">
        <v>3081</v>
      </c>
      <c r="H7466" s="13" t="s">
        <v>2477</v>
      </c>
      <c r="I7466" s="2">
        <v>5000</v>
      </c>
      <c r="J7466" s="2">
        <v>0</v>
      </c>
      <c r="K7466" s="2">
        <v>0</v>
      </c>
      <c r="L7466" s="2">
        <f t="shared" si="6431"/>
        <v>0</v>
      </c>
      <c r="M7466" s="2"/>
      <c r="N7466" s="2"/>
      <c r="O7466" s="2"/>
      <c r="P7466" s="2">
        <f t="shared" si="6433"/>
        <v>0</v>
      </c>
      <c r="Q7466" s="2" t="str">
        <f t="shared" si="6439"/>
        <v>-</v>
      </c>
    </row>
    <row r="7467" spans="1:17">
      <c r="A7467" s="17" t="s">
        <v>2466</v>
      </c>
      <c r="B7467" s="17" t="s">
        <v>81</v>
      </c>
      <c r="C7467" s="17" t="s">
        <v>88</v>
      </c>
      <c r="D7467" s="17" t="s">
        <v>2468</v>
      </c>
      <c r="E7467" s="17" t="s">
        <v>2478</v>
      </c>
      <c r="F7467" s="12" t="s">
        <v>0</v>
      </c>
      <c r="G7467" s="84" t="s">
        <v>0</v>
      </c>
      <c r="H7467" s="18" t="s">
        <v>22</v>
      </c>
      <c r="I7467" s="3">
        <v>88500</v>
      </c>
      <c r="J7467" s="3">
        <f t="shared" ref="J7467:K7467" si="6446">SUM(J7468:J7469)</f>
        <v>88500</v>
      </c>
      <c r="K7467" s="3">
        <f t="shared" si="6446"/>
        <v>62000</v>
      </c>
      <c r="L7467" s="3">
        <f t="shared" si="6431"/>
        <v>15000</v>
      </c>
      <c r="M7467" s="3">
        <f t="shared" ref="M7467:O7467" si="6447">SUM(M7468:M7469)</f>
        <v>5000</v>
      </c>
      <c r="N7467" s="3">
        <f t="shared" si="6447"/>
        <v>5000</v>
      </c>
      <c r="O7467" s="3">
        <f t="shared" si="6447"/>
        <v>5000</v>
      </c>
      <c r="P7467" s="3">
        <f t="shared" si="6433"/>
        <v>77000</v>
      </c>
      <c r="Q7467" s="3">
        <f t="shared" si="6439"/>
        <v>87.005649717514117</v>
      </c>
    </row>
    <row r="7468" spans="1:17">
      <c r="A7468" s="12" t="s">
        <v>2466</v>
      </c>
      <c r="B7468" s="12" t="s">
        <v>81</v>
      </c>
      <c r="C7468" s="12" t="s">
        <v>88</v>
      </c>
      <c r="D7468" s="12" t="s">
        <v>2468</v>
      </c>
      <c r="E7468" s="11">
        <v>6135</v>
      </c>
      <c r="F7468" s="12"/>
      <c r="G7468" s="84" t="s">
        <v>3081</v>
      </c>
      <c r="H7468" s="13" t="s">
        <v>22</v>
      </c>
      <c r="I7468" s="2">
        <v>88500</v>
      </c>
      <c r="J7468" s="2">
        <v>88500</v>
      </c>
      <c r="K7468" s="2">
        <v>62000</v>
      </c>
      <c r="L7468" s="2">
        <f t="shared" si="6431"/>
        <v>15000</v>
      </c>
      <c r="M7468" s="2">
        <v>5000</v>
      </c>
      <c r="N7468" s="2">
        <v>5000</v>
      </c>
      <c r="O7468" s="2">
        <v>5000</v>
      </c>
      <c r="P7468" s="2">
        <f t="shared" si="6433"/>
        <v>77000</v>
      </c>
      <c r="Q7468" s="2">
        <f t="shared" si="6439"/>
        <v>87.005649717514117</v>
      </c>
    </row>
    <row r="7469" spans="1:17">
      <c r="A7469" s="12" t="s">
        <v>2466</v>
      </c>
      <c r="B7469" s="12" t="s">
        <v>81</v>
      </c>
      <c r="C7469" s="12" t="s">
        <v>88</v>
      </c>
      <c r="D7469" s="12" t="s">
        <v>2468</v>
      </c>
      <c r="E7469" s="11">
        <v>6135</v>
      </c>
      <c r="F7469" s="12" t="s">
        <v>2479</v>
      </c>
      <c r="G7469" s="84" t="s">
        <v>3081</v>
      </c>
      <c r="H7469" s="13" t="s">
        <v>22</v>
      </c>
      <c r="I7469" s="2">
        <v>0</v>
      </c>
      <c r="J7469" s="2">
        <v>0</v>
      </c>
      <c r="K7469" s="2">
        <v>0</v>
      </c>
      <c r="L7469" s="2">
        <f t="shared" si="6431"/>
        <v>0</v>
      </c>
      <c r="M7469" s="2"/>
      <c r="N7469" s="2"/>
      <c r="O7469" s="2"/>
      <c r="P7469" s="2">
        <f t="shared" si="6433"/>
        <v>0</v>
      </c>
      <c r="Q7469" s="2" t="str">
        <f t="shared" si="6439"/>
        <v>-</v>
      </c>
    </row>
    <row r="7470" spans="1:17">
      <c r="A7470" s="17" t="s">
        <v>2466</v>
      </c>
      <c r="B7470" s="17" t="s">
        <v>81</v>
      </c>
      <c r="C7470" s="17" t="s">
        <v>88</v>
      </c>
      <c r="D7470" s="17" t="s">
        <v>2468</v>
      </c>
      <c r="E7470" s="17" t="s">
        <v>2480</v>
      </c>
      <c r="F7470" s="12" t="s">
        <v>0</v>
      </c>
      <c r="G7470" s="84" t="s">
        <v>0</v>
      </c>
      <c r="H7470" s="18" t="s">
        <v>23</v>
      </c>
      <c r="I7470" s="3">
        <v>33000</v>
      </c>
      <c r="J7470" s="3">
        <f t="shared" ref="J7470:K7470" si="6448">SUM(J7471:J7472)</f>
        <v>33000</v>
      </c>
      <c r="K7470" s="3">
        <f t="shared" si="6448"/>
        <v>12039</v>
      </c>
      <c r="L7470" s="3">
        <f t="shared" si="6431"/>
        <v>12000</v>
      </c>
      <c r="M7470" s="3">
        <f t="shared" ref="M7470:O7470" si="6449">SUM(M7471:M7472)</f>
        <v>4000</v>
      </c>
      <c r="N7470" s="3">
        <f t="shared" si="6449"/>
        <v>4000</v>
      </c>
      <c r="O7470" s="3">
        <f t="shared" si="6449"/>
        <v>4000</v>
      </c>
      <c r="P7470" s="3">
        <f t="shared" si="6433"/>
        <v>24039</v>
      </c>
      <c r="Q7470" s="3">
        <f t="shared" si="6439"/>
        <v>72.845454545454544</v>
      </c>
    </row>
    <row r="7471" spans="1:17">
      <c r="A7471" s="12" t="s">
        <v>2466</v>
      </c>
      <c r="B7471" s="12" t="s">
        <v>81</v>
      </c>
      <c r="C7471" s="12" t="s">
        <v>88</v>
      </c>
      <c r="D7471" s="12" t="s">
        <v>2468</v>
      </c>
      <c r="E7471" s="11">
        <v>6136</v>
      </c>
      <c r="F7471" s="12"/>
      <c r="G7471" s="84" t="s">
        <v>3081</v>
      </c>
      <c r="H7471" s="13" t="s">
        <v>23</v>
      </c>
      <c r="I7471" s="2">
        <v>33000</v>
      </c>
      <c r="J7471" s="2">
        <v>33000</v>
      </c>
      <c r="K7471" s="2">
        <v>12039</v>
      </c>
      <c r="L7471" s="2">
        <f t="shared" si="6431"/>
        <v>12000</v>
      </c>
      <c r="M7471" s="2">
        <v>4000</v>
      </c>
      <c r="N7471" s="2">
        <v>4000</v>
      </c>
      <c r="O7471" s="2">
        <v>4000</v>
      </c>
      <c r="P7471" s="2">
        <f t="shared" si="6433"/>
        <v>24039</v>
      </c>
      <c r="Q7471" s="2">
        <f t="shared" si="6439"/>
        <v>72.845454545454544</v>
      </c>
    </row>
    <row r="7472" spans="1:17">
      <c r="A7472" s="12" t="s">
        <v>2466</v>
      </c>
      <c r="B7472" s="12" t="s">
        <v>81</v>
      </c>
      <c r="C7472" s="12" t="s">
        <v>88</v>
      </c>
      <c r="D7472" s="12" t="s">
        <v>2468</v>
      </c>
      <c r="E7472" s="11">
        <v>6136</v>
      </c>
      <c r="F7472" s="12" t="s">
        <v>2481</v>
      </c>
      <c r="G7472" s="84" t="s">
        <v>3081</v>
      </c>
      <c r="H7472" s="13" t="s">
        <v>23</v>
      </c>
      <c r="I7472" s="2">
        <v>0</v>
      </c>
      <c r="J7472" s="2">
        <v>0</v>
      </c>
      <c r="K7472" s="2">
        <v>0</v>
      </c>
      <c r="L7472" s="2">
        <f t="shared" si="6431"/>
        <v>0</v>
      </c>
      <c r="M7472" s="2"/>
      <c r="N7472" s="2"/>
      <c r="O7472" s="2"/>
      <c r="P7472" s="2">
        <f t="shared" si="6433"/>
        <v>0</v>
      </c>
      <c r="Q7472" s="2" t="str">
        <f t="shared" si="6439"/>
        <v>-</v>
      </c>
    </row>
    <row r="7473" spans="1:17">
      <c r="A7473" s="17" t="s">
        <v>2466</v>
      </c>
      <c r="B7473" s="17" t="s">
        <v>81</v>
      </c>
      <c r="C7473" s="17" t="s">
        <v>88</v>
      </c>
      <c r="D7473" s="17" t="s">
        <v>2468</v>
      </c>
      <c r="E7473" s="17" t="s">
        <v>437</v>
      </c>
      <c r="F7473" s="12" t="s">
        <v>0</v>
      </c>
      <c r="G7473" s="84" t="s">
        <v>0</v>
      </c>
      <c r="H7473" s="18" t="s">
        <v>24</v>
      </c>
      <c r="I7473" s="3">
        <v>135250</v>
      </c>
      <c r="J7473" s="3">
        <f t="shared" ref="J7473:K7473" si="6450">SUM(J7474:J7475)</f>
        <v>124000</v>
      </c>
      <c r="K7473" s="3">
        <f t="shared" si="6450"/>
        <v>40000</v>
      </c>
      <c r="L7473" s="3">
        <f t="shared" si="6431"/>
        <v>84000</v>
      </c>
      <c r="M7473" s="3">
        <f t="shared" ref="M7473:O7473" si="6451">SUM(M7474:M7475)</f>
        <v>24000</v>
      </c>
      <c r="N7473" s="3">
        <f t="shared" si="6451"/>
        <v>50000</v>
      </c>
      <c r="O7473" s="3">
        <f t="shared" si="6451"/>
        <v>10000</v>
      </c>
      <c r="P7473" s="3">
        <f t="shared" si="6433"/>
        <v>124000</v>
      </c>
      <c r="Q7473" s="3">
        <f t="shared" si="6439"/>
        <v>100</v>
      </c>
    </row>
    <row r="7474" spans="1:17">
      <c r="A7474" s="12" t="s">
        <v>2466</v>
      </c>
      <c r="B7474" s="12" t="s">
        <v>81</v>
      </c>
      <c r="C7474" s="12" t="s">
        <v>88</v>
      </c>
      <c r="D7474" s="12" t="s">
        <v>2468</v>
      </c>
      <c r="E7474" s="11">
        <v>6137</v>
      </c>
      <c r="F7474" s="12"/>
      <c r="G7474" s="84" t="s">
        <v>3081</v>
      </c>
      <c r="H7474" s="13" t="s">
        <v>24</v>
      </c>
      <c r="I7474" s="2">
        <v>124000</v>
      </c>
      <c r="J7474" s="2">
        <v>124000</v>
      </c>
      <c r="K7474" s="2">
        <v>40000</v>
      </c>
      <c r="L7474" s="2">
        <f t="shared" si="6431"/>
        <v>84000</v>
      </c>
      <c r="M7474" s="2">
        <v>24000</v>
      </c>
      <c r="N7474" s="2">
        <v>50000</v>
      </c>
      <c r="O7474" s="2">
        <v>10000</v>
      </c>
      <c r="P7474" s="2">
        <f t="shared" si="6433"/>
        <v>124000</v>
      </c>
      <c r="Q7474" s="2">
        <f t="shared" si="6439"/>
        <v>100</v>
      </c>
    </row>
    <row r="7475" spans="1:17" s="99" customFormat="1">
      <c r="A7475" s="94" t="s">
        <v>2466</v>
      </c>
      <c r="B7475" s="94" t="s">
        <v>81</v>
      </c>
      <c r="C7475" s="94" t="s">
        <v>88</v>
      </c>
      <c r="D7475" s="94" t="s">
        <v>2468</v>
      </c>
      <c r="E7475" s="95">
        <v>6137</v>
      </c>
      <c r="F7475" s="94" t="s">
        <v>2482</v>
      </c>
      <c r="G7475" s="96" t="s">
        <v>3081</v>
      </c>
      <c r="H7475" s="97" t="s">
        <v>2483</v>
      </c>
      <c r="I7475" s="98">
        <v>11250</v>
      </c>
      <c r="J7475" s="98">
        <v>0</v>
      </c>
      <c r="K7475" s="98">
        <v>0</v>
      </c>
      <c r="L7475" s="98">
        <f t="shared" si="6431"/>
        <v>0</v>
      </c>
      <c r="M7475" s="98"/>
      <c r="N7475" s="98"/>
      <c r="O7475" s="98"/>
      <c r="P7475" s="98">
        <f t="shared" si="6433"/>
        <v>0</v>
      </c>
      <c r="Q7475" s="98" t="str">
        <f t="shared" si="6439"/>
        <v>-</v>
      </c>
    </row>
    <row r="7476" spans="1:17">
      <c r="A7476" s="12" t="s">
        <v>2466</v>
      </c>
      <c r="B7476" s="12" t="s">
        <v>81</v>
      </c>
      <c r="C7476" s="12" t="s">
        <v>88</v>
      </c>
      <c r="D7476" s="12" t="s">
        <v>2468</v>
      </c>
      <c r="E7476" s="11">
        <v>6138</v>
      </c>
      <c r="F7476" s="12"/>
      <c r="G7476" s="84" t="s">
        <v>3081</v>
      </c>
      <c r="H7476" s="13" t="s">
        <v>25</v>
      </c>
      <c r="I7476" s="2">
        <v>29000</v>
      </c>
      <c r="J7476" s="2">
        <v>29000</v>
      </c>
      <c r="K7476" s="2">
        <v>19446</v>
      </c>
      <c r="L7476" s="2">
        <f t="shared" si="6431"/>
        <v>9000</v>
      </c>
      <c r="M7476" s="2">
        <v>3000</v>
      </c>
      <c r="N7476" s="2">
        <v>3000</v>
      </c>
      <c r="O7476" s="2">
        <v>3000</v>
      </c>
      <c r="P7476" s="2">
        <f t="shared" si="6433"/>
        <v>28446</v>
      </c>
      <c r="Q7476" s="2">
        <f t="shared" si="6439"/>
        <v>98.089655172413785</v>
      </c>
    </row>
    <row r="7477" spans="1:17">
      <c r="A7477" s="17" t="s">
        <v>2466</v>
      </c>
      <c r="B7477" s="17" t="s">
        <v>81</v>
      </c>
      <c r="C7477" s="17" t="s">
        <v>88</v>
      </c>
      <c r="D7477" s="17" t="s">
        <v>2468</v>
      </c>
      <c r="E7477" s="17" t="s">
        <v>99</v>
      </c>
      <c r="F7477" s="12" t="s">
        <v>0</v>
      </c>
      <c r="G7477" s="84" t="s">
        <v>0</v>
      </c>
      <c r="H7477" s="18" t="s">
        <v>26</v>
      </c>
      <c r="I7477" s="3">
        <v>297800</v>
      </c>
      <c r="J7477" s="3">
        <f t="shared" ref="J7477:K7477" si="6452">SUM(J7478:J7482)</f>
        <v>130300</v>
      </c>
      <c r="K7477" s="3">
        <f t="shared" si="6452"/>
        <v>53495</v>
      </c>
      <c r="L7477" s="3">
        <f t="shared" si="6431"/>
        <v>41900</v>
      </c>
      <c r="M7477" s="3">
        <f t="shared" ref="M7477:O7477" si="6453">SUM(M7478:M7482)</f>
        <v>17300</v>
      </c>
      <c r="N7477" s="3">
        <f t="shared" si="6453"/>
        <v>12300</v>
      </c>
      <c r="O7477" s="3">
        <f t="shared" si="6453"/>
        <v>12300</v>
      </c>
      <c r="P7477" s="3">
        <f t="shared" si="6433"/>
        <v>95395</v>
      </c>
      <c r="Q7477" s="3">
        <f t="shared" si="6439"/>
        <v>73.211818879508826</v>
      </c>
    </row>
    <row r="7478" spans="1:17">
      <c r="A7478" s="12" t="s">
        <v>2466</v>
      </c>
      <c r="B7478" s="12" t="s">
        <v>81</v>
      </c>
      <c r="C7478" s="12" t="s">
        <v>88</v>
      </c>
      <c r="D7478" s="12" t="s">
        <v>2468</v>
      </c>
      <c r="E7478" s="11">
        <v>6139</v>
      </c>
      <c r="F7478" s="12"/>
      <c r="G7478" s="84" t="s">
        <v>3081</v>
      </c>
      <c r="H7478" s="13" t="s">
        <v>26</v>
      </c>
      <c r="I7478" s="2">
        <v>95300</v>
      </c>
      <c r="J7478" s="2">
        <v>95300</v>
      </c>
      <c r="K7478" s="2">
        <v>40700</v>
      </c>
      <c r="L7478" s="2">
        <f t="shared" si="6431"/>
        <v>30000</v>
      </c>
      <c r="M7478" s="2">
        <v>10000</v>
      </c>
      <c r="N7478" s="2">
        <v>10000</v>
      </c>
      <c r="O7478" s="2">
        <v>10000</v>
      </c>
      <c r="P7478" s="2">
        <f t="shared" si="6433"/>
        <v>70700</v>
      </c>
      <c r="Q7478" s="2">
        <f t="shared" si="6439"/>
        <v>74.186778593913957</v>
      </c>
    </row>
    <row r="7479" spans="1:17">
      <c r="A7479" s="12" t="s">
        <v>2466</v>
      </c>
      <c r="B7479" s="12" t="s">
        <v>81</v>
      </c>
      <c r="C7479" s="12" t="s">
        <v>88</v>
      </c>
      <c r="D7479" s="12" t="s">
        <v>2468</v>
      </c>
      <c r="E7479" s="11">
        <v>6139</v>
      </c>
      <c r="F7479" s="12" t="s">
        <v>2484</v>
      </c>
      <c r="G7479" s="84" t="s">
        <v>3081</v>
      </c>
      <c r="H7479" s="13" t="s">
        <v>108</v>
      </c>
      <c r="I7479" s="2">
        <v>30000</v>
      </c>
      <c r="J7479" s="2">
        <v>30000</v>
      </c>
      <c r="K7479" s="2">
        <v>12795</v>
      </c>
      <c r="L7479" s="2">
        <f t="shared" si="6431"/>
        <v>6900</v>
      </c>
      <c r="M7479" s="2">
        <v>2300</v>
      </c>
      <c r="N7479" s="2">
        <v>2300</v>
      </c>
      <c r="O7479" s="2">
        <v>2300</v>
      </c>
      <c r="P7479" s="2">
        <f t="shared" si="6433"/>
        <v>19695</v>
      </c>
      <c r="Q7479" s="2">
        <f t="shared" si="6439"/>
        <v>65.649999999999991</v>
      </c>
    </row>
    <row r="7480" spans="1:17" s="99" customFormat="1">
      <c r="A7480" s="94" t="s">
        <v>2466</v>
      </c>
      <c r="B7480" s="94" t="s">
        <v>81</v>
      </c>
      <c r="C7480" s="94" t="s">
        <v>88</v>
      </c>
      <c r="D7480" s="94" t="s">
        <v>2468</v>
      </c>
      <c r="E7480" s="95">
        <v>6139</v>
      </c>
      <c r="F7480" s="94" t="s">
        <v>2485</v>
      </c>
      <c r="G7480" s="96" t="s">
        <v>3081</v>
      </c>
      <c r="H7480" s="97" t="s">
        <v>2486</v>
      </c>
      <c r="I7480" s="98">
        <v>145000</v>
      </c>
      <c r="J7480" s="98">
        <v>0</v>
      </c>
      <c r="K7480" s="98">
        <v>0</v>
      </c>
      <c r="L7480" s="98">
        <f t="shared" si="6431"/>
        <v>0</v>
      </c>
      <c r="M7480" s="98"/>
      <c r="N7480" s="98"/>
      <c r="O7480" s="98"/>
      <c r="P7480" s="98">
        <f t="shared" si="6433"/>
        <v>0</v>
      </c>
      <c r="Q7480" s="98" t="str">
        <f t="shared" si="6439"/>
        <v>-</v>
      </c>
    </row>
    <row r="7481" spans="1:17" ht="22.5">
      <c r="A7481" s="12" t="s">
        <v>2466</v>
      </c>
      <c r="B7481" s="12" t="s">
        <v>81</v>
      </c>
      <c r="C7481" s="12" t="s">
        <v>88</v>
      </c>
      <c r="D7481" s="12" t="s">
        <v>2468</v>
      </c>
      <c r="E7481" s="11">
        <v>6139</v>
      </c>
      <c r="F7481" s="12" t="s">
        <v>2487</v>
      </c>
      <c r="G7481" s="84" t="s">
        <v>3081</v>
      </c>
      <c r="H7481" s="13" t="s">
        <v>114</v>
      </c>
      <c r="I7481" s="2">
        <v>5000</v>
      </c>
      <c r="J7481" s="2">
        <v>5000</v>
      </c>
      <c r="K7481" s="2">
        <v>0</v>
      </c>
      <c r="L7481" s="2">
        <f t="shared" si="6431"/>
        <v>5000</v>
      </c>
      <c r="M7481" s="2">
        <v>5000</v>
      </c>
      <c r="N7481" s="2">
        <v>0</v>
      </c>
      <c r="O7481" s="2">
        <v>0</v>
      </c>
      <c r="P7481" s="2">
        <f t="shared" si="6433"/>
        <v>5000</v>
      </c>
      <c r="Q7481" s="2">
        <f t="shared" si="6439"/>
        <v>100</v>
      </c>
    </row>
    <row r="7482" spans="1:17" s="99" customFormat="1">
      <c r="A7482" s="94" t="s">
        <v>2466</v>
      </c>
      <c r="B7482" s="94" t="s">
        <v>81</v>
      </c>
      <c r="C7482" s="94" t="s">
        <v>88</v>
      </c>
      <c r="D7482" s="94" t="s">
        <v>2468</v>
      </c>
      <c r="E7482" s="95">
        <v>6139</v>
      </c>
      <c r="F7482" s="94" t="s">
        <v>2488</v>
      </c>
      <c r="G7482" s="96" t="s">
        <v>3081</v>
      </c>
      <c r="H7482" s="97" t="s">
        <v>2489</v>
      </c>
      <c r="I7482" s="98">
        <v>22500</v>
      </c>
      <c r="J7482" s="98">
        <v>0</v>
      </c>
      <c r="K7482" s="98">
        <v>0</v>
      </c>
      <c r="L7482" s="98">
        <f t="shared" si="6431"/>
        <v>0</v>
      </c>
      <c r="M7482" s="98"/>
      <c r="N7482" s="98"/>
      <c r="O7482" s="98"/>
      <c r="P7482" s="98">
        <f t="shared" si="6433"/>
        <v>0</v>
      </c>
      <c r="Q7482" s="98" t="str">
        <f t="shared" si="6439"/>
        <v>-</v>
      </c>
    </row>
    <row r="7483" spans="1:17" ht="22.5">
      <c r="A7483" s="17" t="s">
        <v>0</v>
      </c>
      <c r="B7483" s="17" t="s">
        <v>0</v>
      </c>
      <c r="C7483" s="17" t="s">
        <v>0</v>
      </c>
      <c r="D7483" s="18" t="s">
        <v>0</v>
      </c>
      <c r="E7483" s="18" t="s">
        <v>0</v>
      </c>
      <c r="F7483" s="18" t="s">
        <v>0</v>
      </c>
      <c r="G7483" s="81" t="s">
        <v>0</v>
      </c>
      <c r="H7483" s="24" t="s">
        <v>36</v>
      </c>
      <c r="I7483" s="29">
        <v>394100</v>
      </c>
      <c r="J7483" s="29">
        <f t="shared" ref="J7483:K7483" si="6454">SUM(J7484)</f>
        <v>254100</v>
      </c>
      <c r="K7483" s="29">
        <f t="shared" si="6454"/>
        <v>0</v>
      </c>
      <c r="L7483" s="29">
        <f t="shared" si="6431"/>
        <v>0</v>
      </c>
      <c r="M7483" s="29">
        <f t="shared" ref="M7483:O7483" si="6455">SUM(M7484)</f>
        <v>0</v>
      </c>
      <c r="N7483" s="29">
        <f t="shared" si="6455"/>
        <v>0</v>
      </c>
      <c r="O7483" s="29">
        <f t="shared" si="6455"/>
        <v>0</v>
      </c>
      <c r="P7483" s="29">
        <f t="shared" si="6433"/>
        <v>0</v>
      </c>
      <c r="Q7483" s="29">
        <f t="shared" si="6439"/>
        <v>0</v>
      </c>
    </row>
    <row r="7484" spans="1:17">
      <c r="A7484" s="12" t="s">
        <v>2466</v>
      </c>
      <c r="B7484" s="12" t="s">
        <v>81</v>
      </c>
      <c r="C7484" s="12" t="s">
        <v>88</v>
      </c>
      <c r="D7484" s="12" t="s">
        <v>2468</v>
      </c>
      <c r="E7484" s="18" t="s">
        <v>28</v>
      </c>
      <c r="F7484" s="18" t="s">
        <v>0</v>
      </c>
      <c r="G7484" s="81" t="s">
        <v>0</v>
      </c>
      <c r="H7484" s="18" t="s">
        <v>29</v>
      </c>
      <c r="I7484" s="3">
        <v>394100</v>
      </c>
      <c r="J7484" s="3">
        <f t="shared" ref="J7484" si="6456">SUM(J7485,J7489)</f>
        <v>254100</v>
      </c>
      <c r="K7484" s="3">
        <f t="shared" ref="K7484" si="6457">SUM(K7485,K7489)</f>
        <v>0</v>
      </c>
      <c r="L7484" s="3">
        <f t="shared" si="6431"/>
        <v>0</v>
      </c>
      <c r="M7484" s="3">
        <f t="shared" ref="M7484:O7484" si="6458">SUM(M7485,M7489)</f>
        <v>0</v>
      </c>
      <c r="N7484" s="3">
        <f t="shared" si="6458"/>
        <v>0</v>
      </c>
      <c r="O7484" s="3">
        <f t="shared" si="6458"/>
        <v>0</v>
      </c>
      <c r="P7484" s="3">
        <f t="shared" si="6433"/>
        <v>0</v>
      </c>
      <c r="Q7484" s="3">
        <f t="shared" si="6439"/>
        <v>0</v>
      </c>
    </row>
    <row r="7485" spans="1:17">
      <c r="A7485" s="17" t="s">
        <v>2466</v>
      </c>
      <c r="B7485" s="17" t="s">
        <v>81</v>
      </c>
      <c r="C7485" s="17" t="s">
        <v>88</v>
      </c>
      <c r="D7485" s="17" t="s">
        <v>2468</v>
      </c>
      <c r="E7485" s="17" t="s">
        <v>115</v>
      </c>
      <c r="F7485" s="12" t="s">
        <v>0</v>
      </c>
      <c r="G7485" s="84" t="s">
        <v>0</v>
      </c>
      <c r="H7485" s="18" t="s">
        <v>32</v>
      </c>
      <c r="I7485" s="3">
        <v>390000</v>
      </c>
      <c r="J7485" s="3">
        <f t="shared" ref="J7485" si="6459">SUM(J7486:J7488)</f>
        <v>250000</v>
      </c>
      <c r="K7485" s="3">
        <f t="shared" ref="K7485" si="6460">SUM(K7486:K7488)</f>
        <v>0</v>
      </c>
      <c r="L7485" s="3">
        <f t="shared" si="6431"/>
        <v>0</v>
      </c>
      <c r="M7485" s="3">
        <f t="shared" ref="M7485:O7485" si="6461">SUM(M7486:M7488)</f>
        <v>0</v>
      </c>
      <c r="N7485" s="3">
        <f t="shared" si="6461"/>
        <v>0</v>
      </c>
      <c r="O7485" s="3">
        <f t="shared" si="6461"/>
        <v>0</v>
      </c>
      <c r="P7485" s="3">
        <f t="shared" si="6433"/>
        <v>0</v>
      </c>
      <c r="Q7485" s="3">
        <f t="shared" si="6439"/>
        <v>0</v>
      </c>
    </row>
    <row r="7486" spans="1:17">
      <c r="A7486" s="12" t="s">
        <v>2466</v>
      </c>
      <c r="B7486" s="12" t="s">
        <v>81</v>
      </c>
      <c r="C7486" s="12" t="s">
        <v>88</v>
      </c>
      <c r="D7486" s="12" t="s">
        <v>2468</v>
      </c>
      <c r="E7486" s="11">
        <v>6143</v>
      </c>
      <c r="F7486" s="12" t="s">
        <v>2490</v>
      </c>
      <c r="G7486" s="84" t="s">
        <v>3081</v>
      </c>
      <c r="H7486" s="13" t="s">
        <v>2491</v>
      </c>
      <c r="I7486" s="2">
        <v>115000</v>
      </c>
      <c r="J7486" s="2">
        <v>0</v>
      </c>
      <c r="K7486" s="2">
        <v>0</v>
      </c>
      <c r="L7486" s="2">
        <f t="shared" si="6431"/>
        <v>0</v>
      </c>
      <c r="M7486" s="2"/>
      <c r="N7486" s="2"/>
      <c r="O7486" s="2"/>
      <c r="P7486" s="2">
        <f t="shared" si="6433"/>
        <v>0</v>
      </c>
      <c r="Q7486" s="2" t="str">
        <f t="shared" si="6439"/>
        <v>-</v>
      </c>
    </row>
    <row r="7487" spans="1:17">
      <c r="A7487" s="12" t="s">
        <v>2466</v>
      </c>
      <c r="B7487" s="12" t="s">
        <v>81</v>
      </c>
      <c r="C7487" s="12" t="s">
        <v>88</v>
      </c>
      <c r="D7487" s="12" t="s">
        <v>2468</v>
      </c>
      <c r="E7487" s="11">
        <v>6143</v>
      </c>
      <c r="F7487" s="12" t="s">
        <v>2492</v>
      </c>
      <c r="G7487" s="84" t="s">
        <v>3081</v>
      </c>
      <c r="H7487" s="13" t="s">
        <v>2493</v>
      </c>
      <c r="I7487" s="2">
        <v>50000</v>
      </c>
      <c r="J7487" s="2">
        <v>50000</v>
      </c>
      <c r="K7487" s="2">
        <v>0</v>
      </c>
      <c r="L7487" s="2">
        <f t="shared" si="6431"/>
        <v>0</v>
      </c>
      <c r="M7487" s="2">
        <v>0</v>
      </c>
      <c r="N7487" s="2">
        <v>0</v>
      </c>
      <c r="O7487" s="2">
        <v>0</v>
      </c>
      <c r="P7487" s="2">
        <f t="shared" si="6433"/>
        <v>0</v>
      </c>
      <c r="Q7487" s="2">
        <f t="shared" si="6439"/>
        <v>0</v>
      </c>
    </row>
    <row r="7488" spans="1:17">
      <c r="A7488" s="12" t="s">
        <v>2466</v>
      </c>
      <c r="B7488" s="12" t="s">
        <v>81</v>
      </c>
      <c r="C7488" s="12" t="s">
        <v>88</v>
      </c>
      <c r="D7488" s="12" t="s">
        <v>2468</v>
      </c>
      <c r="E7488" s="11">
        <v>6143</v>
      </c>
      <c r="F7488" s="12" t="s">
        <v>2494</v>
      </c>
      <c r="G7488" s="84" t="s">
        <v>3081</v>
      </c>
      <c r="H7488" s="13" t="s">
        <v>2495</v>
      </c>
      <c r="I7488" s="2">
        <v>225000</v>
      </c>
      <c r="J7488" s="2">
        <v>200000</v>
      </c>
      <c r="K7488" s="2">
        <v>0</v>
      </c>
      <c r="L7488" s="2">
        <f t="shared" si="6431"/>
        <v>0</v>
      </c>
      <c r="M7488" s="2">
        <v>0</v>
      </c>
      <c r="N7488" s="2">
        <v>0</v>
      </c>
      <c r="O7488" s="2">
        <v>0</v>
      </c>
      <c r="P7488" s="2">
        <f t="shared" si="6433"/>
        <v>0</v>
      </c>
      <c r="Q7488" s="2">
        <f t="shared" si="6439"/>
        <v>0</v>
      </c>
    </row>
    <row r="7489" spans="1:17">
      <c r="A7489" s="17" t="s">
        <v>2466</v>
      </c>
      <c r="B7489" s="17" t="s">
        <v>81</v>
      </c>
      <c r="C7489" s="17" t="s">
        <v>88</v>
      </c>
      <c r="D7489" s="17" t="s">
        <v>2468</v>
      </c>
      <c r="E7489" s="17" t="s">
        <v>120</v>
      </c>
      <c r="F7489" s="12" t="s">
        <v>0</v>
      </c>
      <c r="G7489" s="84" t="s">
        <v>0</v>
      </c>
      <c r="H7489" s="18" t="s">
        <v>35</v>
      </c>
      <c r="I7489" s="3">
        <v>4100</v>
      </c>
      <c r="J7489" s="3">
        <f t="shared" ref="J7489:K7489" si="6462">SUM(J7490:J7491)</f>
        <v>4100</v>
      </c>
      <c r="K7489" s="3">
        <f t="shared" si="6462"/>
        <v>0</v>
      </c>
      <c r="L7489" s="3">
        <f t="shared" si="6431"/>
        <v>0</v>
      </c>
      <c r="M7489" s="3">
        <f t="shared" ref="M7489:O7489" si="6463">SUM(M7490:M7491)</f>
        <v>0</v>
      </c>
      <c r="N7489" s="3">
        <f t="shared" si="6463"/>
        <v>0</v>
      </c>
      <c r="O7489" s="3">
        <f t="shared" si="6463"/>
        <v>0</v>
      </c>
      <c r="P7489" s="3">
        <f t="shared" si="6433"/>
        <v>0</v>
      </c>
      <c r="Q7489" s="3">
        <f t="shared" si="6439"/>
        <v>0</v>
      </c>
    </row>
    <row r="7490" spans="1:17">
      <c r="A7490" s="12" t="s">
        <v>2466</v>
      </c>
      <c r="B7490" s="12" t="s">
        <v>81</v>
      </c>
      <c r="C7490" s="12" t="s">
        <v>88</v>
      </c>
      <c r="D7490" s="12" t="s">
        <v>2468</v>
      </c>
      <c r="E7490" s="11">
        <v>6148</v>
      </c>
      <c r="F7490" s="12" t="s">
        <v>2496</v>
      </c>
      <c r="G7490" s="84" t="s">
        <v>3081</v>
      </c>
      <c r="H7490" s="13" t="s">
        <v>403</v>
      </c>
      <c r="I7490" s="2">
        <v>100</v>
      </c>
      <c r="J7490" s="2">
        <v>100</v>
      </c>
      <c r="K7490" s="2">
        <v>0</v>
      </c>
      <c r="L7490" s="2">
        <f t="shared" si="6431"/>
        <v>0</v>
      </c>
      <c r="M7490" s="2">
        <v>0</v>
      </c>
      <c r="N7490" s="2">
        <v>0</v>
      </c>
      <c r="O7490" s="2">
        <v>0</v>
      </c>
      <c r="P7490" s="2">
        <f t="shared" si="6433"/>
        <v>0</v>
      </c>
      <c r="Q7490" s="2">
        <f t="shared" si="6439"/>
        <v>0</v>
      </c>
    </row>
    <row r="7491" spans="1:17">
      <c r="A7491" s="12" t="s">
        <v>2466</v>
      </c>
      <c r="B7491" s="12" t="s">
        <v>81</v>
      </c>
      <c r="C7491" s="12" t="s">
        <v>88</v>
      </c>
      <c r="D7491" s="12" t="s">
        <v>2468</v>
      </c>
      <c r="E7491" s="11">
        <v>6148</v>
      </c>
      <c r="F7491" s="12" t="s">
        <v>2497</v>
      </c>
      <c r="G7491" s="84" t="s">
        <v>3081</v>
      </c>
      <c r="H7491" s="13" t="s">
        <v>2498</v>
      </c>
      <c r="I7491" s="2">
        <v>4000</v>
      </c>
      <c r="J7491" s="2">
        <v>4000</v>
      </c>
      <c r="K7491" s="2">
        <v>0</v>
      </c>
      <c r="L7491" s="2">
        <f t="shared" si="6431"/>
        <v>0</v>
      </c>
      <c r="M7491" s="2"/>
      <c r="N7491" s="2"/>
      <c r="O7491" s="2"/>
      <c r="P7491" s="2">
        <f t="shared" si="6433"/>
        <v>0</v>
      </c>
      <c r="Q7491" s="2">
        <f t="shared" si="6439"/>
        <v>0</v>
      </c>
    </row>
    <row r="7492" spans="1:17" ht="22.5">
      <c r="A7492" s="17" t="s">
        <v>0</v>
      </c>
      <c r="B7492" s="17" t="s">
        <v>0</v>
      </c>
      <c r="C7492" s="17" t="s">
        <v>0</v>
      </c>
      <c r="D7492" s="18" t="s">
        <v>0</v>
      </c>
      <c r="E7492" s="18" t="s">
        <v>0</v>
      </c>
      <c r="F7492" s="18" t="s">
        <v>0</v>
      </c>
      <c r="G7492" s="81" t="s">
        <v>0</v>
      </c>
      <c r="H7492" s="24" t="s">
        <v>43</v>
      </c>
      <c r="I7492" s="29">
        <v>1540000</v>
      </c>
      <c r="J7492" s="29">
        <f t="shared" ref="J7492:K7492" si="6464">SUM(J7493)</f>
        <v>0</v>
      </c>
      <c r="K7492" s="29">
        <f t="shared" si="6464"/>
        <v>0</v>
      </c>
      <c r="L7492" s="29">
        <f t="shared" si="6431"/>
        <v>0</v>
      </c>
      <c r="M7492" s="29">
        <f t="shared" ref="M7492:O7492" si="6465">SUM(M7493)</f>
        <v>0</v>
      </c>
      <c r="N7492" s="29">
        <f t="shared" si="6465"/>
        <v>0</v>
      </c>
      <c r="O7492" s="29">
        <f t="shared" si="6465"/>
        <v>0</v>
      </c>
      <c r="P7492" s="29">
        <f t="shared" si="6433"/>
        <v>0</v>
      </c>
      <c r="Q7492" s="29" t="str">
        <f t="shared" si="6439"/>
        <v>-</v>
      </c>
    </row>
    <row r="7493" spans="1:17">
      <c r="A7493" s="12" t="s">
        <v>2466</v>
      </c>
      <c r="B7493" s="12" t="s">
        <v>81</v>
      </c>
      <c r="C7493" s="12" t="s">
        <v>88</v>
      </c>
      <c r="D7493" s="12" t="s">
        <v>2468</v>
      </c>
      <c r="E7493" s="18" t="s">
        <v>37</v>
      </c>
      <c r="F7493" s="18" t="s">
        <v>0</v>
      </c>
      <c r="G7493" s="81" t="s">
        <v>0</v>
      </c>
      <c r="H7493" s="18" t="s">
        <v>38</v>
      </c>
      <c r="I7493" s="3">
        <v>1540000</v>
      </c>
      <c r="J7493" s="3">
        <f t="shared" ref="J7493" si="6466">SUM(J7494,J7496)</f>
        <v>0</v>
      </c>
      <c r="K7493" s="3">
        <f t="shared" ref="K7493" si="6467">SUM(K7494,K7496)</f>
        <v>0</v>
      </c>
      <c r="L7493" s="3">
        <f t="shared" si="6431"/>
        <v>0</v>
      </c>
      <c r="M7493" s="3">
        <f t="shared" ref="M7493:O7493" si="6468">SUM(M7494,M7496)</f>
        <v>0</v>
      </c>
      <c r="N7493" s="3">
        <f t="shared" si="6468"/>
        <v>0</v>
      </c>
      <c r="O7493" s="3">
        <f t="shared" si="6468"/>
        <v>0</v>
      </c>
      <c r="P7493" s="3">
        <f t="shared" si="6433"/>
        <v>0</v>
      </c>
      <c r="Q7493" s="3" t="str">
        <f t="shared" si="6439"/>
        <v>-</v>
      </c>
    </row>
    <row r="7494" spans="1:17">
      <c r="A7494" s="17" t="s">
        <v>2466</v>
      </c>
      <c r="B7494" s="17" t="s">
        <v>81</v>
      </c>
      <c r="C7494" s="17" t="s">
        <v>88</v>
      </c>
      <c r="D7494" s="17" t="s">
        <v>2468</v>
      </c>
      <c r="E7494" s="17" t="s">
        <v>293</v>
      </c>
      <c r="F7494" s="12" t="s">
        <v>0</v>
      </c>
      <c r="G7494" s="84" t="s">
        <v>0</v>
      </c>
      <c r="H7494" s="18" t="s">
        <v>39</v>
      </c>
      <c r="I7494" s="3">
        <v>50000</v>
      </c>
      <c r="J7494" s="3">
        <f t="shared" ref="J7494:K7494" si="6469">SUM(J7495)</f>
        <v>0</v>
      </c>
      <c r="K7494" s="3">
        <f t="shared" si="6469"/>
        <v>0</v>
      </c>
      <c r="L7494" s="3">
        <f t="shared" si="6431"/>
        <v>0</v>
      </c>
      <c r="M7494" s="3">
        <f t="shared" ref="M7494:O7494" si="6470">SUM(M7495)</f>
        <v>0</v>
      </c>
      <c r="N7494" s="3">
        <f t="shared" si="6470"/>
        <v>0</v>
      </c>
      <c r="O7494" s="3">
        <f t="shared" si="6470"/>
        <v>0</v>
      </c>
      <c r="P7494" s="3">
        <f t="shared" si="6433"/>
        <v>0</v>
      </c>
      <c r="Q7494" s="3" t="str">
        <f t="shared" si="6439"/>
        <v>-</v>
      </c>
    </row>
    <row r="7495" spans="1:17" s="99" customFormat="1">
      <c r="A7495" s="94" t="s">
        <v>2466</v>
      </c>
      <c r="B7495" s="94" t="s">
        <v>81</v>
      </c>
      <c r="C7495" s="94" t="s">
        <v>88</v>
      </c>
      <c r="D7495" s="94" t="s">
        <v>2468</v>
      </c>
      <c r="E7495" s="95">
        <v>6151</v>
      </c>
      <c r="F7495" s="94"/>
      <c r="G7495" s="96" t="s">
        <v>3081</v>
      </c>
      <c r="H7495" s="97" t="s">
        <v>39</v>
      </c>
      <c r="I7495" s="98">
        <v>50000</v>
      </c>
      <c r="J7495" s="98">
        <v>0</v>
      </c>
      <c r="K7495" s="98">
        <v>0</v>
      </c>
      <c r="L7495" s="98">
        <f t="shared" si="6431"/>
        <v>0</v>
      </c>
      <c r="M7495" s="98"/>
      <c r="N7495" s="98"/>
      <c r="O7495" s="98"/>
      <c r="P7495" s="98">
        <f t="shared" si="6433"/>
        <v>0</v>
      </c>
      <c r="Q7495" s="98" t="str">
        <f t="shared" si="6439"/>
        <v>-</v>
      </c>
    </row>
    <row r="7496" spans="1:17">
      <c r="A7496" s="17" t="s">
        <v>2466</v>
      </c>
      <c r="B7496" s="17" t="s">
        <v>81</v>
      </c>
      <c r="C7496" s="17" t="s">
        <v>88</v>
      </c>
      <c r="D7496" s="17" t="s">
        <v>2468</v>
      </c>
      <c r="E7496" s="17" t="s">
        <v>407</v>
      </c>
      <c r="F7496" s="12" t="s">
        <v>0</v>
      </c>
      <c r="G7496" s="84" t="s">
        <v>0</v>
      </c>
      <c r="H7496" s="18" t="s">
        <v>40</v>
      </c>
      <c r="I7496" s="3">
        <v>1490000</v>
      </c>
      <c r="J7496" s="3">
        <f>SUM(J7497:J7499)</f>
        <v>0</v>
      </c>
      <c r="K7496" s="3">
        <f>SUM(K7497:K7499)</f>
        <v>0</v>
      </c>
      <c r="L7496" s="3">
        <f t="shared" si="6431"/>
        <v>0</v>
      </c>
      <c r="M7496" s="3">
        <f>SUM(M7497:M7499)</f>
        <v>0</v>
      </c>
      <c r="N7496" s="3">
        <f t="shared" ref="N7496:O7496" si="6471">SUM(N7497:N7499)</f>
        <v>0</v>
      </c>
      <c r="O7496" s="3">
        <f t="shared" si="6471"/>
        <v>0</v>
      </c>
      <c r="P7496" s="3">
        <f t="shared" si="6433"/>
        <v>0</v>
      </c>
      <c r="Q7496" s="3" t="str">
        <f t="shared" si="6439"/>
        <v>-</v>
      </c>
    </row>
    <row r="7497" spans="1:17" s="99" customFormat="1">
      <c r="A7497" s="94" t="s">
        <v>2466</v>
      </c>
      <c r="B7497" s="94" t="s">
        <v>81</v>
      </c>
      <c r="C7497" s="94" t="s">
        <v>88</v>
      </c>
      <c r="D7497" s="94" t="s">
        <v>2468</v>
      </c>
      <c r="E7497" s="95">
        <v>6152</v>
      </c>
      <c r="F7497" s="94" t="s">
        <v>2499</v>
      </c>
      <c r="G7497" s="96" t="s">
        <v>3086</v>
      </c>
      <c r="H7497" s="97" t="s">
        <v>2500</v>
      </c>
      <c r="I7497" s="98">
        <v>250000</v>
      </c>
      <c r="J7497" s="98">
        <v>0</v>
      </c>
      <c r="K7497" s="98">
        <v>0</v>
      </c>
      <c r="L7497" s="98">
        <f t="shared" si="6431"/>
        <v>0</v>
      </c>
      <c r="M7497" s="98"/>
      <c r="N7497" s="98"/>
      <c r="O7497" s="98"/>
      <c r="P7497" s="98">
        <f t="shared" si="6433"/>
        <v>0</v>
      </c>
      <c r="Q7497" s="98" t="str">
        <f t="shared" si="6439"/>
        <v>-</v>
      </c>
    </row>
    <row r="7498" spans="1:17" s="99" customFormat="1">
      <c r="A7498" s="94" t="s">
        <v>2466</v>
      </c>
      <c r="B7498" s="94" t="s">
        <v>81</v>
      </c>
      <c r="C7498" s="94" t="s">
        <v>88</v>
      </c>
      <c r="D7498" s="94" t="s">
        <v>2468</v>
      </c>
      <c r="E7498" s="95">
        <v>6152</v>
      </c>
      <c r="F7498" s="94" t="s">
        <v>2501</v>
      </c>
      <c r="G7498" s="96" t="s">
        <v>3096</v>
      </c>
      <c r="H7498" s="97" t="s">
        <v>2502</v>
      </c>
      <c r="I7498" s="98">
        <v>250000</v>
      </c>
      <c r="J7498" s="98">
        <v>0</v>
      </c>
      <c r="K7498" s="98">
        <v>0</v>
      </c>
      <c r="L7498" s="98">
        <f t="shared" si="6431"/>
        <v>0</v>
      </c>
      <c r="M7498" s="98"/>
      <c r="N7498" s="98"/>
      <c r="O7498" s="98"/>
      <c r="P7498" s="98">
        <f t="shared" si="6433"/>
        <v>0</v>
      </c>
      <c r="Q7498" s="98" t="str">
        <f t="shared" si="6439"/>
        <v>-</v>
      </c>
    </row>
    <row r="7499" spans="1:17" s="99" customFormat="1">
      <c r="A7499" s="94" t="s">
        <v>2466</v>
      </c>
      <c r="B7499" s="94" t="s">
        <v>81</v>
      </c>
      <c r="C7499" s="94" t="s">
        <v>88</v>
      </c>
      <c r="D7499" s="94" t="s">
        <v>2468</v>
      </c>
      <c r="E7499" s="95">
        <v>6152</v>
      </c>
      <c r="F7499" s="94" t="s">
        <v>2503</v>
      </c>
      <c r="G7499" s="96" t="s">
        <v>3081</v>
      </c>
      <c r="H7499" s="97" t="s">
        <v>2504</v>
      </c>
      <c r="I7499" s="98">
        <v>990000</v>
      </c>
      <c r="J7499" s="98">
        <v>0</v>
      </c>
      <c r="K7499" s="98">
        <v>0</v>
      </c>
      <c r="L7499" s="98">
        <f t="shared" si="6431"/>
        <v>0</v>
      </c>
      <c r="M7499" s="98"/>
      <c r="N7499" s="98"/>
      <c r="O7499" s="98"/>
      <c r="P7499" s="98">
        <f t="shared" si="6433"/>
        <v>0</v>
      </c>
      <c r="Q7499" s="98" t="str">
        <f t="shared" si="6439"/>
        <v>-</v>
      </c>
    </row>
    <row r="7500" spans="1:17" ht="22.5">
      <c r="A7500" s="17" t="s">
        <v>0</v>
      </c>
      <c r="B7500" s="17" t="s">
        <v>0</v>
      </c>
      <c r="C7500" s="17" t="s">
        <v>0</v>
      </c>
      <c r="D7500" s="18" t="s">
        <v>0</v>
      </c>
      <c r="E7500" s="18" t="s">
        <v>0</v>
      </c>
      <c r="F7500" s="18" t="s">
        <v>0</v>
      </c>
      <c r="G7500" s="81" t="s">
        <v>0</v>
      </c>
      <c r="H7500" s="24" t="s">
        <v>58</v>
      </c>
      <c r="I7500" s="29">
        <v>3301770</v>
      </c>
      <c r="J7500" s="29">
        <f t="shared" ref="J7500:K7500" si="6472">SUM(J7501)</f>
        <v>395520</v>
      </c>
      <c r="K7500" s="29">
        <f t="shared" si="6472"/>
        <v>310000</v>
      </c>
      <c r="L7500" s="29">
        <f t="shared" si="6431"/>
        <v>70520</v>
      </c>
      <c r="M7500" s="29">
        <f t="shared" ref="M7500:O7500" si="6473">SUM(M7501)</f>
        <v>0</v>
      </c>
      <c r="N7500" s="29">
        <f t="shared" si="6473"/>
        <v>70520</v>
      </c>
      <c r="O7500" s="29">
        <f t="shared" si="6473"/>
        <v>0</v>
      </c>
      <c r="P7500" s="29">
        <f t="shared" si="6433"/>
        <v>380520</v>
      </c>
      <c r="Q7500" s="29">
        <f t="shared" si="6439"/>
        <v>96.207524271844662</v>
      </c>
    </row>
    <row r="7501" spans="1:17">
      <c r="A7501" s="12" t="s">
        <v>2466</v>
      </c>
      <c r="B7501" s="12" t="s">
        <v>81</v>
      </c>
      <c r="C7501" s="12" t="s">
        <v>88</v>
      </c>
      <c r="D7501" s="12" t="s">
        <v>2468</v>
      </c>
      <c r="E7501" s="18" t="s">
        <v>50</v>
      </c>
      <c r="F7501" s="18" t="s">
        <v>0</v>
      </c>
      <c r="G7501" s="81" t="s">
        <v>0</v>
      </c>
      <c r="H7501" s="18" t="s">
        <v>51</v>
      </c>
      <c r="I7501" s="3">
        <v>3301770</v>
      </c>
      <c r="J7501" s="3">
        <f t="shared" ref="J7501" si="6474">SUM(J7502,J7507,J7509)</f>
        <v>395520</v>
      </c>
      <c r="K7501" s="3">
        <f t="shared" ref="K7501" si="6475">SUM(K7502,K7507,K7509)</f>
        <v>310000</v>
      </c>
      <c r="L7501" s="3">
        <f t="shared" si="6431"/>
        <v>70520</v>
      </c>
      <c r="M7501" s="3">
        <f t="shared" ref="M7501:O7501" si="6476">SUM(M7502,M7507,M7509)</f>
        <v>0</v>
      </c>
      <c r="N7501" s="3">
        <f t="shared" si="6476"/>
        <v>70520</v>
      </c>
      <c r="O7501" s="3">
        <f t="shared" si="6476"/>
        <v>0</v>
      </c>
      <c r="P7501" s="3">
        <f t="shared" si="6433"/>
        <v>380520</v>
      </c>
      <c r="Q7501" s="3">
        <f t="shared" si="6439"/>
        <v>96.207524271844662</v>
      </c>
    </row>
    <row r="7502" spans="1:17">
      <c r="A7502" s="17" t="s">
        <v>2466</v>
      </c>
      <c r="B7502" s="17" t="s">
        <v>81</v>
      </c>
      <c r="C7502" s="17" t="s">
        <v>88</v>
      </c>
      <c r="D7502" s="17" t="s">
        <v>2468</v>
      </c>
      <c r="E7502" s="17" t="s">
        <v>122</v>
      </c>
      <c r="F7502" s="12" t="s">
        <v>0</v>
      </c>
      <c r="G7502" s="84" t="s">
        <v>0</v>
      </c>
      <c r="H7502" s="18" t="s">
        <v>54</v>
      </c>
      <c r="I7502" s="3">
        <v>3231770</v>
      </c>
      <c r="J7502" s="3">
        <f>SUM(J7503:J7506)</f>
        <v>370520</v>
      </c>
      <c r="K7502" s="3">
        <f>SUM(K7503:K7506)</f>
        <v>300000</v>
      </c>
      <c r="L7502" s="3">
        <f t="shared" si="6431"/>
        <v>70520</v>
      </c>
      <c r="M7502" s="3">
        <f>SUM(M7503:M7506)</f>
        <v>0</v>
      </c>
      <c r="N7502" s="3">
        <f t="shared" ref="N7502:O7502" si="6477">SUM(N7503:N7506)</f>
        <v>70520</v>
      </c>
      <c r="O7502" s="3">
        <f t="shared" si="6477"/>
        <v>0</v>
      </c>
      <c r="P7502" s="3">
        <f t="shared" si="6433"/>
        <v>370520</v>
      </c>
      <c r="Q7502" s="3">
        <f t="shared" si="6439"/>
        <v>100</v>
      </c>
    </row>
    <row r="7503" spans="1:17">
      <c r="A7503" s="12" t="s">
        <v>2466</v>
      </c>
      <c r="B7503" s="12" t="s">
        <v>81</v>
      </c>
      <c r="C7503" s="12" t="s">
        <v>88</v>
      </c>
      <c r="D7503" s="12" t="s">
        <v>2468</v>
      </c>
      <c r="E7503" s="11">
        <v>8213</v>
      </c>
      <c r="F7503" s="12" t="s">
        <v>2505</v>
      </c>
      <c r="G7503" s="84" t="s">
        <v>3081</v>
      </c>
      <c r="H7503" s="13" t="s">
        <v>602</v>
      </c>
      <c r="I7503" s="2">
        <v>2440520</v>
      </c>
      <c r="J7503" s="2">
        <v>370520</v>
      </c>
      <c r="K7503" s="2">
        <v>300000</v>
      </c>
      <c r="L7503" s="2">
        <f t="shared" si="6431"/>
        <v>70520</v>
      </c>
      <c r="M7503" s="2">
        <v>0</v>
      </c>
      <c r="N7503" s="2">
        <v>70520</v>
      </c>
      <c r="O7503" s="2">
        <v>0</v>
      </c>
      <c r="P7503" s="2">
        <f t="shared" si="6433"/>
        <v>370520</v>
      </c>
      <c r="Q7503" s="2">
        <f t="shared" si="6439"/>
        <v>100</v>
      </c>
    </row>
    <row r="7504" spans="1:17" s="99" customFormat="1">
      <c r="A7504" s="94" t="s">
        <v>2466</v>
      </c>
      <c r="B7504" s="94" t="s">
        <v>81</v>
      </c>
      <c r="C7504" s="94" t="s">
        <v>88</v>
      </c>
      <c r="D7504" s="94" t="s">
        <v>2468</v>
      </c>
      <c r="E7504" s="95">
        <v>8213</v>
      </c>
      <c r="F7504" s="94" t="s">
        <v>2506</v>
      </c>
      <c r="G7504" s="96" t="s">
        <v>3081</v>
      </c>
      <c r="H7504" s="97" t="s">
        <v>2507</v>
      </c>
      <c r="I7504" s="98">
        <v>141250</v>
      </c>
      <c r="J7504" s="98">
        <v>0</v>
      </c>
      <c r="K7504" s="98">
        <v>0</v>
      </c>
      <c r="L7504" s="98">
        <f t="shared" si="6431"/>
        <v>0</v>
      </c>
      <c r="M7504" s="98"/>
      <c r="N7504" s="98"/>
      <c r="O7504" s="98"/>
      <c r="P7504" s="98">
        <f t="shared" si="6433"/>
        <v>0</v>
      </c>
      <c r="Q7504" s="98" t="str">
        <f t="shared" si="6439"/>
        <v>-</v>
      </c>
    </row>
    <row r="7505" spans="1:17">
      <c r="A7505" s="12" t="s">
        <v>2466</v>
      </c>
      <c r="B7505" s="12" t="s">
        <v>81</v>
      </c>
      <c r="C7505" s="12" t="s">
        <v>88</v>
      </c>
      <c r="D7505" s="12" t="s">
        <v>2468</v>
      </c>
      <c r="E7505" s="11">
        <v>8213</v>
      </c>
      <c r="F7505" s="12" t="s">
        <v>3129</v>
      </c>
      <c r="G7505" s="84" t="s">
        <v>3081</v>
      </c>
      <c r="H7505" s="13" t="s">
        <v>3130</v>
      </c>
      <c r="I7505" s="2">
        <v>0</v>
      </c>
      <c r="J7505" s="2">
        <v>0</v>
      </c>
      <c r="K7505" s="2">
        <v>0</v>
      </c>
      <c r="L7505" s="2">
        <f t="shared" si="6431"/>
        <v>0</v>
      </c>
      <c r="M7505" s="2"/>
      <c r="N7505" s="2"/>
      <c r="O7505" s="2"/>
      <c r="P7505" s="2">
        <f t="shared" si="6433"/>
        <v>0</v>
      </c>
      <c r="Q7505" s="2" t="str">
        <f t="shared" si="6439"/>
        <v>-</v>
      </c>
    </row>
    <row r="7506" spans="1:17" s="99" customFormat="1">
      <c r="A7506" s="94" t="s">
        <v>2466</v>
      </c>
      <c r="B7506" s="94" t="s">
        <v>81</v>
      </c>
      <c r="C7506" s="94" t="s">
        <v>88</v>
      </c>
      <c r="D7506" s="94" t="s">
        <v>2468</v>
      </c>
      <c r="E7506" s="95">
        <v>8213</v>
      </c>
      <c r="F7506" s="94" t="s">
        <v>2508</v>
      </c>
      <c r="G7506" s="96" t="s">
        <v>3081</v>
      </c>
      <c r="H7506" s="97" t="s">
        <v>2509</v>
      </c>
      <c r="I7506" s="98">
        <v>650000</v>
      </c>
      <c r="J7506" s="98">
        <v>0</v>
      </c>
      <c r="K7506" s="98">
        <v>0</v>
      </c>
      <c r="L7506" s="98">
        <f t="shared" si="6431"/>
        <v>0</v>
      </c>
      <c r="M7506" s="98"/>
      <c r="N7506" s="98"/>
      <c r="O7506" s="98"/>
      <c r="P7506" s="98">
        <f t="shared" si="6433"/>
        <v>0</v>
      </c>
      <c r="Q7506" s="98" t="str">
        <f t="shared" si="6439"/>
        <v>-</v>
      </c>
    </row>
    <row r="7507" spans="1:17">
      <c r="A7507" s="17" t="s">
        <v>2466</v>
      </c>
      <c r="B7507" s="17" t="s">
        <v>81</v>
      </c>
      <c r="C7507" s="17" t="s">
        <v>88</v>
      </c>
      <c r="D7507" s="17" t="s">
        <v>2468</v>
      </c>
      <c r="E7507" s="17" t="s">
        <v>217</v>
      </c>
      <c r="F7507" s="12" t="s">
        <v>0</v>
      </c>
      <c r="G7507" s="84" t="s">
        <v>0</v>
      </c>
      <c r="H7507" s="18" t="s">
        <v>56</v>
      </c>
      <c r="I7507" s="3">
        <v>15000</v>
      </c>
      <c r="J7507" s="3">
        <f t="shared" ref="J7507:K7507" si="6478">SUM(J7508)</f>
        <v>15000</v>
      </c>
      <c r="K7507" s="3">
        <f t="shared" si="6478"/>
        <v>0</v>
      </c>
      <c r="L7507" s="3">
        <f t="shared" si="6431"/>
        <v>0</v>
      </c>
      <c r="M7507" s="3">
        <f t="shared" ref="M7507:O7507" si="6479">SUM(M7508)</f>
        <v>0</v>
      </c>
      <c r="N7507" s="3">
        <f t="shared" si="6479"/>
        <v>0</v>
      </c>
      <c r="O7507" s="3">
        <f t="shared" si="6479"/>
        <v>0</v>
      </c>
      <c r="P7507" s="3">
        <f t="shared" si="6433"/>
        <v>0</v>
      </c>
      <c r="Q7507" s="3">
        <f t="shared" si="6439"/>
        <v>0</v>
      </c>
    </row>
    <row r="7508" spans="1:17">
      <c r="A7508" s="12" t="s">
        <v>2466</v>
      </c>
      <c r="B7508" s="12" t="s">
        <v>81</v>
      </c>
      <c r="C7508" s="12" t="s">
        <v>88</v>
      </c>
      <c r="D7508" s="12" t="s">
        <v>2468</v>
      </c>
      <c r="E7508" s="11">
        <v>8215</v>
      </c>
      <c r="F7508" s="12"/>
      <c r="G7508" s="84" t="s">
        <v>3081</v>
      </c>
      <c r="H7508" s="13" t="s">
        <v>56</v>
      </c>
      <c r="I7508" s="2">
        <v>15000</v>
      </c>
      <c r="J7508" s="2">
        <v>15000</v>
      </c>
      <c r="K7508" s="2">
        <v>0</v>
      </c>
      <c r="L7508" s="2">
        <f t="shared" si="6431"/>
        <v>0</v>
      </c>
      <c r="M7508" s="2"/>
      <c r="N7508" s="2"/>
      <c r="O7508" s="2"/>
      <c r="P7508" s="2">
        <f t="shared" si="6433"/>
        <v>0</v>
      </c>
      <c r="Q7508" s="2">
        <f t="shared" si="6439"/>
        <v>0</v>
      </c>
    </row>
    <row r="7509" spans="1:17">
      <c r="A7509" s="17" t="s">
        <v>2466</v>
      </c>
      <c r="B7509" s="17" t="s">
        <v>81</v>
      </c>
      <c r="C7509" s="17" t="s">
        <v>88</v>
      </c>
      <c r="D7509" s="17" t="s">
        <v>2468</v>
      </c>
      <c r="E7509" s="17" t="s">
        <v>464</v>
      </c>
      <c r="F7509" s="12" t="s">
        <v>0</v>
      </c>
      <c r="G7509" s="84" t="s">
        <v>0</v>
      </c>
      <c r="H7509" s="18" t="s">
        <v>57</v>
      </c>
      <c r="I7509" s="3">
        <v>55000</v>
      </c>
      <c r="J7509" s="3">
        <f>SUM(J7510:J7511)</f>
        <v>10000</v>
      </c>
      <c r="K7509" s="3">
        <f>SUM(K7510:K7511)</f>
        <v>10000</v>
      </c>
      <c r="L7509" s="3">
        <f t="shared" si="6431"/>
        <v>0</v>
      </c>
      <c r="M7509" s="3">
        <f>SUM(M7510:M7511)</f>
        <v>0</v>
      </c>
      <c r="N7509" s="3">
        <f t="shared" ref="N7509:O7509" si="6480">SUM(N7510:N7511)</f>
        <v>0</v>
      </c>
      <c r="O7509" s="3">
        <f t="shared" si="6480"/>
        <v>0</v>
      </c>
      <c r="P7509" s="3">
        <f t="shared" si="6433"/>
        <v>10000</v>
      </c>
      <c r="Q7509" s="3">
        <f t="shared" si="6439"/>
        <v>100</v>
      </c>
    </row>
    <row r="7510" spans="1:17">
      <c r="A7510" s="12" t="s">
        <v>2466</v>
      </c>
      <c r="B7510" s="12" t="s">
        <v>81</v>
      </c>
      <c r="C7510" s="12" t="s">
        <v>88</v>
      </c>
      <c r="D7510" s="12" t="s">
        <v>2468</v>
      </c>
      <c r="E7510" s="11">
        <v>8216</v>
      </c>
      <c r="F7510" s="12" t="s">
        <v>2510</v>
      </c>
      <c r="G7510" s="84" t="s">
        <v>3081</v>
      </c>
      <c r="H7510" s="13" t="s">
        <v>2511</v>
      </c>
      <c r="I7510" s="2">
        <v>10000</v>
      </c>
      <c r="J7510" s="2">
        <v>10000</v>
      </c>
      <c r="K7510" s="2">
        <v>10000</v>
      </c>
      <c r="L7510" s="2">
        <f t="shared" si="6431"/>
        <v>0</v>
      </c>
      <c r="M7510" s="2">
        <v>0</v>
      </c>
      <c r="N7510" s="2">
        <v>0</v>
      </c>
      <c r="O7510" s="2">
        <v>0</v>
      </c>
      <c r="P7510" s="2">
        <f t="shared" si="6433"/>
        <v>10000</v>
      </c>
      <c r="Q7510" s="2">
        <f t="shared" si="6439"/>
        <v>100</v>
      </c>
    </row>
    <row r="7511" spans="1:17" s="99" customFormat="1">
      <c r="A7511" s="94" t="s">
        <v>2466</v>
      </c>
      <c r="B7511" s="94" t="s">
        <v>81</v>
      </c>
      <c r="C7511" s="94" t="s">
        <v>88</v>
      </c>
      <c r="D7511" s="94" t="s">
        <v>2468</v>
      </c>
      <c r="E7511" s="95">
        <v>8216</v>
      </c>
      <c r="F7511" s="94" t="s">
        <v>2512</v>
      </c>
      <c r="G7511" s="96" t="s">
        <v>3081</v>
      </c>
      <c r="H7511" s="97" t="s">
        <v>2513</v>
      </c>
      <c r="I7511" s="98">
        <v>45000</v>
      </c>
      <c r="J7511" s="98">
        <v>0</v>
      </c>
      <c r="K7511" s="98">
        <v>0</v>
      </c>
      <c r="L7511" s="98">
        <f t="shared" si="6431"/>
        <v>0</v>
      </c>
      <c r="M7511" s="98"/>
      <c r="N7511" s="98"/>
      <c r="O7511" s="98"/>
      <c r="P7511" s="98">
        <f t="shared" si="6433"/>
        <v>0</v>
      </c>
      <c r="Q7511" s="98" t="str">
        <f t="shared" si="6439"/>
        <v>-</v>
      </c>
    </row>
    <row r="7512" spans="1:17">
      <c r="A7512" s="13" t="s">
        <v>0</v>
      </c>
      <c r="B7512" s="13" t="s">
        <v>0</v>
      </c>
      <c r="C7512" s="13" t="s">
        <v>0</v>
      </c>
      <c r="D7512" s="13" t="s">
        <v>0</v>
      </c>
      <c r="E7512" s="13" t="s">
        <v>0</v>
      </c>
      <c r="F7512" s="13" t="s">
        <v>0</v>
      </c>
      <c r="G7512" s="84" t="s">
        <v>0</v>
      </c>
      <c r="H7512" s="24" t="s">
        <v>2514</v>
      </c>
      <c r="I7512" s="29">
        <v>16928833</v>
      </c>
      <c r="J7512" s="29">
        <f>SUM(J7500,J7492,J7483,J7448)</f>
        <v>12108833</v>
      </c>
      <c r="K7512" s="29">
        <f>SUM(K7500,K7492,K7483,K7448)</f>
        <v>5784069</v>
      </c>
      <c r="L7512" s="29">
        <f t="shared" ref="L7512:L7513" si="6481">M7512+N7512+O7512</f>
        <v>3061500</v>
      </c>
      <c r="M7512" s="29">
        <f>SUM(M7500,M7492,M7483,M7448)</f>
        <v>925660</v>
      </c>
      <c r="N7512" s="29">
        <f t="shared" ref="N7512:O7512" si="6482">SUM(N7500,N7492,N7483,N7448)</f>
        <v>1229180</v>
      </c>
      <c r="O7512" s="29">
        <f t="shared" si="6482"/>
        <v>906660</v>
      </c>
      <c r="P7512" s="29">
        <f t="shared" ref="P7512:P7513" si="6483">SUM(K7512+L7512)</f>
        <v>8845569</v>
      </c>
      <c r="Q7512" s="29">
        <f t="shared" si="6439"/>
        <v>73.05054913219135</v>
      </c>
    </row>
    <row r="7513" spans="1:17" ht="15.75" thickBot="1">
      <c r="A7513" s="13" t="s">
        <v>0</v>
      </c>
      <c r="B7513" s="13" t="s">
        <v>0</v>
      </c>
      <c r="C7513" s="13" t="s">
        <v>0</v>
      </c>
      <c r="D7513" s="13" t="s">
        <v>0</v>
      </c>
      <c r="E7513" s="13" t="s">
        <v>0</v>
      </c>
      <c r="F7513" s="13" t="s">
        <v>0</v>
      </c>
      <c r="G7513" s="84" t="s">
        <v>0</v>
      </c>
      <c r="H7513" s="18" t="s">
        <v>125</v>
      </c>
      <c r="I7513" s="3">
        <v>295</v>
      </c>
      <c r="J7513" s="3">
        <v>295</v>
      </c>
      <c r="K7513" s="3">
        <v>0</v>
      </c>
      <c r="L7513" s="3">
        <f t="shared" si="6481"/>
        <v>0</v>
      </c>
      <c r="M7513" s="3"/>
      <c r="N7513" s="3"/>
      <c r="O7513" s="3"/>
      <c r="P7513" s="3">
        <f t="shared" si="6483"/>
        <v>0</v>
      </c>
      <c r="Q7513" s="3">
        <f t="shared" si="6439"/>
        <v>0</v>
      </c>
    </row>
    <row r="7514" spans="1:17" ht="45.75" thickBot="1">
      <c r="A7514" s="109" t="s">
        <v>0</v>
      </c>
      <c r="B7514" s="109" t="s">
        <v>0</v>
      </c>
      <c r="C7514" s="109" t="s">
        <v>0</v>
      </c>
      <c r="D7514" s="109" t="s">
        <v>0</v>
      </c>
      <c r="E7514" s="109" t="s">
        <v>0</v>
      </c>
      <c r="F7514" s="109" t="s">
        <v>0</v>
      </c>
      <c r="G7514" s="121" t="s">
        <v>0</v>
      </c>
      <c r="H7514" s="1" t="s">
        <v>126</v>
      </c>
      <c r="I7514" s="1" t="s">
        <v>3016</v>
      </c>
      <c r="J7514" s="1" t="s">
        <v>3199</v>
      </c>
      <c r="K7514" s="1" t="s">
        <v>3198</v>
      </c>
      <c r="L7514" s="1" t="s">
        <v>3191</v>
      </c>
      <c r="M7514" s="1" t="s">
        <v>3193</v>
      </c>
      <c r="N7514" s="1" t="s">
        <v>3194</v>
      </c>
      <c r="O7514" s="1" t="s">
        <v>3195</v>
      </c>
      <c r="P7514" s="1" t="s">
        <v>3192</v>
      </c>
      <c r="Q7514" s="1" t="s">
        <v>3185</v>
      </c>
    </row>
    <row r="7515" spans="1:17">
      <c r="A7515" s="110"/>
      <c r="B7515" s="110"/>
      <c r="C7515" s="110"/>
      <c r="D7515" s="110"/>
      <c r="E7515" s="110"/>
      <c r="F7515" s="110"/>
      <c r="G7515" s="122"/>
      <c r="H7515" s="26" t="s">
        <v>0</v>
      </c>
      <c r="I7515" s="28">
        <v>1</v>
      </c>
      <c r="J7515" s="28">
        <v>2</v>
      </c>
      <c r="K7515" s="28">
        <v>3</v>
      </c>
      <c r="L7515" s="28" t="s">
        <v>3186</v>
      </c>
      <c r="M7515" s="28">
        <v>5</v>
      </c>
      <c r="N7515" s="28">
        <v>6</v>
      </c>
      <c r="O7515" s="28">
        <v>7</v>
      </c>
      <c r="P7515" s="28" t="s">
        <v>3187</v>
      </c>
      <c r="Q7515" s="28">
        <v>9</v>
      </c>
    </row>
    <row r="7516" spans="1:17">
      <c r="A7516" s="110"/>
      <c r="B7516" s="110"/>
      <c r="C7516" s="110"/>
      <c r="D7516" s="110"/>
      <c r="E7516" s="110"/>
      <c r="F7516" s="110"/>
      <c r="G7516" s="122"/>
      <c r="H7516" s="8" t="s">
        <v>2515</v>
      </c>
      <c r="I7516" s="9">
        <v>16428833</v>
      </c>
      <c r="J7516" s="9">
        <f t="shared" ref="J7516" si="6484">SUM(J7450,J7452,J7453,J7454,J7455,J7456,J7458,J7460,J7461,J7462,J7464,J7465,J7466,J7468,J7469,J7471,J7472,J7474,J7475,J7476,J7478,J7479,J7480,J7481,J7482,J7486,J7487,J7488,J7490,J7491,J7495,J7499,J7503,J7504,J7506,J7508,J7510,J7511)</f>
        <v>12108833</v>
      </c>
      <c r="K7516" s="9">
        <f t="shared" ref="K7516" si="6485">SUM(K7450,K7452,K7453,K7454,K7455,K7456,K7458,K7460,K7461,K7462,K7464,K7465,K7466,K7468,K7469,K7471,K7472,K7474,K7475,K7476,K7478,K7479,K7480,K7481,K7482,K7486,K7487,K7488,K7490,K7491,K7495,K7499,K7503,K7504,K7506,K7508,K7510,K7511)</f>
        <v>5784069</v>
      </c>
      <c r="L7516" s="9">
        <f t="shared" ref="L7516:L7519" si="6486">M7516+N7516+O7516</f>
        <v>3061500</v>
      </c>
      <c r="M7516" s="9">
        <f t="shared" ref="M7516:O7516" si="6487">SUM(M7450,M7452,M7453,M7454,M7455,M7456,M7458,M7460,M7461,M7462,M7464,M7465,M7466,M7468,M7469,M7471,M7472,M7474,M7475,M7476,M7478,M7479,M7480,M7481,M7482,M7486,M7487,M7488,M7490,M7491,M7495,M7499,M7503,M7504,M7506,M7508,M7510,M7511)</f>
        <v>925660</v>
      </c>
      <c r="N7516" s="9">
        <f t="shared" si="6487"/>
        <v>1229180</v>
      </c>
      <c r="O7516" s="9">
        <f t="shared" si="6487"/>
        <v>906660</v>
      </c>
      <c r="P7516" s="9">
        <f t="shared" ref="P7516:P7519" si="6488">SUM(K7516+L7516)</f>
        <v>8845569</v>
      </c>
      <c r="Q7516" s="9">
        <f t="shared" si="6439"/>
        <v>73.05054913219135</v>
      </c>
    </row>
    <row r="7517" spans="1:17">
      <c r="A7517" s="110"/>
      <c r="B7517" s="110"/>
      <c r="C7517" s="110"/>
      <c r="D7517" s="110"/>
      <c r="E7517" s="110"/>
      <c r="F7517" s="110"/>
      <c r="G7517" s="122"/>
      <c r="H7517" s="8" t="s">
        <v>715</v>
      </c>
      <c r="I7517" s="9">
        <v>250000</v>
      </c>
      <c r="J7517" s="9">
        <f t="shared" ref="J7517" si="6489">SUM(J7497)</f>
        <v>0</v>
      </c>
      <c r="K7517" s="9">
        <f t="shared" ref="K7517" si="6490">SUM(K7497)</f>
        <v>0</v>
      </c>
      <c r="L7517" s="9">
        <f t="shared" si="6486"/>
        <v>0</v>
      </c>
      <c r="M7517" s="9">
        <f t="shared" ref="M7517:O7517" si="6491">SUM(M7497)</f>
        <v>0</v>
      </c>
      <c r="N7517" s="9">
        <f t="shared" si="6491"/>
        <v>0</v>
      </c>
      <c r="O7517" s="9">
        <f t="shared" si="6491"/>
        <v>0</v>
      </c>
      <c r="P7517" s="9">
        <f t="shared" si="6488"/>
        <v>0</v>
      </c>
      <c r="Q7517" s="9" t="str">
        <f t="shared" ref="Q7517:Q7578" si="6492">IF(J7517=0,"-",P7517/J7517*100)</f>
        <v>-</v>
      </c>
    </row>
    <row r="7518" spans="1:17">
      <c r="A7518" s="110"/>
      <c r="B7518" s="110"/>
      <c r="C7518" s="110"/>
      <c r="D7518" s="110"/>
      <c r="E7518" s="110"/>
      <c r="F7518" s="110"/>
      <c r="G7518" s="122"/>
      <c r="H7518" s="8" t="s">
        <v>2516</v>
      </c>
      <c r="I7518" s="9">
        <v>250000</v>
      </c>
      <c r="J7518" s="9">
        <f>SUM(J7498)</f>
        <v>0</v>
      </c>
      <c r="K7518" s="9">
        <f>SUM(K7498)</f>
        <v>0</v>
      </c>
      <c r="L7518" s="9">
        <f t="shared" si="6486"/>
        <v>0</v>
      </c>
      <c r="M7518" s="9">
        <f>SUM(M7498)</f>
        <v>0</v>
      </c>
      <c r="N7518" s="9">
        <f t="shared" ref="N7518:O7518" si="6493">SUM(N7498)</f>
        <v>0</v>
      </c>
      <c r="O7518" s="9">
        <f t="shared" si="6493"/>
        <v>0</v>
      </c>
      <c r="P7518" s="9">
        <f t="shared" si="6488"/>
        <v>0</v>
      </c>
      <c r="Q7518" s="9" t="str">
        <f t="shared" si="6492"/>
        <v>-</v>
      </c>
    </row>
    <row r="7519" spans="1:17">
      <c r="A7519" s="111"/>
      <c r="B7519" s="111"/>
      <c r="C7519" s="111"/>
      <c r="D7519" s="111"/>
      <c r="E7519" s="111"/>
      <c r="F7519" s="111"/>
      <c r="G7519" s="123"/>
      <c r="H7519" s="10" t="s">
        <v>68</v>
      </c>
      <c r="I7519" s="9">
        <v>16928833</v>
      </c>
      <c r="J7519" s="9">
        <f t="shared" ref="J7519" si="6494">SUM(J7516:J7518)</f>
        <v>12108833</v>
      </c>
      <c r="K7519" s="9">
        <f t="shared" ref="K7519" si="6495">SUM(K7516:K7518)</f>
        <v>5784069</v>
      </c>
      <c r="L7519" s="9">
        <f t="shared" si="6486"/>
        <v>3061500</v>
      </c>
      <c r="M7519" s="9">
        <f t="shared" ref="M7519:O7519" si="6496">SUM(M7516:M7518)</f>
        <v>925660</v>
      </c>
      <c r="N7519" s="9">
        <f t="shared" si="6496"/>
        <v>1229180</v>
      </c>
      <c r="O7519" s="9">
        <f t="shared" si="6496"/>
        <v>906660</v>
      </c>
      <c r="P7519" s="9">
        <f t="shared" si="6488"/>
        <v>8845569</v>
      </c>
      <c r="Q7519" s="9">
        <f t="shared" si="6492"/>
        <v>73.05054913219135</v>
      </c>
    </row>
    <row r="7520" spans="1:17">
      <c r="A7520" s="13" t="s">
        <v>0</v>
      </c>
      <c r="B7520" s="13" t="s">
        <v>0</v>
      </c>
      <c r="C7520" s="13" t="s">
        <v>0</v>
      </c>
      <c r="D7520" s="13" t="s">
        <v>0</v>
      </c>
      <c r="E7520" s="13" t="s">
        <v>0</v>
      </c>
      <c r="F7520" s="13" t="s">
        <v>0</v>
      </c>
      <c r="G7520" s="84" t="s">
        <v>0</v>
      </c>
      <c r="H7520" s="27" t="s">
        <v>0</v>
      </c>
      <c r="I7520" s="27"/>
      <c r="J7520" s="27"/>
      <c r="K7520" s="27"/>
      <c r="L7520" s="27"/>
      <c r="M7520" s="27"/>
      <c r="N7520" s="27"/>
      <c r="O7520" s="27"/>
      <c r="P7520" s="27"/>
      <c r="Q7520" s="27" t="str">
        <f t="shared" si="6492"/>
        <v>-</v>
      </c>
    </row>
    <row r="7521" spans="1:17">
      <c r="A7521" s="13" t="s">
        <v>0</v>
      </c>
      <c r="B7521" s="13" t="s">
        <v>0</v>
      </c>
      <c r="C7521" s="13" t="s">
        <v>0</v>
      </c>
      <c r="D7521" s="13" t="s">
        <v>0</v>
      </c>
      <c r="E7521" s="13" t="s">
        <v>0</v>
      </c>
      <c r="F7521" s="13" t="s">
        <v>0</v>
      </c>
      <c r="G7521" s="84" t="s">
        <v>0</v>
      </c>
      <c r="H7521" s="24" t="s">
        <v>2517</v>
      </c>
      <c r="I7521" s="29">
        <v>16928833</v>
      </c>
      <c r="J7521" s="29">
        <f t="shared" ref="J7521" si="6497">SUM(J7512)</f>
        <v>12108833</v>
      </c>
      <c r="K7521" s="29">
        <f t="shared" ref="K7521" si="6498">SUM(K7512)</f>
        <v>5784069</v>
      </c>
      <c r="L7521" s="29">
        <f t="shared" ref="L7521:L7522" si="6499">M7521+N7521+O7521</f>
        <v>3061500</v>
      </c>
      <c r="M7521" s="29">
        <f t="shared" ref="M7521:O7521" si="6500">SUM(M7512)</f>
        <v>925660</v>
      </c>
      <c r="N7521" s="29">
        <f t="shared" si="6500"/>
        <v>1229180</v>
      </c>
      <c r="O7521" s="29">
        <f t="shared" si="6500"/>
        <v>906660</v>
      </c>
      <c r="P7521" s="29">
        <f t="shared" ref="P7521:P7522" si="6501">SUM(K7521+L7521)</f>
        <v>8845569</v>
      </c>
      <c r="Q7521" s="29">
        <f t="shared" si="6492"/>
        <v>73.05054913219135</v>
      </c>
    </row>
    <row r="7522" spans="1:17">
      <c r="A7522" s="13" t="s">
        <v>0</v>
      </c>
      <c r="B7522" s="13" t="s">
        <v>0</v>
      </c>
      <c r="C7522" s="13" t="s">
        <v>0</v>
      </c>
      <c r="D7522" s="13" t="s">
        <v>0</v>
      </c>
      <c r="E7522" s="13" t="s">
        <v>0</v>
      </c>
      <c r="F7522" s="13" t="s">
        <v>0</v>
      </c>
      <c r="G7522" s="84" t="s">
        <v>0</v>
      </c>
      <c r="H7522" s="18" t="s">
        <v>125</v>
      </c>
      <c r="I7522" s="3">
        <v>295</v>
      </c>
      <c r="J7522" s="3">
        <f>J7513</f>
        <v>295</v>
      </c>
      <c r="K7522" s="3">
        <f>K7513</f>
        <v>0</v>
      </c>
      <c r="L7522" s="3">
        <f t="shared" si="6499"/>
        <v>0</v>
      </c>
      <c r="M7522" s="3">
        <f>M7513</f>
        <v>0</v>
      </c>
      <c r="N7522" s="3">
        <f t="shared" ref="N7522:O7522" si="6502">N7513</f>
        <v>0</v>
      </c>
      <c r="O7522" s="3">
        <f t="shared" si="6502"/>
        <v>0</v>
      </c>
      <c r="P7522" s="3">
        <f t="shared" si="6501"/>
        <v>0</v>
      </c>
      <c r="Q7522" s="3">
        <f t="shared" si="6492"/>
        <v>0</v>
      </c>
    </row>
    <row r="7523" spans="1:17">
      <c r="A7523" s="13" t="s">
        <v>0</v>
      </c>
      <c r="B7523" s="13" t="s">
        <v>0</v>
      </c>
      <c r="C7523" s="13" t="s">
        <v>0</v>
      </c>
      <c r="D7523" s="13" t="s">
        <v>0</v>
      </c>
      <c r="E7523" s="13" t="s">
        <v>0</v>
      </c>
      <c r="F7523" s="13" t="s">
        <v>0</v>
      </c>
      <c r="G7523" s="84" t="s">
        <v>0</v>
      </c>
      <c r="H7523" s="7" t="s">
        <v>0</v>
      </c>
      <c r="I7523" s="30"/>
      <c r="J7523" s="30"/>
      <c r="K7523" s="30"/>
      <c r="L7523" s="30"/>
      <c r="M7523" s="30"/>
      <c r="N7523" s="30"/>
      <c r="O7523" s="30"/>
      <c r="P7523" s="30"/>
      <c r="Q7523" s="30" t="str">
        <f t="shared" si="6492"/>
        <v>-</v>
      </c>
    </row>
    <row r="7524" spans="1:17">
      <c r="A7524" s="13" t="s">
        <v>0</v>
      </c>
      <c r="B7524" s="13" t="s">
        <v>0</v>
      </c>
      <c r="C7524" s="13" t="s">
        <v>0</v>
      </c>
      <c r="D7524" s="13" t="s">
        <v>0</v>
      </c>
      <c r="E7524" s="13" t="s">
        <v>0</v>
      </c>
      <c r="F7524" s="13" t="s">
        <v>0</v>
      </c>
      <c r="G7524" s="84" t="s">
        <v>0</v>
      </c>
      <c r="H7524" s="24" t="s">
        <v>2518</v>
      </c>
      <c r="I7524" s="31">
        <v>16928833</v>
      </c>
      <c r="J7524" s="31">
        <f t="shared" ref="J7524" si="6503">SUM(J7521)</f>
        <v>12108833</v>
      </c>
      <c r="K7524" s="31">
        <f t="shared" ref="K7524" si="6504">SUM(K7521)</f>
        <v>5784069</v>
      </c>
      <c r="L7524" s="31">
        <f t="shared" ref="L7524:L7525" si="6505">M7524+N7524+O7524</f>
        <v>3061500</v>
      </c>
      <c r="M7524" s="31">
        <f t="shared" ref="M7524:O7524" si="6506">SUM(M7521)</f>
        <v>925660</v>
      </c>
      <c r="N7524" s="31">
        <f t="shared" si="6506"/>
        <v>1229180</v>
      </c>
      <c r="O7524" s="31">
        <f t="shared" si="6506"/>
        <v>906660</v>
      </c>
      <c r="P7524" s="31">
        <f t="shared" ref="P7524:P7525" si="6507">SUM(K7524+L7524)</f>
        <v>8845569</v>
      </c>
      <c r="Q7524" s="31">
        <f t="shared" si="6492"/>
        <v>73.05054913219135</v>
      </c>
    </row>
    <row r="7525" spans="1:17">
      <c r="A7525" s="13" t="s">
        <v>0</v>
      </c>
      <c r="B7525" s="13" t="s">
        <v>0</v>
      </c>
      <c r="C7525" s="13" t="s">
        <v>0</v>
      </c>
      <c r="D7525" s="13" t="s">
        <v>0</v>
      </c>
      <c r="E7525" s="13" t="s">
        <v>0</v>
      </c>
      <c r="F7525" s="13" t="s">
        <v>0</v>
      </c>
      <c r="G7525" s="84" t="s">
        <v>0</v>
      </c>
      <c r="H7525" s="18" t="s">
        <v>155</v>
      </c>
      <c r="I7525" s="3">
        <v>295</v>
      </c>
      <c r="J7525" s="3">
        <f>J7522</f>
        <v>295</v>
      </c>
      <c r="K7525" s="3">
        <f>K7522</f>
        <v>0</v>
      </c>
      <c r="L7525" s="3">
        <f t="shared" si="6505"/>
        <v>0</v>
      </c>
      <c r="M7525" s="3">
        <f>M7522</f>
        <v>0</v>
      </c>
      <c r="N7525" s="3">
        <f t="shared" ref="N7525:O7525" si="6508">N7522</f>
        <v>0</v>
      </c>
      <c r="O7525" s="3">
        <f t="shared" si="6508"/>
        <v>0</v>
      </c>
      <c r="P7525" s="3">
        <f t="shared" si="6507"/>
        <v>0</v>
      </c>
      <c r="Q7525" s="3">
        <f t="shared" si="6492"/>
        <v>0</v>
      </c>
    </row>
    <row r="7526" spans="1:17">
      <c r="A7526" s="17" t="s">
        <v>2519</v>
      </c>
      <c r="B7526" s="18" t="s">
        <v>0</v>
      </c>
      <c r="C7526" s="18" t="s">
        <v>0</v>
      </c>
      <c r="D7526" s="18" t="s">
        <v>0</v>
      </c>
      <c r="E7526" s="18" t="s">
        <v>0</v>
      </c>
      <c r="F7526" s="18" t="s">
        <v>0</v>
      </c>
      <c r="G7526" s="81" t="s">
        <v>0</v>
      </c>
      <c r="H7526" s="18" t="s">
        <v>2520</v>
      </c>
      <c r="I7526" s="11"/>
      <c r="J7526" s="11"/>
      <c r="K7526" s="11"/>
      <c r="L7526" s="11"/>
      <c r="M7526" s="11"/>
      <c r="N7526" s="11"/>
      <c r="O7526" s="11"/>
      <c r="P7526" s="11"/>
      <c r="Q7526" s="11" t="str">
        <f t="shared" si="6492"/>
        <v>-</v>
      </c>
    </row>
    <row r="7527" spans="1:17" ht="15.75" thickBot="1">
      <c r="A7527" s="17" t="s">
        <v>2519</v>
      </c>
      <c r="B7527" s="17" t="s">
        <v>81</v>
      </c>
      <c r="C7527" s="12" t="s">
        <v>0</v>
      </c>
      <c r="D7527" s="12" t="s">
        <v>0</v>
      </c>
      <c r="E7527" s="18" t="s">
        <v>0</v>
      </c>
      <c r="F7527" s="18" t="s">
        <v>0</v>
      </c>
      <c r="G7527" s="81" t="s">
        <v>0</v>
      </c>
      <c r="H7527" s="18" t="s">
        <v>0</v>
      </c>
      <c r="I7527" s="11"/>
      <c r="J7527" s="11"/>
      <c r="K7527" s="11"/>
      <c r="L7527" s="11"/>
      <c r="M7527" s="11"/>
      <c r="N7527" s="11"/>
      <c r="O7527" s="11"/>
      <c r="P7527" s="11"/>
      <c r="Q7527" s="11" t="str">
        <f t="shared" si="6492"/>
        <v>-</v>
      </c>
    </row>
    <row r="7528" spans="1:17" ht="45.75" thickBot="1">
      <c r="A7528" s="1" t="s">
        <v>82</v>
      </c>
      <c r="B7528" s="1" t="s">
        <v>83</v>
      </c>
      <c r="C7528" s="1" t="s">
        <v>84</v>
      </c>
      <c r="D7528" s="19" t="s">
        <v>0</v>
      </c>
      <c r="E7528" s="1" t="s">
        <v>85</v>
      </c>
      <c r="F7528" s="1" t="s">
        <v>86</v>
      </c>
      <c r="G7528" s="82" t="s">
        <v>87</v>
      </c>
      <c r="H7528" s="1" t="s">
        <v>1</v>
      </c>
      <c r="I7528" s="1" t="s">
        <v>3016</v>
      </c>
      <c r="J7528" s="1" t="s">
        <v>3199</v>
      </c>
      <c r="K7528" s="1" t="s">
        <v>3198</v>
      </c>
      <c r="L7528" s="1" t="s">
        <v>3191</v>
      </c>
      <c r="M7528" s="1" t="s">
        <v>3193</v>
      </c>
      <c r="N7528" s="1" t="s">
        <v>3194</v>
      </c>
      <c r="O7528" s="1" t="s">
        <v>3195</v>
      </c>
      <c r="P7528" s="1" t="s">
        <v>3192</v>
      </c>
      <c r="Q7528" s="1" t="s">
        <v>3185</v>
      </c>
    </row>
    <row r="7529" spans="1:17">
      <c r="A7529" s="20" t="s">
        <v>0</v>
      </c>
      <c r="B7529" s="20" t="s">
        <v>0</v>
      </c>
      <c r="C7529" s="20" t="s">
        <v>0</v>
      </c>
      <c r="D7529" s="21" t="s">
        <v>0</v>
      </c>
      <c r="E7529" s="21" t="s">
        <v>0</v>
      </c>
      <c r="F7529" s="22" t="s">
        <v>0</v>
      </c>
      <c r="G7529" s="83" t="s">
        <v>0</v>
      </c>
      <c r="H7529" s="23" t="s">
        <v>0</v>
      </c>
      <c r="I7529" s="28">
        <v>1</v>
      </c>
      <c r="J7529" s="28">
        <v>2</v>
      </c>
      <c r="K7529" s="28">
        <v>3</v>
      </c>
      <c r="L7529" s="28" t="s">
        <v>3186</v>
      </c>
      <c r="M7529" s="28">
        <v>5</v>
      </c>
      <c r="N7529" s="28">
        <v>6</v>
      </c>
      <c r="O7529" s="28">
        <v>7</v>
      </c>
      <c r="P7529" s="28" t="s">
        <v>3187</v>
      </c>
      <c r="Q7529" s="28">
        <v>9</v>
      </c>
    </row>
    <row r="7530" spans="1:17">
      <c r="A7530" s="17" t="s">
        <v>2519</v>
      </c>
      <c r="B7530" s="17" t="s">
        <v>81</v>
      </c>
      <c r="C7530" s="12" t="s">
        <v>88</v>
      </c>
      <c r="D7530" s="12" t="s">
        <v>2521</v>
      </c>
      <c r="E7530" s="18" t="s">
        <v>0</v>
      </c>
      <c r="F7530" s="18" t="s">
        <v>0</v>
      </c>
      <c r="G7530" s="81" t="s">
        <v>0</v>
      </c>
      <c r="H7530" s="18" t="s">
        <v>2520</v>
      </c>
      <c r="I7530" s="11"/>
      <c r="J7530" s="11"/>
      <c r="K7530" s="11"/>
      <c r="L7530" s="11"/>
      <c r="M7530" s="11"/>
      <c r="N7530" s="11"/>
      <c r="O7530" s="11"/>
      <c r="P7530" s="11"/>
      <c r="Q7530" s="11" t="str">
        <f t="shared" si="6492"/>
        <v>-</v>
      </c>
    </row>
    <row r="7531" spans="1:17" ht="22.5">
      <c r="A7531" s="17" t="s">
        <v>0</v>
      </c>
      <c r="B7531" s="17" t="s">
        <v>0</v>
      </c>
      <c r="C7531" s="17" t="s">
        <v>0</v>
      </c>
      <c r="D7531" s="18" t="s">
        <v>0</v>
      </c>
      <c r="E7531" s="18" t="s">
        <v>0</v>
      </c>
      <c r="F7531" s="18" t="s">
        <v>0</v>
      </c>
      <c r="G7531" s="81" t="s">
        <v>0</v>
      </c>
      <c r="H7531" s="24" t="s">
        <v>27</v>
      </c>
      <c r="I7531" s="29">
        <v>1086230</v>
      </c>
      <c r="J7531" s="29">
        <f t="shared" ref="J7531" si="6509">SUM(J7532,J7540,J7542)</f>
        <v>1086412</v>
      </c>
      <c r="K7531" s="29">
        <f t="shared" ref="K7531" si="6510">SUM(K7532,K7540,K7542)</f>
        <v>591951</v>
      </c>
      <c r="L7531" s="29">
        <f t="shared" ref="L7531:L7565" si="6511">M7531+N7531+O7531</f>
        <v>281451</v>
      </c>
      <c r="M7531" s="29">
        <f t="shared" ref="M7531:O7531" si="6512">SUM(M7532,M7540,M7542)</f>
        <v>96847</v>
      </c>
      <c r="N7531" s="29">
        <f t="shared" si="6512"/>
        <v>94467</v>
      </c>
      <c r="O7531" s="29">
        <f t="shared" si="6512"/>
        <v>90137</v>
      </c>
      <c r="P7531" s="29">
        <f t="shared" ref="P7531:P7565" si="6513">SUM(K7531+L7531)</f>
        <v>873402</v>
      </c>
      <c r="Q7531" s="29">
        <f t="shared" si="6492"/>
        <v>80.393257806430711</v>
      </c>
    </row>
    <row r="7532" spans="1:17">
      <c r="A7532" s="12" t="s">
        <v>2519</v>
      </c>
      <c r="B7532" s="12" t="s">
        <v>81</v>
      </c>
      <c r="C7532" s="12" t="s">
        <v>88</v>
      </c>
      <c r="D7532" s="12" t="s">
        <v>2521</v>
      </c>
      <c r="E7532" s="18" t="s">
        <v>2</v>
      </c>
      <c r="F7532" s="18" t="s">
        <v>0</v>
      </c>
      <c r="G7532" s="81" t="s">
        <v>0</v>
      </c>
      <c r="H7532" s="18" t="s">
        <v>3</v>
      </c>
      <c r="I7532" s="3">
        <v>462230</v>
      </c>
      <c r="J7532" s="3">
        <f t="shared" ref="J7532" si="6514">SUM(J7533:J7534)</f>
        <v>462412</v>
      </c>
      <c r="K7532" s="3">
        <f t="shared" ref="K7532" si="6515">SUM(K7533:K7534)</f>
        <v>239982</v>
      </c>
      <c r="L7532" s="3">
        <f t="shared" si="6511"/>
        <v>122886</v>
      </c>
      <c r="M7532" s="3">
        <f t="shared" ref="M7532:O7532" si="6516">SUM(M7533:M7534)</f>
        <v>44962</v>
      </c>
      <c r="N7532" s="3">
        <f t="shared" si="6516"/>
        <v>38962</v>
      </c>
      <c r="O7532" s="3">
        <f t="shared" si="6516"/>
        <v>38962</v>
      </c>
      <c r="P7532" s="3">
        <f t="shared" si="6513"/>
        <v>362868</v>
      </c>
      <c r="Q7532" s="3">
        <f t="shared" si="6492"/>
        <v>78.47287700146191</v>
      </c>
    </row>
    <row r="7533" spans="1:17">
      <c r="A7533" s="12" t="s">
        <v>2519</v>
      </c>
      <c r="B7533" s="12" t="s">
        <v>81</v>
      </c>
      <c r="C7533" s="12" t="s">
        <v>88</v>
      </c>
      <c r="D7533" s="12" t="s">
        <v>2521</v>
      </c>
      <c r="E7533" s="11">
        <v>6111</v>
      </c>
      <c r="F7533" s="12"/>
      <c r="G7533" s="84">
        <v>109</v>
      </c>
      <c r="H7533" s="13" t="s">
        <v>4</v>
      </c>
      <c r="I7533" s="2">
        <v>400000</v>
      </c>
      <c r="J7533" s="2">
        <v>400000</v>
      </c>
      <c r="K7533" s="2">
        <v>205314</v>
      </c>
      <c r="L7533" s="2">
        <f t="shared" si="6511"/>
        <v>107000</v>
      </c>
      <c r="M7533" s="2">
        <v>37000</v>
      </c>
      <c r="N7533" s="2">
        <v>35000</v>
      </c>
      <c r="O7533" s="2">
        <v>35000</v>
      </c>
      <c r="P7533" s="2">
        <f t="shared" si="6513"/>
        <v>312314</v>
      </c>
      <c r="Q7533" s="2">
        <f t="shared" si="6492"/>
        <v>78.078499999999991</v>
      </c>
    </row>
    <row r="7534" spans="1:17">
      <c r="A7534" s="17" t="s">
        <v>2519</v>
      </c>
      <c r="B7534" s="17" t="s">
        <v>81</v>
      </c>
      <c r="C7534" s="17" t="s">
        <v>88</v>
      </c>
      <c r="D7534" s="17" t="s">
        <v>2521</v>
      </c>
      <c r="E7534" s="17" t="s">
        <v>91</v>
      </c>
      <c r="F7534" s="12" t="s">
        <v>0</v>
      </c>
      <c r="G7534" s="84" t="s">
        <v>0</v>
      </c>
      <c r="H7534" s="18" t="s">
        <v>5</v>
      </c>
      <c r="I7534" s="3">
        <v>62230</v>
      </c>
      <c r="J7534" s="3">
        <f t="shared" ref="J7534:K7534" si="6517">SUM(J7535:J7539)</f>
        <v>62412</v>
      </c>
      <c r="K7534" s="3">
        <f t="shared" si="6517"/>
        <v>34668</v>
      </c>
      <c r="L7534" s="3">
        <f t="shared" si="6511"/>
        <v>15886</v>
      </c>
      <c r="M7534" s="3">
        <f t="shared" ref="M7534:O7534" si="6518">SUM(M7535:M7539)</f>
        <v>7962</v>
      </c>
      <c r="N7534" s="3">
        <f t="shared" si="6518"/>
        <v>3962</v>
      </c>
      <c r="O7534" s="3">
        <f t="shared" si="6518"/>
        <v>3962</v>
      </c>
      <c r="P7534" s="3">
        <f t="shared" si="6513"/>
        <v>50554</v>
      </c>
      <c r="Q7534" s="3">
        <f t="shared" si="6492"/>
        <v>81.000448631673393</v>
      </c>
    </row>
    <row r="7535" spans="1:17">
      <c r="A7535" s="12" t="s">
        <v>2519</v>
      </c>
      <c r="B7535" s="12" t="s">
        <v>81</v>
      </c>
      <c r="C7535" s="12" t="s">
        <v>88</v>
      </c>
      <c r="D7535" s="12" t="s">
        <v>2521</v>
      </c>
      <c r="E7535" s="11">
        <v>6112</v>
      </c>
      <c r="F7535" s="12" t="s">
        <v>2522</v>
      </c>
      <c r="G7535" s="84">
        <v>109</v>
      </c>
      <c r="H7535" s="13" t="s">
        <v>9</v>
      </c>
      <c r="I7535" s="2">
        <v>8580</v>
      </c>
      <c r="J7535" s="2">
        <v>8580</v>
      </c>
      <c r="K7535" s="2">
        <v>5058</v>
      </c>
      <c r="L7535" s="2">
        <f t="shared" si="6511"/>
        <v>1986</v>
      </c>
      <c r="M7535" s="2">
        <v>662</v>
      </c>
      <c r="N7535" s="2">
        <v>662</v>
      </c>
      <c r="O7535" s="2">
        <v>662</v>
      </c>
      <c r="P7535" s="2">
        <f t="shared" si="6513"/>
        <v>7044</v>
      </c>
      <c r="Q7535" s="2">
        <f t="shared" si="6492"/>
        <v>82.097902097902093</v>
      </c>
    </row>
    <row r="7536" spans="1:17">
      <c r="A7536" s="12" t="s">
        <v>2519</v>
      </c>
      <c r="B7536" s="12" t="s">
        <v>81</v>
      </c>
      <c r="C7536" s="12" t="s">
        <v>88</v>
      </c>
      <c r="D7536" s="12" t="s">
        <v>2521</v>
      </c>
      <c r="E7536" s="11">
        <v>6112</v>
      </c>
      <c r="F7536" s="12" t="s">
        <v>2523</v>
      </c>
      <c r="G7536" s="84">
        <v>109</v>
      </c>
      <c r="H7536" s="13" t="s">
        <v>10</v>
      </c>
      <c r="I7536" s="2">
        <v>37700</v>
      </c>
      <c r="J7536" s="2">
        <v>37700</v>
      </c>
      <c r="K7536" s="2">
        <v>18483</v>
      </c>
      <c r="L7536" s="2">
        <f t="shared" si="6511"/>
        <v>9900</v>
      </c>
      <c r="M7536" s="2">
        <v>3300</v>
      </c>
      <c r="N7536" s="2">
        <v>3300</v>
      </c>
      <c r="O7536" s="2">
        <v>3300</v>
      </c>
      <c r="P7536" s="2">
        <f t="shared" si="6513"/>
        <v>28383</v>
      </c>
      <c r="Q7536" s="2">
        <f t="shared" si="6492"/>
        <v>75.286472148541122</v>
      </c>
    </row>
    <row r="7537" spans="1:17">
      <c r="A7537" s="12" t="s">
        <v>2519</v>
      </c>
      <c r="B7537" s="12" t="s">
        <v>81</v>
      </c>
      <c r="C7537" s="12" t="s">
        <v>88</v>
      </c>
      <c r="D7537" s="12" t="s">
        <v>2521</v>
      </c>
      <c r="E7537" s="11">
        <v>6112</v>
      </c>
      <c r="F7537" s="12" t="s">
        <v>2524</v>
      </c>
      <c r="G7537" s="84">
        <v>109</v>
      </c>
      <c r="H7537" s="13" t="s">
        <v>7</v>
      </c>
      <c r="I7537" s="2">
        <v>7150</v>
      </c>
      <c r="J7537" s="2">
        <v>7332</v>
      </c>
      <c r="K7537" s="2">
        <v>7332</v>
      </c>
      <c r="L7537" s="2">
        <f t="shared" si="6511"/>
        <v>0</v>
      </c>
      <c r="M7537" s="2"/>
      <c r="N7537" s="2"/>
      <c r="O7537" s="2"/>
      <c r="P7537" s="2">
        <f t="shared" si="6513"/>
        <v>7332</v>
      </c>
      <c r="Q7537" s="2">
        <f t="shared" si="6492"/>
        <v>100</v>
      </c>
    </row>
    <row r="7538" spans="1:17">
      <c r="A7538" s="12" t="s">
        <v>2519</v>
      </c>
      <c r="B7538" s="12" t="s">
        <v>81</v>
      </c>
      <c r="C7538" s="12" t="s">
        <v>88</v>
      </c>
      <c r="D7538" s="12" t="s">
        <v>2521</v>
      </c>
      <c r="E7538" s="11">
        <v>6112</v>
      </c>
      <c r="F7538" s="12" t="s">
        <v>2525</v>
      </c>
      <c r="G7538" s="84">
        <v>109</v>
      </c>
      <c r="H7538" s="13" t="s">
        <v>8</v>
      </c>
      <c r="I7538" s="2">
        <v>0</v>
      </c>
      <c r="J7538" s="2">
        <v>0</v>
      </c>
      <c r="K7538" s="2">
        <v>0</v>
      </c>
      <c r="L7538" s="2">
        <f t="shared" si="6511"/>
        <v>0</v>
      </c>
      <c r="M7538" s="2"/>
      <c r="N7538" s="2"/>
      <c r="O7538" s="2"/>
      <c r="P7538" s="2">
        <f t="shared" si="6513"/>
        <v>0</v>
      </c>
      <c r="Q7538" s="2" t="str">
        <f t="shared" si="6492"/>
        <v>-</v>
      </c>
    </row>
    <row r="7539" spans="1:17">
      <c r="A7539" s="12" t="s">
        <v>2519</v>
      </c>
      <c r="B7539" s="12" t="s">
        <v>81</v>
      </c>
      <c r="C7539" s="12" t="s">
        <v>88</v>
      </c>
      <c r="D7539" s="12" t="s">
        <v>2521</v>
      </c>
      <c r="E7539" s="11">
        <v>6112</v>
      </c>
      <c r="F7539" s="12" t="s">
        <v>2526</v>
      </c>
      <c r="G7539" s="84">
        <v>109</v>
      </c>
      <c r="H7539" s="13" t="s">
        <v>6</v>
      </c>
      <c r="I7539" s="2">
        <v>8800</v>
      </c>
      <c r="J7539" s="2">
        <v>8800</v>
      </c>
      <c r="K7539" s="2">
        <v>3795</v>
      </c>
      <c r="L7539" s="2">
        <f t="shared" si="6511"/>
        <v>4000</v>
      </c>
      <c r="M7539" s="2">
        <v>4000</v>
      </c>
      <c r="N7539" s="2"/>
      <c r="O7539" s="2"/>
      <c r="P7539" s="2">
        <f t="shared" si="6513"/>
        <v>7795</v>
      </c>
      <c r="Q7539" s="2">
        <f t="shared" si="6492"/>
        <v>88.579545454545453</v>
      </c>
    </row>
    <row r="7540" spans="1:17">
      <c r="A7540" s="12" t="s">
        <v>2519</v>
      </c>
      <c r="B7540" s="12" t="s">
        <v>81</v>
      </c>
      <c r="C7540" s="12" t="s">
        <v>88</v>
      </c>
      <c r="D7540" s="12" t="s">
        <v>2521</v>
      </c>
      <c r="E7540" s="18" t="s">
        <v>13</v>
      </c>
      <c r="F7540" s="18" t="s">
        <v>0</v>
      </c>
      <c r="G7540" s="81" t="s">
        <v>0</v>
      </c>
      <c r="H7540" s="18" t="s">
        <v>14</v>
      </c>
      <c r="I7540" s="3">
        <v>42000</v>
      </c>
      <c r="J7540" s="3">
        <f t="shared" ref="J7540:K7540" si="6519">SUM(J7541)</f>
        <v>42000</v>
      </c>
      <c r="K7540" s="3">
        <f t="shared" si="6519"/>
        <v>21570</v>
      </c>
      <c r="L7540" s="3">
        <f t="shared" si="6511"/>
        <v>11235</v>
      </c>
      <c r="M7540" s="3">
        <f t="shared" ref="M7540:O7540" si="6520">SUM(M7541)</f>
        <v>3885</v>
      </c>
      <c r="N7540" s="3">
        <f t="shared" si="6520"/>
        <v>3675</v>
      </c>
      <c r="O7540" s="3">
        <f t="shared" si="6520"/>
        <v>3675</v>
      </c>
      <c r="P7540" s="3">
        <f t="shared" si="6513"/>
        <v>32805</v>
      </c>
      <c r="Q7540" s="3">
        <f t="shared" si="6492"/>
        <v>78.107142857142847</v>
      </c>
    </row>
    <row r="7541" spans="1:17">
      <c r="A7541" s="12" t="s">
        <v>2519</v>
      </c>
      <c r="B7541" s="12" t="s">
        <v>81</v>
      </c>
      <c r="C7541" s="12" t="s">
        <v>88</v>
      </c>
      <c r="D7541" s="12" t="s">
        <v>2521</v>
      </c>
      <c r="E7541" s="11">
        <v>6121</v>
      </c>
      <c r="F7541" s="12"/>
      <c r="G7541" s="84">
        <v>109</v>
      </c>
      <c r="H7541" s="13" t="s">
        <v>15</v>
      </c>
      <c r="I7541" s="2">
        <v>42000</v>
      </c>
      <c r="J7541" s="2">
        <v>42000</v>
      </c>
      <c r="K7541" s="2">
        <v>21570</v>
      </c>
      <c r="L7541" s="2">
        <f t="shared" si="6511"/>
        <v>11235</v>
      </c>
      <c r="M7541" s="2">
        <v>3885</v>
      </c>
      <c r="N7541" s="2">
        <v>3675</v>
      </c>
      <c r="O7541" s="2">
        <v>3675</v>
      </c>
      <c r="P7541" s="2">
        <f t="shared" si="6513"/>
        <v>32805</v>
      </c>
      <c r="Q7541" s="2">
        <f t="shared" si="6492"/>
        <v>78.107142857142847</v>
      </c>
    </row>
    <row r="7542" spans="1:17">
      <c r="A7542" s="12" t="s">
        <v>2519</v>
      </c>
      <c r="B7542" s="12" t="s">
        <v>81</v>
      </c>
      <c r="C7542" s="12" t="s">
        <v>88</v>
      </c>
      <c r="D7542" s="12" t="s">
        <v>2521</v>
      </c>
      <c r="E7542" s="18" t="s">
        <v>16</v>
      </c>
      <c r="F7542" s="18" t="s">
        <v>0</v>
      </c>
      <c r="G7542" s="81" t="s">
        <v>0</v>
      </c>
      <c r="H7542" s="18" t="s">
        <v>17</v>
      </c>
      <c r="I7542" s="3">
        <v>582000</v>
      </c>
      <c r="J7542" s="3">
        <f t="shared" ref="J7542:K7542" si="6521">SUM(J7543:J7551)</f>
        <v>582000</v>
      </c>
      <c r="K7542" s="3">
        <f t="shared" si="6521"/>
        <v>330399</v>
      </c>
      <c r="L7542" s="3">
        <f t="shared" si="6511"/>
        <v>147330</v>
      </c>
      <c r="M7542" s="3">
        <f t="shared" ref="M7542:O7542" si="6522">SUM(M7543:M7551)</f>
        <v>48000</v>
      </c>
      <c r="N7542" s="3">
        <f t="shared" si="6522"/>
        <v>51830</v>
      </c>
      <c r="O7542" s="3">
        <f t="shared" si="6522"/>
        <v>47500</v>
      </c>
      <c r="P7542" s="3">
        <f t="shared" si="6513"/>
        <v>477729</v>
      </c>
      <c r="Q7542" s="3">
        <f t="shared" si="6492"/>
        <v>82.084020618556693</v>
      </c>
    </row>
    <row r="7543" spans="1:17">
      <c r="A7543" s="12" t="s">
        <v>2519</v>
      </c>
      <c r="B7543" s="12" t="s">
        <v>81</v>
      </c>
      <c r="C7543" s="12" t="s">
        <v>88</v>
      </c>
      <c r="D7543" s="12" t="s">
        <v>2521</v>
      </c>
      <c r="E7543" s="11">
        <v>6131</v>
      </c>
      <c r="F7543" s="12"/>
      <c r="G7543" s="84">
        <v>109</v>
      </c>
      <c r="H7543" s="13" t="s">
        <v>18</v>
      </c>
      <c r="I7543" s="2">
        <v>3000</v>
      </c>
      <c r="J7543" s="2">
        <v>3000</v>
      </c>
      <c r="K7543" s="2">
        <v>2170</v>
      </c>
      <c r="L7543" s="2">
        <f t="shared" si="6511"/>
        <v>830</v>
      </c>
      <c r="M7543" s="2">
        <v>500</v>
      </c>
      <c r="N7543" s="2">
        <v>330</v>
      </c>
      <c r="O7543" s="2"/>
      <c r="P7543" s="2">
        <f t="shared" si="6513"/>
        <v>3000</v>
      </c>
      <c r="Q7543" s="2">
        <f t="shared" si="6492"/>
        <v>100</v>
      </c>
    </row>
    <row r="7544" spans="1:17">
      <c r="A7544" s="12" t="s">
        <v>2519</v>
      </c>
      <c r="B7544" s="12" t="s">
        <v>81</v>
      </c>
      <c r="C7544" s="12" t="s">
        <v>88</v>
      </c>
      <c r="D7544" s="12" t="s">
        <v>2521</v>
      </c>
      <c r="E7544" s="11">
        <v>6132</v>
      </c>
      <c r="F7544" s="12"/>
      <c r="G7544" s="84">
        <v>109</v>
      </c>
      <c r="H7544" s="13" t="s">
        <v>19</v>
      </c>
      <c r="I7544" s="2">
        <v>13000</v>
      </c>
      <c r="J7544" s="2">
        <v>13000</v>
      </c>
      <c r="K7544" s="2">
        <v>6800</v>
      </c>
      <c r="L7544" s="2">
        <f t="shared" si="6511"/>
        <v>3000</v>
      </c>
      <c r="M7544" s="2">
        <v>1000</v>
      </c>
      <c r="N7544" s="2">
        <v>1000</v>
      </c>
      <c r="O7544" s="2">
        <v>1000</v>
      </c>
      <c r="P7544" s="2">
        <f t="shared" si="6513"/>
        <v>9800</v>
      </c>
      <c r="Q7544" s="2">
        <f t="shared" si="6492"/>
        <v>75.384615384615387</v>
      </c>
    </row>
    <row r="7545" spans="1:17">
      <c r="A7545" s="12" t="s">
        <v>2519</v>
      </c>
      <c r="B7545" s="12" t="s">
        <v>81</v>
      </c>
      <c r="C7545" s="12" t="s">
        <v>88</v>
      </c>
      <c r="D7545" s="12" t="s">
        <v>2521</v>
      </c>
      <c r="E7545" s="11">
        <v>6133</v>
      </c>
      <c r="F7545" s="12"/>
      <c r="G7545" s="84">
        <v>109</v>
      </c>
      <c r="H7545" s="13" t="s">
        <v>20</v>
      </c>
      <c r="I7545" s="2">
        <v>20000</v>
      </c>
      <c r="J7545" s="2">
        <v>20000</v>
      </c>
      <c r="K7545" s="2">
        <v>10000</v>
      </c>
      <c r="L7545" s="2">
        <f t="shared" si="6511"/>
        <v>4500</v>
      </c>
      <c r="M7545" s="2">
        <v>1500</v>
      </c>
      <c r="N7545" s="2">
        <v>1500</v>
      </c>
      <c r="O7545" s="2">
        <v>1500</v>
      </c>
      <c r="P7545" s="2">
        <f t="shared" si="6513"/>
        <v>14500</v>
      </c>
      <c r="Q7545" s="2">
        <f t="shared" si="6492"/>
        <v>72.5</v>
      </c>
    </row>
    <row r="7546" spans="1:17">
      <c r="A7546" s="12" t="s">
        <v>2519</v>
      </c>
      <c r="B7546" s="12" t="s">
        <v>81</v>
      </c>
      <c r="C7546" s="12" t="s">
        <v>88</v>
      </c>
      <c r="D7546" s="12" t="s">
        <v>2521</v>
      </c>
      <c r="E7546" s="11">
        <v>6134</v>
      </c>
      <c r="F7546" s="12"/>
      <c r="G7546" s="84">
        <v>109</v>
      </c>
      <c r="H7546" s="13" t="s">
        <v>21</v>
      </c>
      <c r="I7546" s="2">
        <v>20000</v>
      </c>
      <c r="J7546" s="2">
        <v>20000</v>
      </c>
      <c r="K7546" s="2">
        <v>11000</v>
      </c>
      <c r="L7546" s="2">
        <f t="shared" si="6511"/>
        <v>3000</v>
      </c>
      <c r="M7546" s="2">
        <v>1000</v>
      </c>
      <c r="N7546" s="2">
        <v>1000</v>
      </c>
      <c r="O7546" s="2">
        <v>1000</v>
      </c>
      <c r="P7546" s="2">
        <f t="shared" si="6513"/>
        <v>14000</v>
      </c>
      <c r="Q7546" s="2">
        <f t="shared" si="6492"/>
        <v>70</v>
      </c>
    </row>
    <row r="7547" spans="1:17">
      <c r="A7547" s="12" t="s">
        <v>2519</v>
      </c>
      <c r="B7547" s="12" t="s">
        <v>81</v>
      </c>
      <c r="C7547" s="12" t="s">
        <v>88</v>
      </c>
      <c r="D7547" s="12" t="s">
        <v>2521</v>
      </c>
      <c r="E7547" s="11">
        <v>6135</v>
      </c>
      <c r="F7547" s="12"/>
      <c r="G7547" s="84">
        <v>109</v>
      </c>
      <c r="H7547" s="13" t="s">
        <v>22</v>
      </c>
      <c r="I7547" s="2">
        <v>12000</v>
      </c>
      <c r="J7547" s="2">
        <v>12000</v>
      </c>
      <c r="K7547" s="2">
        <v>9000</v>
      </c>
      <c r="L7547" s="2">
        <f t="shared" si="6511"/>
        <v>900</v>
      </c>
      <c r="M7547" s="2">
        <v>300</v>
      </c>
      <c r="N7547" s="2">
        <v>300</v>
      </c>
      <c r="O7547" s="2">
        <v>300</v>
      </c>
      <c r="P7547" s="2">
        <f t="shared" si="6513"/>
        <v>9900</v>
      </c>
      <c r="Q7547" s="2">
        <f t="shared" si="6492"/>
        <v>82.5</v>
      </c>
    </row>
    <row r="7548" spans="1:17">
      <c r="A7548" s="12" t="s">
        <v>2519</v>
      </c>
      <c r="B7548" s="12" t="s">
        <v>81</v>
      </c>
      <c r="C7548" s="12" t="s">
        <v>88</v>
      </c>
      <c r="D7548" s="12" t="s">
        <v>2521</v>
      </c>
      <c r="E7548" s="11">
        <v>6136</v>
      </c>
      <c r="F7548" s="12"/>
      <c r="G7548" s="84">
        <v>109</v>
      </c>
      <c r="H7548" s="13" t="s">
        <v>23</v>
      </c>
      <c r="I7548" s="2">
        <v>450000</v>
      </c>
      <c r="J7548" s="2">
        <v>440000</v>
      </c>
      <c r="K7548" s="2">
        <v>240000</v>
      </c>
      <c r="L7548" s="2">
        <f t="shared" si="6511"/>
        <v>120000</v>
      </c>
      <c r="M7548" s="2">
        <v>40000</v>
      </c>
      <c r="N7548" s="2">
        <v>40000</v>
      </c>
      <c r="O7548" s="2">
        <v>40000</v>
      </c>
      <c r="P7548" s="2">
        <f t="shared" si="6513"/>
        <v>360000</v>
      </c>
      <c r="Q7548" s="2">
        <f t="shared" si="6492"/>
        <v>81.818181818181827</v>
      </c>
    </row>
    <row r="7549" spans="1:17">
      <c r="A7549" s="12" t="s">
        <v>2519</v>
      </c>
      <c r="B7549" s="12" t="s">
        <v>81</v>
      </c>
      <c r="C7549" s="12" t="s">
        <v>88</v>
      </c>
      <c r="D7549" s="12" t="s">
        <v>2521</v>
      </c>
      <c r="E7549" s="11">
        <v>6137</v>
      </c>
      <c r="F7549" s="12"/>
      <c r="G7549" s="84">
        <v>109</v>
      </c>
      <c r="H7549" s="13" t="s">
        <v>24</v>
      </c>
      <c r="I7549" s="2">
        <v>10000</v>
      </c>
      <c r="J7549" s="2">
        <v>10000</v>
      </c>
      <c r="K7549" s="2">
        <v>6000</v>
      </c>
      <c r="L7549" s="2">
        <f t="shared" si="6511"/>
        <v>1500</v>
      </c>
      <c r="M7549" s="2">
        <v>500</v>
      </c>
      <c r="N7549" s="2">
        <v>500</v>
      </c>
      <c r="O7549" s="2">
        <v>500</v>
      </c>
      <c r="P7549" s="2">
        <f t="shared" si="6513"/>
        <v>7500</v>
      </c>
      <c r="Q7549" s="2">
        <f t="shared" si="6492"/>
        <v>75</v>
      </c>
    </row>
    <row r="7550" spans="1:17">
      <c r="A7550" s="12" t="s">
        <v>2519</v>
      </c>
      <c r="B7550" s="12" t="s">
        <v>81</v>
      </c>
      <c r="C7550" s="12" t="s">
        <v>88</v>
      </c>
      <c r="D7550" s="12" t="s">
        <v>2521</v>
      </c>
      <c r="E7550" s="11">
        <v>6138</v>
      </c>
      <c r="F7550" s="12"/>
      <c r="G7550" s="84">
        <v>109</v>
      </c>
      <c r="H7550" s="13" t="s">
        <v>25</v>
      </c>
      <c r="I7550" s="2">
        <v>15000</v>
      </c>
      <c r="J7550" s="2">
        <v>25000</v>
      </c>
      <c r="K7550" s="2">
        <v>21000</v>
      </c>
      <c r="L7550" s="2">
        <f t="shared" si="6511"/>
        <v>4000</v>
      </c>
      <c r="M7550" s="2"/>
      <c r="N7550" s="2">
        <v>4000</v>
      </c>
      <c r="O7550" s="2"/>
      <c r="P7550" s="2">
        <f t="shared" si="6513"/>
        <v>25000</v>
      </c>
      <c r="Q7550" s="2">
        <f t="shared" si="6492"/>
        <v>100</v>
      </c>
    </row>
    <row r="7551" spans="1:17">
      <c r="A7551" s="17" t="s">
        <v>2519</v>
      </c>
      <c r="B7551" s="17" t="s">
        <v>81</v>
      </c>
      <c r="C7551" s="17" t="s">
        <v>88</v>
      </c>
      <c r="D7551" s="17" t="s">
        <v>2521</v>
      </c>
      <c r="E7551" s="17" t="s">
        <v>99</v>
      </c>
      <c r="F7551" s="12" t="s">
        <v>0</v>
      </c>
      <c r="G7551" s="84" t="s">
        <v>0</v>
      </c>
      <c r="H7551" s="18" t="s">
        <v>26</v>
      </c>
      <c r="I7551" s="3">
        <v>39000</v>
      </c>
      <c r="J7551" s="3">
        <f t="shared" ref="J7551:K7551" si="6523">SUM(J7552:J7554)</f>
        <v>39000</v>
      </c>
      <c r="K7551" s="3">
        <f t="shared" si="6523"/>
        <v>24429</v>
      </c>
      <c r="L7551" s="3">
        <f t="shared" si="6511"/>
        <v>9600</v>
      </c>
      <c r="M7551" s="3">
        <f t="shared" ref="M7551:O7551" si="6524">SUM(M7552:M7554)</f>
        <v>3200</v>
      </c>
      <c r="N7551" s="3">
        <f t="shared" si="6524"/>
        <v>3200</v>
      </c>
      <c r="O7551" s="3">
        <f t="shared" si="6524"/>
        <v>3200</v>
      </c>
      <c r="P7551" s="3">
        <f t="shared" si="6513"/>
        <v>34029</v>
      </c>
      <c r="Q7551" s="3">
        <f t="shared" si="6492"/>
        <v>87.253846153846155</v>
      </c>
    </row>
    <row r="7552" spans="1:17">
      <c r="A7552" s="12" t="s">
        <v>2519</v>
      </c>
      <c r="B7552" s="12" t="s">
        <v>81</v>
      </c>
      <c r="C7552" s="12" t="s">
        <v>88</v>
      </c>
      <c r="D7552" s="12" t="s">
        <v>2521</v>
      </c>
      <c r="E7552" s="11">
        <v>6139</v>
      </c>
      <c r="F7552" s="12"/>
      <c r="G7552" s="84">
        <v>109</v>
      </c>
      <c r="H7552" s="13" t="s">
        <v>26</v>
      </c>
      <c r="I7552" s="2">
        <v>35000</v>
      </c>
      <c r="J7552" s="2">
        <v>35000</v>
      </c>
      <c r="K7552" s="2">
        <v>23500</v>
      </c>
      <c r="L7552" s="2">
        <f t="shared" si="6511"/>
        <v>9000</v>
      </c>
      <c r="M7552" s="2">
        <v>3000</v>
      </c>
      <c r="N7552" s="2">
        <v>3000</v>
      </c>
      <c r="O7552" s="2">
        <v>3000</v>
      </c>
      <c r="P7552" s="2">
        <f t="shared" si="6513"/>
        <v>32500</v>
      </c>
      <c r="Q7552" s="2">
        <f t="shared" si="6492"/>
        <v>92.857142857142861</v>
      </c>
    </row>
    <row r="7553" spans="1:17">
      <c r="A7553" s="12" t="s">
        <v>2519</v>
      </c>
      <c r="B7553" s="12" t="s">
        <v>81</v>
      </c>
      <c r="C7553" s="12" t="s">
        <v>88</v>
      </c>
      <c r="D7553" s="12" t="s">
        <v>2521</v>
      </c>
      <c r="E7553" s="11">
        <v>6139</v>
      </c>
      <c r="F7553" s="12" t="s">
        <v>2527</v>
      </c>
      <c r="G7553" s="84">
        <v>109</v>
      </c>
      <c r="H7553" s="13" t="s">
        <v>108</v>
      </c>
      <c r="I7553" s="2">
        <v>2000</v>
      </c>
      <c r="J7553" s="2">
        <v>2000</v>
      </c>
      <c r="K7553" s="2">
        <v>929</v>
      </c>
      <c r="L7553" s="2">
        <f t="shared" si="6511"/>
        <v>600</v>
      </c>
      <c r="M7553" s="2">
        <v>200</v>
      </c>
      <c r="N7553" s="2">
        <v>200</v>
      </c>
      <c r="O7553" s="2">
        <v>200</v>
      </c>
      <c r="P7553" s="2">
        <f t="shared" si="6513"/>
        <v>1529</v>
      </c>
      <c r="Q7553" s="2">
        <f t="shared" si="6492"/>
        <v>76.449999999999989</v>
      </c>
    </row>
    <row r="7554" spans="1:17" ht="22.5">
      <c r="A7554" s="12" t="s">
        <v>2519</v>
      </c>
      <c r="B7554" s="12" t="s">
        <v>81</v>
      </c>
      <c r="C7554" s="12" t="s">
        <v>88</v>
      </c>
      <c r="D7554" s="12" t="s">
        <v>2521</v>
      </c>
      <c r="E7554" s="11">
        <v>6139</v>
      </c>
      <c r="F7554" s="12" t="s">
        <v>2528</v>
      </c>
      <c r="G7554" s="84">
        <v>109</v>
      </c>
      <c r="H7554" s="13" t="s">
        <v>114</v>
      </c>
      <c r="I7554" s="2">
        <v>2000</v>
      </c>
      <c r="J7554" s="2">
        <v>2000</v>
      </c>
      <c r="K7554" s="2">
        <v>0</v>
      </c>
      <c r="L7554" s="2">
        <f t="shared" si="6511"/>
        <v>0</v>
      </c>
      <c r="M7554" s="2"/>
      <c r="N7554" s="2"/>
      <c r="O7554" s="2"/>
      <c r="P7554" s="2">
        <f t="shared" si="6513"/>
        <v>0</v>
      </c>
      <c r="Q7554" s="2">
        <f t="shared" si="6492"/>
        <v>0</v>
      </c>
    </row>
    <row r="7555" spans="1:17" ht="22.5">
      <c r="A7555" s="17" t="s">
        <v>0</v>
      </c>
      <c r="B7555" s="17" t="s">
        <v>0</v>
      </c>
      <c r="C7555" s="17" t="s">
        <v>0</v>
      </c>
      <c r="D7555" s="18" t="s">
        <v>0</v>
      </c>
      <c r="E7555" s="18" t="s">
        <v>0</v>
      </c>
      <c r="F7555" s="18" t="s">
        <v>0</v>
      </c>
      <c r="G7555" s="81" t="s">
        <v>0</v>
      </c>
      <c r="H7555" s="24" t="s">
        <v>36</v>
      </c>
      <c r="I7555" s="29">
        <v>100</v>
      </c>
      <c r="J7555" s="29">
        <f t="shared" ref="J7555:K7556" si="6525">SUM(J7556)</f>
        <v>100</v>
      </c>
      <c r="K7555" s="29">
        <f t="shared" si="6525"/>
        <v>0</v>
      </c>
      <c r="L7555" s="29">
        <f t="shared" si="6511"/>
        <v>0</v>
      </c>
      <c r="M7555" s="29">
        <f t="shared" ref="M7555:O7556" si="6526">SUM(M7556)</f>
        <v>0</v>
      </c>
      <c r="N7555" s="29">
        <f t="shared" si="6526"/>
        <v>0</v>
      </c>
      <c r="O7555" s="29">
        <f t="shared" si="6526"/>
        <v>0</v>
      </c>
      <c r="P7555" s="29">
        <f t="shared" si="6513"/>
        <v>0</v>
      </c>
      <c r="Q7555" s="29">
        <f t="shared" si="6492"/>
        <v>0</v>
      </c>
    </row>
    <row r="7556" spans="1:17">
      <c r="A7556" s="12" t="s">
        <v>2519</v>
      </c>
      <c r="B7556" s="12" t="s">
        <v>81</v>
      </c>
      <c r="C7556" s="12" t="s">
        <v>88</v>
      </c>
      <c r="D7556" s="12" t="s">
        <v>2521</v>
      </c>
      <c r="E7556" s="18" t="s">
        <v>28</v>
      </c>
      <c r="F7556" s="18" t="s">
        <v>0</v>
      </c>
      <c r="G7556" s="81" t="s">
        <v>0</v>
      </c>
      <c r="H7556" s="18" t="s">
        <v>29</v>
      </c>
      <c r="I7556" s="3">
        <v>100</v>
      </c>
      <c r="J7556" s="3">
        <f t="shared" si="6525"/>
        <v>100</v>
      </c>
      <c r="K7556" s="3">
        <f t="shared" si="6525"/>
        <v>0</v>
      </c>
      <c r="L7556" s="3">
        <f t="shared" si="6511"/>
        <v>0</v>
      </c>
      <c r="M7556" s="3">
        <f t="shared" si="6526"/>
        <v>0</v>
      </c>
      <c r="N7556" s="3">
        <f t="shared" si="6526"/>
        <v>0</v>
      </c>
      <c r="O7556" s="3">
        <f t="shared" si="6526"/>
        <v>0</v>
      </c>
      <c r="P7556" s="3">
        <f t="shared" si="6513"/>
        <v>0</v>
      </c>
      <c r="Q7556" s="3">
        <f t="shared" si="6492"/>
        <v>0</v>
      </c>
    </row>
    <row r="7557" spans="1:17">
      <c r="A7557" s="12" t="s">
        <v>2519</v>
      </c>
      <c r="B7557" s="12" t="s">
        <v>81</v>
      </c>
      <c r="C7557" s="12" t="s">
        <v>88</v>
      </c>
      <c r="D7557" s="12" t="s">
        <v>2521</v>
      </c>
      <c r="E7557" s="11">
        <v>6148</v>
      </c>
      <c r="F7557" s="12"/>
      <c r="G7557" s="84">
        <v>109</v>
      </c>
      <c r="H7557" s="13" t="s">
        <v>35</v>
      </c>
      <c r="I7557" s="2">
        <v>100</v>
      </c>
      <c r="J7557" s="2">
        <v>100</v>
      </c>
      <c r="K7557" s="2">
        <v>0</v>
      </c>
      <c r="L7557" s="2">
        <f t="shared" si="6511"/>
        <v>0</v>
      </c>
      <c r="M7557" s="2"/>
      <c r="N7557" s="2"/>
      <c r="O7557" s="2"/>
      <c r="P7557" s="2">
        <f t="shared" si="6513"/>
        <v>0</v>
      </c>
      <c r="Q7557" s="2">
        <f t="shared" si="6492"/>
        <v>0</v>
      </c>
    </row>
    <row r="7558" spans="1:17" ht="22.5">
      <c r="A7558" s="17" t="s">
        <v>0</v>
      </c>
      <c r="B7558" s="17" t="s">
        <v>0</v>
      </c>
      <c r="C7558" s="17" t="s">
        <v>0</v>
      </c>
      <c r="D7558" s="18" t="s">
        <v>0</v>
      </c>
      <c r="E7558" s="18" t="s">
        <v>0</v>
      </c>
      <c r="F7558" s="18" t="s">
        <v>0</v>
      </c>
      <c r="G7558" s="81" t="s">
        <v>0</v>
      </c>
      <c r="H7558" s="24" t="s">
        <v>58</v>
      </c>
      <c r="I7558" s="29">
        <v>4144054</v>
      </c>
      <c r="J7558" s="29">
        <f t="shared" ref="J7558:K7558" si="6527">SUM(J7559)</f>
        <v>4044054</v>
      </c>
      <c r="K7558" s="29">
        <f t="shared" si="6527"/>
        <v>3160000</v>
      </c>
      <c r="L7558" s="29">
        <f t="shared" si="6511"/>
        <v>505000</v>
      </c>
      <c r="M7558" s="29">
        <f t="shared" ref="M7558:O7558" si="6528">SUM(M7559)</f>
        <v>305000</v>
      </c>
      <c r="N7558" s="29">
        <f t="shared" si="6528"/>
        <v>100000</v>
      </c>
      <c r="O7558" s="29">
        <f t="shared" si="6528"/>
        <v>100000</v>
      </c>
      <c r="P7558" s="29">
        <f t="shared" si="6513"/>
        <v>3665000</v>
      </c>
      <c r="Q7558" s="29">
        <f t="shared" si="6492"/>
        <v>90.626880847782942</v>
      </c>
    </row>
    <row r="7559" spans="1:17">
      <c r="A7559" s="12" t="s">
        <v>2519</v>
      </c>
      <c r="B7559" s="12" t="s">
        <v>81</v>
      </c>
      <c r="C7559" s="12" t="s">
        <v>88</v>
      </c>
      <c r="D7559" s="12" t="s">
        <v>2521</v>
      </c>
      <c r="E7559" s="18" t="s">
        <v>50</v>
      </c>
      <c r="F7559" s="18" t="s">
        <v>0</v>
      </c>
      <c r="G7559" s="81" t="s">
        <v>0</v>
      </c>
      <c r="H7559" s="18" t="s">
        <v>51</v>
      </c>
      <c r="I7559" s="3">
        <v>4144054</v>
      </c>
      <c r="J7559" s="3">
        <f t="shared" ref="J7559" si="6529">SUM(J7560,J7561)</f>
        <v>4044054</v>
      </c>
      <c r="K7559" s="3">
        <f t="shared" ref="K7559" si="6530">SUM(K7560,K7561)</f>
        <v>3160000</v>
      </c>
      <c r="L7559" s="3">
        <f t="shared" si="6511"/>
        <v>505000</v>
      </c>
      <c r="M7559" s="3">
        <f t="shared" ref="M7559:O7559" si="6531">SUM(M7560,M7561)</f>
        <v>305000</v>
      </c>
      <c r="N7559" s="3">
        <f t="shared" si="6531"/>
        <v>100000</v>
      </c>
      <c r="O7559" s="3">
        <f t="shared" si="6531"/>
        <v>100000</v>
      </c>
      <c r="P7559" s="3">
        <f t="shared" si="6513"/>
        <v>3665000</v>
      </c>
      <c r="Q7559" s="3">
        <f t="shared" si="6492"/>
        <v>90.626880847782942</v>
      </c>
    </row>
    <row r="7560" spans="1:17">
      <c r="A7560" s="12" t="s">
        <v>2519</v>
      </c>
      <c r="B7560" s="12" t="s">
        <v>81</v>
      </c>
      <c r="C7560" s="12" t="s">
        <v>88</v>
      </c>
      <c r="D7560" s="12" t="s">
        <v>2521</v>
      </c>
      <c r="E7560" s="11">
        <v>8213</v>
      </c>
      <c r="F7560" s="12"/>
      <c r="G7560" s="84">
        <v>109</v>
      </c>
      <c r="H7560" s="13" t="s">
        <v>54</v>
      </c>
      <c r="I7560" s="2">
        <v>20000</v>
      </c>
      <c r="J7560" s="2">
        <v>20000</v>
      </c>
      <c r="K7560" s="2">
        <v>10000</v>
      </c>
      <c r="L7560" s="2">
        <f t="shared" si="6511"/>
        <v>5000</v>
      </c>
      <c r="M7560" s="2">
        <v>5000</v>
      </c>
      <c r="N7560" s="2">
        <v>0</v>
      </c>
      <c r="O7560" s="2">
        <v>0</v>
      </c>
      <c r="P7560" s="2">
        <f t="shared" si="6513"/>
        <v>15000</v>
      </c>
      <c r="Q7560" s="2">
        <f t="shared" si="6492"/>
        <v>75</v>
      </c>
    </row>
    <row r="7561" spans="1:17">
      <c r="A7561" s="17" t="s">
        <v>2519</v>
      </c>
      <c r="B7561" s="17" t="s">
        <v>81</v>
      </c>
      <c r="C7561" s="17" t="s">
        <v>88</v>
      </c>
      <c r="D7561" s="17" t="s">
        <v>2521</v>
      </c>
      <c r="E7561" s="17" t="s">
        <v>2529</v>
      </c>
      <c r="F7561" s="12" t="s">
        <v>0</v>
      </c>
      <c r="G7561" s="84" t="s">
        <v>0</v>
      </c>
      <c r="H7561" s="18" t="s">
        <v>55</v>
      </c>
      <c r="I7561" s="3">
        <v>4124054</v>
      </c>
      <c r="J7561" s="3">
        <f t="shared" ref="J7561:K7561" si="6532">SUM(J7562:J7563)</f>
        <v>4024054</v>
      </c>
      <c r="K7561" s="3">
        <f t="shared" si="6532"/>
        <v>3150000</v>
      </c>
      <c r="L7561" s="3">
        <f t="shared" si="6511"/>
        <v>500000</v>
      </c>
      <c r="M7561" s="3">
        <f t="shared" ref="M7561:O7561" si="6533">SUM(M7562:M7563)</f>
        <v>300000</v>
      </c>
      <c r="N7561" s="3">
        <f t="shared" si="6533"/>
        <v>100000</v>
      </c>
      <c r="O7561" s="3">
        <f t="shared" si="6533"/>
        <v>100000</v>
      </c>
      <c r="P7561" s="3">
        <f t="shared" si="6513"/>
        <v>3650000</v>
      </c>
      <c r="Q7561" s="3">
        <f t="shared" si="6492"/>
        <v>90.704548199402893</v>
      </c>
    </row>
    <row r="7562" spans="1:17">
      <c r="A7562" s="12" t="s">
        <v>2519</v>
      </c>
      <c r="B7562" s="12" t="s">
        <v>81</v>
      </c>
      <c r="C7562" s="12" t="s">
        <v>88</v>
      </c>
      <c r="D7562" s="12" t="s">
        <v>2521</v>
      </c>
      <c r="E7562" s="11">
        <v>8214</v>
      </c>
      <c r="F7562" s="12" t="s">
        <v>2530</v>
      </c>
      <c r="G7562" s="84">
        <v>109</v>
      </c>
      <c r="H7562" s="13" t="s">
        <v>55</v>
      </c>
      <c r="I7562" s="2">
        <v>100000</v>
      </c>
      <c r="J7562" s="2">
        <v>0</v>
      </c>
      <c r="K7562" s="2">
        <v>0</v>
      </c>
      <c r="L7562" s="2">
        <f t="shared" si="6511"/>
        <v>0</v>
      </c>
      <c r="M7562" s="2"/>
      <c r="N7562" s="2"/>
      <c r="O7562" s="2"/>
      <c r="P7562" s="2">
        <f t="shared" si="6513"/>
        <v>0</v>
      </c>
      <c r="Q7562" s="2" t="str">
        <f t="shared" si="6492"/>
        <v>-</v>
      </c>
    </row>
    <row r="7563" spans="1:17">
      <c r="A7563" s="12" t="s">
        <v>2519</v>
      </c>
      <c r="B7563" s="12" t="s">
        <v>81</v>
      </c>
      <c r="C7563" s="12" t="s">
        <v>88</v>
      </c>
      <c r="D7563" s="12" t="s">
        <v>2521</v>
      </c>
      <c r="E7563" s="11">
        <v>8214</v>
      </c>
      <c r="F7563" s="12" t="s">
        <v>2531</v>
      </c>
      <c r="G7563" s="84">
        <v>109</v>
      </c>
      <c r="H7563" s="13" t="s">
        <v>55</v>
      </c>
      <c r="I7563" s="2">
        <v>4024054</v>
      </c>
      <c r="J7563" s="2">
        <v>4024054</v>
      </c>
      <c r="K7563" s="2">
        <v>3150000</v>
      </c>
      <c r="L7563" s="2">
        <f t="shared" si="6511"/>
        <v>500000</v>
      </c>
      <c r="M7563" s="2">
        <v>300000</v>
      </c>
      <c r="N7563" s="2">
        <v>100000</v>
      </c>
      <c r="O7563" s="2">
        <v>100000</v>
      </c>
      <c r="P7563" s="2">
        <f t="shared" si="6513"/>
        <v>3650000</v>
      </c>
      <c r="Q7563" s="2">
        <f t="shared" si="6492"/>
        <v>90.704548199402893</v>
      </c>
    </row>
    <row r="7564" spans="1:17">
      <c r="A7564" s="13" t="s">
        <v>0</v>
      </c>
      <c r="B7564" s="13" t="s">
        <v>0</v>
      </c>
      <c r="C7564" s="13" t="s">
        <v>0</v>
      </c>
      <c r="D7564" s="13" t="s">
        <v>0</v>
      </c>
      <c r="E7564" s="13" t="s">
        <v>0</v>
      </c>
      <c r="F7564" s="13" t="s">
        <v>0</v>
      </c>
      <c r="G7564" s="84" t="s">
        <v>0</v>
      </c>
      <c r="H7564" s="24" t="s">
        <v>2532</v>
      </c>
      <c r="I7564" s="29">
        <v>5230384</v>
      </c>
      <c r="J7564" s="29">
        <f t="shared" ref="J7564:K7564" si="6534">SUM(J7558,J7555,J7531)</f>
        <v>5130566</v>
      </c>
      <c r="K7564" s="29">
        <f t="shared" si="6534"/>
        <v>3751951</v>
      </c>
      <c r="L7564" s="29">
        <f t="shared" si="6511"/>
        <v>786451</v>
      </c>
      <c r="M7564" s="29">
        <f t="shared" ref="M7564:O7564" si="6535">SUM(M7558,M7555,M7531)</f>
        <v>401847</v>
      </c>
      <c r="N7564" s="29">
        <f t="shared" si="6535"/>
        <v>194467</v>
      </c>
      <c r="O7564" s="29">
        <f t="shared" si="6535"/>
        <v>190137</v>
      </c>
      <c r="P7564" s="29">
        <f t="shared" si="6513"/>
        <v>4538402</v>
      </c>
      <c r="Q7564" s="29">
        <f t="shared" si="6492"/>
        <v>88.458115537350068</v>
      </c>
    </row>
    <row r="7565" spans="1:17" ht="15.75" thickBot="1">
      <c r="A7565" s="13" t="s">
        <v>0</v>
      </c>
      <c r="B7565" s="13" t="s">
        <v>0</v>
      </c>
      <c r="C7565" s="13" t="s">
        <v>0</v>
      </c>
      <c r="D7565" s="13" t="s">
        <v>0</v>
      </c>
      <c r="E7565" s="13" t="s">
        <v>0</v>
      </c>
      <c r="F7565" s="13" t="s">
        <v>0</v>
      </c>
      <c r="G7565" s="84" t="s">
        <v>0</v>
      </c>
      <c r="H7565" s="18" t="s">
        <v>125</v>
      </c>
      <c r="I7565" s="3">
        <v>13</v>
      </c>
      <c r="J7565" s="3">
        <v>13</v>
      </c>
      <c r="K7565" s="3">
        <v>0</v>
      </c>
      <c r="L7565" s="3">
        <f t="shared" si="6511"/>
        <v>0</v>
      </c>
      <c r="M7565" s="3"/>
      <c r="N7565" s="3"/>
      <c r="O7565" s="3"/>
      <c r="P7565" s="3">
        <f t="shared" si="6513"/>
        <v>0</v>
      </c>
      <c r="Q7565" s="3">
        <f t="shared" si="6492"/>
        <v>0</v>
      </c>
    </row>
    <row r="7566" spans="1:17" ht="45.75" thickBot="1">
      <c r="A7566" s="109" t="s">
        <v>0</v>
      </c>
      <c r="B7566" s="109" t="s">
        <v>0</v>
      </c>
      <c r="C7566" s="109" t="s">
        <v>0</v>
      </c>
      <c r="D7566" s="109" t="s">
        <v>0</v>
      </c>
      <c r="E7566" s="109" t="s">
        <v>0</v>
      </c>
      <c r="F7566" s="109" t="s">
        <v>0</v>
      </c>
      <c r="G7566" s="121" t="s">
        <v>0</v>
      </c>
      <c r="H7566" s="1" t="s">
        <v>126</v>
      </c>
      <c r="I7566" s="1" t="s">
        <v>3016</v>
      </c>
      <c r="J7566" s="1" t="s">
        <v>3199</v>
      </c>
      <c r="K7566" s="1" t="s">
        <v>3198</v>
      </c>
      <c r="L7566" s="1" t="s">
        <v>3191</v>
      </c>
      <c r="M7566" s="1" t="s">
        <v>3193</v>
      </c>
      <c r="N7566" s="1" t="s">
        <v>3194</v>
      </c>
      <c r="O7566" s="1" t="s">
        <v>3195</v>
      </c>
      <c r="P7566" s="1" t="s">
        <v>3192</v>
      </c>
      <c r="Q7566" s="1" t="s">
        <v>3185</v>
      </c>
    </row>
    <row r="7567" spans="1:17">
      <c r="A7567" s="110"/>
      <c r="B7567" s="110"/>
      <c r="C7567" s="110"/>
      <c r="D7567" s="110"/>
      <c r="E7567" s="110"/>
      <c r="F7567" s="110"/>
      <c r="G7567" s="122"/>
      <c r="H7567" s="26" t="s">
        <v>0</v>
      </c>
      <c r="I7567" s="28">
        <v>1</v>
      </c>
      <c r="J7567" s="28">
        <v>2</v>
      </c>
      <c r="K7567" s="28">
        <v>3</v>
      </c>
      <c r="L7567" s="28" t="s">
        <v>3186</v>
      </c>
      <c r="M7567" s="28">
        <v>5</v>
      </c>
      <c r="N7567" s="28">
        <v>6</v>
      </c>
      <c r="O7567" s="28">
        <v>7</v>
      </c>
      <c r="P7567" s="28" t="s">
        <v>3187</v>
      </c>
      <c r="Q7567" s="28">
        <v>9</v>
      </c>
    </row>
    <row r="7568" spans="1:17">
      <c r="A7568" s="110"/>
      <c r="B7568" s="110"/>
      <c r="C7568" s="110"/>
      <c r="D7568" s="110"/>
      <c r="E7568" s="110"/>
      <c r="F7568" s="110"/>
      <c r="G7568" s="122"/>
      <c r="H7568" s="8" t="s">
        <v>2533</v>
      </c>
      <c r="I7568" s="9">
        <v>5230384</v>
      </c>
      <c r="J7568" s="9">
        <f t="shared" ref="J7568" si="6536">SUM(J7564)</f>
        <v>5130566</v>
      </c>
      <c r="K7568" s="9">
        <f t="shared" ref="K7568" si="6537">SUM(K7564)</f>
        <v>3751951</v>
      </c>
      <c r="L7568" s="9">
        <f t="shared" ref="L7568:L7569" si="6538">M7568+N7568+O7568</f>
        <v>786451</v>
      </c>
      <c r="M7568" s="9">
        <f t="shared" ref="M7568:O7568" si="6539">SUM(M7564)</f>
        <v>401847</v>
      </c>
      <c r="N7568" s="9">
        <f t="shared" si="6539"/>
        <v>194467</v>
      </c>
      <c r="O7568" s="9">
        <f t="shared" si="6539"/>
        <v>190137</v>
      </c>
      <c r="P7568" s="9">
        <f t="shared" ref="P7568:P7569" si="6540">SUM(K7568+L7568)</f>
        <v>4538402</v>
      </c>
      <c r="Q7568" s="9">
        <f t="shared" si="6492"/>
        <v>88.458115537350068</v>
      </c>
    </row>
    <row r="7569" spans="1:17">
      <c r="A7569" s="110"/>
      <c r="B7569" s="110"/>
      <c r="C7569" s="110"/>
      <c r="D7569" s="110"/>
      <c r="E7569" s="110"/>
      <c r="F7569" s="110"/>
      <c r="G7569" s="122"/>
      <c r="H7569" s="10" t="s">
        <v>68</v>
      </c>
      <c r="I7569" s="9">
        <v>5230384</v>
      </c>
      <c r="J7569" s="9">
        <f t="shared" ref="J7569" si="6541">SUM(J7568)</f>
        <v>5130566</v>
      </c>
      <c r="K7569" s="9">
        <f t="shared" ref="K7569" si="6542">SUM(K7568)</f>
        <v>3751951</v>
      </c>
      <c r="L7569" s="9">
        <f t="shared" si="6538"/>
        <v>786451</v>
      </c>
      <c r="M7569" s="9">
        <f t="shared" ref="M7569:O7569" si="6543">SUM(M7568)</f>
        <v>401847</v>
      </c>
      <c r="N7569" s="9">
        <f t="shared" si="6543"/>
        <v>194467</v>
      </c>
      <c r="O7569" s="9">
        <f t="shared" si="6543"/>
        <v>190137</v>
      </c>
      <c r="P7569" s="9">
        <f t="shared" si="6540"/>
        <v>4538402</v>
      </c>
      <c r="Q7569" s="9">
        <f t="shared" si="6492"/>
        <v>88.458115537350068</v>
      </c>
    </row>
    <row r="7570" spans="1:17">
      <c r="A7570" s="111"/>
      <c r="B7570" s="111"/>
      <c r="C7570" s="111"/>
      <c r="D7570" s="111"/>
      <c r="E7570" s="111"/>
      <c r="F7570" s="111"/>
      <c r="G7570" s="123"/>
      <c r="Q7570" t="str">
        <f t="shared" si="6492"/>
        <v>-</v>
      </c>
    </row>
    <row r="7571" spans="1:17">
      <c r="A7571" s="13" t="s">
        <v>0</v>
      </c>
      <c r="B7571" s="13" t="s">
        <v>0</v>
      </c>
      <c r="C7571" s="13" t="s">
        <v>0</v>
      </c>
      <c r="D7571" s="13" t="s">
        <v>0</v>
      </c>
      <c r="E7571" s="13" t="s">
        <v>0</v>
      </c>
      <c r="F7571" s="13" t="s">
        <v>0</v>
      </c>
      <c r="G7571" s="84" t="s">
        <v>0</v>
      </c>
      <c r="H7571" s="27" t="s">
        <v>0</v>
      </c>
      <c r="I7571" s="27"/>
      <c r="J7571" s="27"/>
      <c r="K7571" s="27"/>
      <c r="L7571" s="27"/>
      <c r="M7571" s="27"/>
      <c r="N7571" s="27"/>
      <c r="O7571" s="27"/>
      <c r="P7571" s="27"/>
      <c r="Q7571" s="27" t="str">
        <f t="shared" si="6492"/>
        <v>-</v>
      </c>
    </row>
    <row r="7572" spans="1:17">
      <c r="A7572" s="13" t="s">
        <v>0</v>
      </c>
      <c r="B7572" s="13" t="s">
        <v>0</v>
      </c>
      <c r="C7572" s="13" t="s">
        <v>0</v>
      </c>
      <c r="D7572" s="13" t="s">
        <v>0</v>
      </c>
      <c r="E7572" s="13" t="s">
        <v>0</v>
      </c>
      <c r="F7572" s="13" t="s">
        <v>0</v>
      </c>
      <c r="G7572" s="84" t="s">
        <v>0</v>
      </c>
      <c r="H7572" s="24" t="s">
        <v>2534</v>
      </c>
      <c r="I7572" s="29">
        <v>5230384</v>
      </c>
      <c r="J7572" s="29">
        <f t="shared" ref="J7572" si="6544">SUM(J7564)</f>
        <v>5130566</v>
      </c>
      <c r="K7572" s="29">
        <f t="shared" ref="K7572" si="6545">SUM(K7564)</f>
        <v>3751951</v>
      </c>
      <c r="L7572" s="29">
        <f t="shared" ref="L7572:L7573" si="6546">M7572+N7572+O7572</f>
        <v>786451</v>
      </c>
      <c r="M7572" s="29">
        <f t="shared" ref="M7572:O7572" si="6547">SUM(M7564)</f>
        <v>401847</v>
      </c>
      <c r="N7572" s="29">
        <f t="shared" si="6547"/>
        <v>194467</v>
      </c>
      <c r="O7572" s="29">
        <f t="shared" si="6547"/>
        <v>190137</v>
      </c>
      <c r="P7572" s="29">
        <f t="shared" ref="P7572:P7573" si="6548">SUM(K7572+L7572)</f>
        <v>4538402</v>
      </c>
      <c r="Q7572" s="29">
        <f t="shared" si="6492"/>
        <v>88.458115537350068</v>
      </c>
    </row>
    <row r="7573" spans="1:17">
      <c r="A7573" s="13" t="s">
        <v>0</v>
      </c>
      <c r="B7573" s="13" t="s">
        <v>0</v>
      </c>
      <c r="C7573" s="13" t="s">
        <v>0</v>
      </c>
      <c r="D7573" s="13" t="s">
        <v>0</v>
      </c>
      <c r="E7573" s="13" t="s">
        <v>0</v>
      </c>
      <c r="F7573" s="13" t="s">
        <v>0</v>
      </c>
      <c r="G7573" s="84" t="s">
        <v>0</v>
      </c>
      <c r="H7573" s="18" t="s">
        <v>125</v>
      </c>
      <c r="I7573" s="3">
        <v>13</v>
      </c>
      <c r="J7573" s="3">
        <f>J7565</f>
        <v>13</v>
      </c>
      <c r="K7573" s="3">
        <f>K7565</f>
        <v>0</v>
      </c>
      <c r="L7573" s="3">
        <f t="shared" si="6546"/>
        <v>0</v>
      </c>
      <c r="M7573" s="3">
        <f>M7565</f>
        <v>0</v>
      </c>
      <c r="N7573" s="3">
        <f t="shared" ref="N7573:O7573" si="6549">N7565</f>
        <v>0</v>
      </c>
      <c r="O7573" s="3">
        <f t="shared" si="6549"/>
        <v>0</v>
      </c>
      <c r="P7573" s="3">
        <f t="shared" si="6548"/>
        <v>0</v>
      </c>
      <c r="Q7573" s="3">
        <f t="shared" si="6492"/>
        <v>0</v>
      </c>
    </row>
    <row r="7574" spans="1:17">
      <c r="A7574" s="13" t="s">
        <v>0</v>
      </c>
      <c r="B7574" s="13" t="s">
        <v>0</v>
      </c>
      <c r="C7574" s="13" t="s">
        <v>0</v>
      </c>
      <c r="D7574" s="13" t="s">
        <v>0</v>
      </c>
      <c r="E7574" s="13" t="s">
        <v>0</v>
      </c>
      <c r="F7574" s="13" t="s">
        <v>0</v>
      </c>
      <c r="G7574" s="84" t="s">
        <v>0</v>
      </c>
      <c r="H7574" s="7" t="s">
        <v>0</v>
      </c>
      <c r="I7574" s="30"/>
      <c r="J7574" s="30"/>
      <c r="K7574" s="30"/>
      <c r="L7574" s="30"/>
      <c r="M7574" s="30"/>
      <c r="N7574" s="30"/>
      <c r="O7574" s="30"/>
      <c r="P7574" s="30"/>
      <c r="Q7574" s="30" t="str">
        <f t="shared" si="6492"/>
        <v>-</v>
      </c>
    </row>
    <row r="7575" spans="1:17">
      <c r="A7575" s="13" t="s">
        <v>0</v>
      </c>
      <c r="B7575" s="13" t="s">
        <v>0</v>
      </c>
      <c r="C7575" s="13" t="s">
        <v>0</v>
      </c>
      <c r="D7575" s="13" t="s">
        <v>0</v>
      </c>
      <c r="E7575" s="13" t="s">
        <v>0</v>
      </c>
      <c r="F7575" s="13" t="s">
        <v>0</v>
      </c>
      <c r="G7575" s="84" t="s">
        <v>0</v>
      </c>
      <c r="H7575" s="24" t="s">
        <v>2535</v>
      </c>
      <c r="I7575" s="31">
        <v>5230384</v>
      </c>
      <c r="J7575" s="31">
        <f t="shared" ref="J7575" si="6550">SUM(J7572)</f>
        <v>5130566</v>
      </c>
      <c r="K7575" s="31">
        <f t="shared" ref="K7575" si="6551">SUM(K7572)</f>
        <v>3751951</v>
      </c>
      <c r="L7575" s="31">
        <f t="shared" ref="L7575:L7576" si="6552">M7575+N7575+O7575</f>
        <v>786451</v>
      </c>
      <c r="M7575" s="31">
        <f t="shared" ref="M7575:O7575" si="6553">SUM(M7572)</f>
        <v>401847</v>
      </c>
      <c r="N7575" s="31">
        <f t="shared" si="6553"/>
        <v>194467</v>
      </c>
      <c r="O7575" s="31">
        <f t="shared" si="6553"/>
        <v>190137</v>
      </c>
      <c r="P7575" s="31">
        <f t="shared" ref="P7575:P7576" si="6554">SUM(K7575+L7575)</f>
        <v>4538402</v>
      </c>
      <c r="Q7575" s="31">
        <f t="shared" si="6492"/>
        <v>88.458115537350068</v>
      </c>
    </row>
    <row r="7576" spans="1:17">
      <c r="A7576" s="13" t="s">
        <v>0</v>
      </c>
      <c r="B7576" s="13" t="s">
        <v>0</v>
      </c>
      <c r="C7576" s="13" t="s">
        <v>0</v>
      </c>
      <c r="D7576" s="13" t="s">
        <v>0</v>
      </c>
      <c r="E7576" s="13" t="s">
        <v>0</v>
      </c>
      <c r="F7576" s="13" t="s">
        <v>0</v>
      </c>
      <c r="G7576" s="84" t="s">
        <v>0</v>
      </c>
      <c r="H7576" s="18" t="s">
        <v>155</v>
      </c>
      <c r="I7576" s="3">
        <v>13</v>
      </c>
      <c r="J7576" s="3">
        <f>J7573</f>
        <v>13</v>
      </c>
      <c r="K7576" s="3">
        <f>K7573</f>
        <v>0</v>
      </c>
      <c r="L7576" s="3">
        <f t="shared" si="6552"/>
        <v>0</v>
      </c>
      <c r="M7576" s="3">
        <f>M7573</f>
        <v>0</v>
      </c>
      <c r="N7576" s="3">
        <f t="shared" ref="N7576:O7576" si="6555">N7573</f>
        <v>0</v>
      </c>
      <c r="O7576" s="3">
        <f t="shared" si="6555"/>
        <v>0</v>
      </c>
      <c r="P7576" s="3">
        <f t="shared" si="6554"/>
        <v>0</v>
      </c>
      <c r="Q7576" s="3">
        <f t="shared" si="6492"/>
        <v>0</v>
      </c>
    </row>
    <row r="7577" spans="1:17">
      <c r="A7577" s="17" t="s">
        <v>2536</v>
      </c>
      <c r="B7577" s="18" t="s">
        <v>0</v>
      </c>
      <c r="C7577" s="18" t="s">
        <v>0</v>
      </c>
      <c r="D7577" s="18" t="s">
        <v>0</v>
      </c>
      <c r="E7577" s="18" t="s">
        <v>0</v>
      </c>
      <c r="F7577" s="18" t="s">
        <v>0</v>
      </c>
      <c r="G7577" s="81" t="s">
        <v>0</v>
      </c>
      <c r="H7577" s="18" t="s">
        <v>2537</v>
      </c>
      <c r="I7577" s="11"/>
      <c r="J7577" s="11"/>
      <c r="K7577" s="11"/>
      <c r="L7577" s="11"/>
      <c r="M7577" s="11"/>
      <c r="N7577" s="11"/>
      <c r="O7577" s="11"/>
      <c r="P7577" s="11"/>
      <c r="Q7577" s="11" t="str">
        <f t="shared" si="6492"/>
        <v>-</v>
      </c>
    </row>
    <row r="7578" spans="1:17" ht="15.75" thickBot="1">
      <c r="A7578" s="17" t="s">
        <v>2536</v>
      </c>
      <c r="B7578" s="17" t="s">
        <v>81</v>
      </c>
      <c r="C7578" s="12" t="s">
        <v>0</v>
      </c>
      <c r="D7578" s="12" t="s">
        <v>0</v>
      </c>
      <c r="E7578" s="18" t="s">
        <v>0</v>
      </c>
      <c r="F7578" s="18" t="s">
        <v>0</v>
      </c>
      <c r="G7578" s="81" t="s">
        <v>0</v>
      </c>
      <c r="H7578" s="18" t="s">
        <v>0</v>
      </c>
      <c r="I7578" s="11"/>
      <c r="J7578" s="11"/>
      <c r="K7578" s="11"/>
      <c r="L7578" s="11"/>
      <c r="M7578" s="11"/>
      <c r="N7578" s="11"/>
      <c r="O7578" s="11"/>
      <c r="P7578" s="11"/>
      <c r="Q7578" s="11" t="str">
        <f t="shared" si="6492"/>
        <v>-</v>
      </c>
    </row>
    <row r="7579" spans="1:17" ht="45.75" thickBot="1">
      <c r="A7579" s="1" t="s">
        <v>82</v>
      </c>
      <c r="B7579" s="1" t="s">
        <v>83</v>
      </c>
      <c r="C7579" s="1" t="s">
        <v>84</v>
      </c>
      <c r="D7579" s="19" t="s">
        <v>0</v>
      </c>
      <c r="E7579" s="1" t="s">
        <v>85</v>
      </c>
      <c r="F7579" s="1" t="s">
        <v>86</v>
      </c>
      <c r="G7579" s="82" t="s">
        <v>87</v>
      </c>
      <c r="H7579" s="1" t="s">
        <v>1</v>
      </c>
      <c r="I7579" s="1" t="s">
        <v>3016</v>
      </c>
      <c r="J7579" s="1" t="s">
        <v>3199</v>
      </c>
      <c r="K7579" s="1" t="s">
        <v>3198</v>
      </c>
      <c r="L7579" s="1" t="s">
        <v>3191</v>
      </c>
      <c r="M7579" s="1" t="s">
        <v>3193</v>
      </c>
      <c r="N7579" s="1" t="s">
        <v>3194</v>
      </c>
      <c r="O7579" s="1" t="s">
        <v>3195</v>
      </c>
      <c r="P7579" s="1" t="s">
        <v>3192</v>
      </c>
      <c r="Q7579" s="1" t="s">
        <v>3185</v>
      </c>
    </row>
    <row r="7580" spans="1:17">
      <c r="A7580" s="20" t="s">
        <v>0</v>
      </c>
      <c r="B7580" s="20" t="s">
        <v>0</v>
      </c>
      <c r="C7580" s="20" t="s">
        <v>0</v>
      </c>
      <c r="D7580" s="21" t="s">
        <v>0</v>
      </c>
      <c r="E7580" s="21" t="s">
        <v>0</v>
      </c>
      <c r="F7580" s="22" t="s">
        <v>0</v>
      </c>
      <c r="G7580" s="83" t="s">
        <v>0</v>
      </c>
      <c r="H7580" s="23" t="s">
        <v>0</v>
      </c>
      <c r="I7580" s="28">
        <v>1</v>
      </c>
      <c r="J7580" s="28">
        <v>2</v>
      </c>
      <c r="K7580" s="28">
        <v>3</v>
      </c>
      <c r="L7580" s="28" t="s">
        <v>3186</v>
      </c>
      <c r="M7580" s="28">
        <v>5</v>
      </c>
      <c r="N7580" s="28">
        <v>6</v>
      </c>
      <c r="O7580" s="28">
        <v>7</v>
      </c>
      <c r="P7580" s="28" t="s">
        <v>3187</v>
      </c>
      <c r="Q7580" s="28">
        <v>9</v>
      </c>
    </row>
    <row r="7581" spans="1:17">
      <c r="A7581" s="17" t="s">
        <v>2536</v>
      </c>
      <c r="B7581" s="17" t="s">
        <v>81</v>
      </c>
      <c r="C7581" s="12" t="s">
        <v>88</v>
      </c>
      <c r="D7581" s="12" t="s">
        <v>2538</v>
      </c>
      <c r="E7581" s="18" t="s">
        <v>0</v>
      </c>
      <c r="F7581" s="18" t="s">
        <v>0</v>
      </c>
      <c r="G7581" s="81" t="s">
        <v>0</v>
      </c>
      <c r="H7581" s="18" t="s">
        <v>2537</v>
      </c>
      <c r="I7581" s="11"/>
      <c r="J7581" s="11"/>
      <c r="K7581" s="11"/>
      <c r="L7581" s="11"/>
      <c r="M7581" s="11"/>
      <c r="N7581" s="11"/>
      <c r="O7581" s="11"/>
      <c r="P7581" s="11"/>
      <c r="Q7581" s="11" t="str">
        <f t="shared" ref="Q7581:Q7644" si="6556">IF(J7581=0,"-",P7581/J7581*100)</f>
        <v>-</v>
      </c>
    </row>
    <row r="7582" spans="1:17" ht="22.5">
      <c r="A7582" s="17" t="s">
        <v>0</v>
      </c>
      <c r="B7582" s="17" t="s">
        <v>0</v>
      </c>
      <c r="C7582" s="17" t="s">
        <v>0</v>
      </c>
      <c r="D7582" s="18" t="s">
        <v>0</v>
      </c>
      <c r="E7582" s="18" t="s">
        <v>0</v>
      </c>
      <c r="F7582" s="18" t="s">
        <v>0</v>
      </c>
      <c r="G7582" s="81" t="s">
        <v>0</v>
      </c>
      <c r="H7582" s="24" t="s">
        <v>27</v>
      </c>
      <c r="I7582" s="29">
        <v>705973</v>
      </c>
      <c r="J7582" s="29">
        <f t="shared" ref="J7582" si="6557">SUM(J7583,J7591,J7593)</f>
        <v>704972</v>
      </c>
      <c r="K7582" s="29">
        <f t="shared" ref="K7582" si="6558">SUM(K7583,K7591,K7593)</f>
        <v>287321</v>
      </c>
      <c r="L7582" s="29">
        <f t="shared" ref="L7582:L7613" si="6559">M7582+N7582+O7582</f>
        <v>151451</v>
      </c>
      <c r="M7582" s="29">
        <f t="shared" ref="M7582:O7582" si="6560">SUM(M7583,M7591,M7593)</f>
        <v>50797</v>
      </c>
      <c r="N7582" s="29">
        <f t="shared" si="6560"/>
        <v>49747</v>
      </c>
      <c r="O7582" s="29">
        <f t="shared" si="6560"/>
        <v>50907</v>
      </c>
      <c r="P7582" s="29">
        <f t="shared" ref="P7582:P7613" si="6561">SUM(K7582+L7582)</f>
        <v>438772</v>
      </c>
      <c r="Q7582" s="29">
        <f t="shared" si="6556"/>
        <v>62.239635049335298</v>
      </c>
    </row>
    <row r="7583" spans="1:17">
      <c r="A7583" s="12" t="s">
        <v>2536</v>
      </c>
      <c r="B7583" s="12" t="s">
        <v>81</v>
      </c>
      <c r="C7583" s="12" t="s">
        <v>88</v>
      </c>
      <c r="D7583" s="12" t="s">
        <v>2538</v>
      </c>
      <c r="E7583" s="18" t="s">
        <v>2</v>
      </c>
      <c r="F7583" s="18" t="s">
        <v>0</v>
      </c>
      <c r="G7583" s="81" t="s">
        <v>0</v>
      </c>
      <c r="H7583" s="18" t="s">
        <v>3</v>
      </c>
      <c r="I7583" s="3">
        <v>555811</v>
      </c>
      <c r="J7583" s="3">
        <f t="shared" ref="J7583" si="6562">SUM(J7584:J7585)</f>
        <v>554810</v>
      </c>
      <c r="K7583" s="3">
        <f t="shared" ref="K7583" si="6563">SUM(K7584:K7585)</f>
        <v>220884</v>
      </c>
      <c r="L7583" s="3">
        <f t="shared" si="6559"/>
        <v>117931</v>
      </c>
      <c r="M7583" s="3">
        <f t="shared" ref="M7583:O7583" si="6564">SUM(M7584:M7585)</f>
        <v>39227</v>
      </c>
      <c r="N7583" s="3">
        <f t="shared" si="6564"/>
        <v>39227</v>
      </c>
      <c r="O7583" s="3">
        <f t="shared" si="6564"/>
        <v>39477</v>
      </c>
      <c r="P7583" s="3">
        <f t="shared" si="6561"/>
        <v>338815</v>
      </c>
      <c r="Q7583" s="3">
        <f t="shared" si="6556"/>
        <v>61.068654133847623</v>
      </c>
    </row>
    <row r="7584" spans="1:17">
      <c r="A7584" s="12" t="s">
        <v>2536</v>
      </c>
      <c r="B7584" s="12" t="s">
        <v>81</v>
      </c>
      <c r="C7584" s="12" t="s">
        <v>88</v>
      </c>
      <c r="D7584" s="12" t="s">
        <v>2538</v>
      </c>
      <c r="E7584" s="11">
        <v>6111</v>
      </c>
      <c r="F7584" s="12"/>
      <c r="G7584" s="84" t="s">
        <v>3082</v>
      </c>
      <c r="H7584" s="13" t="s">
        <v>4</v>
      </c>
      <c r="I7584" s="2">
        <v>507211</v>
      </c>
      <c r="J7584" s="2">
        <v>507211</v>
      </c>
      <c r="K7584" s="2">
        <v>202314</v>
      </c>
      <c r="L7584" s="2">
        <f t="shared" si="6559"/>
        <v>111000</v>
      </c>
      <c r="M7584" s="2">
        <v>37000</v>
      </c>
      <c r="N7584" s="2">
        <v>37000</v>
      </c>
      <c r="O7584" s="2">
        <v>37000</v>
      </c>
      <c r="P7584" s="2">
        <f t="shared" si="6561"/>
        <v>313314</v>
      </c>
      <c r="Q7584" s="2">
        <f t="shared" si="6556"/>
        <v>61.77192529341832</v>
      </c>
    </row>
    <row r="7585" spans="1:17">
      <c r="A7585" s="17" t="s">
        <v>2536</v>
      </c>
      <c r="B7585" s="17" t="s">
        <v>81</v>
      </c>
      <c r="C7585" s="17" t="s">
        <v>88</v>
      </c>
      <c r="D7585" s="17" t="s">
        <v>2538</v>
      </c>
      <c r="E7585" s="17" t="s">
        <v>91</v>
      </c>
      <c r="F7585" s="12" t="s">
        <v>0</v>
      </c>
      <c r="G7585" s="84" t="s">
        <v>0</v>
      </c>
      <c r="H7585" s="18" t="s">
        <v>5</v>
      </c>
      <c r="I7585" s="3">
        <v>48600</v>
      </c>
      <c r="J7585" s="3">
        <f t="shared" ref="J7585:K7585" si="6565">SUM(J7586:J7590)</f>
        <v>47599</v>
      </c>
      <c r="K7585" s="3">
        <f t="shared" si="6565"/>
        <v>18570</v>
      </c>
      <c r="L7585" s="3">
        <f t="shared" si="6559"/>
        <v>6931</v>
      </c>
      <c r="M7585" s="3">
        <f t="shared" ref="M7585:O7585" si="6566">SUM(M7586:M7590)</f>
        <v>2227</v>
      </c>
      <c r="N7585" s="3">
        <f t="shared" si="6566"/>
        <v>2227</v>
      </c>
      <c r="O7585" s="3">
        <f t="shared" si="6566"/>
        <v>2477</v>
      </c>
      <c r="P7585" s="3">
        <f t="shared" si="6561"/>
        <v>25501</v>
      </c>
      <c r="Q7585" s="3">
        <f t="shared" si="6556"/>
        <v>53.574654929725419</v>
      </c>
    </row>
    <row r="7586" spans="1:17">
      <c r="A7586" s="12" t="s">
        <v>2536</v>
      </c>
      <c r="B7586" s="12" t="s">
        <v>81</v>
      </c>
      <c r="C7586" s="12" t="s">
        <v>88</v>
      </c>
      <c r="D7586" s="12" t="s">
        <v>2538</v>
      </c>
      <c r="E7586" s="11">
        <v>6112</v>
      </c>
      <c r="F7586" s="12" t="s">
        <v>2539</v>
      </c>
      <c r="G7586" s="84" t="s">
        <v>3082</v>
      </c>
      <c r="H7586" s="13" t="s">
        <v>9</v>
      </c>
      <c r="I7586" s="2">
        <v>7000</v>
      </c>
      <c r="J7586" s="2">
        <v>7000</v>
      </c>
      <c r="K7586" s="2">
        <v>2696</v>
      </c>
      <c r="L7586" s="2">
        <f t="shared" si="6559"/>
        <v>1431</v>
      </c>
      <c r="M7586" s="2">
        <v>477</v>
      </c>
      <c r="N7586" s="2">
        <v>477</v>
      </c>
      <c r="O7586" s="2">
        <v>477</v>
      </c>
      <c r="P7586" s="2">
        <f t="shared" si="6561"/>
        <v>4127</v>
      </c>
      <c r="Q7586" s="2">
        <f t="shared" si="6556"/>
        <v>58.957142857142856</v>
      </c>
    </row>
    <row r="7587" spans="1:17">
      <c r="A7587" s="12" t="s">
        <v>2536</v>
      </c>
      <c r="B7587" s="12" t="s">
        <v>81</v>
      </c>
      <c r="C7587" s="12" t="s">
        <v>88</v>
      </c>
      <c r="D7587" s="12" t="s">
        <v>2538</v>
      </c>
      <c r="E7587" s="11">
        <v>6112</v>
      </c>
      <c r="F7587" s="12" t="s">
        <v>2540</v>
      </c>
      <c r="G7587" s="84" t="s">
        <v>3082</v>
      </c>
      <c r="H7587" s="13" t="s">
        <v>10</v>
      </c>
      <c r="I7587" s="2">
        <v>29100</v>
      </c>
      <c r="J7587" s="2">
        <v>29100</v>
      </c>
      <c r="K7587" s="2">
        <v>10375</v>
      </c>
      <c r="L7587" s="2">
        <f t="shared" si="6559"/>
        <v>5500</v>
      </c>
      <c r="M7587" s="2">
        <v>1750</v>
      </c>
      <c r="N7587" s="2">
        <v>1750</v>
      </c>
      <c r="O7587" s="2">
        <v>2000</v>
      </c>
      <c r="P7587" s="2">
        <f t="shared" si="6561"/>
        <v>15875</v>
      </c>
      <c r="Q7587" s="2">
        <f t="shared" si="6556"/>
        <v>54.553264604810991</v>
      </c>
    </row>
    <row r="7588" spans="1:17">
      <c r="A7588" s="12" t="s">
        <v>2536</v>
      </c>
      <c r="B7588" s="12" t="s">
        <v>81</v>
      </c>
      <c r="C7588" s="12" t="s">
        <v>88</v>
      </c>
      <c r="D7588" s="12" t="s">
        <v>2538</v>
      </c>
      <c r="E7588" s="11">
        <v>6112</v>
      </c>
      <c r="F7588" s="12" t="s">
        <v>2541</v>
      </c>
      <c r="G7588" s="84" t="s">
        <v>3082</v>
      </c>
      <c r="H7588" s="13" t="s">
        <v>7</v>
      </c>
      <c r="I7588" s="2">
        <v>6500</v>
      </c>
      <c r="J7588" s="2">
        <v>5499</v>
      </c>
      <c r="K7588" s="2">
        <v>5499</v>
      </c>
      <c r="L7588" s="2">
        <f t="shared" si="6559"/>
        <v>0</v>
      </c>
      <c r="M7588" s="2"/>
      <c r="N7588" s="2"/>
      <c r="O7588" s="2"/>
      <c r="P7588" s="2">
        <f t="shared" si="6561"/>
        <v>5499</v>
      </c>
      <c r="Q7588" s="2">
        <f t="shared" si="6556"/>
        <v>100</v>
      </c>
    </row>
    <row r="7589" spans="1:17">
      <c r="A7589" s="12" t="s">
        <v>2536</v>
      </c>
      <c r="B7589" s="12" t="s">
        <v>81</v>
      </c>
      <c r="C7589" s="12" t="s">
        <v>88</v>
      </c>
      <c r="D7589" s="12" t="s">
        <v>2538</v>
      </c>
      <c r="E7589" s="11">
        <v>6112</v>
      </c>
      <c r="F7589" s="12" t="s">
        <v>2542</v>
      </c>
      <c r="G7589" s="84" t="s">
        <v>3082</v>
      </c>
      <c r="H7589" s="13" t="s">
        <v>8</v>
      </c>
      <c r="I7589" s="2">
        <v>0</v>
      </c>
      <c r="J7589" s="2">
        <v>0</v>
      </c>
      <c r="K7589" s="2">
        <v>0</v>
      </c>
      <c r="L7589" s="2">
        <f t="shared" si="6559"/>
        <v>0</v>
      </c>
      <c r="M7589" s="2"/>
      <c r="N7589" s="2"/>
      <c r="O7589" s="2"/>
      <c r="P7589" s="2">
        <f t="shared" si="6561"/>
        <v>0</v>
      </c>
      <c r="Q7589" s="2" t="str">
        <f t="shared" si="6556"/>
        <v>-</v>
      </c>
    </row>
    <row r="7590" spans="1:17">
      <c r="A7590" s="12" t="s">
        <v>2536</v>
      </c>
      <c r="B7590" s="12" t="s">
        <v>81</v>
      </c>
      <c r="C7590" s="12" t="s">
        <v>88</v>
      </c>
      <c r="D7590" s="12" t="s">
        <v>2538</v>
      </c>
      <c r="E7590" s="11">
        <v>6112</v>
      </c>
      <c r="F7590" s="12" t="s">
        <v>2543</v>
      </c>
      <c r="G7590" s="84" t="s">
        <v>3082</v>
      </c>
      <c r="H7590" s="13" t="s">
        <v>6</v>
      </c>
      <c r="I7590" s="2">
        <v>6000</v>
      </c>
      <c r="J7590" s="2">
        <v>6000</v>
      </c>
      <c r="K7590" s="2">
        <v>0</v>
      </c>
      <c r="L7590" s="2">
        <f t="shared" si="6559"/>
        <v>0</v>
      </c>
      <c r="M7590" s="2"/>
      <c r="N7590" s="2"/>
      <c r="O7590" s="2"/>
      <c r="P7590" s="2">
        <f t="shared" si="6561"/>
        <v>0</v>
      </c>
      <c r="Q7590" s="2">
        <f t="shared" si="6556"/>
        <v>0</v>
      </c>
    </row>
    <row r="7591" spans="1:17">
      <c r="A7591" s="12" t="s">
        <v>2536</v>
      </c>
      <c r="B7591" s="12" t="s">
        <v>81</v>
      </c>
      <c r="C7591" s="12" t="s">
        <v>88</v>
      </c>
      <c r="D7591" s="12" t="s">
        <v>2538</v>
      </c>
      <c r="E7591" s="18" t="s">
        <v>13</v>
      </c>
      <c r="F7591" s="18" t="s">
        <v>0</v>
      </c>
      <c r="G7591" s="81" t="s">
        <v>0</v>
      </c>
      <c r="H7591" s="18" t="s">
        <v>14</v>
      </c>
      <c r="I7591" s="3">
        <v>50862</v>
      </c>
      <c r="J7591" s="3">
        <f t="shared" ref="J7591:K7591" si="6567">SUM(J7592)</f>
        <v>50862</v>
      </c>
      <c r="K7591" s="3">
        <f t="shared" si="6567"/>
        <v>22735</v>
      </c>
      <c r="L7591" s="3">
        <f t="shared" si="6559"/>
        <v>12300</v>
      </c>
      <c r="M7591" s="3">
        <f t="shared" ref="M7591:O7591" si="6568">SUM(M7592)</f>
        <v>4100</v>
      </c>
      <c r="N7591" s="3">
        <f t="shared" si="6568"/>
        <v>4100</v>
      </c>
      <c r="O7591" s="3">
        <f t="shared" si="6568"/>
        <v>4100</v>
      </c>
      <c r="P7591" s="3">
        <f t="shared" si="6561"/>
        <v>35035</v>
      </c>
      <c r="Q7591" s="3">
        <f t="shared" si="6556"/>
        <v>68.882466281310215</v>
      </c>
    </row>
    <row r="7592" spans="1:17">
      <c r="A7592" s="12" t="s">
        <v>2536</v>
      </c>
      <c r="B7592" s="12" t="s">
        <v>81</v>
      </c>
      <c r="C7592" s="12" t="s">
        <v>88</v>
      </c>
      <c r="D7592" s="12" t="s">
        <v>2538</v>
      </c>
      <c r="E7592" s="11">
        <v>6121</v>
      </c>
      <c r="F7592" s="12"/>
      <c r="G7592" s="84" t="s">
        <v>3082</v>
      </c>
      <c r="H7592" s="13" t="s">
        <v>15</v>
      </c>
      <c r="I7592" s="2">
        <v>50862</v>
      </c>
      <c r="J7592" s="2">
        <v>50862</v>
      </c>
      <c r="K7592" s="2">
        <v>22735</v>
      </c>
      <c r="L7592" s="2">
        <f t="shared" si="6559"/>
        <v>12300</v>
      </c>
      <c r="M7592" s="2">
        <v>4100</v>
      </c>
      <c r="N7592" s="2">
        <v>4100</v>
      </c>
      <c r="O7592" s="2">
        <v>4100</v>
      </c>
      <c r="P7592" s="2">
        <f t="shared" si="6561"/>
        <v>35035</v>
      </c>
      <c r="Q7592" s="2">
        <f t="shared" si="6556"/>
        <v>68.882466281310215</v>
      </c>
    </row>
    <row r="7593" spans="1:17">
      <c r="A7593" s="12" t="s">
        <v>2536</v>
      </c>
      <c r="B7593" s="12" t="s">
        <v>81</v>
      </c>
      <c r="C7593" s="12" t="s">
        <v>88</v>
      </c>
      <c r="D7593" s="12" t="s">
        <v>2538</v>
      </c>
      <c r="E7593" s="18" t="s">
        <v>16</v>
      </c>
      <c r="F7593" s="18" t="s">
        <v>0</v>
      </c>
      <c r="G7593" s="81" t="s">
        <v>0</v>
      </c>
      <c r="H7593" s="18" t="s">
        <v>17</v>
      </c>
      <c r="I7593" s="3">
        <v>99300</v>
      </c>
      <c r="J7593" s="3">
        <f t="shared" ref="J7593:K7593" si="6569">SUM(J7594:J7602)</f>
        <v>99300</v>
      </c>
      <c r="K7593" s="3">
        <f t="shared" si="6569"/>
        <v>43702</v>
      </c>
      <c r="L7593" s="3">
        <f t="shared" si="6559"/>
        <v>21220</v>
      </c>
      <c r="M7593" s="3">
        <f t="shared" ref="M7593:O7593" si="6570">SUM(M7594:M7602)</f>
        <v>7470</v>
      </c>
      <c r="N7593" s="3">
        <f t="shared" si="6570"/>
        <v>6420</v>
      </c>
      <c r="O7593" s="3">
        <f t="shared" si="6570"/>
        <v>7330</v>
      </c>
      <c r="P7593" s="3">
        <f t="shared" si="6561"/>
        <v>64922</v>
      </c>
      <c r="Q7593" s="3">
        <f t="shared" si="6556"/>
        <v>65.379657603222569</v>
      </c>
    </row>
    <row r="7594" spans="1:17">
      <c r="A7594" s="12" t="s">
        <v>2536</v>
      </c>
      <c r="B7594" s="12" t="s">
        <v>81</v>
      </c>
      <c r="C7594" s="12" t="s">
        <v>88</v>
      </c>
      <c r="D7594" s="12" t="s">
        <v>2538</v>
      </c>
      <c r="E7594" s="11">
        <v>6131</v>
      </c>
      <c r="F7594" s="12"/>
      <c r="G7594" s="84" t="s">
        <v>3082</v>
      </c>
      <c r="H7594" s="13" t="s">
        <v>18</v>
      </c>
      <c r="I7594" s="2">
        <v>3000</v>
      </c>
      <c r="J7594" s="2">
        <v>3000</v>
      </c>
      <c r="K7594" s="2">
        <v>1805</v>
      </c>
      <c r="L7594" s="2">
        <f t="shared" si="6559"/>
        <v>900</v>
      </c>
      <c r="M7594" s="2">
        <v>50</v>
      </c>
      <c r="N7594" s="2">
        <v>50</v>
      </c>
      <c r="O7594" s="2">
        <v>800</v>
      </c>
      <c r="P7594" s="2">
        <f t="shared" si="6561"/>
        <v>2705</v>
      </c>
      <c r="Q7594" s="2">
        <f t="shared" si="6556"/>
        <v>90.166666666666657</v>
      </c>
    </row>
    <row r="7595" spans="1:17">
      <c r="A7595" s="12" t="s">
        <v>2536</v>
      </c>
      <c r="B7595" s="12" t="s">
        <v>81</v>
      </c>
      <c r="C7595" s="12" t="s">
        <v>88</v>
      </c>
      <c r="D7595" s="12" t="s">
        <v>2538</v>
      </c>
      <c r="E7595" s="11">
        <v>6132</v>
      </c>
      <c r="F7595" s="12"/>
      <c r="G7595" s="84" t="s">
        <v>3082</v>
      </c>
      <c r="H7595" s="13" t="s">
        <v>19</v>
      </c>
      <c r="I7595" s="2">
        <v>9000</v>
      </c>
      <c r="J7595" s="2">
        <v>9000</v>
      </c>
      <c r="K7595" s="2">
        <v>4000</v>
      </c>
      <c r="L7595" s="2">
        <f t="shared" si="6559"/>
        <v>450</v>
      </c>
      <c r="M7595" s="2">
        <v>150</v>
      </c>
      <c r="N7595" s="2">
        <v>150</v>
      </c>
      <c r="O7595" s="2">
        <v>150</v>
      </c>
      <c r="P7595" s="2">
        <f t="shared" si="6561"/>
        <v>4450</v>
      </c>
      <c r="Q7595" s="2">
        <f t="shared" si="6556"/>
        <v>49.444444444444443</v>
      </c>
    </row>
    <row r="7596" spans="1:17">
      <c r="A7596" s="12" t="s">
        <v>2536</v>
      </c>
      <c r="B7596" s="12" t="s">
        <v>81</v>
      </c>
      <c r="C7596" s="12" t="s">
        <v>88</v>
      </c>
      <c r="D7596" s="12" t="s">
        <v>2538</v>
      </c>
      <c r="E7596" s="11">
        <v>6133</v>
      </c>
      <c r="F7596" s="12"/>
      <c r="G7596" s="84" t="s">
        <v>3082</v>
      </c>
      <c r="H7596" s="13" t="s">
        <v>20</v>
      </c>
      <c r="I7596" s="2">
        <v>6000</v>
      </c>
      <c r="J7596" s="2">
        <v>6000</v>
      </c>
      <c r="K7596" s="2">
        <v>2760</v>
      </c>
      <c r="L7596" s="2">
        <f t="shared" si="6559"/>
        <v>1060</v>
      </c>
      <c r="M7596" s="2">
        <v>350</v>
      </c>
      <c r="N7596" s="2">
        <v>350</v>
      </c>
      <c r="O7596" s="2">
        <v>360</v>
      </c>
      <c r="P7596" s="2">
        <f t="shared" si="6561"/>
        <v>3820</v>
      </c>
      <c r="Q7596" s="2">
        <f t="shared" si="6556"/>
        <v>63.666666666666671</v>
      </c>
    </row>
    <row r="7597" spans="1:17">
      <c r="A7597" s="12" t="s">
        <v>2536</v>
      </c>
      <c r="B7597" s="12" t="s">
        <v>81</v>
      </c>
      <c r="C7597" s="12" t="s">
        <v>88</v>
      </c>
      <c r="D7597" s="12" t="s">
        <v>2538</v>
      </c>
      <c r="E7597" s="11">
        <v>6134</v>
      </c>
      <c r="F7597" s="12"/>
      <c r="G7597" s="84" t="s">
        <v>3082</v>
      </c>
      <c r="H7597" s="13" t="s">
        <v>21</v>
      </c>
      <c r="I7597" s="2">
        <v>9000</v>
      </c>
      <c r="J7597" s="2">
        <v>9000</v>
      </c>
      <c r="K7597" s="2">
        <v>1800</v>
      </c>
      <c r="L7597" s="2">
        <f t="shared" si="6559"/>
        <v>2750</v>
      </c>
      <c r="M7597" s="2">
        <v>700</v>
      </c>
      <c r="N7597" s="2">
        <v>950</v>
      </c>
      <c r="O7597" s="2">
        <v>1100</v>
      </c>
      <c r="P7597" s="2">
        <f t="shared" si="6561"/>
        <v>4550</v>
      </c>
      <c r="Q7597" s="2">
        <f t="shared" si="6556"/>
        <v>50.555555555555557</v>
      </c>
    </row>
    <row r="7598" spans="1:17">
      <c r="A7598" s="12" t="s">
        <v>2536</v>
      </c>
      <c r="B7598" s="12" t="s">
        <v>81</v>
      </c>
      <c r="C7598" s="12" t="s">
        <v>88</v>
      </c>
      <c r="D7598" s="12" t="s">
        <v>2538</v>
      </c>
      <c r="E7598" s="11">
        <v>6135</v>
      </c>
      <c r="F7598" s="12"/>
      <c r="G7598" s="84" t="s">
        <v>3082</v>
      </c>
      <c r="H7598" s="13" t="s">
        <v>22</v>
      </c>
      <c r="I7598" s="2">
        <v>4000</v>
      </c>
      <c r="J7598" s="2">
        <v>4000</v>
      </c>
      <c r="K7598" s="2">
        <v>750</v>
      </c>
      <c r="L7598" s="2">
        <f t="shared" si="6559"/>
        <v>300</v>
      </c>
      <c r="M7598" s="2">
        <v>100</v>
      </c>
      <c r="N7598" s="2">
        <v>100</v>
      </c>
      <c r="O7598" s="2">
        <v>100</v>
      </c>
      <c r="P7598" s="2">
        <f t="shared" si="6561"/>
        <v>1050</v>
      </c>
      <c r="Q7598" s="2">
        <f t="shared" si="6556"/>
        <v>26.25</v>
      </c>
    </row>
    <row r="7599" spans="1:17">
      <c r="A7599" s="12" t="s">
        <v>2536</v>
      </c>
      <c r="B7599" s="12" t="s">
        <v>81</v>
      </c>
      <c r="C7599" s="12" t="s">
        <v>88</v>
      </c>
      <c r="D7599" s="12" t="s">
        <v>2538</v>
      </c>
      <c r="E7599" s="11">
        <v>6136</v>
      </c>
      <c r="F7599" s="12"/>
      <c r="G7599" s="84" t="s">
        <v>3082</v>
      </c>
      <c r="H7599" s="13" t="s">
        <v>23</v>
      </c>
      <c r="I7599" s="2">
        <v>46000</v>
      </c>
      <c r="J7599" s="2">
        <v>46000</v>
      </c>
      <c r="K7599" s="2">
        <v>23880</v>
      </c>
      <c r="L7599" s="2">
        <f t="shared" si="6559"/>
        <v>11910</v>
      </c>
      <c r="M7599" s="2">
        <v>3970</v>
      </c>
      <c r="N7599" s="2">
        <v>3970</v>
      </c>
      <c r="O7599" s="2">
        <v>3970</v>
      </c>
      <c r="P7599" s="2">
        <f t="shared" si="6561"/>
        <v>35790</v>
      </c>
      <c r="Q7599" s="2">
        <f t="shared" si="6556"/>
        <v>77.804347826086968</v>
      </c>
    </row>
    <row r="7600" spans="1:17">
      <c r="A7600" s="12" t="s">
        <v>2536</v>
      </c>
      <c r="B7600" s="12" t="s">
        <v>81</v>
      </c>
      <c r="C7600" s="12" t="s">
        <v>88</v>
      </c>
      <c r="D7600" s="12" t="s">
        <v>2538</v>
      </c>
      <c r="E7600" s="11">
        <v>6137</v>
      </c>
      <c r="F7600" s="12"/>
      <c r="G7600" s="84" t="s">
        <v>3082</v>
      </c>
      <c r="H7600" s="13" t="s">
        <v>24</v>
      </c>
      <c r="I7600" s="2">
        <v>5000</v>
      </c>
      <c r="J7600" s="2">
        <v>5000</v>
      </c>
      <c r="K7600" s="2">
        <v>730</v>
      </c>
      <c r="L7600" s="2">
        <f t="shared" si="6559"/>
        <v>1000</v>
      </c>
      <c r="M7600" s="2">
        <v>700</v>
      </c>
      <c r="N7600" s="2">
        <v>150</v>
      </c>
      <c r="O7600" s="2">
        <v>150</v>
      </c>
      <c r="P7600" s="2">
        <f t="shared" si="6561"/>
        <v>1730</v>
      </c>
      <c r="Q7600" s="2">
        <f t="shared" si="6556"/>
        <v>34.599999999999994</v>
      </c>
    </row>
    <row r="7601" spans="1:17">
      <c r="A7601" s="12" t="s">
        <v>2536</v>
      </c>
      <c r="B7601" s="12" t="s">
        <v>81</v>
      </c>
      <c r="C7601" s="12" t="s">
        <v>88</v>
      </c>
      <c r="D7601" s="12" t="s">
        <v>2538</v>
      </c>
      <c r="E7601" s="11">
        <v>6138</v>
      </c>
      <c r="F7601" s="12"/>
      <c r="G7601" s="84" t="s">
        <v>3082</v>
      </c>
      <c r="H7601" s="13" t="s">
        <v>25</v>
      </c>
      <c r="I7601" s="2">
        <v>3800</v>
      </c>
      <c r="J7601" s="2">
        <v>3800</v>
      </c>
      <c r="K7601" s="2">
        <v>636</v>
      </c>
      <c r="L7601" s="2">
        <f t="shared" si="6559"/>
        <v>300</v>
      </c>
      <c r="M7601" s="2">
        <v>100</v>
      </c>
      <c r="N7601" s="2">
        <v>100</v>
      </c>
      <c r="O7601" s="2">
        <v>100</v>
      </c>
      <c r="P7601" s="2">
        <f t="shared" si="6561"/>
        <v>936</v>
      </c>
      <c r="Q7601" s="2">
        <f t="shared" si="6556"/>
        <v>24.631578947368421</v>
      </c>
    </row>
    <row r="7602" spans="1:17">
      <c r="A7602" s="17" t="s">
        <v>2536</v>
      </c>
      <c r="B7602" s="17" t="s">
        <v>81</v>
      </c>
      <c r="C7602" s="17" t="s">
        <v>88</v>
      </c>
      <c r="D7602" s="17" t="s">
        <v>2538</v>
      </c>
      <c r="E7602" s="17" t="s">
        <v>99</v>
      </c>
      <c r="F7602" s="12" t="s">
        <v>0</v>
      </c>
      <c r="G7602" s="84" t="s">
        <v>0</v>
      </c>
      <c r="H7602" s="18" t="s">
        <v>26</v>
      </c>
      <c r="I7602" s="3">
        <v>13500</v>
      </c>
      <c r="J7602" s="3">
        <f t="shared" ref="J7602:K7602" si="6571">SUM(J7603:J7605)</f>
        <v>13500</v>
      </c>
      <c r="K7602" s="3">
        <f t="shared" si="6571"/>
        <v>7341</v>
      </c>
      <c r="L7602" s="3">
        <f t="shared" si="6559"/>
        <v>2550</v>
      </c>
      <c r="M7602" s="3">
        <f t="shared" ref="M7602:O7602" si="6572">SUM(M7603:M7605)</f>
        <v>1350</v>
      </c>
      <c r="N7602" s="3">
        <f t="shared" si="6572"/>
        <v>600</v>
      </c>
      <c r="O7602" s="3">
        <f t="shared" si="6572"/>
        <v>600</v>
      </c>
      <c r="P7602" s="3">
        <f t="shared" si="6561"/>
        <v>9891</v>
      </c>
      <c r="Q7602" s="3">
        <f t="shared" si="6556"/>
        <v>73.266666666666666</v>
      </c>
    </row>
    <row r="7603" spans="1:17">
      <c r="A7603" s="12" t="s">
        <v>2536</v>
      </c>
      <c r="B7603" s="12" t="s">
        <v>81</v>
      </c>
      <c r="C7603" s="12" t="s">
        <v>88</v>
      </c>
      <c r="D7603" s="12" t="s">
        <v>2538</v>
      </c>
      <c r="E7603" s="11">
        <v>6139</v>
      </c>
      <c r="F7603" s="12"/>
      <c r="G7603" s="84" t="s">
        <v>3082</v>
      </c>
      <c r="H7603" s="13" t="s">
        <v>26</v>
      </c>
      <c r="I7603" s="2">
        <v>9000</v>
      </c>
      <c r="J7603" s="2">
        <v>9000</v>
      </c>
      <c r="K7603" s="2">
        <v>6403</v>
      </c>
      <c r="L7603" s="2">
        <f t="shared" si="6559"/>
        <v>2100</v>
      </c>
      <c r="M7603" s="2">
        <v>1200</v>
      </c>
      <c r="N7603" s="2">
        <v>450</v>
      </c>
      <c r="O7603" s="2">
        <v>450</v>
      </c>
      <c r="P7603" s="2">
        <f t="shared" si="6561"/>
        <v>8503</v>
      </c>
      <c r="Q7603" s="2">
        <f t="shared" si="6556"/>
        <v>94.477777777777789</v>
      </c>
    </row>
    <row r="7604" spans="1:17">
      <c r="A7604" s="12" t="s">
        <v>2536</v>
      </c>
      <c r="B7604" s="12" t="s">
        <v>81</v>
      </c>
      <c r="C7604" s="12" t="s">
        <v>88</v>
      </c>
      <c r="D7604" s="12" t="s">
        <v>2538</v>
      </c>
      <c r="E7604" s="11">
        <v>6139</v>
      </c>
      <c r="F7604" s="12" t="s">
        <v>2544</v>
      </c>
      <c r="G7604" s="84" t="s">
        <v>3082</v>
      </c>
      <c r="H7604" s="13" t="s">
        <v>108</v>
      </c>
      <c r="I7604" s="2">
        <v>2200</v>
      </c>
      <c r="J7604" s="2">
        <v>2200</v>
      </c>
      <c r="K7604" s="2">
        <v>618</v>
      </c>
      <c r="L7604" s="2">
        <f t="shared" si="6559"/>
        <v>300</v>
      </c>
      <c r="M7604" s="2">
        <v>100</v>
      </c>
      <c r="N7604" s="2">
        <v>100</v>
      </c>
      <c r="O7604" s="2">
        <v>100</v>
      </c>
      <c r="P7604" s="2">
        <f t="shared" si="6561"/>
        <v>918</v>
      </c>
      <c r="Q7604" s="2">
        <f t="shared" si="6556"/>
        <v>41.727272727272727</v>
      </c>
    </row>
    <row r="7605" spans="1:17" ht="22.5">
      <c r="A7605" s="12" t="s">
        <v>2536</v>
      </c>
      <c r="B7605" s="12" t="s">
        <v>81</v>
      </c>
      <c r="C7605" s="12" t="s">
        <v>88</v>
      </c>
      <c r="D7605" s="12" t="s">
        <v>2538</v>
      </c>
      <c r="E7605" s="11">
        <v>6139</v>
      </c>
      <c r="F7605" s="12" t="s">
        <v>2545</v>
      </c>
      <c r="G7605" s="84" t="s">
        <v>3082</v>
      </c>
      <c r="H7605" s="13" t="s">
        <v>114</v>
      </c>
      <c r="I7605" s="2">
        <v>2300</v>
      </c>
      <c r="J7605" s="2">
        <v>2300</v>
      </c>
      <c r="K7605" s="2">
        <v>320</v>
      </c>
      <c r="L7605" s="2">
        <f t="shared" si="6559"/>
        <v>150</v>
      </c>
      <c r="M7605" s="2">
        <v>50</v>
      </c>
      <c r="N7605" s="2">
        <v>50</v>
      </c>
      <c r="O7605" s="2">
        <v>50</v>
      </c>
      <c r="P7605" s="2">
        <f t="shared" si="6561"/>
        <v>470</v>
      </c>
      <c r="Q7605" s="2">
        <f t="shared" si="6556"/>
        <v>20.434782608695652</v>
      </c>
    </row>
    <row r="7606" spans="1:17" ht="22.5">
      <c r="A7606" s="17" t="s">
        <v>0</v>
      </c>
      <c r="B7606" s="17" t="s">
        <v>0</v>
      </c>
      <c r="C7606" s="17" t="s">
        <v>0</v>
      </c>
      <c r="D7606" s="18" t="s">
        <v>0</v>
      </c>
      <c r="E7606" s="18" t="s">
        <v>0</v>
      </c>
      <c r="F7606" s="18" t="s">
        <v>0</v>
      </c>
      <c r="G7606" s="81" t="s">
        <v>0</v>
      </c>
      <c r="H7606" s="24" t="s">
        <v>36</v>
      </c>
      <c r="I7606" s="29">
        <v>100</v>
      </c>
      <c r="J7606" s="29">
        <f t="shared" ref="J7606:K7607" si="6573">SUM(J7607)</f>
        <v>100</v>
      </c>
      <c r="K7606" s="29">
        <f t="shared" si="6573"/>
        <v>0</v>
      </c>
      <c r="L7606" s="29">
        <f t="shared" si="6559"/>
        <v>0</v>
      </c>
      <c r="M7606" s="29">
        <f t="shared" ref="M7606:O7607" si="6574">SUM(M7607)</f>
        <v>0</v>
      </c>
      <c r="N7606" s="29">
        <f t="shared" si="6574"/>
        <v>0</v>
      </c>
      <c r="O7606" s="29">
        <f t="shared" si="6574"/>
        <v>0</v>
      </c>
      <c r="P7606" s="29">
        <f t="shared" si="6561"/>
        <v>0</v>
      </c>
      <c r="Q7606" s="29">
        <f t="shared" si="6556"/>
        <v>0</v>
      </c>
    </row>
    <row r="7607" spans="1:17">
      <c r="A7607" s="12" t="s">
        <v>2536</v>
      </c>
      <c r="B7607" s="12" t="s">
        <v>81</v>
      </c>
      <c r="C7607" s="12" t="s">
        <v>88</v>
      </c>
      <c r="D7607" s="12" t="s">
        <v>2538</v>
      </c>
      <c r="E7607" s="18" t="s">
        <v>28</v>
      </c>
      <c r="F7607" s="18" t="s">
        <v>0</v>
      </c>
      <c r="G7607" s="81" t="s">
        <v>0</v>
      </c>
      <c r="H7607" s="18" t="s">
        <v>29</v>
      </c>
      <c r="I7607" s="3">
        <v>100</v>
      </c>
      <c r="J7607" s="3">
        <f t="shared" si="6573"/>
        <v>100</v>
      </c>
      <c r="K7607" s="3">
        <f t="shared" si="6573"/>
        <v>0</v>
      </c>
      <c r="L7607" s="3">
        <f t="shared" si="6559"/>
        <v>0</v>
      </c>
      <c r="M7607" s="3">
        <f t="shared" si="6574"/>
        <v>0</v>
      </c>
      <c r="N7607" s="3">
        <f t="shared" si="6574"/>
        <v>0</v>
      </c>
      <c r="O7607" s="3">
        <f t="shared" si="6574"/>
        <v>0</v>
      </c>
      <c r="P7607" s="3">
        <f t="shared" si="6561"/>
        <v>0</v>
      </c>
      <c r="Q7607" s="3">
        <f t="shared" si="6556"/>
        <v>0</v>
      </c>
    </row>
    <row r="7608" spans="1:17">
      <c r="A7608" s="12" t="s">
        <v>2536</v>
      </c>
      <c r="B7608" s="12" t="s">
        <v>81</v>
      </c>
      <c r="C7608" s="12" t="s">
        <v>88</v>
      </c>
      <c r="D7608" s="12" t="s">
        <v>2538</v>
      </c>
      <c r="E7608" s="11">
        <v>6148</v>
      </c>
      <c r="F7608" s="12"/>
      <c r="G7608" s="84" t="s">
        <v>3082</v>
      </c>
      <c r="H7608" s="13" t="s">
        <v>35</v>
      </c>
      <c r="I7608" s="2">
        <v>100</v>
      </c>
      <c r="J7608" s="2">
        <v>100</v>
      </c>
      <c r="K7608" s="2">
        <v>0</v>
      </c>
      <c r="L7608" s="2">
        <f t="shared" si="6559"/>
        <v>0</v>
      </c>
      <c r="M7608" s="2"/>
      <c r="N7608" s="2"/>
      <c r="O7608" s="2"/>
      <c r="P7608" s="2">
        <f t="shared" si="6561"/>
        <v>0</v>
      </c>
      <c r="Q7608" s="2">
        <f t="shared" si="6556"/>
        <v>0</v>
      </c>
    </row>
    <row r="7609" spans="1:17" ht="15.75" customHeight="1">
      <c r="A7609" s="17" t="s">
        <v>0</v>
      </c>
      <c r="B7609" s="17" t="s">
        <v>0</v>
      </c>
      <c r="C7609" s="17" t="s">
        <v>0</v>
      </c>
      <c r="D7609" s="18" t="s">
        <v>0</v>
      </c>
      <c r="E7609" s="18" t="s">
        <v>0</v>
      </c>
      <c r="F7609" s="18" t="s">
        <v>0</v>
      </c>
      <c r="G7609" s="81" t="s">
        <v>0</v>
      </c>
      <c r="H7609" s="24" t="s">
        <v>58</v>
      </c>
      <c r="I7609" s="29">
        <v>6000</v>
      </c>
      <c r="J7609" s="29">
        <f t="shared" ref="J7609:K7610" si="6575">SUM(J7610)</f>
        <v>6000</v>
      </c>
      <c r="K7609" s="29">
        <f t="shared" si="6575"/>
        <v>1400</v>
      </c>
      <c r="L7609" s="29">
        <f t="shared" si="6559"/>
        <v>3160</v>
      </c>
      <c r="M7609" s="29">
        <f t="shared" ref="M7609:O7610" si="6576">SUM(M7610)</f>
        <v>0</v>
      </c>
      <c r="N7609" s="29">
        <f t="shared" si="6576"/>
        <v>3160</v>
      </c>
      <c r="O7609" s="29">
        <f t="shared" si="6576"/>
        <v>0</v>
      </c>
      <c r="P7609" s="29">
        <f t="shared" si="6561"/>
        <v>4560</v>
      </c>
      <c r="Q7609" s="29">
        <f t="shared" si="6556"/>
        <v>76</v>
      </c>
    </row>
    <row r="7610" spans="1:17">
      <c r="A7610" s="12" t="s">
        <v>2536</v>
      </c>
      <c r="B7610" s="12" t="s">
        <v>81</v>
      </c>
      <c r="C7610" s="12" t="s">
        <v>88</v>
      </c>
      <c r="D7610" s="12" t="s">
        <v>2538</v>
      </c>
      <c r="E7610" s="18" t="s">
        <v>50</v>
      </c>
      <c r="F7610" s="18" t="s">
        <v>0</v>
      </c>
      <c r="G7610" s="81" t="s">
        <v>0</v>
      </c>
      <c r="H7610" s="18" t="s">
        <v>51</v>
      </c>
      <c r="I7610" s="3">
        <v>6000</v>
      </c>
      <c r="J7610" s="3">
        <f t="shared" si="6575"/>
        <v>6000</v>
      </c>
      <c r="K7610" s="3">
        <f t="shared" si="6575"/>
        <v>1400</v>
      </c>
      <c r="L7610" s="3">
        <f t="shared" si="6559"/>
        <v>3160</v>
      </c>
      <c r="M7610" s="3">
        <f t="shared" si="6576"/>
        <v>0</v>
      </c>
      <c r="N7610" s="3">
        <f t="shared" si="6576"/>
        <v>3160</v>
      </c>
      <c r="O7610" s="3">
        <f t="shared" si="6576"/>
        <v>0</v>
      </c>
      <c r="P7610" s="3">
        <f t="shared" si="6561"/>
        <v>4560</v>
      </c>
      <c r="Q7610" s="3">
        <f t="shared" si="6556"/>
        <v>76</v>
      </c>
    </row>
    <row r="7611" spans="1:17">
      <c r="A7611" s="12" t="s">
        <v>2536</v>
      </c>
      <c r="B7611" s="12" t="s">
        <v>81</v>
      </c>
      <c r="C7611" s="12" t="s">
        <v>88</v>
      </c>
      <c r="D7611" s="12" t="s">
        <v>2538</v>
      </c>
      <c r="E7611" s="11">
        <v>8213</v>
      </c>
      <c r="F7611" s="12"/>
      <c r="G7611" s="84" t="s">
        <v>3082</v>
      </c>
      <c r="H7611" s="13" t="s">
        <v>54</v>
      </c>
      <c r="I7611" s="2">
        <v>6000</v>
      </c>
      <c r="J7611" s="2">
        <v>6000</v>
      </c>
      <c r="K7611" s="2">
        <v>1400</v>
      </c>
      <c r="L7611" s="2">
        <f t="shared" si="6559"/>
        <v>3160</v>
      </c>
      <c r="M7611" s="2"/>
      <c r="N7611" s="2">
        <v>3160</v>
      </c>
      <c r="O7611" s="2"/>
      <c r="P7611" s="2">
        <f t="shared" si="6561"/>
        <v>4560</v>
      </c>
      <c r="Q7611" s="2">
        <f t="shared" si="6556"/>
        <v>76</v>
      </c>
    </row>
    <row r="7612" spans="1:17">
      <c r="A7612" s="13" t="s">
        <v>0</v>
      </c>
      <c r="B7612" s="13" t="s">
        <v>0</v>
      </c>
      <c r="C7612" s="13" t="s">
        <v>0</v>
      </c>
      <c r="D7612" s="13" t="s">
        <v>0</v>
      </c>
      <c r="E7612" s="13" t="s">
        <v>0</v>
      </c>
      <c r="F7612" s="13" t="s">
        <v>0</v>
      </c>
      <c r="G7612" s="84" t="s">
        <v>0</v>
      </c>
      <c r="H7612" s="24" t="s">
        <v>2546</v>
      </c>
      <c r="I7612" s="29">
        <v>712073</v>
      </c>
      <c r="J7612" s="29">
        <f t="shared" ref="J7612:K7612" si="6577">SUM(J7609,J7606,J7582)</f>
        <v>711072</v>
      </c>
      <c r="K7612" s="29">
        <f t="shared" si="6577"/>
        <v>288721</v>
      </c>
      <c r="L7612" s="29">
        <f t="shared" si="6559"/>
        <v>154611</v>
      </c>
      <c r="M7612" s="29">
        <f t="shared" ref="M7612:O7612" si="6578">SUM(M7609,M7606,M7582)</f>
        <v>50797</v>
      </c>
      <c r="N7612" s="29">
        <f t="shared" si="6578"/>
        <v>52907</v>
      </c>
      <c r="O7612" s="29">
        <f t="shared" si="6578"/>
        <v>50907</v>
      </c>
      <c r="P7612" s="29">
        <f t="shared" si="6561"/>
        <v>443332</v>
      </c>
      <c r="Q7612" s="29">
        <f t="shared" si="6556"/>
        <v>62.34699158453715</v>
      </c>
    </row>
    <row r="7613" spans="1:17" ht="15.75" thickBot="1">
      <c r="A7613" s="13" t="s">
        <v>0</v>
      </c>
      <c r="B7613" s="13" t="s">
        <v>0</v>
      </c>
      <c r="C7613" s="13" t="s">
        <v>0</v>
      </c>
      <c r="D7613" s="13" t="s">
        <v>0</v>
      </c>
      <c r="E7613" s="13" t="s">
        <v>0</v>
      </c>
      <c r="F7613" s="13" t="s">
        <v>0</v>
      </c>
      <c r="G7613" s="84" t="s">
        <v>0</v>
      </c>
      <c r="H7613" s="18" t="s">
        <v>125</v>
      </c>
      <c r="I7613" s="3">
        <v>12</v>
      </c>
      <c r="J7613" s="3">
        <v>12</v>
      </c>
      <c r="K7613" s="3">
        <v>0</v>
      </c>
      <c r="L7613" s="3">
        <f t="shared" si="6559"/>
        <v>0</v>
      </c>
      <c r="M7613" s="3"/>
      <c r="N7613" s="3"/>
      <c r="O7613" s="3"/>
      <c r="P7613" s="3">
        <f t="shared" si="6561"/>
        <v>0</v>
      </c>
      <c r="Q7613" s="3">
        <f t="shared" si="6556"/>
        <v>0</v>
      </c>
    </row>
    <row r="7614" spans="1:17" ht="45.75" thickBot="1">
      <c r="A7614" s="109" t="s">
        <v>0</v>
      </c>
      <c r="B7614" s="109" t="s">
        <v>0</v>
      </c>
      <c r="C7614" s="109" t="s">
        <v>0</v>
      </c>
      <c r="D7614" s="109" t="s">
        <v>0</v>
      </c>
      <c r="E7614" s="109" t="s">
        <v>0</v>
      </c>
      <c r="F7614" s="109" t="s">
        <v>0</v>
      </c>
      <c r="G7614" s="121" t="s">
        <v>0</v>
      </c>
      <c r="H7614" s="1" t="s">
        <v>126</v>
      </c>
      <c r="I7614" s="1" t="s">
        <v>3016</v>
      </c>
      <c r="J7614" s="1" t="s">
        <v>3199</v>
      </c>
      <c r="K7614" s="1" t="s">
        <v>3198</v>
      </c>
      <c r="L7614" s="1" t="s">
        <v>3191</v>
      </c>
      <c r="M7614" s="1" t="s">
        <v>3193</v>
      </c>
      <c r="N7614" s="1" t="s">
        <v>3194</v>
      </c>
      <c r="O7614" s="1" t="s">
        <v>3195</v>
      </c>
      <c r="P7614" s="1" t="s">
        <v>3192</v>
      </c>
      <c r="Q7614" s="1" t="s">
        <v>3185</v>
      </c>
    </row>
    <row r="7615" spans="1:17">
      <c r="A7615" s="110"/>
      <c r="B7615" s="110"/>
      <c r="C7615" s="110"/>
      <c r="D7615" s="110"/>
      <c r="E7615" s="110"/>
      <c r="F7615" s="110"/>
      <c r="G7615" s="122"/>
      <c r="H7615" s="26" t="s">
        <v>0</v>
      </c>
      <c r="I7615" s="28">
        <v>1</v>
      </c>
      <c r="J7615" s="28">
        <v>2</v>
      </c>
      <c r="K7615" s="28">
        <v>3</v>
      </c>
      <c r="L7615" s="28" t="s">
        <v>3186</v>
      </c>
      <c r="M7615" s="28">
        <v>5</v>
      </c>
      <c r="N7615" s="28">
        <v>6</v>
      </c>
      <c r="O7615" s="28">
        <v>7</v>
      </c>
      <c r="P7615" s="28" t="s">
        <v>3187</v>
      </c>
      <c r="Q7615" s="28">
        <v>9</v>
      </c>
    </row>
    <row r="7616" spans="1:17">
      <c r="A7616" s="110"/>
      <c r="B7616" s="110"/>
      <c r="C7616" s="110"/>
      <c r="D7616" s="110"/>
      <c r="E7616" s="110"/>
      <c r="F7616" s="110"/>
      <c r="G7616" s="122"/>
      <c r="H7616" s="8" t="s">
        <v>331</v>
      </c>
      <c r="I7616" s="9">
        <v>712073</v>
      </c>
      <c r="J7616" s="9">
        <f t="shared" ref="J7616" si="6579">SUM(J7612)</f>
        <v>711072</v>
      </c>
      <c r="K7616" s="9">
        <f t="shared" ref="K7616" si="6580">SUM(K7612)</f>
        <v>288721</v>
      </c>
      <c r="L7616" s="9">
        <f t="shared" ref="L7616:L7619" si="6581">M7616+N7616+O7616</f>
        <v>154611</v>
      </c>
      <c r="M7616" s="9">
        <f t="shared" ref="M7616:O7616" si="6582">SUM(M7612)</f>
        <v>50797</v>
      </c>
      <c r="N7616" s="9">
        <f t="shared" si="6582"/>
        <v>52907</v>
      </c>
      <c r="O7616" s="9">
        <f t="shared" si="6582"/>
        <v>50907</v>
      </c>
      <c r="P7616" s="9">
        <f t="shared" ref="P7616:P7619" si="6583">SUM(K7616+L7616)</f>
        <v>443332</v>
      </c>
      <c r="Q7616" s="9">
        <f t="shared" si="6556"/>
        <v>62.34699158453715</v>
      </c>
    </row>
    <row r="7617" spans="1:17">
      <c r="A7617" s="110"/>
      <c r="B7617" s="110"/>
      <c r="C7617" s="110"/>
      <c r="D7617" s="110"/>
      <c r="E7617" s="110"/>
      <c r="F7617" s="110"/>
      <c r="G7617" s="122"/>
      <c r="H7617" s="10" t="s">
        <v>68</v>
      </c>
      <c r="I7617" s="9">
        <v>712073</v>
      </c>
      <c r="J7617" s="9">
        <f t="shared" ref="J7617" si="6584">SUM(J7616)</f>
        <v>711072</v>
      </c>
      <c r="K7617" s="9">
        <f t="shared" ref="K7617" si="6585">SUM(K7616)</f>
        <v>288721</v>
      </c>
      <c r="L7617" s="9">
        <f t="shared" si="6581"/>
        <v>154611</v>
      </c>
      <c r="M7617" s="9">
        <f t="shared" ref="M7617:O7617" si="6586">SUM(M7616)</f>
        <v>50797</v>
      </c>
      <c r="N7617" s="9">
        <f t="shared" si="6586"/>
        <v>52907</v>
      </c>
      <c r="O7617" s="9">
        <f t="shared" si="6586"/>
        <v>50907</v>
      </c>
      <c r="P7617" s="9">
        <f t="shared" si="6583"/>
        <v>443332</v>
      </c>
      <c r="Q7617" s="9">
        <f t="shared" si="6556"/>
        <v>62.34699158453715</v>
      </c>
    </row>
    <row r="7618" spans="1:17">
      <c r="A7618" s="13" t="s">
        <v>0</v>
      </c>
      <c r="B7618" s="13" t="s">
        <v>0</v>
      </c>
      <c r="C7618" s="13" t="s">
        <v>0</v>
      </c>
      <c r="D7618" s="13" t="s">
        <v>0</v>
      </c>
      <c r="E7618" s="13" t="s">
        <v>0</v>
      </c>
      <c r="F7618" s="13" t="s">
        <v>0</v>
      </c>
      <c r="G7618" s="84" t="s">
        <v>0</v>
      </c>
      <c r="H7618" s="24" t="s">
        <v>2547</v>
      </c>
      <c r="I7618" s="29">
        <v>712073</v>
      </c>
      <c r="J7618" s="29">
        <f t="shared" ref="J7618" si="6587">SUM(J7612)</f>
        <v>711072</v>
      </c>
      <c r="K7618" s="29">
        <f t="shared" ref="K7618" si="6588">SUM(K7612)</f>
        <v>288721</v>
      </c>
      <c r="L7618" s="29">
        <f t="shared" si="6581"/>
        <v>154611</v>
      </c>
      <c r="M7618" s="29">
        <f t="shared" ref="M7618:O7618" si="6589">SUM(M7612)</f>
        <v>50797</v>
      </c>
      <c r="N7618" s="29">
        <f t="shared" si="6589"/>
        <v>52907</v>
      </c>
      <c r="O7618" s="29">
        <f t="shared" si="6589"/>
        <v>50907</v>
      </c>
      <c r="P7618" s="29">
        <f t="shared" si="6583"/>
        <v>443332</v>
      </c>
      <c r="Q7618" s="29">
        <f t="shared" si="6556"/>
        <v>62.34699158453715</v>
      </c>
    </row>
    <row r="7619" spans="1:17">
      <c r="A7619" s="13" t="s">
        <v>0</v>
      </c>
      <c r="B7619" s="13" t="s">
        <v>0</v>
      </c>
      <c r="C7619" s="13" t="s">
        <v>0</v>
      </c>
      <c r="D7619" s="13" t="s">
        <v>0</v>
      </c>
      <c r="E7619" s="13" t="s">
        <v>0</v>
      </c>
      <c r="F7619" s="13" t="s">
        <v>0</v>
      </c>
      <c r="G7619" s="84" t="s">
        <v>0</v>
      </c>
      <c r="H7619" s="18" t="s">
        <v>125</v>
      </c>
      <c r="I7619" s="3">
        <v>12</v>
      </c>
      <c r="J7619" s="3">
        <f>J7613</f>
        <v>12</v>
      </c>
      <c r="K7619" s="3">
        <f>K7613</f>
        <v>0</v>
      </c>
      <c r="L7619" s="3">
        <f t="shared" si="6581"/>
        <v>0</v>
      </c>
      <c r="M7619" s="3">
        <f>M7613</f>
        <v>0</v>
      </c>
      <c r="N7619" s="3">
        <f t="shared" ref="N7619:O7619" si="6590">N7613</f>
        <v>0</v>
      </c>
      <c r="O7619" s="3">
        <f t="shared" si="6590"/>
        <v>0</v>
      </c>
      <c r="P7619" s="3">
        <f t="shared" si="6583"/>
        <v>0</v>
      </c>
      <c r="Q7619" s="3">
        <f t="shared" si="6556"/>
        <v>0</v>
      </c>
    </row>
    <row r="7620" spans="1:17" ht="13.15" customHeight="1">
      <c r="A7620" s="13" t="s">
        <v>0</v>
      </c>
      <c r="B7620" s="13" t="s">
        <v>0</v>
      </c>
      <c r="C7620" s="13" t="s">
        <v>0</v>
      </c>
      <c r="D7620" s="13" t="s">
        <v>0</v>
      </c>
      <c r="E7620" s="13" t="s">
        <v>0</v>
      </c>
      <c r="F7620" s="13" t="s">
        <v>0</v>
      </c>
      <c r="G7620" s="84" t="s">
        <v>0</v>
      </c>
      <c r="H7620" s="7" t="s">
        <v>0</v>
      </c>
      <c r="I7620" s="30"/>
      <c r="J7620" s="30"/>
      <c r="K7620" s="30"/>
      <c r="L7620" s="30"/>
      <c r="M7620" s="30"/>
      <c r="N7620" s="30"/>
      <c r="O7620" s="30"/>
      <c r="P7620" s="30"/>
      <c r="Q7620" s="30" t="str">
        <f t="shared" si="6556"/>
        <v>-</v>
      </c>
    </row>
    <row r="7621" spans="1:17">
      <c r="A7621" s="13" t="s">
        <v>0</v>
      </c>
      <c r="B7621" s="13" t="s">
        <v>0</v>
      </c>
      <c r="C7621" s="13" t="s">
        <v>0</v>
      </c>
      <c r="D7621" s="13" t="s">
        <v>0</v>
      </c>
      <c r="E7621" s="13" t="s">
        <v>0</v>
      </c>
      <c r="F7621" s="13" t="s">
        <v>0</v>
      </c>
      <c r="G7621" s="84" t="s">
        <v>0</v>
      </c>
      <c r="H7621" s="24" t="s">
        <v>2548</v>
      </c>
      <c r="I7621" s="31">
        <v>712073</v>
      </c>
      <c r="J7621" s="31">
        <f t="shared" ref="J7621" si="6591">SUM(J7618)</f>
        <v>711072</v>
      </c>
      <c r="K7621" s="31">
        <f t="shared" ref="K7621" si="6592">SUM(K7618)</f>
        <v>288721</v>
      </c>
      <c r="L7621" s="31">
        <f t="shared" ref="L7621:L7622" si="6593">M7621+N7621+O7621</f>
        <v>154611</v>
      </c>
      <c r="M7621" s="31">
        <f t="shared" ref="M7621:O7621" si="6594">SUM(M7618)</f>
        <v>50797</v>
      </c>
      <c r="N7621" s="31">
        <f t="shared" si="6594"/>
        <v>52907</v>
      </c>
      <c r="O7621" s="31">
        <f t="shared" si="6594"/>
        <v>50907</v>
      </c>
      <c r="P7621" s="31">
        <f t="shared" ref="P7621:P7622" si="6595">SUM(K7621+L7621)</f>
        <v>443332</v>
      </c>
      <c r="Q7621" s="31">
        <f t="shared" si="6556"/>
        <v>62.34699158453715</v>
      </c>
    </row>
    <row r="7622" spans="1:17">
      <c r="A7622" s="13" t="s">
        <v>0</v>
      </c>
      <c r="B7622" s="13" t="s">
        <v>0</v>
      </c>
      <c r="C7622" s="13" t="s">
        <v>0</v>
      </c>
      <c r="D7622" s="13" t="s">
        <v>0</v>
      </c>
      <c r="E7622" s="13" t="s">
        <v>0</v>
      </c>
      <c r="F7622" s="13" t="s">
        <v>0</v>
      </c>
      <c r="G7622" s="84" t="s">
        <v>0</v>
      </c>
      <c r="H7622" s="18" t="s">
        <v>155</v>
      </c>
      <c r="I7622" s="3">
        <v>12</v>
      </c>
      <c r="J7622" s="3">
        <f>J7619</f>
        <v>12</v>
      </c>
      <c r="K7622" s="3">
        <f>K7619</f>
        <v>0</v>
      </c>
      <c r="L7622" s="3">
        <f t="shared" si="6593"/>
        <v>0</v>
      </c>
      <c r="M7622" s="3">
        <f>M7619</f>
        <v>0</v>
      </c>
      <c r="N7622" s="3">
        <f t="shared" ref="N7622:O7622" si="6596">N7619</f>
        <v>0</v>
      </c>
      <c r="O7622" s="3">
        <f t="shared" si="6596"/>
        <v>0</v>
      </c>
      <c r="P7622" s="3">
        <f t="shared" si="6595"/>
        <v>0</v>
      </c>
      <c r="Q7622" s="3">
        <f t="shared" si="6556"/>
        <v>0</v>
      </c>
    </row>
    <row r="7623" spans="1:17" ht="22.5">
      <c r="A7623" s="17" t="s">
        <v>2549</v>
      </c>
      <c r="B7623" s="18" t="s">
        <v>0</v>
      </c>
      <c r="C7623" s="18" t="s">
        <v>0</v>
      </c>
      <c r="D7623" s="18" t="s">
        <v>0</v>
      </c>
      <c r="E7623" s="18" t="s">
        <v>0</v>
      </c>
      <c r="F7623" s="18" t="s">
        <v>0</v>
      </c>
      <c r="G7623" s="81" t="s">
        <v>0</v>
      </c>
      <c r="H7623" s="18" t="s">
        <v>2550</v>
      </c>
      <c r="I7623" s="11"/>
      <c r="J7623" s="11"/>
      <c r="K7623" s="11"/>
      <c r="L7623" s="11"/>
      <c r="M7623" s="11"/>
      <c r="N7623" s="11"/>
      <c r="O7623" s="11"/>
      <c r="P7623" s="11"/>
      <c r="Q7623" s="11" t="str">
        <f t="shared" si="6556"/>
        <v>-</v>
      </c>
    </row>
    <row r="7624" spans="1:17" ht="15.75" thickBot="1">
      <c r="A7624" s="17" t="s">
        <v>2549</v>
      </c>
      <c r="B7624" s="17" t="s">
        <v>81</v>
      </c>
      <c r="C7624" s="12" t="s">
        <v>0</v>
      </c>
      <c r="D7624" s="12" t="s">
        <v>0</v>
      </c>
      <c r="E7624" s="18" t="s">
        <v>0</v>
      </c>
      <c r="F7624" s="18" t="s">
        <v>0</v>
      </c>
      <c r="G7624" s="81" t="s">
        <v>0</v>
      </c>
      <c r="H7624" s="18" t="s">
        <v>0</v>
      </c>
      <c r="I7624" s="11"/>
      <c r="J7624" s="11"/>
      <c r="K7624" s="11"/>
      <c r="L7624" s="11"/>
      <c r="M7624" s="11"/>
      <c r="N7624" s="11"/>
      <c r="O7624" s="11"/>
      <c r="P7624" s="11"/>
      <c r="Q7624" s="11" t="str">
        <f t="shared" si="6556"/>
        <v>-</v>
      </c>
    </row>
    <row r="7625" spans="1:17" ht="45.75" thickBot="1">
      <c r="A7625" s="1" t="s">
        <v>82</v>
      </c>
      <c r="B7625" s="1" t="s">
        <v>83</v>
      </c>
      <c r="C7625" s="1" t="s">
        <v>84</v>
      </c>
      <c r="D7625" s="19" t="s">
        <v>0</v>
      </c>
      <c r="E7625" s="1" t="s">
        <v>85</v>
      </c>
      <c r="F7625" s="1" t="s">
        <v>86</v>
      </c>
      <c r="G7625" s="82" t="s">
        <v>87</v>
      </c>
      <c r="H7625" s="1" t="s">
        <v>1</v>
      </c>
      <c r="I7625" s="1" t="s">
        <v>3016</v>
      </c>
      <c r="J7625" s="1" t="s">
        <v>3199</v>
      </c>
      <c r="K7625" s="1" t="s">
        <v>3198</v>
      </c>
      <c r="L7625" s="1" t="s">
        <v>3191</v>
      </c>
      <c r="M7625" s="1" t="s">
        <v>3193</v>
      </c>
      <c r="N7625" s="1" t="s">
        <v>3194</v>
      </c>
      <c r="O7625" s="1" t="s">
        <v>3195</v>
      </c>
      <c r="P7625" s="1" t="s">
        <v>3192</v>
      </c>
      <c r="Q7625" s="1" t="s">
        <v>3185</v>
      </c>
    </row>
    <row r="7626" spans="1:17">
      <c r="A7626" s="20" t="s">
        <v>0</v>
      </c>
      <c r="B7626" s="20" t="s">
        <v>0</v>
      </c>
      <c r="C7626" s="20" t="s">
        <v>0</v>
      </c>
      <c r="D7626" s="21" t="s">
        <v>0</v>
      </c>
      <c r="E7626" s="21" t="s">
        <v>0</v>
      </c>
      <c r="F7626" s="22" t="s">
        <v>0</v>
      </c>
      <c r="G7626" s="83" t="s">
        <v>0</v>
      </c>
      <c r="H7626" s="23" t="s">
        <v>0</v>
      </c>
      <c r="I7626" s="28">
        <v>1</v>
      </c>
      <c r="J7626" s="28">
        <v>2</v>
      </c>
      <c r="K7626" s="28">
        <v>3</v>
      </c>
      <c r="L7626" s="28" t="s">
        <v>3186</v>
      </c>
      <c r="M7626" s="28">
        <v>5</v>
      </c>
      <c r="N7626" s="28">
        <v>6</v>
      </c>
      <c r="O7626" s="28">
        <v>7</v>
      </c>
      <c r="P7626" s="28" t="s">
        <v>3187</v>
      </c>
      <c r="Q7626" s="28">
        <v>9</v>
      </c>
    </row>
    <row r="7627" spans="1:17" ht="22.5">
      <c r="A7627" s="17" t="s">
        <v>2549</v>
      </c>
      <c r="B7627" s="17" t="s">
        <v>81</v>
      </c>
      <c r="C7627" s="12" t="s">
        <v>88</v>
      </c>
      <c r="D7627" s="12" t="s">
        <v>2551</v>
      </c>
      <c r="E7627" s="18" t="s">
        <v>0</v>
      </c>
      <c r="F7627" s="18" t="s">
        <v>0</v>
      </c>
      <c r="G7627" s="81" t="s">
        <v>0</v>
      </c>
      <c r="H7627" s="18" t="s">
        <v>2550</v>
      </c>
      <c r="I7627" s="11"/>
      <c r="J7627" s="11"/>
      <c r="K7627" s="11"/>
      <c r="L7627" s="11"/>
      <c r="M7627" s="11"/>
      <c r="N7627" s="11"/>
      <c r="O7627" s="11"/>
      <c r="P7627" s="11"/>
      <c r="Q7627" s="11" t="str">
        <f t="shared" si="6556"/>
        <v>-</v>
      </c>
    </row>
    <row r="7628" spans="1:17" ht="22.5">
      <c r="A7628" s="17" t="s">
        <v>0</v>
      </c>
      <c r="B7628" s="17" t="s">
        <v>0</v>
      </c>
      <c r="C7628" s="17" t="s">
        <v>0</v>
      </c>
      <c r="D7628" s="18" t="s">
        <v>0</v>
      </c>
      <c r="E7628" s="18" t="s">
        <v>0</v>
      </c>
      <c r="F7628" s="18" t="s">
        <v>0</v>
      </c>
      <c r="G7628" s="81" t="s">
        <v>0</v>
      </c>
      <c r="H7628" s="24" t="s">
        <v>27</v>
      </c>
      <c r="I7628" s="29">
        <v>10722943</v>
      </c>
      <c r="J7628" s="29">
        <f t="shared" ref="J7628" si="6597">SUM(J7629,J7637,J7639)</f>
        <v>10672045</v>
      </c>
      <c r="K7628" s="29">
        <f t="shared" ref="K7628" si="6598">SUM(K7629,K7637,K7639)</f>
        <v>6517857</v>
      </c>
      <c r="L7628" s="29">
        <f t="shared" ref="L7628:L7671" si="6599">M7628+N7628+O7628</f>
        <v>2741575</v>
      </c>
      <c r="M7628" s="29">
        <f t="shared" ref="M7628:O7628" si="6600">SUM(M7629,M7637,M7639)</f>
        <v>921525</v>
      </c>
      <c r="N7628" s="29">
        <f t="shared" si="6600"/>
        <v>911525</v>
      </c>
      <c r="O7628" s="29">
        <f t="shared" si="6600"/>
        <v>908525</v>
      </c>
      <c r="P7628" s="29">
        <f t="shared" ref="P7628:P7671" si="6601">SUM(K7628+L7628)</f>
        <v>9259432</v>
      </c>
      <c r="Q7628" s="29">
        <f t="shared" si="6556"/>
        <v>86.763427253164693</v>
      </c>
    </row>
    <row r="7629" spans="1:17">
      <c r="A7629" s="12" t="s">
        <v>2549</v>
      </c>
      <c r="B7629" s="12" t="s">
        <v>81</v>
      </c>
      <c r="C7629" s="12" t="s">
        <v>88</v>
      </c>
      <c r="D7629" s="12" t="s">
        <v>2551</v>
      </c>
      <c r="E7629" s="18" t="s">
        <v>2</v>
      </c>
      <c r="F7629" s="18" t="s">
        <v>0</v>
      </c>
      <c r="G7629" s="81" t="s">
        <v>0</v>
      </c>
      <c r="H7629" s="18" t="s">
        <v>3</v>
      </c>
      <c r="I7629" s="3">
        <v>3252193</v>
      </c>
      <c r="J7629" s="3">
        <f t="shared" ref="J7629" si="6602">SUM(J7630:J7631)</f>
        <v>3251295</v>
      </c>
      <c r="K7629" s="3">
        <f t="shared" ref="K7629" si="6603">SUM(K7630:K7631)</f>
        <v>1646502</v>
      </c>
      <c r="L7629" s="3">
        <f t="shared" si="6599"/>
        <v>826000</v>
      </c>
      <c r="M7629" s="3">
        <f t="shared" ref="M7629:O7629" si="6604">SUM(M7630:M7631)</f>
        <v>283000</v>
      </c>
      <c r="N7629" s="3">
        <f t="shared" si="6604"/>
        <v>273000</v>
      </c>
      <c r="O7629" s="3">
        <f t="shared" si="6604"/>
        <v>270000</v>
      </c>
      <c r="P7629" s="3">
        <f t="shared" si="6601"/>
        <v>2472502</v>
      </c>
      <c r="Q7629" s="3">
        <f t="shared" si="6556"/>
        <v>76.046682937106596</v>
      </c>
    </row>
    <row r="7630" spans="1:17">
      <c r="A7630" s="12" t="s">
        <v>2549</v>
      </c>
      <c r="B7630" s="12" t="s">
        <v>81</v>
      </c>
      <c r="C7630" s="12" t="s">
        <v>88</v>
      </c>
      <c r="D7630" s="12" t="s">
        <v>2551</v>
      </c>
      <c r="E7630" s="11">
        <v>6111</v>
      </c>
      <c r="F7630" s="12"/>
      <c r="G7630" s="84" t="s">
        <v>3097</v>
      </c>
      <c r="H7630" s="13" t="s">
        <v>4</v>
      </c>
      <c r="I7630" s="2">
        <v>2851193</v>
      </c>
      <c r="J7630" s="2">
        <v>2851193</v>
      </c>
      <c r="K7630" s="2">
        <v>1422466</v>
      </c>
      <c r="L7630" s="2">
        <f t="shared" si="6599"/>
        <v>720000</v>
      </c>
      <c r="M7630" s="2">
        <v>240000</v>
      </c>
      <c r="N7630" s="2">
        <v>240000</v>
      </c>
      <c r="O7630" s="2">
        <v>240000</v>
      </c>
      <c r="P7630" s="2">
        <f t="shared" si="6601"/>
        <v>2142466</v>
      </c>
      <c r="Q7630" s="2">
        <f t="shared" si="6556"/>
        <v>75.142791105337309</v>
      </c>
    </row>
    <row r="7631" spans="1:17">
      <c r="A7631" s="17" t="s">
        <v>2549</v>
      </c>
      <c r="B7631" s="17" t="s">
        <v>81</v>
      </c>
      <c r="C7631" s="17" t="s">
        <v>88</v>
      </c>
      <c r="D7631" s="17" t="s">
        <v>2551</v>
      </c>
      <c r="E7631" s="17" t="s">
        <v>91</v>
      </c>
      <c r="F7631" s="12" t="s">
        <v>0</v>
      </c>
      <c r="G7631" s="84" t="s">
        <v>0</v>
      </c>
      <c r="H7631" s="18" t="s">
        <v>5</v>
      </c>
      <c r="I7631" s="3">
        <v>401000</v>
      </c>
      <c r="J7631" s="3">
        <f t="shared" ref="J7631:K7631" si="6605">SUM(J7632:J7636)</f>
        <v>400102</v>
      </c>
      <c r="K7631" s="3">
        <f t="shared" si="6605"/>
        <v>224036</v>
      </c>
      <c r="L7631" s="3">
        <f t="shared" si="6599"/>
        <v>106000</v>
      </c>
      <c r="M7631" s="3">
        <f t="shared" ref="M7631:O7631" si="6606">SUM(M7632:M7636)</f>
        <v>43000</v>
      </c>
      <c r="N7631" s="3">
        <f t="shared" si="6606"/>
        <v>33000</v>
      </c>
      <c r="O7631" s="3">
        <f t="shared" si="6606"/>
        <v>30000</v>
      </c>
      <c r="P7631" s="3">
        <f t="shared" si="6601"/>
        <v>330036</v>
      </c>
      <c r="Q7631" s="3">
        <f t="shared" si="6556"/>
        <v>82.48796556877997</v>
      </c>
    </row>
    <row r="7632" spans="1:17">
      <c r="A7632" s="12" t="s">
        <v>2549</v>
      </c>
      <c r="B7632" s="12" t="s">
        <v>81</v>
      </c>
      <c r="C7632" s="12" t="s">
        <v>88</v>
      </c>
      <c r="D7632" s="12" t="s">
        <v>2551</v>
      </c>
      <c r="E7632" s="11">
        <v>6112</v>
      </c>
      <c r="F7632" s="12" t="s">
        <v>2552</v>
      </c>
      <c r="G7632" s="84" t="s">
        <v>3097</v>
      </c>
      <c r="H7632" s="13" t="s">
        <v>9</v>
      </c>
      <c r="I7632" s="2">
        <v>56000</v>
      </c>
      <c r="J7632" s="2">
        <v>56000</v>
      </c>
      <c r="K7632" s="2">
        <v>23430</v>
      </c>
      <c r="L7632" s="2">
        <f t="shared" si="6599"/>
        <v>16500</v>
      </c>
      <c r="M7632" s="2">
        <v>5500</v>
      </c>
      <c r="N7632" s="2">
        <v>5500</v>
      </c>
      <c r="O7632" s="2">
        <v>5500</v>
      </c>
      <c r="P7632" s="2">
        <f t="shared" si="6601"/>
        <v>39930</v>
      </c>
      <c r="Q7632" s="2">
        <f t="shared" si="6556"/>
        <v>71.303571428571431</v>
      </c>
    </row>
    <row r="7633" spans="1:17">
      <c r="A7633" s="12" t="s">
        <v>2549</v>
      </c>
      <c r="B7633" s="12" t="s">
        <v>81</v>
      </c>
      <c r="C7633" s="12" t="s">
        <v>88</v>
      </c>
      <c r="D7633" s="12" t="s">
        <v>2551</v>
      </c>
      <c r="E7633" s="11">
        <v>6112</v>
      </c>
      <c r="F7633" s="12" t="s">
        <v>2553</v>
      </c>
      <c r="G7633" s="84" t="s">
        <v>3097</v>
      </c>
      <c r="H7633" s="13" t="s">
        <v>10</v>
      </c>
      <c r="I7633" s="2">
        <v>217000</v>
      </c>
      <c r="J7633" s="2">
        <v>217000</v>
      </c>
      <c r="K7633" s="2">
        <v>106193</v>
      </c>
      <c r="L7633" s="2">
        <f t="shared" si="6599"/>
        <v>60000</v>
      </c>
      <c r="M7633" s="2">
        <v>20000</v>
      </c>
      <c r="N7633" s="2">
        <v>20000</v>
      </c>
      <c r="O7633" s="2">
        <v>20000</v>
      </c>
      <c r="P7633" s="2">
        <f t="shared" si="6601"/>
        <v>166193</v>
      </c>
      <c r="Q7633" s="2">
        <f t="shared" si="6556"/>
        <v>76.586635944700461</v>
      </c>
    </row>
    <row r="7634" spans="1:17">
      <c r="A7634" s="12" t="s">
        <v>2549</v>
      </c>
      <c r="B7634" s="12" t="s">
        <v>81</v>
      </c>
      <c r="C7634" s="12" t="s">
        <v>88</v>
      </c>
      <c r="D7634" s="12" t="s">
        <v>2551</v>
      </c>
      <c r="E7634" s="11">
        <v>6112</v>
      </c>
      <c r="F7634" s="12" t="s">
        <v>2554</v>
      </c>
      <c r="G7634" s="84" t="s">
        <v>3097</v>
      </c>
      <c r="H7634" s="13" t="s">
        <v>7</v>
      </c>
      <c r="I7634" s="2">
        <v>51000</v>
      </c>
      <c r="J7634" s="2">
        <v>50102</v>
      </c>
      <c r="K7634" s="2">
        <v>50713</v>
      </c>
      <c r="L7634" s="2">
        <f t="shared" si="6599"/>
        <v>0</v>
      </c>
      <c r="M7634" s="2"/>
      <c r="N7634" s="2"/>
      <c r="O7634" s="2"/>
      <c r="P7634" s="2">
        <f t="shared" si="6601"/>
        <v>50713</v>
      </c>
      <c r="Q7634" s="2">
        <f t="shared" si="6556"/>
        <v>101.21951219512195</v>
      </c>
    </row>
    <row r="7635" spans="1:17">
      <c r="A7635" s="12" t="s">
        <v>2549</v>
      </c>
      <c r="B7635" s="12" t="s">
        <v>81</v>
      </c>
      <c r="C7635" s="12" t="s">
        <v>88</v>
      </c>
      <c r="D7635" s="12" t="s">
        <v>2551</v>
      </c>
      <c r="E7635" s="11">
        <v>6112</v>
      </c>
      <c r="F7635" s="12" t="s">
        <v>2555</v>
      </c>
      <c r="G7635" s="84" t="s">
        <v>3097</v>
      </c>
      <c r="H7635" s="13" t="s">
        <v>8</v>
      </c>
      <c r="I7635" s="2">
        <v>27000</v>
      </c>
      <c r="J7635" s="2">
        <v>27000</v>
      </c>
      <c r="K7635" s="2">
        <v>7500</v>
      </c>
      <c r="L7635" s="2">
        <f t="shared" si="6599"/>
        <v>19500</v>
      </c>
      <c r="M7635" s="2">
        <v>7500</v>
      </c>
      <c r="N7635" s="2">
        <v>7500</v>
      </c>
      <c r="O7635" s="2">
        <v>4500</v>
      </c>
      <c r="P7635" s="2">
        <f t="shared" si="6601"/>
        <v>27000</v>
      </c>
      <c r="Q7635" s="2">
        <f t="shared" si="6556"/>
        <v>100</v>
      </c>
    </row>
    <row r="7636" spans="1:17">
      <c r="A7636" s="12" t="s">
        <v>2549</v>
      </c>
      <c r="B7636" s="12" t="s">
        <v>81</v>
      </c>
      <c r="C7636" s="12" t="s">
        <v>88</v>
      </c>
      <c r="D7636" s="12" t="s">
        <v>2551</v>
      </c>
      <c r="E7636" s="11">
        <v>6112</v>
      </c>
      <c r="F7636" s="12" t="s">
        <v>2556</v>
      </c>
      <c r="G7636" s="84" t="s">
        <v>3097</v>
      </c>
      <c r="H7636" s="13" t="s">
        <v>6</v>
      </c>
      <c r="I7636" s="2">
        <v>50000</v>
      </c>
      <c r="J7636" s="2">
        <v>50000</v>
      </c>
      <c r="K7636" s="2">
        <v>36200</v>
      </c>
      <c r="L7636" s="2">
        <f t="shared" si="6599"/>
        <v>10000</v>
      </c>
      <c r="M7636" s="2">
        <v>10000</v>
      </c>
      <c r="N7636" s="2"/>
      <c r="O7636" s="2"/>
      <c r="P7636" s="2">
        <f t="shared" si="6601"/>
        <v>46200</v>
      </c>
      <c r="Q7636" s="2">
        <f t="shared" si="6556"/>
        <v>92.4</v>
      </c>
    </row>
    <row r="7637" spans="1:17">
      <c r="A7637" s="12" t="s">
        <v>2549</v>
      </c>
      <c r="B7637" s="12" t="s">
        <v>81</v>
      </c>
      <c r="C7637" s="12" t="s">
        <v>88</v>
      </c>
      <c r="D7637" s="12" t="s">
        <v>2551</v>
      </c>
      <c r="E7637" s="18" t="s">
        <v>13</v>
      </c>
      <c r="F7637" s="18" t="s">
        <v>0</v>
      </c>
      <c r="G7637" s="81" t="s">
        <v>0</v>
      </c>
      <c r="H7637" s="18" t="s">
        <v>14</v>
      </c>
      <c r="I7637" s="3">
        <v>309750</v>
      </c>
      <c r="J7637" s="3">
        <f t="shared" ref="J7637:K7637" si="6607">SUM(J7638)</f>
        <v>309750</v>
      </c>
      <c r="K7637" s="3">
        <f t="shared" si="6607"/>
        <v>148196</v>
      </c>
      <c r="L7637" s="3">
        <f t="shared" si="6599"/>
        <v>90000</v>
      </c>
      <c r="M7637" s="3">
        <f t="shared" ref="M7637:O7637" si="6608">SUM(M7638)</f>
        <v>30000</v>
      </c>
      <c r="N7637" s="3">
        <f t="shared" si="6608"/>
        <v>30000</v>
      </c>
      <c r="O7637" s="3">
        <f t="shared" si="6608"/>
        <v>30000</v>
      </c>
      <c r="P7637" s="3">
        <f t="shared" si="6601"/>
        <v>238196</v>
      </c>
      <c r="Q7637" s="3">
        <f t="shared" si="6556"/>
        <v>76.89943502824859</v>
      </c>
    </row>
    <row r="7638" spans="1:17">
      <c r="A7638" s="12" t="s">
        <v>2549</v>
      </c>
      <c r="B7638" s="12" t="s">
        <v>81</v>
      </c>
      <c r="C7638" s="12" t="s">
        <v>88</v>
      </c>
      <c r="D7638" s="12" t="s">
        <v>2551</v>
      </c>
      <c r="E7638" s="11">
        <v>6121</v>
      </c>
      <c r="F7638" s="12"/>
      <c r="G7638" s="84" t="s">
        <v>3097</v>
      </c>
      <c r="H7638" s="13" t="s">
        <v>15</v>
      </c>
      <c r="I7638" s="2">
        <v>309750</v>
      </c>
      <c r="J7638" s="2">
        <v>309750</v>
      </c>
      <c r="K7638" s="2">
        <v>148196</v>
      </c>
      <c r="L7638" s="2">
        <f t="shared" si="6599"/>
        <v>90000</v>
      </c>
      <c r="M7638" s="2">
        <v>30000</v>
      </c>
      <c r="N7638" s="2">
        <v>30000</v>
      </c>
      <c r="O7638" s="2">
        <v>30000</v>
      </c>
      <c r="P7638" s="2">
        <f t="shared" si="6601"/>
        <v>238196</v>
      </c>
      <c r="Q7638" s="2">
        <f t="shared" si="6556"/>
        <v>76.89943502824859</v>
      </c>
    </row>
    <row r="7639" spans="1:17">
      <c r="A7639" s="12" t="s">
        <v>2549</v>
      </c>
      <c r="B7639" s="12" t="s">
        <v>81</v>
      </c>
      <c r="C7639" s="12" t="s">
        <v>88</v>
      </c>
      <c r="D7639" s="12" t="s">
        <v>2551</v>
      </c>
      <c r="E7639" s="18" t="s">
        <v>16</v>
      </c>
      <c r="F7639" s="18" t="s">
        <v>0</v>
      </c>
      <c r="G7639" s="81" t="s">
        <v>0</v>
      </c>
      <c r="H7639" s="18" t="s">
        <v>17</v>
      </c>
      <c r="I7639" s="3">
        <v>7161000</v>
      </c>
      <c r="J7639" s="3">
        <f>SUM(J7640:J7644)</f>
        <v>7111000</v>
      </c>
      <c r="K7639" s="3">
        <f>SUM(K7640:K7644)</f>
        <v>4723159</v>
      </c>
      <c r="L7639" s="3">
        <f t="shared" si="6599"/>
        <v>1825575</v>
      </c>
      <c r="M7639" s="3">
        <f>SUM(M7640:M7644)</f>
        <v>608525</v>
      </c>
      <c r="N7639" s="3">
        <f t="shared" ref="N7639:O7639" si="6609">SUM(N7640:N7644)</f>
        <v>608525</v>
      </c>
      <c r="O7639" s="3">
        <f t="shared" si="6609"/>
        <v>608525</v>
      </c>
      <c r="P7639" s="3">
        <f t="shared" si="6601"/>
        <v>6548734</v>
      </c>
      <c r="Q7639" s="3">
        <f t="shared" si="6556"/>
        <v>92.093010828294197</v>
      </c>
    </row>
    <row r="7640" spans="1:17">
      <c r="A7640" s="12" t="s">
        <v>2549</v>
      </c>
      <c r="B7640" s="12" t="s">
        <v>81</v>
      </c>
      <c r="C7640" s="12" t="s">
        <v>88</v>
      </c>
      <c r="D7640" s="12" t="s">
        <v>2551</v>
      </c>
      <c r="E7640" s="11">
        <v>6131</v>
      </c>
      <c r="F7640" s="12"/>
      <c r="G7640" s="84" t="s">
        <v>3097</v>
      </c>
      <c r="H7640" s="13" t="s">
        <v>18</v>
      </c>
      <c r="I7640" s="2">
        <v>7900</v>
      </c>
      <c r="J7640" s="2">
        <v>7900</v>
      </c>
      <c r="K7640" s="2">
        <v>7900</v>
      </c>
      <c r="L7640" s="2">
        <f t="shared" si="6599"/>
        <v>0</v>
      </c>
      <c r="M7640" s="2"/>
      <c r="N7640" s="2"/>
      <c r="O7640" s="2"/>
      <c r="P7640" s="2">
        <f t="shared" si="6601"/>
        <v>7900</v>
      </c>
      <c r="Q7640" s="2">
        <f t="shared" si="6556"/>
        <v>100</v>
      </c>
    </row>
    <row r="7641" spans="1:17">
      <c r="A7641" s="12" t="s">
        <v>2549</v>
      </c>
      <c r="B7641" s="12" t="s">
        <v>81</v>
      </c>
      <c r="C7641" s="12" t="s">
        <v>88</v>
      </c>
      <c r="D7641" s="12" t="s">
        <v>2551</v>
      </c>
      <c r="E7641" s="11">
        <v>6132</v>
      </c>
      <c r="F7641" s="12"/>
      <c r="G7641" s="84" t="s">
        <v>3097</v>
      </c>
      <c r="H7641" s="13" t="s">
        <v>19</v>
      </c>
      <c r="I7641" s="2">
        <v>6000000</v>
      </c>
      <c r="J7641" s="2">
        <v>5975000</v>
      </c>
      <c r="K7641" s="2">
        <v>4050000</v>
      </c>
      <c r="L7641" s="2">
        <f t="shared" si="6599"/>
        <v>1500000</v>
      </c>
      <c r="M7641" s="2">
        <v>500000</v>
      </c>
      <c r="N7641" s="2">
        <v>500000</v>
      </c>
      <c r="O7641" s="2">
        <v>500000</v>
      </c>
      <c r="P7641" s="2">
        <f t="shared" si="6601"/>
        <v>5550000</v>
      </c>
      <c r="Q7641" s="2">
        <f t="shared" si="6556"/>
        <v>92.887029288702934</v>
      </c>
    </row>
    <row r="7642" spans="1:17">
      <c r="A7642" s="12" t="s">
        <v>2549</v>
      </c>
      <c r="B7642" s="12" t="s">
        <v>81</v>
      </c>
      <c r="C7642" s="12" t="s">
        <v>88</v>
      </c>
      <c r="D7642" s="12" t="s">
        <v>2551</v>
      </c>
      <c r="E7642" s="11">
        <v>6133</v>
      </c>
      <c r="F7642" s="12"/>
      <c r="G7642" s="84" t="s">
        <v>3097</v>
      </c>
      <c r="H7642" s="13" t="s">
        <v>20</v>
      </c>
      <c r="I7642" s="2">
        <v>100</v>
      </c>
      <c r="J7642" s="2">
        <v>100</v>
      </c>
      <c r="K7642" s="2">
        <v>25</v>
      </c>
      <c r="L7642" s="2">
        <f t="shared" si="6599"/>
        <v>75</v>
      </c>
      <c r="M7642" s="2">
        <v>25</v>
      </c>
      <c r="N7642" s="2">
        <v>25</v>
      </c>
      <c r="O7642" s="2">
        <v>25</v>
      </c>
      <c r="P7642" s="2">
        <f t="shared" si="6601"/>
        <v>100</v>
      </c>
      <c r="Q7642" s="2">
        <f t="shared" si="6556"/>
        <v>100</v>
      </c>
    </row>
    <row r="7643" spans="1:17">
      <c r="A7643" s="12" t="s">
        <v>2549</v>
      </c>
      <c r="B7643" s="12" t="s">
        <v>81</v>
      </c>
      <c r="C7643" s="12" t="s">
        <v>88</v>
      </c>
      <c r="D7643" s="12" t="s">
        <v>2551</v>
      </c>
      <c r="E7643" s="11">
        <v>6137</v>
      </c>
      <c r="F7643" s="12"/>
      <c r="G7643" s="84" t="s">
        <v>3097</v>
      </c>
      <c r="H7643" s="13" t="s">
        <v>24</v>
      </c>
      <c r="I7643" s="2">
        <v>1000000</v>
      </c>
      <c r="J7643" s="2">
        <v>975000</v>
      </c>
      <c r="K7643" s="2">
        <v>550000</v>
      </c>
      <c r="L7643" s="2">
        <f t="shared" si="6599"/>
        <v>300000</v>
      </c>
      <c r="M7643" s="2">
        <v>100000</v>
      </c>
      <c r="N7643" s="2">
        <v>100000</v>
      </c>
      <c r="O7643" s="2">
        <v>100000</v>
      </c>
      <c r="P7643" s="2">
        <f t="shared" si="6601"/>
        <v>850000</v>
      </c>
      <c r="Q7643" s="2">
        <f t="shared" si="6556"/>
        <v>87.179487179487182</v>
      </c>
    </row>
    <row r="7644" spans="1:17">
      <c r="A7644" s="17" t="s">
        <v>2549</v>
      </c>
      <c r="B7644" s="17" t="s">
        <v>81</v>
      </c>
      <c r="C7644" s="17" t="s">
        <v>88</v>
      </c>
      <c r="D7644" s="17" t="s">
        <v>2551</v>
      </c>
      <c r="E7644" s="17" t="s">
        <v>99</v>
      </c>
      <c r="F7644" s="12" t="s">
        <v>0</v>
      </c>
      <c r="G7644" s="84" t="s">
        <v>0</v>
      </c>
      <c r="H7644" s="18" t="s">
        <v>26</v>
      </c>
      <c r="I7644" s="3">
        <v>153000</v>
      </c>
      <c r="J7644" s="3">
        <f t="shared" ref="J7644:K7644" si="6610">SUM(J7645:J7647)</f>
        <v>153000</v>
      </c>
      <c r="K7644" s="3">
        <f t="shared" si="6610"/>
        <v>115234</v>
      </c>
      <c r="L7644" s="3">
        <f t="shared" si="6599"/>
        <v>25500</v>
      </c>
      <c r="M7644" s="3">
        <f t="shared" ref="M7644:O7644" si="6611">SUM(M7645:M7647)</f>
        <v>8500</v>
      </c>
      <c r="N7644" s="3">
        <f t="shared" si="6611"/>
        <v>8500</v>
      </c>
      <c r="O7644" s="3">
        <f t="shared" si="6611"/>
        <v>8500</v>
      </c>
      <c r="P7644" s="3">
        <f t="shared" si="6601"/>
        <v>140734</v>
      </c>
      <c r="Q7644" s="3">
        <f t="shared" si="6556"/>
        <v>91.983006535947709</v>
      </c>
    </row>
    <row r="7645" spans="1:17">
      <c r="A7645" s="12" t="s">
        <v>2549</v>
      </c>
      <c r="B7645" s="12" t="s">
        <v>81</v>
      </c>
      <c r="C7645" s="12" t="s">
        <v>88</v>
      </c>
      <c r="D7645" s="12" t="s">
        <v>2551</v>
      </c>
      <c r="E7645" s="11">
        <v>6139</v>
      </c>
      <c r="F7645" s="12" t="s">
        <v>2557</v>
      </c>
      <c r="G7645" s="84" t="s">
        <v>3097</v>
      </c>
      <c r="H7645" s="13" t="s">
        <v>108</v>
      </c>
      <c r="I7645" s="2">
        <v>10000</v>
      </c>
      <c r="J7645" s="2">
        <v>10000</v>
      </c>
      <c r="K7645" s="2">
        <v>4734</v>
      </c>
      <c r="L7645" s="2">
        <f t="shared" si="6599"/>
        <v>4500</v>
      </c>
      <c r="M7645" s="2">
        <v>1500</v>
      </c>
      <c r="N7645" s="2">
        <v>1500</v>
      </c>
      <c r="O7645" s="2">
        <v>1500</v>
      </c>
      <c r="P7645" s="2">
        <f t="shared" si="6601"/>
        <v>9234</v>
      </c>
      <c r="Q7645" s="2">
        <f t="shared" ref="Q7645:Q7708" si="6612">IF(J7645=0,"-",P7645/J7645*100)</f>
        <v>92.34</v>
      </c>
    </row>
    <row r="7646" spans="1:17">
      <c r="A7646" s="12" t="s">
        <v>2549</v>
      </c>
      <c r="B7646" s="12" t="s">
        <v>81</v>
      </c>
      <c r="C7646" s="12" t="s">
        <v>88</v>
      </c>
      <c r="D7646" s="12" t="s">
        <v>2551</v>
      </c>
      <c r="E7646" s="11">
        <v>6139</v>
      </c>
      <c r="F7646" s="12" t="s">
        <v>2558</v>
      </c>
      <c r="G7646" s="84" t="s">
        <v>3097</v>
      </c>
      <c r="H7646" s="13" t="s">
        <v>2559</v>
      </c>
      <c r="I7646" s="2">
        <v>125000</v>
      </c>
      <c r="J7646" s="2">
        <v>125000</v>
      </c>
      <c r="K7646" s="2">
        <v>100000</v>
      </c>
      <c r="L7646" s="2">
        <f t="shared" si="6599"/>
        <v>15000</v>
      </c>
      <c r="M7646" s="2">
        <v>5000</v>
      </c>
      <c r="N7646" s="2">
        <v>5000</v>
      </c>
      <c r="O7646" s="2">
        <v>5000</v>
      </c>
      <c r="P7646" s="2">
        <f t="shared" si="6601"/>
        <v>115000</v>
      </c>
      <c r="Q7646" s="2">
        <f t="shared" si="6612"/>
        <v>92</v>
      </c>
    </row>
    <row r="7647" spans="1:17" ht="22.5">
      <c r="A7647" s="12" t="s">
        <v>2549</v>
      </c>
      <c r="B7647" s="12" t="s">
        <v>81</v>
      </c>
      <c r="C7647" s="12" t="s">
        <v>88</v>
      </c>
      <c r="D7647" s="12" t="s">
        <v>2551</v>
      </c>
      <c r="E7647" s="11">
        <v>6139</v>
      </c>
      <c r="F7647" s="12" t="s">
        <v>2560</v>
      </c>
      <c r="G7647" s="84" t="s">
        <v>3097</v>
      </c>
      <c r="H7647" s="13" t="s">
        <v>114</v>
      </c>
      <c r="I7647" s="2">
        <v>18000</v>
      </c>
      <c r="J7647" s="2">
        <v>18000</v>
      </c>
      <c r="K7647" s="2">
        <v>10500</v>
      </c>
      <c r="L7647" s="2">
        <f t="shared" si="6599"/>
        <v>6000</v>
      </c>
      <c r="M7647" s="2">
        <v>2000</v>
      </c>
      <c r="N7647" s="2">
        <v>2000</v>
      </c>
      <c r="O7647" s="2">
        <v>2000</v>
      </c>
      <c r="P7647" s="2">
        <f t="shared" si="6601"/>
        <v>16500</v>
      </c>
      <c r="Q7647" s="2">
        <f t="shared" si="6612"/>
        <v>91.666666666666657</v>
      </c>
    </row>
    <row r="7648" spans="1:17" ht="22.5">
      <c r="A7648" s="17" t="s">
        <v>0</v>
      </c>
      <c r="B7648" s="17" t="s">
        <v>0</v>
      </c>
      <c r="C7648" s="17" t="s">
        <v>0</v>
      </c>
      <c r="D7648" s="18" t="s">
        <v>0</v>
      </c>
      <c r="E7648" s="18" t="s">
        <v>0</v>
      </c>
      <c r="F7648" s="18" t="s">
        <v>0</v>
      </c>
      <c r="G7648" s="81" t="s">
        <v>0</v>
      </c>
      <c r="H7648" s="24" t="s">
        <v>36</v>
      </c>
      <c r="I7648" s="29">
        <v>24856937</v>
      </c>
      <c r="J7648" s="29">
        <f t="shared" ref="J7648:K7648" si="6613">SUM(J7649)</f>
        <v>19330833</v>
      </c>
      <c r="K7648" s="29">
        <f t="shared" si="6613"/>
        <v>12219833</v>
      </c>
      <c r="L7648" s="29">
        <f t="shared" si="6599"/>
        <v>6245000</v>
      </c>
      <c r="M7648" s="29">
        <f t="shared" ref="M7648:O7648" si="6614">SUM(M7649)</f>
        <v>2360000</v>
      </c>
      <c r="N7648" s="29">
        <f t="shared" si="6614"/>
        <v>2375000</v>
      </c>
      <c r="O7648" s="29">
        <f t="shared" si="6614"/>
        <v>1510000</v>
      </c>
      <c r="P7648" s="29">
        <f t="shared" si="6601"/>
        <v>18464833</v>
      </c>
      <c r="Q7648" s="29">
        <f t="shared" si="6612"/>
        <v>95.520110281848687</v>
      </c>
    </row>
    <row r="7649" spans="1:17">
      <c r="A7649" s="12" t="s">
        <v>2549</v>
      </c>
      <c r="B7649" s="12" t="s">
        <v>81</v>
      </c>
      <c r="C7649" s="12" t="s">
        <v>88</v>
      </c>
      <c r="D7649" s="12" t="s">
        <v>2551</v>
      </c>
      <c r="E7649" s="18" t="s">
        <v>28</v>
      </c>
      <c r="F7649" s="18" t="s">
        <v>0</v>
      </c>
      <c r="G7649" s="81" t="s">
        <v>0</v>
      </c>
      <c r="H7649" s="18" t="s">
        <v>29</v>
      </c>
      <c r="I7649" s="3">
        <v>24856937</v>
      </c>
      <c r="J7649" s="3">
        <f>SUM(J7650,J7653,J7655,J7659,J7664)</f>
        <v>19330833</v>
      </c>
      <c r="K7649" s="3">
        <f>SUM(K7650,K7653,K7655,K7659,K7664)</f>
        <v>12219833</v>
      </c>
      <c r="L7649" s="3">
        <f t="shared" si="6599"/>
        <v>6245000</v>
      </c>
      <c r="M7649" s="3">
        <f>SUM(M7650,M7653,M7655,M7659,M7664)</f>
        <v>2360000</v>
      </c>
      <c r="N7649" s="3">
        <f t="shared" ref="N7649:O7649" si="6615">SUM(N7650,N7653,N7655,N7659,N7664)</f>
        <v>2375000</v>
      </c>
      <c r="O7649" s="3">
        <f t="shared" si="6615"/>
        <v>1510000</v>
      </c>
      <c r="P7649" s="3">
        <f t="shared" si="6601"/>
        <v>18464833</v>
      </c>
      <c r="Q7649" s="3">
        <f t="shared" si="6612"/>
        <v>95.520110281848687</v>
      </c>
    </row>
    <row r="7650" spans="1:17">
      <c r="A7650" s="17" t="s">
        <v>2549</v>
      </c>
      <c r="B7650" s="17" t="s">
        <v>81</v>
      </c>
      <c r="C7650" s="17" t="s">
        <v>88</v>
      </c>
      <c r="D7650" s="17" t="s">
        <v>2551</v>
      </c>
      <c r="E7650" s="17" t="s">
        <v>283</v>
      </c>
      <c r="F7650" s="12" t="s">
        <v>0</v>
      </c>
      <c r="G7650" s="84" t="s">
        <v>0</v>
      </c>
      <c r="H7650" s="18" t="s">
        <v>30</v>
      </c>
      <c r="I7650" s="3">
        <v>200100</v>
      </c>
      <c r="J7650" s="3">
        <f t="shared" ref="J7650" si="6616">SUM(J7651:J7652)</f>
        <v>200100</v>
      </c>
      <c r="K7650" s="3">
        <f t="shared" ref="K7650" si="6617">SUM(K7651:K7652)</f>
        <v>90100</v>
      </c>
      <c r="L7650" s="3">
        <f t="shared" si="6599"/>
        <v>110000</v>
      </c>
      <c r="M7650" s="3">
        <f t="shared" ref="M7650:O7650" si="6618">SUM(M7651:M7652)</f>
        <v>110000</v>
      </c>
      <c r="N7650" s="3">
        <f t="shared" si="6618"/>
        <v>0</v>
      </c>
      <c r="O7650" s="3">
        <f t="shared" si="6618"/>
        <v>0</v>
      </c>
      <c r="P7650" s="3">
        <f t="shared" si="6601"/>
        <v>200100</v>
      </c>
      <c r="Q7650" s="3">
        <f t="shared" si="6612"/>
        <v>100</v>
      </c>
    </row>
    <row r="7651" spans="1:17">
      <c r="A7651" s="12" t="s">
        <v>2549</v>
      </c>
      <c r="B7651" s="12" t="s">
        <v>81</v>
      </c>
      <c r="C7651" s="12" t="s">
        <v>88</v>
      </c>
      <c r="D7651" s="12" t="s">
        <v>2551</v>
      </c>
      <c r="E7651" s="11">
        <v>6141</v>
      </c>
      <c r="F7651" s="12" t="s">
        <v>2561</v>
      </c>
      <c r="G7651" s="84" t="s">
        <v>3098</v>
      </c>
      <c r="H7651" s="13" t="s">
        <v>381</v>
      </c>
      <c r="I7651" s="2">
        <v>100</v>
      </c>
      <c r="J7651" s="2">
        <v>100</v>
      </c>
      <c r="K7651" s="2">
        <v>100</v>
      </c>
      <c r="L7651" s="2">
        <f t="shared" si="6599"/>
        <v>0</v>
      </c>
      <c r="M7651" s="2"/>
      <c r="N7651" s="2"/>
      <c r="O7651" s="2"/>
      <c r="P7651" s="2">
        <f t="shared" si="6601"/>
        <v>100</v>
      </c>
      <c r="Q7651" s="2">
        <f t="shared" si="6612"/>
        <v>100</v>
      </c>
    </row>
    <row r="7652" spans="1:17">
      <c r="A7652" s="12" t="s">
        <v>2549</v>
      </c>
      <c r="B7652" s="12" t="s">
        <v>81</v>
      </c>
      <c r="C7652" s="12" t="s">
        <v>88</v>
      </c>
      <c r="D7652" s="12" t="s">
        <v>2551</v>
      </c>
      <c r="E7652" s="11">
        <v>6141</v>
      </c>
      <c r="F7652" s="12" t="s">
        <v>3065</v>
      </c>
      <c r="G7652" s="84" t="s">
        <v>3097</v>
      </c>
      <c r="H7652" s="13" t="s">
        <v>659</v>
      </c>
      <c r="I7652" s="2">
        <v>200000</v>
      </c>
      <c r="J7652" s="2">
        <v>200000</v>
      </c>
      <c r="K7652" s="2">
        <v>90000</v>
      </c>
      <c r="L7652" s="2">
        <f t="shared" si="6599"/>
        <v>110000</v>
      </c>
      <c r="M7652" s="2">
        <v>110000</v>
      </c>
      <c r="N7652" s="2"/>
      <c r="O7652" s="2"/>
      <c r="P7652" s="2">
        <f t="shared" si="6601"/>
        <v>200000</v>
      </c>
      <c r="Q7652" s="2">
        <f t="shared" si="6612"/>
        <v>100</v>
      </c>
    </row>
    <row r="7653" spans="1:17">
      <c r="A7653" s="17" t="s">
        <v>2549</v>
      </c>
      <c r="B7653" s="17" t="s">
        <v>81</v>
      </c>
      <c r="C7653" s="17" t="s">
        <v>88</v>
      </c>
      <c r="D7653" s="17" t="s">
        <v>2551</v>
      </c>
      <c r="E7653" s="17" t="s">
        <v>149</v>
      </c>
      <c r="F7653" s="12" t="s">
        <v>0</v>
      </c>
      <c r="G7653" s="84" t="s">
        <v>0</v>
      </c>
      <c r="H7653" s="18" t="s">
        <v>31</v>
      </c>
      <c r="I7653" s="3">
        <v>20000</v>
      </c>
      <c r="J7653" s="3">
        <f t="shared" ref="J7653:K7653" si="6619">SUM(J7654)</f>
        <v>0</v>
      </c>
      <c r="K7653" s="3">
        <f t="shared" si="6619"/>
        <v>0</v>
      </c>
      <c r="L7653" s="3">
        <f t="shared" si="6599"/>
        <v>20000</v>
      </c>
      <c r="M7653" s="3">
        <f t="shared" ref="M7653:O7653" si="6620">SUM(M7654)</f>
        <v>20000</v>
      </c>
      <c r="N7653" s="3">
        <f t="shared" si="6620"/>
        <v>0</v>
      </c>
      <c r="O7653" s="3">
        <f t="shared" si="6620"/>
        <v>0</v>
      </c>
      <c r="P7653" s="3">
        <f t="shared" si="6601"/>
        <v>20000</v>
      </c>
      <c r="Q7653" s="3" t="str">
        <f t="shared" si="6612"/>
        <v>-</v>
      </c>
    </row>
    <row r="7654" spans="1:17">
      <c r="A7654" s="12" t="s">
        <v>2549</v>
      </c>
      <c r="B7654" s="12" t="s">
        <v>81</v>
      </c>
      <c r="C7654" s="12" t="s">
        <v>88</v>
      </c>
      <c r="D7654" s="12" t="s">
        <v>2551</v>
      </c>
      <c r="E7654" s="11">
        <v>6142</v>
      </c>
      <c r="F7654" s="12" t="s">
        <v>2562</v>
      </c>
      <c r="G7654" s="84" t="s">
        <v>3097</v>
      </c>
      <c r="H7654" s="13" t="s">
        <v>841</v>
      </c>
      <c r="I7654" s="2">
        <v>20000</v>
      </c>
      <c r="J7654" s="2">
        <v>0</v>
      </c>
      <c r="K7654" s="2">
        <v>0</v>
      </c>
      <c r="L7654" s="2">
        <f t="shared" si="6599"/>
        <v>20000</v>
      </c>
      <c r="M7654" s="2">
        <v>20000</v>
      </c>
      <c r="N7654" s="2"/>
      <c r="O7654" s="2"/>
      <c r="P7654" s="2">
        <f t="shared" si="6601"/>
        <v>20000</v>
      </c>
      <c r="Q7654" s="2" t="str">
        <f t="shared" si="6612"/>
        <v>-</v>
      </c>
    </row>
    <row r="7655" spans="1:17">
      <c r="A7655" s="17" t="s">
        <v>2549</v>
      </c>
      <c r="B7655" s="17" t="s">
        <v>81</v>
      </c>
      <c r="C7655" s="17" t="s">
        <v>88</v>
      </c>
      <c r="D7655" s="17" t="s">
        <v>2551</v>
      </c>
      <c r="E7655" s="17" t="s">
        <v>115</v>
      </c>
      <c r="F7655" s="12" t="s">
        <v>0</v>
      </c>
      <c r="G7655" s="84" t="s">
        <v>0</v>
      </c>
      <c r="H7655" s="18" t="s">
        <v>32</v>
      </c>
      <c r="I7655" s="3">
        <v>1105900</v>
      </c>
      <c r="J7655" s="3">
        <f t="shared" ref="J7655:K7655" si="6621">SUM(J7656:J7658)</f>
        <v>450000</v>
      </c>
      <c r="K7655" s="3">
        <f t="shared" si="6621"/>
        <v>250000</v>
      </c>
      <c r="L7655" s="3">
        <f t="shared" si="6599"/>
        <v>200000</v>
      </c>
      <c r="M7655" s="3">
        <f t="shared" ref="M7655:O7655" si="6622">SUM(M7656:M7658)</f>
        <v>200000</v>
      </c>
      <c r="N7655" s="3">
        <f t="shared" si="6622"/>
        <v>0</v>
      </c>
      <c r="O7655" s="3">
        <f t="shared" si="6622"/>
        <v>0</v>
      </c>
      <c r="P7655" s="3">
        <f t="shared" si="6601"/>
        <v>450000</v>
      </c>
      <c r="Q7655" s="3">
        <f t="shared" si="6612"/>
        <v>100</v>
      </c>
    </row>
    <row r="7656" spans="1:17">
      <c r="A7656" s="12" t="s">
        <v>2549</v>
      </c>
      <c r="B7656" s="12" t="s">
        <v>81</v>
      </c>
      <c r="C7656" s="12" t="s">
        <v>88</v>
      </c>
      <c r="D7656" s="12" t="s">
        <v>2551</v>
      </c>
      <c r="E7656" s="11">
        <v>6143</v>
      </c>
      <c r="F7656" s="12" t="s">
        <v>2563</v>
      </c>
      <c r="G7656" s="84" t="s">
        <v>3097</v>
      </c>
      <c r="H7656" s="13" t="s">
        <v>2564</v>
      </c>
      <c r="I7656" s="2">
        <v>500400</v>
      </c>
      <c r="J7656" s="2">
        <v>0</v>
      </c>
      <c r="K7656" s="2">
        <v>0</v>
      </c>
      <c r="L7656" s="2">
        <f t="shared" si="6599"/>
        <v>0</v>
      </c>
      <c r="M7656" s="2"/>
      <c r="N7656" s="2"/>
      <c r="O7656" s="2"/>
      <c r="P7656" s="2">
        <f t="shared" si="6601"/>
        <v>0</v>
      </c>
      <c r="Q7656" s="2" t="str">
        <f t="shared" si="6612"/>
        <v>-</v>
      </c>
    </row>
    <row r="7657" spans="1:17">
      <c r="A7657" s="12" t="s">
        <v>2549</v>
      </c>
      <c r="B7657" s="12" t="s">
        <v>81</v>
      </c>
      <c r="C7657" s="12" t="s">
        <v>88</v>
      </c>
      <c r="D7657" s="12" t="s">
        <v>2551</v>
      </c>
      <c r="E7657" s="11">
        <v>6143</v>
      </c>
      <c r="F7657" s="12" t="s">
        <v>2565</v>
      </c>
      <c r="G7657" s="84" t="s">
        <v>3098</v>
      </c>
      <c r="H7657" s="13" t="s">
        <v>2566</v>
      </c>
      <c r="I7657" s="2">
        <v>505500</v>
      </c>
      <c r="J7657" s="2">
        <v>400000</v>
      </c>
      <c r="K7657" s="2">
        <v>200000</v>
      </c>
      <c r="L7657" s="2">
        <f t="shared" si="6599"/>
        <v>200000</v>
      </c>
      <c r="M7657" s="2">
        <v>200000</v>
      </c>
      <c r="N7657" s="2"/>
      <c r="O7657" s="2"/>
      <c r="P7657" s="2">
        <f t="shared" si="6601"/>
        <v>400000</v>
      </c>
      <c r="Q7657" s="2">
        <f t="shared" si="6612"/>
        <v>100</v>
      </c>
    </row>
    <row r="7658" spans="1:17" ht="22.5">
      <c r="A7658" s="12" t="s">
        <v>2549</v>
      </c>
      <c r="B7658" s="12" t="s">
        <v>81</v>
      </c>
      <c r="C7658" s="12" t="s">
        <v>88</v>
      </c>
      <c r="D7658" s="12" t="s">
        <v>2551</v>
      </c>
      <c r="E7658" s="11">
        <v>6143</v>
      </c>
      <c r="F7658" s="12" t="s">
        <v>2567</v>
      </c>
      <c r="G7658" s="84" t="s">
        <v>3097</v>
      </c>
      <c r="H7658" s="13" t="s">
        <v>2568</v>
      </c>
      <c r="I7658" s="2">
        <v>100000</v>
      </c>
      <c r="J7658" s="2">
        <v>50000</v>
      </c>
      <c r="K7658" s="2">
        <v>50000</v>
      </c>
      <c r="L7658" s="2">
        <f t="shared" si="6599"/>
        <v>0</v>
      </c>
      <c r="M7658" s="2"/>
      <c r="N7658" s="2"/>
      <c r="O7658" s="2"/>
      <c r="P7658" s="2">
        <f t="shared" si="6601"/>
        <v>50000</v>
      </c>
      <c r="Q7658" s="2">
        <f t="shared" si="6612"/>
        <v>100</v>
      </c>
    </row>
    <row r="7659" spans="1:17">
      <c r="A7659" s="17" t="s">
        <v>2549</v>
      </c>
      <c r="B7659" s="17" t="s">
        <v>81</v>
      </c>
      <c r="C7659" s="17" t="s">
        <v>88</v>
      </c>
      <c r="D7659" s="17" t="s">
        <v>2551</v>
      </c>
      <c r="E7659" s="17" t="s">
        <v>289</v>
      </c>
      <c r="F7659" s="12" t="s">
        <v>0</v>
      </c>
      <c r="G7659" s="84" t="s">
        <v>0</v>
      </c>
      <c r="H7659" s="18" t="s">
        <v>33</v>
      </c>
      <c r="I7659" s="3">
        <v>23380837</v>
      </c>
      <c r="J7659" s="3">
        <f t="shared" ref="J7659" si="6623">SUM(J7660:J7663)</f>
        <v>18528478</v>
      </c>
      <c r="K7659" s="3">
        <f>SUM(K7660:K7663)</f>
        <v>11778478</v>
      </c>
      <c r="L7659" s="3">
        <f t="shared" si="6599"/>
        <v>5885000</v>
      </c>
      <c r="M7659" s="3">
        <f t="shared" ref="M7659:O7659" si="6624">SUM(M7660:M7663)</f>
        <v>2020000</v>
      </c>
      <c r="N7659" s="3">
        <f t="shared" si="6624"/>
        <v>2365000</v>
      </c>
      <c r="O7659" s="3">
        <f t="shared" si="6624"/>
        <v>1500000</v>
      </c>
      <c r="P7659" s="3">
        <f t="shared" si="6601"/>
        <v>17663478</v>
      </c>
      <c r="Q7659" s="3">
        <f t="shared" si="6612"/>
        <v>95.331510769530013</v>
      </c>
    </row>
    <row r="7660" spans="1:17">
      <c r="A7660" s="12" t="s">
        <v>2549</v>
      </c>
      <c r="B7660" s="12" t="s">
        <v>81</v>
      </c>
      <c r="C7660" s="12" t="s">
        <v>88</v>
      </c>
      <c r="D7660" s="12" t="s">
        <v>2551</v>
      </c>
      <c r="E7660" s="11">
        <v>6144</v>
      </c>
      <c r="F7660" s="12" t="s">
        <v>2569</v>
      </c>
      <c r="G7660" s="84" t="s">
        <v>3087</v>
      </c>
      <c r="H7660" s="13" t="s">
        <v>2570</v>
      </c>
      <c r="I7660" s="2">
        <v>2200000</v>
      </c>
      <c r="J7660" s="2">
        <v>2200000</v>
      </c>
      <c r="K7660" s="2">
        <v>1470000</v>
      </c>
      <c r="L7660" s="2">
        <f t="shared" si="6599"/>
        <v>365000</v>
      </c>
      <c r="M7660" s="2"/>
      <c r="N7660" s="2">
        <v>365000</v>
      </c>
      <c r="O7660" s="2"/>
      <c r="P7660" s="2">
        <f t="shared" si="6601"/>
        <v>1835000</v>
      </c>
      <c r="Q7660" s="2">
        <f t="shared" si="6612"/>
        <v>83.409090909090907</v>
      </c>
    </row>
    <row r="7661" spans="1:17" ht="22.5">
      <c r="A7661" s="12" t="s">
        <v>2549</v>
      </c>
      <c r="B7661" s="12" t="s">
        <v>81</v>
      </c>
      <c r="C7661" s="12" t="s">
        <v>88</v>
      </c>
      <c r="D7661" s="12" t="s">
        <v>2551</v>
      </c>
      <c r="E7661" s="11">
        <v>6144</v>
      </c>
      <c r="F7661" s="12" t="s">
        <v>2571</v>
      </c>
      <c r="G7661" s="84" t="s">
        <v>3097</v>
      </c>
      <c r="H7661" s="13" t="s">
        <v>2572</v>
      </c>
      <c r="I7661" s="2">
        <v>20945000</v>
      </c>
      <c r="J7661" s="2">
        <v>16092641</v>
      </c>
      <c r="K7661" s="2">
        <v>10097641</v>
      </c>
      <c r="L7661" s="2">
        <f t="shared" si="6599"/>
        <v>5500000</v>
      </c>
      <c r="M7661" s="2">
        <v>2000000</v>
      </c>
      <c r="N7661" s="2">
        <v>2000000</v>
      </c>
      <c r="O7661" s="2">
        <v>1500000</v>
      </c>
      <c r="P7661" s="2">
        <f t="shared" si="6601"/>
        <v>15597641</v>
      </c>
      <c r="Q7661" s="2">
        <f t="shared" si="6612"/>
        <v>96.924059885509166</v>
      </c>
    </row>
    <row r="7662" spans="1:17">
      <c r="A7662" s="88" t="s">
        <v>2549</v>
      </c>
      <c r="B7662" s="88" t="s">
        <v>81</v>
      </c>
      <c r="C7662" s="88" t="s">
        <v>88</v>
      </c>
      <c r="D7662" s="88" t="s">
        <v>2551</v>
      </c>
      <c r="E7662" s="89">
        <v>6144</v>
      </c>
      <c r="F7662" s="76" t="s">
        <v>3114</v>
      </c>
      <c r="G7662" s="90" t="s">
        <v>3099</v>
      </c>
      <c r="H7662" s="91" t="s">
        <v>3115</v>
      </c>
      <c r="I7662" s="2">
        <v>180837</v>
      </c>
      <c r="J7662" s="2">
        <v>180837</v>
      </c>
      <c r="K7662" s="2">
        <v>180837</v>
      </c>
      <c r="L7662" s="2">
        <f t="shared" si="6599"/>
        <v>0</v>
      </c>
      <c r="M7662" s="2"/>
      <c r="N7662" s="2"/>
      <c r="O7662" s="2"/>
      <c r="P7662" s="2">
        <f t="shared" si="6601"/>
        <v>180837</v>
      </c>
      <c r="Q7662" s="2">
        <f t="shared" si="6612"/>
        <v>100</v>
      </c>
    </row>
    <row r="7663" spans="1:17">
      <c r="A7663" s="88" t="s">
        <v>2549</v>
      </c>
      <c r="B7663" s="88" t="s">
        <v>81</v>
      </c>
      <c r="C7663" s="88" t="s">
        <v>88</v>
      </c>
      <c r="D7663" s="88" t="s">
        <v>2551</v>
      </c>
      <c r="E7663" s="89">
        <v>6144</v>
      </c>
      <c r="F7663" s="76" t="s">
        <v>3117</v>
      </c>
      <c r="G7663" s="90" t="s">
        <v>3097</v>
      </c>
      <c r="H7663" s="91" t="s">
        <v>3118</v>
      </c>
      <c r="I7663" s="2">
        <v>55000</v>
      </c>
      <c r="J7663" s="2">
        <v>55000</v>
      </c>
      <c r="K7663" s="2">
        <v>30000</v>
      </c>
      <c r="L7663" s="2">
        <f t="shared" si="6599"/>
        <v>20000</v>
      </c>
      <c r="M7663" s="2">
        <v>20000</v>
      </c>
      <c r="N7663" s="2"/>
      <c r="O7663" s="2"/>
      <c r="P7663" s="2">
        <f t="shared" si="6601"/>
        <v>50000</v>
      </c>
      <c r="Q7663" s="2">
        <f t="shared" si="6612"/>
        <v>90.909090909090907</v>
      </c>
    </row>
    <row r="7664" spans="1:17">
      <c r="A7664" s="17" t="s">
        <v>2549</v>
      </c>
      <c r="B7664" s="17" t="s">
        <v>81</v>
      </c>
      <c r="C7664" s="17" t="s">
        <v>88</v>
      </c>
      <c r="D7664" s="17" t="s">
        <v>2551</v>
      </c>
      <c r="E7664" s="17" t="s">
        <v>120</v>
      </c>
      <c r="F7664" s="12" t="s">
        <v>0</v>
      </c>
      <c r="G7664" s="84" t="s">
        <v>0</v>
      </c>
      <c r="H7664" s="18" t="s">
        <v>35</v>
      </c>
      <c r="I7664" s="3">
        <v>150100</v>
      </c>
      <c r="J7664" s="3">
        <f t="shared" ref="J7664:K7664" si="6625">SUM(J7665:J7666)</f>
        <v>152255</v>
      </c>
      <c r="K7664" s="3">
        <f t="shared" si="6625"/>
        <v>101255</v>
      </c>
      <c r="L7664" s="3">
        <f t="shared" si="6599"/>
        <v>30000</v>
      </c>
      <c r="M7664" s="3">
        <f t="shared" ref="M7664:O7664" si="6626">SUM(M7665:M7666)</f>
        <v>10000</v>
      </c>
      <c r="N7664" s="3">
        <f t="shared" si="6626"/>
        <v>10000</v>
      </c>
      <c r="O7664" s="3">
        <f t="shared" si="6626"/>
        <v>10000</v>
      </c>
      <c r="P7664" s="3">
        <f t="shared" si="6601"/>
        <v>131255</v>
      </c>
      <c r="Q7664" s="3">
        <f t="shared" si="6612"/>
        <v>86.207349512331291</v>
      </c>
    </row>
    <row r="7665" spans="1:17">
      <c r="A7665" s="12" t="s">
        <v>2549</v>
      </c>
      <c r="B7665" s="12" t="s">
        <v>81</v>
      </c>
      <c r="C7665" s="12" t="s">
        <v>88</v>
      </c>
      <c r="D7665" s="12" t="s">
        <v>2551</v>
      </c>
      <c r="E7665" s="11">
        <v>6148</v>
      </c>
      <c r="F7665" s="12"/>
      <c r="G7665" s="84" t="s">
        <v>3097</v>
      </c>
      <c r="H7665" s="13" t="s">
        <v>35</v>
      </c>
      <c r="I7665" s="2">
        <v>150000</v>
      </c>
      <c r="J7665" s="2">
        <v>150000</v>
      </c>
      <c r="K7665" s="2">
        <v>99000</v>
      </c>
      <c r="L7665" s="2">
        <f t="shared" si="6599"/>
        <v>30000</v>
      </c>
      <c r="M7665" s="2">
        <v>10000</v>
      </c>
      <c r="N7665" s="2">
        <v>10000</v>
      </c>
      <c r="O7665" s="2">
        <v>10000</v>
      </c>
      <c r="P7665" s="2">
        <f t="shared" si="6601"/>
        <v>129000</v>
      </c>
      <c r="Q7665" s="2">
        <f t="shared" si="6612"/>
        <v>86</v>
      </c>
    </row>
    <row r="7666" spans="1:17">
      <c r="A7666" s="12" t="s">
        <v>2549</v>
      </c>
      <c r="B7666" s="12" t="s">
        <v>81</v>
      </c>
      <c r="C7666" s="12" t="s">
        <v>88</v>
      </c>
      <c r="D7666" s="12" t="s">
        <v>2551</v>
      </c>
      <c r="E7666" s="11">
        <v>6148</v>
      </c>
      <c r="F7666" s="12" t="s">
        <v>2573</v>
      </c>
      <c r="G7666" s="84" t="s">
        <v>3097</v>
      </c>
      <c r="H7666" s="13" t="s">
        <v>403</v>
      </c>
      <c r="I7666" s="2">
        <v>100</v>
      </c>
      <c r="J7666" s="2">
        <v>2255</v>
      </c>
      <c r="K7666" s="2">
        <v>2255</v>
      </c>
      <c r="L7666" s="2">
        <f t="shared" si="6599"/>
        <v>0</v>
      </c>
      <c r="M7666" s="2"/>
      <c r="N7666" s="2"/>
      <c r="O7666" s="2"/>
      <c r="P7666" s="2">
        <f t="shared" si="6601"/>
        <v>2255</v>
      </c>
      <c r="Q7666" s="2">
        <f t="shared" si="6612"/>
        <v>100</v>
      </c>
    </row>
    <row r="7667" spans="1:17" ht="22.5">
      <c r="A7667" s="17" t="s">
        <v>0</v>
      </c>
      <c r="B7667" s="17" t="s">
        <v>0</v>
      </c>
      <c r="C7667" s="17" t="s">
        <v>0</v>
      </c>
      <c r="D7667" s="18" t="s">
        <v>0</v>
      </c>
      <c r="E7667" s="18" t="s">
        <v>0</v>
      </c>
      <c r="F7667" s="18" t="s">
        <v>0</v>
      </c>
      <c r="G7667" s="81" t="s">
        <v>0</v>
      </c>
      <c r="H7667" s="24" t="s">
        <v>43</v>
      </c>
      <c r="I7667" s="29">
        <v>41814600</v>
      </c>
      <c r="J7667" s="29">
        <f t="shared" ref="J7667:K7667" si="6627">SUM(J7668)</f>
        <v>11301200</v>
      </c>
      <c r="K7667" s="29">
        <f t="shared" si="6627"/>
        <v>6911200</v>
      </c>
      <c r="L7667" s="29">
        <f t="shared" si="6599"/>
        <v>2900000</v>
      </c>
      <c r="M7667" s="29">
        <f t="shared" ref="M7667:O7667" si="6628">SUM(M7668)</f>
        <v>1500000</v>
      </c>
      <c r="N7667" s="29">
        <f t="shared" si="6628"/>
        <v>700000</v>
      </c>
      <c r="O7667" s="29">
        <f t="shared" si="6628"/>
        <v>700000</v>
      </c>
      <c r="P7667" s="29">
        <f t="shared" si="6601"/>
        <v>9811200</v>
      </c>
      <c r="Q7667" s="29">
        <f t="shared" si="6612"/>
        <v>86.815559409620207</v>
      </c>
    </row>
    <row r="7668" spans="1:17">
      <c r="A7668" s="12" t="s">
        <v>2549</v>
      </c>
      <c r="B7668" s="12" t="s">
        <v>81</v>
      </c>
      <c r="C7668" s="12" t="s">
        <v>88</v>
      </c>
      <c r="D7668" s="12" t="s">
        <v>2551</v>
      </c>
      <c r="E7668" s="18" t="s">
        <v>37</v>
      </c>
      <c r="F7668" s="18" t="s">
        <v>0</v>
      </c>
      <c r="G7668" s="81" t="s">
        <v>0</v>
      </c>
      <c r="H7668" s="18" t="s">
        <v>38</v>
      </c>
      <c r="I7668" s="3">
        <v>41814600</v>
      </c>
      <c r="J7668" s="3">
        <f t="shared" ref="J7668" si="6629">SUM(J7669,J7673,J7675,J7681,)</f>
        <v>11301200</v>
      </c>
      <c r="K7668" s="3">
        <f t="shared" ref="K7668" si="6630">SUM(K7669,K7673,K7675,K7681,)</f>
        <v>6911200</v>
      </c>
      <c r="L7668" s="3">
        <f t="shared" si="6599"/>
        <v>2900000</v>
      </c>
      <c r="M7668" s="3">
        <f t="shared" ref="M7668:O7668" si="6631">SUM(M7669,M7673,M7675,M7681,)</f>
        <v>1500000</v>
      </c>
      <c r="N7668" s="3">
        <f t="shared" si="6631"/>
        <v>700000</v>
      </c>
      <c r="O7668" s="3">
        <f t="shared" si="6631"/>
        <v>700000</v>
      </c>
      <c r="P7668" s="3">
        <f t="shared" si="6601"/>
        <v>9811200</v>
      </c>
      <c r="Q7668" s="3">
        <f t="shared" si="6612"/>
        <v>86.815559409620207</v>
      </c>
    </row>
    <row r="7669" spans="1:17">
      <c r="A7669" s="17" t="s">
        <v>2549</v>
      </c>
      <c r="B7669" s="17" t="s">
        <v>81</v>
      </c>
      <c r="C7669" s="17" t="s">
        <v>88</v>
      </c>
      <c r="D7669" s="17" t="s">
        <v>2551</v>
      </c>
      <c r="E7669" s="17" t="s">
        <v>293</v>
      </c>
      <c r="F7669" s="12" t="s">
        <v>0</v>
      </c>
      <c r="G7669" s="84" t="s">
        <v>0</v>
      </c>
      <c r="H7669" s="18" t="s">
        <v>39</v>
      </c>
      <c r="I7669" s="3">
        <v>7300100</v>
      </c>
      <c r="J7669" s="3">
        <f t="shared" ref="J7669" si="6632">SUM(J7670:J7672)</f>
        <v>500100</v>
      </c>
      <c r="K7669" s="3">
        <f t="shared" ref="K7669" si="6633">SUM(K7670:K7672)</f>
        <v>500100</v>
      </c>
      <c r="L7669" s="3">
        <f t="shared" si="6599"/>
        <v>0</v>
      </c>
      <c r="M7669" s="3">
        <f t="shared" ref="M7669:O7669" si="6634">SUM(M7670:M7672)</f>
        <v>0</v>
      </c>
      <c r="N7669" s="3">
        <f t="shared" si="6634"/>
        <v>0</v>
      </c>
      <c r="O7669" s="3">
        <f t="shared" si="6634"/>
        <v>0</v>
      </c>
      <c r="P7669" s="3">
        <f t="shared" si="6601"/>
        <v>500100</v>
      </c>
      <c r="Q7669" s="3">
        <f t="shared" si="6612"/>
        <v>100</v>
      </c>
    </row>
    <row r="7670" spans="1:17">
      <c r="A7670" s="12" t="s">
        <v>2549</v>
      </c>
      <c r="B7670" s="12" t="s">
        <v>81</v>
      </c>
      <c r="C7670" s="12" t="s">
        <v>88</v>
      </c>
      <c r="D7670" s="12" t="s">
        <v>2551</v>
      </c>
      <c r="E7670" s="11">
        <v>6151</v>
      </c>
      <c r="F7670" s="12" t="s">
        <v>2574</v>
      </c>
      <c r="G7670" s="84" t="s">
        <v>3098</v>
      </c>
      <c r="H7670" s="13" t="s">
        <v>295</v>
      </c>
      <c r="I7670" s="2">
        <v>500100</v>
      </c>
      <c r="J7670" s="2">
        <v>500100</v>
      </c>
      <c r="K7670" s="2">
        <v>500100</v>
      </c>
      <c r="L7670" s="2">
        <f t="shared" si="6599"/>
        <v>0</v>
      </c>
      <c r="M7670" s="2"/>
      <c r="N7670" s="2"/>
      <c r="O7670" s="2"/>
      <c r="P7670" s="2">
        <f t="shared" si="6601"/>
        <v>500100</v>
      </c>
      <c r="Q7670" s="2">
        <f t="shared" si="6612"/>
        <v>100</v>
      </c>
    </row>
    <row r="7671" spans="1:17" ht="22.5">
      <c r="A7671" s="12" t="s">
        <v>2549</v>
      </c>
      <c r="B7671" s="12" t="s">
        <v>81</v>
      </c>
      <c r="C7671" s="12" t="s">
        <v>88</v>
      </c>
      <c r="D7671" s="12" t="s">
        <v>2551</v>
      </c>
      <c r="E7671" s="11">
        <v>6151</v>
      </c>
      <c r="F7671" s="12" t="s">
        <v>2575</v>
      </c>
      <c r="G7671" s="84" t="s">
        <v>3094</v>
      </c>
      <c r="H7671" s="13" t="s">
        <v>2576</v>
      </c>
      <c r="I7671" s="2">
        <v>4700000</v>
      </c>
      <c r="J7671" s="2">
        <v>0</v>
      </c>
      <c r="K7671" s="2">
        <v>0</v>
      </c>
      <c r="L7671" s="2">
        <f t="shared" si="6599"/>
        <v>0</v>
      </c>
      <c r="M7671" s="2"/>
      <c r="N7671" s="2"/>
      <c r="O7671" s="2"/>
      <c r="P7671" s="2">
        <f t="shared" si="6601"/>
        <v>0</v>
      </c>
      <c r="Q7671" s="2" t="str">
        <f t="shared" si="6612"/>
        <v>-</v>
      </c>
    </row>
    <row r="7672" spans="1:17">
      <c r="A7672" s="12" t="s">
        <v>2549</v>
      </c>
      <c r="B7672" s="12" t="s">
        <v>81</v>
      </c>
      <c r="C7672" s="12" t="s">
        <v>88</v>
      </c>
      <c r="D7672" s="12" t="s">
        <v>2551</v>
      </c>
      <c r="E7672" s="11">
        <v>6151</v>
      </c>
      <c r="F7672" s="12" t="s">
        <v>3066</v>
      </c>
      <c r="G7672" s="84" t="s">
        <v>3097</v>
      </c>
      <c r="H7672" s="13" t="s">
        <v>2577</v>
      </c>
      <c r="I7672" s="2">
        <v>2100000</v>
      </c>
      <c r="J7672" s="2"/>
      <c r="K7672" s="2"/>
      <c r="L7672" s="2"/>
      <c r="M7672" s="2"/>
      <c r="N7672" s="2"/>
      <c r="O7672" s="2"/>
      <c r="P7672" s="2"/>
      <c r="Q7672" s="2" t="str">
        <f t="shared" si="6612"/>
        <v>-</v>
      </c>
    </row>
    <row r="7673" spans="1:17">
      <c r="A7673" s="17" t="s">
        <v>2549</v>
      </c>
      <c r="B7673" s="17" t="s">
        <v>81</v>
      </c>
      <c r="C7673" s="17" t="s">
        <v>88</v>
      </c>
      <c r="D7673" s="17" t="s">
        <v>2551</v>
      </c>
      <c r="E7673" s="17" t="s">
        <v>407</v>
      </c>
      <c r="F7673" s="12" t="s">
        <v>0</v>
      </c>
      <c r="G7673" s="84" t="s">
        <v>0</v>
      </c>
      <c r="H7673" s="18" t="s">
        <v>40</v>
      </c>
      <c r="I7673" s="3">
        <v>500000</v>
      </c>
      <c r="J7673" s="3">
        <f t="shared" ref="J7673:K7673" si="6635">SUM(J7674)</f>
        <v>500000</v>
      </c>
      <c r="K7673" s="3">
        <f t="shared" si="6635"/>
        <v>0</v>
      </c>
      <c r="L7673" s="3">
        <f t="shared" ref="L7673:L7698" si="6636">M7673+N7673+O7673</f>
        <v>500000</v>
      </c>
      <c r="M7673" s="3">
        <f t="shared" ref="M7673:O7673" si="6637">SUM(M7674)</f>
        <v>500000</v>
      </c>
      <c r="N7673" s="3">
        <f t="shared" si="6637"/>
        <v>0</v>
      </c>
      <c r="O7673" s="3">
        <f t="shared" si="6637"/>
        <v>0</v>
      </c>
      <c r="P7673" s="3">
        <f t="shared" ref="P7673:P7698" si="6638">SUM(K7673+L7673)</f>
        <v>500000</v>
      </c>
      <c r="Q7673" s="3">
        <f t="shared" si="6612"/>
        <v>100</v>
      </c>
    </row>
    <row r="7674" spans="1:17" ht="22.5">
      <c r="A7674" s="12" t="s">
        <v>2549</v>
      </c>
      <c r="B7674" s="12" t="s">
        <v>81</v>
      </c>
      <c r="C7674" s="12" t="s">
        <v>88</v>
      </c>
      <c r="D7674" s="12" t="s">
        <v>2551</v>
      </c>
      <c r="E7674" s="11">
        <v>6152</v>
      </c>
      <c r="F7674" s="12" t="s">
        <v>2578</v>
      </c>
      <c r="G7674" s="84" t="s">
        <v>3098</v>
      </c>
      <c r="H7674" s="13" t="s">
        <v>2579</v>
      </c>
      <c r="I7674" s="2">
        <v>500000</v>
      </c>
      <c r="J7674" s="2">
        <v>500000</v>
      </c>
      <c r="K7674" s="2">
        <v>0</v>
      </c>
      <c r="L7674" s="2">
        <f t="shared" si="6636"/>
        <v>500000</v>
      </c>
      <c r="M7674" s="2">
        <v>500000</v>
      </c>
      <c r="N7674" s="2"/>
      <c r="O7674" s="2"/>
      <c r="P7674" s="2">
        <f t="shared" si="6638"/>
        <v>500000</v>
      </c>
      <c r="Q7674" s="2">
        <f t="shared" si="6612"/>
        <v>100</v>
      </c>
    </row>
    <row r="7675" spans="1:17">
      <c r="A7675" s="17" t="s">
        <v>2549</v>
      </c>
      <c r="B7675" s="17" t="s">
        <v>81</v>
      </c>
      <c r="C7675" s="17" t="s">
        <v>88</v>
      </c>
      <c r="D7675" s="17" t="s">
        <v>2551</v>
      </c>
      <c r="E7675" s="17" t="s">
        <v>296</v>
      </c>
      <c r="F7675" s="12" t="s">
        <v>0</v>
      </c>
      <c r="G7675" s="84" t="s">
        <v>0</v>
      </c>
      <c r="H7675" s="18" t="s">
        <v>41</v>
      </c>
      <c r="I7675" s="3">
        <v>12215100</v>
      </c>
      <c r="J7675" s="3">
        <f t="shared" ref="J7675:K7675" si="6639">SUM(J7676:J7680)</f>
        <v>3711100</v>
      </c>
      <c r="K7675" s="3">
        <f t="shared" si="6639"/>
        <v>2911100</v>
      </c>
      <c r="L7675" s="3">
        <f t="shared" si="6636"/>
        <v>600000</v>
      </c>
      <c r="M7675" s="3">
        <f t="shared" ref="M7675:O7675" si="6640">SUM(M7676:M7680)</f>
        <v>200000</v>
      </c>
      <c r="N7675" s="3">
        <f t="shared" si="6640"/>
        <v>200000</v>
      </c>
      <c r="O7675" s="3">
        <f t="shared" si="6640"/>
        <v>200000</v>
      </c>
      <c r="P7675" s="3">
        <f t="shared" si="6638"/>
        <v>3511100</v>
      </c>
      <c r="Q7675" s="3">
        <f t="shared" si="6612"/>
        <v>94.610762307671578</v>
      </c>
    </row>
    <row r="7676" spans="1:17">
      <c r="A7676" s="12" t="s">
        <v>2549</v>
      </c>
      <c r="B7676" s="12" t="s">
        <v>81</v>
      </c>
      <c r="C7676" s="12" t="s">
        <v>88</v>
      </c>
      <c r="D7676" s="12" t="s">
        <v>2551</v>
      </c>
      <c r="E7676" s="11">
        <v>6153</v>
      </c>
      <c r="F7676" s="12" t="s">
        <v>2580</v>
      </c>
      <c r="G7676" s="84" t="s">
        <v>3097</v>
      </c>
      <c r="H7676" s="13" t="s">
        <v>2581</v>
      </c>
      <c r="I7676" s="2">
        <v>3160500</v>
      </c>
      <c r="J7676" s="2">
        <v>1511000</v>
      </c>
      <c r="K7676" s="2">
        <v>1511000</v>
      </c>
      <c r="L7676" s="2">
        <f t="shared" si="6636"/>
        <v>0</v>
      </c>
      <c r="M7676" s="2"/>
      <c r="N7676" s="2"/>
      <c r="O7676" s="2"/>
      <c r="P7676" s="2">
        <f t="shared" si="6638"/>
        <v>1511000</v>
      </c>
      <c r="Q7676" s="2">
        <f t="shared" si="6612"/>
        <v>100</v>
      </c>
    </row>
    <row r="7677" spans="1:17">
      <c r="A7677" s="12" t="s">
        <v>2549</v>
      </c>
      <c r="B7677" s="12" t="s">
        <v>81</v>
      </c>
      <c r="C7677" s="12" t="s">
        <v>88</v>
      </c>
      <c r="D7677" s="12" t="s">
        <v>2551</v>
      </c>
      <c r="E7677" s="11">
        <v>6153</v>
      </c>
      <c r="F7677" s="12" t="s">
        <v>2582</v>
      </c>
      <c r="G7677" s="84" t="s">
        <v>3098</v>
      </c>
      <c r="H7677" s="13" t="s">
        <v>2583</v>
      </c>
      <c r="I7677" s="2">
        <v>6154500</v>
      </c>
      <c r="J7677" s="2">
        <v>0</v>
      </c>
      <c r="K7677" s="2"/>
      <c r="L7677" s="2">
        <f t="shared" si="6636"/>
        <v>0</v>
      </c>
      <c r="M7677" s="2">
        <f>600000-600000</f>
        <v>0</v>
      </c>
      <c r="N7677" s="2">
        <f t="shared" ref="N7677:O7677" si="6641">600000-600000</f>
        <v>0</v>
      </c>
      <c r="O7677" s="2">
        <f t="shared" si="6641"/>
        <v>0</v>
      </c>
      <c r="P7677" s="2">
        <f t="shared" si="6638"/>
        <v>0</v>
      </c>
      <c r="Q7677" s="2" t="str">
        <f>IF(J7677=0,"-",P7677/J7677*100)</f>
        <v>-</v>
      </c>
    </row>
    <row r="7678" spans="1:17">
      <c r="A7678" s="12" t="s">
        <v>2549</v>
      </c>
      <c r="B7678" s="12" t="s">
        <v>81</v>
      </c>
      <c r="C7678" s="12" t="s">
        <v>88</v>
      </c>
      <c r="D7678" s="12" t="s">
        <v>2551</v>
      </c>
      <c r="E7678" s="11">
        <v>6153</v>
      </c>
      <c r="F7678" s="12" t="s">
        <v>2584</v>
      </c>
      <c r="G7678" s="84" t="s">
        <v>3099</v>
      </c>
      <c r="H7678" s="13" t="s">
        <v>2585</v>
      </c>
      <c r="I7678" s="2">
        <v>700000</v>
      </c>
      <c r="J7678" s="2">
        <v>0</v>
      </c>
      <c r="K7678" s="2">
        <v>0</v>
      </c>
      <c r="L7678" s="2">
        <f t="shared" si="6636"/>
        <v>0</v>
      </c>
      <c r="M7678" s="2"/>
      <c r="N7678" s="2"/>
      <c r="O7678" s="2"/>
      <c r="P7678" s="2">
        <f t="shared" si="6638"/>
        <v>0</v>
      </c>
      <c r="Q7678" s="2" t="str">
        <f t="shared" si="6612"/>
        <v>-</v>
      </c>
    </row>
    <row r="7679" spans="1:17" ht="22.5">
      <c r="A7679" s="12" t="s">
        <v>2549</v>
      </c>
      <c r="B7679" s="12" t="s">
        <v>81</v>
      </c>
      <c r="C7679" s="12" t="s">
        <v>88</v>
      </c>
      <c r="D7679" s="12" t="s">
        <v>2551</v>
      </c>
      <c r="E7679" s="11">
        <v>6153</v>
      </c>
      <c r="F7679" s="12" t="s">
        <v>2586</v>
      </c>
      <c r="G7679" s="84" t="s">
        <v>3094</v>
      </c>
      <c r="H7679" s="13" t="s">
        <v>2587</v>
      </c>
      <c r="I7679" s="2">
        <v>2200000</v>
      </c>
      <c r="J7679" s="2">
        <v>2200000</v>
      </c>
      <c r="K7679" s="2">
        <v>1400000</v>
      </c>
      <c r="L7679" s="2">
        <f t="shared" si="6636"/>
        <v>600000</v>
      </c>
      <c r="M7679" s="2">
        <v>200000</v>
      </c>
      <c r="N7679" s="2">
        <v>200000</v>
      </c>
      <c r="O7679" s="2">
        <v>200000</v>
      </c>
      <c r="P7679" s="2">
        <f t="shared" si="6638"/>
        <v>2000000</v>
      </c>
      <c r="Q7679" s="2">
        <f t="shared" si="6612"/>
        <v>90.909090909090907</v>
      </c>
    </row>
    <row r="7680" spans="1:17" ht="22.5">
      <c r="A7680" s="12" t="s">
        <v>2549</v>
      </c>
      <c r="B7680" s="12" t="s">
        <v>81</v>
      </c>
      <c r="C7680" s="12" t="s">
        <v>88</v>
      </c>
      <c r="D7680" s="12" t="s">
        <v>2551</v>
      </c>
      <c r="E7680" s="11">
        <v>6153</v>
      </c>
      <c r="F7680" s="12" t="s">
        <v>2588</v>
      </c>
      <c r="G7680" s="84" t="s">
        <v>3093</v>
      </c>
      <c r="H7680" s="13" t="s">
        <v>2589</v>
      </c>
      <c r="I7680" s="2">
        <v>100</v>
      </c>
      <c r="J7680" s="2">
        <v>100</v>
      </c>
      <c r="K7680" s="2">
        <v>100</v>
      </c>
      <c r="L7680" s="2">
        <f t="shared" si="6636"/>
        <v>0</v>
      </c>
      <c r="M7680" s="2"/>
      <c r="N7680" s="2"/>
      <c r="O7680" s="2"/>
      <c r="P7680" s="2">
        <f t="shared" si="6638"/>
        <v>100</v>
      </c>
      <c r="Q7680" s="2">
        <f t="shared" si="6612"/>
        <v>100</v>
      </c>
    </row>
    <row r="7681" spans="1:17">
      <c r="A7681" s="17" t="s">
        <v>2549</v>
      </c>
      <c r="B7681" s="17" t="s">
        <v>81</v>
      </c>
      <c r="C7681" s="17" t="s">
        <v>88</v>
      </c>
      <c r="D7681" s="17" t="s">
        <v>2551</v>
      </c>
      <c r="E7681" s="17" t="s">
        <v>299</v>
      </c>
      <c r="F7681" s="12" t="s">
        <v>0</v>
      </c>
      <c r="G7681" s="84" t="s">
        <v>0</v>
      </c>
      <c r="H7681" s="18" t="s">
        <v>42</v>
      </c>
      <c r="I7681" s="3">
        <v>21799400</v>
      </c>
      <c r="J7681" s="3">
        <f>SUM(J7682:J7688)</f>
        <v>6590000</v>
      </c>
      <c r="K7681" s="3">
        <f>SUM(K7682:K7688)</f>
        <v>3500000</v>
      </c>
      <c r="L7681" s="3">
        <f t="shared" si="6636"/>
        <v>1800000</v>
      </c>
      <c r="M7681" s="3">
        <f>SUM(M7682:M7688)</f>
        <v>800000</v>
      </c>
      <c r="N7681" s="3">
        <f t="shared" ref="N7681:O7681" si="6642">SUM(N7682:N7688)</f>
        <v>500000</v>
      </c>
      <c r="O7681" s="3">
        <f t="shared" si="6642"/>
        <v>500000</v>
      </c>
      <c r="P7681" s="3">
        <f t="shared" si="6638"/>
        <v>5300000</v>
      </c>
      <c r="Q7681" s="3">
        <f t="shared" si="6612"/>
        <v>80.42488619119878</v>
      </c>
    </row>
    <row r="7682" spans="1:17" s="15" customFormat="1">
      <c r="A7682" s="12" t="s">
        <v>2549</v>
      </c>
      <c r="B7682" s="12" t="s">
        <v>81</v>
      </c>
      <c r="C7682" s="12" t="s">
        <v>88</v>
      </c>
      <c r="D7682" s="12" t="s">
        <v>2551</v>
      </c>
      <c r="E7682" s="11">
        <v>6154</v>
      </c>
      <c r="F7682" s="12" t="s">
        <v>3157</v>
      </c>
      <c r="G7682" s="100" t="s">
        <v>3097</v>
      </c>
      <c r="H7682" s="101" t="s">
        <v>3181</v>
      </c>
      <c r="I7682" s="2">
        <v>0</v>
      </c>
      <c r="J7682" s="2">
        <v>0</v>
      </c>
      <c r="K7682" s="2">
        <v>0</v>
      </c>
      <c r="L7682" s="2">
        <f t="shared" si="6636"/>
        <v>0</v>
      </c>
      <c r="M7682" s="2"/>
      <c r="N7682" s="2"/>
      <c r="O7682" s="2"/>
      <c r="P7682" s="2">
        <f t="shared" si="6638"/>
        <v>0</v>
      </c>
      <c r="Q7682" s="2" t="str">
        <f t="shared" si="6612"/>
        <v>-</v>
      </c>
    </row>
    <row r="7683" spans="1:17">
      <c r="A7683" s="12" t="s">
        <v>2549</v>
      </c>
      <c r="B7683" s="12" t="s">
        <v>81</v>
      </c>
      <c r="C7683" s="12" t="s">
        <v>88</v>
      </c>
      <c r="D7683" s="12" t="s">
        <v>2551</v>
      </c>
      <c r="E7683" s="11">
        <v>6154</v>
      </c>
      <c r="F7683" s="12" t="s">
        <v>2590</v>
      </c>
      <c r="G7683" s="84" t="s">
        <v>3087</v>
      </c>
      <c r="H7683" s="13" t="s">
        <v>2591</v>
      </c>
      <c r="I7683" s="2">
        <v>2000000</v>
      </c>
      <c r="J7683" s="2">
        <v>1000000</v>
      </c>
      <c r="K7683" s="2">
        <v>1000000</v>
      </c>
      <c r="L7683" s="2">
        <f t="shared" si="6636"/>
        <v>0</v>
      </c>
      <c r="M7683" s="2"/>
      <c r="N7683" s="2"/>
      <c r="O7683" s="2"/>
      <c r="P7683" s="2">
        <f t="shared" si="6638"/>
        <v>1000000</v>
      </c>
      <c r="Q7683" s="2">
        <f t="shared" si="6612"/>
        <v>100</v>
      </c>
    </row>
    <row r="7684" spans="1:17" ht="22.5">
      <c r="A7684" s="12" t="s">
        <v>2549</v>
      </c>
      <c r="B7684" s="12" t="s">
        <v>81</v>
      </c>
      <c r="C7684" s="12" t="s">
        <v>88</v>
      </c>
      <c r="D7684" s="12" t="s">
        <v>2551</v>
      </c>
      <c r="E7684" s="11">
        <v>6154</v>
      </c>
      <c r="F7684" s="12" t="s">
        <v>2592</v>
      </c>
      <c r="G7684" s="84" t="s">
        <v>3097</v>
      </c>
      <c r="H7684" s="13" t="s">
        <v>2593</v>
      </c>
      <c r="I7684" s="2">
        <v>9438000</v>
      </c>
      <c r="J7684" s="2">
        <v>0</v>
      </c>
      <c r="K7684" s="2">
        <v>0</v>
      </c>
      <c r="L7684" s="2">
        <f t="shared" si="6636"/>
        <v>0</v>
      </c>
      <c r="M7684" s="2"/>
      <c r="N7684" s="2"/>
      <c r="O7684" s="2"/>
      <c r="P7684" s="2">
        <f t="shared" si="6638"/>
        <v>0</v>
      </c>
      <c r="Q7684" s="2" t="str">
        <f t="shared" si="6612"/>
        <v>-</v>
      </c>
    </row>
    <row r="7685" spans="1:17">
      <c r="A7685" s="12" t="s">
        <v>2549</v>
      </c>
      <c r="B7685" s="12" t="s">
        <v>81</v>
      </c>
      <c r="C7685" s="12" t="s">
        <v>88</v>
      </c>
      <c r="D7685" s="12" t="s">
        <v>2551</v>
      </c>
      <c r="E7685" s="11">
        <v>6154</v>
      </c>
      <c r="F7685" s="12" t="s">
        <v>2594</v>
      </c>
      <c r="G7685" s="84" t="s">
        <v>3099</v>
      </c>
      <c r="H7685" s="13" t="s">
        <v>2595</v>
      </c>
      <c r="I7685" s="2">
        <v>594000</v>
      </c>
      <c r="J7685" s="2">
        <v>0</v>
      </c>
      <c r="K7685" s="2">
        <v>0</v>
      </c>
      <c r="L7685" s="2">
        <f t="shared" si="6636"/>
        <v>0</v>
      </c>
      <c r="M7685" s="2"/>
      <c r="N7685" s="2"/>
      <c r="O7685" s="2"/>
      <c r="P7685" s="2">
        <f t="shared" si="6638"/>
        <v>0</v>
      </c>
      <c r="Q7685" s="2" t="str">
        <f t="shared" si="6612"/>
        <v>-</v>
      </c>
    </row>
    <row r="7686" spans="1:17">
      <c r="A7686" s="12" t="s">
        <v>2549</v>
      </c>
      <c r="B7686" s="12" t="s">
        <v>81</v>
      </c>
      <c r="C7686" s="12" t="s">
        <v>88</v>
      </c>
      <c r="D7686" s="12" t="s">
        <v>2551</v>
      </c>
      <c r="E7686" s="11">
        <v>6154</v>
      </c>
      <c r="F7686" s="12" t="s">
        <v>2596</v>
      </c>
      <c r="G7686" s="84" t="s">
        <v>3093</v>
      </c>
      <c r="H7686" s="13" t="s">
        <v>2597</v>
      </c>
      <c r="I7686" s="2">
        <v>4497400</v>
      </c>
      <c r="J7686" s="2">
        <v>590000</v>
      </c>
      <c r="K7686" s="2">
        <v>0</v>
      </c>
      <c r="L7686" s="2">
        <f t="shared" si="6636"/>
        <v>300000</v>
      </c>
      <c r="M7686" s="2">
        <v>300000</v>
      </c>
      <c r="N7686" s="2"/>
      <c r="O7686" s="2"/>
      <c r="P7686" s="2">
        <f t="shared" si="6638"/>
        <v>300000</v>
      </c>
      <c r="Q7686" s="2">
        <f t="shared" si="6612"/>
        <v>50.847457627118644</v>
      </c>
    </row>
    <row r="7687" spans="1:17">
      <c r="A7687" s="12" t="s">
        <v>2549</v>
      </c>
      <c r="B7687" s="12" t="s">
        <v>81</v>
      </c>
      <c r="C7687" s="12" t="s">
        <v>88</v>
      </c>
      <c r="D7687" s="12" t="s">
        <v>2551</v>
      </c>
      <c r="E7687" s="11">
        <v>6154</v>
      </c>
      <c r="F7687" s="12" t="s">
        <v>3067</v>
      </c>
      <c r="G7687" s="84" t="s">
        <v>3097</v>
      </c>
      <c r="H7687" s="13" t="s">
        <v>2598</v>
      </c>
      <c r="I7687" s="2">
        <v>270000</v>
      </c>
      <c r="J7687" s="2">
        <v>0</v>
      </c>
      <c r="K7687" s="2">
        <v>0</v>
      </c>
      <c r="L7687" s="2">
        <f t="shared" si="6636"/>
        <v>0</v>
      </c>
      <c r="M7687" s="2"/>
      <c r="N7687" s="2"/>
      <c r="O7687" s="2"/>
      <c r="P7687" s="2">
        <f t="shared" si="6638"/>
        <v>0</v>
      </c>
      <c r="Q7687" s="2" t="str">
        <f t="shared" si="6612"/>
        <v>-</v>
      </c>
    </row>
    <row r="7688" spans="1:17" ht="22.5">
      <c r="A7688" s="12" t="s">
        <v>2549</v>
      </c>
      <c r="B7688" s="12" t="s">
        <v>81</v>
      </c>
      <c r="C7688" s="12" t="s">
        <v>88</v>
      </c>
      <c r="D7688" s="12" t="s">
        <v>2551</v>
      </c>
      <c r="E7688" s="11">
        <v>6154</v>
      </c>
      <c r="F7688" s="12" t="s">
        <v>3119</v>
      </c>
      <c r="G7688" s="84" t="s">
        <v>3097</v>
      </c>
      <c r="H7688" s="13" t="s">
        <v>3120</v>
      </c>
      <c r="I7688" s="2">
        <v>5000000</v>
      </c>
      <c r="J7688" s="2">
        <v>5000000</v>
      </c>
      <c r="K7688" s="2">
        <v>2500000</v>
      </c>
      <c r="L7688" s="2">
        <f t="shared" si="6636"/>
        <v>1500000</v>
      </c>
      <c r="M7688" s="2">
        <v>500000</v>
      </c>
      <c r="N7688" s="2">
        <v>500000</v>
      </c>
      <c r="O7688" s="2">
        <v>500000</v>
      </c>
      <c r="P7688" s="2">
        <f t="shared" si="6638"/>
        <v>4000000</v>
      </c>
      <c r="Q7688" s="2">
        <f t="shared" si="6612"/>
        <v>80</v>
      </c>
    </row>
    <row r="7689" spans="1:17" s="5" customFormat="1" ht="22.5">
      <c r="A7689" s="17" t="s">
        <v>0</v>
      </c>
      <c r="B7689" s="17" t="s">
        <v>0</v>
      </c>
      <c r="C7689" s="17" t="s">
        <v>0</v>
      </c>
      <c r="D7689" s="18" t="s">
        <v>0</v>
      </c>
      <c r="E7689" s="18" t="s">
        <v>0</v>
      </c>
      <c r="F7689" s="18" t="s">
        <v>0</v>
      </c>
      <c r="G7689" s="81" t="s">
        <v>0</v>
      </c>
      <c r="H7689" s="24" t="s">
        <v>58</v>
      </c>
      <c r="I7689" s="31">
        <v>400100</v>
      </c>
      <c r="J7689" s="31">
        <f t="shared" ref="J7689:K7689" si="6643">SUM(J7690)</f>
        <v>100100</v>
      </c>
      <c r="K7689" s="31">
        <f t="shared" si="6643"/>
        <v>70100</v>
      </c>
      <c r="L7689" s="31">
        <f t="shared" si="6636"/>
        <v>30000</v>
      </c>
      <c r="M7689" s="31">
        <f t="shared" ref="M7689:O7689" si="6644">SUM(M7690)</f>
        <v>30000</v>
      </c>
      <c r="N7689" s="31">
        <f t="shared" si="6644"/>
        <v>0</v>
      </c>
      <c r="O7689" s="31">
        <f t="shared" si="6644"/>
        <v>0</v>
      </c>
      <c r="P7689" s="31">
        <f t="shared" si="6638"/>
        <v>100100</v>
      </c>
      <c r="Q7689" s="31">
        <f t="shared" si="6612"/>
        <v>100</v>
      </c>
    </row>
    <row r="7690" spans="1:17">
      <c r="A7690" s="12" t="s">
        <v>2549</v>
      </c>
      <c r="B7690" s="12" t="s">
        <v>81</v>
      </c>
      <c r="C7690" s="12" t="s">
        <v>88</v>
      </c>
      <c r="D7690" s="12" t="s">
        <v>2551</v>
      </c>
      <c r="E7690" s="18" t="s">
        <v>50</v>
      </c>
      <c r="F7690" s="18" t="s">
        <v>0</v>
      </c>
      <c r="G7690" s="81" t="s">
        <v>0</v>
      </c>
      <c r="H7690" s="18" t="s">
        <v>51</v>
      </c>
      <c r="I7690" s="3">
        <v>400100</v>
      </c>
      <c r="J7690" s="3">
        <f t="shared" ref="J7690" si="6645">SUM(J7691,J7693,J7696)</f>
        <v>100100</v>
      </c>
      <c r="K7690" s="3">
        <f t="shared" ref="K7690" si="6646">SUM(K7691,K7693,K7696)</f>
        <v>70100</v>
      </c>
      <c r="L7690" s="3">
        <f t="shared" si="6636"/>
        <v>30000</v>
      </c>
      <c r="M7690" s="3">
        <f t="shared" ref="M7690:O7690" si="6647">SUM(M7691,M7693,M7696)</f>
        <v>30000</v>
      </c>
      <c r="N7690" s="3">
        <f t="shared" si="6647"/>
        <v>0</v>
      </c>
      <c r="O7690" s="3">
        <f t="shared" si="6647"/>
        <v>0</v>
      </c>
      <c r="P7690" s="3">
        <f t="shared" si="6638"/>
        <v>100100</v>
      </c>
      <c r="Q7690" s="3">
        <f t="shared" si="6612"/>
        <v>100</v>
      </c>
    </row>
    <row r="7691" spans="1:17">
      <c r="A7691" s="17" t="s">
        <v>2549</v>
      </c>
      <c r="B7691" s="17" t="s">
        <v>81</v>
      </c>
      <c r="C7691" s="17" t="s">
        <v>88</v>
      </c>
      <c r="D7691" s="17" t="s">
        <v>2551</v>
      </c>
      <c r="E7691" s="17" t="s">
        <v>457</v>
      </c>
      <c r="F7691" s="12" t="s">
        <v>0</v>
      </c>
      <c r="G7691" s="84" t="s">
        <v>0</v>
      </c>
      <c r="H7691" s="18" t="s">
        <v>52</v>
      </c>
      <c r="I7691" s="3">
        <v>20000</v>
      </c>
      <c r="J7691" s="3">
        <f t="shared" ref="J7691:K7691" si="6648">SUM(J7692)</f>
        <v>0</v>
      </c>
      <c r="K7691" s="3">
        <f t="shared" si="6648"/>
        <v>0</v>
      </c>
      <c r="L7691" s="3">
        <f t="shared" si="6636"/>
        <v>0</v>
      </c>
      <c r="M7691" s="3">
        <f t="shared" ref="M7691:O7691" si="6649">SUM(M7692)</f>
        <v>0</v>
      </c>
      <c r="N7691" s="3">
        <f t="shared" si="6649"/>
        <v>0</v>
      </c>
      <c r="O7691" s="3">
        <f t="shared" si="6649"/>
        <v>0</v>
      </c>
      <c r="P7691" s="3">
        <f t="shared" si="6638"/>
        <v>0</v>
      </c>
      <c r="Q7691" s="3" t="str">
        <f t="shared" si="6612"/>
        <v>-</v>
      </c>
    </row>
    <row r="7692" spans="1:17">
      <c r="A7692" s="12" t="s">
        <v>2549</v>
      </c>
      <c r="B7692" s="12" t="s">
        <v>81</v>
      </c>
      <c r="C7692" s="12" t="s">
        <v>88</v>
      </c>
      <c r="D7692" s="12" t="s">
        <v>2551</v>
      </c>
      <c r="E7692" s="11">
        <v>8211</v>
      </c>
      <c r="F7692" s="12" t="s">
        <v>2599</v>
      </c>
      <c r="G7692" s="84" t="s">
        <v>3097</v>
      </c>
      <c r="H7692" s="13" t="s">
        <v>2600</v>
      </c>
      <c r="I7692" s="2">
        <v>20000</v>
      </c>
      <c r="J7692" s="2">
        <v>0</v>
      </c>
      <c r="K7692" s="2">
        <v>0</v>
      </c>
      <c r="L7692" s="2">
        <f t="shared" si="6636"/>
        <v>0</v>
      </c>
      <c r="M7692" s="2"/>
      <c r="N7692" s="2"/>
      <c r="O7692" s="2"/>
      <c r="P7692" s="2">
        <f t="shared" si="6638"/>
        <v>0</v>
      </c>
      <c r="Q7692" s="2" t="str">
        <f t="shared" si="6612"/>
        <v>-</v>
      </c>
    </row>
    <row r="7693" spans="1:17">
      <c r="A7693" s="17" t="s">
        <v>2549</v>
      </c>
      <c r="B7693" s="17" t="s">
        <v>81</v>
      </c>
      <c r="C7693" s="17" t="s">
        <v>88</v>
      </c>
      <c r="D7693" s="17" t="s">
        <v>2551</v>
      </c>
      <c r="E7693" s="17" t="s">
        <v>122</v>
      </c>
      <c r="F7693" s="12" t="s">
        <v>0</v>
      </c>
      <c r="G7693" s="84" t="s">
        <v>0</v>
      </c>
      <c r="H7693" s="18" t="s">
        <v>54</v>
      </c>
      <c r="I7693" s="3">
        <v>330100</v>
      </c>
      <c r="J7693" s="3">
        <f t="shared" ref="J7693:K7693" si="6650">SUM(J7694:J7695)</f>
        <v>50100</v>
      </c>
      <c r="K7693" s="3">
        <f t="shared" si="6650"/>
        <v>40100</v>
      </c>
      <c r="L7693" s="3">
        <f t="shared" si="6636"/>
        <v>10000</v>
      </c>
      <c r="M7693" s="3">
        <f t="shared" ref="M7693:O7693" si="6651">SUM(M7694:M7695)</f>
        <v>10000</v>
      </c>
      <c r="N7693" s="3">
        <f t="shared" si="6651"/>
        <v>0</v>
      </c>
      <c r="O7693" s="3">
        <f t="shared" si="6651"/>
        <v>0</v>
      </c>
      <c r="P7693" s="3">
        <f t="shared" si="6638"/>
        <v>50100</v>
      </c>
      <c r="Q7693" s="3">
        <f t="shared" si="6612"/>
        <v>100</v>
      </c>
    </row>
    <row r="7694" spans="1:17">
      <c r="A7694" s="12" t="s">
        <v>2549</v>
      </c>
      <c r="B7694" s="12" t="s">
        <v>81</v>
      </c>
      <c r="C7694" s="12" t="s">
        <v>88</v>
      </c>
      <c r="D7694" s="12" t="s">
        <v>2551</v>
      </c>
      <c r="E7694" s="11">
        <v>8213</v>
      </c>
      <c r="F7694" s="12" t="s">
        <v>2601</v>
      </c>
      <c r="G7694" s="84" t="s">
        <v>3097</v>
      </c>
      <c r="H7694" s="13" t="s">
        <v>54</v>
      </c>
      <c r="I7694" s="2">
        <v>330000</v>
      </c>
      <c r="J7694" s="2">
        <v>50000</v>
      </c>
      <c r="K7694" s="2">
        <v>40000</v>
      </c>
      <c r="L7694" s="2">
        <f t="shared" si="6636"/>
        <v>10000</v>
      </c>
      <c r="M7694" s="2">
        <v>10000</v>
      </c>
      <c r="N7694" s="2"/>
      <c r="O7694" s="2"/>
      <c r="P7694" s="2">
        <f t="shared" si="6638"/>
        <v>50000</v>
      </c>
      <c r="Q7694" s="2">
        <f t="shared" si="6612"/>
        <v>100</v>
      </c>
    </row>
    <row r="7695" spans="1:17">
      <c r="A7695" s="12" t="s">
        <v>2549</v>
      </c>
      <c r="B7695" s="12" t="s">
        <v>81</v>
      </c>
      <c r="C7695" s="12" t="s">
        <v>88</v>
      </c>
      <c r="D7695" s="12" t="s">
        <v>2551</v>
      </c>
      <c r="E7695" s="11">
        <v>8213</v>
      </c>
      <c r="F7695" s="12" t="s">
        <v>2602</v>
      </c>
      <c r="G7695" s="84" t="s">
        <v>3097</v>
      </c>
      <c r="H7695" s="13" t="s">
        <v>2603</v>
      </c>
      <c r="I7695" s="2">
        <v>100</v>
      </c>
      <c r="J7695" s="2">
        <v>100</v>
      </c>
      <c r="K7695" s="2">
        <v>100</v>
      </c>
      <c r="L7695" s="2">
        <f t="shared" si="6636"/>
        <v>0</v>
      </c>
      <c r="M7695" s="2"/>
      <c r="N7695" s="2"/>
      <c r="O7695" s="2"/>
      <c r="P7695" s="2">
        <f t="shared" si="6638"/>
        <v>100</v>
      </c>
      <c r="Q7695" s="2">
        <f t="shared" si="6612"/>
        <v>100</v>
      </c>
    </row>
    <row r="7696" spans="1:17">
      <c r="A7696" s="17" t="s">
        <v>2549</v>
      </c>
      <c r="B7696" s="17" t="s">
        <v>81</v>
      </c>
      <c r="C7696" s="17" t="s">
        <v>88</v>
      </c>
      <c r="D7696" s="17" t="s">
        <v>2551</v>
      </c>
      <c r="E7696" s="17" t="s">
        <v>217</v>
      </c>
      <c r="F7696" s="12" t="s">
        <v>0</v>
      </c>
      <c r="G7696" s="84" t="s">
        <v>0</v>
      </c>
      <c r="H7696" s="18" t="s">
        <v>56</v>
      </c>
      <c r="I7696" s="3">
        <v>50000</v>
      </c>
      <c r="J7696" s="3">
        <f t="shared" ref="J7696:K7696" si="6652">SUM(J7697)</f>
        <v>50000</v>
      </c>
      <c r="K7696" s="3">
        <f t="shared" si="6652"/>
        <v>30000</v>
      </c>
      <c r="L7696" s="3">
        <f t="shared" si="6636"/>
        <v>20000</v>
      </c>
      <c r="M7696" s="3">
        <f t="shared" ref="M7696:O7696" si="6653">SUM(M7697)</f>
        <v>20000</v>
      </c>
      <c r="N7696" s="3">
        <f t="shared" si="6653"/>
        <v>0</v>
      </c>
      <c r="O7696" s="3">
        <f t="shared" si="6653"/>
        <v>0</v>
      </c>
      <c r="P7696" s="3">
        <f t="shared" si="6638"/>
        <v>50000</v>
      </c>
      <c r="Q7696" s="3">
        <f t="shared" si="6612"/>
        <v>100</v>
      </c>
    </row>
    <row r="7697" spans="1:17">
      <c r="A7697" s="12" t="s">
        <v>2549</v>
      </c>
      <c r="B7697" s="12" t="s">
        <v>81</v>
      </c>
      <c r="C7697" s="12" t="s">
        <v>88</v>
      </c>
      <c r="D7697" s="12" t="s">
        <v>2551</v>
      </c>
      <c r="E7697" s="11">
        <v>8215</v>
      </c>
      <c r="F7697" s="12"/>
      <c r="G7697" s="84" t="s">
        <v>3099</v>
      </c>
      <c r="H7697" s="13" t="s">
        <v>56</v>
      </c>
      <c r="I7697" s="2">
        <v>50000</v>
      </c>
      <c r="J7697" s="2">
        <v>50000</v>
      </c>
      <c r="K7697" s="2">
        <v>30000</v>
      </c>
      <c r="L7697" s="2">
        <f t="shared" si="6636"/>
        <v>20000</v>
      </c>
      <c r="M7697" s="2">
        <v>20000</v>
      </c>
      <c r="N7697" s="2"/>
      <c r="O7697" s="2"/>
      <c r="P7697" s="2">
        <f t="shared" si="6638"/>
        <v>50000</v>
      </c>
      <c r="Q7697" s="2">
        <f t="shared" si="6612"/>
        <v>100</v>
      </c>
    </row>
    <row r="7698" spans="1:17" ht="22.5">
      <c r="A7698" s="13" t="s">
        <v>0</v>
      </c>
      <c r="B7698" s="13" t="s">
        <v>0</v>
      </c>
      <c r="C7698" s="13" t="s">
        <v>0</v>
      </c>
      <c r="D7698" s="13" t="s">
        <v>0</v>
      </c>
      <c r="E7698" s="13" t="s">
        <v>0</v>
      </c>
      <c r="F7698" s="13" t="s">
        <v>0</v>
      </c>
      <c r="G7698" s="84" t="s">
        <v>0</v>
      </c>
      <c r="H7698" s="24" t="s">
        <v>2604</v>
      </c>
      <c r="I7698" s="29">
        <v>77794580</v>
      </c>
      <c r="J7698" s="29">
        <f>SUM(J7689,J7667,J7648,J7628)</f>
        <v>41404178</v>
      </c>
      <c r="K7698" s="29">
        <f>SUM(K7689,K7667,K7648,K7628)</f>
        <v>25718990</v>
      </c>
      <c r="L7698" s="29">
        <f t="shared" si="6636"/>
        <v>11916575</v>
      </c>
      <c r="M7698" s="29">
        <f>SUM(M7689,M7667,M7648,M7628)</f>
        <v>4811525</v>
      </c>
      <c r="N7698" s="29">
        <f t="shared" ref="N7698:O7698" si="6654">SUM(N7689,N7667,N7648,N7628)</f>
        <v>3986525</v>
      </c>
      <c r="O7698" s="29">
        <f t="shared" si="6654"/>
        <v>3118525</v>
      </c>
      <c r="P7698" s="29">
        <f t="shared" si="6638"/>
        <v>37635565</v>
      </c>
      <c r="Q7698" s="29">
        <f t="shared" si="6612"/>
        <v>90.897988603952001</v>
      </c>
    </row>
    <row r="7699" spans="1:17" ht="15.75" thickBot="1">
      <c r="A7699" s="13" t="s">
        <v>0</v>
      </c>
      <c r="B7699" s="13" t="s">
        <v>0</v>
      </c>
      <c r="C7699" s="13" t="s">
        <v>0</v>
      </c>
      <c r="D7699" s="13" t="s">
        <v>0</v>
      </c>
      <c r="E7699" s="13" t="s">
        <v>0</v>
      </c>
      <c r="F7699" s="13" t="s">
        <v>0</v>
      </c>
      <c r="G7699" s="84" t="s">
        <v>0</v>
      </c>
      <c r="H7699" s="18" t="s">
        <v>125</v>
      </c>
      <c r="I7699" s="3">
        <v>92</v>
      </c>
      <c r="J7699" s="3">
        <v>92</v>
      </c>
      <c r="K7699" s="3">
        <v>0</v>
      </c>
      <c r="L7699" s="3"/>
      <c r="M7699" s="3"/>
      <c r="N7699" s="3"/>
      <c r="O7699" s="3"/>
      <c r="P7699" s="3"/>
      <c r="Q7699" s="3">
        <f t="shared" si="6612"/>
        <v>0</v>
      </c>
    </row>
    <row r="7700" spans="1:17" ht="45.75" thickBot="1">
      <c r="A7700" s="109" t="s">
        <v>0</v>
      </c>
      <c r="B7700" s="109" t="s">
        <v>0</v>
      </c>
      <c r="C7700" s="109" t="s">
        <v>0</v>
      </c>
      <c r="D7700" s="109" t="s">
        <v>0</v>
      </c>
      <c r="E7700" s="109" t="s">
        <v>0</v>
      </c>
      <c r="F7700" s="109" t="s">
        <v>0</v>
      </c>
      <c r="G7700" s="121" t="s">
        <v>0</v>
      </c>
      <c r="H7700" s="1" t="s">
        <v>126</v>
      </c>
      <c r="I7700" s="1" t="s">
        <v>3016</v>
      </c>
      <c r="J7700" s="1" t="s">
        <v>3199</v>
      </c>
      <c r="K7700" s="1" t="s">
        <v>3198</v>
      </c>
      <c r="L7700" s="1" t="s">
        <v>3191</v>
      </c>
      <c r="M7700" s="1" t="s">
        <v>3193</v>
      </c>
      <c r="N7700" s="1" t="s">
        <v>3194</v>
      </c>
      <c r="O7700" s="1" t="s">
        <v>3195</v>
      </c>
      <c r="P7700" s="1" t="s">
        <v>3192</v>
      </c>
      <c r="Q7700" s="1" t="s">
        <v>3185</v>
      </c>
    </row>
    <row r="7701" spans="1:17">
      <c r="A7701" s="110"/>
      <c r="B7701" s="110"/>
      <c r="C7701" s="110"/>
      <c r="D7701" s="110"/>
      <c r="E7701" s="110"/>
      <c r="F7701" s="110"/>
      <c r="G7701" s="122"/>
      <c r="H7701" s="26" t="s">
        <v>0</v>
      </c>
      <c r="I7701" s="28">
        <v>1</v>
      </c>
      <c r="J7701" s="28">
        <v>2</v>
      </c>
      <c r="K7701" s="28">
        <v>3</v>
      </c>
      <c r="L7701" s="28" t="s">
        <v>3186</v>
      </c>
      <c r="M7701" s="28">
        <v>5</v>
      </c>
      <c r="N7701" s="28">
        <v>6</v>
      </c>
      <c r="O7701" s="28">
        <v>7</v>
      </c>
      <c r="P7701" s="28" t="s">
        <v>3187</v>
      </c>
      <c r="Q7701" s="28">
        <v>9</v>
      </c>
    </row>
    <row r="7702" spans="1:17">
      <c r="A7702" s="110"/>
      <c r="B7702" s="110"/>
      <c r="C7702" s="110"/>
      <c r="D7702" s="110"/>
      <c r="E7702" s="110"/>
      <c r="F7702" s="110"/>
      <c r="G7702" s="122"/>
      <c r="H7702" s="8" t="s">
        <v>220</v>
      </c>
      <c r="I7702" s="9"/>
      <c r="J7702" s="9"/>
      <c r="K7702" s="9"/>
      <c r="L7702" s="9"/>
      <c r="M7702" s="9"/>
      <c r="N7702" s="9"/>
      <c r="O7702" s="9"/>
      <c r="P7702" s="9"/>
      <c r="Q7702" s="9" t="str">
        <f t="shared" si="6612"/>
        <v>-</v>
      </c>
    </row>
    <row r="7703" spans="1:17">
      <c r="A7703" s="110"/>
      <c r="B7703" s="110"/>
      <c r="C7703" s="110"/>
      <c r="D7703" s="110"/>
      <c r="E7703" s="110"/>
      <c r="F7703" s="110"/>
      <c r="G7703" s="122"/>
      <c r="H7703" s="8" t="s">
        <v>2605</v>
      </c>
      <c r="I7703" s="9">
        <v>4200000</v>
      </c>
      <c r="J7703" s="9">
        <f>SUM(J7683,J7660)</f>
        <v>3200000</v>
      </c>
      <c r="K7703" s="9">
        <f>SUM(K7683,K7660)</f>
        <v>2470000</v>
      </c>
      <c r="L7703" s="9">
        <f t="shared" ref="L7703:L7709" si="6655">M7703+N7703+O7703</f>
        <v>365000</v>
      </c>
      <c r="M7703" s="9">
        <f>SUM(M7683,M7660)</f>
        <v>0</v>
      </c>
      <c r="N7703" s="9">
        <f t="shared" ref="N7703:O7703" si="6656">SUM(N7683,N7660)</f>
        <v>365000</v>
      </c>
      <c r="O7703" s="9">
        <f t="shared" si="6656"/>
        <v>0</v>
      </c>
      <c r="P7703" s="9">
        <f t="shared" ref="P7703:P7709" si="6657">SUM(K7703+L7703)</f>
        <v>2835000</v>
      </c>
      <c r="Q7703" s="9">
        <f t="shared" si="6612"/>
        <v>88.59375</v>
      </c>
    </row>
    <row r="7704" spans="1:17">
      <c r="A7704" s="110"/>
      <c r="B7704" s="110"/>
      <c r="C7704" s="110"/>
      <c r="D7704" s="110"/>
      <c r="E7704" s="110"/>
      <c r="F7704" s="110"/>
      <c r="G7704" s="122"/>
      <c r="H7704" s="8" t="s">
        <v>2606</v>
      </c>
      <c r="I7704" s="9">
        <v>4497500</v>
      </c>
      <c r="J7704" s="9">
        <f>SUM(J7686,J7680)</f>
        <v>590100</v>
      </c>
      <c r="K7704" s="9">
        <f>SUM(K7686,K7680)</f>
        <v>100</v>
      </c>
      <c r="L7704" s="9">
        <f t="shared" si="6655"/>
        <v>300000</v>
      </c>
      <c r="M7704" s="9">
        <f>SUM(M7686,M7680)</f>
        <v>300000</v>
      </c>
      <c r="N7704" s="9">
        <f t="shared" ref="N7704:O7704" si="6658">SUM(N7686,N7680)</f>
        <v>0</v>
      </c>
      <c r="O7704" s="9">
        <f t="shared" si="6658"/>
        <v>0</v>
      </c>
      <c r="P7704" s="9">
        <f t="shared" si="6657"/>
        <v>300100</v>
      </c>
      <c r="Q7704" s="9">
        <f t="shared" si="6612"/>
        <v>50.855787154719536</v>
      </c>
    </row>
    <row r="7705" spans="1:17">
      <c r="A7705" s="110"/>
      <c r="B7705" s="110"/>
      <c r="C7705" s="110"/>
      <c r="D7705" s="110"/>
      <c r="E7705" s="110"/>
      <c r="F7705" s="110"/>
      <c r="G7705" s="122"/>
      <c r="H7705" s="8" t="s">
        <v>2607</v>
      </c>
      <c r="I7705" s="9">
        <v>6900000</v>
      </c>
      <c r="J7705" s="9">
        <f t="shared" ref="J7705" si="6659">SUM(J7671,J7679)</f>
        <v>2200000</v>
      </c>
      <c r="K7705" s="9">
        <f t="shared" ref="K7705" si="6660">SUM(K7671,K7679)</f>
        <v>1400000</v>
      </c>
      <c r="L7705" s="9">
        <f t="shared" si="6655"/>
        <v>600000</v>
      </c>
      <c r="M7705" s="9">
        <f t="shared" ref="M7705:O7705" si="6661">SUM(M7671,M7679)</f>
        <v>200000</v>
      </c>
      <c r="N7705" s="9">
        <f t="shared" si="6661"/>
        <v>200000</v>
      </c>
      <c r="O7705" s="9">
        <f t="shared" si="6661"/>
        <v>200000</v>
      </c>
      <c r="P7705" s="9">
        <f t="shared" si="6657"/>
        <v>2000000</v>
      </c>
      <c r="Q7705" s="9">
        <f t="shared" si="6612"/>
        <v>90.909090909090907</v>
      </c>
    </row>
    <row r="7706" spans="1:17">
      <c r="A7706" s="110"/>
      <c r="B7706" s="110"/>
      <c r="C7706" s="110"/>
      <c r="D7706" s="110"/>
      <c r="E7706" s="110"/>
      <c r="F7706" s="110"/>
      <c r="G7706" s="122"/>
      <c r="H7706" s="8" t="s">
        <v>2608</v>
      </c>
      <c r="I7706" s="9">
        <v>53012043</v>
      </c>
      <c r="J7706" s="9">
        <f t="shared" ref="J7706" si="6662">SUM(J7695,J7694,J7692,J7684,J7676,J7666,J7665,J7661,J7658,J7656,J7654,J7647,J7646,J7645,J7643,J7641,J7640,J7638,J7636,J7635,J7634,J7633,J7632,J7630,J7687,J7672,J7642,J7652,J7663,J7688,J7682)</f>
        <v>33783041</v>
      </c>
      <c r="K7706" s="9">
        <f t="shared" ref="K7706" si="6663">SUM(K7695,K7694,K7692,K7684,K7676,K7666,K7665,K7661,K7658,K7656,K7654,K7647,K7646,K7645,K7643,K7641,K7640,K7638,K7636,K7635,K7634,K7633,K7632,K7630,K7687,K7672,K7642,K7652,K7663,K7688,K7682)</f>
        <v>20937853</v>
      </c>
      <c r="L7706" s="9">
        <f t="shared" si="6655"/>
        <v>9931575</v>
      </c>
      <c r="M7706" s="9">
        <f t="shared" ref="M7706:O7706" si="6664">SUM(M7695,M7694,M7692,M7684,M7676,M7666,M7665,M7661,M7658,M7656,M7654,M7647,M7646,M7645,M7643,M7641,M7640,M7638,M7636,M7635,M7634,M7633,M7632,M7630,M7687,M7672,M7642,M7652,M7663,M7688,M7682)</f>
        <v>3591525</v>
      </c>
      <c r="N7706" s="9">
        <f t="shared" si="6664"/>
        <v>3421525</v>
      </c>
      <c r="O7706" s="9">
        <f t="shared" si="6664"/>
        <v>2918525</v>
      </c>
      <c r="P7706" s="9">
        <f t="shared" si="6657"/>
        <v>30869428</v>
      </c>
      <c r="Q7706" s="9">
        <f t="shared" si="6612"/>
        <v>91.37551589864276</v>
      </c>
    </row>
    <row r="7707" spans="1:17">
      <c r="A7707" s="110"/>
      <c r="B7707" s="110"/>
      <c r="C7707" s="110"/>
      <c r="D7707" s="110"/>
      <c r="E7707" s="110"/>
      <c r="F7707" s="110"/>
      <c r="G7707" s="122"/>
      <c r="H7707" s="8" t="s">
        <v>2609</v>
      </c>
      <c r="I7707" s="9">
        <v>7660200</v>
      </c>
      <c r="J7707" s="9">
        <f>SUM(J7677,J7674,J7670,J7657,J7651)</f>
        <v>1400200</v>
      </c>
      <c r="K7707" s="9">
        <f>SUM(K7677,K7674,K7670,K7657,K7651)</f>
        <v>700200</v>
      </c>
      <c r="L7707" s="9">
        <f t="shared" si="6655"/>
        <v>700000</v>
      </c>
      <c r="M7707" s="9">
        <f>SUM(M7677,M7674,M7670,M7657,M7651)</f>
        <v>700000</v>
      </c>
      <c r="N7707" s="9">
        <f t="shared" ref="N7707:O7707" si="6665">SUM(N7677,N7674,N7670,N7657,N7651)</f>
        <v>0</v>
      </c>
      <c r="O7707" s="9">
        <f t="shared" si="6665"/>
        <v>0</v>
      </c>
      <c r="P7707" s="9">
        <f t="shared" si="6657"/>
        <v>1400200</v>
      </c>
      <c r="Q7707" s="9">
        <f t="shared" si="6612"/>
        <v>100</v>
      </c>
    </row>
    <row r="7708" spans="1:17">
      <c r="A7708" s="110"/>
      <c r="B7708" s="110"/>
      <c r="C7708" s="110"/>
      <c r="D7708" s="110"/>
      <c r="E7708" s="110"/>
      <c r="F7708" s="110"/>
      <c r="G7708" s="122"/>
      <c r="H7708" s="8" t="s">
        <v>2610</v>
      </c>
      <c r="I7708" s="9">
        <v>1524837</v>
      </c>
      <c r="J7708" s="9">
        <f t="shared" ref="J7708" si="6666">SUM(J7697,J7685,J7678,J7662)</f>
        <v>230837</v>
      </c>
      <c r="K7708" s="9">
        <f t="shared" ref="K7708" si="6667">SUM(K7697,K7685,K7678,K7662)</f>
        <v>210837</v>
      </c>
      <c r="L7708" s="9">
        <f t="shared" si="6655"/>
        <v>20000</v>
      </c>
      <c r="M7708" s="9">
        <f t="shared" ref="M7708:O7708" si="6668">SUM(M7697,M7685,M7678,M7662)</f>
        <v>20000</v>
      </c>
      <c r="N7708" s="9">
        <f t="shared" si="6668"/>
        <v>0</v>
      </c>
      <c r="O7708" s="9">
        <f t="shared" si="6668"/>
        <v>0</v>
      </c>
      <c r="P7708" s="9">
        <f t="shared" si="6657"/>
        <v>230837</v>
      </c>
      <c r="Q7708" s="9">
        <f t="shared" si="6612"/>
        <v>100</v>
      </c>
    </row>
    <row r="7709" spans="1:17">
      <c r="A7709" s="111"/>
      <c r="B7709" s="111"/>
      <c r="C7709" s="111"/>
      <c r="D7709" s="111"/>
      <c r="E7709" s="111"/>
      <c r="F7709" s="111"/>
      <c r="G7709" s="123"/>
      <c r="H7709" s="10" t="s">
        <v>68</v>
      </c>
      <c r="I7709" s="9">
        <v>77794580</v>
      </c>
      <c r="J7709" s="9">
        <f t="shared" ref="J7709" si="6669">SUM(J7702:J7708)</f>
        <v>41404178</v>
      </c>
      <c r="K7709" s="9">
        <f t="shared" ref="K7709" si="6670">SUM(K7702:K7708)</f>
        <v>25718990</v>
      </c>
      <c r="L7709" s="9">
        <f t="shared" si="6655"/>
        <v>11916575</v>
      </c>
      <c r="M7709" s="9">
        <f t="shared" ref="M7709:O7709" si="6671">SUM(M7702:M7708)</f>
        <v>4811525</v>
      </c>
      <c r="N7709" s="9">
        <f t="shared" si="6671"/>
        <v>3986525</v>
      </c>
      <c r="O7709" s="9">
        <f t="shared" si="6671"/>
        <v>3118525</v>
      </c>
      <c r="P7709" s="9">
        <f t="shared" si="6657"/>
        <v>37635565</v>
      </c>
      <c r="Q7709" s="9">
        <f t="shared" ref="Q7709:Q7772" si="6672">IF(J7709=0,"-",P7709/J7709*100)</f>
        <v>90.897988603952001</v>
      </c>
    </row>
    <row r="7710" spans="1:17" ht="15.75" thickBot="1">
      <c r="A7710" s="13" t="s">
        <v>0</v>
      </c>
      <c r="B7710" s="13" t="s">
        <v>0</v>
      </c>
      <c r="C7710" s="13" t="s">
        <v>0</v>
      </c>
      <c r="D7710" s="13" t="s">
        <v>0</v>
      </c>
      <c r="E7710" s="13" t="s">
        <v>0</v>
      </c>
      <c r="F7710" s="13" t="s">
        <v>0</v>
      </c>
      <c r="G7710" s="84" t="s">
        <v>0</v>
      </c>
      <c r="H7710" s="27" t="s">
        <v>0</v>
      </c>
      <c r="I7710" s="27"/>
      <c r="J7710" s="27"/>
      <c r="K7710" s="27"/>
      <c r="L7710" s="27"/>
      <c r="M7710" s="27"/>
      <c r="N7710" s="27"/>
      <c r="O7710" s="27"/>
      <c r="P7710" s="27"/>
      <c r="Q7710" s="27" t="str">
        <f t="shared" si="6672"/>
        <v>-</v>
      </c>
    </row>
    <row r="7711" spans="1:17" ht="45.75" thickBot="1">
      <c r="A7711" s="1" t="s">
        <v>82</v>
      </c>
      <c r="B7711" s="1" t="s">
        <v>83</v>
      </c>
      <c r="C7711" s="1" t="s">
        <v>84</v>
      </c>
      <c r="D7711" s="19" t="s">
        <v>0</v>
      </c>
      <c r="E7711" s="1" t="s">
        <v>85</v>
      </c>
      <c r="F7711" s="1" t="s">
        <v>86</v>
      </c>
      <c r="G7711" s="82" t="s">
        <v>87</v>
      </c>
      <c r="H7711" s="1" t="s">
        <v>1</v>
      </c>
      <c r="I7711" s="1" t="s">
        <v>3016</v>
      </c>
      <c r="J7711" s="1" t="s">
        <v>3199</v>
      </c>
      <c r="K7711" s="1" t="s">
        <v>3198</v>
      </c>
      <c r="L7711" s="1" t="s">
        <v>3191</v>
      </c>
      <c r="M7711" s="1" t="s">
        <v>3193</v>
      </c>
      <c r="N7711" s="1" t="s">
        <v>3194</v>
      </c>
      <c r="O7711" s="1" t="s">
        <v>3195</v>
      </c>
      <c r="P7711" s="1" t="s">
        <v>3192</v>
      </c>
      <c r="Q7711" s="1" t="s">
        <v>3185</v>
      </c>
    </row>
    <row r="7712" spans="1:17">
      <c r="A7712" s="20" t="s">
        <v>0</v>
      </c>
      <c r="B7712" s="20" t="s">
        <v>0</v>
      </c>
      <c r="C7712" s="20" t="s">
        <v>0</v>
      </c>
      <c r="D7712" s="21" t="s">
        <v>0</v>
      </c>
      <c r="E7712" s="21" t="s">
        <v>0</v>
      </c>
      <c r="F7712" s="22" t="s">
        <v>0</v>
      </c>
      <c r="G7712" s="83" t="s">
        <v>0</v>
      </c>
      <c r="H7712" s="23" t="s">
        <v>0</v>
      </c>
      <c r="I7712" s="28">
        <v>1</v>
      </c>
      <c r="J7712" s="28">
        <v>2</v>
      </c>
      <c r="K7712" s="28">
        <v>3</v>
      </c>
      <c r="L7712" s="28" t="s">
        <v>3186</v>
      </c>
      <c r="M7712" s="28">
        <v>5</v>
      </c>
      <c r="N7712" s="28">
        <v>6</v>
      </c>
      <c r="O7712" s="28">
        <v>7</v>
      </c>
      <c r="P7712" s="28" t="s">
        <v>3187</v>
      </c>
      <c r="Q7712" s="28">
        <v>9</v>
      </c>
    </row>
    <row r="7713" spans="1:17">
      <c r="A7713" s="17" t="s">
        <v>2549</v>
      </c>
      <c r="B7713" s="17" t="s">
        <v>81</v>
      </c>
      <c r="C7713" s="12" t="s">
        <v>908</v>
      </c>
      <c r="D7713" s="12" t="s">
        <v>2611</v>
      </c>
      <c r="E7713" s="18" t="s">
        <v>0</v>
      </c>
      <c r="F7713" s="18" t="s">
        <v>0</v>
      </c>
      <c r="G7713" s="81" t="s">
        <v>0</v>
      </c>
      <c r="H7713" s="18" t="s">
        <v>2612</v>
      </c>
      <c r="I7713" s="11"/>
      <c r="J7713" s="11"/>
      <c r="K7713" s="11"/>
      <c r="L7713" s="11"/>
      <c r="M7713" s="11"/>
      <c r="N7713" s="11"/>
      <c r="O7713" s="11"/>
      <c r="P7713" s="11"/>
      <c r="Q7713" s="11" t="str">
        <f t="shared" si="6672"/>
        <v>-</v>
      </c>
    </row>
    <row r="7714" spans="1:17" ht="22.5">
      <c r="A7714" s="17" t="s">
        <v>0</v>
      </c>
      <c r="B7714" s="17" t="s">
        <v>0</v>
      </c>
      <c r="C7714" s="17" t="s">
        <v>0</v>
      </c>
      <c r="D7714" s="18" t="s">
        <v>0</v>
      </c>
      <c r="E7714" s="18" t="s">
        <v>0</v>
      </c>
      <c r="F7714" s="18" t="s">
        <v>0</v>
      </c>
      <c r="G7714" s="81" t="s">
        <v>0</v>
      </c>
      <c r="H7714" s="24" t="s">
        <v>27</v>
      </c>
      <c r="I7714" s="29">
        <v>1940566</v>
      </c>
      <c r="J7714" s="29">
        <f t="shared" ref="J7714" si="6673">SUM(J7715,J7723,J7725)</f>
        <v>1326776</v>
      </c>
      <c r="K7714" s="29">
        <f t="shared" ref="K7714" si="6674">SUM(K7715,K7723,K7725)</f>
        <v>855744.75</v>
      </c>
      <c r="L7714" s="29">
        <f t="shared" ref="L7714:L7753" si="6675">M7714+N7714+O7714</f>
        <v>232254</v>
      </c>
      <c r="M7714" s="29">
        <f t="shared" ref="M7714:O7714" si="6676">SUM(M7715,M7723,M7725)</f>
        <v>77418</v>
      </c>
      <c r="N7714" s="29">
        <f t="shared" si="6676"/>
        <v>77418</v>
      </c>
      <c r="O7714" s="29">
        <f t="shared" si="6676"/>
        <v>77418</v>
      </c>
      <c r="P7714" s="29">
        <f t="shared" ref="P7714:P7753" si="6677">SUM(K7714+L7714)</f>
        <v>1087998.75</v>
      </c>
      <c r="Q7714" s="29">
        <f t="shared" si="6672"/>
        <v>82.003197977654111</v>
      </c>
    </row>
    <row r="7715" spans="1:17">
      <c r="A7715" s="12" t="s">
        <v>2549</v>
      </c>
      <c r="B7715" s="12" t="s">
        <v>81</v>
      </c>
      <c r="C7715" s="12" t="s">
        <v>908</v>
      </c>
      <c r="D7715" s="12" t="s">
        <v>2611</v>
      </c>
      <c r="E7715" s="18" t="s">
        <v>2</v>
      </c>
      <c r="F7715" s="18" t="s">
        <v>0</v>
      </c>
      <c r="G7715" s="81" t="s">
        <v>0</v>
      </c>
      <c r="H7715" s="18" t="s">
        <v>3</v>
      </c>
      <c r="I7715" s="3">
        <v>1279300</v>
      </c>
      <c r="J7715" s="3">
        <f t="shared" ref="J7715" si="6678">SUM(J7716:J7717)</f>
        <v>1122810</v>
      </c>
      <c r="K7715" s="3">
        <f t="shared" ref="K7715" si="6679">SUM(K7716:K7717)</f>
        <v>738370</v>
      </c>
      <c r="L7715" s="3">
        <f t="shared" si="6675"/>
        <v>189564</v>
      </c>
      <c r="M7715" s="3">
        <f t="shared" ref="M7715:O7715" si="6680">SUM(M7716:M7717)</f>
        <v>63188</v>
      </c>
      <c r="N7715" s="3">
        <f t="shared" si="6680"/>
        <v>63188</v>
      </c>
      <c r="O7715" s="3">
        <f t="shared" si="6680"/>
        <v>63188</v>
      </c>
      <c r="P7715" s="3">
        <f t="shared" si="6677"/>
        <v>927934</v>
      </c>
      <c r="Q7715" s="3">
        <f t="shared" si="6672"/>
        <v>82.643902352134376</v>
      </c>
    </row>
    <row r="7716" spans="1:17">
      <c r="A7716" s="12" t="s">
        <v>2549</v>
      </c>
      <c r="B7716" s="12" t="s">
        <v>81</v>
      </c>
      <c r="C7716" s="12" t="s">
        <v>908</v>
      </c>
      <c r="D7716" s="12" t="s">
        <v>2611</v>
      </c>
      <c r="E7716" s="11">
        <v>6111</v>
      </c>
      <c r="F7716" s="12"/>
      <c r="G7716" s="84" t="s">
        <v>3095</v>
      </c>
      <c r="H7716" s="13" t="s">
        <v>4</v>
      </c>
      <c r="I7716" s="2">
        <v>1104334</v>
      </c>
      <c r="J7716" s="2">
        <v>948334</v>
      </c>
      <c r="K7716" s="2">
        <v>624196</v>
      </c>
      <c r="L7716" s="2">
        <f t="shared" si="6675"/>
        <v>162069</v>
      </c>
      <c r="M7716" s="2">
        <v>54023</v>
      </c>
      <c r="N7716" s="2">
        <v>54023</v>
      </c>
      <c r="O7716" s="2">
        <v>54023</v>
      </c>
      <c r="P7716" s="2">
        <f t="shared" si="6677"/>
        <v>786265</v>
      </c>
      <c r="Q7716" s="2">
        <f t="shared" si="6672"/>
        <v>82.910135036811923</v>
      </c>
    </row>
    <row r="7717" spans="1:17">
      <c r="A7717" s="17" t="s">
        <v>2549</v>
      </c>
      <c r="B7717" s="17" t="s">
        <v>81</v>
      </c>
      <c r="C7717" s="17" t="s">
        <v>908</v>
      </c>
      <c r="D7717" s="17" t="s">
        <v>2611</v>
      </c>
      <c r="E7717" s="17" t="s">
        <v>91</v>
      </c>
      <c r="F7717" s="12" t="s">
        <v>0</v>
      </c>
      <c r="G7717" s="84" t="s">
        <v>0</v>
      </c>
      <c r="H7717" s="18" t="s">
        <v>5</v>
      </c>
      <c r="I7717" s="3">
        <v>174966</v>
      </c>
      <c r="J7717" s="3">
        <f t="shared" ref="J7717:K7717" si="6681">SUM(J7718:J7722)</f>
        <v>174476</v>
      </c>
      <c r="K7717" s="3">
        <f t="shared" si="6681"/>
        <v>114174</v>
      </c>
      <c r="L7717" s="3">
        <f t="shared" si="6675"/>
        <v>27495</v>
      </c>
      <c r="M7717" s="3">
        <f t="shared" ref="M7717:O7717" si="6682">SUM(M7718:M7722)</f>
        <v>9165</v>
      </c>
      <c r="N7717" s="3">
        <f t="shared" si="6682"/>
        <v>9165</v>
      </c>
      <c r="O7717" s="3">
        <f t="shared" si="6682"/>
        <v>9165</v>
      </c>
      <c r="P7717" s="3">
        <f t="shared" si="6677"/>
        <v>141669</v>
      </c>
      <c r="Q7717" s="3">
        <f t="shared" si="6672"/>
        <v>81.196840826245449</v>
      </c>
    </row>
    <row r="7718" spans="1:17">
      <c r="A7718" s="12" t="s">
        <v>2549</v>
      </c>
      <c r="B7718" s="12" t="s">
        <v>81</v>
      </c>
      <c r="C7718" s="12" t="s">
        <v>908</v>
      </c>
      <c r="D7718" s="12" t="s">
        <v>2611</v>
      </c>
      <c r="E7718" s="11">
        <v>6112</v>
      </c>
      <c r="F7718" s="12" t="s">
        <v>2613</v>
      </c>
      <c r="G7718" s="84" t="s">
        <v>3095</v>
      </c>
      <c r="H7718" s="13" t="s">
        <v>9</v>
      </c>
      <c r="I7718" s="2">
        <v>30207</v>
      </c>
      <c r="J7718" s="2">
        <v>24207</v>
      </c>
      <c r="K7718" s="2">
        <v>15846</v>
      </c>
      <c r="L7718" s="2">
        <f t="shared" si="6675"/>
        <v>4182</v>
      </c>
      <c r="M7718" s="2">
        <v>1394</v>
      </c>
      <c r="N7718" s="2">
        <v>1394</v>
      </c>
      <c r="O7718" s="2">
        <v>1394</v>
      </c>
      <c r="P7718" s="2">
        <f t="shared" si="6677"/>
        <v>20028</v>
      </c>
      <c r="Q7718" s="2">
        <f t="shared" si="6672"/>
        <v>82.736398562399302</v>
      </c>
    </row>
    <row r="7719" spans="1:17">
      <c r="A7719" s="12" t="s">
        <v>2549</v>
      </c>
      <c r="B7719" s="12" t="s">
        <v>81</v>
      </c>
      <c r="C7719" s="12" t="s">
        <v>908</v>
      </c>
      <c r="D7719" s="12" t="s">
        <v>2611</v>
      </c>
      <c r="E7719" s="11">
        <v>6112</v>
      </c>
      <c r="F7719" s="12" t="s">
        <v>2614</v>
      </c>
      <c r="G7719" s="84" t="s">
        <v>3095</v>
      </c>
      <c r="H7719" s="13" t="s">
        <v>10</v>
      </c>
      <c r="I7719" s="2">
        <v>114700</v>
      </c>
      <c r="J7719" s="2">
        <v>108700</v>
      </c>
      <c r="K7719" s="2">
        <v>66259</v>
      </c>
      <c r="L7719" s="2">
        <f t="shared" si="6675"/>
        <v>23313</v>
      </c>
      <c r="M7719" s="2">
        <v>7771</v>
      </c>
      <c r="N7719" s="2">
        <v>7771</v>
      </c>
      <c r="O7719" s="2">
        <v>7771</v>
      </c>
      <c r="P7719" s="2">
        <f t="shared" si="6677"/>
        <v>89572</v>
      </c>
      <c r="Q7719" s="2">
        <f t="shared" si="6672"/>
        <v>82.402943882244699</v>
      </c>
    </row>
    <row r="7720" spans="1:17">
      <c r="A7720" s="12" t="s">
        <v>2549</v>
      </c>
      <c r="B7720" s="12" t="s">
        <v>81</v>
      </c>
      <c r="C7720" s="12" t="s">
        <v>908</v>
      </c>
      <c r="D7720" s="12" t="s">
        <v>2611</v>
      </c>
      <c r="E7720" s="11">
        <v>6112</v>
      </c>
      <c r="F7720" s="12" t="s">
        <v>2615</v>
      </c>
      <c r="G7720" s="84" t="s">
        <v>3095</v>
      </c>
      <c r="H7720" s="13" t="s">
        <v>7</v>
      </c>
      <c r="I7720" s="2">
        <v>12319</v>
      </c>
      <c r="J7720" s="2">
        <v>23829</v>
      </c>
      <c r="K7720" s="2">
        <v>23829</v>
      </c>
      <c r="L7720" s="2">
        <f t="shared" si="6675"/>
        <v>0</v>
      </c>
      <c r="M7720" s="2"/>
      <c r="N7720" s="2">
        <v>0</v>
      </c>
      <c r="O7720" s="2">
        <v>0</v>
      </c>
      <c r="P7720" s="2">
        <f t="shared" si="6677"/>
        <v>23829</v>
      </c>
      <c r="Q7720" s="2">
        <f t="shared" si="6672"/>
        <v>100</v>
      </c>
    </row>
    <row r="7721" spans="1:17">
      <c r="A7721" s="12" t="s">
        <v>2549</v>
      </c>
      <c r="B7721" s="12" t="s">
        <v>81</v>
      </c>
      <c r="C7721" s="12" t="s">
        <v>908</v>
      </c>
      <c r="D7721" s="12" t="s">
        <v>2611</v>
      </c>
      <c r="E7721" s="11">
        <v>6112</v>
      </c>
      <c r="F7721" s="12" t="s">
        <v>2616</v>
      </c>
      <c r="G7721" s="84" t="s">
        <v>3095</v>
      </c>
      <c r="H7721" s="13" t="s">
        <v>8</v>
      </c>
      <c r="I7721" s="2">
        <v>9500</v>
      </c>
      <c r="J7721" s="2">
        <v>9500</v>
      </c>
      <c r="K7721" s="2">
        <v>0</v>
      </c>
      <c r="L7721" s="2">
        <f t="shared" si="6675"/>
        <v>0</v>
      </c>
      <c r="M7721" s="2">
        <v>0</v>
      </c>
      <c r="N7721" s="2">
        <v>0</v>
      </c>
      <c r="O7721" s="2">
        <v>0</v>
      </c>
      <c r="P7721" s="2">
        <f t="shared" si="6677"/>
        <v>0</v>
      </c>
      <c r="Q7721" s="2">
        <f t="shared" si="6672"/>
        <v>0</v>
      </c>
    </row>
    <row r="7722" spans="1:17">
      <c r="A7722" s="12" t="s">
        <v>2549</v>
      </c>
      <c r="B7722" s="12" t="s">
        <v>81</v>
      </c>
      <c r="C7722" s="12" t="s">
        <v>908</v>
      </c>
      <c r="D7722" s="12" t="s">
        <v>2611</v>
      </c>
      <c r="E7722" s="11">
        <v>6112</v>
      </c>
      <c r="F7722" s="12" t="s">
        <v>2617</v>
      </c>
      <c r="G7722" s="84" t="s">
        <v>3095</v>
      </c>
      <c r="H7722" s="13" t="s">
        <v>6</v>
      </c>
      <c r="I7722" s="2">
        <v>8240</v>
      </c>
      <c r="J7722" s="2">
        <v>8240</v>
      </c>
      <c r="K7722" s="2">
        <v>8240</v>
      </c>
      <c r="L7722" s="2">
        <f t="shared" si="6675"/>
        <v>0</v>
      </c>
      <c r="M7722" s="2">
        <v>0</v>
      </c>
      <c r="N7722" s="2">
        <v>0</v>
      </c>
      <c r="O7722" s="2">
        <v>0</v>
      </c>
      <c r="P7722" s="2">
        <f t="shared" si="6677"/>
        <v>8240</v>
      </c>
      <c r="Q7722" s="2">
        <f t="shared" si="6672"/>
        <v>100</v>
      </c>
    </row>
    <row r="7723" spans="1:17">
      <c r="A7723" s="12" t="s">
        <v>2549</v>
      </c>
      <c r="B7723" s="12" t="s">
        <v>81</v>
      </c>
      <c r="C7723" s="12" t="s">
        <v>908</v>
      </c>
      <c r="D7723" s="12" t="s">
        <v>2611</v>
      </c>
      <c r="E7723" s="18" t="s">
        <v>13</v>
      </c>
      <c r="F7723" s="18" t="s">
        <v>0</v>
      </c>
      <c r="G7723" s="81" t="s">
        <v>0</v>
      </c>
      <c r="H7723" s="18" t="s">
        <v>14</v>
      </c>
      <c r="I7723" s="3">
        <v>115955</v>
      </c>
      <c r="J7723" s="3">
        <f t="shared" ref="J7723:K7723" si="6683">SUM(J7724)</f>
        <v>110955</v>
      </c>
      <c r="K7723" s="3">
        <f t="shared" si="6683"/>
        <v>66966</v>
      </c>
      <c r="L7723" s="3">
        <f t="shared" si="6675"/>
        <v>21996</v>
      </c>
      <c r="M7723" s="3">
        <f t="shared" ref="M7723:O7723" si="6684">SUM(M7724)</f>
        <v>7332</v>
      </c>
      <c r="N7723" s="3">
        <f t="shared" si="6684"/>
        <v>7332</v>
      </c>
      <c r="O7723" s="3">
        <f t="shared" si="6684"/>
        <v>7332</v>
      </c>
      <c r="P7723" s="3">
        <f t="shared" si="6677"/>
        <v>88962</v>
      </c>
      <c r="Q7723" s="3">
        <f t="shared" si="6672"/>
        <v>80.178450723266195</v>
      </c>
    </row>
    <row r="7724" spans="1:17">
      <c r="A7724" s="12" t="s">
        <v>2549</v>
      </c>
      <c r="B7724" s="12" t="s">
        <v>81</v>
      </c>
      <c r="C7724" s="12" t="s">
        <v>908</v>
      </c>
      <c r="D7724" s="12" t="s">
        <v>2611</v>
      </c>
      <c r="E7724" s="11">
        <v>6121</v>
      </c>
      <c r="F7724" s="12"/>
      <c r="G7724" s="84" t="s">
        <v>3095</v>
      </c>
      <c r="H7724" s="13" t="s">
        <v>15</v>
      </c>
      <c r="I7724" s="2">
        <v>115955</v>
      </c>
      <c r="J7724" s="2">
        <v>110955</v>
      </c>
      <c r="K7724" s="2">
        <v>66966</v>
      </c>
      <c r="L7724" s="2">
        <f t="shared" si="6675"/>
        <v>21996</v>
      </c>
      <c r="M7724" s="2">
        <v>7332</v>
      </c>
      <c r="N7724" s="2">
        <v>7332</v>
      </c>
      <c r="O7724" s="2">
        <v>7332</v>
      </c>
      <c r="P7724" s="2">
        <f t="shared" si="6677"/>
        <v>88962</v>
      </c>
      <c r="Q7724" s="2">
        <f t="shared" si="6672"/>
        <v>80.178450723266195</v>
      </c>
    </row>
    <row r="7725" spans="1:17">
      <c r="A7725" s="12" t="s">
        <v>2549</v>
      </c>
      <c r="B7725" s="12" t="s">
        <v>81</v>
      </c>
      <c r="C7725" s="12" t="s">
        <v>908</v>
      </c>
      <c r="D7725" s="12" t="s">
        <v>2611</v>
      </c>
      <c r="E7725" s="18" t="s">
        <v>16</v>
      </c>
      <c r="F7725" s="18" t="s">
        <v>0</v>
      </c>
      <c r="G7725" s="81" t="s">
        <v>0</v>
      </c>
      <c r="H7725" s="18" t="s">
        <v>17</v>
      </c>
      <c r="I7725" s="3">
        <v>545311</v>
      </c>
      <c r="J7725" s="3">
        <f t="shared" ref="J7725:K7725" si="6685">SUM(J7726:J7734)</f>
        <v>93011</v>
      </c>
      <c r="K7725" s="3">
        <f t="shared" si="6685"/>
        <v>50408.75</v>
      </c>
      <c r="L7725" s="3">
        <f t="shared" si="6675"/>
        <v>20694</v>
      </c>
      <c r="M7725" s="3">
        <f t="shared" ref="M7725:O7725" si="6686">SUM(M7726:M7734)</f>
        <v>6898</v>
      </c>
      <c r="N7725" s="3">
        <f t="shared" si="6686"/>
        <v>6898</v>
      </c>
      <c r="O7725" s="3">
        <f t="shared" si="6686"/>
        <v>6898</v>
      </c>
      <c r="P7725" s="3">
        <f t="shared" si="6677"/>
        <v>71102.75</v>
      </c>
      <c r="Q7725" s="3">
        <f t="shared" si="6672"/>
        <v>76.445527948307188</v>
      </c>
    </row>
    <row r="7726" spans="1:17">
      <c r="A7726" s="12" t="s">
        <v>2549</v>
      </c>
      <c r="B7726" s="12" t="s">
        <v>81</v>
      </c>
      <c r="C7726" s="12" t="s">
        <v>908</v>
      </c>
      <c r="D7726" s="12" t="s">
        <v>2611</v>
      </c>
      <c r="E7726" s="11">
        <v>6131</v>
      </c>
      <c r="F7726" s="12"/>
      <c r="G7726" s="84" t="s">
        <v>3095</v>
      </c>
      <c r="H7726" s="13" t="s">
        <v>18</v>
      </c>
      <c r="I7726" s="2">
        <v>12500</v>
      </c>
      <c r="J7726" s="2">
        <v>0</v>
      </c>
      <c r="K7726" s="2">
        <v>0</v>
      </c>
      <c r="L7726" s="2">
        <f t="shared" si="6675"/>
        <v>0</v>
      </c>
      <c r="M7726" s="2">
        <v>0</v>
      </c>
      <c r="N7726" s="2">
        <v>0</v>
      </c>
      <c r="O7726" s="2">
        <v>0</v>
      </c>
      <c r="P7726" s="2">
        <f t="shared" si="6677"/>
        <v>0</v>
      </c>
      <c r="Q7726" s="2" t="str">
        <f t="shared" si="6672"/>
        <v>-</v>
      </c>
    </row>
    <row r="7727" spans="1:17">
      <c r="A7727" s="12" t="s">
        <v>2549</v>
      </c>
      <c r="B7727" s="12" t="s">
        <v>81</v>
      </c>
      <c r="C7727" s="12" t="s">
        <v>908</v>
      </c>
      <c r="D7727" s="12" t="s">
        <v>2611</v>
      </c>
      <c r="E7727" s="11">
        <v>6132</v>
      </c>
      <c r="F7727" s="12"/>
      <c r="G7727" s="84" t="s">
        <v>3095</v>
      </c>
      <c r="H7727" s="13" t="s">
        <v>19</v>
      </c>
      <c r="I7727" s="2">
        <v>30433</v>
      </c>
      <c r="J7727" s="2">
        <v>5433</v>
      </c>
      <c r="K7727" s="2">
        <v>3405.75</v>
      </c>
      <c r="L7727" s="2">
        <f t="shared" si="6675"/>
        <v>900</v>
      </c>
      <c r="M7727" s="2">
        <v>300</v>
      </c>
      <c r="N7727" s="2">
        <v>300</v>
      </c>
      <c r="O7727" s="2">
        <v>300</v>
      </c>
      <c r="P7727" s="2">
        <f t="shared" si="6677"/>
        <v>4305.75</v>
      </c>
      <c r="Q7727" s="2">
        <f t="shared" si="6672"/>
        <v>79.251794588625074</v>
      </c>
    </row>
    <row r="7728" spans="1:17">
      <c r="A7728" s="12" t="s">
        <v>2549</v>
      </c>
      <c r="B7728" s="12" t="s">
        <v>81</v>
      </c>
      <c r="C7728" s="12" t="s">
        <v>908</v>
      </c>
      <c r="D7728" s="12" t="s">
        <v>2611</v>
      </c>
      <c r="E7728" s="11">
        <v>6133</v>
      </c>
      <c r="F7728" s="12"/>
      <c r="G7728" s="84" t="s">
        <v>3095</v>
      </c>
      <c r="H7728" s="13" t="s">
        <v>20</v>
      </c>
      <c r="I7728" s="2">
        <v>39000</v>
      </c>
      <c r="J7728" s="2">
        <v>3000</v>
      </c>
      <c r="K7728" s="2">
        <v>2500</v>
      </c>
      <c r="L7728" s="2">
        <f t="shared" si="6675"/>
        <v>240</v>
      </c>
      <c r="M7728" s="2">
        <v>80</v>
      </c>
      <c r="N7728" s="2">
        <v>80</v>
      </c>
      <c r="O7728" s="2">
        <v>80</v>
      </c>
      <c r="P7728" s="2">
        <f t="shared" si="6677"/>
        <v>2740</v>
      </c>
      <c r="Q7728" s="2">
        <f t="shared" si="6672"/>
        <v>91.333333333333329</v>
      </c>
    </row>
    <row r="7729" spans="1:17">
      <c r="A7729" s="12" t="s">
        <v>2549</v>
      </c>
      <c r="B7729" s="12" t="s">
        <v>81</v>
      </c>
      <c r="C7729" s="12" t="s">
        <v>908</v>
      </c>
      <c r="D7729" s="12" t="s">
        <v>2611</v>
      </c>
      <c r="E7729" s="11">
        <v>6134</v>
      </c>
      <c r="F7729" s="12"/>
      <c r="G7729" s="84" t="s">
        <v>3095</v>
      </c>
      <c r="H7729" s="13" t="s">
        <v>21</v>
      </c>
      <c r="I7729" s="2">
        <v>28000</v>
      </c>
      <c r="J7729" s="2">
        <v>0</v>
      </c>
      <c r="K7729" s="2">
        <v>0</v>
      </c>
      <c r="L7729" s="2">
        <f t="shared" si="6675"/>
        <v>0</v>
      </c>
      <c r="M7729" s="2">
        <v>0</v>
      </c>
      <c r="N7729" s="2">
        <v>0</v>
      </c>
      <c r="O7729" s="2">
        <v>0</v>
      </c>
      <c r="P7729" s="2">
        <f t="shared" si="6677"/>
        <v>0</v>
      </c>
      <c r="Q7729" s="2" t="str">
        <f t="shared" si="6672"/>
        <v>-</v>
      </c>
    </row>
    <row r="7730" spans="1:17">
      <c r="A7730" s="12" t="s">
        <v>2549</v>
      </c>
      <c r="B7730" s="12" t="s">
        <v>81</v>
      </c>
      <c r="C7730" s="12" t="s">
        <v>908</v>
      </c>
      <c r="D7730" s="12" t="s">
        <v>2611</v>
      </c>
      <c r="E7730" s="11">
        <v>6135</v>
      </c>
      <c r="F7730" s="12"/>
      <c r="G7730" s="84" t="s">
        <v>3095</v>
      </c>
      <c r="H7730" s="13" t="s">
        <v>22</v>
      </c>
      <c r="I7730" s="2">
        <v>48000</v>
      </c>
      <c r="J7730" s="2">
        <v>6000</v>
      </c>
      <c r="K7730" s="2">
        <v>3500</v>
      </c>
      <c r="L7730" s="2">
        <f t="shared" si="6675"/>
        <v>1200</v>
      </c>
      <c r="M7730" s="2">
        <v>400</v>
      </c>
      <c r="N7730" s="2">
        <v>400</v>
      </c>
      <c r="O7730" s="2">
        <v>400</v>
      </c>
      <c r="P7730" s="2">
        <f t="shared" si="6677"/>
        <v>4700</v>
      </c>
      <c r="Q7730" s="2">
        <f t="shared" si="6672"/>
        <v>78.333333333333329</v>
      </c>
    </row>
    <row r="7731" spans="1:17">
      <c r="A7731" s="12" t="s">
        <v>2549</v>
      </c>
      <c r="B7731" s="12" t="s">
        <v>81</v>
      </c>
      <c r="C7731" s="12" t="s">
        <v>908</v>
      </c>
      <c r="D7731" s="12" t="s">
        <v>2611</v>
      </c>
      <c r="E7731" s="11">
        <v>6136</v>
      </c>
      <c r="F7731" s="12"/>
      <c r="G7731" s="84" t="s">
        <v>3095</v>
      </c>
      <c r="H7731" s="13" t="s">
        <v>23</v>
      </c>
      <c r="I7731" s="2">
        <v>47000</v>
      </c>
      <c r="J7731" s="2">
        <v>22300</v>
      </c>
      <c r="K7731" s="2">
        <v>12590</v>
      </c>
      <c r="L7731" s="2">
        <f t="shared" si="6675"/>
        <v>4854</v>
      </c>
      <c r="M7731" s="2">
        <v>1618</v>
      </c>
      <c r="N7731" s="2">
        <v>1618</v>
      </c>
      <c r="O7731" s="2">
        <v>1618</v>
      </c>
      <c r="P7731" s="2">
        <f t="shared" si="6677"/>
        <v>17444</v>
      </c>
      <c r="Q7731" s="2">
        <f t="shared" si="6672"/>
        <v>78.224215246636774</v>
      </c>
    </row>
    <row r="7732" spans="1:17" s="99" customFormat="1">
      <c r="A7732" s="94" t="s">
        <v>2549</v>
      </c>
      <c r="B7732" s="94" t="s">
        <v>81</v>
      </c>
      <c r="C7732" s="94" t="s">
        <v>908</v>
      </c>
      <c r="D7732" s="94" t="s">
        <v>2611</v>
      </c>
      <c r="E7732" s="95">
        <v>6137</v>
      </c>
      <c r="F7732" s="94"/>
      <c r="G7732" s="96" t="s">
        <v>3095</v>
      </c>
      <c r="H7732" s="97" t="s">
        <v>24</v>
      </c>
      <c r="I7732" s="98">
        <v>35700</v>
      </c>
      <c r="J7732" s="98">
        <v>700</v>
      </c>
      <c r="K7732" s="98">
        <v>466</v>
      </c>
      <c r="L7732" s="98">
        <f t="shared" si="6675"/>
        <v>0</v>
      </c>
      <c r="M7732" s="98"/>
      <c r="N7732" s="98"/>
      <c r="O7732" s="98"/>
      <c r="P7732" s="98">
        <f t="shared" si="6677"/>
        <v>466</v>
      </c>
      <c r="Q7732" s="98">
        <f t="shared" si="6672"/>
        <v>66.571428571428569</v>
      </c>
    </row>
    <row r="7733" spans="1:17">
      <c r="A7733" s="12" t="s">
        <v>2549</v>
      </c>
      <c r="B7733" s="12" t="s">
        <v>81</v>
      </c>
      <c r="C7733" s="12" t="s">
        <v>908</v>
      </c>
      <c r="D7733" s="12" t="s">
        <v>2611</v>
      </c>
      <c r="E7733" s="11">
        <v>6138</v>
      </c>
      <c r="F7733" s="12"/>
      <c r="G7733" s="84" t="s">
        <v>3095</v>
      </c>
      <c r="H7733" s="13" t="s">
        <v>25</v>
      </c>
      <c r="I7733" s="2">
        <v>13488</v>
      </c>
      <c r="J7733" s="2">
        <v>3488</v>
      </c>
      <c r="K7733" s="2">
        <v>2132</v>
      </c>
      <c r="L7733" s="2">
        <f t="shared" si="6675"/>
        <v>600</v>
      </c>
      <c r="M7733" s="2">
        <v>200</v>
      </c>
      <c r="N7733" s="2">
        <v>200</v>
      </c>
      <c r="O7733" s="2">
        <v>200</v>
      </c>
      <c r="P7733" s="2">
        <f t="shared" si="6677"/>
        <v>2732</v>
      </c>
      <c r="Q7733" s="2">
        <f t="shared" si="6672"/>
        <v>78.325688073394488</v>
      </c>
    </row>
    <row r="7734" spans="1:17">
      <c r="A7734" s="17" t="s">
        <v>2549</v>
      </c>
      <c r="B7734" s="17" t="s">
        <v>81</v>
      </c>
      <c r="C7734" s="17" t="s">
        <v>908</v>
      </c>
      <c r="D7734" s="17" t="s">
        <v>2611</v>
      </c>
      <c r="E7734" s="17" t="s">
        <v>99</v>
      </c>
      <c r="F7734" s="12" t="s">
        <v>0</v>
      </c>
      <c r="G7734" s="84" t="s">
        <v>0</v>
      </c>
      <c r="H7734" s="18" t="s">
        <v>26</v>
      </c>
      <c r="I7734" s="3">
        <v>291190</v>
      </c>
      <c r="J7734" s="3">
        <f t="shared" ref="J7734:K7734" si="6687">SUM(J7735:J7737)</f>
        <v>52090</v>
      </c>
      <c r="K7734" s="3">
        <f t="shared" si="6687"/>
        <v>25815</v>
      </c>
      <c r="L7734" s="3">
        <f t="shared" si="6675"/>
        <v>12900</v>
      </c>
      <c r="M7734" s="3">
        <f t="shared" ref="M7734:O7734" si="6688">SUM(M7735:M7737)</f>
        <v>4300</v>
      </c>
      <c r="N7734" s="3">
        <f t="shared" si="6688"/>
        <v>4300</v>
      </c>
      <c r="O7734" s="3">
        <f t="shared" si="6688"/>
        <v>4300</v>
      </c>
      <c r="P7734" s="3">
        <f t="shared" si="6677"/>
        <v>38715</v>
      </c>
      <c r="Q7734" s="3">
        <f t="shared" si="6672"/>
        <v>74.323286619312725</v>
      </c>
    </row>
    <row r="7735" spans="1:17" s="99" customFormat="1">
      <c r="A7735" s="94" t="s">
        <v>2549</v>
      </c>
      <c r="B7735" s="94" t="s">
        <v>81</v>
      </c>
      <c r="C7735" s="94" t="s">
        <v>908</v>
      </c>
      <c r="D7735" s="94" t="s">
        <v>2611</v>
      </c>
      <c r="E7735" s="95">
        <v>6139</v>
      </c>
      <c r="F7735" s="94"/>
      <c r="G7735" s="96" t="s">
        <v>3095</v>
      </c>
      <c r="H7735" s="97" t="s">
        <v>26</v>
      </c>
      <c r="I7735" s="98">
        <v>278600</v>
      </c>
      <c r="J7735" s="98">
        <v>42500</v>
      </c>
      <c r="K7735" s="98">
        <v>21234</v>
      </c>
      <c r="L7735" s="98">
        <f t="shared" si="6675"/>
        <v>10500</v>
      </c>
      <c r="M7735" s="98">
        <v>3500</v>
      </c>
      <c r="N7735" s="98">
        <v>3500</v>
      </c>
      <c r="O7735" s="98">
        <v>3500</v>
      </c>
      <c r="P7735" s="98">
        <f t="shared" si="6677"/>
        <v>31734</v>
      </c>
      <c r="Q7735" s="98">
        <f t="shared" si="6672"/>
        <v>74.66823529411765</v>
      </c>
    </row>
    <row r="7736" spans="1:17">
      <c r="A7736" s="12" t="s">
        <v>2549</v>
      </c>
      <c r="B7736" s="12" t="s">
        <v>81</v>
      </c>
      <c r="C7736" s="12" t="s">
        <v>908</v>
      </c>
      <c r="D7736" s="12" t="s">
        <v>2611</v>
      </c>
      <c r="E7736" s="11">
        <v>6139</v>
      </c>
      <c r="F7736" s="12" t="s">
        <v>2618</v>
      </c>
      <c r="G7736" s="84" t="s">
        <v>3095</v>
      </c>
      <c r="H7736" s="13" t="s">
        <v>108</v>
      </c>
      <c r="I7736" s="2">
        <v>3090</v>
      </c>
      <c r="J7736" s="2">
        <v>3090</v>
      </c>
      <c r="K7736" s="2">
        <v>1997</v>
      </c>
      <c r="L7736" s="2">
        <f t="shared" si="6675"/>
        <v>600</v>
      </c>
      <c r="M7736" s="2">
        <v>200</v>
      </c>
      <c r="N7736" s="2">
        <v>200</v>
      </c>
      <c r="O7736" s="2">
        <v>200</v>
      </c>
      <c r="P7736" s="2">
        <f t="shared" si="6677"/>
        <v>2597</v>
      </c>
      <c r="Q7736" s="2">
        <f t="shared" si="6672"/>
        <v>84.045307443365687</v>
      </c>
    </row>
    <row r="7737" spans="1:17" ht="22.5">
      <c r="A7737" s="12" t="s">
        <v>2549</v>
      </c>
      <c r="B7737" s="12" t="s">
        <v>81</v>
      </c>
      <c r="C7737" s="12" t="s">
        <v>908</v>
      </c>
      <c r="D7737" s="12" t="s">
        <v>2611</v>
      </c>
      <c r="E7737" s="11">
        <v>6139</v>
      </c>
      <c r="F7737" s="12" t="s">
        <v>2619</v>
      </c>
      <c r="G7737" s="84" t="s">
        <v>3095</v>
      </c>
      <c r="H7737" s="13" t="s">
        <v>114</v>
      </c>
      <c r="I7737" s="2">
        <v>9500</v>
      </c>
      <c r="J7737" s="2">
        <v>6500</v>
      </c>
      <c r="K7737" s="2">
        <v>2584</v>
      </c>
      <c r="L7737" s="2">
        <f t="shared" si="6675"/>
        <v>1800</v>
      </c>
      <c r="M7737" s="2">
        <v>600</v>
      </c>
      <c r="N7737" s="2">
        <v>600</v>
      </c>
      <c r="O7737" s="2">
        <v>600</v>
      </c>
      <c r="P7737" s="2">
        <f t="shared" si="6677"/>
        <v>4384</v>
      </c>
      <c r="Q7737" s="2">
        <f t="shared" si="6672"/>
        <v>67.446153846153848</v>
      </c>
    </row>
    <row r="7738" spans="1:17" ht="22.5">
      <c r="A7738" s="17" t="s">
        <v>0</v>
      </c>
      <c r="B7738" s="17" t="s">
        <v>0</v>
      </c>
      <c r="C7738" s="17" t="s">
        <v>0</v>
      </c>
      <c r="D7738" s="18" t="s">
        <v>0</v>
      </c>
      <c r="E7738" s="18" t="s">
        <v>0</v>
      </c>
      <c r="F7738" s="18" t="s">
        <v>0</v>
      </c>
      <c r="G7738" s="81" t="s">
        <v>0</v>
      </c>
      <c r="H7738" s="24" t="s">
        <v>36</v>
      </c>
      <c r="I7738" s="29">
        <v>100</v>
      </c>
      <c r="J7738" s="29">
        <f t="shared" ref="J7738:K7739" si="6689">SUM(J7739)</f>
        <v>630</v>
      </c>
      <c r="K7738" s="29">
        <f t="shared" si="6689"/>
        <v>530</v>
      </c>
      <c r="L7738" s="29">
        <f t="shared" si="6675"/>
        <v>0</v>
      </c>
      <c r="M7738" s="29">
        <f t="shared" ref="M7738:O7739" si="6690">SUM(M7739)</f>
        <v>0</v>
      </c>
      <c r="N7738" s="29">
        <f t="shared" si="6690"/>
        <v>0</v>
      </c>
      <c r="O7738" s="29">
        <f t="shared" si="6690"/>
        <v>0</v>
      </c>
      <c r="P7738" s="29">
        <f t="shared" si="6677"/>
        <v>530</v>
      </c>
      <c r="Q7738" s="29">
        <f t="shared" si="6672"/>
        <v>84.126984126984127</v>
      </c>
    </row>
    <row r="7739" spans="1:17">
      <c r="A7739" s="12" t="s">
        <v>2549</v>
      </c>
      <c r="B7739" s="12" t="s">
        <v>81</v>
      </c>
      <c r="C7739" s="12" t="s">
        <v>908</v>
      </c>
      <c r="D7739" s="12" t="s">
        <v>2611</v>
      </c>
      <c r="E7739" s="18" t="s">
        <v>28</v>
      </c>
      <c r="F7739" s="18" t="s">
        <v>0</v>
      </c>
      <c r="G7739" s="81" t="s">
        <v>0</v>
      </c>
      <c r="H7739" s="18" t="s">
        <v>29</v>
      </c>
      <c r="I7739" s="3">
        <v>100</v>
      </c>
      <c r="J7739" s="3">
        <f t="shared" si="6689"/>
        <v>630</v>
      </c>
      <c r="K7739" s="3">
        <f t="shared" si="6689"/>
        <v>530</v>
      </c>
      <c r="L7739" s="3">
        <f t="shared" si="6675"/>
        <v>0</v>
      </c>
      <c r="M7739" s="3">
        <f t="shared" si="6690"/>
        <v>0</v>
      </c>
      <c r="N7739" s="3">
        <f t="shared" si="6690"/>
        <v>0</v>
      </c>
      <c r="O7739" s="3">
        <f t="shared" si="6690"/>
        <v>0</v>
      </c>
      <c r="P7739" s="3">
        <f t="shared" si="6677"/>
        <v>530</v>
      </c>
      <c r="Q7739" s="3">
        <f t="shared" si="6672"/>
        <v>84.126984126984127</v>
      </c>
    </row>
    <row r="7740" spans="1:17">
      <c r="A7740" s="12" t="s">
        <v>2549</v>
      </c>
      <c r="B7740" s="12" t="s">
        <v>81</v>
      </c>
      <c r="C7740" s="12" t="s">
        <v>908</v>
      </c>
      <c r="D7740" s="12" t="s">
        <v>2611</v>
      </c>
      <c r="E7740" s="11">
        <v>6148</v>
      </c>
      <c r="F7740" s="12"/>
      <c r="G7740" s="84" t="s">
        <v>3095</v>
      </c>
      <c r="H7740" s="13" t="s">
        <v>35</v>
      </c>
      <c r="I7740" s="2">
        <v>100</v>
      </c>
      <c r="J7740" s="2">
        <v>630</v>
      </c>
      <c r="K7740" s="2">
        <v>530</v>
      </c>
      <c r="L7740" s="2">
        <f t="shared" si="6675"/>
        <v>0</v>
      </c>
      <c r="M7740" s="2"/>
      <c r="N7740" s="2"/>
      <c r="O7740" s="2"/>
      <c r="P7740" s="2">
        <f t="shared" si="6677"/>
        <v>530</v>
      </c>
      <c r="Q7740" s="2">
        <f t="shared" si="6672"/>
        <v>84.126984126984127</v>
      </c>
    </row>
    <row r="7741" spans="1:17" ht="22.5">
      <c r="A7741" s="17" t="s">
        <v>0</v>
      </c>
      <c r="B7741" s="17" t="s">
        <v>0</v>
      </c>
      <c r="C7741" s="17" t="s">
        <v>0</v>
      </c>
      <c r="D7741" s="18" t="s">
        <v>0</v>
      </c>
      <c r="E7741" s="18" t="s">
        <v>0</v>
      </c>
      <c r="F7741" s="18" t="s">
        <v>0</v>
      </c>
      <c r="G7741" s="81" t="s">
        <v>0</v>
      </c>
      <c r="H7741" s="24" t="s">
        <v>43</v>
      </c>
      <c r="I7741" s="29">
        <v>40000</v>
      </c>
      <c r="J7741" s="29">
        <f t="shared" ref="J7741:K7742" si="6691">SUM(J7742)</f>
        <v>0</v>
      </c>
      <c r="K7741" s="29">
        <f t="shared" si="6691"/>
        <v>0</v>
      </c>
      <c r="L7741" s="29">
        <f t="shared" si="6675"/>
        <v>0</v>
      </c>
      <c r="M7741" s="29">
        <f t="shared" ref="M7741:O7742" si="6692">SUM(M7742)</f>
        <v>0</v>
      </c>
      <c r="N7741" s="29">
        <f t="shared" si="6692"/>
        <v>0</v>
      </c>
      <c r="O7741" s="29">
        <f t="shared" si="6692"/>
        <v>0</v>
      </c>
      <c r="P7741" s="29">
        <f t="shared" si="6677"/>
        <v>0</v>
      </c>
      <c r="Q7741" s="29" t="str">
        <f t="shared" si="6672"/>
        <v>-</v>
      </c>
    </row>
    <row r="7742" spans="1:17">
      <c r="A7742" s="12" t="s">
        <v>2549</v>
      </c>
      <c r="B7742" s="12" t="s">
        <v>81</v>
      </c>
      <c r="C7742" s="12" t="s">
        <v>908</v>
      </c>
      <c r="D7742" s="12" t="s">
        <v>2611</v>
      </c>
      <c r="E7742" s="18" t="s">
        <v>37</v>
      </c>
      <c r="F7742" s="18" t="s">
        <v>0</v>
      </c>
      <c r="G7742" s="81" t="s">
        <v>0</v>
      </c>
      <c r="H7742" s="18" t="s">
        <v>38</v>
      </c>
      <c r="I7742" s="3">
        <v>40000</v>
      </c>
      <c r="J7742" s="3">
        <f t="shared" si="6691"/>
        <v>0</v>
      </c>
      <c r="K7742" s="3">
        <f t="shared" si="6691"/>
        <v>0</v>
      </c>
      <c r="L7742" s="3">
        <f t="shared" si="6675"/>
        <v>0</v>
      </c>
      <c r="M7742" s="3">
        <f t="shared" si="6692"/>
        <v>0</v>
      </c>
      <c r="N7742" s="3">
        <f t="shared" si="6692"/>
        <v>0</v>
      </c>
      <c r="O7742" s="3">
        <f t="shared" si="6692"/>
        <v>0</v>
      </c>
      <c r="P7742" s="3">
        <f t="shared" si="6677"/>
        <v>0</v>
      </c>
      <c r="Q7742" s="3" t="str">
        <f t="shared" si="6672"/>
        <v>-</v>
      </c>
    </row>
    <row r="7743" spans="1:17">
      <c r="A7743" s="12" t="s">
        <v>2549</v>
      </c>
      <c r="B7743" s="12" t="s">
        <v>81</v>
      </c>
      <c r="C7743" s="12" t="s">
        <v>908</v>
      </c>
      <c r="D7743" s="12" t="s">
        <v>2611</v>
      </c>
      <c r="E7743" s="11">
        <v>6151</v>
      </c>
      <c r="F7743" s="12"/>
      <c r="G7743" s="84" t="s">
        <v>3095</v>
      </c>
      <c r="H7743" s="13" t="s">
        <v>39</v>
      </c>
      <c r="I7743" s="2">
        <v>40000</v>
      </c>
      <c r="J7743" s="2">
        <v>0</v>
      </c>
      <c r="K7743" s="2">
        <v>0</v>
      </c>
      <c r="L7743" s="2">
        <f t="shared" si="6675"/>
        <v>0</v>
      </c>
      <c r="M7743" s="2"/>
      <c r="N7743" s="2"/>
      <c r="O7743" s="2"/>
      <c r="P7743" s="2">
        <f t="shared" si="6677"/>
        <v>0</v>
      </c>
      <c r="Q7743" s="2" t="str">
        <f t="shared" si="6672"/>
        <v>-</v>
      </c>
    </row>
    <row r="7744" spans="1:17" ht="22.5">
      <c r="A7744" s="17" t="s">
        <v>0</v>
      </c>
      <c r="B7744" s="17" t="s">
        <v>0</v>
      </c>
      <c r="C7744" s="17" t="s">
        <v>0</v>
      </c>
      <c r="D7744" s="18" t="s">
        <v>0</v>
      </c>
      <c r="E7744" s="18" t="s">
        <v>0</v>
      </c>
      <c r="F7744" s="18" t="s">
        <v>0</v>
      </c>
      <c r="G7744" s="81" t="s">
        <v>0</v>
      </c>
      <c r="H7744" s="24" t="s">
        <v>58</v>
      </c>
      <c r="I7744" s="29">
        <v>387061</v>
      </c>
      <c r="J7744" s="29">
        <f t="shared" ref="J7744:K7744" si="6693">SUM(J7745)</f>
        <v>50000</v>
      </c>
      <c r="K7744" s="29">
        <f t="shared" si="6693"/>
        <v>50000</v>
      </c>
      <c r="L7744" s="29">
        <f t="shared" si="6675"/>
        <v>0</v>
      </c>
      <c r="M7744" s="29">
        <f t="shared" ref="M7744:O7744" si="6694">SUM(M7745)</f>
        <v>0</v>
      </c>
      <c r="N7744" s="29">
        <f t="shared" si="6694"/>
        <v>0</v>
      </c>
      <c r="O7744" s="29">
        <f t="shared" si="6694"/>
        <v>0</v>
      </c>
      <c r="P7744" s="29">
        <f t="shared" si="6677"/>
        <v>50000</v>
      </c>
      <c r="Q7744" s="29">
        <f t="shared" si="6672"/>
        <v>100</v>
      </c>
    </row>
    <row r="7745" spans="1:17">
      <c r="A7745" s="12" t="s">
        <v>2549</v>
      </c>
      <c r="B7745" s="12" t="s">
        <v>81</v>
      </c>
      <c r="C7745" s="12" t="s">
        <v>908</v>
      </c>
      <c r="D7745" s="12" t="s">
        <v>2611</v>
      </c>
      <c r="E7745" s="18" t="s">
        <v>50</v>
      </c>
      <c r="F7745" s="18" t="s">
        <v>0</v>
      </c>
      <c r="G7745" s="81" t="s">
        <v>0</v>
      </c>
      <c r="H7745" s="18" t="s">
        <v>51</v>
      </c>
      <c r="I7745" s="3">
        <v>387061</v>
      </c>
      <c r="J7745" s="3">
        <f t="shared" ref="J7745" si="6695">SUM(J7746:J7751)</f>
        <v>50000</v>
      </c>
      <c r="K7745" s="3">
        <f t="shared" ref="K7745" si="6696">SUM(K7746:K7751)</f>
        <v>50000</v>
      </c>
      <c r="L7745" s="3">
        <f t="shared" si="6675"/>
        <v>0</v>
      </c>
      <c r="M7745" s="3">
        <f t="shared" ref="M7745:O7745" si="6697">SUM(M7746:M7751)</f>
        <v>0</v>
      </c>
      <c r="N7745" s="3">
        <f t="shared" si="6697"/>
        <v>0</v>
      </c>
      <c r="O7745" s="3">
        <f t="shared" si="6697"/>
        <v>0</v>
      </c>
      <c r="P7745" s="3">
        <f t="shared" si="6677"/>
        <v>50000</v>
      </c>
      <c r="Q7745" s="3">
        <f t="shared" si="6672"/>
        <v>100</v>
      </c>
    </row>
    <row r="7746" spans="1:17">
      <c r="A7746" s="12" t="s">
        <v>2549</v>
      </c>
      <c r="B7746" s="12" t="s">
        <v>81</v>
      </c>
      <c r="C7746" s="12" t="s">
        <v>908</v>
      </c>
      <c r="D7746" s="12" t="s">
        <v>2611</v>
      </c>
      <c r="E7746" s="11">
        <v>8211</v>
      </c>
      <c r="F7746" s="12"/>
      <c r="G7746" s="84" t="s">
        <v>3095</v>
      </c>
      <c r="H7746" s="13" t="s">
        <v>52</v>
      </c>
      <c r="I7746" s="2">
        <v>1000</v>
      </c>
      <c r="J7746" s="2">
        <v>0</v>
      </c>
      <c r="K7746" s="2">
        <v>0</v>
      </c>
      <c r="L7746" s="2">
        <f t="shared" si="6675"/>
        <v>0</v>
      </c>
      <c r="M7746" s="2"/>
      <c r="N7746" s="2"/>
      <c r="O7746" s="2"/>
      <c r="P7746" s="2">
        <f t="shared" si="6677"/>
        <v>0</v>
      </c>
      <c r="Q7746" s="2" t="str">
        <f t="shared" si="6672"/>
        <v>-</v>
      </c>
    </row>
    <row r="7747" spans="1:17">
      <c r="A7747" s="12" t="s">
        <v>2549</v>
      </c>
      <c r="B7747" s="12" t="s">
        <v>81</v>
      </c>
      <c r="C7747" s="12" t="s">
        <v>908</v>
      </c>
      <c r="D7747" s="12" t="s">
        <v>2611</v>
      </c>
      <c r="E7747" s="11">
        <v>8212</v>
      </c>
      <c r="F7747" s="12"/>
      <c r="G7747" s="84" t="s">
        <v>3095</v>
      </c>
      <c r="H7747" s="13" t="s">
        <v>53</v>
      </c>
      <c r="I7747" s="2">
        <v>1000</v>
      </c>
      <c r="J7747" s="2">
        <v>0</v>
      </c>
      <c r="K7747" s="2">
        <v>0</v>
      </c>
      <c r="L7747" s="2">
        <f t="shared" si="6675"/>
        <v>0</v>
      </c>
      <c r="M7747" s="2"/>
      <c r="N7747" s="2"/>
      <c r="O7747" s="2"/>
      <c r="P7747" s="2">
        <f t="shared" si="6677"/>
        <v>0</v>
      </c>
      <c r="Q7747" s="2" t="str">
        <f t="shared" si="6672"/>
        <v>-</v>
      </c>
    </row>
    <row r="7748" spans="1:17" s="99" customFormat="1">
      <c r="A7748" s="94" t="s">
        <v>2549</v>
      </c>
      <c r="B7748" s="94" t="s">
        <v>81</v>
      </c>
      <c r="C7748" s="94" t="s">
        <v>908</v>
      </c>
      <c r="D7748" s="94" t="s">
        <v>2611</v>
      </c>
      <c r="E7748" s="95">
        <v>8213</v>
      </c>
      <c r="F7748" s="94"/>
      <c r="G7748" s="96" t="s">
        <v>3095</v>
      </c>
      <c r="H7748" s="97" t="s">
        <v>54</v>
      </c>
      <c r="I7748" s="98">
        <v>132000</v>
      </c>
      <c r="J7748" s="98">
        <v>0</v>
      </c>
      <c r="K7748" s="98">
        <v>0</v>
      </c>
      <c r="L7748" s="98">
        <f t="shared" si="6675"/>
        <v>0</v>
      </c>
      <c r="M7748" s="98"/>
      <c r="N7748" s="98"/>
      <c r="O7748" s="98"/>
      <c r="P7748" s="98">
        <f t="shared" si="6677"/>
        <v>0</v>
      </c>
      <c r="Q7748" s="98" t="str">
        <f t="shared" si="6672"/>
        <v>-</v>
      </c>
    </row>
    <row r="7749" spans="1:17">
      <c r="A7749" s="12" t="s">
        <v>2549</v>
      </c>
      <c r="B7749" s="12" t="s">
        <v>81</v>
      </c>
      <c r="C7749" s="12" t="s">
        <v>908</v>
      </c>
      <c r="D7749" s="12" t="s">
        <v>2611</v>
      </c>
      <c r="E7749" s="11">
        <v>8214</v>
      </c>
      <c r="F7749" s="12"/>
      <c r="G7749" s="84" t="s">
        <v>3095</v>
      </c>
      <c r="H7749" s="13" t="s">
        <v>3128</v>
      </c>
      <c r="I7749" s="2">
        <v>0</v>
      </c>
      <c r="J7749" s="2">
        <v>0</v>
      </c>
      <c r="K7749" s="2">
        <v>0</v>
      </c>
      <c r="L7749" s="2">
        <f t="shared" si="6675"/>
        <v>0</v>
      </c>
      <c r="M7749" s="2"/>
      <c r="N7749" s="2"/>
      <c r="O7749" s="2"/>
      <c r="P7749" s="2">
        <f t="shared" si="6677"/>
        <v>0</v>
      </c>
      <c r="Q7749" s="2" t="str">
        <f t="shared" si="6672"/>
        <v>-</v>
      </c>
    </row>
    <row r="7750" spans="1:17">
      <c r="A7750" s="12" t="s">
        <v>2549</v>
      </c>
      <c r="B7750" s="12" t="s">
        <v>81</v>
      </c>
      <c r="C7750" s="12" t="s">
        <v>908</v>
      </c>
      <c r="D7750" s="12" t="s">
        <v>2611</v>
      </c>
      <c r="E7750" s="11">
        <v>8215</v>
      </c>
      <c r="F7750" s="12"/>
      <c r="G7750" s="84" t="s">
        <v>3095</v>
      </c>
      <c r="H7750" s="13" t="s">
        <v>523</v>
      </c>
      <c r="I7750" s="2">
        <v>0</v>
      </c>
      <c r="J7750" s="2">
        <v>0</v>
      </c>
      <c r="K7750" s="2">
        <v>0</v>
      </c>
      <c r="L7750" s="2">
        <f t="shared" si="6675"/>
        <v>0</v>
      </c>
      <c r="M7750" s="2"/>
      <c r="N7750" s="2"/>
      <c r="O7750" s="2"/>
      <c r="P7750" s="2">
        <f t="shared" si="6677"/>
        <v>0</v>
      </c>
      <c r="Q7750" s="2" t="str">
        <f t="shared" si="6672"/>
        <v>-</v>
      </c>
    </row>
    <row r="7751" spans="1:17" s="99" customFormat="1">
      <c r="A7751" s="94" t="s">
        <v>2549</v>
      </c>
      <c r="B7751" s="94" t="s">
        <v>81</v>
      </c>
      <c r="C7751" s="94" t="s">
        <v>908</v>
      </c>
      <c r="D7751" s="94" t="s">
        <v>2611</v>
      </c>
      <c r="E7751" s="95">
        <v>8216</v>
      </c>
      <c r="F7751" s="94"/>
      <c r="G7751" s="96" t="s">
        <v>3095</v>
      </c>
      <c r="H7751" s="97" t="s">
        <v>57</v>
      </c>
      <c r="I7751" s="98">
        <v>253061</v>
      </c>
      <c r="J7751" s="98">
        <v>50000</v>
      </c>
      <c r="K7751" s="98">
        <v>50000</v>
      </c>
      <c r="L7751" s="98">
        <f t="shared" si="6675"/>
        <v>0</v>
      </c>
      <c r="M7751" s="98"/>
      <c r="N7751" s="98"/>
      <c r="O7751" s="98"/>
      <c r="P7751" s="98">
        <f t="shared" si="6677"/>
        <v>50000</v>
      </c>
      <c r="Q7751" s="98">
        <f t="shared" si="6672"/>
        <v>100</v>
      </c>
    </row>
    <row r="7752" spans="1:17" ht="22.5">
      <c r="A7752" s="13" t="s">
        <v>0</v>
      </c>
      <c r="B7752" s="13" t="s">
        <v>0</v>
      </c>
      <c r="C7752" s="13" t="s">
        <v>0</v>
      </c>
      <c r="D7752" s="13" t="s">
        <v>0</v>
      </c>
      <c r="E7752" s="13" t="s">
        <v>0</v>
      </c>
      <c r="F7752" s="13" t="s">
        <v>0</v>
      </c>
      <c r="G7752" s="84" t="s">
        <v>0</v>
      </c>
      <c r="H7752" s="24" t="s">
        <v>2620</v>
      </c>
      <c r="I7752" s="29">
        <v>2367727</v>
      </c>
      <c r="J7752" s="29">
        <f t="shared" ref="J7752:K7752" si="6698">SUM(J7744,J7741,J7738,J7714)</f>
        <v>1377406</v>
      </c>
      <c r="K7752" s="29">
        <f t="shared" si="6698"/>
        <v>906274.75</v>
      </c>
      <c r="L7752" s="29">
        <f t="shared" si="6675"/>
        <v>232254</v>
      </c>
      <c r="M7752" s="29">
        <f t="shared" ref="M7752:O7752" si="6699">SUM(M7744,M7741,M7738,M7714)</f>
        <v>77418</v>
      </c>
      <c r="N7752" s="29">
        <f t="shared" si="6699"/>
        <v>77418</v>
      </c>
      <c r="O7752" s="29">
        <f t="shared" si="6699"/>
        <v>77418</v>
      </c>
      <c r="P7752" s="29">
        <f t="shared" si="6677"/>
        <v>1138528.75</v>
      </c>
      <c r="Q7752" s="29">
        <f t="shared" si="6672"/>
        <v>82.657455390785287</v>
      </c>
    </row>
    <row r="7753" spans="1:17" ht="15.75" thickBot="1">
      <c r="A7753" s="13" t="s">
        <v>0</v>
      </c>
      <c r="B7753" s="13" t="s">
        <v>0</v>
      </c>
      <c r="C7753" s="13" t="s">
        <v>0</v>
      </c>
      <c r="D7753" s="13" t="s">
        <v>0</v>
      </c>
      <c r="E7753" s="13" t="s">
        <v>0</v>
      </c>
      <c r="F7753" s="13" t="s">
        <v>0</v>
      </c>
      <c r="G7753" s="84" t="s">
        <v>0</v>
      </c>
      <c r="H7753" s="18" t="s">
        <v>125</v>
      </c>
      <c r="I7753" s="3">
        <v>34</v>
      </c>
      <c r="J7753" s="3">
        <v>34</v>
      </c>
      <c r="K7753" s="3">
        <v>0</v>
      </c>
      <c r="L7753" s="3">
        <f t="shared" si="6675"/>
        <v>0</v>
      </c>
      <c r="M7753" s="3"/>
      <c r="N7753" s="3"/>
      <c r="O7753" s="3"/>
      <c r="P7753" s="3">
        <f t="shared" si="6677"/>
        <v>0</v>
      </c>
      <c r="Q7753" s="3">
        <f t="shared" si="6672"/>
        <v>0</v>
      </c>
    </row>
    <row r="7754" spans="1:17" ht="45.75" thickBot="1">
      <c r="A7754" s="109" t="s">
        <v>0</v>
      </c>
      <c r="B7754" s="109" t="s">
        <v>0</v>
      </c>
      <c r="C7754" s="109" t="s">
        <v>0</v>
      </c>
      <c r="D7754" s="109" t="s">
        <v>0</v>
      </c>
      <c r="E7754" s="109" t="s">
        <v>0</v>
      </c>
      <c r="F7754" s="109" t="s">
        <v>0</v>
      </c>
      <c r="G7754" s="121" t="s">
        <v>0</v>
      </c>
      <c r="H7754" s="1" t="s">
        <v>126</v>
      </c>
      <c r="I7754" s="1" t="s">
        <v>3016</v>
      </c>
      <c r="J7754" s="1" t="s">
        <v>3199</v>
      </c>
      <c r="K7754" s="1" t="s">
        <v>3198</v>
      </c>
      <c r="L7754" s="1" t="s">
        <v>3191</v>
      </c>
      <c r="M7754" s="1" t="s">
        <v>3193</v>
      </c>
      <c r="N7754" s="1" t="s">
        <v>3194</v>
      </c>
      <c r="O7754" s="1" t="s">
        <v>3195</v>
      </c>
      <c r="P7754" s="1" t="s">
        <v>3192</v>
      </c>
      <c r="Q7754" s="1" t="s">
        <v>3185</v>
      </c>
    </row>
    <row r="7755" spans="1:17">
      <c r="A7755" s="110"/>
      <c r="B7755" s="110"/>
      <c r="C7755" s="110"/>
      <c r="D7755" s="110"/>
      <c r="E7755" s="110"/>
      <c r="F7755" s="110"/>
      <c r="G7755" s="122"/>
      <c r="H7755" s="26" t="s">
        <v>0</v>
      </c>
      <c r="I7755" s="28">
        <v>1</v>
      </c>
      <c r="J7755" s="28">
        <v>2</v>
      </c>
      <c r="K7755" s="28">
        <v>3</v>
      </c>
      <c r="L7755" s="28" t="s">
        <v>3186</v>
      </c>
      <c r="M7755" s="28">
        <v>5</v>
      </c>
      <c r="N7755" s="28">
        <v>6</v>
      </c>
      <c r="O7755" s="28">
        <v>7</v>
      </c>
      <c r="P7755" s="28" t="s">
        <v>3187</v>
      </c>
      <c r="Q7755" s="28">
        <v>9</v>
      </c>
    </row>
    <row r="7756" spans="1:17">
      <c r="A7756" s="110"/>
      <c r="B7756" s="110"/>
      <c r="C7756" s="110"/>
      <c r="D7756" s="110"/>
      <c r="E7756" s="110"/>
      <c r="F7756" s="110"/>
      <c r="G7756" s="122"/>
      <c r="H7756" s="8" t="s">
        <v>2621</v>
      </c>
      <c r="I7756" s="9">
        <v>2367727</v>
      </c>
      <c r="J7756" s="9">
        <f t="shared" ref="J7756" si="6700">SUM(J7752)</f>
        <v>1377406</v>
      </c>
      <c r="K7756" s="9">
        <f t="shared" ref="K7756" si="6701">SUM(K7752)</f>
        <v>906274.75</v>
      </c>
      <c r="L7756" s="9">
        <f t="shared" ref="L7756:L7757" si="6702">M7756+N7756+O7756</f>
        <v>232254</v>
      </c>
      <c r="M7756" s="9">
        <f t="shared" ref="M7756:O7756" si="6703">SUM(M7752)</f>
        <v>77418</v>
      </c>
      <c r="N7756" s="9">
        <f t="shared" si="6703"/>
        <v>77418</v>
      </c>
      <c r="O7756" s="9">
        <f t="shared" si="6703"/>
        <v>77418</v>
      </c>
      <c r="P7756" s="9">
        <f t="shared" ref="P7756:P7757" si="6704">SUM(K7756+L7756)</f>
        <v>1138528.75</v>
      </c>
      <c r="Q7756" s="9">
        <f t="shared" si="6672"/>
        <v>82.657455390785287</v>
      </c>
    </row>
    <row r="7757" spans="1:17">
      <c r="A7757" s="110"/>
      <c r="B7757" s="110"/>
      <c r="C7757" s="110"/>
      <c r="D7757" s="110"/>
      <c r="E7757" s="110"/>
      <c r="F7757" s="110"/>
      <c r="G7757" s="122"/>
      <c r="H7757" s="10" t="s">
        <v>68</v>
      </c>
      <c r="I7757" s="9">
        <v>2367727</v>
      </c>
      <c r="J7757" s="9">
        <f t="shared" ref="J7757" si="6705">SUM(J7756)</f>
        <v>1377406</v>
      </c>
      <c r="K7757" s="9">
        <f t="shared" ref="K7757" si="6706">SUM(K7756)</f>
        <v>906274.75</v>
      </c>
      <c r="L7757" s="9">
        <f t="shared" si="6702"/>
        <v>232254</v>
      </c>
      <c r="M7757" s="9">
        <f t="shared" ref="M7757:O7757" si="6707">SUM(M7756)</f>
        <v>77418</v>
      </c>
      <c r="N7757" s="9">
        <f t="shared" si="6707"/>
        <v>77418</v>
      </c>
      <c r="O7757" s="9">
        <f t="shared" si="6707"/>
        <v>77418</v>
      </c>
      <c r="P7757" s="9">
        <f t="shared" si="6704"/>
        <v>1138528.75</v>
      </c>
      <c r="Q7757" s="9">
        <f t="shared" si="6672"/>
        <v>82.657455390785287</v>
      </c>
    </row>
    <row r="7758" spans="1:17">
      <c r="A7758" s="111"/>
      <c r="B7758" s="111"/>
      <c r="C7758" s="111"/>
      <c r="D7758" s="111"/>
      <c r="E7758" s="111"/>
      <c r="F7758" s="111"/>
      <c r="G7758" s="123"/>
      <c r="Q7758" t="str">
        <f t="shared" si="6672"/>
        <v>-</v>
      </c>
    </row>
    <row r="7759" spans="1:17">
      <c r="A7759" s="13" t="s">
        <v>0</v>
      </c>
      <c r="B7759" s="13" t="s">
        <v>0</v>
      </c>
      <c r="C7759" s="13" t="s">
        <v>0</v>
      </c>
      <c r="D7759" s="13" t="s">
        <v>0</v>
      </c>
      <c r="E7759" s="13" t="s">
        <v>0</v>
      </c>
      <c r="F7759" s="13" t="s">
        <v>0</v>
      </c>
      <c r="G7759" s="84" t="s">
        <v>0</v>
      </c>
      <c r="H7759" s="27" t="s">
        <v>0</v>
      </c>
      <c r="I7759" s="27"/>
      <c r="J7759" s="27"/>
      <c r="K7759" s="27"/>
      <c r="L7759" s="27"/>
      <c r="M7759" s="27"/>
      <c r="N7759" s="27"/>
      <c r="O7759" s="27"/>
      <c r="P7759" s="27"/>
      <c r="Q7759" s="27" t="str">
        <f t="shared" si="6672"/>
        <v>-</v>
      </c>
    </row>
    <row r="7760" spans="1:17">
      <c r="A7760" s="13" t="s">
        <v>0</v>
      </c>
      <c r="B7760" s="13" t="s">
        <v>0</v>
      </c>
      <c r="C7760" s="13" t="s">
        <v>0</v>
      </c>
      <c r="D7760" s="13" t="s">
        <v>0</v>
      </c>
      <c r="E7760" s="13" t="s">
        <v>0</v>
      </c>
      <c r="F7760" s="13" t="s">
        <v>0</v>
      </c>
      <c r="G7760" s="84" t="s">
        <v>0</v>
      </c>
      <c r="H7760" s="24" t="s">
        <v>2622</v>
      </c>
      <c r="I7760" s="29">
        <v>80162307</v>
      </c>
      <c r="J7760" s="29">
        <f t="shared" ref="J7760" si="6708">SUM(J7752,J7698)</f>
        <v>42781584</v>
      </c>
      <c r="K7760" s="29">
        <f t="shared" ref="K7760" si="6709">SUM(K7752,K7698)</f>
        <v>26625264.75</v>
      </c>
      <c r="L7760" s="29">
        <f t="shared" ref="L7760:L7761" si="6710">M7760+N7760+O7760</f>
        <v>12148829</v>
      </c>
      <c r="M7760" s="29">
        <f t="shared" ref="M7760:O7760" si="6711">SUM(M7752,M7698)</f>
        <v>4888943</v>
      </c>
      <c r="N7760" s="29">
        <f t="shared" si="6711"/>
        <v>4063943</v>
      </c>
      <c r="O7760" s="29">
        <f t="shared" si="6711"/>
        <v>3195943</v>
      </c>
      <c r="P7760" s="29">
        <f t="shared" ref="P7760:P7761" si="6712">SUM(K7760+L7760)</f>
        <v>38774093.75</v>
      </c>
      <c r="Q7760" s="29">
        <f t="shared" si="6672"/>
        <v>90.632674447023746</v>
      </c>
    </row>
    <row r="7761" spans="1:17">
      <c r="A7761" s="13" t="s">
        <v>0</v>
      </c>
      <c r="B7761" s="13" t="s">
        <v>0</v>
      </c>
      <c r="C7761" s="13" t="s">
        <v>0</v>
      </c>
      <c r="D7761" s="13" t="s">
        <v>0</v>
      </c>
      <c r="E7761" s="13" t="s">
        <v>0</v>
      </c>
      <c r="F7761" s="13" t="s">
        <v>0</v>
      </c>
      <c r="G7761" s="84" t="s">
        <v>0</v>
      </c>
      <c r="H7761" s="18" t="s">
        <v>125</v>
      </c>
      <c r="I7761" s="3">
        <v>126</v>
      </c>
      <c r="J7761" s="3">
        <f>J7699+J7753</f>
        <v>126</v>
      </c>
      <c r="K7761" s="3">
        <f>K7699+K7753</f>
        <v>0</v>
      </c>
      <c r="L7761" s="3">
        <f t="shared" si="6710"/>
        <v>0</v>
      </c>
      <c r="M7761" s="3">
        <f>M7699+M7753</f>
        <v>0</v>
      </c>
      <c r="N7761" s="3">
        <f t="shared" ref="N7761:O7761" si="6713">N7699+N7753</f>
        <v>0</v>
      </c>
      <c r="O7761" s="3">
        <f t="shared" si="6713"/>
        <v>0</v>
      </c>
      <c r="P7761" s="3">
        <f t="shared" si="6712"/>
        <v>0</v>
      </c>
      <c r="Q7761" s="3">
        <f t="shared" si="6672"/>
        <v>0</v>
      </c>
    </row>
    <row r="7762" spans="1:17">
      <c r="A7762" s="13" t="s">
        <v>0</v>
      </c>
      <c r="B7762" s="13" t="s">
        <v>0</v>
      </c>
      <c r="C7762" s="13" t="s">
        <v>0</v>
      </c>
      <c r="D7762" s="13" t="s">
        <v>0</v>
      </c>
      <c r="E7762" s="13" t="s">
        <v>0</v>
      </c>
      <c r="F7762" s="13" t="s">
        <v>0</v>
      </c>
      <c r="G7762" s="84" t="s">
        <v>0</v>
      </c>
      <c r="H7762" s="7" t="s">
        <v>0</v>
      </c>
      <c r="I7762" s="30"/>
      <c r="J7762" s="30"/>
      <c r="K7762" s="30"/>
      <c r="L7762" s="30"/>
      <c r="M7762" s="30"/>
      <c r="N7762" s="30"/>
      <c r="O7762" s="30"/>
      <c r="P7762" s="30"/>
      <c r="Q7762" s="30" t="str">
        <f t="shared" si="6672"/>
        <v>-</v>
      </c>
    </row>
    <row r="7763" spans="1:17">
      <c r="A7763" s="13" t="s">
        <v>0</v>
      </c>
      <c r="B7763" s="13" t="s">
        <v>0</v>
      </c>
      <c r="C7763" s="13" t="s">
        <v>0</v>
      </c>
      <c r="D7763" s="13" t="s">
        <v>0</v>
      </c>
      <c r="E7763" s="13" t="s">
        <v>0</v>
      </c>
      <c r="F7763" s="13" t="s">
        <v>0</v>
      </c>
      <c r="G7763" s="84" t="s">
        <v>0</v>
      </c>
      <c r="H7763" s="24" t="s">
        <v>2623</v>
      </c>
      <c r="I7763" s="31">
        <v>80162307</v>
      </c>
      <c r="J7763" s="31">
        <f t="shared" ref="J7763" si="6714">SUM(J7760)</f>
        <v>42781584</v>
      </c>
      <c r="K7763" s="31">
        <f t="shared" ref="K7763" si="6715">SUM(K7760)</f>
        <v>26625264.75</v>
      </c>
      <c r="L7763" s="31">
        <f t="shared" ref="L7763:L7764" si="6716">M7763+N7763+O7763</f>
        <v>12148829</v>
      </c>
      <c r="M7763" s="31">
        <f t="shared" ref="M7763:O7763" si="6717">SUM(M7760)</f>
        <v>4888943</v>
      </c>
      <c r="N7763" s="31">
        <f t="shared" si="6717"/>
        <v>4063943</v>
      </c>
      <c r="O7763" s="31">
        <f t="shared" si="6717"/>
        <v>3195943</v>
      </c>
      <c r="P7763" s="31">
        <f t="shared" ref="P7763:P7764" si="6718">SUM(K7763+L7763)</f>
        <v>38774093.75</v>
      </c>
      <c r="Q7763" s="31">
        <f t="shared" si="6672"/>
        <v>90.632674447023746</v>
      </c>
    </row>
    <row r="7764" spans="1:17">
      <c r="A7764" s="13" t="s">
        <v>0</v>
      </c>
      <c r="B7764" s="13" t="s">
        <v>0</v>
      </c>
      <c r="C7764" s="13" t="s">
        <v>0</v>
      </c>
      <c r="D7764" s="13" t="s">
        <v>0</v>
      </c>
      <c r="E7764" s="13" t="s">
        <v>0</v>
      </c>
      <c r="F7764" s="13" t="s">
        <v>0</v>
      </c>
      <c r="G7764" s="84" t="s">
        <v>0</v>
      </c>
      <c r="H7764" s="18" t="s">
        <v>155</v>
      </c>
      <c r="I7764" s="3">
        <v>126</v>
      </c>
      <c r="J7764" s="3">
        <f>J7761</f>
        <v>126</v>
      </c>
      <c r="K7764" s="3">
        <f>K7761</f>
        <v>0</v>
      </c>
      <c r="L7764" s="3">
        <f t="shared" si="6716"/>
        <v>0</v>
      </c>
      <c r="M7764" s="3">
        <f>M7761</f>
        <v>0</v>
      </c>
      <c r="N7764" s="3">
        <f t="shared" ref="N7764:O7764" si="6719">N7761</f>
        <v>0</v>
      </c>
      <c r="O7764" s="3">
        <f t="shared" si="6719"/>
        <v>0</v>
      </c>
      <c r="P7764" s="3">
        <f t="shared" si="6718"/>
        <v>0</v>
      </c>
      <c r="Q7764" s="3">
        <f t="shared" si="6672"/>
        <v>0</v>
      </c>
    </row>
    <row r="7765" spans="1:17">
      <c r="A7765" s="17" t="s">
        <v>2624</v>
      </c>
      <c r="B7765" s="18" t="s">
        <v>0</v>
      </c>
      <c r="C7765" s="18" t="s">
        <v>0</v>
      </c>
      <c r="D7765" s="18" t="s">
        <v>0</v>
      </c>
      <c r="E7765" s="18" t="s">
        <v>0</v>
      </c>
      <c r="F7765" s="18" t="s">
        <v>0</v>
      </c>
      <c r="G7765" s="81" t="s">
        <v>0</v>
      </c>
      <c r="H7765" s="18" t="s">
        <v>2625</v>
      </c>
      <c r="I7765" s="11"/>
      <c r="J7765" s="11"/>
      <c r="K7765" s="11"/>
      <c r="L7765" s="11"/>
      <c r="M7765" s="11"/>
      <c r="N7765" s="11"/>
      <c r="O7765" s="11"/>
      <c r="P7765" s="11"/>
      <c r="Q7765" s="11" t="str">
        <f t="shared" si="6672"/>
        <v>-</v>
      </c>
    </row>
    <row r="7766" spans="1:17" ht="15.75" thickBot="1">
      <c r="A7766" s="17" t="s">
        <v>2624</v>
      </c>
      <c r="B7766" s="17" t="s">
        <v>81</v>
      </c>
      <c r="C7766" s="12" t="s">
        <v>0</v>
      </c>
      <c r="D7766" s="12" t="s">
        <v>0</v>
      </c>
      <c r="E7766" s="18" t="s">
        <v>0</v>
      </c>
      <c r="F7766" s="18" t="s">
        <v>0</v>
      </c>
      <c r="G7766" s="81" t="s">
        <v>0</v>
      </c>
      <c r="H7766" s="18" t="s">
        <v>0</v>
      </c>
      <c r="I7766" s="11"/>
      <c r="J7766" s="11"/>
      <c r="K7766" s="11"/>
      <c r="L7766" s="11"/>
      <c r="M7766" s="11"/>
      <c r="N7766" s="11"/>
      <c r="O7766" s="11"/>
      <c r="P7766" s="11"/>
      <c r="Q7766" s="11" t="str">
        <f t="shared" si="6672"/>
        <v>-</v>
      </c>
    </row>
    <row r="7767" spans="1:17" ht="45.75" thickBot="1">
      <c r="A7767" s="1" t="s">
        <v>82</v>
      </c>
      <c r="B7767" s="1" t="s">
        <v>83</v>
      </c>
      <c r="C7767" s="1" t="s">
        <v>84</v>
      </c>
      <c r="D7767" s="19" t="s">
        <v>0</v>
      </c>
      <c r="E7767" s="1" t="s">
        <v>85</v>
      </c>
      <c r="F7767" s="1" t="s">
        <v>86</v>
      </c>
      <c r="G7767" s="82" t="s">
        <v>87</v>
      </c>
      <c r="H7767" s="1" t="s">
        <v>1</v>
      </c>
      <c r="I7767" s="1" t="s">
        <v>3016</v>
      </c>
      <c r="J7767" s="1" t="s">
        <v>3199</v>
      </c>
      <c r="K7767" s="1" t="s">
        <v>3198</v>
      </c>
      <c r="L7767" s="1" t="s">
        <v>3191</v>
      </c>
      <c r="M7767" s="1" t="s">
        <v>3193</v>
      </c>
      <c r="N7767" s="1" t="s">
        <v>3194</v>
      </c>
      <c r="O7767" s="1" t="s">
        <v>3195</v>
      </c>
      <c r="P7767" s="1" t="s">
        <v>3192</v>
      </c>
      <c r="Q7767" s="1" t="s">
        <v>3185</v>
      </c>
    </row>
    <row r="7768" spans="1:17">
      <c r="A7768" s="20" t="s">
        <v>0</v>
      </c>
      <c r="B7768" s="20" t="s">
        <v>0</v>
      </c>
      <c r="C7768" s="20" t="s">
        <v>0</v>
      </c>
      <c r="D7768" s="21" t="s">
        <v>0</v>
      </c>
      <c r="E7768" s="21" t="s">
        <v>0</v>
      </c>
      <c r="F7768" s="22" t="s">
        <v>0</v>
      </c>
      <c r="G7768" s="83" t="s">
        <v>0</v>
      </c>
      <c r="H7768" s="23" t="s">
        <v>0</v>
      </c>
      <c r="I7768" s="28">
        <v>1</v>
      </c>
      <c r="J7768" s="28">
        <v>2</v>
      </c>
      <c r="K7768" s="28">
        <v>3</v>
      </c>
      <c r="L7768" s="28" t="s">
        <v>3186</v>
      </c>
      <c r="M7768" s="28">
        <v>5</v>
      </c>
      <c r="N7768" s="28">
        <v>6</v>
      </c>
      <c r="O7768" s="28">
        <v>7</v>
      </c>
      <c r="P7768" s="28" t="s">
        <v>3187</v>
      </c>
      <c r="Q7768" s="28">
        <v>9</v>
      </c>
    </row>
    <row r="7769" spans="1:17">
      <c r="A7769" s="17" t="s">
        <v>2624</v>
      </c>
      <c r="B7769" s="17" t="s">
        <v>81</v>
      </c>
      <c r="C7769" s="12" t="s">
        <v>88</v>
      </c>
      <c r="D7769" s="12" t="s">
        <v>2626</v>
      </c>
      <c r="E7769" s="18" t="s">
        <v>0</v>
      </c>
      <c r="F7769" s="18" t="s">
        <v>0</v>
      </c>
      <c r="G7769" s="81" t="s">
        <v>0</v>
      </c>
      <c r="H7769" s="18" t="s">
        <v>2625</v>
      </c>
      <c r="I7769" s="11"/>
      <c r="J7769" s="11"/>
      <c r="K7769" s="11"/>
      <c r="L7769" s="11"/>
      <c r="M7769" s="11"/>
      <c r="N7769" s="11"/>
      <c r="O7769" s="11"/>
      <c r="P7769" s="11"/>
      <c r="Q7769" s="11" t="str">
        <f t="shared" si="6672"/>
        <v>-</v>
      </c>
    </row>
    <row r="7770" spans="1:17" ht="22.5">
      <c r="A7770" s="17" t="s">
        <v>0</v>
      </c>
      <c r="B7770" s="17" t="s">
        <v>0</v>
      </c>
      <c r="C7770" s="17" t="s">
        <v>0</v>
      </c>
      <c r="D7770" s="18" t="s">
        <v>0</v>
      </c>
      <c r="E7770" s="18" t="s">
        <v>0</v>
      </c>
      <c r="F7770" s="18" t="s">
        <v>0</v>
      </c>
      <c r="G7770" s="81" t="s">
        <v>0</v>
      </c>
      <c r="H7770" s="24" t="s">
        <v>27</v>
      </c>
      <c r="I7770" s="29">
        <v>1078326</v>
      </c>
      <c r="J7770" s="29">
        <f t="shared" ref="J7770" si="6720">SUM(J7771,J7779,J7781)</f>
        <v>1073102</v>
      </c>
      <c r="K7770" s="29">
        <f t="shared" ref="K7770" si="6721">SUM(K7771,K7779,K7781)</f>
        <v>616360</v>
      </c>
      <c r="L7770" s="29">
        <f t="shared" ref="L7770:L7823" si="6722">M7770+N7770+O7770</f>
        <v>239400</v>
      </c>
      <c r="M7770" s="29">
        <f t="shared" ref="M7770:O7770" si="6723">SUM(M7771,M7779,M7781)</f>
        <v>78300</v>
      </c>
      <c r="N7770" s="29">
        <f t="shared" si="6723"/>
        <v>74800</v>
      </c>
      <c r="O7770" s="29">
        <f t="shared" si="6723"/>
        <v>86300</v>
      </c>
      <c r="P7770" s="29">
        <f t="shared" ref="P7770:P7823" si="6724">SUM(K7770+L7770)</f>
        <v>855760</v>
      </c>
      <c r="Q7770" s="29">
        <f t="shared" si="6672"/>
        <v>79.746380120435902</v>
      </c>
    </row>
    <row r="7771" spans="1:17">
      <c r="A7771" s="12" t="s">
        <v>2624</v>
      </c>
      <c r="B7771" s="12" t="s">
        <v>81</v>
      </c>
      <c r="C7771" s="12" t="s">
        <v>88</v>
      </c>
      <c r="D7771" s="12" t="s">
        <v>2626</v>
      </c>
      <c r="E7771" s="18" t="s">
        <v>2</v>
      </c>
      <c r="F7771" s="18" t="s">
        <v>0</v>
      </c>
      <c r="G7771" s="81" t="s">
        <v>0</v>
      </c>
      <c r="H7771" s="18" t="s">
        <v>3</v>
      </c>
      <c r="I7771" s="3">
        <v>682284</v>
      </c>
      <c r="J7771" s="3">
        <f t="shared" ref="J7771" si="6725">SUM(J7772:J7773)</f>
        <v>682060</v>
      </c>
      <c r="K7771" s="3">
        <f t="shared" ref="K7771" si="6726">SUM(K7772:K7773)</f>
        <v>367627</v>
      </c>
      <c r="L7771" s="3">
        <f t="shared" si="6722"/>
        <v>167000</v>
      </c>
      <c r="M7771" s="3">
        <f t="shared" ref="M7771:O7771" si="6727">SUM(M7772:M7773)</f>
        <v>54000</v>
      </c>
      <c r="N7771" s="3">
        <f t="shared" si="6727"/>
        <v>54000</v>
      </c>
      <c r="O7771" s="3">
        <f t="shared" si="6727"/>
        <v>59000</v>
      </c>
      <c r="P7771" s="3">
        <f t="shared" si="6724"/>
        <v>534627</v>
      </c>
      <c r="Q7771" s="3">
        <f t="shared" si="6672"/>
        <v>78.384159751341514</v>
      </c>
    </row>
    <row r="7772" spans="1:17">
      <c r="A7772" s="12" t="s">
        <v>2624</v>
      </c>
      <c r="B7772" s="12" t="s">
        <v>81</v>
      </c>
      <c r="C7772" s="12" t="s">
        <v>88</v>
      </c>
      <c r="D7772" s="12" t="s">
        <v>2626</v>
      </c>
      <c r="E7772" s="11">
        <v>6111</v>
      </c>
      <c r="F7772" s="12"/>
      <c r="G7772" s="84" t="s">
        <v>3113</v>
      </c>
      <c r="H7772" s="13" t="s">
        <v>4</v>
      </c>
      <c r="I7772" s="2">
        <v>619884</v>
      </c>
      <c r="J7772" s="2">
        <v>619884</v>
      </c>
      <c r="K7772" s="2">
        <v>330423</v>
      </c>
      <c r="L7772" s="2">
        <f t="shared" si="6722"/>
        <v>155000</v>
      </c>
      <c r="M7772" s="2">
        <v>50000</v>
      </c>
      <c r="N7772" s="2">
        <v>50000</v>
      </c>
      <c r="O7772" s="2">
        <v>55000</v>
      </c>
      <c r="P7772" s="2">
        <f t="shared" si="6724"/>
        <v>485423</v>
      </c>
      <c r="Q7772" s="2">
        <f t="shared" si="6672"/>
        <v>78.308683560149959</v>
      </c>
    </row>
    <row r="7773" spans="1:17">
      <c r="A7773" s="17" t="s">
        <v>2624</v>
      </c>
      <c r="B7773" s="17" t="s">
        <v>81</v>
      </c>
      <c r="C7773" s="17" t="s">
        <v>88</v>
      </c>
      <c r="D7773" s="17" t="s">
        <v>2626</v>
      </c>
      <c r="E7773" s="17" t="s">
        <v>91</v>
      </c>
      <c r="F7773" s="12" t="s">
        <v>0</v>
      </c>
      <c r="G7773" s="84" t="s">
        <v>0</v>
      </c>
      <c r="H7773" s="18" t="s">
        <v>5</v>
      </c>
      <c r="I7773" s="3">
        <v>62400</v>
      </c>
      <c r="J7773" s="3">
        <f t="shared" ref="J7773:K7773" si="6728">SUM(J7774:J7778)</f>
        <v>62176</v>
      </c>
      <c r="K7773" s="3">
        <f t="shared" si="6728"/>
        <v>37204</v>
      </c>
      <c r="L7773" s="3">
        <f t="shared" si="6722"/>
        <v>12000</v>
      </c>
      <c r="M7773" s="3">
        <f t="shared" ref="M7773:O7773" si="6729">SUM(M7774:M7778)</f>
        <v>4000</v>
      </c>
      <c r="N7773" s="3">
        <f t="shared" si="6729"/>
        <v>4000</v>
      </c>
      <c r="O7773" s="3">
        <f t="shared" si="6729"/>
        <v>4000</v>
      </c>
      <c r="P7773" s="3">
        <f t="shared" si="6724"/>
        <v>49204</v>
      </c>
      <c r="Q7773" s="3">
        <f t="shared" ref="Q7773:Q7834" si="6730">IF(J7773=0,"-",P7773/J7773*100)</f>
        <v>79.136644364384964</v>
      </c>
    </row>
    <row r="7774" spans="1:17">
      <c r="A7774" s="12" t="s">
        <v>2624</v>
      </c>
      <c r="B7774" s="12" t="s">
        <v>81</v>
      </c>
      <c r="C7774" s="12" t="s">
        <v>88</v>
      </c>
      <c r="D7774" s="12" t="s">
        <v>2626</v>
      </c>
      <c r="E7774" s="11">
        <v>6112</v>
      </c>
      <c r="F7774" s="12" t="s">
        <v>2627</v>
      </c>
      <c r="G7774" s="84" t="s">
        <v>3113</v>
      </c>
      <c r="H7774" s="13" t="s">
        <v>9</v>
      </c>
      <c r="I7774" s="2">
        <v>10000</v>
      </c>
      <c r="J7774" s="2">
        <v>10000</v>
      </c>
      <c r="K7774" s="2">
        <v>5226</v>
      </c>
      <c r="L7774" s="2">
        <f t="shared" si="6722"/>
        <v>3000</v>
      </c>
      <c r="M7774" s="2">
        <v>1000</v>
      </c>
      <c r="N7774" s="2">
        <v>1000</v>
      </c>
      <c r="O7774" s="2">
        <v>1000</v>
      </c>
      <c r="P7774" s="2">
        <f t="shared" si="6724"/>
        <v>8226</v>
      </c>
      <c r="Q7774" s="2">
        <f t="shared" si="6730"/>
        <v>82.26</v>
      </c>
    </row>
    <row r="7775" spans="1:17">
      <c r="A7775" s="12" t="s">
        <v>2624</v>
      </c>
      <c r="B7775" s="12" t="s">
        <v>81</v>
      </c>
      <c r="C7775" s="12" t="s">
        <v>88</v>
      </c>
      <c r="D7775" s="12" t="s">
        <v>2626</v>
      </c>
      <c r="E7775" s="11">
        <v>6112</v>
      </c>
      <c r="F7775" s="12" t="s">
        <v>2628</v>
      </c>
      <c r="G7775" s="84" t="s">
        <v>3113</v>
      </c>
      <c r="H7775" s="13" t="s">
        <v>10</v>
      </c>
      <c r="I7775" s="2">
        <v>36400</v>
      </c>
      <c r="J7775" s="2">
        <v>36400</v>
      </c>
      <c r="K7775" s="2">
        <v>18202</v>
      </c>
      <c r="L7775" s="2">
        <f t="shared" si="6722"/>
        <v>9000</v>
      </c>
      <c r="M7775" s="2">
        <v>3000</v>
      </c>
      <c r="N7775" s="2">
        <v>3000</v>
      </c>
      <c r="O7775" s="2">
        <v>3000</v>
      </c>
      <c r="P7775" s="2">
        <f t="shared" si="6724"/>
        <v>27202</v>
      </c>
      <c r="Q7775" s="2">
        <f t="shared" si="6730"/>
        <v>74.730769230769241</v>
      </c>
    </row>
    <row r="7776" spans="1:17">
      <c r="A7776" s="12" t="s">
        <v>2624</v>
      </c>
      <c r="B7776" s="12" t="s">
        <v>81</v>
      </c>
      <c r="C7776" s="12" t="s">
        <v>88</v>
      </c>
      <c r="D7776" s="12" t="s">
        <v>2626</v>
      </c>
      <c r="E7776" s="11">
        <v>6112</v>
      </c>
      <c r="F7776" s="12" t="s">
        <v>2629</v>
      </c>
      <c r="G7776" s="84" t="s">
        <v>3113</v>
      </c>
      <c r="H7776" s="13" t="s">
        <v>7</v>
      </c>
      <c r="I7776" s="2">
        <v>10000</v>
      </c>
      <c r="J7776" s="2">
        <v>9776</v>
      </c>
      <c r="K7776" s="2">
        <v>9776</v>
      </c>
      <c r="L7776" s="2">
        <f t="shared" si="6722"/>
        <v>0</v>
      </c>
      <c r="M7776" s="2">
        <v>0</v>
      </c>
      <c r="N7776" s="2">
        <v>0</v>
      </c>
      <c r="O7776" s="2"/>
      <c r="P7776" s="2">
        <f t="shared" si="6724"/>
        <v>9776</v>
      </c>
      <c r="Q7776" s="2">
        <f t="shared" si="6730"/>
        <v>100</v>
      </c>
    </row>
    <row r="7777" spans="1:17">
      <c r="A7777" s="12" t="s">
        <v>2624</v>
      </c>
      <c r="B7777" s="12" t="s">
        <v>81</v>
      </c>
      <c r="C7777" s="12" t="s">
        <v>88</v>
      </c>
      <c r="D7777" s="12" t="s">
        <v>2626</v>
      </c>
      <c r="E7777" s="11">
        <v>6112</v>
      </c>
      <c r="F7777" s="12" t="s">
        <v>2630</v>
      </c>
      <c r="G7777" s="84" t="s">
        <v>3113</v>
      </c>
      <c r="H7777" s="13" t="s">
        <v>8</v>
      </c>
      <c r="I7777" s="2">
        <v>0</v>
      </c>
      <c r="J7777" s="2">
        <v>0</v>
      </c>
      <c r="K7777" s="2">
        <v>0</v>
      </c>
      <c r="L7777" s="2">
        <f t="shared" si="6722"/>
        <v>0</v>
      </c>
      <c r="M7777" s="2">
        <v>0</v>
      </c>
      <c r="N7777" s="2">
        <v>0</v>
      </c>
      <c r="O7777" s="2">
        <v>0</v>
      </c>
      <c r="P7777" s="2">
        <f t="shared" si="6724"/>
        <v>0</v>
      </c>
      <c r="Q7777" s="2" t="str">
        <f t="shared" si="6730"/>
        <v>-</v>
      </c>
    </row>
    <row r="7778" spans="1:17">
      <c r="A7778" s="12" t="s">
        <v>2624</v>
      </c>
      <c r="B7778" s="12" t="s">
        <v>81</v>
      </c>
      <c r="C7778" s="12" t="s">
        <v>88</v>
      </c>
      <c r="D7778" s="12" t="s">
        <v>2626</v>
      </c>
      <c r="E7778" s="11">
        <v>6112</v>
      </c>
      <c r="F7778" s="12" t="s">
        <v>2631</v>
      </c>
      <c r="G7778" s="84" t="s">
        <v>3113</v>
      </c>
      <c r="H7778" s="13" t="s">
        <v>6</v>
      </c>
      <c r="I7778" s="2">
        <v>6000</v>
      </c>
      <c r="J7778" s="2">
        <v>6000</v>
      </c>
      <c r="K7778" s="2">
        <v>4000</v>
      </c>
      <c r="L7778" s="2">
        <f t="shared" si="6722"/>
        <v>0</v>
      </c>
      <c r="M7778" s="2">
        <v>0</v>
      </c>
      <c r="N7778" s="2">
        <v>0</v>
      </c>
      <c r="O7778" s="2">
        <v>0</v>
      </c>
      <c r="P7778" s="2">
        <f t="shared" si="6724"/>
        <v>4000</v>
      </c>
      <c r="Q7778" s="2">
        <f t="shared" si="6730"/>
        <v>66.666666666666657</v>
      </c>
    </row>
    <row r="7779" spans="1:17">
      <c r="A7779" s="12" t="s">
        <v>2624</v>
      </c>
      <c r="B7779" s="12" t="s">
        <v>81</v>
      </c>
      <c r="C7779" s="12" t="s">
        <v>88</v>
      </c>
      <c r="D7779" s="12" t="s">
        <v>2626</v>
      </c>
      <c r="E7779" s="18" t="s">
        <v>13</v>
      </c>
      <c r="F7779" s="18" t="s">
        <v>0</v>
      </c>
      <c r="G7779" s="81" t="s">
        <v>0</v>
      </c>
      <c r="H7779" s="18" t="s">
        <v>14</v>
      </c>
      <c r="I7779" s="3">
        <v>65087</v>
      </c>
      <c r="J7779" s="3">
        <f t="shared" ref="J7779:K7779" si="6731">SUM(J7780)</f>
        <v>65087</v>
      </c>
      <c r="K7779" s="3">
        <f t="shared" si="6731"/>
        <v>32720</v>
      </c>
      <c r="L7779" s="3">
        <f t="shared" si="6722"/>
        <v>15000</v>
      </c>
      <c r="M7779" s="3">
        <f t="shared" ref="M7779:O7779" si="6732">SUM(M7780)</f>
        <v>5000</v>
      </c>
      <c r="N7779" s="3">
        <f t="shared" si="6732"/>
        <v>5000</v>
      </c>
      <c r="O7779" s="3">
        <f t="shared" si="6732"/>
        <v>5000</v>
      </c>
      <c r="P7779" s="3">
        <f t="shared" si="6724"/>
        <v>47720</v>
      </c>
      <c r="Q7779" s="3">
        <f t="shared" si="6730"/>
        <v>73.31725229308465</v>
      </c>
    </row>
    <row r="7780" spans="1:17">
      <c r="A7780" s="12" t="s">
        <v>2624</v>
      </c>
      <c r="B7780" s="12" t="s">
        <v>81</v>
      </c>
      <c r="C7780" s="12" t="s">
        <v>88</v>
      </c>
      <c r="D7780" s="12" t="s">
        <v>2626</v>
      </c>
      <c r="E7780" s="11">
        <v>6121</v>
      </c>
      <c r="F7780" s="12"/>
      <c r="G7780" s="84" t="s">
        <v>3113</v>
      </c>
      <c r="H7780" s="13" t="s">
        <v>15</v>
      </c>
      <c r="I7780" s="2">
        <v>65087</v>
      </c>
      <c r="J7780" s="2">
        <v>65087</v>
      </c>
      <c r="K7780" s="2">
        <v>32720</v>
      </c>
      <c r="L7780" s="2">
        <f t="shared" si="6722"/>
        <v>15000</v>
      </c>
      <c r="M7780" s="2">
        <v>5000</v>
      </c>
      <c r="N7780" s="2">
        <v>5000</v>
      </c>
      <c r="O7780" s="2">
        <v>5000</v>
      </c>
      <c r="P7780" s="2">
        <f t="shared" si="6724"/>
        <v>47720</v>
      </c>
      <c r="Q7780" s="2">
        <f t="shared" si="6730"/>
        <v>73.31725229308465</v>
      </c>
    </row>
    <row r="7781" spans="1:17">
      <c r="A7781" s="12" t="s">
        <v>2624</v>
      </c>
      <c r="B7781" s="12" t="s">
        <v>81</v>
      </c>
      <c r="C7781" s="12" t="s">
        <v>88</v>
      </c>
      <c r="D7781" s="12" t="s">
        <v>2626</v>
      </c>
      <c r="E7781" s="18" t="s">
        <v>16</v>
      </c>
      <c r="F7781" s="18" t="s">
        <v>0</v>
      </c>
      <c r="G7781" s="81" t="s">
        <v>0</v>
      </c>
      <c r="H7781" s="18" t="s">
        <v>17</v>
      </c>
      <c r="I7781" s="3">
        <v>330955</v>
      </c>
      <c r="J7781" s="3">
        <f t="shared" ref="J7781:K7781" si="6733">SUM(J7782:J7788)</f>
        <v>325955</v>
      </c>
      <c r="K7781" s="3">
        <f t="shared" si="6733"/>
        <v>216013</v>
      </c>
      <c r="L7781" s="3">
        <f t="shared" si="6722"/>
        <v>57400</v>
      </c>
      <c r="M7781" s="3">
        <f t="shared" ref="M7781:O7781" si="6734">SUM(M7782:M7788)</f>
        <v>19300</v>
      </c>
      <c r="N7781" s="3">
        <f t="shared" si="6734"/>
        <v>15800</v>
      </c>
      <c r="O7781" s="3">
        <f t="shared" si="6734"/>
        <v>22300</v>
      </c>
      <c r="P7781" s="3">
        <f t="shared" si="6724"/>
        <v>273413</v>
      </c>
      <c r="Q7781" s="3">
        <f t="shared" si="6730"/>
        <v>83.880597014925371</v>
      </c>
    </row>
    <row r="7782" spans="1:17">
      <c r="A7782" s="12" t="s">
        <v>2624</v>
      </c>
      <c r="B7782" s="12" t="s">
        <v>81</v>
      </c>
      <c r="C7782" s="12" t="s">
        <v>88</v>
      </c>
      <c r="D7782" s="12" t="s">
        <v>2626</v>
      </c>
      <c r="E7782" s="11">
        <v>6131</v>
      </c>
      <c r="F7782" s="12"/>
      <c r="G7782" s="84" t="s">
        <v>3113</v>
      </c>
      <c r="H7782" s="13" t="s">
        <v>18</v>
      </c>
      <c r="I7782" s="2">
        <v>10000</v>
      </c>
      <c r="J7782" s="2">
        <v>10000</v>
      </c>
      <c r="K7782" s="2">
        <v>5500</v>
      </c>
      <c r="L7782" s="2">
        <f t="shared" si="6722"/>
        <v>4500</v>
      </c>
      <c r="M7782" s="2">
        <v>2000</v>
      </c>
      <c r="N7782" s="2">
        <v>500</v>
      </c>
      <c r="O7782" s="2">
        <v>2000</v>
      </c>
      <c r="P7782" s="2">
        <f t="shared" si="6724"/>
        <v>10000</v>
      </c>
      <c r="Q7782" s="2">
        <f t="shared" si="6730"/>
        <v>100</v>
      </c>
    </row>
    <row r="7783" spans="1:17">
      <c r="A7783" s="12" t="s">
        <v>2624</v>
      </c>
      <c r="B7783" s="12" t="s">
        <v>81</v>
      </c>
      <c r="C7783" s="12" t="s">
        <v>88</v>
      </c>
      <c r="D7783" s="12" t="s">
        <v>2626</v>
      </c>
      <c r="E7783" s="11">
        <v>6134</v>
      </c>
      <c r="F7783" s="12"/>
      <c r="G7783" s="84" t="s">
        <v>3113</v>
      </c>
      <c r="H7783" s="13" t="s">
        <v>21</v>
      </c>
      <c r="I7783" s="2">
        <v>10000</v>
      </c>
      <c r="J7783" s="2">
        <v>10000</v>
      </c>
      <c r="K7783" s="2">
        <v>2000</v>
      </c>
      <c r="L7783" s="2">
        <f t="shared" si="6722"/>
        <v>1000</v>
      </c>
      <c r="M7783" s="2">
        <v>1000</v>
      </c>
      <c r="N7783" s="2">
        <v>0</v>
      </c>
      <c r="O7783" s="2">
        <v>0</v>
      </c>
      <c r="P7783" s="2">
        <f t="shared" si="6724"/>
        <v>3000</v>
      </c>
      <c r="Q7783" s="2">
        <f t="shared" si="6730"/>
        <v>30</v>
      </c>
    </row>
    <row r="7784" spans="1:17">
      <c r="A7784" s="12" t="s">
        <v>2624</v>
      </c>
      <c r="B7784" s="12" t="s">
        <v>81</v>
      </c>
      <c r="C7784" s="12" t="s">
        <v>88</v>
      </c>
      <c r="D7784" s="12" t="s">
        <v>2626</v>
      </c>
      <c r="E7784" s="11">
        <v>6135</v>
      </c>
      <c r="F7784" s="12"/>
      <c r="G7784" s="84" t="s">
        <v>3113</v>
      </c>
      <c r="H7784" s="13" t="s">
        <v>22</v>
      </c>
      <c r="I7784" s="2">
        <v>100</v>
      </c>
      <c r="J7784" s="2">
        <v>100</v>
      </c>
      <c r="K7784" s="2">
        <v>0</v>
      </c>
      <c r="L7784" s="2">
        <f t="shared" si="6722"/>
        <v>0</v>
      </c>
      <c r="M7784" s="2">
        <v>0</v>
      </c>
      <c r="N7784" s="2">
        <v>0</v>
      </c>
      <c r="O7784" s="2">
        <v>0</v>
      </c>
      <c r="P7784" s="2">
        <f t="shared" si="6724"/>
        <v>0</v>
      </c>
      <c r="Q7784" s="2">
        <f t="shared" si="6730"/>
        <v>0</v>
      </c>
    </row>
    <row r="7785" spans="1:17">
      <c r="A7785" s="12" t="s">
        <v>2624</v>
      </c>
      <c r="B7785" s="12" t="s">
        <v>81</v>
      </c>
      <c r="C7785" s="12" t="s">
        <v>88</v>
      </c>
      <c r="D7785" s="12" t="s">
        <v>2626</v>
      </c>
      <c r="E7785" s="11">
        <v>6136</v>
      </c>
      <c r="F7785" s="12"/>
      <c r="G7785" s="84" t="s">
        <v>3113</v>
      </c>
      <c r="H7785" s="13" t="s">
        <v>23</v>
      </c>
      <c r="I7785" s="2">
        <v>100</v>
      </c>
      <c r="J7785" s="2">
        <v>100</v>
      </c>
      <c r="K7785" s="2">
        <v>0</v>
      </c>
      <c r="L7785" s="2">
        <f t="shared" si="6722"/>
        <v>0</v>
      </c>
      <c r="M7785" s="2">
        <v>0</v>
      </c>
      <c r="N7785" s="2">
        <v>0</v>
      </c>
      <c r="O7785" s="2">
        <v>0</v>
      </c>
      <c r="P7785" s="2">
        <f t="shared" si="6724"/>
        <v>0</v>
      </c>
      <c r="Q7785" s="2">
        <f t="shared" si="6730"/>
        <v>0</v>
      </c>
    </row>
    <row r="7786" spans="1:17">
      <c r="A7786" s="12" t="s">
        <v>2624</v>
      </c>
      <c r="B7786" s="12" t="s">
        <v>81</v>
      </c>
      <c r="C7786" s="12" t="s">
        <v>88</v>
      </c>
      <c r="D7786" s="12" t="s">
        <v>2626</v>
      </c>
      <c r="E7786" s="11">
        <v>6137</v>
      </c>
      <c r="F7786" s="12"/>
      <c r="G7786" s="84" t="s">
        <v>3113</v>
      </c>
      <c r="H7786" s="13" t="s">
        <v>24</v>
      </c>
      <c r="I7786" s="2">
        <v>500</v>
      </c>
      <c r="J7786" s="2">
        <v>500</v>
      </c>
      <c r="K7786" s="2">
        <v>0</v>
      </c>
      <c r="L7786" s="2">
        <f t="shared" si="6722"/>
        <v>0</v>
      </c>
      <c r="M7786" s="2">
        <v>0</v>
      </c>
      <c r="N7786" s="2">
        <v>0</v>
      </c>
      <c r="O7786" s="2">
        <v>0</v>
      </c>
      <c r="P7786" s="2">
        <f t="shared" si="6724"/>
        <v>0</v>
      </c>
      <c r="Q7786" s="2">
        <f t="shared" si="6730"/>
        <v>0</v>
      </c>
    </row>
    <row r="7787" spans="1:17">
      <c r="A7787" s="12" t="s">
        <v>2624</v>
      </c>
      <c r="B7787" s="12" t="s">
        <v>81</v>
      </c>
      <c r="C7787" s="12" t="s">
        <v>88</v>
      </c>
      <c r="D7787" s="12" t="s">
        <v>2626</v>
      </c>
      <c r="E7787" s="11">
        <v>6138</v>
      </c>
      <c r="F7787" s="12"/>
      <c r="G7787" s="84" t="s">
        <v>3113</v>
      </c>
      <c r="H7787" s="13" t="s">
        <v>25</v>
      </c>
      <c r="I7787" s="2">
        <v>100</v>
      </c>
      <c r="J7787" s="2">
        <v>100</v>
      </c>
      <c r="K7787" s="2">
        <v>0</v>
      </c>
      <c r="L7787" s="2">
        <f t="shared" si="6722"/>
        <v>0</v>
      </c>
      <c r="M7787" s="2">
        <v>0</v>
      </c>
      <c r="N7787" s="2">
        <v>0</v>
      </c>
      <c r="O7787" s="2">
        <v>0</v>
      </c>
      <c r="P7787" s="2">
        <f t="shared" si="6724"/>
        <v>0</v>
      </c>
      <c r="Q7787" s="2">
        <f t="shared" si="6730"/>
        <v>0</v>
      </c>
    </row>
    <row r="7788" spans="1:17">
      <c r="A7788" s="17" t="s">
        <v>2624</v>
      </c>
      <c r="B7788" s="17" t="s">
        <v>81</v>
      </c>
      <c r="C7788" s="17" t="s">
        <v>88</v>
      </c>
      <c r="D7788" s="17" t="s">
        <v>2626</v>
      </c>
      <c r="E7788" s="17" t="s">
        <v>99</v>
      </c>
      <c r="F7788" s="12" t="s">
        <v>0</v>
      </c>
      <c r="G7788" s="84" t="s">
        <v>0</v>
      </c>
      <c r="H7788" s="18" t="s">
        <v>26</v>
      </c>
      <c r="I7788" s="3">
        <v>310155</v>
      </c>
      <c r="J7788" s="3">
        <f t="shared" ref="J7788:K7788" si="6735">SUM(J7789:J7795)</f>
        <v>305155</v>
      </c>
      <c r="K7788" s="3">
        <f t="shared" si="6735"/>
        <v>208513</v>
      </c>
      <c r="L7788" s="3">
        <f t="shared" si="6722"/>
        <v>51900</v>
      </c>
      <c r="M7788" s="3">
        <f t="shared" ref="M7788:O7788" si="6736">SUM(M7789:M7795)</f>
        <v>16300</v>
      </c>
      <c r="N7788" s="3">
        <f t="shared" si="6736"/>
        <v>15300</v>
      </c>
      <c r="O7788" s="3">
        <f t="shared" si="6736"/>
        <v>20300</v>
      </c>
      <c r="P7788" s="3">
        <f t="shared" si="6724"/>
        <v>260413</v>
      </c>
      <c r="Q7788" s="3">
        <f t="shared" si="6730"/>
        <v>85.337943012567379</v>
      </c>
    </row>
    <row r="7789" spans="1:17">
      <c r="A7789" s="12" t="s">
        <v>2624</v>
      </c>
      <c r="B7789" s="12" t="s">
        <v>81</v>
      </c>
      <c r="C7789" s="12" t="s">
        <v>88</v>
      </c>
      <c r="D7789" s="12" t="s">
        <v>2626</v>
      </c>
      <c r="E7789" s="11">
        <v>6139</v>
      </c>
      <c r="F7789" s="12" t="s">
        <v>2632</v>
      </c>
      <c r="G7789" s="84" t="s">
        <v>3113</v>
      </c>
      <c r="H7789" s="13" t="s">
        <v>813</v>
      </c>
      <c r="I7789" s="2">
        <v>5000</v>
      </c>
      <c r="J7789" s="2">
        <v>5000</v>
      </c>
      <c r="K7789" s="2">
        <v>0</v>
      </c>
      <c r="L7789" s="2">
        <f t="shared" si="6722"/>
        <v>1000</v>
      </c>
      <c r="M7789" s="2">
        <v>1000</v>
      </c>
      <c r="N7789" s="2">
        <v>0</v>
      </c>
      <c r="O7789" s="2">
        <v>0</v>
      </c>
      <c r="P7789" s="2">
        <f t="shared" si="6724"/>
        <v>1000</v>
      </c>
      <c r="Q7789" s="2">
        <f t="shared" si="6730"/>
        <v>20</v>
      </c>
    </row>
    <row r="7790" spans="1:17">
      <c r="A7790" s="12" t="s">
        <v>2624</v>
      </c>
      <c r="B7790" s="12" t="s">
        <v>81</v>
      </c>
      <c r="C7790" s="12" t="s">
        <v>88</v>
      </c>
      <c r="D7790" s="12" t="s">
        <v>2626</v>
      </c>
      <c r="E7790" s="11">
        <v>6139</v>
      </c>
      <c r="F7790" s="12" t="s">
        <v>2633</v>
      </c>
      <c r="G7790" s="84" t="s">
        <v>3113</v>
      </c>
      <c r="H7790" s="13" t="s">
        <v>279</v>
      </c>
      <c r="I7790" s="2">
        <v>158155</v>
      </c>
      <c r="J7790" s="2">
        <v>158155</v>
      </c>
      <c r="K7790" s="2">
        <v>90000</v>
      </c>
      <c r="L7790" s="2">
        <f t="shared" si="6722"/>
        <v>50000</v>
      </c>
      <c r="M7790" s="2">
        <v>15000</v>
      </c>
      <c r="N7790" s="2">
        <v>15000</v>
      </c>
      <c r="O7790" s="2">
        <v>20000</v>
      </c>
      <c r="P7790" s="2">
        <f t="shared" si="6724"/>
        <v>140000</v>
      </c>
      <c r="Q7790" s="2">
        <f t="shared" si="6730"/>
        <v>88.520754955581552</v>
      </c>
    </row>
    <row r="7791" spans="1:17">
      <c r="A7791" s="12" t="s">
        <v>2624</v>
      </c>
      <c r="B7791" s="12" t="s">
        <v>81</v>
      </c>
      <c r="C7791" s="12" t="s">
        <v>88</v>
      </c>
      <c r="D7791" s="12" t="s">
        <v>2626</v>
      </c>
      <c r="E7791" s="11">
        <v>6139</v>
      </c>
      <c r="F7791" s="12" t="s">
        <v>2634</v>
      </c>
      <c r="G7791" s="84" t="s">
        <v>3113</v>
      </c>
      <c r="H7791" s="13" t="s">
        <v>108</v>
      </c>
      <c r="I7791" s="2">
        <v>3000</v>
      </c>
      <c r="J7791" s="2">
        <v>3000</v>
      </c>
      <c r="K7791" s="2">
        <v>2013</v>
      </c>
      <c r="L7791" s="2">
        <f t="shared" si="6722"/>
        <v>900</v>
      </c>
      <c r="M7791" s="2">
        <v>300</v>
      </c>
      <c r="N7791" s="2">
        <v>300</v>
      </c>
      <c r="O7791" s="2">
        <v>300</v>
      </c>
      <c r="P7791" s="2">
        <f t="shared" si="6724"/>
        <v>2913</v>
      </c>
      <c r="Q7791" s="2">
        <f t="shared" si="6730"/>
        <v>97.1</v>
      </c>
    </row>
    <row r="7792" spans="1:17" ht="22.5">
      <c r="A7792" s="12" t="s">
        <v>2624</v>
      </c>
      <c r="B7792" s="12" t="s">
        <v>81</v>
      </c>
      <c r="C7792" s="12" t="s">
        <v>88</v>
      </c>
      <c r="D7792" s="12" t="s">
        <v>2626</v>
      </c>
      <c r="E7792" s="11">
        <v>6139</v>
      </c>
      <c r="F7792" s="12" t="s">
        <v>2635</v>
      </c>
      <c r="G7792" s="84" t="s">
        <v>3113</v>
      </c>
      <c r="H7792" s="13" t="s">
        <v>114</v>
      </c>
      <c r="I7792" s="2">
        <v>4000</v>
      </c>
      <c r="J7792" s="2">
        <v>4000</v>
      </c>
      <c r="K7792" s="2">
        <v>3000</v>
      </c>
      <c r="L7792" s="2">
        <f t="shared" si="6722"/>
        <v>0</v>
      </c>
      <c r="M7792" s="2">
        <v>0</v>
      </c>
      <c r="N7792" s="2">
        <v>0</v>
      </c>
      <c r="O7792" s="2"/>
      <c r="P7792" s="2">
        <f t="shared" si="6724"/>
        <v>3000</v>
      </c>
      <c r="Q7792" s="2">
        <f t="shared" si="6730"/>
        <v>75</v>
      </c>
    </row>
    <row r="7793" spans="1:17">
      <c r="A7793" s="12" t="s">
        <v>2624</v>
      </c>
      <c r="B7793" s="12" t="s">
        <v>81</v>
      </c>
      <c r="C7793" s="12" t="s">
        <v>88</v>
      </c>
      <c r="D7793" s="12" t="s">
        <v>2626</v>
      </c>
      <c r="E7793" s="11">
        <v>6139</v>
      </c>
      <c r="F7793" s="12" t="s">
        <v>2636</v>
      </c>
      <c r="G7793" s="84" t="s">
        <v>3113</v>
      </c>
      <c r="H7793" s="13" t="s">
        <v>2637</v>
      </c>
      <c r="I7793" s="2">
        <v>35000</v>
      </c>
      <c r="J7793" s="2">
        <v>35000</v>
      </c>
      <c r="K7793" s="2">
        <v>35000</v>
      </c>
      <c r="L7793" s="2">
        <f t="shared" si="6722"/>
        <v>0</v>
      </c>
      <c r="M7793" s="2"/>
      <c r="N7793" s="2"/>
      <c r="O7793" s="2"/>
      <c r="P7793" s="2">
        <f t="shared" si="6724"/>
        <v>35000</v>
      </c>
      <c r="Q7793" s="2">
        <f t="shared" si="6730"/>
        <v>100</v>
      </c>
    </row>
    <row r="7794" spans="1:17" ht="22.5">
      <c r="A7794" s="12" t="s">
        <v>2624</v>
      </c>
      <c r="B7794" s="12" t="s">
        <v>81</v>
      </c>
      <c r="C7794" s="12" t="s">
        <v>88</v>
      </c>
      <c r="D7794" s="12" t="s">
        <v>2626</v>
      </c>
      <c r="E7794" s="11">
        <v>6139</v>
      </c>
      <c r="F7794" s="12" t="s">
        <v>2638</v>
      </c>
      <c r="G7794" s="84" t="s">
        <v>3113</v>
      </c>
      <c r="H7794" s="13" t="s">
        <v>2639</v>
      </c>
      <c r="I7794" s="2">
        <v>20000</v>
      </c>
      <c r="J7794" s="2">
        <v>15000</v>
      </c>
      <c r="K7794" s="2">
        <v>5000</v>
      </c>
      <c r="L7794" s="2">
        <f t="shared" si="6722"/>
        <v>0</v>
      </c>
      <c r="M7794" s="2">
        <v>0</v>
      </c>
      <c r="N7794" s="2">
        <v>0</v>
      </c>
      <c r="O7794" s="2">
        <v>0</v>
      </c>
      <c r="P7794" s="2">
        <f t="shared" si="6724"/>
        <v>5000</v>
      </c>
      <c r="Q7794" s="2">
        <f t="shared" si="6730"/>
        <v>33.333333333333329</v>
      </c>
    </row>
    <row r="7795" spans="1:17">
      <c r="A7795" s="12" t="s">
        <v>2624</v>
      </c>
      <c r="B7795" s="12" t="s">
        <v>81</v>
      </c>
      <c r="C7795" s="12" t="s">
        <v>88</v>
      </c>
      <c r="D7795" s="12" t="s">
        <v>2626</v>
      </c>
      <c r="E7795" s="11">
        <v>6139</v>
      </c>
      <c r="F7795" s="12" t="s">
        <v>2640</v>
      </c>
      <c r="G7795" s="84" t="s">
        <v>3113</v>
      </c>
      <c r="H7795" s="13" t="s">
        <v>2641</v>
      </c>
      <c r="I7795" s="2">
        <v>85000</v>
      </c>
      <c r="J7795" s="2">
        <v>85000</v>
      </c>
      <c r="K7795" s="2">
        <v>73500</v>
      </c>
      <c r="L7795" s="2">
        <f t="shared" si="6722"/>
        <v>0</v>
      </c>
      <c r="M7795" s="2"/>
      <c r="N7795" s="2"/>
      <c r="O7795" s="2"/>
      <c r="P7795" s="2">
        <f t="shared" si="6724"/>
        <v>73500</v>
      </c>
      <c r="Q7795" s="2">
        <f t="shared" si="6730"/>
        <v>86.470588235294116</v>
      </c>
    </row>
    <row r="7796" spans="1:17" ht="22.5">
      <c r="A7796" s="17" t="s">
        <v>0</v>
      </c>
      <c r="B7796" s="17" t="s">
        <v>0</v>
      </c>
      <c r="C7796" s="17" t="s">
        <v>0</v>
      </c>
      <c r="D7796" s="18" t="s">
        <v>0</v>
      </c>
      <c r="E7796" s="18" t="s">
        <v>0</v>
      </c>
      <c r="F7796" s="18" t="s">
        <v>0</v>
      </c>
      <c r="G7796" s="81" t="s">
        <v>0</v>
      </c>
      <c r="H7796" s="24" t="s">
        <v>36</v>
      </c>
      <c r="I7796" s="29">
        <v>9720200</v>
      </c>
      <c r="J7796" s="29">
        <f t="shared" ref="J7796:K7796" si="6737">SUM(J7797)</f>
        <v>8720200</v>
      </c>
      <c r="K7796" s="29">
        <f t="shared" si="6737"/>
        <v>5290000</v>
      </c>
      <c r="L7796" s="29">
        <f t="shared" si="6722"/>
        <v>1500000</v>
      </c>
      <c r="M7796" s="29">
        <f t="shared" ref="M7796:O7796" si="6738">SUM(M7797)</f>
        <v>900000</v>
      </c>
      <c r="N7796" s="29">
        <f t="shared" si="6738"/>
        <v>300000</v>
      </c>
      <c r="O7796" s="29">
        <f t="shared" si="6738"/>
        <v>300000</v>
      </c>
      <c r="P7796" s="29">
        <f t="shared" si="6724"/>
        <v>6790000</v>
      </c>
      <c r="Q7796" s="29">
        <f t="shared" si="6730"/>
        <v>77.865186578289496</v>
      </c>
    </row>
    <row r="7797" spans="1:17">
      <c r="A7797" s="12" t="s">
        <v>2624</v>
      </c>
      <c r="B7797" s="12" t="s">
        <v>81</v>
      </c>
      <c r="C7797" s="12" t="s">
        <v>88</v>
      </c>
      <c r="D7797" s="12" t="s">
        <v>2626</v>
      </c>
      <c r="E7797" s="18" t="s">
        <v>28</v>
      </c>
      <c r="F7797" s="18" t="s">
        <v>0</v>
      </c>
      <c r="G7797" s="81" t="s">
        <v>0</v>
      </c>
      <c r="H7797" s="18" t="s">
        <v>29</v>
      </c>
      <c r="I7797" s="3">
        <v>9720200</v>
      </c>
      <c r="J7797" s="3">
        <f t="shared" ref="J7797" si="6739">SUM(J7798,J7800,J7802,J7805)</f>
        <v>8720200</v>
      </c>
      <c r="K7797" s="3">
        <f t="shared" ref="K7797" si="6740">SUM(K7798,K7800,K7802,K7805)</f>
        <v>5290000</v>
      </c>
      <c r="L7797" s="3">
        <f t="shared" si="6722"/>
        <v>1500000</v>
      </c>
      <c r="M7797" s="3">
        <f t="shared" ref="M7797:O7797" si="6741">SUM(M7798,M7800,M7802,M7805)</f>
        <v>900000</v>
      </c>
      <c r="N7797" s="3">
        <f t="shared" si="6741"/>
        <v>300000</v>
      </c>
      <c r="O7797" s="3">
        <f t="shared" si="6741"/>
        <v>300000</v>
      </c>
      <c r="P7797" s="3">
        <f t="shared" si="6724"/>
        <v>6790000</v>
      </c>
      <c r="Q7797" s="3">
        <f t="shared" si="6730"/>
        <v>77.865186578289496</v>
      </c>
    </row>
    <row r="7798" spans="1:17">
      <c r="A7798" s="17" t="s">
        <v>2624</v>
      </c>
      <c r="B7798" s="17" t="s">
        <v>81</v>
      </c>
      <c r="C7798" s="17" t="s">
        <v>88</v>
      </c>
      <c r="D7798" s="17" t="s">
        <v>2626</v>
      </c>
      <c r="E7798" s="17" t="s">
        <v>283</v>
      </c>
      <c r="F7798" s="12" t="s">
        <v>0</v>
      </c>
      <c r="G7798" s="84" t="s">
        <v>0</v>
      </c>
      <c r="H7798" s="18" t="s">
        <v>30</v>
      </c>
      <c r="I7798" s="3">
        <v>100</v>
      </c>
      <c r="J7798" s="3">
        <f t="shared" ref="J7798:K7798" si="6742">SUM(J7799)</f>
        <v>100</v>
      </c>
      <c r="K7798" s="3">
        <f t="shared" si="6742"/>
        <v>0</v>
      </c>
      <c r="L7798" s="3">
        <f t="shared" si="6722"/>
        <v>0</v>
      </c>
      <c r="M7798" s="3">
        <f t="shared" ref="M7798:O7798" si="6743">SUM(M7799)</f>
        <v>0</v>
      </c>
      <c r="N7798" s="3">
        <f t="shared" si="6743"/>
        <v>0</v>
      </c>
      <c r="O7798" s="3">
        <f t="shared" si="6743"/>
        <v>0</v>
      </c>
      <c r="P7798" s="3">
        <f t="shared" si="6724"/>
        <v>0</v>
      </c>
      <c r="Q7798" s="3">
        <f t="shared" si="6730"/>
        <v>0</v>
      </c>
    </row>
    <row r="7799" spans="1:17">
      <c r="A7799" s="12" t="s">
        <v>2624</v>
      </c>
      <c r="B7799" s="12" t="s">
        <v>81</v>
      </c>
      <c r="C7799" s="12" t="s">
        <v>88</v>
      </c>
      <c r="D7799" s="12" t="s">
        <v>2626</v>
      </c>
      <c r="E7799" s="11">
        <v>6141</v>
      </c>
      <c r="F7799" s="12" t="s">
        <v>2642</v>
      </c>
      <c r="G7799" s="84" t="s">
        <v>3111</v>
      </c>
      <c r="H7799" s="13" t="s">
        <v>381</v>
      </c>
      <c r="I7799" s="2">
        <v>100</v>
      </c>
      <c r="J7799" s="2">
        <v>100</v>
      </c>
      <c r="K7799" s="2">
        <v>0</v>
      </c>
      <c r="L7799" s="2">
        <f t="shared" si="6722"/>
        <v>0</v>
      </c>
      <c r="M7799" s="2">
        <v>0</v>
      </c>
      <c r="N7799" s="2">
        <v>0</v>
      </c>
      <c r="O7799" s="2">
        <v>0</v>
      </c>
      <c r="P7799" s="2">
        <f t="shared" si="6724"/>
        <v>0</v>
      </c>
      <c r="Q7799" s="2">
        <f t="shared" si="6730"/>
        <v>0</v>
      </c>
    </row>
    <row r="7800" spans="1:17">
      <c r="A7800" s="17" t="s">
        <v>2624</v>
      </c>
      <c r="B7800" s="17" t="s">
        <v>81</v>
      </c>
      <c r="C7800" s="17" t="s">
        <v>88</v>
      </c>
      <c r="D7800" s="17" t="s">
        <v>2626</v>
      </c>
      <c r="E7800" s="17" t="s">
        <v>149</v>
      </c>
      <c r="F7800" s="12" t="s">
        <v>0</v>
      </c>
      <c r="G7800" s="84" t="s">
        <v>0</v>
      </c>
      <c r="H7800" s="18" t="s">
        <v>31</v>
      </c>
      <c r="I7800" s="3">
        <v>320000</v>
      </c>
      <c r="J7800" s="3">
        <f t="shared" ref="J7800:K7800" si="6744">SUM(J7801)</f>
        <v>320000</v>
      </c>
      <c r="K7800" s="3">
        <f t="shared" si="6744"/>
        <v>320000</v>
      </c>
      <c r="L7800" s="3">
        <f t="shared" si="6722"/>
        <v>0</v>
      </c>
      <c r="M7800" s="3">
        <f t="shared" ref="M7800:O7800" si="6745">SUM(M7801)</f>
        <v>0</v>
      </c>
      <c r="N7800" s="3">
        <f t="shared" si="6745"/>
        <v>0</v>
      </c>
      <c r="O7800" s="3">
        <f t="shared" si="6745"/>
        <v>0</v>
      </c>
      <c r="P7800" s="3">
        <f t="shared" si="6724"/>
        <v>320000</v>
      </c>
      <c r="Q7800" s="3">
        <f t="shared" si="6730"/>
        <v>100</v>
      </c>
    </row>
    <row r="7801" spans="1:17">
      <c r="A7801" s="12" t="s">
        <v>2624</v>
      </c>
      <c r="B7801" s="12" t="s">
        <v>81</v>
      </c>
      <c r="C7801" s="12" t="s">
        <v>88</v>
      </c>
      <c r="D7801" s="12" t="s">
        <v>2626</v>
      </c>
      <c r="E7801" s="11">
        <v>6142</v>
      </c>
      <c r="F7801" s="12" t="s">
        <v>2643</v>
      </c>
      <c r="G7801" s="84" t="s">
        <v>3111</v>
      </c>
      <c r="H7801" s="13" t="s">
        <v>841</v>
      </c>
      <c r="I7801" s="2">
        <v>320000</v>
      </c>
      <c r="J7801" s="2">
        <v>320000</v>
      </c>
      <c r="K7801" s="2">
        <v>320000</v>
      </c>
      <c r="L7801" s="2">
        <f t="shared" si="6722"/>
        <v>0</v>
      </c>
      <c r="M7801" s="2"/>
      <c r="N7801" s="2"/>
      <c r="O7801" s="2"/>
      <c r="P7801" s="2">
        <f t="shared" si="6724"/>
        <v>320000</v>
      </c>
      <c r="Q7801" s="2">
        <f t="shared" si="6730"/>
        <v>100</v>
      </c>
    </row>
    <row r="7802" spans="1:17">
      <c r="A7802" s="17" t="s">
        <v>2624</v>
      </c>
      <c r="B7802" s="17" t="s">
        <v>81</v>
      </c>
      <c r="C7802" s="17" t="s">
        <v>88</v>
      </c>
      <c r="D7802" s="17" t="s">
        <v>2626</v>
      </c>
      <c r="E7802" s="17" t="s">
        <v>115</v>
      </c>
      <c r="F7802" s="12" t="s">
        <v>0</v>
      </c>
      <c r="G7802" s="84" t="s">
        <v>0</v>
      </c>
      <c r="H7802" s="18" t="s">
        <v>32</v>
      </c>
      <c r="I7802" s="3">
        <v>9400000</v>
      </c>
      <c r="J7802" s="3">
        <f t="shared" ref="J7802:K7802" si="6746">SUM(J7803:J7804)</f>
        <v>8400000</v>
      </c>
      <c r="K7802" s="3">
        <f t="shared" si="6746"/>
        <v>4970000</v>
      </c>
      <c r="L7802" s="3">
        <f t="shared" si="6722"/>
        <v>1500000</v>
      </c>
      <c r="M7802" s="3">
        <f t="shared" ref="M7802:O7802" si="6747">SUM(M7803:M7804)</f>
        <v>900000</v>
      </c>
      <c r="N7802" s="3">
        <f t="shared" si="6747"/>
        <v>300000</v>
      </c>
      <c r="O7802" s="3">
        <f t="shared" si="6747"/>
        <v>300000</v>
      </c>
      <c r="P7802" s="3">
        <f t="shared" si="6724"/>
        <v>6470000</v>
      </c>
      <c r="Q7802" s="3">
        <f t="shared" si="6730"/>
        <v>77.023809523809533</v>
      </c>
    </row>
    <row r="7803" spans="1:17">
      <c r="A7803" s="12" t="s">
        <v>2624</v>
      </c>
      <c r="B7803" s="12" t="s">
        <v>81</v>
      </c>
      <c r="C7803" s="12" t="s">
        <v>88</v>
      </c>
      <c r="D7803" s="12" t="s">
        <v>2626</v>
      </c>
      <c r="E7803" s="11">
        <v>6143</v>
      </c>
      <c r="F7803" s="12" t="s">
        <v>2644</v>
      </c>
      <c r="G7803" s="84" t="s">
        <v>3110</v>
      </c>
      <c r="H7803" s="13" t="s">
        <v>2645</v>
      </c>
      <c r="I7803" s="2">
        <v>3720000</v>
      </c>
      <c r="J7803" s="2">
        <v>3720000</v>
      </c>
      <c r="K7803" s="2">
        <v>3720000</v>
      </c>
      <c r="L7803" s="2">
        <f t="shared" si="6722"/>
        <v>0</v>
      </c>
      <c r="M7803" s="2">
        <v>0</v>
      </c>
      <c r="N7803" s="2">
        <v>0</v>
      </c>
      <c r="O7803" s="2">
        <v>0</v>
      </c>
      <c r="P7803" s="2">
        <f t="shared" si="6724"/>
        <v>3720000</v>
      </c>
      <c r="Q7803" s="2">
        <f t="shared" si="6730"/>
        <v>100</v>
      </c>
    </row>
    <row r="7804" spans="1:17">
      <c r="A7804" s="12" t="s">
        <v>2624</v>
      </c>
      <c r="B7804" s="12" t="s">
        <v>81</v>
      </c>
      <c r="C7804" s="12" t="s">
        <v>88</v>
      </c>
      <c r="D7804" s="12" t="s">
        <v>2626</v>
      </c>
      <c r="E7804" s="11">
        <v>6143</v>
      </c>
      <c r="F7804" s="12" t="s">
        <v>2646</v>
      </c>
      <c r="G7804" s="84" t="s">
        <v>3112</v>
      </c>
      <c r="H7804" s="13" t="s">
        <v>2647</v>
      </c>
      <c r="I7804" s="2">
        <v>5680000</v>
      </c>
      <c r="J7804" s="2">
        <v>4680000</v>
      </c>
      <c r="K7804" s="2">
        <v>1250000</v>
      </c>
      <c r="L7804" s="2">
        <f t="shared" si="6722"/>
        <v>1500000</v>
      </c>
      <c r="M7804" s="2">
        <v>900000</v>
      </c>
      <c r="N7804" s="2">
        <v>300000</v>
      </c>
      <c r="O7804" s="2">
        <v>300000</v>
      </c>
      <c r="P7804" s="2">
        <f t="shared" si="6724"/>
        <v>2750000</v>
      </c>
      <c r="Q7804" s="2">
        <f t="shared" si="6730"/>
        <v>58.760683760683762</v>
      </c>
    </row>
    <row r="7805" spans="1:17">
      <c r="A7805" s="17" t="s">
        <v>2624</v>
      </c>
      <c r="B7805" s="17" t="s">
        <v>81</v>
      </c>
      <c r="C7805" s="17" t="s">
        <v>88</v>
      </c>
      <c r="D7805" s="17" t="s">
        <v>2626</v>
      </c>
      <c r="E7805" s="17" t="s">
        <v>120</v>
      </c>
      <c r="F7805" s="12" t="s">
        <v>0</v>
      </c>
      <c r="G7805" s="84" t="s">
        <v>0</v>
      </c>
      <c r="H7805" s="18" t="s">
        <v>35</v>
      </c>
      <c r="I7805" s="3">
        <v>100</v>
      </c>
      <c r="J7805" s="3">
        <f t="shared" ref="J7805:K7805" si="6748">SUM(J7806)</f>
        <v>100</v>
      </c>
      <c r="K7805" s="3">
        <f t="shared" si="6748"/>
        <v>0</v>
      </c>
      <c r="L7805" s="3">
        <f t="shared" si="6722"/>
        <v>0</v>
      </c>
      <c r="M7805" s="3">
        <f t="shared" ref="M7805:O7805" si="6749">SUM(M7806)</f>
        <v>0</v>
      </c>
      <c r="N7805" s="3">
        <f t="shared" si="6749"/>
        <v>0</v>
      </c>
      <c r="O7805" s="3">
        <f t="shared" si="6749"/>
        <v>0</v>
      </c>
      <c r="P7805" s="3">
        <f t="shared" si="6724"/>
        <v>0</v>
      </c>
      <c r="Q7805" s="3">
        <f t="shared" si="6730"/>
        <v>0</v>
      </c>
    </row>
    <row r="7806" spans="1:17">
      <c r="A7806" s="12" t="s">
        <v>2624</v>
      </c>
      <c r="B7806" s="12" t="s">
        <v>81</v>
      </c>
      <c r="C7806" s="12" t="s">
        <v>88</v>
      </c>
      <c r="D7806" s="12" t="s">
        <v>2626</v>
      </c>
      <c r="E7806" s="11">
        <v>6148</v>
      </c>
      <c r="F7806" s="12"/>
      <c r="G7806" s="84" t="s">
        <v>3113</v>
      </c>
      <c r="H7806" s="13" t="s">
        <v>35</v>
      </c>
      <c r="I7806" s="2">
        <v>100</v>
      </c>
      <c r="J7806" s="2">
        <v>100</v>
      </c>
      <c r="K7806" s="2">
        <v>0</v>
      </c>
      <c r="L7806" s="2">
        <f t="shared" si="6722"/>
        <v>0</v>
      </c>
      <c r="M7806" s="2">
        <v>0</v>
      </c>
      <c r="N7806" s="2">
        <v>0</v>
      </c>
      <c r="O7806" s="2">
        <v>0</v>
      </c>
      <c r="P7806" s="2">
        <f t="shared" si="6724"/>
        <v>0</v>
      </c>
      <c r="Q7806" s="2">
        <f t="shared" si="6730"/>
        <v>0</v>
      </c>
    </row>
    <row r="7807" spans="1:17" ht="22.5">
      <c r="A7807" s="17" t="s">
        <v>0</v>
      </c>
      <c r="B7807" s="17" t="s">
        <v>0</v>
      </c>
      <c r="C7807" s="17" t="s">
        <v>0</v>
      </c>
      <c r="D7807" s="18" t="s">
        <v>0</v>
      </c>
      <c r="E7807" s="18" t="s">
        <v>0</v>
      </c>
      <c r="F7807" s="18" t="s">
        <v>0</v>
      </c>
      <c r="G7807" s="81" t="s">
        <v>0</v>
      </c>
      <c r="H7807" s="24" t="s">
        <v>43</v>
      </c>
      <c r="I7807" s="29">
        <v>1000100</v>
      </c>
      <c r="J7807" s="29">
        <f t="shared" ref="J7807:K7809" si="6750">SUM(J7808)</f>
        <v>100</v>
      </c>
      <c r="K7807" s="29">
        <f t="shared" si="6750"/>
        <v>0</v>
      </c>
      <c r="L7807" s="29">
        <f t="shared" si="6722"/>
        <v>0</v>
      </c>
      <c r="M7807" s="29">
        <f t="shared" ref="M7807:O7809" si="6751">SUM(M7808)</f>
        <v>0</v>
      </c>
      <c r="N7807" s="29">
        <f t="shared" si="6751"/>
        <v>0</v>
      </c>
      <c r="O7807" s="29">
        <f t="shared" si="6751"/>
        <v>0</v>
      </c>
      <c r="P7807" s="29">
        <f t="shared" si="6724"/>
        <v>0</v>
      </c>
      <c r="Q7807" s="29">
        <f t="shared" si="6730"/>
        <v>0</v>
      </c>
    </row>
    <row r="7808" spans="1:17">
      <c r="A7808" s="12" t="s">
        <v>2624</v>
      </c>
      <c r="B7808" s="12" t="s">
        <v>81</v>
      </c>
      <c r="C7808" s="12" t="s">
        <v>88</v>
      </c>
      <c r="D7808" s="12" t="s">
        <v>2626</v>
      </c>
      <c r="E7808" s="18" t="s">
        <v>37</v>
      </c>
      <c r="F7808" s="18" t="s">
        <v>0</v>
      </c>
      <c r="G7808" s="81" t="s">
        <v>0</v>
      </c>
      <c r="H7808" s="18" t="s">
        <v>38</v>
      </c>
      <c r="I7808" s="3">
        <v>1000100</v>
      </c>
      <c r="J7808" s="3">
        <f t="shared" si="6750"/>
        <v>100</v>
      </c>
      <c r="K7808" s="3">
        <f t="shared" si="6750"/>
        <v>0</v>
      </c>
      <c r="L7808" s="3">
        <f t="shared" si="6722"/>
        <v>0</v>
      </c>
      <c r="M7808" s="3">
        <f t="shared" si="6751"/>
        <v>0</v>
      </c>
      <c r="N7808" s="3">
        <f t="shared" si="6751"/>
        <v>0</v>
      </c>
      <c r="O7808" s="3">
        <f t="shared" si="6751"/>
        <v>0</v>
      </c>
      <c r="P7808" s="3">
        <f t="shared" si="6724"/>
        <v>0</v>
      </c>
      <c r="Q7808" s="3">
        <f t="shared" si="6730"/>
        <v>0</v>
      </c>
    </row>
    <row r="7809" spans="1:17">
      <c r="A7809" s="17" t="s">
        <v>2624</v>
      </c>
      <c r="B7809" s="17" t="s">
        <v>81</v>
      </c>
      <c r="C7809" s="17" t="s">
        <v>88</v>
      </c>
      <c r="D7809" s="17" t="s">
        <v>2626</v>
      </c>
      <c r="E7809" s="17" t="s">
        <v>293</v>
      </c>
      <c r="F7809" s="12" t="s">
        <v>0</v>
      </c>
      <c r="G7809" s="84" t="s">
        <v>0</v>
      </c>
      <c r="H7809" s="18" t="s">
        <v>39</v>
      </c>
      <c r="I7809" s="3">
        <v>1000100</v>
      </c>
      <c r="J7809" s="3">
        <f t="shared" si="6750"/>
        <v>100</v>
      </c>
      <c r="K7809" s="3">
        <f t="shared" si="6750"/>
        <v>0</v>
      </c>
      <c r="L7809" s="3">
        <f t="shared" si="6722"/>
        <v>0</v>
      </c>
      <c r="M7809" s="3">
        <f t="shared" si="6751"/>
        <v>0</v>
      </c>
      <c r="N7809" s="3">
        <f t="shared" si="6751"/>
        <v>0</v>
      </c>
      <c r="O7809" s="3">
        <f t="shared" si="6751"/>
        <v>0</v>
      </c>
      <c r="P7809" s="3">
        <f t="shared" si="6724"/>
        <v>0</v>
      </c>
      <c r="Q7809" s="3">
        <f t="shared" si="6730"/>
        <v>0</v>
      </c>
    </row>
    <row r="7810" spans="1:17">
      <c r="A7810" s="12" t="s">
        <v>2624</v>
      </c>
      <c r="B7810" s="12" t="s">
        <v>81</v>
      </c>
      <c r="C7810" s="12" t="s">
        <v>88</v>
      </c>
      <c r="D7810" s="12" t="s">
        <v>2626</v>
      </c>
      <c r="E7810" s="11">
        <v>6151</v>
      </c>
      <c r="F7810" s="12" t="s">
        <v>2648</v>
      </c>
      <c r="G7810" s="84" t="s">
        <v>3113</v>
      </c>
      <c r="H7810" s="13" t="s">
        <v>295</v>
      </c>
      <c r="I7810" s="2">
        <v>1000100</v>
      </c>
      <c r="J7810" s="2">
        <v>100</v>
      </c>
      <c r="K7810" s="2">
        <v>0</v>
      </c>
      <c r="L7810" s="2">
        <f t="shared" si="6722"/>
        <v>0</v>
      </c>
      <c r="M7810" s="2">
        <v>0</v>
      </c>
      <c r="N7810" s="2">
        <v>0</v>
      </c>
      <c r="O7810" s="2">
        <v>0</v>
      </c>
      <c r="P7810" s="2">
        <f t="shared" si="6724"/>
        <v>0</v>
      </c>
      <c r="Q7810" s="2">
        <f t="shared" si="6730"/>
        <v>0</v>
      </c>
    </row>
    <row r="7811" spans="1:17" ht="22.5">
      <c r="A7811" s="17" t="s">
        <v>0</v>
      </c>
      <c r="B7811" s="17" t="s">
        <v>0</v>
      </c>
      <c r="C7811" s="17" t="s">
        <v>0</v>
      </c>
      <c r="D7811" s="18" t="s">
        <v>0</v>
      </c>
      <c r="E7811" s="18" t="s">
        <v>0</v>
      </c>
      <c r="F7811" s="18" t="s">
        <v>0</v>
      </c>
      <c r="G7811" s="81" t="s">
        <v>0</v>
      </c>
      <c r="H7811" s="24" t="s">
        <v>58</v>
      </c>
      <c r="I7811" s="29">
        <v>1540500</v>
      </c>
      <c r="J7811" s="29">
        <f t="shared" ref="J7811:K7811" si="6752">SUM(J7812)</f>
        <v>40500</v>
      </c>
      <c r="K7811" s="29">
        <f t="shared" si="6752"/>
        <v>20500</v>
      </c>
      <c r="L7811" s="29">
        <f t="shared" si="6722"/>
        <v>0</v>
      </c>
      <c r="M7811" s="29">
        <f t="shared" ref="M7811:O7811" si="6753">SUM(M7812)</f>
        <v>0</v>
      </c>
      <c r="N7811" s="29">
        <f t="shared" si="6753"/>
        <v>0</v>
      </c>
      <c r="O7811" s="29">
        <f t="shared" si="6753"/>
        <v>0</v>
      </c>
      <c r="P7811" s="29">
        <f t="shared" si="6724"/>
        <v>20500</v>
      </c>
      <c r="Q7811" s="29">
        <f t="shared" si="6730"/>
        <v>50.617283950617285</v>
      </c>
    </row>
    <row r="7812" spans="1:17">
      <c r="A7812" s="12" t="s">
        <v>2624</v>
      </c>
      <c r="B7812" s="12" t="s">
        <v>81</v>
      </c>
      <c r="C7812" s="12" t="s">
        <v>88</v>
      </c>
      <c r="D7812" s="12" t="s">
        <v>2626</v>
      </c>
      <c r="E7812" s="18" t="s">
        <v>50</v>
      </c>
      <c r="F7812" s="18" t="s">
        <v>0</v>
      </c>
      <c r="G7812" s="81" t="s">
        <v>0</v>
      </c>
      <c r="H7812" s="18" t="s">
        <v>51</v>
      </c>
      <c r="I7812" s="3">
        <v>1540500</v>
      </c>
      <c r="J7812" s="3">
        <f t="shared" ref="J7812" si="6754">SUM(J7813,J7816,J7818,J7820)</f>
        <v>40500</v>
      </c>
      <c r="K7812" s="3">
        <f t="shared" ref="K7812" si="6755">SUM(K7813,K7816,K7818,K7820)</f>
        <v>20500</v>
      </c>
      <c r="L7812" s="3">
        <f t="shared" si="6722"/>
        <v>0</v>
      </c>
      <c r="M7812" s="3">
        <f t="shared" ref="M7812:O7812" si="6756">SUM(M7813,M7816,M7818,M7820)</f>
        <v>0</v>
      </c>
      <c r="N7812" s="3">
        <f t="shared" si="6756"/>
        <v>0</v>
      </c>
      <c r="O7812" s="3">
        <f t="shared" si="6756"/>
        <v>0</v>
      </c>
      <c r="P7812" s="3">
        <f t="shared" si="6724"/>
        <v>20500</v>
      </c>
      <c r="Q7812" s="3">
        <f t="shared" si="6730"/>
        <v>50.617283950617285</v>
      </c>
    </row>
    <row r="7813" spans="1:17">
      <c r="A7813" s="17" t="s">
        <v>2624</v>
      </c>
      <c r="B7813" s="17" t="s">
        <v>81</v>
      </c>
      <c r="C7813" s="17" t="s">
        <v>88</v>
      </c>
      <c r="D7813" s="17" t="s">
        <v>2626</v>
      </c>
      <c r="E7813" s="17" t="s">
        <v>414</v>
      </c>
      <c r="F7813" s="12" t="s">
        <v>0</v>
      </c>
      <c r="G7813" s="84" t="s">
        <v>0</v>
      </c>
      <c r="H7813" s="18" t="s">
        <v>53</v>
      </c>
      <c r="I7813" s="3">
        <v>1520000</v>
      </c>
      <c r="J7813" s="3">
        <f t="shared" ref="J7813" si="6757">SUM(J7814:J7815)</f>
        <v>20000</v>
      </c>
      <c r="K7813" s="3">
        <f t="shared" ref="K7813" si="6758">SUM(K7814:K7815)</f>
        <v>0</v>
      </c>
      <c r="L7813" s="3">
        <f t="shared" si="6722"/>
        <v>0</v>
      </c>
      <c r="M7813" s="3">
        <f t="shared" ref="M7813:O7813" si="6759">SUM(M7814:M7815)</f>
        <v>0</v>
      </c>
      <c r="N7813" s="3">
        <f t="shared" si="6759"/>
        <v>0</v>
      </c>
      <c r="O7813" s="3">
        <f t="shared" si="6759"/>
        <v>0</v>
      </c>
      <c r="P7813" s="3">
        <f t="shared" si="6724"/>
        <v>0</v>
      </c>
      <c r="Q7813" s="3">
        <f t="shared" si="6730"/>
        <v>0</v>
      </c>
    </row>
    <row r="7814" spans="1:17">
      <c r="A7814" s="12" t="s">
        <v>2624</v>
      </c>
      <c r="B7814" s="12" t="s">
        <v>81</v>
      </c>
      <c r="C7814" s="12" t="s">
        <v>88</v>
      </c>
      <c r="D7814" s="12" t="s">
        <v>2626</v>
      </c>
      <c r="E7814" s="11">
        <v>8212</v>
      </c>
      <c r="F7814" s="12" t="s">
        <v>2649</v>
      </c>
      <c r="G7814" s="84" t="s">
        <v>3113</v>
      </c>
      <c r="H7814" s="13" t="s">
        <v>2650</v>
      </c>
      <c r="I7814" s="2">
        <v>20000</v>
      </c>
      <c r="J7814" s="2">
        <v>20000</v>
      </c>
      <c r="K7814" s="2">
        <v>0</v>
      </c>
      <c r="L7814" s="2">
        <f t="shared" si="6722"/>
        <v>0</v>
      </c>
      <c r="M7814" s="2">
        <v>0</v>
      </c>
      <c r="N7814" s="2">
        <v>0</v>
      </c>
      <c r="O7814" s="2">
        <v>0</v>
      </c>
      <c r="P7814" s="2">
        <f t="shared" si="6724"/>
        <v>0</v>
      </c>
      <c r="Q7814" s="2">
        <f t="shared" si="6730"/>
        <v>0</v>
      </c>
    </row>
    <row r="7815" spans="1:17">
      <c r="A7815" s="12" t="s">
        <v>2624</v>
      </c>
      <c r="B7815" s="12" t="s">
        <v>81</v>
      </c>
      <c r="C7815" s="12" t="s">
        <v>88</v>
      </c>
      <c r="D7815" s="12" t="s">
        <v>2626</v>
      </c>
      <c r="E7815" s="11">
        <v>8212</v>
      </c>
      <c r="F7815" s="12" t="s">
        <v>2651</v>
      </c>
      <c r="G7815" s="84" t="s">
        <v>3113</v>
      </c>
      <c r="H7815" s="13" t="s">
        <v>2652</v>
      </c>
      <c r="I7815" s="2">
        <v>1500000</v>
      </c>
      <c r="J7815" s="2">
        <v>0</v>
      </c>
      <c r="K7815" s="2">
        <v>0</v>
      </c>
      <c r="L7815" s="2">
        <f t="shared" si="6722"/>
        <v>0</v>
      </c>
      <c r="M7815" s="2">
        <v>0</v>
      </c>
      <c r="N7815" s="2">
        <v>0</v>
      </c>
      <c r="O7815" s="2">
        <v>0</v>
      </c>
      <c r="P7815" s="2">
        <f t="shared" si="6724"/>
        <v>0</v>
      </c>
      <c r="Q7815" s="2" t="str">
        <f t="shared" si="6730"/>
        <v>-</v>
      </c>
    </row>
    <row r="7816" spans="1:17">
      <c r="A7816" s="17" t="s">
        <v>2624</v>
      </c>
      <c r="B7816" s="17" t="s">
        <v>81</v>
      </c>
      <c r="C7816" s="17" t="s">
        <v>88</v>
      </c>
      <c r="D7816" s="17" t="s">
        <v>2626</v>
      </c>
      <c r="E7816" s="17" t="s">
        <v>122</v>
      </c>
      <c r="F7816" s="12" t="s">
        <v>0</v>
      </c>
      <c r="G7816" s="84" t="s">
        <v>0</v>
      </c>
      <c r="H7816" s="18" t="s">
        <v>54</v>
      </c>
      <c r="I7816" s="3">
        <v>10000</v>
      </c>
      <c r="J7816" s="3">
        <f t="shared" ref="J7816:K7816" si="6760">SUM(J7817)</f>
        <v>10000</v>
      </c>
      <c r="K7816" s="3">
        <f t="shared" si="6760"/>
        <v>10000</v>
      </c>
      <c r="L7816" s="3">
        <f t="shared" si="6722"/>
        <v>0</v>
      </c>
      <c r="M7816" s="3">
        <f t="shared" ref="M7816:O7816" si="6761">SUM(M7817)</f>
        <v>0</v>
      </c>
      <c r="N7816" s="3">
        <f t="shared" si="6761"/>
        <v>0</v>
      </c>
      <c r="O7816" s="3">
        <f t="shared" si="6761"/>
        <v>0</v>
      </c>
      <c r="P7816" s="3">
        <f t="shared" si="6724"/>
        <v>10000</v>
      </c>
      <c r="Q7816" s="3">
        <f t="shared" si="6730"/>
        <v>100</v>
      </c>
    </row>
    <row r="7817" spans="1:17">
      <c r="A7817" s="12" t="s">
        <v>2624</v>
      </c>
      <c r="B7817" s="12" t="s">
        <v>81</v>
      </c>
      <c r="C7817" s="12" t="s">
        <v>88</v>
      </c>
      <c r="D7817" s="12" t="s">
        <v>2626</v>
      </c>
      <c r="E7817" s="11">
        <v>8213</v>
      </c>
      <c r="F7817" s="12" t="s">
        <v>2653</v>
      </c>
      <c r="G7817" s="84" t="s">
        <v>3113</v>
      </c>
      <c r="H7817" s="13" t="s">
        <v>54</v>
      </c>
      <c r="I7817" s="2">
        <v>10000</v>
      </c>
      <c r="J7817" s="2">
        <v>10000</v>
      </c>
      <c r="K7817" s="2">
        <v>10000</v>
      </c>
      <c r="L7817" s="2">
        <f t="shared" si="6722"/>
        <v>0</v>
      </c>
      <c r="M7817" s="2"/>
      <c r="N7817" s="2">
        <v>0</v>
      </c>
      <c r="O7817" s="2">
        <v>0</v>
      </c>
      <c r="P7817" s="2">
        <f t="shared" si="6724"/>
        <v>10000</v>
      </c>
      <c r="Q7817" s="2">
        <f t="shared" si="6730"/>
        <v>100</v>
      </c>
    </row>
    <row r="7818" spans="1:17">
      <c r="A7818" s="17" t="s">
        <v>2624</v>
      </c>
      <c r="B7818" s="17" t="s">
        <v>81</v>
      </c>
      <c r="C7818" s="17" t="s">
        <v>88</v>
      </c>
      <c r="D7818" s="17" t="s">
        <v>2626</v>
      </c>
      <c r="E7818" s="17" t="s">
        <v>217</v>
      </c>
      <c r="F7818" s="12" t="s">
        <v>0</v>
      </c>
      <c r="G7818" s="84" t="s">
        <v>0</v>
      </c>
      <c r="H7818" s="18" t="s">
        <v>56</v>
      </c>
      <c r="I7818" s="3">
        <v>500</v>
      </c>
      <c r="J7818" s="3">
        <f t="shared" ref="J7818:K7818" si="6762">SUM(J7819)</f>
        <v>500</v>
      </c>
      <c r="K7818" s="3">
        <f t="shared" si="6762"/>
        <v>500</v>
      </c>
      <c r="L7818" s="3">
        <f t="shared" si="6722"/>
        <v>0</v>
      </c>
      <c r="M7818" s="3">
        <f t="shared" ref="M7818:O7818" si="6763">SUM(M7819)</f>
        <v>0</v>
      </c>
      <c r="N7818" s="3">
        <f t="shared" si="6763"/>
        <v>0</v>
      </c>
      <c r="O7818" s="3">
        <f t="shared" si="6763"/>
        <v>0</v>
      </c>
      <c r="P7818" s="3">
        <f t="shared" si="6724"/>
        <v>500</v>
      </c>
      <c r="Q7818" s="3">
        <f t="shared" si="6730"/>
        <v>100</v>
      </c>
    </row>
    <row r="7819" spans="1:17">
      <c r="A7819" s="12" t="s">
        <v>2624</v>
      </c>
      <c r="B7819" s="12" t="s">
        <v>81</v>
      </c>
      <c r="C7819" s="12" t="s">
        <v>88</v>
      </c>
      <c r="D7819" s="12" t="s">
        <v>2626</v>
      </c>
      <c r="E7819" s="11">
        <v>8215</v>
      </c>
      <c r="F7819" s="12" t="s">
        <v>2654</v>
      </c>
      <c r="G7819" s="84" t="s">
        <v>3113</v>
      </c>
      <c r="H7819" s="13" t="s">
        <v>523</v>
      </c>
      <c r="I7819" s="2">
        <v>500</v>
      </c>
      <c r="J7819" s="2">
        <v>500</v>
      </c>
      <c r="K7819" s="2">
        <v>500</v>
      </c>
      <c r="L7819" s="2">
        <f t="shared" si="6722"/>
        <v>0</v>
      </c>
      <c r="M7819" s="2">
        <v>0</v>
      </c>
      <c r="N7819" s="2">
        <v>0</v>
      </c>
      <c r="O7819" s="2">
        <v>0</v>
      </c>
      <c r="P7819" s="2">
        <f t="shared" si="6724"/>
        <v>500</v>
      </c>
      <c r="Q7819" s="2">
        <f t="shared" si="6730"/>
        <v>100</v>
      </c>
    </row>
    <row r="7820" spans="1:17">
      <c r="A7820" s="17" t="s">
        <v>2624</v>
      </c>
      <c r="B7820" s="17" t="s">
        <v>81</v>
      </c>
      <c r="C7820" s="17" t="s">
        <v>88</v>
      </c>
      <c r="D7820" s="17" t="s">
        <v>2626</v>
      </c>
      <c r="E7820" s="17" t="s">
        <v>464</v>
      </c>
      <c r="F7820" s="12" t="s">
        <v>0</v>
      </c>
      <c r="G7820" s="84" t="s">
        <v>0</v>
      </c>
      <c r="H7820" s="18" t="s">
        <v>57</v>
      </c>
      <c r="I7820" s="3">
        <v>10000</v>
      </c>
      <c r="J7820" s="3">
        <f t="shared" ref="J7820:K7820" si="6764">SUM(J7821)</f>
        <v>10000</v>
      </c>
      <c r="K7820" s="3">
        <f t="shared" si="6764"/>
        <v>10000</v>
      </c>
      <c r="L7820" s="3">
        <f t="shared" si="6722"/>
        <v>0</v>
      </c>
      <c r="M7820" s="3">
        <f t="shared" ref="M7820:O7820" si="6765">SUM(M7821)</f>
        <v>0</v>
      </c>
      <c r="N7820" s="3">
        <f t="shared" si="6765"/>
        <v>0</v>
      </c>
      <c r="O7820" s="3">
        <f t="shared" si="6765"/>
        <v>0</v>
      </c>
      <c r="P7820" s="3">
        <f t="shared" si="6724"/>
        <v>10000</v>
      </c>
      <c r="Q7820" s="3">
        <f t="shared" si="6730"/>
        <v>100</v>
      </c>
    </row>
    <row r="7821" spans="1:17">
      <c r="A7821" s="12" t="s">
        <v>2624</v>
      </c>
      <c r="B7821" s="12" t="s">
        <v>81</v>
      </c>
      <c r="C7821" s="12" t="s">
        <v>88</v>
      </c>
      <c r="D7821" s="12" t="s">
        <v>2626</v>
      </c>
      <c r="E7821" s="11">
        <v>8216</v>
      </c>
      <c r="F7821" s="12" t="s">
        <v>2655</v>
      </c>
      <c r="G7821" s="84" t="s">
        <v>3113</v>
      </c>
      <c r="H7821" s="13" t="s">
        <v>57</v>
      </c>
      <c r="I7821" s="2">
        <v>10000</v>
      </c>
      <c r="J7821" s="2">
        <v>10000</v>
      </c>
      <c r="K7821" s="2">
        <v>10000</v>
      </c>
      <c r="L7821" s="2">
        <f t="shared" si="6722"/>
        <v>0</v>
      </c>
      <c r="M7821" s="2"/>
      <c r="N7821" s="2">
        <v>0</v>
      </c>
      <c r="O7821" s="2">
        <v>0</v>
      </c>
      <c r="P7821" s="2">
        <f t="shared" si="6724"/>
        <v>10000</v>
      </c>
      <c r="Q7821" s="2">
        <f t="shared" si="6730"/>
        <v>100</v>
      </c>
    </row>
    <row r="7822" spans="1:17" ht="22.5">
      <c r="A7822" s="13" t="s">
        <v>0</v>
      </c>
      <c r="B7822" s="13" t="s">
        <v>0</v>
      </c>
      <c r="C7822" s="13" t="s">
        <v>0</v>
      </c>
      <c r="D7822" s="13" t="s">
        <v>0</v>
      </c>
      <c r="E7822" s="13" t="s">
        <v>0</v>
      </c>
      <c r="F7822" s="13" t="s">
        <v>0</v>
      </c>
      <c r="G7822" s="84" t="s">
        <v>0</v>
      </c>
      <c r="H7822" s="24" t="s">
        <v>2656</v>
      </c>
      <c r="I7822" s="29">
        <v>13339126</v>
      </c>
      <c r="J7822" s="29">
        <f t="shared" ref="J7822:K7822" si="6766">SUM(J7811,J7807,J7796,J7770)</f>
        <v>9833902</v>
      </c>
      <c r="K7822" s="29">
        <f t="shared" si="6766"/>
        <v>5926860</v>
      </c>
      <c r="L7822" s="29">
        <f t="shared" si="6722"/>
        <v>1739400</v>
      </c>
      <c r="M7822" s="29">
        <f t="shared" ref="M7822:O7822" si="6767">SUM(M7811,M7807,M7796,M7770)</f>
        <v>978300</v>
      </c>
      <c r="N7822" s="29">
        <f t="shared" si="6767"/>
        <v>374800</v>
      </c>
      <c r="O7822" s="29">
        <f t="shared" si="6767"/>
        <v>386300</v>
      </c>
      <c r="P7822" s="29">
        <f t="shared" si="6724"/>
        <v>7666260</v>
      </c>
      <c r="Q7822" s="29">
        <f t="shared" si="6730"/>
        <v>77.957457782271973</v>
      </c>
    </row>
    <row r="7823" spans="1:17" ht="15.75" thickBot="1">
      <c r="A7823" s="13" t="s">
        <v>0</v>
      </c>
      <c r="B7823" s="13" t="s">
        <v>0</v>
      </c>
      <c r="C7823" s="13" t="s">
        <v>0</v>
      </c>
      <c r="D7823" s="13" t="s">
        <v>0</v>
      </c>
      <c r="E7823" s="13" t="s">
        <v>0</v>
      </c>
      <c r="F7823" s="13" t="s">
        <v>0</v>
      </c>
      <c r="G7823" s="84" t="s">
        <v>0</v>
      </c>
      <c r="H7823" s="18" t="s">
        <v>125</v>
      </c>
      <c r="I7823" s="3">
        <v>20</v>
      </c>
      <c r="J7823" s="3">
        <v>20</v>
      </c>
      <c r="K7823" s="3">
        <v>0</v>
      </c>
      <c r="L7823" s="3">
        <f t="shared" si="6722"/>
        <v>0</v>
      </c>
      <c r="M7823" s="3"/>
      <c r="N7823" s="3"/>
      <c r="O7823" s="3"/>
      <c r="P7823" s="3">
        <f t="shared" si="6724"/>
        <v>0</v>
      </c>
      <c r="Q7823" s="3">
        <f t="shared" si="6730"/>
        <v>0</v>
      </c>
    </row>
    <row r="7824" spans="1:17" ht="45.75" thickBot="1">
      <c r="A7824" s="109" t="s">
        <v>0</v>
      </c>
      <c r="B7824" s="109" t="s">
        <v>0</v>
      </c>
      <c r="C7824" s="109" t="s">
        <v>0</v>
      </c>
      <c r="D7824" s="109" t="s">
        <v>0</v>
      </c>
      <c r="E7824" s="109" t="s">
        <v>0</v>
      </c>
      <c r="F7824" s="109" t="s">
        <v>0</v>
      </c>
      <c r="G7824" s="121" t="s">
        <v>0</v>
      </c>
      <c r="H7824" s="1" t="s">
        <v>126</v>
      </c>
      <c r="I7824" s="1" t="s">
        <v>3016</v>
      </c>
      <c r="J7824" s="1" t="s">
        <v>3199</v>
      </c>
      <c r="K7824" s="1" t="s">
        <v>3198</v>
      </c>
      <c r="L7824" s="1" t="s">
        <v>3191</v>
      </c>
      <c r="M7824" s="1" t="s">
        <v>3193</v>
      </c>
      <c r="N7824" s="1" t="s">
        <v>3194</v>
      </c>
      <c r="O7824" s="1" t="s">
        <v>3195</v>
      </c>
      <c r="P7824" s="1" t="s">
        <v>3192</v>
      </c>
      <c r="Q7824" s="1" t="s">
        <v>3185</v>
      </c>
    </row>
    <row r="7825" spans="1:17">
      <c r="A7825" s="110"/>
      <c r="B7825" s="110"/>
      <c r="C7825" s="110"/>
      <c r="D7825" s="110"/>
      <c r="E7825" s="110"/>
      <c r="F7825" s="110"/>
      <c r="G7825" s="122"/>
      <c r="H7825" s="26" t="s">
        <v>0</v>
      </c>
      <c r="I7825" s="28">
        <v>1</v>
      </c>
      <c r="J7825" s="28">
        <v>2</v>
      </c>
      <c r="K7825" s="28">
        <v>3</v>
      </c>
      <c r="L7825" s="28" t="s">
        <v>3186</v>
      </c>
      <c r="M7825" s="28">
        <v>5</v>
      </c>
      <c r="N7825" s="28">
        <v>6</v>
      </c>
      <c r="O7825" s="28">
        <v>7</v>
      </c>
      <c r="P7825" s="28" t="s">
        <v>3187</v>
      </c>
      <c r="Q7825" s="28">
        <v>9</v>
      </c>
    </row>
    <row r="7826" spans="1:17">
      <c r="A7826" s="110"/>
      <c r="B7826" s="110"/>
      <c r="C7826" s="110"/>
      <c r="D7826" s="110"/>
      <c r="E7826" s="110"/>
      <c r="F7826" s="110"/>
      <c r="G7826" s="122"/>
      <c r="H7826" s="8" t="s">
        <v>2657</v>
      </c>
      <c r="I7826" s="9">
        <v>3720000</v>
      </c>
      <c r="J7826" s="9">
        <f t="shared" ref="J7826" si="6768">SUM(J7803)</f>
        <v>3720000</v>
      </c>
      <c r="K7826" s="9">
        <f t="shared" ref="K7826" si="6769">SUM(K7803)</f>
        <v>3720000</v>
      </c>
      <c r="L7826" s="9">
        <f t="shared" ref="L7826:L7830" si="6770">M7826+N7826+O7826</f>
        <v>0</v>
      </c>
      <c r="M7826" s="9">
        <f t="shared" ref="M7826:O7826" si="6771">SUM(M7803)</f>
        <v>0</v>
      </c>
      <c r="N7826" s="9">
        <f t="shared" si="6771"/>
        <v>0</v>
      </c>
      <c r="O7826" s="9">
        <f t="shared" si="6771"/>
        <v>0</v>
      </c>
      <c r="P7826" s="9">
        <f t="shared" ref="P7826:P7830" si="6772">SUM(K7826+L7826)</f>
        <v>3720000</v>
      </c>
      <c r="Q7826" s="9">
        <f t="shared" si="6730"/>
        <v>100</v>
      </c>
    </row>
    <row r="7827" spans="1:17">
      <c r="A7827" s="110"/>
      <c r="B7827" s="110"/>
      <c r="C7827" s="110"/>
      <c r="D7827" s="110"/>
      <c r="E7827" s="110"/>
      <c r="F7827" s="110"/>
      <c r="G7827" s="122"/>
      <c r="H7827" s="8" t="s">
        <v>879</v>
      </c>
      <c r="I7827" s="9">
        <v>320100</v>
      </c>
      <c r="J7827" s="9">
        <f t="shared" ref="J7827" si="6773">SUM(J7801,J7799)</f>
        <v>320100</v>
      </c>
      <c r="K7827" s="9">
        <f t="shared" ref="K7827" si="6774">SUM(K7801,K7799)</f>
        <v>320000</v>
      </c>
      <c r="L7827" s="9">
        <f t="shared" si="6770"/>
        <v>0</v>
      </c>
      <c r="M7827" s="9">
        <f t="shared" ref="M7827:O7827" si="6775">SUM(M7801,M7799)</f>
        <v>0</v>
      </c>
      <c r="N7827" s="9">
        <f t="shared" si="6775"/>
        <v>0</v>
      </c>
      <c r="O7827" s="9">
        <f t="shared" si="6775"/>
        <v>0</v>
      </c>
      <c r="P7827" s="9">
        <f t="shared" si="6772"/>
        <v>320000</v>
      </c>
      <c r="Q7827" s="9">
        <f t="shared" si="6730"/>
        <v>99.968759762574194</v>
      </c>
    </row>
    <row r="7828" spans="1:17">
      <c r="A7828" s="110"/>
      <c r="B7828" s="110"/>
      <c r="C7828" s="110"/>
      <c r="D7828" s="110"/>
      <c r="E7828" s="110"/>
      <c r="F7828" s="110"/>
      <c r="G7828" s="122"/>
      <c r="H7828" s="8" t="s">
        <v>2658</v>
      </c>
      <c r="I7828" s="9">
        <v>5680000</v>
      </c>
      <c r="J7828" s="9">
        <f t="shared" ref="J7828" si="6776">SUM(J7804)</f>
        <v>4680000</v>
      </c>
      <c r="K7828" s="9">
        <f t="shared" ref="K7828" si="6777">SUM(K7804)</f>
        <v>1250000</v>
      </c>
      <c r="L7828" s="9">
        <f t="shared" si="6770"/>
        <v>1500000</v>
      </c>
      <c r="M7828" s="9">
        <f t="shared" ref="M7828:O7828" si="6778">SUM(M7804)</f>
        <v>900000</v>
      </c>
      <c r="N7828" s="9">
        <f t="shared" si="6778"/>
        <v>300000</v>
      </c>
      <c r="O7828" s="9">
        <f t="shared" si="6778"/>
        <v>300000</v>
      </c>
      <c r="P7828" s="9">
        <f t="shared" si="6772"/>
        <v>2750000</v>
      </c>
      <c r="Q7828" s="9">
        <f t="shared" si="6730"/>
        <v>58.760683760683762</v>
      </c>
    </row>
    <row r="7829" spans="1:17">
      <c r="A7829" s="110"/>
      <c r="B7829" s="110"/>
      <c r="C7829" s="110"/>
      <c r="D7829" s="110"/>
      <c r="E7829" s="110"/>
      <c r="F7829" s="110"/>
      <c r="G7829" s="122"/>
      <c r="H7829" s="8" t="s">
        <v>880</v>
      </c>
      <c r="I7829" s="9">
        <v>3619026</v>
      </c>
      <c r="J7829" s="9">
        <f t="shared" ref="J7829" si="6779">SUM(J7821,J7819,J7817,J7815,J7814,J7810,J7806,J7795,J7794,J7793,J7792,J7791,J7790,J7789,J7787,J7786,J7785,J7784,J7783,J7782,J7780,J7778,J7777,J7776,J7775,J7774,J7772)</f>
        <v>1113802</v>
      </c>
      <c r="K7829" s="9">
        <f t="shared" ref="K7829" si="6780">SUM(K7821,K7819,K7817,K7815,K7814,K7810,K7806,K7795,K7794,K7793,K7792,K7791,K7790,K7789,K7787,K7786,K7785,K7784,K7783,K7782,K7780,K7778,K7777,K7776,K7775,K7774,K7772)</f>
        <v>636860</v>
      </c>
      <c r="L7829" s="9">
        <f t="shared" si="6770"/>
        <v>239400</v>
      </c>
      <c r="M7829" s="9">
        <f t="shared" ref="M7829:O7829" si="6781">SUM(M7821,M7819,M7817,M7815,M7814,M7810,M7806,M7795,M7794,M7793,M7792,M7791,M7790,M7789,M7787,M7786,M7785,M7784,M7783,M7782,M7780,M7778,M7777,M7776,M7775,M7774,M7772)</f>
        <v>78300</v>
      </c>
      <c r="N7829" s="9">
        <f t="shared" si="6781"/>
        <v>74800</v>
      </c>
      <c r="O7829" s="9">
        <f t="shared" si="6781"/>
        <v>86300</v>
      </c>
      <c r="P7829" s="9">
        <f t="shared" si="6772"/>
        <v>876260</v>
      </c>
      <c r="Q7829" s="9">
        <f t="shared" si="6730"/>
        <v>78.67287004332907</v>
      </c>
    </row>
    <row r="7830" spans="1:17">
      <c r="A7830" s="111"/>
      <c r="B7830" s="111"/>
      <c r="C7830" s="111"/>
      <c r="D7830" s="111"/>
      <c r="E7830" s="111"/>
      <c r="F7830" s="111"/>
      <c r="G7830" s="123"/>
      <c r="H7830" s="10" t="s">
        <v>68</v>
      </c>
      <c r="I7830" s="9">
        <v>13339126</v>
      </c>
      <c r="J7830" s="9">
        <f t="shared" ref="J7830" si="6782">SUM(J7826:J7829)</f>
        <v>9833902</v>
      </c>
      <c r="K7830" s="9">
        <f t="shared" ref="K7830" si="6783">SUM(K7826:K7829)</f>
        <v>5926860</v>
      </c>
      <c r="L7830" s="9">
        <f t="shared" si="6770"/>
        <v>1739400</v>
      </c>
      <c r="M7830" s="9">
        <f t="shared" ref="M7830:O7830" si="6784">SUM(M7826:M7829)</f>
        <v>978300</v>
      </c>
      <c r="N7830" s="9">
        <f t="shared" si="6784"/>
        <v>374800</v>
      </c>
      <c r="O7830" s="9">
        <f t="shared" si="6784"/>
        <v>386300</v>
      </c>
      <c r="P7830" s="9">
        <f t="shared" si="6772"/>
        <v>7666260</v>
      </c>
      <c r="Q7830" s="9">
        <f t="shared" si="6730"/>
        <v>77.957457782271973</v>
      </c>
    </row>
    <row r="7831" spans="1:17">
      <c r="A7831" s="13" t="s">
        <v>0</v>
      </c>
      <c r="B7831" s="13" t="s">
        <v>0</v>
      </c>
      <c r="C7831" s="13" t="s">
        <v>0</v>
      </c>
      <c r="D7831" s="13" t="s">
        <v>0</v>
      </c>
      <c r="E7831" s="13" t="s">
        <v>0</v>
      </c>
      <c r="F7831" s="13" t="s">
        <v>0</v>
      </c>
      <c r="G7831" s="84" t="s">
        <v>0</v>
      </c>
      <c r="H7831" s="27" t="s">
        <v>0</v>
      </c>
      <c r="I7831" s="27"/>
      <c r="J7831" s="27"/>
      <c r="K7831" s="27"/>
      <c r="L7831" s="27"/>
      <c r="M7831" s="27"/>
      <c r="N7831" s="27"/>
      <c r="O7831" s="27"/>
      <c r="P7831" s="27"/>
      <c r="Q7831" s="27" t="str">
        <f t="shared" si="6730"/>
        <v>-</v>
      </c>
    </row>
    <row r="7832" spans="1:17">
      <c r="A7832" s="13" t="s">
        <v>0</v>
      </c>
      <c r="B7832" s="13" t="s">
        <v>0</v>
      </c>
      <c r="C7832" s="13" t="s">
        <v>0</v>
      </c>
      <c r="D7832" s="13" t="s">
        <v>0</v>
      </c>
      <c r="E7832" s="13" t="s">
        <v>0</v>
      </c>
      <c r="F7832" s="13" t="s">
        <v>0</v>
      </c>
      <c r="G7832" s="84" t="s">
        <v>0</v>
      </c>
      <c r="H7832" s="24" t="s">
        <v>2659</v>
      </c>
      <c r="I7832" s="29">
        <v>13339126</v>
      </c>
      <c r="J7832" s="29">
        <f t="shared" ref="J7832" si="6785">SUM(J7822)</f>
        <v>9833902</v>
      </c>
      <c r="K7832" s="29">
        <f t="shared" ref="K7832" si="6786">SUM(K7822)</f>
        <v>5926860</v>
      </c>
      <c r="L7832" s="29">
        <f t="shared" ref="L7832:L7833" si="6787">M7832+N7832+O7832</f>
        <v>1739400</v>
      </c>
      <c r="M7832" s="29">
        <f t="shared" ref="M7832:O7832" si="6788">SUM(M7822)</f>
        <v>978300</v>
      </c>
      <c r="N7832" s="29">
        <f t="shared" si="6788"/>
        <v>374800</v>
      </c>
      <c r="O7832" s="29">
        <f t="shared" si="6788"/>
        <v>386300</v>
      </c>
      <c r="P7832" s="29">
        <f t="shared" ref="P7832:P7833" si="6789">SUM(K7832+L7832)</f>
        <v>7666260</v>
      </c>
      <c r="Q7832" s="29">
        <f t="shared" si="6730"/>
        <v>77.957457782271973</v>
      </c>
    </row>
    <row r="7833" spans="1:17">
      <c r="A7833" s="13" t="s">
        <v>0</v>
      </c>
      <c r="B7833" s="13" t="s">
        <v>0</v>
      </c>
      <c r="C7833" s="13" t="s">
        <v>0</v>
      </c>
      <c r="D7833" s="13" t="s">
        <v>0</v>
      </c>
      <c r="E7833" s="13" t="s">
        <v>0</v>
      </c>
      <c r="F7833" s="13" t="s">
        <v>0</v>
      </c>
      <c r="G7833" s="84" t="s">
        <v>0</v>
      </c>
      <c r="H7833" s="18" t="s">
        <v>125</v>
      </c>
      <c r="I7833" s="3">
        <v>20</v>
      </c>
      <c r="J7833" s="3">
        <f>J7823</f>
        <v>20</v>
      </c>
      <c r="K7833" s="3">
        <f>K7823</f>
        <v>0</v>
      </c>
      <c r="L7833" s="3">
        <f t="shared" si="6787"/>
        <v>0</v>
      </c>
      <c r="M7833" s="3">
        <f>M7823</f>
        <v>0</v>
      </c>
      <c r="N7833" s="3">
        <f t="shared" ref="N7833:O7833" si="6790">N7823</f>
        <v>0</v>
      </c>
      <c r="O7833" s="3">
        <f t="shared" si="6790"/>
        <v>0</v>
      </c>
      <c r="P7833" s="3">
        <f t="shared" si="6789"/>
        <v>0</v>
      </c>
      <c r="Q7833" s="3">
        <f t="shared" si="6730"/>
        <v>0</v>
      </c>
    </row>
    <row r="7834" spans="1:17" ht="15.75" thickBot="1">
      <c r="A7834" s="13" t="s">
        <v>0</v>
      </c>
      <c r="B7834" s="13" t="s">
        <v>0</v>
      </c>
      <c r="C7834" s="13" t="s">
        <v>0</v>
      </c>
      <c r="D7834" s="13" t="s">
        <v>0</v>
      </c>
      <c r="E7834" s="13" t="s">
        <v>0</v>
      </c>
      <c r="F7834" s="13" t="s">
        <v>0</v>
      </c>
      <c r="G7834" s="84" t="s">
        <v>0</v>
      </c>
      <c r="H7834" s="7" t="s">
        <v>0</v>
      </c>
      <c r="I7834" s="30"/>
      <c r="J7834" s="30"/>
      <c r="K7834" s="30"/>
      <c r="L7834" s="30"/>
      <c r="M7834" s="30"/>
      <c r="N7834" s="30"/>
      <c r="O7834" s="30"/>
      <c r="P7834" s="30"/>
      <c r="Q7834" s="30" t="str">
        <f t="shared" si="6730"/>
        <v>-</v>
      </c>
    </row>
    <row r="7835" spans="1:17" s="15" customFormat="1" ht="45.75" thickBot="1">
      <c r="A7835" s="6" t="s">
        <v>82</v>
      </c>
      <c r="B7835" s="40" t="s">
        <v>83</v>
      </c>
      <c r="C7835" s="40" t="s">
        <v>84</v>
      </c>
      <c r="D7835" s="41" t="s">
        <v>0</v>
      </c>
      <c r="E7835" s="6" t="s">
        <v>85</v>
      </c>
      <c r="F7835" s="6" t="s">
        <v>86</v>
      </c>
      <c r="G7835" s="82" t="s">
        <v>87</v>
      </c>
      <c r="H7835" s="6" t="s">
        <v>1</v>
      </c>
      <c r="I7835" s="1" t="s">
        <v>3016</v>
      </c>
      <c r="J7835" s="1" t="s">
        <v>3199</v>
      </c>
      <c r="K7835" s="1" t="s">
        <v>3198</v>
      </c>
      <c r="L7835" s="1" t="s">
        <v>3191</v>
      </c>
      <c r="M7835" s="1" t="s">
        <v>3193</v>
      </c>
      <c r="N7835" s="1" t="s">
        <v>3194</v>
      </c>
      <c r="O7835" s="1" t="s">
        <v>3195</v>
      </c>
      <c r="P7835" s="1" t="s">
        <v>3192</v>
      </c>
      <c r="Q7835" s="1" t="s">
        <v>3185</v>
      </c>
    </row>
    <row r="7836" spans="1:17" s="15" customFormat="1">
      <c r="A7836" s="42" t="s">
        <v>0</v>
      </c>
      <c r="B7836" s="43" t="s">
        <v>0</v>
      </c>
      <c r="C7836" s="43" t="s">
        <v>0</v>
      </c>
      <c r="D7836" s="44" t="s">
        <v>0</v>
      </c>
      <c r="E7836" s="45" t="s">
        <v>0</v>
      </c>
      <c r="F7836" s="46" t="s">
        <v>0</v>
      </c>
      <c r="G7836" s="74" t="s">
        <v>0</v>
      </c>
      <c r="H7836" s="47" t="s">
        <v>0</v>
      </c>
      <c r="I7836" s="28">
        <v>1</v>
      </c>
      <c r="J7836" s="28">
        <v>2</v>
      </c>
      <c r="K7836" s="28">
        <v>3</v>
      </c>
      <c r="L7836" s="28" t="s">
        <v>3186</v>
      </c>
      <c r="M7836" s="28">
        <v>5</v>
      </c>
      <c r="N7836" s="28">
        <v>6</v>
      </c>
      <c r="O7836" s="28">
        <v>7</v>
      </c>
      <c r="P7836" s="28" t="s">
        <v>3187</v>
      </c>
      <c r="Q7836" s="28">
        <v>9</v>
      </c>
    </row>
    <row r="7837" spans="1:17" s="15" customFormat="1">
      <c r="A7837" s="48">
        <v>35</v>
      </c>
      <c r="B7837" s="49" t="s">
        <v>129</v>
      </c>
      <c r="C7837" s="50" t="s">
        <v>882</v>
      </c>
      <c r="D7837" s="50">
        <v>3502000</v>
      </c>
      <c r="E7837" s="51" t="s">
        <v>0</v>
      </c>
      <c r="F7837" s="51" t="s">
        <v>0</v>
      </c>
      <c r="G7837" s="53" t="s">
        <v>0</v>
      </c>
      <c r="H7837" s="51" t="s">
        <v>2660</v>
      </c>
      <c r="I7837" s="63"/>
      <c r="J7837" s="63"/>
      <c r="K7837" s="63"/>
      <c r="L7837" s="63"/>
      <c r="M7837" s="63"/>
      <c r="N7837" s="63"/>
      <c r="O7837" s="63"/>
      <c r="P7837" s="63"/>
      <c r="Q7837" s="63" t="str">
        <f t="shared" ref="Q7837:Q7900" si="6791">IF(J7837=0,"-",P7837/J7837*100)</f>
        <v>-</v>
      </c>
    </row>
    <row r="7838" spans="1:17" s="15" customFormat="1" ht="22.5">
      <c r="A7838" s="48" t="s">
        <v>0</v>
      </c>
      <c r="B7838" s="52" t="s">
        <v>0</v>
      </c>
      <c r="C7838" s="52" t="s">
        <v>0</v>
      </c>
      <c r="D7838" s="53" t="s">
        <v>0</v>
      </c>
      <c r="E7838" s="51" t="s">
        <v>0</v>
      </c>
      <c r="F7838" s="51" t="s">
        <v>0</v>
      </c>
      <c r="G7838" s="53" t="s">
        <v>0</v>
      </c>
      <c r="H7838" s="54" t="s">
        <v>27</v>
      </c>
      <c r="I7838" s="64">
        <v>173214714</v>
      </c>
      <c r="J7838" s="64">
        <f t="shared" ref="J7838" si="6792">SUM(J7839,J7847,J7849)</f>
        <v>144915865</v>
      </c>
      <c r="K7838" s="64">
        <f t="shared" ref="K7838" si="6793">SUM(K7839,K7847,K7849)</f>
        <v>75760290</v>
      </c>
      <c r="L7838" s="64">
        <f t="shared" ref="L7838:L7866" si="6794">M7838+N7838+O7838</f>
        <v>35836570</v>
      </c>
      <c r="M7838" s="64">
        <f t="shared" ref="M7838:O7838" si="6795">SUM(M7839,M7847,M7849)</f>
        <v>12309416</v>
      </c>
      <c r="N7838" s="64">
        <f t="shared" si="6795"/>
        <v>11577895</v>
      </c>
      <c r="O7838" s="64">
        <f t="shared" si="6795"/>
        <v>11949259</v>
      </c>
      <c r="P7838" s="64">
        <f t="shared" ref="P7838:P7866" si="6796">SUM(K7838+L7838)</f>
        <v>111596860</v>
      </c>
      <c r="Q7838" s="64">
        <f t="shared" si="6791"/>
        <v>77.008034972568396</v>
      </c>
    </row>
    <row r="7839" spans="1:17" s="15" customFormat="1">
      <c r="A7839" s="55">
        <v>35</v>
      </c>
      <c r="B7839" s="56" t="s">
        <v>129</v>
      </c>
      <c r="C7839" s="50" t="s">
        <v>882</v>
      </c>
      <c r="D7839" s="50">
        <v>3502000</v>
      </c>
      <c r="E7839" s="51" t="s">
        <v>2661</v>
      </c>
      <c r="F7839" s="51" t="s">
        <v>0</v>
      </c>
      <c r="G7839" s="53" t="s">
        <v>0</v>
      </c>
      <c r="H7839" s="51" t="s">
        <v>3</v>
      </c>
      <c r="I7839" s="3">
        <v>135037603</v>
      </c>
      <c r="J7839" s="3">
        <f t="shared" ref="J7839" si="6797">SUM(J7840:J7841)</f>
        <v>123597764</v>
      </c>
      <c r="K7839" s="3">
        <f t="shared" ref="K7839" si="6798">SUM(K7840:K7841)</f>
        <v>63559590</v>
      </c>
      <c r="L7839" s="3">
        <f t="shared" si="6794"/>
        <v>31145545</v>
      </c>
      <c r="M7839" s="3">
        <f t="shared" ref="M7839:O7839" si="6799">SUM(M7840:M7841)</f>
        <v>10511830</v>
      </c>
      <c r="N7839" s="3">
        <f t="shared" si="6799"/>
        <v>10136051</v>
      </c>
      <c r="O7839" s="3">
        <f t="shared" si="6799"/>
        <v>10497664</v>
      </c>
      <c r="P7839" s="3">
        <f t="shared" si="6796"/>
        <v>94705135</v>
      </c>
      <c r="Q7839" s="3">
        <f t="shared" si="6791"/>
        <v>76.623663677281399</v>
      </c>
    </row>
    <row r="7840" spans="1:17" s="16" customFormat="1">
      <c r="A7840" s="57">
        <v>35</v>
      </c>
      <c r="B7840" s="58" t="s">
        <v>129</v>
      </c>
      <c r="C7840" s="59" t="s">
        <v>882</v>
      </c>
      <c r="D7840" s="59">
        <v>3502000</v>
      </c>
      <c r="E7840" s="60">
        <v>6111</v>
      </c>
      <c r="F7840" s="57" t="s">
        <v>0</v>
      </c>
      <c r="G7840" s="84" t="s">
        <v>3110</v>
      </c>
      <c r="H7840" s="61" t="s">
        <v>4</v>
      </c>
      <c r="I7840" s="65">
        <v>124354317</v>
      </c>
      <c r="J7840" s="65">
        <f>SUM(J7898,J7899,J7961,J7999,J8038,J8082,J8129,J8188,J8232,J8274,J8320,J8366,J8410,J8454,J8497,J8554,J8599,J8646,J8690,J8735,J8778,J8822,J8867,J8912,J8957,J9002,J9053,J9094,J9139,J9180)</f>
        <v>113515791</v>
      </c>
      <c r="K7840" s="65">
        <f>SUM(K7898,K7899,K7961,K7999,K8038,K8082,K8129,K8188,K8232,K8274,K8320,K8366,K8410,K8454,K8497,K8554,K8599,K8646,K8690,K8735,K8778,K8822,K8867,K8912,K8957,K9002,K9053,K9094,K9139,K9180)</f>
        <v>57432189</v>
      </c>
      <c r="L7840" s="65">
        <f t="shared" si="6794"/>
        <v>29349464</v>
      </c>
      <c r="M7840" s="65">
        <f>SUM(M7898,M7899,M7961,M7999,M8038,M8082,M8129,M8188,M8232,M8274,M8320,M8366,M8410,M8454,M8497,M8554,M8599,M8646,M8690,M8735,M8778,M8822,M8867,M8912,M8957,M9002,M9053,M9094,M9139,M9180)</f>
        <v>9792488</v>
      </c>
      <c r="N7840" s="65">
        <f t="shared" ref="N7840:O7840" si="6800">SUM(N7898,N7899,N7961,N7999,N8038,N8082,N8129,N8188,N8232,N8274,N8320,N8366,N8410,N8454,N8497,N8554,N8599,N8646,N8690,N8735,N8778,N8822,N8867,N8912,N8957,N9002,N9053,N9094,N9139,N9180)</f>
        <v>9753488</v>
      </c>
      <c r="O7840" s="65">
        <f t="shared" si="6800"/>
        <v>9803488</v>
      </c>
      <c r="P7840" s="65">
        <f t="shared" si="6796"/>
        <v>86781653</v>
      </c>
      <c r="Q7840" s="65">
        <f t="shared" si="6791"/>
        <v>76.448969993963217</v>
      </c>
    </row>
    <row r="7841" spans="1:17" s="15" customFormat="1">
      <c r="A7841" s="48">
        <v>35</v>
      </c>
      <c r="B7841" s="49" t="s">
        <v>129</v>
      </c>
      <c r="C7841" s="52" t="s">
        <v>882</v>
      </c>
      <c r="D7841" s="52">
        <v>3502000</v>
      </c>
      <c r="E7841" s="48" t="s">
        <v>2662</v>
      </c>
      <c r="F7841" s="55" t="s">
        <v>0</v>
      </c>
      <c r="G7841" s="68" t="s">
        <v>0</v>
      </c>
      <c r="H7841" s="51" t="s">
        <v>5</v>
      </c>
      <c r="I7841" s="66">
        <v>10683286</v>
      </c>
      <c r="J7841" s="66">
        <f t="shared" ref="J7841" si="6801">SUM(J7842:J7846)</f>
        <v>10081973</v>
      </c>
      <c r="K7841" s="66">
        <f t="shared" ref="K7841" si="6802">SUM(K7842:K7846)</f>
        <v>6127401</v>
      </c>
      <c r="L7841" s="66">
        <f t="shared" si="6794"/>
        <v>1796081</v>
      </c>
      <c r="M7841" s="66">
        <f t="shared" ref="M7841:O7841" si="6803">SUM(M7842:M7846)</f>
        <v>719342</v>
      </c>
      <c r="N7841" s="66">
        <f t="shared" si="6803"/>
        <v>382563</v>
      </c>
      <c r="O7841" s="66">
        <f t="shared" si="6803"/>
        <v>694176</v>
      </c>
      <c r="P7841" s="66">
        <f t="shared" si="6796"/>
        <v>7923482</v>
      </c>
      <c r="Q7841" s="66">
        <f t="shared" si="6791"/>
        <v>78.590589361824314</v>
      </c>
    </row>
    <row r="7842" spans="1:17" s="15" customFormat="1">
      <c r="A7842" s="55">
        <v>35</v>
      </c>
      <c r="B7842" s="56" t="s">
        <v>129</v>
      </c>
      <c r="C7842" s="50" t="s">
        <v>882</v>
      </c>
      <c r="D7842" s="50">
        <v>3502000</v>
      </c>
      <c r="E7842" s="63">
        <v>6112</v>
      </c>
      <c r="F7842" s="55" t="s">
        <v>0</v>
      </c>
      <c r="G7842" s="84" t="s">
        <v>3110</v>
      </c>
      <c r="H7842" s="62" t="s">
        <v>9</v>
      </c>
      <c r="I7842" s="67">
        <v>1619523</v>
      </c>
      <c r="J7842" s="67">
        <f>SUM(J7901,J7906,J7963,J8001,J8040,J8084,J8131,J8190,J8234,J8276,J8322,J8368,J8412,J8456,J8499,J8556,J8601,J8648,J8692,J8737,J8780,J8824,J8869,J8914,J8959,J9004,J9055,J9096,J9141,J9182)</f>
        <v>1547411</v>
      </c>
      <c r="K7842" s="67">
        <f>SUM(K7901,K7906,K7963,K8001,K8040,K8084,K8131,K8190,K8234,K8276,K8322,K8368,K8412,K8456,K8499,K8556,K8601,K8648,K8692,K8737,K8780,K8824,K8869,K8914,K8959,K9004,K9055,K9096,K9141,K9182)</f>
        <v>790201</v>
      </c>
      <c r="L7842" s="67">
        <f t="shared" si="6794"/>
        <v>335913</v>
      </c>
      <c r="M7842" s="67">
        <f>SUM(M7901,M7906,M7963,M8001,M8040,M8084,M8131,M8190,M8234,M8276,M8322,M8368,M8412,M8456,M8499,M8556,M8601,M8648,M8692,M8737,M8780,M8824,M8869,M8914,M8959,M9004,M9055,M9096,M9141,M9182)</f>
        <v>132772</v>
      </c>
      <c r="N7842" s="67">
        <f t="shared" ref="N7842:O7842" si="6804">SUM(N7901,N7906,N7963,N8001,N8040,N8084,N8131,N8190,N8234,N8276,N8322,N8368,N8412,N8456,N8499,N8556,N8601,N8648,N8692,N8737,N8780,N8824,N8869,N8914,N8959,N9004,N9055,N9096,N9141,N9182)</f>
        <v>70864</v>
      </c>
      <c r="O7842" s="67">
        <f t="shared" si="6804"/>
        <v>132277</v>
      </c>
      <c r="P7842" s="67">
        <f t="shared" si="6796"/>
        <v>1126114</v>
      </c>
      <c r="Q7842" s="67">
        <f t="shared" si="6791"/>
        <v>72.77407230528928</v>
      </c>
    </row>
    <row r="7843" spans="1:17" s="15" customFormat="1">
      <c r="A7843" s="55">
        <v>35</v>
      </c>
      <c r="B7843" s="56" t="s">
        <v>129</v>
      </c>
      <c r="C7843" s="50" t="s">
        <v>882</v>
      </c>
      <c r="D7843" s="50">
        <v>3502000</v>
      </c>
      <c r="E7843" s="63">
        <v>6112</v>
      </c>
      <c r="F7843" s="55" t="s">
        <v>0</v>
      </c>
      <c r="G7843" s="84" t="s">
        <v>3110</v>
      </c>
      <c r="H7843" s="62" t="s">
        <v>6</v>
      </c>
      <c r="I7843" s="67">
        <v>643125</v>
      </c>
      <c r="J7843" s="67">
        <f>SUM(J7905,J7910,J7967,J8005,J8044,J8088,J8135,J8194,J8238,J8280,J8326,J8372,J8416,J8460,J8503,J8560,J8605,J8652,J8696,J8741,J8784,J8828,J8873,J8918,J8963,J9008,J9059,J9100,J9145,J9185)</f>
        <v>513516</v>
      </c>
      <c r="K7843" s="67">
        <f>SUM(K7905,K7910,K7967,K8005,K8044,K8088,K8135,K8194,K8238,K8280,K8326,K8372,K8416,K8460,K8503,K8560,K8605,K8652,K8696,K8741,K8784,K8828,K8873,K8918,K8963,K9008,K9059,K9100,K9145,K9185)</f>
        <v>313317</v>
      </c>
      <c r="L7843" s="67">
        <f t="shared" si="6794"/>
        <v>53334</v>
      </c>
      <c r="M7843" s="67">
        <f>SUM(M7905,M7910,M7967,M8005,M8044,M8088,M8135,M8194,M8238,M8280,M8326,M8372,M8416,M8460,M8503,M8560,M8605,M8652,M8696,M8741,M8784,M8828,M8873,M8918,M8963,M9008,M9059,M9100,M9145,M9185)</f>
        <v>38634</v>
      </c>
      <c r="N7843" s="67">
        <f t="shared" ref="N7843:O7843" si="6805">SUM(N7905,N7910,N7967,N8005,N8044,N8088,N8135,N8194,N8238,N8280,N8326,N8372,N8416,N8460,N8503,N8560,N8605,N8652,N8696,N8741,N8784,N8828,N8873,N8918,N8963,N9008,N9059,N9100,N9145,N9185)</f>
        <v>4350</v>
      </c>
      <c r="O7843" s="67">
        <f t="shared" si="6805"/>
        <v>10350</v>
      </c>
      <c r="P7843" s="67">
        <f t="shared" si="6796"/>
        <v>366651</v>
      </c>
      <c r="Q7843" s="67">
        <f t="shared" si="6791"/>
        <v>71.400112167877921</v>
      </c>
    </row>
    <row r="7844" spans="1:17" s="15" customFormat="1">
      <c r="A7844" s="55">
        <v>35</v>
      </c>
      <c r="B7844" s="56" t="s">
        <v>129</v>
      </c>
      <c r="C7844" s="50" t="s">
        <v>882</v>
      </c>
      <c r="D7844" s="50">
        <v>3502000</v>
      </c>
      <c r="E7844" s="63">
        <v>6112</v>
      </c>
      <c r="F7844" s="55" t="s">
        <v>0</v>
      </c>
      <c r="G7844" s="84" t="s">
        <v>3110</v>
      </c>
      <c r="H7844" s="62" t="s">
        <v>7</v>
      </c>
      <c r="I7844" s="67">
        <v>1376340</v>
      </c>
      <c r="J7844" s="67">
        <f>SUM(J7903,J7908,J7965,J8003,J8042,J8086,J8133,J8192,J8236,J8278,J8324,J8370,J8414,J8458,J8501,J8558,J8603,J8650,J8694,J8739,J8782,J8826,J8871,J8916,J8961,J9006,J9057,J9098,J9143,J9184)</f>
        <v>1456317</v>
      </c>
      <c r="K7844" s="67">
        <f>SUM(K7903,K7908,K7965,K8003,K8042,K8086,K8133,K8192,K8236,K8278,K8324,K8370,K8414,K8458,K8501,K8558,K8603,K8650,K8694,K8739,K8782,K8826,K8871,K8916,K8961,K9006,K9057,K9098,K9143,K9184)</f>
        <v>1430931</v>
      </c>
      <c r="L7844" s="67">
        <f t="shared" si="6794"/>
        <v>2894</v>
      </c>
      <c r="M7844" s="67">
        <f>SUM(M7903,M7908,M7965,M8003,M8042,M8086,M8133,M8192,M8236,M8278,M8324,M8370,M8414,M8458,M8501,M8558,M8603,M8650,M8694,M8739,M8782,M8826,M8871,M8916,M8961,M9006,M9057,M9098,M9143,M9184)</f>
        <v>2894</v>
      </c>
      <c r="N7844" s="67">
        <f t="shared" ref="N7844:O7844" si="6806">SUM(N7903,N7908,N7965,N8003,N8042,N8086,N8133,N8192,N8236,N8278,N8324,N8370,N8414,N8458,N8501,N8558,N8603,N8650,N8694,N8739,N8782,N8826,N8871,N8916,N8961,N9006,N9057,N9098,N9143,N9184)</f>
        <v>0</v>
      </c>
      <c r="O7844" s="67">
        <f t="shared" si="6806"/>
        <v>0</v>
      </c>
      <c r="P7844" s="67">
        <f t="shared" si="6796"/>
        <v>1433825</v>
      </c>
      <c r="Q7844" s="67">
        <f t="shared" si="6791"/>
        <v>98.455556036220145</v>
      </c>
    </row>
    <row r="7845" spans="1:17" s="15" customFormat="1">
      <c r="A7845" s="55">
        <v>35</v>
      </c>
      <c r="B7845" s="56" t="s">
        <v>129</v>
      </c>
      <c r="C7845" s="50" t="s">
        <v>882</v>
      </c>
      <c r="D7845" s="50">
        <v>3502000</v>
      </c>
      <c r="E7845" s="63">
        <v>6112</v>
      </c>
      <c r="F7845" s="55" t="s">
        <v>0</v>
      </c>
      <c r="G7845" s="84" t="s">
        <v>3110</v>
      </c>
      <c r="H7845" s="62" t="s">
        <v>10</v>
      </c>
      <c r="I7845" s="67">
        <v>6485286</v>
      </c>
      <c r="J7845" s="67">
        <f>SUM(J7902,J7907,J7964,J8002,J8041,J8085,J8132,J8191,J8235,J8277,J8323,J8369,J8413,J8457,J8500,J8557,J8602,J8649,J8693,J8738,J8781,J8825,J8870,J8915,J8960,J9005,J9056,J9097,J9142,J9183)</f>
        <v>5998385</v>
      </c>
      <c r="K7845" s="67">
        <f>SUM(K7902,K7907,K7964,K8002,K8041,K8085,K8132,K8191,K8235,K8277,K8323,K8369,K8413,K8457,K8500,K8557,K8602,K8649,K8693,K8738,K8781,K8825,K8870,K8915,K8960,K9005,K9056,K9097,K9142,K9183)</f>
        <v>3363938</v>
      </c>
      <c r="L7845" s="67">
        <f t="shared" si="6794"/>
        <v>1340440</v>
      </c>
      <c r="M7845" s="67">
        <f>SUM(M7902,M7907,M7964,M8002,M8041,M8085,M8132,M8191,M8235,M8277,M8323,M8369,M8413,M8457,M8500,M8557,M8602,M8649,M8693,M8738,M8781,M8825,M8870,M8915,M8960,M9005,M9056,M9097,M9142,M9183)</f>
        <v>531042</v>
      </c>
      <c r="N7845" s="67">
        <f t="shared" ref="N7845:O7845" si="6807">SUM(N7902,N7907,N7964,N8002,N8041,N8085,N8132,N8191,N8235,N8277,N8323,N8369,N8413,N8457,N8500,N8557,N8602,N8649,N8693,N8738,N8781,N8825,N8870,N8915,N8960,N9005,N9056,N9097,N9142,N9183)</f>
        <v>277849</v>
      </c>
      <c r="O7845" s="67">
        <f t="shared" si="6807"/>
        <v>531549</v>
      </c>
      <c r="P7845" s="67">
        <f t="shared" si="6796"/>
        <v>4704378</v>
      </c>
      <c r="Q7845" s="67">
        <f t="shared" si="6791"/>
        <v>78.427410044536984</v>
      </c>
    </row>
    <row r="7846" spans="1:17" s="15" customFormat="1">
      <c r="A7846" s="55">
        <v>35</v>
      </c>
      <c r="B7846" s="56" t="s">
        <v>129</v>
      </c>
      <c r="C7846" s="50" t="s">
        <v>882</v>
      </c>
      <c r="D7846" s="50">
        <v>3502000</v>
      </c>
      <c r="E7846" s="63">
        <v>6112</v>
      </c>
      <c r="F7846" s="55" t="s">
        <v>0</v>
      </c>
      <c r="G7846" s="84" t="s">
        <v>3110</v>
      </c>
      <c r="H7846" s="62" t="s">
        <v>8</v>
      </c>
      <c r="I7846" s="67">
        <v>559012</v>
      </c>
      <c r="J7846" s="67">
        <f>SUM(J7904,J7909,J7966,J8004,J8043,J8087,J8134,J8193,J8237,J8279,J8325,J8371,J8415,J8459,J8502,J8559,J8604,J8651,J8695,J8740,J8783,J8827,J8872,J8917,J8962,J9007,J9058,J9099,J9144)</f>
        <v>566344</v>
      </c>
      <c r="K7846" s="67">
        <f>SUM(K7904,K7909,K7966,K8004,K8043,K8087,K8134,K8193,K8237,K8279,K8325,K8371,K8415,K8459,K8502,K8559,K8604,K8651,K8695,K8740,K8783,K8827,K8872,K8917,K8962,K9007,K9058,K9099,K9144)</f>
        <v>229014</v>
      </c>
      <c r="L7846" s="67">
        <f t="shared" si="6794"/>
        <v>63500</v>
      </c>
      <c r="M7846" s="67">
        <f>SUM(M7904,M7909,M7966,M8004,M8043,M8087,M8134,M8193,M8237,M8279,M8325,M8371,M8415,M8459,M8502,M8559,M8604,M8651,M8695,M8740,M8783,M8827,M8872,M8917,M8962,M9007,M9058,M9099,M9144)</f>
        <v>14000</v>
      </c>
      <c r="N7846" s="67">
        <f t="shared" ref="N7846:O7846" si="6808">SUM(N7904,N7909,N7966,N8004,N8043,N8087,N8134,N8193,N8237,N8279,N8325,N8371,N8415,N8459,N8502,N8559,N8604,N8651,N8695,N8740,N8783,N8827,N8872,N8917,N8962,N9007,N9058,N9099,N9144)</f>
        <v>29500</v>
      </c>
      <c r="O7846" s="67">
        <f t="shared" si="6808"/>
        <v>20000</v>
      </c>
      <c r="P7846" s="67">
        <f t="shared" si="6796"/>
        <v>292514</v>
      </c>
      <c r="Q7846" s="67">
        <f t="shared" si="6791"/>
        <v>51.649527495656358</v>
      </c>
    </row>
    <row r="7847" spans="1:17" s="15" customFormat="1">
      <c r="A7847" s="55">
        <v>35</v>
      </c>
      <c r="B7847" s="56" t="s">
        <v>129</v>
      </c>
      <c r="C7847" s="50" t="s">
        <v>882</v>
      </c>
      <c r="D7847" s="50">
        <v>3502000</v>
      </c>
      <c r="E7847" s="51" t="s">
        <v>2663</v>
      </c>
      <c r="F7847" s="51" t="s">
        <v>0</v>
      </c>
      <c r="G7847" s="53" t="s">
        <v>0</v>
      </c>
      <c r="H7847" s="51" t="s">
        <v>14</v>
      </c>
      <c r="I7847" s="3">
        <v>13145857</v>
      </c>
      <c r="J7847" s="3">
        <f t="shared" ref="J7847:K7847" si="6809">SUM(J7848)</f>
        <v>11944417</v>
      </c>
      <c r="K7847" s="3">
        <f t="shared" si="6809"/>
        <v>6187863</v>
      </c>
      <c r="L7847" s="3">
        <f t="shared" si="6794"/>
        <v>2916134</v>
      </c>
      <c r="M7847" s="3">
        <f t="shared" ref="M7847:O7847" si="6810">SUM(M7848)</f>
        <v>977718</v>
      </c>
      <c r="N7847" s="3">
        <f t="shared" si="6810"/>
        <v>967583</v>
      </c>
      <c r="O7847" s="3">
        <f t="shared" si="6810"/>
        <v>970833</v>
      </c>
      <c r="P7847" s="3">
        <f t="shared" si="6796"/>
        <v>9103997</v>
      </c>
      <c r="Q7847" s="3">
        <f t="shared" si="6791"/>
        <v>76.219684895462038</v>
      </c>
    </row>
    <row r="7848" spans="1:17" s="16" customFormat="1">
      <c r="A7848" s="57">
        <v>35</v>
      </c>
      <c r="B7848" s="58" t="s">
        <v>129</v>
      </c>
      <c r="C7848" s="59" t="s">
        <v>882</v>
      </c>
      <c r="D7848" s="59">
        <v>3502000</v>
      </c>
      <c r="E7848" s="60">
        <v>6121</v>
      </c>
      <c r="F7848" s="57" t="s">
        <v>0</v>
      </c>
      <c r="G7848" s="84" t="s">
        <v>3110</v>
      </c>
      <c r="H7848" s="61" t="s">
        <v>15</v>
      </c>
      <c r="I7848" s="65">
        <v>13145857</v>
      </c>
      <c r="J7848" s="65">
        <f>SUM(J7912,J7913,J7969,J8007,J8046,J8090,J8137,J8196,J8240,J8282,J8328,J8374,J8418,J8462,J8505,J8562,J8607,J8654,J8698,J8743,J8786,J8830,J8875,J8920,J8965,J9010,J9061,J9102,J9147,J9187)</f>
        <v>11944417</v>
      </c>
      <c r="K7848" s="65">
        <f>SUM(K7912,K7913,K7969,K8007,K8046,K8090,K8137,K8196,K8240,K8282,K8328,K8374,K8418,K8462,K8505,K8562,K8607,K8654,K8698,K8743,K8786,K8830,K8875,K8920,K8965,K9010,K9061,K9102,K9147,K9187)</f>
        <v>6187863</v>
      </c>
      <c r="L7848" s="65">
        <f t="shared" si="6794"/>
        <v>2916134</v>
      </c>
      <c r="M7848" s="65">
        <f>SUM(M7912,M7913,M7969,M8007,M8046,M8090,M8137,M8196,M8240,M8282,M8328,M8374,M8418,M8462,M8505,M8562,M8607,M8654,M8698,M8743,M8786,M8830,M8875,M8920,M8965,M9010,M9061,M9102,M9147,M9187)</f>
        <v>977718</v>
      </c>
      <c r="N7848" s="65">
        <f t="shared" ref="N7848:O7848" si="6811">SUM(N7912,N7913,N7969,N8007,N8046,N8090,N8137,N8196,N8240,N8282,N8328,N8374,N8418,N8462,N8505,N8562,N8607,N8654,N8698,N8743,N8786,N8830,N8875,N8920,N8965,N9010,N9061,N9102,N9147,N9187)</f>
        <v>967583</v>
      </c>
      <c r="O7848" s="65">
        <f t="shared" si="6811"/>
        <v>970833</v>
      </c>
      <c r="P7848" s="65">
        <f t="shared" si="6796"/>
        <v>9103997</v>
      </c>
      <c r="Q7848" s="65">
        <f t="shared" si="6791"/>
        <v>76.219684895462038</v>
      </c>
    </row>
    <row r="7849" spans="1:17" s="15" customFormat="1">
      <c r="A7849" s="55">
        <v>35</v>
      </c>
      <c r="B7849" s="56" t="s">
        <v>129</v>
      </c>
      <c r="C7849" s="50" t="s">
        <v>882</v>
      </c>
      <c r="D7849" s="50">
        <v>3502000</v>
      </c>
      <c r="E7849" s="51" t="s">
        <v>2664</v>
      </c>
      <c r="F7849" s="51" t="s">
        <v>0</v>
      </c>
      <c r="G7849" s="53" t="s">
        <v>0</v>
      </c>
      <c r="H7849" s="51" t="s">
        <v>17</v>
      </c>
      <c r="I7849" s="66">
        <v>25031254</v>
      </c>
      <c r="J7849" s="66">
        <f t="shared" ref="J7849" si="6812">SUM(J7850:J7858)</f>
        <v>9373684</v>
      </c>
      <c r="K7849" s="66">
        <f t="shared" ref="K7849" si="6813">SUM(K7850:K7858)</f>
        <v>6012837</v>
      </c>
      <c r="L7849" s="66">
        <f t="shared" si="6794"/>
        <v>1774891</v>
      </c>
      <c r="M7849" s="66">
        <f t="shared" ref="M7849:O7849" si="6814">SUM(M7850:M7858)</f>
        <v>819868</v>
      </c>
      <c r="N7849" s="66">
        <f t="shared" si="6814"/>
        <v>474261</v>
      </c>
      <c r="O7849" s="66">
        <f t="shared" si="6814"/>
        <v>480762</v>
      </c>
      <c r="P7849" s="66">
        <f t="shared" si="6796"/>
        <v>7787728</v>
      </c>
      <c r="Q7849" s="66">
        <f t="shared" si="6791"/>
        <v>83.080760990022711</v>
      </c>
    </row>
    <row r="7850" spans="1:17" s="15" customFormat="1">
      <c r="A7850" s="55">
        <v>35</v>
      </c>
      <c r="B7850" s="56" t="s">
        <v>129</v>
      </c>
      <c r="C7850" s="50" t="s">
        <v>882</v>
      </c>
      <c r="D7850" s="50">
        <v>3502000</v>
      </c>
      <c r="E7850" s="63">
        <v>6131</v>
      </c>
      <c r="F7850" s="55" t="s">
        <v>0</v>
      </c>
      <c r="G7850" s="84" t="s">
        <v>3110</v>
      </c>
      <c r="H7850" s="62" t="s">
        <v>18</v>
      </c>
      <c r="I7850" s="67">
        <v>1473080</v>
      </c>
      <c r="J7850" s="67">
        <f t="shared" ref="J7850" si="6815">SUM(J7915,J7971,J8009,J8048,J8092,J8139,J8198,J8242,J8284,J8330,J8376,J8420,J8464,J8507,J8564,J8609,J8656,J8700,J8745,J8788,J8832,J8877,J8922,J8967,J9012,J9063,J9104,J9149,J9189)</f>
        <v>53110</v>
      </c>
      <c r="K7850" s="67">
        <f t="shared" ref="K7850" si="6816">SUM(K7915,K7971,K8009,K8048,K8092,K8139,K8198,K8242,K8284,K8330,K8376,K8420,K8464,K8507,K8564,K8609,K8656,K8700,K8745,K8788,K8832,K8877,K8922,K8967,K9012,K9063,K9104,K9149,K9189)</f>
        <v>20800</v>
      </c>
      <c r="L7850" s="67">
        <f t="shared" si="6794"/>
        <v>9100</v>
      </c>
      <c r="M7850" s="67">
        <f t="shared" ref="M7850:O7850" si="6817">SUM(M7915,M7971,M8009,M8048,M8092,M8139,M8198,M8242,M8284,M8330,M8376,M8420,M8464,M8507,M8564,M8609,M8656,M8700,M8745,M8788,M8832,M8877,M8922,M8967,M9012,M9063,M9104,M9149,M9189)</f>
        <v>5200</v>
      </c>
      <c r="N7850" s="67">
        <f t="shared" si="6817"/>
        <v>1700</v>
      </c>
      <c r="O7850" s="67">
        <f t="shared" si="6817"/>
        <v>2200</v>
      </c>
      <c r="P7850" s="67">
        <f t="shared" si="6796"/>
        <v>29900</v>
      </c>
      <c r="Q7850" s="67">
        <f t="shared" si="6791"/>
        <v>56.298248917341368</v>
      </c>
    </row>
    <row r="7851" spans="1:17" s="15" customFormat="1">
      <c r="A7851" s="55">
        <v>35</v>
      </c>
      <c r="B7851" s="56" t="s">
        <v>129</v>
      </c>
      <c r="C7851" s="50" t="s">
        <v>882</v>
      </c>
      <c r="D7851" s="50">
        <v>3502000</v>
      </c>
      <c r="E7851" s="63">
        <v>6132</v>
      </c>
      <c r="F7851" s="55" t="s">
        <v>0</v>
      </c>
      <c r="G7851" s="84" t="s">
        <v>3110</v>
      </c>
      <c r="H7851" s="62" t="s">
        <v>19</v>
      </c>
      <c r="I7851" s="67">
        <v>4185409</v>
      </c>
      <c r="J7851" s="67">
        <f t="shared" ref="J7851:K7853" si="6818">SUM(J7916,J7972,J8010,J8049,J8093,J8140,J8199,J8243,J8285,J8331,J8377,J8421,J8465,J8508,J8565,J8610,J8657,J8701,J8746,J8789,J8833,J8878,J8923,J8968,J9013,J9064,J9105,J9150,J9190)</f>
        <v>3098129</v>
      </c>
      <c r="K7851" s="67">
        <f t="shared" si="6818"/>
        <v>2117436</v>
      </c>
      <c r="L7851" s="67">
        <f t="shared" si="6794"/>
        <v>535426</v>
      </c>
      <c r="M7851" s="67">
        <f>SUM(M7916,M7972,M8010,M8049,M8093,M8140,M8199,M8243,M8285,M8331,M8377,M8421,M8465,M8508,M8565,M8610,M8657,M8701,M8746,M8789,M8833,M8878,M8923,M8968,M9013,M9064,M9105,M9150,M9190)</f>
        <v>206025</v>
      </c>
      <c r="N7851" s="67">
        <f t="shared" ref="N7851:O7851" si="6819">SUM(N7916,N7972,N8010,N8049,N8093,N8140,N8199,N8243,N8285,N8331,N8377,N8421,N8465,N8508,N8565,N8610,N8657,N8701,N8746,N8789,N8833,N8878,N8923,N8968,N9013,N9064,N9105,N9150,N9190)</f>
        <v>160265</v>
      </c>
      <c r="O7851" s="67">
        <f t="shared" si="6819"/>
        <v>169136</v>
      </c>
      <c r="P7851" s="67">
        <f t="shared" si="6796"/>
        <v>2652862</v>
      </c>
      <c r="Q7851" s="67">
        <f t="shared" si="6791"/>
        <v>85.627874113698937</v>
      </c>
    </row>
    <row r="7852" spans="1:17" s="15" customFormat="1">
      <c r="A7852" s="55">
        <v>35</v>
      </c>
      <c r="B7852" s="56" t="s">
        <v>129</v>
      </c>
      <c r="C7852" s="50" t="s">
        <v>882</v>
      </c>
      <c r="D7852" s="50">
        <v>3502000</v>
      </c>
      <c r="E7852" s="63">
        <v>6133</v>
      </c>
      <c r="F7852" s="55" t="s">
        <v>0</v>
      </c>
      <c r="G7852" s="84" t="s">
        <v>3110</v>
      </c>
      <c r="H7852" s="62" t="s">
        <v>20</v>
      </c>
      <c r="I7852" s="67">
        <v>1238432</v>
      </c>
      <c r="J7852" s="67">
        <f t="shared" si="6818"/>
        <v>843806</v>
      </c>
      <c r="K7852" s="67">
        <f t="shared" si="6818"/>
        <v>532669</v>
      </c>
      <c r="L7852" s="67">
        <f t="shared" si="6794"/>
        <v>207249</v>
      </c>
      <c r="M7852" s="67">
        <f>SUM(M7917,M7973,M8011,M8050,M8094,M8141,M8200,M8244,M8286,M8332,M8378,M8422,M8466,M8509,M8566,M8611,M8658,M8702,M8747,M8790,M8834,M8879,M8924,M8969,M9014,M9065,M9106,M9151,M9191)</f>
        <v>81362</v>
      </c>
      <c r="N7852" s="67">
        <f t="shared" ref="N7852:O7852" si="6820">SUM(N7917,N7973,N8011,N8050,N8094,N8141,N8200,N8244,N8286,N8332,N8378,N8422,N8466,N8509,N8566,N8611,N8658,N8702,N8747,N8790,N8834,N8879,N8924,N8969,N9014,N9065,N9106,N9151,N9191)</f>
        <v>72661</v>
      </c>
      <c r="O7852" s="67">
        <f t="shared" si="6820"/>
        <v>53226</v>
      </c>
      <c r="P7852" s="67">
        <f t="shared" si="6796"/>
        <v>739918</v>
      </c>
      <c r="Q7852" s="67">
        <f t="shared" si="6791"/>
        <v>87.688165289177846</v>
      </c>
    </row>
    <row r="7853" spans="1:17" s="15" customFormat="1">
      <c r="A7853" s="55">
        <v>35</v>
      </c>
      <c r="B7853" s="56" t="s">
        <v>129</v>
      </c>
      <c r="C7853" s="50" t="s">
        <v>882</v>
      </c>
      <c r="D7853" s="50">
        <v>3502000</v>
      </c>
      <c r="E7853" s="63">
        <v>6134</v>
      </c>
      <c r="F7853" s="55" t="s">
        <v>0</v>
      </c>
      <c r="G7853" s="84" t="s">
        <v>3110</v>
      </c>
      <c r="H7853" s="62" t="s">
        <v>21</v>
      </c>
      <c r="I7853" s="67">
        <v>3218765</v>
      </c>
      <c r="J7853" s="67">
        <f t="shared" si="6818"/>
        <v>886415</v>
      </c>
      <c r="K7853" s="67">
        <f t="shared" si="6818"/>
        <v>652165</v>
      </c>
      <c r="L7853" s="67">
        <f t="shared" si="6794"/>
        <v>198400</v>
      </c>
      <c r="M7853" s="67">
        <f>SUM(M7918,M7974,M8012,M8051,M8095,M8142,M8201,M8245,M8287,M8333,M8379,M8423,M8467,M8510,M8567,M8612,M8659,M8703,M8748,M8791,M8835,M8880,M8925,M8970,M9015,M9066,M9107,M9152,M9192)</f>
        <v>167300</v>
      </c>
      <c r="N7853" s="67">
        <f t="shared" ref="N7853:O7853" si="6821">SUM(N7918,N7974,N8012,N8051,N8095,N8142,N8201,N8245,N8287,N8333,N8379,N8423,N8467,N8510,N8567,N8612,N8659,N8703,N8748,N8791,N8835,N8880,N8925,N8970,N9015,N9066,N9107,N9152,N9192)</f>
        <v>16050</v>
      </c>
      <c r="O7853" s="67">
        <f t="shared" si="6821"/>
        <v>15050</v>
      </c>
      <c r="P7853" s="67">
        <f t="shared" si="6796"/>
        <v>850565</v>
      </c>
      <c r="Q7853" s="67">
        <f t="shared" si="6791"/>
        <v>95.9556189820795</v>
      </c>
    </row>
    <row r="7854" spans="1:17" s="15" customFormat="1">
      <c r="A7854" s="55">
        <v>35</v>
      </c>
      <c r="B7854" s="56" t="s">
        <v>129</v>
      </c>
      <c r="C7854" s="50" t="s">
        <v>882</v>
      </c>
      <c r="D7854" s="50">
        <v>3502000</v>
      </c>
      <c r="E7854" s="63">
        <v>6135</v>
      </c>
      <c r="F7854" s="55" t="s">
        <v>0</v>
      </c>
      <c r="G7854" s="84" t="s">
        <v>3110</v>
      </c>
      <c r="H7854" s="62" t="s">
        <v>22</v>
      </c>
      <c r="I7854" s="67">
        <v>171550</v>
      </c>
      <c r="J7854" s="67">
        <f>SUM(J7919,J7975,J8052,J8143,J8202,J8246,J8288,J8334,J8380,J8424,J8468,J8511,J8568,J8613,J8660,J8704,J8749,J8792,J8836,J8881,J8926,J8971,J9016,J9067,J9108,J9153)</f>
        <v>6300</v>
      </c>
      <c r="K7854" s="67">
        <f>SUM(K7919,K7975,K8052,K8143,K8202,K8246,K8288,K8334,K8380,K8424,K8468,K8511,K8568,K8613,K8660,K8704,K8749,K8792,K8836,K8881,K8926,K8971,K9016,K9067,K9108,K9153)</f>
        <v>725</v>
      </c>
      <c r="L7854" s="67">
        <f t="shared" si="6794"/>
        <v>1025</v>
      </c>
      <c r="M7854" s="67">
        <f>SUM(M7919,M7975,M8052,M8143,M8202,M8246,M8288,M8334,M8380,M8424,M8468,M8511,M8568,M8613,M8660,M8704,M8749,M8792,M8836,M8881,M8926,M8971,M9016,M9067,M9108,M9153)</f>
        <v>1025</v>
      </c>
      <c r="N7854" s="67">
        <f t="shared" ref="N7854:O7854" si="6822">SUM(N7919,N7975,N8052,N8143,N8202,N8246,N8288,N8334,N8380,N8424,N8468,N8511,N8568,N8613,N8660,N8704,N8749,N8792,N8836,N8881,N8926,N8971,N9016,N9067,N9108,N9153)</f>
        <v>0</v>
      </c>
      <c r="O7854" s="67">
        <f t="shared" si="6822"/>
        <v>0</v>
      </c>
      <c r="P7854" s="67">
        <f t="shared" si="6796"/>
        <v>1750</v>
      </c>
      <c r="Q7854" s="67">
        <f t="shared" si="6791"/>
        <v>27.777777777777779</v>
      </c>
    </row>
    <row r="7855" spans="1:17" s="15" customFormat="1">
      <c r="A7855" s="55">
        <v>35</v>
      </c>
      <c r="B7855" s="56" t="s">
        <v>129</v>
      </c>
      <c r="C7855" s="50" t="s">
        <v>882</v>
      </c>
      <c r="D7855" s="50">
        <v>3502000</v>
      </c>
      <c r="E7855" s="63">
        <v>6136</v>
      </c>
      <c r="F7855" s="55" t="s">
        <v>0</v>
      </c>
      <c r="G7855" s="84" t="s">
        <v>3110</v>
      </c>
      <c r="H7855" s="62" t="s">
        <v>23</v>
      </c>
      <c r="I7855" s="67">
        <v>281860</v>
      </c>
      <c r="J7855" s="67">
        <f>SUM(J7920,J7976,J8013,J8053,J8096,J8144,J8203,J8247,J8289,J8335,J8381,J8469,J8512,J8569,J8614,J8661,J8705,J8750,J8793,J8837,J8882,J8927,J8972,J9017,J9068,J9109,J9154,J9193)</f>
        <v>122370</v>
      </c>
      <c r="K7855" s="67">
        <f>SUM(K7920,K7976,K8013,K8053,K8096,K8144,K8203,K8247,K8289,K8335,K8381,K8469,K8512,K8569,K8614,K8661,K8705,K8750,K8793,K8837,K8882,K8927,K8972,K9017,K9068,K9109,K9154,K9193)</f>
        <v>58245</v>
      </c>
      <c r="L7855" s="67">
        <f t="shared" si="6794"/>
        <v>10725</v>
      </c>
      <c r="M7855" s="67">
        <f>SUM(M7920,M7976,M8013,M8053,M8096,M8144,M8203,M8247,M8289,M8335,M8381,M8469,M8512,M8569,M8614,M8661,M8705,M8750,M8793,M8837,M8882,M8927,M8972,M9017,M9068,M9109,M9154,M9193)</f>
        <v>3725</v>
      </c>
      <c r="N7855" s="67">
        <f t="shared" ref="N7855:O7855" si="6823">SUM(N7920,N7976,N8013,N8053,N8096,N8144,N8203,N8247,N8289,N8335,N8381,N8469,N8512,N8569,N8614,N8661,N8705,N8750,N8793,N8837,N8882,N8927,N8972,N9017,N9068,N9109,N9154,N9193)</f>
        <v>3500</v>
      </c>
      <c r="O7855" s="67">
        <f t="shared" si="6823"/>
        <v>3500</v>
      </c>
      <c r="P7855" s="67">
        <f t="shared" si="6796"/>
        <v>68970</v>
      </c>
      <c r="Q7855" s="67">
        <f t="shared" si="6791"/>
        <v>56.36185339544005</v>
      </c>
    </row>
    <row r="7856" spans="1:17" s="15" customFormat="1">
      <c r="A7856" s="55">
        <v>35</v>
      </c>
      <c r="B7856" s="56" t="s">
        <v>129</v>
      </c>
      <c r="C7856" s="50" t="s">
        <v>882</v>
      </c>
      <c r="D7856" s="50">
        <v>3502000</v>
      </c>
      <c r="E7856" s="63">
        <v>6137</v>
      </c>
      <c r="F7856" s="55" t="s">
        <v>0</v>
      </c>
      <c r="G7856" s="84" t="s">
        <v>3110</v>
      </c>
      <c r="H7856" s="62" t="s">
        <v>24</v>
      </c>
      <c r="I7856" s="67">
        <v>1785642</v>
      </c>
      <c r="J7856" s="67">
        <f t="shared" ref="J7856" si="6824">SUM(J7921,J7977,J8014,J8054,J8097,J8145,J8204,J8248,J8290,J8336,J8382,J8425,J8470,J8513,J8570,J8615,J8662,J8706,J8751,J8794,J8838,J8883,J8928,J8973,J9018,J9069,J9110,J9155,J9194)</f>
        <v>960666</v>
      </c>
      <c r="K7856" s="67">
        <f t="shared" ref="K7856" si="6825">SUM(K7921,K7977,K8014,K8054,K8097,K8145,K8204,K8248,K8290,K8336,K8382,K8425,K8470,K8513,K8570,K8615,K8662,K8706,K8751,K8794,K8838,K8883,K8928,K8973,K9018,K9069,K9110,K9155,K9194)</f>
        <v>500187</v>
      </c>
      <c r="L7856" s="67">
        <f t="shared" si="6794"/>
        <v>214269</v>
      </c>
      <c r="M7856" s="67">
        <f t="shared" ref="M7856:O7856" si="6826">SUM(M7921,M7977,M8014,M8054,M8097,M8145,M8204,M8248,M8290,M8336,M8382,M8425,M8470,M8513,M8570,M8615,M8662,M8706,M8751,M8794,M8838,M8883,M8928,M8973,M9018,M9069,M9110,M9155,M9194)</f>
        <v>92119</v>
      </c>
      <c r="N7856" s="67">
        <f t="shared" si="6826"/>
        <v>58125</v>
      </c>
      <c r="O7856" s="67">
        <f t="shared" si="6826"/>
        <v>64025</v>
      </c>
      <c r="P7856" s="67">
        <f t="shared" si="6796"/>
        <v>714456</v>
      </c>
      <c r="Q7856" s="67">
        <f t="shared" si="6791"/>
        <v>74.37090518452824</v>
      </c>
    </row>
    <row r="7857" spans="1:17" s="15" customFormat="1">
      <c r="A7857" s="55">
        <v>35</v>
      </c>
      <c r="B7857" s="56" t="s">
        <v>129</v>
      </c>
      <c r="C7857" s="50" t="s">
        <v>882</v>
      </c>
      <c r="D7857" s="50">
        <v>3502000</v>
      </c>
      <c r="E7857" s="63">
        <v>6138</v>
      </c>
      <c r="F7857" s="55" t="s">
        <v>0</v>
      </c>
      <c r="G7857" s="84" t="s">
        <v>3110</v>
      </c>
      <c r="H7857" s="62" t="s">
        <v>25</v>
      </c>
      <c r="I7857" s="67">
        <v>369867</v>
      </c>
      <c r="J7857" s="67">
        <f>SUM(J7922,J7978,J8015,J8055,J8098,J8146,J8205,J8249,J8291,J8337,J8383,J8426,J8471,J8514,J8571,J8616,J8663,J8707,J8752,J8795,J8839,J8884,J8929,J8974,J9019,J9070,J9111,J9156,J9195)</f>
        <v>59050</v>
      </c>
      <c r="K7857" s="67">
        <f>SUM(K7922,K7978,K8015,K8055,K8098,K8146,K8205,K8249,K8291,K8337,K8383,K8426,K8471,K8514,K8571,K8616,K8663,K8707,K8752,K8795,K8839,K8884,K8929,K8974,K9019,K9070,K9111,K9156,K9195)</f>
        <v>36812</v>
      </c>
      <c r="L7857" s="67">
        <f t="shared" si="6794"/>
        <v>8868</v>
      </c>
      <c r="M7857" s="67">
        <f>SUM(M7922,M7978,M8015,M8055,M8098,M8146,M8205,M8249,M8291,M8337,M8383,M8426,M8471,M8514,M8571,M8616,M8663,M8707,M8752,M8795,M8839,M8884,M8929,M8974,M9019,M9070,M9111,M9156,M9195)</f>
        <v>4568</v>
      </c>
      <c r="N7857" s="67">
        <f t="shared" ref="N7857:O7857" si="6827">SUM(N7922,N7978,N8015,N8055,N8098,N8146,N8205,N8249,N8291,N8337,N8383,N8426,N8471,N8514,N8571,N8616,N8663,N8707,N8752,N8795,N8839,N8884,N8929,N8974,N9019,N9070,N9111,N9156,N9195)</f>
        <v>3100</v>
      </c>
      <c r="O7857" s="67">
        <f t="shared" si="6827"/>
        <v>1200</v>
      </c>
      <c r="P7857" s="67">
        <f t="shared" si="6796"/>
        <v>45680</v>
      </c>
      <c r="Q7857" s="67">
        <f t="shared" si="6791"/>
        <v>77.358171041490266</v>
      </c>
    </row>
    <row r="7858" spans="1:17" s="15" customFormat="1">
      <c r="A7858" s="55">
        <v>35</v>
      </c>
      <c r="B7858" s="56" t="s">
        <v>129</v>
      </c>
      <c r="C7858" s="50" t="s">
        <v>882</v>
      </c>
      <c r="D7858" s="50">
        <v>3502000</v>
      </c>
      <c r="E7858" s="11">
        <v>6139</v>
      </c>
      <c r="F7858" s="55" t="s">
        <v>0</v>
      </c>
      <c r="G7858" s="84" t="s">
        <v>3110</v>
      </c>
      <c r="H7858" s="62" t="s">
        <v>26</v>
      </c>
      <c r="I7858" s="67">
        <v>12306649</v>
      </c>
      <c r="J7858" s="67">
        <f>SUM(J7923,J7979,J8016,J8056,J8099,J8147,J8206,J8250,J8292,J8338,J8384,J8427,J8472,J8515,J8572,J8617,J8664,J8708,J8753,J8796,J8840,J8885,J8930,J8975,J9020,J9071,J9112,J9157,J9196)</f>
        <v>3343838</v>
      </c>
      <c r="K7858" s="67">
        <f>SUM(K7923,K7979,K8016,K8056,K8099,K8147,K8206,K8250,K8292,K8338,K8384,K8427,K8472,K8515,K8572,K8617,K8664,K8708,K8753,K8796,K8840,K8885,K8930,K8975,K9020,K9071,K9112,K9157,K9196)</f>
        <v>2093798</v>
      </c>
      <c r="L7858" s="67">
        <f t="shared" si="6794"/>
        <v>589829</v>
      </c>
      <c r="M7858" s="67">
        <f>SUM(M7923,M7979,M8016,M8056,M8099,M8147,M8206,M8250,M8292,M8338,M8384,M8427,M8472,M8515,M8572,M8617,M8664,M8708,M8753,M8796,M8840,M8885,M8930,M8975,M9020,M9071,M9112,M9157,M9196)</f>
        <v>258544</v>
      </c>
      <c r="N7858" s="67">
        <f t="shared" ref="N7858:O7858" si="6828">SUM(N7923,N7979,N8016,N8056,N8099,N8147,N8206,N8250,N8292,N8338,N8384,N8427,N8472,N8515,N8572,N8617,N8664,N8708,N8753,N8796,N8840,N8885,N8930,N8975,N9020,N9071,N9112,N9157,N9196)</f>
        <v>158860</v>
      </c>
      <c r="O7858" s="67">
        <f t="shared" si="6828"/>
        <v>172425</v>
      </c>
      <c r="P7858" s="67">
        <f t="shared" si="6796"/>
        <v>2683627</v>
      </c>
      <c r="Q7858" s="67">
        <f t="shared" si="6791"/>
        <v>80.2558915832645</v>
      </c>
    </row>
    <row r="7859" spans="1:17" s="15" customFormat="1" ht="15.75" customHeight="1">
      <c r="A7859" s="48" t="s">
        <v>0</v>
      </c>
      <c r="B7859" s="52" t="s">
        <v>0</v>
      </c>
      <c r="C7859" s="52" t="s">
        <v>0</v>
      </c>
      <c r="D7859" s="53" t="s">
        <v>0</v>
      </c>
      <c r="E7859" s="51" t="s">
        <v>0</v>
      </c>
      <c r="F7859" s="51" t="s">
        <v>0</v>
      </c>
      <c r="G7859" s="53" t="s">
        <v>0</v>
      </c>
      <c r="H7859" s="54" t="s">
        <v>36</v>
      </c>
      <c r="I7859" s="29">
        <v>5509983</v>
      </c>
      <c r="J7859" s="29">
        <f t="shared" ref="J7859:K7859" si="6829">SUM(J7860)</f>
        <v>4667295</v>
      </c>
      <c r="K7859" s="29">
        <f t="shared" si="6829"/>
        <v>2680089</v>
      </c>
      <c r="L7859" s="29">
        <f t="shared" si="6794"/>
        <v>1177040</v>
      </c>
      <c r="M7859" s="29">
        <f t="shared" ref="M7859:O7859" si="6830">SUM(M7860)</f>
        <v>444040</v>
      </c>
      <c r="N7859" s="29">
        <f t="shared" si="6830"/>
        <v>366000</v>
      </c>
      <c r="O7859" s="29">
        <f t="shared" si="6830"/>
        <v>367000</v>
      </c>
      <c r="P7859" s="29">
        <f t="shared" si="6796"/>
        <v>3857129</v>
      </c>
      <c r="Q7859" s="29">
        <f t="shared" si="6791"/>
        <v>82.641637179565464</v>
      </c>
    </row>
    <row r="7860" spans="1:17" s="15" customFormat="1">
      <c r="A7860" s="55">
        <v>35</v>
      </c>
      <c r="B7860" s="56" t="s">
        <v>129</v>
      </c>
      <c r="C7860" s="50" t="s">
        <v>882</v>
      </c>
      <c r="D7860" s="50">
        <v>3502000</v>
      </c>
      <c r="E7860" s="51" t="s">
        <v>2665</v>
      </c>
      <c r="F7860" s="51" t="s">
        <v>0</v>
      </c>
      <c r="G7860" s="53" t="s">
        <v>0</v>
      </c>
      <c r="H7860" s="51" t="s">
        <v>29</v>
      </c>
      <c r="I7860" s="3">
        <v>5509983</v>
      </c>
      <c r="J7860" s="3">
        <f t="shared" ref="J7860" si="6831">SUM(J7861:J7864)</f>
        <v>4667295</v>
      </c>
      <c r="K7860" s="3">
        <f t="shared" ref="K7860" si="6832">SUM(K7861:K7864)</f>
        <v>2680089</v>
      </c>
      <c r="L7860" s="3">
        <f t="shared" si="6794"/>
        <v>1177040</v>
      </c>
      <c r="M7860" s="3">
        <f t="shared" ref="M7860:O7860" si="6833">SUM(M7861:M7864)</f>
        <v>444040</v>
      </c>
      <c r="N7860" s="3">
        <f t="shared" si="6833"/>
        <v>366000</v>
      </c>
      <c r="O7860" s="3">
        <f t="shared" si="6833"/>
        <v>367000</v>
      </c>
      <c r="P7860" s="3">
        <f t="shared" si="6796"/>
        <v>3857129</v>
      </c>
      <c r="Q7860" s="3">
        <f t="shared" si="6791"/>
        <v>82.641637179565464</v>
      </c>
    </row>
    <row r="7861" spans="1:17" s="15" customFormat="1">
      <c r="A7861" s="12">
        <v>35</v>
      </c>
      <c r="B7861" s="56" t="s">
        <v>129</v>
      </c>
      <c r="C7861" s="56" t="s">
        <v>882</v>
      </c>
      <c r="D7861" s="56">
        <v>3502000</v>
      </c>
      <c r="E7861" s="13">
        <v>6141</v>
      </c>
      <c r="F7861" s="13"/>
      <c r="G7861" s="84" t="s">
        <v>3110</v>
      </c>
      <c r="H7861" s="13" t="s">
        <v>30</v>
      </c>
      <c r="I7861" s="67">
        <v>0</v>
      </c>
      <c r="J7861" s="67">
        <f t="shared" ref="J7861" si="6834">SUM(J8298)</f>
        <v>0</v>
      </c>
      <c r="K7861" s="67">
        <f t="shared" ref="K7861" si="6835">SUM(K8298)</f>
        <v>0</v>
      </c>
      <c r="L7861" s="67">
        <f t="shared" si="6794"/>
        <v>0</v>
      </c>
      <c r="M7861" s="67">
        <f t="shared" ref="M7861:O7861" si="6836">SUM(M8298)</f>
        <v>0</v>
      </c>
      <c r="N7861" s="67">
        <f t="shared" si="6836"/>
        <v>0</v>
      </c>
      <c r="O7861" s="67">
        <f t="shared" si="6836"/>
        <v>0</v>
      </c>
      <c r="P7861" s="67">
        <f t="shared" si="6796"/>
        <v>0</v>
      </c>
      <c r="Q7861" s="67" t="str">
        <f t="shared" si="6791"/>
        <v>-</v>
      </c>
    </row>
    <row r="7862" spans="1:17" s="15" customFormat="1">
      <c r="A7862" s="55">
        <v>35</v>
      </c>
      <c r="B7862" s="56" t="s">
        <v>129</v>
      </c>
      <c r="C7862" s="50" t="s">
        <v>882</v>
      </c>
      <c r="D7862" s="50">
        <v>3502000</v>
      </c>
      <c r="E7862" s="63">
        <v>6142</v>
      </c>
      <c r="F7862" s="55" t="s">
        <v>0</v>
      </c>
      <c r="G7862" s="84" t="s">
        <v>3110</v>
      </c>
      <c r="H7862" s="62" t="s">
        <v>31</v>
      </c>
      <c r="I7862" s="67">
        <v>628758</v>
      </c>
      <c r="J7862" s="67">
        <f t="shared" ref="J7862" si="6837">SUM(J7932,J8062,J8105,J8211,J8299,J8345,J8391,J8433,J8478,J8579,J8624,J8670,J8714,J8760,J8802,J8846,J8892,J8936,J8981,J9026,J9118,J8153)</f>
        <v>100</v>
      </c>
      <c r="K7862" s="67">
        <f t="shared" ref="K7862" si="6838">SUM(K7932,K8062,K8105,K8211,K8299,K8345,K8391,K8433,K8478,K8579,K8624,K8670,K8714,K8760,K8802,K8846,K8892,K8936,K8981,K9026,K9118,K8153)</f>
        <v>0</v>
      </c>
      <c r="L7862" s="67">
        <f t="shared" si="6794"/>
        <v>0</v>
      </c>
      <c r="M7862" s="67">
        <f t="shared" ref="M7862:O7862" si="6839">SUM(M7932,M8062,M8105,M8211,M8299,M8345,M8391,M8433,M8478,M8579,M8624,M8670,M8714,M8760,M8802,M8846,M8892,M8936,M8981,M9026,M9118,M8153)</f>
        <v>0</v>
      </c>
      <c r="N7862" s="67">
        <f t="shared" si="6839"/>
        <v>0</v>
      </c>
      <c r="O7862" s="67">
        <f t="shared" si="6839"/>
        <v>0</v>
      </c>
      <c r="P7862" s="67">
        <f t="shared" si="6796"/>
        <v>0</v>
      </c>
      <c r="Q7862" s="67">
        <f t="shared" si="6791"/>
        <v>0</v>
      </c>
    </row>
    <row r="7863" spans="1:17" s="15" customFormat="1">
      <c r="A7863" s="55">
        <v>35</v>
      </c>
      <c r="B7863" s="56" t="s">
        <v>129</v>
      </c>
      <c r="C7863" s="50" t="s">
        <v>882</v>
      </c>
      <c r="D7863" s="50">
        <v>3502000</v>
      </c>
      <c r="E7863" s="63">
        <v>6143</v>
      </c>
      <c r="F7863" s="55" t="s">
        <v>0</v>
      </c>
      <c r="G7863" s="84" t="s">
        <v>3110</v>
      </c>
      <c r="H7863" s="62" t="s">
        <v>32</v>
      </c>
      <c r="I7863" s="67">
        <v>4144895</v>
      </c>
      <c r="J7863" s="67">
        <f>SUM(J7933,J8154,J8174,J8300,J8346,J8540,J8580,J8625,J8671,J8715,J8803,J8847,J8893,J8937,J8982,J9027,J9119)</f>
        <v>4111995</v>
      </c>
      <c r="K7863" s="67">
        <f>SUM(K7933,K8154,K8174,K8300,K8346,K8540,K8580,K8625,K8671,K8715,K8803,K8847,K8893,K8937,K8982,K9027,K9119)</f>
        <v>2126989</v>
      </c>
      <c r="L7863" s="67">
        <f t="shared" si="6794"/>
        <v>1176940</v>
      </c>
      <c r="M7863" s="67">
        <f>SUM(M7933,M8154,M8174,M8300,M8346,M8540,M8580,M8625,M8671,M8715,M8803,M8847,M8893,M8937,M8982,M9027,M9119)</f>
        <v>443940</v>
      </c>
      <c r="N7863" s="67">
        <f t="shared" ref="N7863:O7863" si="6840">SUM(N7933,N8154,N8174,N8300,N8346,N8540,N8580,N8625,N8671,N8715,N8803,N8847,N8893,N8937,N8982,N9027,N9119)</f>
        <v>366000</v>
      </c>
      <c r="O7863" s="67">
        <f t="shared" si="6840"/>
        <v>367000</v>
      </c>
      <c r="P7863" s="67">
        <f t="shared" si="6796"/>
        <v>3303929</v>
      </c>
      <c r="Q7863" s="67">
        <f t="shared" si="6791"/>
        <v>80.348565598936773</v>
      </c>
    </row>
    <row r="7864" spans="1:17" s="15" customFormat="1">
      <c r="A7864" s="55">
        <v>35</v>
      </c>
      <c r="B7864" s="56" t="s">
        <v>129</v>
      </c>
      <c r="C7864" s="50" t="s">
        <v>882</v>
      </c>
      <c r="D7864" s="50">
        <v>3502000</v>
      </c>
      <c r="E7864" s="63">
        <v>6148</v>
      </c>
      <c r="F7864" s="55" t="s">
        <v>0</v>
      </c>
      <c r="G7864" s="84" t="s">
        <v>3110</v>
      </c>
      <c r="H7864" s="62" t="s">
        <v>35</v>
      </c>
      <c r="I7864" s="67">
        <v>736330</v>
      </c>
      <c r="J7864" s="67">
        <f t="shared" ref="J7864" si="6841">SUM(J7937,J8021,J8063,J8106,J8155,J8256,J8301,J8347,J8392,J8434,J8479,J8521,J8581,J8626,J8672,J8716,J8761,J8804,J8848,J8894,J8938,J8983,J9028,J9077,J9120,J9163,J9202,J8212)</f>
        <v>555200</v>
      </c>
      <c r="K7864" s="67">
        <f t="shared" ref="K7864" si="6842">SUM(K7937,K8021,K8063,K8106,K8155,K8256,K8301,K8347,K8392,K8434,K8479,K8521,K8581,K8626,K8672,K8716,K8761,K8804,K8848,K8894,K8938,K8983,K9028,K9077,K9120,K9163,K9202,K8212)</f>
        <v>553100</v>
      </c>
      <c r="L7864" s="67">
        <f t="shared" si="6794"/>
        <v>100</v>
      </c>
      <c r="M7864" s="67">
        <f t="shared" ref="M7864:O7864" si="6843">SUM(M7937,M8021,M8063,M8106,M8155,M8256,M8301,M8347,M8392,M8434,M8479,M8521,M8581,M8626,M8672,M8716,M8761,M8804,M8848,M8894,M8938,M8983,M9028,M9077,M9120,M9163,M9202,M8212)</f>
        <v>100</v>
      </c>
      <c r="N7864" s="67">
        <f t="shared" si="6843"/>
        <v>0</v>
      </c>
      <c r="O7864" s="67">
        <f t="shared" si="6843"/>
        <v>0</v>
      </c>
      <c r="P7864" s="67">
        <f t="shared" si="6796"/>
        <v>553200</v>
      </c>
      <c r="Q7864" s="67">
        <f t="shared" si="6791"/>
        <v>99.639769452449571</v>
      </c>
    </row>
    <row r="7865" spans="1:17" s="15" customFormat="1" ht="15.75" customHeight="1">
      <c r="A7865" s="48" t="s">
        <v>0</v>
      </c>
      <c r="B7865" s="52" t="s">
        <v>0</v>
      </c>
      <c r="C7865" s="52" t="s">
        <v>0</v>
      </c>
      <c r="D7865" s="53" t="s">
        <v>0</v>
      </c>
      <c r="E7865" s="51" t="s">
        <v>0</v>
      </c>
      <c r="F7865" s="51" t="s">
        <v>0</v>
      </c>
      <c r="G7865" s="53" t="s">
        <v>0</v>
      </c>
      <c r="H7865" s="54" t="s">
        <v>43</v>
      </c>
      <c r="I7865" s="29">
        <v>0</v>
      </c>
      <c r="J7865" s="29">
        <f t="shared" ref="J7865:K7866" si="6844">SUM(J7866)</f>
        <v>0</v>
      </c>
      <c r="K7865" s="29">
        <f t="shared" si="6844"/>
        <v>0</v>
      </c>
      <c r="L7865" s="29">
        <f t="shared" si="6794"/>
        <v>0</v>
      </c>
      <c r="M7865" s="29">
        <f t="shared" ref="M7865:O7866" si="6845">SUM(M7866)</f>
        <v>0</v>
      </c>
      <c r="N7865" s="29">
        <f t="shared" si="6845"/>
        <v>0</v>
      </c>
      <c r="O7865" s="29">
        <f t="shared" si="6845"/>
        <v>0</v>
      </c>
      <c r="P7865" s="29">
        <f t="shared" si="6796"/>
        <v>0</v>
      </c>
      <c r="Q7865" s="29" t="str">
        <f t="shared" si="6791"/>
        <v>-</v>
      </c>
    </row>
    <row r="7866" spans="1:17" s="15" customFormat="1">
      <c r="A7866" s="55">
        <v>35</v>
      </c>
      <c r="B7866" s="56" t="s">
        <v>129</v>
      </c>
      <c r="C7866" s="50" t="s">
        <v>882</v>
      </c>
      <c r="D7866" s="50">
        <v>3502000</v>
      </c>
      <c r="E7866" s="51" t="s">
        <v>2666</v>
      </c>
      <c r="F7866" s="51" t="s">
        <v>0</v>
      </c>
      <c r="G7866" s="53" t="s">
        <v>0</v>
      </c>
      <c r="H7866" s="51" t="s">
        <v>38</v>
      </c>
      <c r="I7866" s="3">
        <v>0</v>
      </c>
      <c r="J7866" s="3">
        <f t="shared" si="6844"/>
        <v>0</v>
      </c>
      <c r="K7866" s="3">
        <f t="shared" si="6844"/>
        <v>0</v>
      </c>
      <c r="L7866" s="3">
        <f t="shared" si="6794"/>
        <v>0</v>
      </c>
      <c r="M7866" s="3">
        <f t="shared" si="6845"/>
        <v>0</v>
      </c>
      <c r="N7866" s="3">
        <f t="shared" si="6845"/>
        <v>0</v>
      </c>
      <c r="O7866" s="3">
        <f t="shared" si="6845"/>
        <v>0</v>
      </c>
      <c r="P7866" s="3">
        <f t="shared" si="6796"/>
        <v>0</v>
      </c>
      <c r="Q7866" s="3" t="str">
        <f t="shared" si="6791"/>
        <v>-</v>
      </c>
    </row>
    <row r="7867" spans="1:17" s="15" customFormat="1">
      <c r="A7867" s="55">
        <v>35</v>
      </c>
      <c r="B7867" s="56" t="s">
        <v>129</v>
      </c>
      <c r="C7867" s="50" t="s">
        <v>882</v>
      </c>
      <c r="D7867" s="50">
        <v>3502000</v>
      </c>
      <c r="E7867" s="63">
        <v>6151</v>
      </c>
      <c r="F7867" s="55" t="s">
        <v>0</v>
      </c>
      <c r="G7867" s="84" t="s">
        <v>3110</v>
      </c>
      <c r="H7867" s="62" t="s">
        <v>39</v>
      </c>
      <c r="I7867" s="67">
        <v>0</v>
      </c>
      <c r="J7867" s="67"/>
      <c r="K7867" s="67"/>
      <c r="L7867" s="67"/>
      <c r="M7867" s="67"/>
      <c r="N7867" s="67"/>
      <c r="O7867" s="67"/>
      <c r="P7867" s="67"/>
      <c r="Q7867" s="67" t="str">
        <f t="shared" si="6791"/>
        <v>-</v>
      </c>
    </row>
    <row r="7868" spans="1:17" s="15" customFormat="1" ht="22.5">
      <c r="A7868" s="48" t="s">
        <v>0</v>
      </c>
      <c r="B7868" s="52" t="s">
        <v>0</v>
      </c>
      <c r="C7868" s="52" t="s">
        <v>0</v>
      </c>
      <c r="D7868" s="53" t="s">
        <v>0</v>
      </c>
      <c r="E7868" s="51" t="s">
        <v>0</v>
      </c>
      <c r="F7868" s="51" t="s">
        <v>0</v>
      </c>
      <c r="G7868" s="53" t="s">
        <v>0</v>
      </c>
      <c r="H7868" s="54" t="s">
        <v>49</v>
      </c>
      <c r="I7868" s="29">
        <v>200</v>
      </c>
      <c r="J7868" s="29">
        <f t="shared" ref="J7868:K7869" si="6846">SUM(J7869)</f>
        <v>100</v>
      </c>
      <c r="K7868" s="29">
        <f t="shared" si="6846"/>
        <v>0</v>
      </c>
      <c r="L7868" s="29">
        <f t="shared" ref="L7868:L7883" si="6847">M7868+N7868+O7868</f>
        <v>0</v>
      </c>
      <c r="M7868" s="29">
        <f t="shared" ref="M7868:O7869" si="6848">SUM(M7869)</f>
        <v>0</v>
      </c>
      <c r="N7868" s="29">
        <f t="shared" si="6848"/>
        <v>0</v>
      </c>
      <c r="O7868" s="29">
        <f t="shared" si="6848"/>
        <v>0</v>
      </c>
      <c r="P7868" s="29">
        <f t="shared" ref="P7868:P7883" si="6849">SUM(K7868+L7868)</f>
        <v>0</v>
      </c>
      <c r="Q7868" s="29">
        <f t="shared" si="6791"/>
        <v>0</v>
      </c>
    </row>
    <row r="7869" spans="1:17" s="15" customFormat="1">
      <c r="A7869" s="55">
        <v>35</v>
      </c>
      <c r="B7869" s="56" t="s">
        <v>129</v>
      </c>
      <c r="C7869" s="50" t="s">
        <v>882</v>
      </c>
      <c r="D7869" s="50">
        <v>3502000</v>
      </c>
      <c r="E7869" s="51" t="s">
        <v>2667</v>
      </c>
      <c r="F7869" s="51" t="s">
        <v>0</v>
      </c>
      <c r="G7869" s="53" t="s">
        <v>0</v>
      </c>
      <c r="H7869" s="51" t="s">
        <v>45</v>
      </c>
      <c r="I7869" s="3">
        <v>200</v>
      </c>
      <c r="J7869" s="3">
        <f t="shared" si="6846"/>
        <v>100</v>
      </c>
      <c r="K7869" s="3">
        <f t="shared" si="6846"/>
        <v>0</v>
      </c>
      <c r="L7869" s="3">
        <f t="shared" si="6847"/>
        <v>0</v>
      </c>
      <c r="M7869" s="3">
        <f t="shared" si="6848"/>
        <v>0</v>
      </c>
      <c r="N7869" s="3">
        <f t="shared" si="6848"/>
        <v>0</v>
      </c>
      <c r="O7869" s="3">
        <f t="shared" si="6848"/>
        <v>0</v>
      </c>
      <c r="P7869" s="3">
        <f t="shared" si="6849"/>
        <v>0</v>
      </c>
      <c r="Q7869" s="3">
        <f t="shared" si="6791"/>
        <v>0</v>
      </c>
    </row>
    <row r="7870" spans="1:17" s="15" customFormat="1">
      <c r="A7870" s="55">
        <v>35</v>
      </c>
      <c r="B7870" s="56" t="s">
        <v>129</v>
      </c>
      <c r="C7870" s="50" t="s">
        <v>882</v>
      </c>
      <c r="D7870" s="50">
        <v>3502000</v>
      </c>
      <c r="E7870" s="63">
        <v>6163</v>
      </c>
      <c r="F7870" s="55" t="s">
        <v>0</v>
      </c>
      <c r="G7870" s="84" t="s">
        <v>3110</v>
      </c>
      <c r="H7870" s="62" t="s">
        <v>48</v>
      </c>
      <c r="I7870" s="67">
        <v>200</v>
      </c>
      <c r="J7870" s="67">
        <f>SUM(J8109,J9031)</f>
        <v>100</v>
      </c>
      <c r="K7870" s="67">
        <f>SUM(K8109,K9031)</f>
        <v>0</v>
      </c>
      <c r="L7870" s="67">
        <f t="shared" si="6847"/>
        <v>0</v>
      </c>
      <c r="M7870" s="67">
        <f>SUM(M8109,M9031)</f>
        <v>0</v>
      </c>
      <c r="N7870" s="67">
        <f t="shared" ref="N7870:O7870" si="6850">SUM(N8109,N9031)</f>
        <v>0</v>
      </c>
      <c r="O7870" s="67">
        <f t="shared" si="6850"/>
        <v>0</v>
      </c>
      <c r="P7870" s="67">
        <f t="shared" si="6849"/>
        <v>0</v>
      </c>
      <c r="Q7870" s="67">
        <f t="shared" si="6791"/>
        <v>0</v>
      </c>
    </row>
    <row r="7871" spans="1:17" s="15" customFormat="1" ht="16.5" customHeight="1">
      <c r="A7871" s="48" t="s">
        <v>0</v>
      </c>
      <c r="B7871" s="52" t="s">
        <v>0</v>
      </c>
      <c r="C7871" s="52" t="s">
        <v>0</v>
      </c>
      <c r="D7871" s="53" t="s">
        <v>0</v>
      </c>
      <c r="E7871" s="51" t="s">
        <v>0</v>
      </c>
      <c r="F7871" s="51" t="s">
        <v>0</v>
      </c>
      <c r="G7871" s="53" t="s">
        <v>0</v>
      </c>
      <c r="H7871" s="54" t="s">
        <v>58</v>
      </c>
      <c r="I7871" s="29">
        <v>13823954</v>
      </c>
      <c r="J7871" s="29">
        <f t="shared" ref="J7871:K7871" si="6851">SUM(J7872)</f>
        <v>999318</v>
      </c>
      <c r="K7871" s="29">
        <f t="shared" si="6851"/>
        <v>313500</v>
      </c>
      <c r="L7871" s="29">
        <f t="shared" si="6847"/>
        <v>35423</v>
      </c>
      <c r="M7871" s="29">
        <f t="shared" ref="M7871:O7871" si="6852">SUM(M7872)</f>
        <v>19000</v>
      </c>
      <c r="N7871" s="29">
        <f t="shared" si="6852"/>
        <v>8423</v>
      </c>
      <c r="O7871" s="29">
        <f t="shared" si="6852"/>
        <v>8000</v>
      </c>
      <c r="P7871" s="29">
        <f t="shared" si="6849"/>
        <v>348923</v>
      </c>
      <c r="Q7871" s="29">
        <f t="shared" si="6791"/>
        <v>34.916112788922042</v>
      </c>
    </row>
    <row r="7872" spans="1:17" s="15" customFormat="1">
      <c r="A7872" s="55">
        <v>35</v>
      </c>
      <c r="B7872" s="56" t="s">
        <v>129</v>
      </c>
      <c r="C7872" s="50" t="s">
        <v>882</v>
      </c>
      <c r="D7872" s="50">
        <v>3502000</v>
      </c>
      <c r="E7872" s="51" t="s">
        <v>2668</v>
      </c>
      <c r="F7872" s="51" t="s">
        <v>0</v>
      </c>
      <c r="G7872" s="53" t="s">
        <v>0</v>
      </c>
      <c r="H7872" s="51" t="s">
        <v>51</v>
      </c>
      <c r="I7872" s="3">
        <v>13823954</v>
      </c>
      <c r="J7872" s="3">
        <f t="shared" ref="J7872" si="6853">SUM(J7873:J7878)</f>
        <v>999318</v>
      </c>
      <c r="K7872" s="3">
        <f t="shared" ref="K7872" si="6854">SUM(K7873:K7878)</f>
        <v>313500</v>
      </c>
      <c r="L7872" s="3">
        <f t="shared" si="6847"/>
        <v>35423</v>
      </c>
      <c r="M7872" s="3">
        <f t="shared" ref="M7872:O7872" si="6855">SUM(M7873:M7878)</f>
        <v>19000</v>
      </c>
      <c r="N7872" s="3">
        <f t="shared" si="6855"/>
        <v>8423</v>
      </c>
      <c r="O7872" s="3">
        <f t="shared" si="6855"/>
        <v>8000</v>
      </c>
      <c r="P7872" s="3">
        <f t="shared" si="6849"/>
        <v>348923</v>
      </c>
      <c r="Q7872" s="3">
        <f t="shared" si="6791"/>
        <v>34.916112788922042</v>
      </c>
    </row>
    <row r="7873" spans="1:17" s="15" customFormat="1">
      <c r="A7873" s="55">
        <v>35</v>
      </c>
      <c r="B7873" s="56" t="s">
        <v>129</v>
      </c>
      <c r="C7873" s="50" t="s">
        <v>882</v>
      </c>
      <c r="D7873" s="50">
        <v>3502000</v>
      </c>
      <c r="E7873" s="63">
        <v>8211</v>
      </c>
      <c r="F7873" s="55" t="s">
        <v>0</v>
      </c>
      <c r="G7873" s="84" t="s">
        <v>3110</v>
      </c>
      <c r="H7873" s="62" t="s">
        <v>52</v>
      </c>
      <c r="I7873" s="67">
        <v>0</v>
      </c>
      <c r="J7873" s="67">
        <f t="shared" ref="J7873" si="6856">SUM(J8215)</f>
        <v>0</v>
      </c>
      <c r="K7873" s="67">
        <f t="shared" ref="K7873" si="6857">SUM(K8215)</f>
        <v>0</v>
      </c>
      <c r="L7873" s="67">
        <f t="shared" si="6847"/>
        <v>0</v>
      </c>
      <c r="M7873" s="67">
        <f t="shared" ref="M7873:O7873" si="6858">SUM(M8215)</f>
        <v>0</v>
      </c>
      <c r="N7873" s="67">
        <f t="shared" si="6858"/>
        <v>0</v>
      </c>
      <c r="O7873" s="67">
        <f t="shared" si="6858"/>
        <v>0</v>
      </c>
      <c r="P7873" s="67">
        <f t="shared" si="6849"/>
        <v>0</v>
      </c>
      <c r="Q7873" s="67" t="str">
        <f t="shared" si="6791"/>
        <v>-</v>
      </c>
    </row>
    <row r="7874" spans="1:17" s="15" customFormat="1">
      <c r="A7874" s="55">
        <v>35</v>
      </c>
      <c r="B7874" s="56" t="s">
        <v>129</v>
      </c>
      <c r="C7874" s="50" t="s">
        <v>882</v>
      </c>
      <c r="D7874" s="50">
        <v>3502000</v>
      </c>
      <c r="E7874" s="11">
        <v>8212</v>
      </c>
      <c r="F7874" s="55" t="s">
        <v>0</v>
      </c>
      <c r="G7874" s="84" t="s">
        <v>3110</v>
      </c>
      <c r="H7874" s="62" t="s">
        <v>53</v>
      </c>
      <c r="I7874" s="67">
        <v>550010</v>
      </c>
      <c r="J7874" s="67">
        <f>SUM(J7940,J8629,J8719)</f>
        <v>500000</v>
      </c>
      <c r="K7874" s="67">
        <f>SUM(K7940,K8629,K8719)</f>
        <v>150000</v>
      </c>
      <c r="L7874" s="67">
        <f t="shared" si="6847"/>
        <v>0</v>
      </c>
      <c r="M7874" s="67">
        <f>SUM(M7940,M8629,M8719)</f>
        <v>0</v>
      </c>
      <c r="N7874" s="67">
        <f t="shared" ref="N7874:O7874" si="6859">SUM(N7940,N8629,N8719)</f>
        <v>0</v>
      </c>
      <c r="O7874" s="67">
        <f t="shared" si="6859"/>
        <v>0</v>
      </c>
      <c r="P7874" s="67">
        <f t="shared" si="6849"/>
        <v>150000</v>
      </c>
      <c r="Q7874" s="67">
        <f t="shared" si="6791"/>
        <v>30</v>
      </c>
    </row>
    <row r="7875" spans="1:17" s="15" customFormat="1">
      <c r="A7875" s="55">
        <v>35</v>
      </c>
      <c r="B7875" s="56" t="s">
        <v>129</v>
      </c>
      <c r="C7875" s="50" t="s">
        <v>882</v>
      </c>
      <c r="D7875" s="50">
        <v>3502000</v>
      </c>
      <c r="E7875" s="63">
        <v>8213</v>
      </c>
      <c r="F7875" s="55" t="s">
        <v>0</v>
      </c>
      <c r="G7875" s="84" t="s">
        <v>3110</v>
      </c>
      <c r="H7875" s="62" t="s">
        <v>54</v>
      </c>
      <c r="I7875" s="67">
        <v>3350250</v>
      </c>
      <c r="J7875" s="67">
        <f>SUM(J7942,J7985,J8024,J8066,J8112,J8158,J8216,J8259,J8304,J8350,J8395,J8437,J8482,J8524,J8584,J8630,J8675,J8720,J8764,J8807,J8851,J8897,J8941,J8986,J9034,J9080,J9123,J9166,J9205)</f>
        <v>193018</v>
      </c>
      <c r="K7875" s="67">
        <f>SUM(K7942,K7985,K8024,K8066,K8112,K8158,K8216,K8259,K8304,K8350,K8395,K8437,K8482,K8524,K8584,K8630,K8675,K8720,K8764,K8807,K8851,K8897,K8941,K8986,K9034,K9080,K9123,K9166,K9205)</f>
        <v>143500</v>
      </c>
      <c r="L7875" s="67">
        <f t="shared" si="6847"/>
        <v>35423</v>
      </c>
      <c r="M7875" s="67">
        <f>SUM(M7942,M7985,M8024,M8066,M8112,M8158,M8216,M8259,M8304,M8350,M8395,M8437,M8482,M8524,M8584,M8630,M8675,M8720,M8764,M8807,M8851,M8897,M8941,M8986,M9034,M9080,M9123,M9166,M9205)</f>
        <v>19000</v>
      </c>
      <c r="N7875" s="67">
        <f t="shared" ref="N7875:O7875" si="6860">SUM(N7942,N7985,N8024,N8066,N8112,N8158,N8216,N8259,N8304,N8350,N8395,N8437,N8482,N8524,N8584,N8630,N8675,N8720,N8764,N8807,N8851,N8897,N8941,N8986,N9034,N9080,N9123,N9166,N9205)</f>
        <v>8423</v>
      </c>
      <c r="O7875" s="67">
        <f t="shared" si="6860"/>
        <v>8000</v>
      </c>
      <c r="P7875" s="67">
        <f t="shared" si="6849"/>
        <v>178923</v>
      </c>
      <c r="Q7875" s="67">
        <f t="shared" si="6791"/>
        <v>92.697572247147932</v>
      </c>
    </row>
    <row r="7876" spans="1:17" s="15" customFormat="1">
      <c r="A7876" s="55">
        <v>35</v>
      </c>
      <c r="B7876" s="56" t="s">
        <v>129</v>
      </c>
      <c r="C7876" s="50" t="s">
        <v>882</v>
      </c>
      <c r="D7876" s="50">
        <v>3502000</v>
      </c>
      <c r="E7876" s="63">
        <v>8214</v>
      </c>
      <c r="F7876" s="55" t="s">
        <v>0</v>
      </c>
      <c r="G7876" s="84" t="s">
        <v>3110</v>
      </c>
      <c r="H7876" s="62" t="s">
        <v>55</v>
      </c>
      <c r="I7876" s="67">
        <v>105510</v>
      </c>
      <c r="J7876" s="67">
        <f>SUM(J8631,J8898,J8942)</f>
        <v>0</v>
      </c>
      <c r="K7876" s="67">
        <f>SUM(K8631,K8898,K8942)</f>
        <v>0</v>
      </c>
      <c r="L7876" s="67">
        <f t="shared" si="6847"/>
        <v>0</v>
      </c>
      <c r="M7876" s="67">
        <f>SUM(M8631,M8898,M8942)</f>
        <v>0</v>
      </c>
      <c r="N7876" s="67">
        <f t="shared" ref="N7876:O7876" si="6861">SUM(N8631,N8898,N8942)</f>
        <v>0</v>
      </c>
      <c r="O7876" s="67">
        <f t="shared" si="6861"/>
        <v>0</v>
      </c>
      <c r="P7876" s="67">
        <f t="shared" si="6849"/>
        <v>0</v>
      </c>
      <c r="Q7876" s="67" t="str">
        <f t="shared" si="6791"/>
        <v>-</v>
      </c>
    </row>
    <row r="7877" spans="1:17" s="15" customFormat="1">
      <c r="A7877" s="55">
        <v>35</v>
      </c>
      <c r="B7877" s="56" t="s">
        <v>129</v>
      </c>
      <c r="C7877" s="50" t="s">
        <v>882</v>
      </c>
      <c r="D7877" s="50">
        <v>3502000</v>
      </c>
      <c r="E7877" s="63">
        <v>8215</v>
      </c>
      <c r="F7877" s="55" t="s">
        <v>0</v>
      </c>
      <c r="G7877" s="84" t="s">
        <v>3110</v>
      </c>
      <c r="H7877" s="62" t="s">
        <v>56</v>
      </c>
      <c r="I7877" s="67">
        <v>712120</v>
      </c>
      <c r="J7877" s="67">
        <f>SUM(J7943,J8067,J8113,J8159,J8217,J8305,J8351,J8525,J8585,J8632,J8721,J8852,J8943,J8987,J9035,J9124,J9206)</f>
        <v>6100</v>
      </c>
      <c r="K7877" s="67">
        <f>SUM(K7943,K8067,K8113,K8159,K8217,K8305,K8351,K8525,K8585,K8632,K8721,K8852,K8943,K8987,K9035,K9124,K9206)</f>
        <v>0</v>
      </c>
      <c r="L7877" s="67">
        <f t="shared" si="6847"/>
        <v>0</v>
      </c>
      <c r="M7877" s="67">
        <f>SUM(M7943,M8067,M8113,M8159,M8217,M8305,M8351,M8525,M8585,M8632,M8721,M8852,M8943,M8987,M9035,M9124,M9206)</f>
        <v>0</v>
      </c>
      <c r="N7877" s="67">
        <f t="shared" ref="N7877:O7877" si="6862">SUM(N7943,N8067,N8113,N8159,N8217,N8305,N8351,N8525,N8585,N8632,N8721,N8852,N8943,N8987,N9035,N9124,N9206)</f>
        <v>0</v>
      </c>
      <c r="O7877" s="67">
        <f t="shared" si="6862"/>
        <v>0</v>
      </c>
      <c r="P7877" s="67">
        <f t="shared" si="6849"/>
        <v>0</v>
      </c>
      <c r="Q7877" s="67">
        <f t="shared" si="6791"/>
        <v>0</v>
      </c>
    </row>
    <row r="7878" spans="1:17" s="15" customFormat="1">
      <c r="A7878" s="55">
        <v>35</v>
      </c>
      <c r="B7878" s="56" t="s">
        <v>129</v>
      </c>
      <c r="C7878" s="50" t="s">
        <v>882</v>
      </c>
      <c r="D7878" s="50">
        <v>3502000</v>
      </c>
      <c r="E7878" s="63">
        <v>8216</v>
      </c>
      <c r="F7878" s="55" t="s">
        <v>0</v>
      </c>
      <c r="G7878" s="84" t="s">
        <v>3110</v>
      </c>
      <c r="H7878" s="62" t="s">
        <v>57</v>
      </c>
      <c r="I7878" s="67">
        <v>9106064</v>
      </c>
      <c r="J7878" s="67">
        <f>SUM(J7946,J8068,J8114,J8160,J8218,J8260,J8306,J8352,J8396,J8483,J8526,J8586,J8633,J8676,J8722,J8808,J8853,J8899,J8944,J8988,J9036,J9125,J9207)</f>
        <v>300200</v>
      </c>
      <c r="K7878" s="67">
        <f>SUM(K7946,K8068,K8114,K8160,K8218,K8260,K8306,K8352,K8396,K8483,K8526,K8586,K8633,K8676,K8722,K8808,K8853,K8899,K8944,K8988,K9036,K9125,K9207)</f>
        <v>20000</v>
      </c>
      <c r="L7878" s="67">
        <f t="shared" si="6847"/>
        <v>0</v>
      </c>
      <c r="M7878" s="67">
        <f>SUM(M7946,M8068,M8114,M8160,M8218,M8260,M8306,M8352,M8396,M8483,M8526,M8586,M8633,M8676,M8722,M8808,M8853,M8899,M8944,M8988,M9036,M9125,M9207)</f>
        <v>0</v>
      </c>
      <c r="N7878" s="67">
        <f t="shared" ref="N7878:O7878" si="6863">SUM(N7946,N8068,N8114,N8160,N8218,N8260,N8306,N8352,N8396,N8483,N8526,N8586,N8633,N8676,N8722,N8808,N8853,N8899,N8944,N8988,N9036,N9125,N9207)</f>
        <v>0</v>
      </c>
      <c r="O7878" s="67">
        <f t="shared" si="6863"/>
        <v>0</v>
      </c>
      <c r="P7878" s="67">
        <f t="shared" si="6849"/>
        <v>20000</v>
      </c>
      <c r="Q7878" s="67">
        <f t="shared" si="6791"/>
        <v>6.6622251832111932</v>
      </c>
    </row>
    <row r="7879" spans="1:17" s="15" customFormat="1" ht="17.25" customHeight="1">
      <c r="A7879" s="48" t="s">
        <v>0</v>
      </c>
      <c r="B7879" s="52" t="s">
        <v>0</v>
      </c>
      <c r="C7879" s="52" t="s">
        <v>0</v>
      </c>
      <c r="D7879" s="53" t="s">
        <v>0</v>
      </c>
      <c r="E7879" s="51" t="s">
        <v>0</v>
      </c>
      <c r="F7879" s="51" t="s">
        <v>0</v>
      </c>
      <c r="G7879" s="53" t="s">
        <v>0</v>
      </c>
      <c r="H7879" s="54" t="s">
        <v>67</v>
      </c>
      <c r="I7879" s="29">
        <v>1100</v>
      </c>
      <c r="J7879" s="29">
        <f t="shared" ref="J7879:K7880" si="6864">SUM(J7880)</f>
        <v>1000</v>
      </c>
      <c r="K7879" s="29">
        <f t="shared" si="6864"/>
        <v>0</v>
      </c>
      <c r="L7879" s="29">
        <f t="shared" si="6847"/>
        <v>0</v>
      </c>
      <c r="M7879" s="29">
        <f t="shared" ref="M7879:O7880" si="6865">SUM(M7880)</f>
        <v>0</v>
      </c>
      <c r="N7879" s="29">
        <f t="shared" si="6865"/>
        <v>0</v>
      </c>
      <c r="O7879" s="29">
        <f t="shared" si="6865"/>
        <v>0</v>
      </c>
      <c r="P7879" s="29">
        <f t="shared" si="6849"/>
        <v>0</v>
      </c>
      <c r="Q7879" s="29">
        <f t="shared" si="6791"/>
        <v>0</v>
      </c>
    </row>
    <row r="7880" spans="1:17" s="15" customFormat="1">
      <c r="A7880" s="55">
        <v>35</v>
      </c>
      <c r="B7880" s="56" t="s">
        <v>129</v>
      </c>
      <c r="C7880" s="50" t="s">
        <v>882</v>
      </c>
      <c r="D7880" s="50">
        <v>3502000</v>
      </c>
      <c r="E7880" s="51" t="s">
        <v>2669</v>
      </c>
      <c r="F7880" s="51" t="s">
        <v>0</v>
      </c>
      <c r="G7880" s="53" t="s">
        <v>0</v>
      </c>
      <c r="H7880" s="51" t="s">
        <v>64</v>
      </c>
      <c r="I7880" s="3">
        <v>1100</v>
      </c>
      <c r="J7880" s="3">
        <f t="shared" si="6864"/>
        <v>1000</v>
      </c>
      <c r="K7880" s="3">
        <f t="shared" si="6864"/>
        <v>0</v>
      </c>
      <c r="L7880" s="3">
        <f t="shared" si="6847"/>
        <v>0</v>
      </c>
      <c r="M7880" s="3">
        <f t="shared" si="6865"/>
        <v>0</v>
      </c>
      <c r="N7880" s="3">
        <f t="shared" si="6865"/>
        <v>0</v>
      </c>
      <c r="O7880" s="3">
        <f t="shared" si="6865"/>
        <v>0</v>
      </c>
      <c r="P7880" s="3">
        <f t="shared" si="6849"/>
        <v>0</v>
      </c>
      <c r="Q7880" s="3">
        <f t="shared" si="6791"/>
        <v>0</v>
      </c>
    </row>
    <row r="7881" spans="1:17" s="15" customFormat="1">
      <c r="A7881" s="55">
        <v>35</v>
      </c>
      <c r="B7881" s="56" t="s">
        <v>129</v>
      </c>
      <c r="C7881" s="50" t="s">
        <v>882</v>
      </c>
      <c r="D7881" s="50">
        <v>3502000</v>
      </c>
      <c r="E7881" s="63">
        <v>8233</v>
      </c>
      <c r="F7881" s="55" t="s">
        <v>0</v>
      </c>
      <c r="G7881" s="84" t="s">
        <v>3110</v>
      </c>
      <c r="H7881" s="62" t="s">
        <v>66</v>
      </c>
      <c r="I7881" s="67">
        <v>1100</v>
      </c>
      <c r="J7881" s="67">
        <f>SUM(J8117,J8440,J9039)</f>
        <v>1000</v>
      </c>
      <c r="K7881" s="67">
        <f>SUM(K8117,K8440,K9039)</f>
        <v>0</v>
      </c>
      <c r="L7881" s="67">
        <f t="shared" si="6847"/>
        <v>0</v>
      </c>
      <c r="M7881" s="67">
        <f>SUM(M8117,M8440,M9039)</f>
        <v>0</v>
      </c>
      <c r="N7881" s="67">
        <f t="shared" ref="N7881:O7881" si="6866">SUM(N8117,N8440,N9039)</f>
        <v>0</v>
      </c>
      <c r="O7881" s="67">
        <f t="shared" si="6866"/>
        <v>0</v>
      </c>
      <c r="P7881" s="67">
        <f t="shared" si="6849"/>
        <v>0</v>
      </c>
      <c r="Q7881" s="67">
        <f t="shared" si="6791"/>
        <v>0</v>
      </c>
    </row>
    <row r="7882" spans="1:17" s="15" customFormat="1">
      <c r="A7882" s="62" t="s">
        <v>0</v>
      </c>
      <c r="B7882" s="68" t="s">
        <v>0</v>
      </c>
      <c r="C7882" s="68" t="s">
        <v>0</v>
      </c>
      <c r="D7882" s="68" t="s">
        <v>0</v>
      </c>
      <c r="E7882" s="62" t="s">
        <v>0</v>
      </c>
      <c r="F7882" s="62" t="s">
        <v>0</v>
      </c>
      <c r="G7882" s="68" t="s">
        <v>0</v>
      </c>
      <c r="H7882" s="54" t="s">
        <v>885</v>
      </c>
      <c r="I7882" s="64">
        <v>192549951</v>
      </c>
      <c r="J7882" s="64">
        <f t="shared" ref="J7882" si="6867">SUM(J7879,J7871,J7868,J7865,J7859,J7838)</f>
        <v>150583578</v>
      </c>
      <c r="K7882" s="64">
        <f t="shared" ref="K7882" si="6868">SUM(K7879,K7871,K7868,K7865,K7859,K7838)</f>
        <v>78753879</v>
      </c>
      <c r="L7882" s="64">
        <f t="shared" si="6847"/>
        <v>37049033</v>
      </c>
      <c r="M7882" s="64">
        <f t="shared" ref="M7882:O7882" si="6869">SUM(M7879,M7871,M7868,M7865,M7859,M7838)</f>
        <v>12772456</v>
      </c>
      <c r="N7882" s="64">
        <f t="shared" si="6869"/>
        <v>11952318</v>
      </c>
      <c r="O7882" s="64">
        <f t="shared" si="6869"/>
        <v>12324259</v>
      </c>
      <c r="P7882" s="64">
        <f t="shared" si="6849"/>
        <v>115802912</v>
      </c>
      <c r="Q7882" s="64">
        <f t="shared" si="6791"/>
        <v>76.902749647773675</v>
      </c>
    </row>
    <row r="7883" spans="1:17" s="15" customFormat="1" ht="15.75" thickBot="1">
      <c r="A7883" s="62" t="s">
        <v>0</v>
      </c>
      <c r="B7883" s="68" t="s">
        <v>0</v>
      </c>
      <c r="C7883" s="68" t="s">
        <v>0</v>
      </c>
      <c r="D7883" s="68" t="s">
        <v>0</v>
      </c>
      <c r="E7883" s="62" t="s">
        <v>0</v>
      </c>
      <c r="F7883" s="62" t="s">
        <v>0</v>
      </c>
      <c r="G7883" s="68" t="s">
        <v>0</v>
      </c>
      <c r="H7883" s="51" t="s">
        <v>125</v>
      </c>
      <c r="I7883" s="66">
        <v>2905</v>
      </c>
      <c r="J7883" s="66">
        <f>SUM(J7949,J7987,J8026,J8070,J8119,J8162,J8176,J8220,J8262,J8308,J8354,J8398,J8442,J8485,J8528,J8542,J8588,J8635,J8678,J8724,J8766,J8810,J8855,J8901,J8946,J8990,J9041,J9082,J9127,J9168,J9209)</f>
        <v>2905</v>
      </c>
      <c r="K7883" s="66">
        <f>SUM(K7949,K7987,K8026,K8070,K8119,K8162,K8176,K8220,K8262,K8308,K8354,K8398,K8442,K8485,K8528,K8542,K8588,K8635,K8678,K8724,K8766,K8810,K8855,K8901,K8946,K8990,K9041,K9082,K9127,K9168,K9209)</f>
        <v>0</v>
      </c>
      <c r="L7883" s="66">
        <f t="shared" si="6847"/>
        <v>0</v>
      </c>
      <c r="M7883" s="66">
        <f>SUM(M7949,M7987,M8026,M8070,M8119,M8162,M8176,M8220,M8262,M8308,M8354,M8398,M8442,M8485,M8528,M8542,M8588,M8635,M8678,M8724,M8766,M8810,M8855,M8901,M8946,M8990,M9041,M9082,M9127,M9168,M9209)</f>
        <v>0</v>
      </c>
      <c r="N7883" s="66">
        <f t="shared" ref="N7883:O7883" si="6870">SUM(N7949,N7987,N8026,N8070,N8119,N8162,N8176,N8220,N8262,N8308,N8354,N8398,N8442,N8485,N8528,N8542,N8588,N8635,N8678,N8724,N8766,N8810,N8855,N8901,N8946,N8990,N9041,N9082,N9127,N9168,N9209)</f>
        <v>0</v>
      </c>
      <c r="O7883" s="66">
        <f t="shared" si="6870"/>
        <v>0</v>
      </c>
      <c r="P7883" s="66">
        <f t="shared" si="6849"/>
        <v>0</v>
      </c>
      <c r="Q7883" s="66">
        <f t="shared" si="6791"/>
        <v>0</v>
      </c>
    </row>
    <row r="7884" spans="1:17" s="15" customFormat="1" ht="45.75" thickBot="1">
      <c r="A7884" s="115" t="s">
        <v>0</v>
      </c>
      <c r="B7884" s="118" t="s">
        <v>0</v>
      </c>
      <c r="C7884" s="118" t="s">
        <v>0</v>
      </c>
      <c r="D7884" s="118" t="s">
        <v>0</v>
      </c>
      <c r="E7884" s="115" t="s">
        <v>0</v>
      </c>
      <c r="F7884" s="115" t="s">
        <v>0</v>
      </c>
      <c r="G7884" s="118" t="s">
        <v>0</v>
      </c>
      <c r="H7884" s="6" t="s">
        <v>126</v>
      </c>
      <c r="I7884" s="1" t="s">
        <v>3016</v>
      </c>
      <c r="J7884" s="1" t="s">
        <v>3199</v>
      </c>
      <c r="K7884" s="1" t="s">
        <v>3198</v>
      </c>
      <c r="L7884" s="1" t="s">
        <v>3191</v>
      </c>
      <c r="M7884" s="1" t="s">
        <v>3193</v>
      </c>
      <c r="N7884" s="1" t="s">
        <v>3194</v>
      </c>
      <c r="O7884" s="1" t="s">
        <v>3195</v>
      </c>
      <c r="P7884" s="1" t="s">
        <v>3192</v>
      </c>
      <c r="Q7884" s="1" t="s">
        <v>3185</v>
      </c>
    </row>
    <row r="7885" spans="1:17" s="15" customFormat="1">
      <c r="A7885" s="116"/>
      <c r="B7885" s="119"/>
      <c r="C7885" s="119"/>
      <c r="D7885" s="119"/>
      <c r="E7885" s="116"/>
      <c r="F7885" s="116"/>
      <c r="G7885" s="119"/>
      <c r="H7885" s="69" t="s">
        <v>0</v>
      </c>
      <c r="I7885" s="28">
        <v>1</v>
      </c>
      <c r="J7885" s="28">
        <v>2</v>
      </c>
      <c r="K7885" s="28">
        <v>3</v>
      </c>
      <c r="L7885" s="28" t="s">
        <v>3186</v>
      </c>
      <c r="M7885" s="28">
        <v>5</v>
      </c>
      <c r="N7885" s="28">
        <v>6</v>
      </c>
      <c r="O7885" s="28">
        <v>7</v>
      </c>
      <c r="P7885" s="28" t="s">
        <v>3187</v>
      </c>
      <c r="Q7885" s="28">
        <v>9</v>
      </c>
    </row>
    <row r="7886" spans="1:17" s="15" customFormat="1">
      <c r="A7886" s="116"/>
      <c r="B7886" s="119"/>
      <c r="C7886" s="119"/>
      <c r="D7886" s="119"/>
      <c r="E7886" s="116"/>
      <c r="F7886" s="116"/>
      <c r="G7886" s="119"/>
      <c r="H7886" s="70" t="s">
        <v>2657</v>
      </c>
      <c r="I7886" s="73">
        <v>192549951</v>
      </c>
      <c r="J7886" s="73">
        <f t="shared" ref="J7886" si="6871">SUM(J7882)</f>
        <v>150583578</v>
      </c>
      <c r="K7886" s="73">
        <f t="shared" ref="K7886" si="6872">SUM(K7882)</f>
        <v>78753879</v>
      </c>
      <c r="L7886" s="73">
        <f t="shared" ref="L7886:L7887" si="6873">M7886+N7886+O7886</f>
        <v>37049033</v>
      </c>
      <c r="M7886" s="73">
        <f t="shared" ref="M7886:O7886" si="6874">SUM(M7882)</f>
        <v>12772456</v>
      </c>
      <c r="N7886" s="73">
        <f t="shared" si="6874"/>
        <v>11952318</v>
      </c>
      <c r="O7886" s="73">
        <f t="shared" si="6874"/>
        <v>12324259</v>
      </c>
      <c r="P7886" s="73">
        <f t="shared" ref="P7886:P7887" si="6875">SUM(K7886+L7886)</f>
        <v>115802912</v>
      </c>
      <c r="Q7886" s="73">
        <f t="shared" si="6791"/>
        <v>76.902749647773675</v>
      </c>
    </row>
    <row r="7887" spans="1:17" s="15" customFormat="1">
      <c r="A7887" s="116"/>
      <c r="B7887" s="119"/>
      <c r="C7887" s="119"/>
      <c r="D7887" s="119"/>
      <c r="E7887" s="116"/>
      <c r="F7887" s="116"/>
      <c r="G7887" s="119"/>
      <c r="H7887" s="71" t="s">
        <v>68</v>
      </c>
      <c r="I7887" s="9">
        <v>192549951</v>
      </c>
      <c r="J7887" s="9">
        <f t="shared" ref="J7887" si="6876">SUM(J7886)</f>
        <v>150583578</v>
      </c>
      <c r="K7887" s="9">
        <f t="shared" ref="K7887" si="6877">SUM(K7886)</f>
        <v>78753879</v>
      </c>
      <c r="L7887" s="9">
        <f t="shared" si="6873"/>
        <v>37049033</v>
      </c>
      <c r="M7887" s="9">
        <f t="shared" ref="M7887:O7887" si="6878">SUM(M7886)</f>
        <v>12772456</v>
      </c>
      <c r="N7887" s="9">
        <f t="shared" si="6878"/>
        <v>11952318</v>
      </c>
      <c r="O7887" s="9">
        <f t="shared" si="6878"/>
        <v>12324259</v>
      </c>
      <c r="P7887" s="9">
        <f t="shared" si="6875"/>
        <v>115802912</v>
      </c>
      <c r="Q7887" s="9">
        <f t="shared" si="6791"/>
        <v>76.902749647773675</v>
      </c>
    </row>
    <row r="7888" spans="1:17" s="15" customFormat="1">
      <c r="A7888" s="117"/>
      <c r="B7888" s="120"/>
      <c r="C7888" s="120"/>
      <c r="D7888" s="120"/>
      <c r="E7888" s="117"/>
      <c r="F7888" s="117"/>
      <c r="G7888" s="120"/>
      <c r="Q7888" s="15" t="str">
        <f t="shared" si="6791"/>
        <v>-</v>
      </c>
    </row>
    <row r="7889" spans="1:17" s="15" customFormat="1">
      <c r="A7889" s="62" t="s">
        <v>0</v>
      </c>
      <c r="B7889" s="68" t="s">
        <v>0</v>
      </c>
      <c r="C7889" s="68" t="s">
        <v>0</v>
      </c>
      <c r="D7889" s="68" t="s">
        <v>0</v>
      </c>
      <c r="E7889" s="62" t="s">
        <v>0</v>
      </c>
      <c r="F7889" s="62" t="s">
        <v>0</v>
      </c>
      <c r="G7889" s="68" t="s">
        <v>0</v>
      </c>
      <c r="H7889" s="72" t="s">
        <v>0</v>
      </c>
      <c r="I7889" s="72"/>
      <c r="J7889" s="72"/>
      <c r="K7889" s="72"/>
      <c r="L7889" s="72"/>
      <c r="M7889" s="72"/>
      <c r="N7889" s="72"/>
      <c r="O7889" s="72"/>
      <c r="P7889" s="72"/>
      <c r="Q7889" s="72" t="str">
        <f t="shared" si="6791"/>
        <v>-</v>
      </c>
    </row>
    <row r="7890" spans="1:17" s="15" customFormat="1">
      <c r="A7890" s="62" t="s">
        <v>0</v>
      </c>
      <c r="B7890" s="68" t="s">
        <v>0</v>
      </c>
      <c r="C7890" s="68" t="s">
        <v>0</v>
      </c>
      <c r="D7890" s="68" t="s">
        <v>0</v>
      </c>
      <c r="E7890" s="62" t="s">
        <v>0</v>
      </c>
      <c r="F7890" s="62" t="s">
        <v>0</v>
      </c>
      <c r="G7890" s="68" t="s">
        <v>0</v>
      </c>
      <c r="H7890" s="54" t="s">
        <v>2670</v>
      </c>
      <c r="I7890" s="64">
        <v>192549951</v>
      </c>
      <c r="J7890" s="64">
        <f t="shared" ref="J7890" si="6879">SUM(J7882)</f>
        <v>150583578</v>
      </c>
      <c r="K7890" s="64">
        <f t="shared" ref="K7890:K7891" si="6880">SUM(K7882)</f>
        <v>78753879</v>
      </c>
      <c r="L7890" s="64">
        <f t="shared" ref="L7890:L7891" si="6881">M7890+N7890+O7890</f>
        <v>37049033</v>
      </c>
      <c r="M7890" s="64">
        <f t="shared" ref="M7890:O7891" si="6882">SUM(M7882)</f>
        <v>12772456</v>
      </c>
      <c r="N7890" s="64">
        <f t="shared" si="6882"/>
        <v>11952318</v>
      </c>
      <c r="O7890" s="64">
        <f t="shared" si="6882"/>
        <v>12324259</v>
      </c>
      <c r="P7890" s="64">
        <f t="shared" ref="P7890:P7891" si="6883">SUM(K7890+L7890)</f>
        <v>115802912</v>
      </c>
      <c r="Q7890" s="64">
        <f t="shared" si="6791"/>
        <v>76.902749647773675</v>
      </c>
    </row>
    <row r="7891" spans="1:17" s="15" customFormat="1">
      <c r="A7891" s="62" t="s">
        <v>0</v>
      </c>
      <c r="B7891" s="68" t="s">
        <v>0</v>
      </c>
      <c r="C7891" s="68" t="s">
        <v>0</v>
      </c>
      <c r="D7891" s="68" t="s">
        <v>0</v>
      </c>
      <c r="E7891" s="62" t="s">
        <v>0</v>
      </c>
      <c r="F7891" s="62" t="s">
        <v>0</v>
      </c>
      <c r="G7891" s="68" t="s">
        <v>0</v>
      </c>
      <c r="H7891" s="51" t="s">
        <v>125</v>
      </c>
      <c r="I7891" s="66">
        <v>2905</v>
      </c>
      <c r="J7891" s="66">
        <f t="shared" ref="J7891" si="6884">SUM(J7883)</f>
        <v>2905</v>
      </c>
      <c r="K7891" s="66">
        <f t="shared" si="6880"/>
        <v>0</v>
      </c>
      <c r="L7891" s="66">
        <f t="shared" si="6881"/>
        <v>0</v>
      </c>
      <c r="M7891" s="66">
        <f t="shared" si="6882"/>
        <v>0</v>
      </c>
      <c r="N7891" s="66">
        <f t="shared" si="6882"/>
        <v>0</v>
      </c>
      <c r="O7891" s="66">
        <f t="shared" si="6882"/>
        <v>0</v>
      </c>
      <c r="P7891" s="66">
        <f t="shared" si="6883"/>
        <v>0</v>
      </c>
      <c r="Q7891" s="66">
        <f t="shared" si="6791"/>
        <v>0</v>
      </c>
    </row>
    <row r="7892" spans="1:17" ht="15.75" thickBot="1">
      <c r="A7892" s="17" t="s">
        <v>2624</v>
      </c>
      <c r="B7892" s="17" t="s">
        <v>129</v>
      </c>
      <c r="C7892" s="12" t="s">
        <v>0</v>
      </c>
      <c r="D7892" s="12" t="s">
        <v>0</v>
      </c>
      <c r="E7892" s="18" t="s">
        <v>0</v>
      </c>
      <c r="F7892" s="18" t="s">
        <v>0</v>
      </c>
      <c r="G7892" s="81" t="s">
        <v>0</v>
      </c>
      <c r="H7892" s="18" t="s">
        <v>0</v>
      </c>
      <c r="I7892" s="11"/>
      <c r="J7892" s="11"/>
      <c r="K7892" s="11"/>
      <c r="L7892" s="11"/>
      <c r="M7892" s="11"/>
      <c r="N7892" s="11"/>
      <c r="O7892" s="11"/>
      <c r="P7892" s="11"/>
      <c r="Q7892" s="11" t="str">
        <f t="shared" si="6791"/>
        <v>-</v>
      </c>
    </row>
    <row r="7893" spans="1:17" ht="45.75" thickBot="1">
      <c r="A7893" s="1" t="s">
        <v>82</v>
      </c>
      <c r="B7893" s="1" t="s">
        <v>83</v>
      </c>
      <c r="C7893" s="1" t="s">
        <v>84</v>
      </c>
      <c r="D7893" s="19" t="s">
        <v>0</v>
      </c>
      <c r="E7893" s="1" t="s">
        <v>85</v>
      </c>
      <c r="F7893" s="1" t="s">
        <v>86</v>
      </c>
      <c r="G7893" s="82" t="s">
        <v>87</v>
      </c>
      <c r="H7893" s="1" t="s">
        <v>1</v>
      </c>
      <c r="I7893" s="1" t="s">
        <v>3016</v>
      </c>
      <c r="J7893" s="1" t="s">
        <v>3199</v>
      </c>
      <c r="K7893" s="1" t="s">
        <v>3198</v>
      </c>
      <c r="L7893" s="1" t="s">
        <v>3191</v>
      </c>
      <c r="M7893" s="1" t="s">
        <v>3193</v>
      </c>
      <c r="N7893" s="1" t="s">
        <v>3194</v>
      </c>
      <c r="O7893" s="1" t="s">
        <v>3195</v>
      </c>
      <c r="P7893" s="1" t="s">
        <v>3192</v>
      </c>
      <c r="Q7893" s="1" t="s">
        <v>3185</v>
      </c>
    </row>
    <row r="7894" spans="1:17">
      <c r="A7894" s="20" t="s">
        <v>0</v>
      </c>
      <c r="B7894" s="20" t="s">
        <v>0</v>
      </c>
      <c r="C7894" s="20" t="s">
        <v>0</v>
      </c>
      <c r="D7894" s="21" t="s">
        <v>0</v>
      </c>
      <c r="E7894" s="21" t="s">
        <v>0</v>
      </c>
      <c r="F7894" s="22" t="s">
        <v>0</v>
      </c>
      <c r="G7894" s="83" t="s">
        <v>0</v>
      </c>
      <c r="H7894" s="23" t="s">
        <v>0</v>
      </c>
      <c r="I7894" s="28">
        <v>1</v>
      </c>
      <c r="J7894" s="28">
        <v>2</v>
      </c>
      <c r="K7894" s="28">
        <v>3</v>
      </c>
      <c r="L7894" s="28" t="s">
        <v>3186</v>
      </c>
      <c r="M7894" s="28">
        <v>5</v>
      </c>
      <c r="N7894" s="28">
        <v>6</v>
      </c>
      <c r="O7894" s="28">
        <v>7</v>
      </c>
      <c r="P7894" s="28" t="s">
        <v>3187</v>
      </c>
      <c r="Q7894" s="28">
        <v>9</v>
      </c>
    </row>
    <row r="7895" spans="1:17">
      <c r="A7895" s="17" t="s">
        <v>2624</v>
      </c>
      <c r="B7895" s="17" t="s">
        <v>129</v>
      </c>
      <c r="C7895" s="12" t="s">
        <v>88</v>
      </c>
      <c r="D7895" s="12" t="s">
        <v>2671</v>
      </c>
      <c r="E7895" s="18" t="s">
        <v>0</v>
      </c>
      <c r="F7895" s="18" t="s">
        <v>0</v>
      </c>
      <c r="G7895" s="81" t="s">
        <v>0</v>
      </c>
      <c r="H7895" s="18" t="s">
        <v>2672</v>
      </c>
      <c r="I7895" s="11"/>
      <c r="J7895" s="11"/>
      <c r="K7895" s="11"/>
      <c r="L7895" s="11"/>
      <c r="M7895" s="11"/>
      <c r="N7895" s="11"/>
      <c r="O7895" s="11"/>
      <c r="P7895" s="11"/>
      <c r="Q7895" s="11" t="str">
        <f t="shared" si="6791"/>
        <v>-</v>
      </c>
    </row>
    <row r="7896" spans="1:17" ht="22.5">
      <c r="A7896" s="17" t="s">
        <v>0</v>
      </c>
      <c r="B7896" s="17" t="s">
        <v>0</v>
      </c>
      <c r="C7896" s="17" t="s">
        <v>0</v>
      </c>
      <c r="D7896" s="18" t="s">
        <v>0</v>
      </c>
      <c r="E7896" s="18" t="s">
        <v>0</v>
      </c>
      <c r="F7896" s="18" t="s">
        <v>0</v>
      </c>
      <c r="G7896" s="81" t="s">
        <v>0</v>
      </c>
      <c r="H7896" s="24" t="s">
        <v>27</v>
      </c>
      <c r="I7896" s="29">
        <v>9520875</v>
      </c>
      <c r="J7896" s="29">
        <f t="shared" ref="J7896" si="6885">SUM(J7897,J7911,J7914)</f>
        <v>6473044</v>
      </c>
      <c r="K7896" s="29">
        <f t="shared" ref="K7896" si="6886">SUM(K7897,K7911,K7914)</f>
        <v>3418501</v>
      </c>
      <c r="L7896" s="29">
        <f t="shared" ref="L7896:L7949" si="6887">M7896+N7896+O7896</f>
        <v>1414334</v>
      </c>
      <c r="M7896" s="29">
        <f t="shared" ref="M7896:O7896" si="6888">SUM(M7897,M7911,M7914)</f>
        <v>486334</v>
      </c>
      <c r="N7896" s="29">
        <f t="shared" si="6888"/>
        <v>471900</v>
      </c>
      <c r="O7896" s="29">
        <f t="shared" si="6888"/>
        <v>456100</v>
      </c>
      <c r="P7896" s="29">
        <f t="shared" ref="P7896:P7949" si="6889">SUM(K7896+L7896)</f>
        <v>4832835</v>
      </c>
      <c r="Q7896" s="29">
        <f t="shared" si="6791"/>
        <v>74.660932321794817</v>
      </c>
    </row>
    <row r="7897" spans="1:17">
      <c r="A7897" s="12" t="s">
        <v>2624</v>
      </c>
      <c r="B7897" s="12" t="s">
        <v>129</v>
      </c>
      <c r="C7897" s="12" t="s">
        <v>88</v>
      </c>
      <c r="D7897" s="12" t="s">
        <v>2671</v>
      </c>
      <c r="E7897" s="18" t="s">
        <v>2</v>
      </c>
      <c r="F7897" s="18" t="s">
        <v>0</v>
      </c>
      <c r="G7897" s="81" t="s">
        <v>0</v>
      </c>
      <c r="H7897" s="18" t="s">
        <v>3</v>
      </c>
      <c r="I7897" s="3">
        <v>5596790</v>
      </c>
      <c r="J7897" s="3">
        <f t="shared" ref="J7897" si="6890">SUM(J7898:J7900)</f>
        <v>4956310</v>
      </c>
      <c r="K7897" s="3">
        <f t="shared" ref="K7897" si="6891">SUM(K7898:K7900)</f>
        <v>2515585</v>
      </c>
      <c r="L7897" s="3">
        <f t="shared" si="6887"/>
        <v>1210234</v>
      </c>
      <c r="M7897" s="3">
        <f t="shared" ref="M7897:O7897" si="6892">SUM(M7898:M7900)</f>
        <v>405734</v>
      </c>
      <c r="N7897" s="3">
        <f t="shared" si="6892"/>
        <v>401000</v>
      </c>
      <c r="O7897" s="3">
        <f t="shared" si="6892"/>
        <v>403500</v>
      </c>
      <c r="P7897" s="3">
        <f t="shared" si="6889"/>
        <v>3725819</v>
      </c>
      <c r="Q7897" s="3">
        <f t="shared" si="6791"/>
        <v>75.173243804362528</v>
      </c>
    </row>
    <row r="7898" spans="1:17">
      <c r="A7898" s="12" t="s">
        <v>2624</v>
      </c>
      <c r="B7898" s="12" t="s">
        <v>129</v>
      </c>
      <c r="C7898" s="12" t="s">
        <v>88</v>
      </c>
      <c r="D7898" s="12" t="s">
        <v>2671</v>
      </c>
      <c r="E7898" s="11">
        <v>6111</v>
      </c>
      <c r="F7898" s="12"/>
      <c r="G7898" s="84" t="s">
        <v>3110</v>
      </c>
      <c r="H7898" s="13" t="s">
        <v>4</v>
      </c>
      <c r="I7898" s="2">
        <v>4403000</v>
      </c>
      <c r="J7898" s="2">
        <v>3800000</v>
      </c>
      <c r="K7898" s="2">
        <v>1883947</v>
      </c>
      <c r="L7898" s="2">
        <f t="shared" si="6887"/>
        <v>960000</v>
      </c>
      <c r="M7898" s="2">
        <v>320000</v>
      </c>
      <c r="N7898" s="2">
        <v>320000</v>
      </c>
      <c r="O7898" s="2">
        <v>320000</v>
      </c>
      <c r="P7898" s="2">
        <f t="shared" si="6889"/>
        <v>2843947</v>
      </c>
      <c r="Q7898" s="2">
        <f t="shared" si="6791"/>
        <v>74.840710526315789</v>
      </c>
    </row>
    <row r="7899" spans="1:17">
      <c r="A7899" s="12" t="s">
        <v>2624</v>
      </c>
      <c r="B7899" s="12" t="s">
        <v>129</v>
      </c>
      <c r="C7899" s="12" t="s">
        <v>88</v>
      </c>
      <c r="D7899" s="12" t="s">
        <v>2671</v>
      </c>
      <c r="E7899" s="11">
        <v>6111</v>
      </c>
      <c r="F7899" s="12" t="s">
        <v>2673</v>
      </c>
      <c r="G7899" s="84" t="s">
        <v>3110</v>
      </c>
      <c r="H7899" s="13" t="s">
        <v>2674</v>
      </c>
      <c r="I7899" s="2">
        <v>649500</v>
      </c>
      <c r="J7899" s="2">
        <v>649500</v>
      </c>
      <c r="K7899" s="2">
        <v>307051</v>
      </c>
      <c r="L7899" s="2">
        <f t="shared" si="6887"/>
        <v>159000</v>
      </c>
      <c r="M7899" s="2">
        <v>53000</v>
      </c>
      <c r="N7899" s="2">
        <v>53000</v>
      </c>
      <c r="O7899" s="2">
        <v>53000</v>
      </c>
      <c r="P7899" s="2">
        <f t="shared" si="6889"/>
        <v>466051</v>
      </c>
      <c r="Q7899" s="2">
        <f t="shared" si="6791"/>
        <v>71.75535026943804</v>
      </c>
    </row>
    <row r="7900" spans="1:17">
      <c r="A7900" s="17" t="s">
        <v>2624</v>
      </c>
      <c r="B7900" s="17" t="s">
        <v>129</v>
      </c>
      <c r="C7900" s="17" t="s">
        <v>88</v>
      </c>
      <c r="D7900" s="17" t="s">
        <v>2671</v>
      </c>
      <c r="E7900" s="17" t="s">
        <v>91</v>
      </c>
      <c r="F7900" s="12" t="s">
        <v>0</v>
      </c>
      <c r="G7900" s="84" t="s">
        <v>0</v>
      </c>
      <c r="H7900" s="18" t="s">
        <v>5</v>
      </c>
      <c r="I7900" s="3">
        <v>544290</v>
      </c>
      <c r="J7900" s="3">
        <f t="shared" ref="J7900:K7900" si="6893">SUM(J7901:J7910)</f>
        <v>506810</v>
      </c>
      <c r="K7900" s="3">
        <f t="shared" si="6893"/>
        <v>324587</v>
      </c>
      <c r="L7900" s="3">
        <f t="shared" si="6887"/>
        <v>91234</v>
      </c>
      <c r="M7900" s="3">
        <f t="shared" ref="M7900:O7900" si="6894">SUM(M7901:M7910)</f>
        <v>32734</v>
      </c>
      <c r="N7900" s="3">
        <f t="shared" si="6894"/>
        <v>28000</v>
      </c>
      <c r="O7900" s="3">
        <f t="shared" si="6894"/>
        <v>30500</v>
      </c>
      <c r="P7900" s="3">
        <f t="shared" si="6889"/>
        <v>415821</v>
      </c>
      <c r="Q7900" s="3">
        <f t="shared" si="6791"/>
        <v>82.046723624237885</v>
      </c>
    </row>
    <row r="7901" spans="1:17">
      <c r="A7901" s="12" t="s">
        <v>2624</v>
      </c>
      <c r="B7901" s="12" t="s">
        <v>129</v>
      </c>
      <c r="C7901" s="12" t="s">
        <v>88</v>
      </c>
      <c r="D7901" s="12" t="s">
        <v>2671</v>
      </c>
      <c r="E7901" s="11">
        <v>6112</v>
      </c>
      <c r="F7901" s="12" t="s">
        <v>2675</v>
      </c>
      <c r="G7901" s="84" t="s">
        <v>3110</v>
      </c>
      <c r="H7901" s="13" t="s">
        <v>9</v>
      </c>
      <c r="I7901" s="2">
        <v>71530</v>
      </c>
      <c r="J7901" s="2">
        <v>66530</v>
      </c>
      <c r="K7901" s="2">
        <v>35588</v>
      </c>
      <c r="L7901" s="2">
        <f t="shared" si="6887"/>
        <v>15000</v>
      </c>
      <c r="M7901" s="2">
        <v>6000</v>
      </c>
      <c r="N7901" s="2">
        <v>3000</v>
      </c>
      <c r="O7901" s="2">
        <v>6000</v>
      </c>
      <c r="P7901" s="2">
        <f t="shared" si="6889"/>
        <v>50588</v>
      </c>
      <c r="Q7901" s="2">
        <f t="shared" ref="Q7901:Q7964" si="6895">IF(J7901=0,"-",P7901/J7901*100)</f>
        <v>76.037877649180814</v>
      </c>
    </row>
    <row r="7902" spans="1:17">
      <c r="A7902" s="12" t="s">
        <v>2624</v>
      </c>
      <c r="B7902" s="12" t="s">
        <v>129</v>
      </c>
      <c r="C7902" s="12" t="s">
        <v>88</v>
      </c>
      <c r="D7902" s="12" t="s">
        <v>2671</v>
      </c>
      <c r="E7902" s="11">
        <v>6112</v>
      </c>
      <c r="F7902" s="12" t="s">
        <v>2676</v>
      </c>
      <c r="G7902" s="84" t="s">
        <v>3110</v>
      </c>
      <c r="H7902" s="13" t="s">
        <v>10</v>
      </c>
      <c r="I7902" s="2">
        <v>296080</v>
      </c>
      <c r="J7902" s="2">
        <v>277600</v>
      </c>
      <c r="K7902" s="2">
        <v>144400</v>
      </c>
      <c r="L7902" s="2">
        <f t="shared" si="6887"/>
        <v>74000</v>
      </c>
      <c r="M7902" s="2">
        <v>24500</v>
      </c>
      <c r="N7902" s="2">
        <v>25000</v>
      </c>
      <c r="O7902" s="2">
        <v>24500</v>
      </c>
      <c r="P7902" s="2">
        <f t="shared" si="6889"/>
        <v>218400</v>
      </c>
      <c r="Q7902" s="2">
        <f t="shared" si="6895"/>
        <v>78.674351585014406</v>
      </c>
    </row>
    <row r="7903" spans="1:17">
      <c r="A7903" s="12" t="s">
        <v>2624</v>
      </c>
      <c r="B7903" s="12" t="s">
        <v>129</v>
      </c>
      <c r="C7903" s="12" t="s">
        <v>88</v>
      </c>
      <c r="D7903" s="12" t="s">
        <v>2671</v>
      </c>
      <c r="E7903" s="11">
        <v>6112</v>
      </c>
      <c r="F7903" s="12" t="s">
        <v>2677</v>
      </c>
      <c r="G7903" s="84" t="s">
        <v>3110</v>
      </c>
      <c r="H7903" s="13" t="s">
        <v>7</v>
      </c>
      <c r="I7903" s="2">
        <v>68380</v>
      </c>
      <c r="J7903" s="2">
        <v>64380</v>
      </c>
      <c r="K7903" s="2">
        <v>62933</v>
      </c>
      <c r="L7903" s="2">
        <f t="shared" si="6887"/>
        <v>0</v>
      </c>
      <c r="M7903" s="2"/>
      <c r="N7903" s="2"/>
      <c r="O7903" s="2"/>
      <c r="P7903" s="2">
        <f t="shared" si="6889"/>
        <v>62933</v>
      </c>
      <c r="Q7903" s="2">
        <f t="shared" si="6895"/>
        <v>97.752407579993786</v>
      </c>
    </row>
    <row r="7904" spans="1:17">
      <c r="A7904" s="12" t="s">
        <v>2624</v>
      </c>
      <c r="B7904" s="12" t="s">
        <v>129</v>
      </c>
      <c r="C7904" s="12" t="s">
        <v>88</v>
      </c>
      <c r="D7904" s="12" t="s">
        <v>2671</v>
      </c>
      <c r="E7904" s="11">
        <v>6112</v>
      </c>
      <c r="F7904" s="12" t="s">
        <v>2678</v>
      </c>
      <c r="G7904" s="84" t="s">
        <v>3110</v>
      </c>
      <c r="H7904" s="13" t="s">
        <v>8</v>
      </c>
      <c r="I7904" s="2">
        <v>0</v>
      </c>
      <c r="J7904" s="2">
        <v>0</v>
      </c>
      <c r="K7904" s="2">
        <v>0</v>
      </c>
      <c r="L7904" s="2">
        <f t="shared" si="6887"/>
        <v>0</v>
      </c>
      <c r="M7904" s="2"/>
      <c r="N7904" s="2"/>
      <c r="O7904" s="2"/>
      <c r="P7904" s="2">
        <f t="shared" si="6889"/>
        <v>0</v>
      </c>
      <c r="Q7904" s="2" t="str">
        <f t="shared" si="6895"/>
        <v>-</v>
      </c>
    </row>
    <row r="7905" spans="1:17">
      <c r="A7905" s="12" t="s">
        <v>2624</v>
      </c>
      <c r="B7905" s="12" t="s">
        <v>129</v>
      </c>
      <c r="C7905" s="12" t="s">
        <v>88</v>
      </c>
      <c r="D7905" s="12" t="s">
        <v>2671</v>
      </c>
      <c r="E7905" s="11">
        <v>6112</v>
      </c>
      <c r="F7905" s="12" t="s">
        <v>2679</v>
      </c>
      <c r="G7905" s="84" t="s">
        <v>3110</v>
      </c>
      <c r="H7905" s="13" t="s">
        <v>6</v>
      </c>
      <c r="I7905" s="2">
        <v>45000</v>
      </c>
      <c r="J7905" s="2">
        <v>35000</v>
      </c>
      <c r="K7905" s="2">
        <v>20800</v>
      </c>
      <c r="L7905" s="2">
        <f t="shared" si="6887"/>
        <v>0</v>
      </c>
      <c r="M7905" s="2"/>
      <c r="N7905" s="2"/>
      <c r="O7905" s="2"/>
      <c r="P7905" s="2">
        <f t="shared" si="6889"/>
        <v>20800</v>
      </c>
      <c r="Q7905" s="2">
        <f t="shared" si="6895"/>
        <v>59.428571428571431</v>
      </c>
    </row>
    <row r="7906" spans="1:17">
      <c r="A7906" s="12" t="s">
        <v>2624</v>
      </c>
      <c r="B7906" s="12" t="s">
        <v>129</v>
      </c>
      <c r="C7906" s="12" t="s">
        <v>88</v>
      </c>
      <c r="D7906" s="12" t="s">
        <v>2671</v>
      </c>
      <c r="E7906" s="11">
        <v>6112</v>
      </c>
      <c r="F7906" s="12" t="s">
        <v>2680</v>
      </c>
      <c r="G7906" s="84" t="s">
        <v>3110</v>
      </c>
      <c r="H7906" s="13" t="s">
        <v>2681</v>
      </c>
      <c r="I7906" s="2">
        <v>50</v>
      </c>
      <c r="J7906" s="2">
        <v>50</v>
      </c>
      <c r="K7906" s="2">
        <v>0</v>
      </c>
      <c r="L7906" s="2">
        <f t="shared" si="6887"/>
        <v>0</v>
      </c>
      <c r="M7906" s="2"/>
      <c r="N7906" s="2"/>
      <c r="O7906" s="2"/>
      <c r="P7906" s="2">
        <f t="shared" si="6889"/>
        <v>0</v>
      </c>
      <c r="Q7906" s="2">
        <f t="shared" si="6895"/>
        <v>0</v>
      </c>
    </row>
    <row r="7907" spans="1:17">
      <c r="A7907" s="12" t="s">
        <v>2624</v>
      </c>
      <c r="B7907" s="12" t="s">
        <v>129</v>
      </c>
      <c r="C7907" s="12" t="s">
        <v>88</v>
      </c>
      <c r="D7907" s="12" t="s">
        <v>2671</v>
      </c>
      <c r="E7907" s="11">
        <v>6112</v>
      </c>
      <c r="F7907" s="12" t="s">
        <v>2682</v>
      </c>
      <c r="G7907" s="84" t="s">
        <v>3110</v>
      </c>
      <c r="H7907" s="13" t="s">
        <v>2683</v>
      </c>
      <c r="I7907" s="2">
        <v>63100</v>
      </c>
      <c r="J7907" s="2">
        <v>63100</v>
      </c>
      <c r="K7907" s="2">
        <v>60866</v>
      </c>
      <c r="L7907" s="2">
        <f t="shared" si="6887"/>
        <v>2234</v>
      </c>
      <c r="M7907" s="2">
        <v>2234</v>
      </c>
      <c r="N7907" s="2"/>
      <c r="O7907" s="2"/>
      <c r="P7907" s="2">
        <f t="shared" si="6889"/>
        <v>63100</v>
      </c>
      <c r="Q7907" s="2">
        <f t="shared" si="6895"/>
        <v>100</v>
      </c>
    </row>
    <row r="7908" spans="1:17">
      <c r="A7908" s="12" t="s">
        <v>2624</v>
      </c>
      <c r="B7908" s="12" t="s">
        <v>129</v>
      </c>
      <c r="C7908" s="12" t="s">
        <v>88</v>
      </c>
      <c r="D7908" s="12" t="s">
        <v>2671</v>
      </c>
      <c r="E7908" s="11">
        <v>6112</v>
      </c>
      <c r="F7908" s="12" t="s">
        <v>2684</v>
      </c>
      <c r="G7908" s="84" t="s">
        <v>3110</v>
      </c>
      <c r="H7908" s="13" t="s">
        <v>2685</v>
      </c>
      <c r="I7908" s="2">
        <v>50</v>
      </c>
      <c r="J7908" s="2">
        <v>50</v>
      </c>
      <c r="K7908" s="2">
        <v>0</v>
      </c>
      <c r="L7908" s="2">
        <f t="shared" si="6887"/>
        <v>0</v>
      </c>
      <c r="M7908" s="2"/>
      <c r="N7908" s="2"/>
      <c r="O7908" s="2"/>
      <c r="P7908" s="2">
        <f t="shared" si="6889"/>
        <v>0</v>
      </c>
      <c r="Q7908" s="2">
        <f t="shared" si="6895"/>
        <v>0</v>
      </c>
    </row>
    <row r="7909" spans="1:17">
      <c r="A7909" s="12" t="s">
        <v>2624</v>
      </c>
      <c r="B7909" s="12" t="s">
        <v>129</v>
      </c>
      <c r="C7909" s="12" t="s">
        <v>88</v>
      </c>
      <c r="D7909" s="12" t="s">
        <v>2671</v>
      </c>
      <c r="E7909" s="11">
        <v>6112</v>
      </c>
      <c r="F7909" s="12" t="s">
        <v>2686</v>
      </c>
      <c r="G7909" s="84" t="s">
        <v>3110</v>
      </c>
      <c r="H7909" s="13" t="s">
        <v>2687</v>
      </c>
      <c r="I7909" s="2">
        <v>50</v>
      </c>
      <c r="J7909" s="2">
        <v>50</v>
      </c>
      <c r="K7909" s="2">
        <v>0</v>
      </c>
      <c r="L7909" s="2">
        <f t="shared" si="6887"/>
        <v>0</v>
      </c>
      <c r="M7909" s="2"/>
      <c r="N7909" s="2"/>
      <c r="O7909" s="2"/>
      <c r="P7909" s="2">
        <f t="shared" si="6889"/>
        <v>0</v>
      </c>
      <c r="Q7909" s="2">
        <f t="shared" si="6895"/>
        <v>0</v>
      </c>
    </row>
    <row r="7910" spans="1:17">
      <c r="A7910" s="12" t="s">
        <v>2624</v>
      </c>
      <c r="B7910" s="12" t="s">
        <v>129</v>
      </c>
      <c r="C7910" s="12" t="s">
        <v>88</v>
      </c>
      <c r="D7910" s="12" t="s">
        <v>2671</v>
      </c>
      <c r="E7910" s="11">
        <v>6112</v>
      </c>
      <c r="F7910" s="12" t="s">
        <v>2688</v>
      </c>
      <c r="G7910" s="84" t="s">
        <v>3110</v>
      </c>
      <c r="H7910" s="13" t="s">
        <v>2689</v>
      </c>
      <c r="I7910" s="2">
        <v>50</v>
      </c>
      <c r="J7910" s="2">
        <v>50</v>
      </c>
      <c r="K7910" s="2">
        <v>0</v>
      </c>
      <c r="L7910" s="2">
        <f t="shared" si="6887"/>
        <v>0</v>
      </c>
      <c r="M7910" s="2"/>
      <c r="N7910" s="2"/>
      <c r="O7910" s="2"/>
      <c r="P7910" s="2">
        <f t="shared" si="6889"/>
        <v>0</v>
      </c>
      <c r="Q7910" s="2">
        <f t="shared" si="6895"/>
        <v>0</v>
      </c>
    </row>
    <row r="7911" spans="1:17">
      <c r="A7911" s="12" t="s">
        <v>2624</v>
      </c>
      <c r="B7911" s="12" t="s">
        <v>129</v>
      </c>
      <c r="C7911" s="12" t="s">
        <v>88</v>
      </c>
      <c r="D7911" s="12" t="s">
        <v>2671</v>
      </c>
      <c r="E7911" s="18" t="s">
        <v>13</v>
      </c>
      <c r="F7911" s="18" t="s">
        <v>0</v>
      </c>
      <c r="G7911" s="81" t="s">
        <v>0</v>
      </c>
      <c r="H7911" s="18" t="s">
        <v>14</v>
      </c>
      <c r="I7911" s="3">
        <v>516366</v>
      </c>
      <c r="J7911" s="3">
        <f t="shared" ref="J7911:K7911" si="6896">SUM(J7912:J7913)</f>
        <v>468262</v>
      </c>
      <c r="K7911" s="3">
        <f t="shared" si="6896"/>
        <v>227804</v>
      </c>
      <c r="L7911" s="3">
        <f t="shared" si="6887"/>
        <v>115200</v>
      </c>
      <c r="M7911" s="3">
        <f t="shared" ref="M7911:O7911" si="6897">SUM(M7912:M7913)</f>
        <v>38400</v>
      </c>
      <c r="N7911" s="3">
        <f t="shared" si="6897"/>
        <v>38400</v>
      </c>
      <c r="O7911" s="3">
        <f t="shared" si="6897"/>
        <v>38400</v>
      </c>
      <c r="P7911" s="3">
        <f t="shared" si="6889"/>
        <v>343004</v>
      </c>
      <c r="Q7911" s="3">
        <f t="shared" si="6895"/>
        <v>73.25044526354904</v>
      </c>
    </row>
    <row r="7912" spans="1:17">
      <c r="A7912" s="12" t="s">
        <v>2624</v>
      </c>
      <c r="B7912" s="12" t="s">
        <v>129</v>
      </c>
      <c r="C7912" s="12" t="s">
        <v>88</v>
      </c>
      <c r="D7912" s="12" t="s">
        <v>2671</v>
      </c>
      <c r="E7912" s="11">
        <v>6121</v>
      </c>
      <c r="F7912" s="12"/>
      <c r="G7912" s="84" t="s">
        <v>3110</v>
      </c>
      <c r="H7912" s="13" t="s">
        <v>15</v>
      </c>
      <c r="I7912" s="2">
        <v>448104</v>
      </c>
      <c r="J7912" s="2">
        <v>400000</v>
      </c>
      <c r="K7912" s="2">
        <v>196057</v>
      </c>
      <c r="L7912" s="2">
        <f t="shared" si="6887"/>
        <v>99000</v>
      </c>
      <c r="M7912" s="2">
        <v>33000</v>
      </c>
      <c r="N7912" s="2">
        <v>33000</v>
      </c>
      <c r="O7912" s="2">
        <v>33000</v>
      </c>
      <c r="P7912" s="2">
        <f t="shared" si="6889"/>
        <v>295057</v>
      </c>
      <c r="Q7912" s="2">
        <f t="shared" si="6895"/>
        <v>73.764250000000004</v>
      </c>
    </row>
    <row r="7913" spans="1:17">
      <c r="A7913" s="12" t="s">
        <v>2624</v>
      </c>
      <c r="B7913" s="12" t="s">
        <v>129</v>
      </c>
      <c r="C7913" s="12" t="s">
        <v>88</v>
      </c>
      <c r="D7913" s="12" t="s">
        <v>2671</v>
      </c>
      <c r="E7913" s="11">
        <v>6121</v>
      </c>
      <c r="F7913" s="12" t="s">
        <v>2690</v>
      </c>
      <c r="G7913" s="84" t="s">
        <v>3110</v>
      </c>
      <c r="H7913" s="13" t="s">
        <v>2691</v>
      </c>
      <c r="I7913" s="2">
        <v>68262</v>
      </c>
      <c r="J7913" s="2">
        <v>68262</v>
      </c>
      <c r="K7913" s="2">
        <v>31747</v>
      </c>
      <c r="L7913" s="2">
        <f t="shared" si="6887"/>
        <v>16200</v>
      </c>
      <c r="M7913" s="2">
        <v>5400</v>
      </c>
      <c r="N7913" s="2">
        <v>5400</v>
      </c>
      <c r="O7913" s="2">
        <v>5400</v>
      </c>
      <c r="P7913" s="2">
        <f t="shared" si="6889"/>
        <v>47947</v>
      </c>
      <c r="Q7913" s="2">
        <f t="shared" si="6895"/>
        <v>70.239664820837362</v>
      </c>
    </row>
    <row r="7914" spans="1:17">
      <c r="A7914" s="12" t="s">
        <v>2624</v>
      </c>
      <c r="B7914" s="12" t="s">
        <v>129</v>
      </c>
      <c r="C7914" s="12" t="s">
        <v>88</v>
      </c>
      <c r="D7914" s="12" t="s">
        <v>2671</v>
      </c>
      <c r="E7914" s="18" t="s">
        <v>16</v>
      </c>
      <c r="F7914" s="18" t="s">
        <v>0</v>
      </c>
      <c r="G7914" s="81" t="s">
        <v>0</v>
      </c>
      <c r="H7914" s="18" t="s">
        <v>17</v>
      </c>
      <c r="I7914" s="3">
        <v>3407719</v>
      </c>
      <c r="J7914" s="3">
        <f t="shared" ref="J7914:K7914" si="6898">SUM(J7915:J7923)</f>
        <v>1048472</v>
      </c>
      <c r="K7914" s="3">
        <f t="shared" si="6898"/>
        <v>675112</v>
      </c>
      <c r="L7914" s="3">
        <f t="shared" si="6887"/>
        <v>88900</v>
      </c>
      <c r="M7914" s="3">
        <f t="shared" ref="M7914:O7914" si="6899">SUM(M7915:M7923)</f>
        <v>42200</v>
      </c>
      <c r="N7914" s="3">
        <f t="shared" si="6899"/>
        <v>32500</v>
      </c>
      <c r="O7914" s="3">
        <f t="shared" si="6899"/>
        <v>14200</v>
      </c>
      <c r="P7914" s="3">
        <f t="shared" si="6889"/>
        <v>764012</v>
      </c>
      <c r="Q7914" s="3">
        <f t="shared" si="6895"/>
        <v>72.869089494044673</v>
      </c>
    </row>
    <row r="7915" spans="1:17">
      <c r="A7915" s="12" t="s">
        <v>2624</v>
      </c>
      <c r="B7915" s="12" t="s">
        <v>129</v>
      </c>
      <c r="C7915" s="12" t="s">
        <v>88</v>
      </c>
      <c r="D7915" s="12" t="s">
        <v>2671</v>
      </c>
      <c r="E7915" s="11">
        <v>6131</v>
      </c>
      <c r="F7915" s="12"/>
      <c r="G7915" s="84" t="s">
        <v>3110</v>
      </c>
      <c r="H7915" s="13" t="s">
        <v>18</v>
      </c>
      <c r="I7915" s="2">
        <v>365230</v>
      </c>
      <c r="J7915" s="2">
        <v>0</v>
      </c>
      <c r="K7915" s="2">
        <v>0</v>
      </c>
      <c r="L7915" s="2">
        <f t="shared" si="6887"/>
        <v>0</v>
      </c>
      <c r="M7915" s="2"/>
      <c r="N7915" s="2"/>
      <c r="O7915" s="2"/>
      <c r="P7915" s="2">
        <f t="shared" si="6889"/>
        <v>0</v>
      </c>
      <c r="Q7915" s="2" t="str">
        <f t="shared" si="6895"/>
        <v>-</v>
      </c>
    </row>
    <row r="7916" spans="1:17">
      <c r="A7916" s="12" t="s">
        <v>2624</v>
      </c>
      <c r="B7916" s="12" t="s">
        <v>129</v>
      </c>
      <c r="C7916" s="12" t="s">
        <v>88</v>
      </c>
      <c r="D7916" s="12" t="s">
        <v>2671</v>
      </c>
      <c r="E7916" s="11">
        <v>6132</v>
      </c>
      <c r="F7916" s="12"/>
      <c r="G7916" s="84" t="s">
        <v>3110</v>
      </c>
      <c r="H7916" s="13" t="s">
        <v>19</v>
      </c>
      <c r="I7916" s="2">
        <v>200300</v>
      </c>
      <c r="J7916" s="2">
        <v>150000</v>
      </c>
      <c r="K7916" s="2">
        <v>112000</v>
      </c>
      <c r="L7916" s="2">
        <f t="shared" si="6887"/>
        <v>38000</v>
      </c>
      <c r="M7916" s="2">
        <v>15000</v>
      </c>
      <c r="N7916" s="2">
        <v>16000</v>
      </c>
      <c r="O7916" s="2">
        <v>7000</v>
      </c>
      <c r="P7916" s="2">
        <f t="shared" si="6889"/>
        <v>150000</v>
      </c>
      <c r="Q7916" s="2">
        <f t="shared" si="6895"/>
        <v>100</v>
      </c>
    </row>
    <row r="7917" spans="1:17">
      <c r="A7917" s="12" t="s">
        <v>2624</v>
      </c>
      <c r="B7917" s="12" t="s">
        <v>129</v>
      </c>
      <c r="C7917" s="12" t="s">
        <v>88</v>
      </c>
      <c r="D7917" s="12" t="s">
        <v>2671</v>
      </c>
      <c r="E7917" s="11">
        <v>6133</v>
      </c>
      <c r="F7917" s="12"/>
      <c r="G7917" s="84" t="s">
        <v>3110</v>
      </c>
      <c r="H7917" s="13" t="s">
        <v>20</v>
      </c>
      <c r="I7917" s="2">
        <v>236100</v>
      </c>
      <c r="J7917" s="2">
        <v>167300</v>
      </c>
      <c r="K7917" s="2">
        <v>133000</v>
      </c>
      <c r="L7917" s="2">
        <f t="shared" si="6887"/>
        <v>34300</v>
      </c>
      <c r="M7917" s="2">
        <v>20000</v>
      </c>
      <c r="N7917" s="2">
        <v>14300</v>
      </c>
      <c r="O7917" s="2"/>
      <c r="P7917" s="2">
        <f t="shared" si="6889"/>
        <v>167300</v>
      </c>
      <c r="Q7917" s="2">
        <f t="shared" si="6895"/>
        <v>100</v>
      </c>
    </row>
    <row r="7918" spans="1:17">
      <c r="A7918" s="12" t="s">
        <v>2624</v>
      </c>
      <c r="B7918" s="12" t="s">
        <v>129</v>
      </c>
      <c r="C7918" s="12" t="s">
        <v>88</v>
      </c>
      <c r="D7918" s="12" t="s">
        <v>2671</v>
      </c>
      <c r="E7918" s="11">
        <v>6134</v>
      </c>
      <c r="F7918" s="12"/>
      <c r="G7918" s="84" t="s">
        <v>3110</v>
      </c>
      <c r="H7918" s="13" t="s">
        <v>21</v>
      </c>
      <c r="I7918" s="2">
        <v>43000</v>
      </c>
      <c r="J7918" s="2">
        <v>0</v>
      </c>
      <c r="K7918" s="2">
        <v>0</v>
      </c>
      <c r="L7918" s="2">
        <f t="shared" si="6887"/>
        <v>0</v>
      </c>
      <c r="M7918" s="2"/>
      <c r="N7918" s="2"/>
      <c r="O7918" s="2"/>
      <c r="P7918" s="2">
        <f t="shared" si="6889"/>
        <v>0</v>
      </c>
      <c r="Q7918" s="2" t="str">
        <f t="shared" si="6895"/>
        <v>-</v>
      </c>
    </row>
    <row r="7919" spans="1:17">
      <c r="A7919" s="12" t="s">
        <v>2624</v>
      </c>
      <c r="B7919" s="12" t="s">
        <v>129</v>
      </c>
      <c r="C7919" s="12" t="s">
        <v>88</v>
      </c>
      <c r="D7919" s="12" t="s">
        <v>2671</v>
      </c>
      <c r="E7919" s="11">
        <v>6135</v>
      </c>
      <c r="F7919" s="12"/>
      <c r="G7919" s="84" t="s">
        <v>3110</v>
      </c>
      <c r="H7919" s="13" t="s">
        <v>22</v>
      </c>
      <c r="I7919" s="2">
        <v>7700</v>
      </c>
      <c r="J7919" s="2">
        <v>0</v>
      </c>
      <c r="K7919" s="2">
        <v>0</v>
      </c>
      <c r="L7919" s="2">
        <f t="shared" si="6887"/>
        <v>0</v>
      </c>
      <c r="M7919" s="2"/>
      <c r="N7919" s="2"/>
      <c r="O7919" s="2"/>
      <c r="P7919" s="2">
        <f t="shared" si="6889"/>
        <v>0</v>
      </c>
      <c r="Q7919" s="2" t="str">
        <f t="shared" si="6895"/>
        <v>-</v>
      </c>
    </row>
    <row r="7920" spans="1:17">
      <c r="A7920" s="12" t="s">
        <v>2624</v>
      </c>
      <c r="B7920" s="12" t="s">
        <v>129</v>
      </c>
      <c r="C7920" s="12" t="s">
        <v>88</v>
      </c>
      <c r="D7920" s="12" t="s">
        <v>2671</v>
      </c>
      <c r="E7920" s="11">
        <v>6136</v>
      </c>
      <c r="F7920" s="12"/>
      <c r="G7920" s="84" t="s">
        <v>3110</v>
      </c>
      <c r="H7920" s="13" t="s">
        <v>23</v>
      </c>
      <c r="I7920" s="2">
        <v>74700</v>
      </c>
      <c r="J7920" s="2">
        <v>60000</v>
      </c>
      <c r="K7920" s="2">
        <v>20000</v>
      </c>
      <c r="L7920" s="2">
        <f t="shared" si="6887"/>
        <v>0</v>
      </c>
      <c r="M7920" s="2"/>
      <c r="N7920" s="2"/>
      <c r="O7920" s="2"/>
      <c r="P7920" s="2">
        <f t="shared" si="6889"/>
        <v>20000</v>
      </c>
      <c r="Q7920" s="2">
        <f t="shared" si="6895"/>
        <v>33.333333333333329</v>
      </c>
    </row>
    <row r="7921" spans="1:17">
      <c r="A7921" s="12" t="s">
        <v>2624</v>
      </c>
      <c r="B7921" s="12" t="s">
        <v>129</v>
      </c>
      <c r="C7921" s="12" t="s">
        <v>88</v>
      </c>
      <c r="D7921" s="12" t="s">
        <v>2671</v>
      </c>
      <c r="E7921" s="11">
        <v>6137</v>
      </c>
      <c r="F7921" s="12"/>
      <c r="G7921" s="84" t="s">
        <v>3110</v>
      </c>
      <c r="H7921" s="13" t="s">
        <v>24</v>
      </c>
      <c r="I7921" s="2">
        <v>294900</v>
      </c>
      <c r="J7921" s="2">
        <v>95000</v>
      </c>
      <c r="K7921" s="2">
        <v>54000</v>
      </c>
      <c r="L7921" s="2">
        <f t="shared" si="6887"/>
        <v>10000</v>
      </c>
      <c r="M7921" s="2">
        <v>5000</v>
      </c>
      <c r="N7921" s="2"/>
      <c r="O7921" s="2">
        <v>5000</v>
      </c>
      <c r="P7921" s="2">
        <f t="shared" si="6889"/>
        <v>64000</v>
      </c>
      <c r="Q7921" s="2">
        <f t="shared" si="6895"/>
        <v>67.368421052631575</v>
      </c>
    </row>
    <row r="7922" spans="1:17">
      <c r="A7922" s="12" t="s">
        <v>2624</v>
      </c>
      <c r="B7922" s="12" t="s">
        <v>129</v>
      </c>
      <c r="C7922" s="12" t="s">
        <v>88</v>
      </c>
      <c r="D7922" s="12" t="s">
        <v>2671</v>
      </c>
      <c r="E7922" s="11">
        <v>6138</v>
      </c>
      <c r="F7922" s="12"/>
      <c r="G7922" s="84" t="s">
        <v>3110</v>
      </c>
      <c r="H7922" s="13" t="s">
        <v>25</v>
      </c>
      <c r="I7922" s="2">
        <v>36437</v>
      </c>
      <c r="J7922" s="2">
        <v>30000</v>
      </c>
      <c r="K7922" s="2">
        <v>14000</v>
      </c>
      <c r="L7922" s="2">
        <f t="shared" si="6887"/>
        <v>3000</v>
      </c>
      <c r="M7922" s="2">
        <v>1000</v>
      </c>
      <c r="N7922" s="2">
        <v>1000</v>
      </c>
      <c r="O7922" s="2">
        <v>1000</v>
      </c>
      <c r="P7922" s="2">
        <f t="shared" si="6889"/>
        <v>17000</v>
      </c>
      <c r="Q7922" s="2">
        <f t="shared" si="6895"/>
        <v>56.666666666666664</v>
      </c>
    </row>
    <row r="7923" spans="1:17">
      <c r="A7923" s="17" t="s">
        <v>2624</v>
      </c>
      <c r="B7923" s="17" t="s">
        <v>129</v>
      </c>
      <c r="C7923" s="17" t="s">
        <v>88</v>
      </c>
      <c r="D7923" s="17" t="s">
        <v>2671</v>
      </c>
      <c r="E7923" s="17" t="s">
        <v>99</v>
      </c>
      <c r="F7923" s="12" t="s">
        <v>0</v>
      </c>
      <c r="G7923" s="84" t="s">
        <v>0</v>
      </c>
      <c r="H7923" s="18" t="s">
        <v>26</v>
      </c>
      <c r="I7923" s="3">
        <v>2149352</v>
      </c>
      <c r="J7923" s="3">
        <f t="shared" ref="J7923:K7923" si="6900">SUM(J7924:J7929)</f>
        <v>546172</v>
      </c>
      <c r="K7923" s="3">
        <f t="shared" si="6900"/>
        <v>342112</v>
      </c>
      <c r="L7923" s="3">
        <f t="shared" si="6887"/>
        <v>3600</v>
      </c>
      <c r="M7923" s="3">
        <f t="shared" ref="M7923:O7923" si="6901">SUM(M7924:M7929)</f>
        <v>1200</v>
      </c>
      <c r="N7923" s="3">
        <f t="shared" si="6901"/>
        <v>1200</v>
      </c>
      <c r="O7923" s="3">
        <f t="shared" si="6901"/>
        <v>1200</v>
      </c>
      <c r="P7923" s="3">
        <f t="shared" si="6889"/>
        <v>345712</v>
      </c>
      <c r="Q7923" s="3">
        <f t="shared" si="6895"/>
        <v>63.297276315885838</v>
      </c>
    </row>
    <row r="7924" spans="1:17">
      <c r="A7924" s="12" t="s">
        <v>2624</v>
      </c>
      <c r="B7924" s="12" t="s">
        <v>129</v>
      </c>
      <c r="C7924" s="12" t="s">
        <v>88</v>
      </c>
      <c r="D7924" s="12" t="s">
        <v>2671</v>
      </c>
      <c r="E7924" s="11">
        <v>6139</v>
      </c>
      <c r="F7924" s="12"/>
      <c r="G7924" s="84" t="s">
        <v>3110</v>
      </c>
      <c r="H7924" s="13" t="s">
        <v>26</v>
      </c>
      <c r="I7924" s="2">
        <v>2021827</v>
      </c>
      <c r="J7924" s="2">
        <v>441327</v>
      </c>
      <c r="K7924" s="2">
        <v>305000</v>
      </c>
      <c r="L7924" s="2">
        <f t="shared" si="6887"/>
        <v>0</v>
      </c>
      <c r="M7924" s="2"/>
      <c r="N7924" s="2"/>
      <c r="O7924" s="2"/>
      <c r="P7924" s="2">
        <f t="shared" si="6889"/>
        <v>305000</v>
      </c>
      <c r="Q7924" s="2">
        <f t="shared" si="6895"/>
        <v>69.109753085580536</v>
      </c>
    </row>
    <row r="7925" spans="1:17">
      <c r="A7925" s="12" t="s">
        <v>2624</v>
      </c>
      <c r="B7925" s="12" t="s">
        <v>129</v>
      </c>
      <c r="C7925" s="12" t="s">
        <v>88</v>
      </c>
      <c r="D7925" s="12" t="s">
        <v>2671</v>
      </c>
      <c r="E7925" s="11">
        <v>6139</v>
      </c>
      <c r="F7925" s="12" t="s">
        <v>2692</v>
      </c>
      <c r="G7925" s="84" t="s">
        <v>3110</v>
      </c>
      <c r="H7925" s="13" t="s">
        <v>108</v>
      </c>
      <c r="I7925" s="2">
        <v>14132</v>
      </c>
      <c r="J7925" s="2">
        <v>11452</v>
      </c>
      <c r="K7925" s="2">
        <v>6050</v>
      </c>
      <c r="L7925" s="2">
        <f t="shared" si="6887"/>
        <v>3000</v>
      </c>
      <c r="M7925" s="2">
        <v>1000</v>
      </c>
      <c r="N7925" s="2">
        <v>1000</v>
      </c>
      <c r="O7925" s="2">
        <v>1000</v>
      </c>
      <c r="P7925" s="2">
        <f t="shared" si="6889"/>
        <v>9050</v>
      </c>
      <c r="Q7925" s="2">
        <f t="shared" si="6895"/>
        <v>79.025497729654205</v>
      </c>
    </row>
    <row r="7926" spans="1:17" ht="22.5">
      <c r="A7926" s="12" t="s">
        <v>2624</v>
      </c>
      <c r="B7926" s="12" t="s">
        <v>129</v>
      </c>
      <c r="C7926" s="12" t="s">
        <v>88</v>
      </c>
      <c r="D7926" s="12" t="s">
        <v>2671</v>
      </c>
      <c r="E7926" s="11">
        <v>6139</v>
      </c>
      <c r="F7926" s="12" t="s">
        <v>2693</v>
      </c>
      <c r="G7926" s="84" t="s">
        <v>3110</v>
      </c>
      <c r="H7926" s="13" t="s">
        <v>114</v>
      </c>
      <c r="I7926" s="2">
        <v>18000</v>
      </c>
      <c r="J7926" s="2">
        <v>18000</v>
      </c>
      <c r="K7926" s="2">
        <v>0</v>
      </c>
      <c r="L7926" s="2">
        <f t="shared" si="6887"/>
        <v>0</v>
      </c>
      <c r="M7926" s="2"/>
      <c r="N7926" s="2"/>
      <c r="O7926" s="2"/>
      <c r="P7926" s="2">
        <f t="shared" si="6889"/>
        <v>0</v>
      </c>
      <c r="Q7926" s="2">
        <f t="shared" si="6895"/>
        <v>0</v>
      </c>
    </row>
    <row r="7927" spans="1:17">
      <c r="A7927" s="12" t="s">
        <v>2624</v>
      </c>
      <c r="B7927" s="12" t="s">
        <v>129</v>
      </c>
      <c r="C7927" s="12" t="s">
        <v>88</v>
      </c>
      <c r="D7927" s="12" t="s">
        <v>2671</v>
      </c>
      <c r="E7927" s="11">
        <v>6139</v>
      </c>
      <c r="F7927" s="12" t="s">
        <v>2694</v>
      </c>
      <c r="G7927" s="84" t="s">
        <v>3110</v>
      </c>
      <c r="H7927" s="13" t="s">
        <v>2695</v>
      </c>
      <c r="I7927" s="2">
        <v>90000</v>
      </c>
      <c r="J7927" s="2">
        <v>70000</v>
      </c>
      <c r="K7927" s="2">
        <v>30000</v>
      </c>
      <c r="L7927" s="2">
        <f t="shared" si="6887"/>
        <v>0</v>
      </c>
      <c r="M7927" s="2"/>
      <c r="N7927" s="2"/>
      <c r="O7927" s="2"/>
      <c r="P7927" s="2">
        <f t="shared" si="6889"/>
        <v>30000</v>
      </c>
      <c r="Q7927" s="2">
        <f t="shared" si="6895"/>
        <v>42.857142857142854</v>
      </c>
    </row>
    <row r="7928" spans="1:17" ht="22.5">
      <c r="A7928" s="12" t="s">
        <v>2624</v>
      </c>
      <c r="B7928" s="12" t="s">
        <v>129</v>
      </c>
      <c r="C7928" s="12" t="s">
        <v>88</v>
      </c>
      <c r="D7928" s="12" t="s">
        <v>2671</v>
      </c>
      <c r="E7928" s="11">
        <v>6139</v>
      </c>
      <c r="F7928" s="12" t="s">
        <v>2696</v>
      </c>
      <c r="G7928" s="84" t="s">
        <v>3110</v>
      </c>
      <c r="H7928" s="13" t="s">
        <v>2697</v>
      </c>
      <c r="I7928" s="2">
        <v>2093</v>
      </c>
      <c r="J7928" s="2">
        <v>2093</v>
      </c>
      <c r="K7928" s="2">
        <v>1062</v>
      </c>
      <c r="L7928" s="2">
        <f t="shared" si="6887"/>
        <v>600</v>
      </c>
      <c r="M7928" s="2">
        <v>200</v>
      </c>
      <c r="N7928" s="2">
        <v>200</v>
      </c>
      <c r="O7928" s="2">
        <v>200</v>
      </c>
      <c r="P7928" s="2">
        <f t="shared" si="6889"/>
        <v>1662</v>
      </c>
      <c r="Q7928" s="2">
        <f t="shared" si="6895"/>
        <v>79.407548972766364</v>
      </c>
    </row>
    <row r="7929" spans="1:17" ht="22.5">
      <c r="A7929" s="12" t="s">
        <v>2624</v>
      </c>
      <c r="B7929" s="12" t="s">
        <v>129</v>
      </c>
      <c r="C7929" s="12" t="s">
        <v>88</v>
      </c>
      <c r="D7929" s="12" t="s">
        <v>2671</v>
      </c>
      <c r="E7929" s="11">
        <v>6139</v>
      </c>
      <c r="F7929" s="12" t="s">
        <v>2698</v>
      </c>
      <c r="G7929" s="84" t="s">
        <v>3110</v>
      </c>
      <c r="H7929" s="13" t="s">
        <v>2699</v>
      </c>
      <c r="I7929" s="2">
        <v>3300</v>
      </c>
      <c r="J7929" s="2">
        <v>3300</v>
      </c>
      <c r="K7929" s="2">
        <v>0</v>
      </c>
      <c r="L7929" s="2">
        <f t="shared" si="6887"/>
        <v>0</v>
      </c>
      <c r="M7929" s="2"/>
      <c r="N7929" s="2"/>
      <c r="O7929" s="2"/>
      <c r="P7929" s="2">
        <f t="shared" si="6889"/>
        <v>0</v>
      </c>
      <c r="Q7929" s="2">
        <f t="shared" si="6895"/>
        <v>0</v>
      </c>
    </row>
    <row r="7930" spans="1:17" ht="22.5">
      <c r="A7930" s="17" t="s">
        <v>0</v>
      </c>
      <c r="B7930" s="17" t="s">
        <v>0</v>
      </c>
      <c r="C7930" s="17" t="s">
        <v>0</v>
      </c>
      <c r="D7930" s="18" t="s">
        <v>0</v>
      </c>
      <c r="E7930" s="18" t="s">
        <v>0</v>
      </c>
      <c r="F7930" s="18" t="s">
        <v>0</v>
      </c>
      <c r="G7930" s="81" t="s">
        <v>0</v>
      </c>
      <c r="H7930" s="24" t="s">
        <v>36</v>
      </c>
      <c r="I7930" s="29">
        <v>621286</v>
      </c>
      <c r="J7930" s="29">
        <f t="shared" ref="J7930:K7930" si="6902">SUM(J7931)</f>
        <v>185738</v>
      </c>
      <c r="K7930" s="29">
        <f t="shared" si="6902"/>
        <v>119328</v>
      </c>
      <c r="L7930" s="29">
        <f t="shared" si="6887"/>
        <v>44000</v>
      </c>
      <c r="M7930" s="29">
        <f t="shared" ref="M7930:O7930" si="6903">SUM(M7931)</f>
        <v>15000</v>
      </c>
      <c r="N7930" s="29">
        <f t="shared" si="6903"/>
        <v>14000</v>
      </c>
      <c r="O7930" s="29">
        <f t="shared" si="6903"/>
        <v>15000</v>
      </c>
      <c r="P7930" s="29">
        <f t="shared" si="6889"/>
        <v>163328</v>
      </c>
      <c r="Q7930" s="29">
        <f t="shared" si="6895"/>
        <v>87.934617579601365</v>
      </c>
    </row>
    <row r="7931" spans="1:17">
      <c r="A7931" s="12" t="s">
        <v>2624</v>
      </c>
      <c r="B7931" s="12" t="s">
        <v>129</v>
      </c>
      <c r="C7931" s="12" t="s">
        <v>88</v>
      </c>
      <c r="D7931" s="12" t="s">
        <v>2671</v>
      </c>
      <c r="E7931" s="18" t="s">
        <v>28</v>
      </c>
      <c r="F7931" s="18" t="s">
        <v>0</v>
      </c>
      <c r="G7931" s="81" t="s">
        <v>0</v>
      </c>
      <c r="H7931" s="18" t="s">
        <v>29</v>
      </c>
      <c r="I7931" s="3">
        <v>621286</v>
      </c>
      <c r="J7931" s="3">
        <f t="shared" ref="J7931" si="6904">SUM(J7932,J7933,J7937)</f>
        <v>185738</v>
      </c>
      <c r="K7931" s="3">
        <f t="shared" ref="K7931" si="6905">SUM(K7932,K7933,K7937)</f>
        <v>119328</v>
      </c>
      <c r="L7931" s="3">
        <f t="shared" si="6887"/>
        <v>44000</v>
      </c>
      <c r="M7931" s="3">
        <f t="shared" ref="M7931:O7931" si="6906">SUM(M7932,M7933,M7937)</f>
        <v>15000</v>
      </c>
      <c r="N7931" s="3">
        <f t="shared" si="6906"/>
        <v>14000</v>
      </c>
      <c r="O7931" s="3">
        <f t="shared" si="6906"/>
        <v>15000</v>
      </c>
      <c r="P7931" s="3">
        <f t="shared" si="6889"/>
        <v>163328</v>
      </c>
      <c r="Q7931" s="3">
        <f t="shared" si="6895"/>
        <v>87.934617579601365</v>
      </c>
    </row>
    <row r="7932" spans="1:17">
      <c r="A7932" s="12" t="s">
        <v>2624</v>
      </c>
      <c r="B7932" s="12" t="s">
        <v>129</v>
      </c>
      <c r="C7932" s="12" t="s">
        <v>88</v>
      </c>
      <c r="D7932" s="12" t="s">
        <v>2671</v>
      </c>
      <c r="E7932" s="11">
        <v>6142</v>
      </c>
      <c r="F7932" s="12"/>
      <c r="G7932" s="84" t="s">
        <v>3110</v>
      </c>
      <c r="H7932" s="13" t="s">
        <v>31</v>
      </c>
      <c r="I7932" s="2">
        <v>425548</v>
      </c>
      <c r="J7932" s="2">
        <v>0</v>
      </c>
      <c r="K7932" s="2">
        <v>0</v>
      </c>
      <c r="L7932" s="2">
        <f t="shared" si="6887"/>
        <v>0</v>
      </c>
      <c r="M7932" s="2"/>
      <c r="N7932" s="2"/>
      <c r="O7932" s="2"/>
      <c r="P7932" s="2">
        <f t="shared" si="6889"/>
        <v>0</v>
      </c>
      <c r="Q7932" s="2" t="str">
        <f t="shared" si="6895"/>
        <v>-</v>
      </c>
    </row>
    <row r="7933" spans="1:17">
      <c r="A7933" s="17" t="s">
        <v>2624</v>
      </c>
      <c r="B7933" s="17" t="s">
        <v>129</v>
      </c>
      <c r="C7933" s="17" t="s">
        <v>88</v>
      </c>
      <c r="D7933" s="17" t="s">
        <v>2671</v>
      </c>
      <c r="E7933" s="17" t="s">
        <v>115</v>
      </c>
      <c r="F7933" s="12" t="s">
        <v>0</v>
      </c>
      <c r="G7933" s="84" t="s">
        <v>0</v>
      </c>
      <c r="H7933" s="18" t="s">
        <v>32</v>
      </c>
      <c r="I7933" s="3">
        <v>185738</v>
      </c>
      <c r="J7933" s="3">
        <f t="shared" ref="J7933:K7933" si="6907">SUM(J7934:J7936)</f>
        <v>185738</v>
      </c>
      <c r="K7933" s="3">
        <f t="shared" si="6907"/>
        <v>119328</v>
      </c>
      <c r="L7933" s="3">
        <f t="shared" si="6887"/>
        <v>44000</v>
      </c>
      <c r="M7933" s="3">
        <f t="shared" ref="M7933:O7933" si="6908">SUM(M7934:M7936)</f>
        <v>15000</v>
      </c>
      <c r="N7933" s="3">
        <f t="shared" si="6908"/>
        <v>14000</v>
      </c>
      <c r="O7933" s="3">
        <f t="shared" si="6908"/>
        <v>15000</v>
      </c>
      <c r="P7933" s="3">
        <f t="shared" si="6889"/>
        <v>163328</v>
      </c>
      <c r="Q7933" s="3">
        <f t="shared" si="6895"/>
        <v>87.934617579601365</v>
      </c>
    </row>
    <row r="7934" spans="1:17">
      <c r="A7934" s="12" t="s">
        <v>2624</v>
      </c>
      <c r="B7934" s="12" t="s">
        <v>129</v>
      </c>
      <c r="C7934" s="12" t="s">
        <v>88</v>
      </c>
      <c r="D7934" s="12" t="s">
        <v>2671</v>
      </c>
      <c r="E7934" s="11">
        <v>6143</v>
      </c>
      <c r="F7934" s="12"/>
      <c r="G7934" s="84" t="s">
        <v>3110</v>
      </c>
      <c r="H7934" s="13" t="s">
        <v>32</v>
      </c>
      <c r="I7934" s="2">
        <v>0</v>
      </c>
      <c r="J7934" s="2">
        <v>15328</v>
      </c>
      <c r="K7934" s="2">
        <v>15328</v>
      </c>
      <c r="L7934" s="2">
        <f t="shared" si="6887"/>
        <v>0</v>
      </c>
      <c r="M7934" s="2"/>
      <c r="N7934" s="2"/>
      <c r="O7934" s="2"/>
      <c r="P7934" s="2">
        <f t="shared" si="6889"/>
        <v>15328</v>
      </c>
      <c r="Q7934" s="2">
        <f t="shared" si="6895"/>
        <v>100</v>
      </c>
    </row>
    <row r="7935" spans="1:17">
      <c r="A7935" s="12" t="s">
        <v>2624</v>
      </c>
      <c r="B7935" s="12" t="s">
        <v>129</v>
      </c>
      <c r="C7935" s="12" t="s">
        <v>88</v>
      </c>
      <c r="D7935" s="12" t="s">
        <v>2671</v>
      </c>
      <c r="E7935" s="11">
        <v>6143</v>
      </c>
      <c r="F7935" s="12" t="s">
        <v>2700</v>
      </c>
      <c r="G7935" s="84" t="s">
        <v>3110</v>
      </c>
      <c r="H7935" s="13" t="s">
        <v>2701</v>
      </c>
      <c r="I7935" s="2">
        <v>185738</v>
      </c>
      <c r="J7935" s="2">
        <v>170410</v>
      </c>
      <c r="K7935" s="2">
        <v>104000</v>
      </c>
      <c r="L7935" s="2">
        <f t="shared" si="6887"/>
        <v>44000</v>
      </c>
      <c r="M7935" s="2">
        <v>15000</v>
      </c>
      <c r="N7935" s="2">
        <v>14000</v>
      </c>
      <c r="O7935" s="2">
        <v>15000</v>
      </c>
      <c r="P7935" s="2">
        <f t="shared" si="6889"/>
        <v>148000</v>
      </c>
      <c r="Q7935" s="2">
        <f t="shared" si="6895"/>
        <v>86.849363300275812</v>
      </c>
    </row>
    <row r="7936" spans="1:17">
      <c r="A7936" s="12" t="s">
        <v>2624</v>
      </c>
      <c r="B7936" s="12" t="s">
        <v>129</v>
      </c>
      <c r="C7936" s="12" t="s">
        <v>88</v>
      </c>
      <c r="D7936" s="12" t="s">
        <v>2671</v>
      </c>
      <c r="E7936" s="11">
        <v>6143</v>
      </c>
      <c r="F7936" s="103" t="s">
        <v>3189</v>
      </c>
      <c r="G7936" s="84" t="s">
        <v>3110</v>
      </c>
      <c r="H7936" s="13" t="s">
        <v>3190</v>
      </c>
      <c r="I7936" s="2">
        <v>0</v>
      </c>
      <c r="J7936" s="2">
        <v>0</v>
      </c>
      <c r="K7936" s="2">
        <v>0</v>
      </c>
      <c r="L7936" s="2">
        <f t="shared" si="6887"/>
        <v>0</v>
      </c>
      <c r="M7936" s="2"/>
      <c r="N7936" s="2"/>
      <c r="O7936" s="2"/>
      <c r="P7936" s="2">
        <f t="shared" si="6889"/>
        <v>0</v>
      </c>
      <c r="Q7936" s="2" t="str">
        <f t="shared" si="6895"/>
        <v>-</v>
      </c>
    </row>
    <row r="7937" spans="1:17">
      <c r="A7937" s="12" t="s">
        <v>2624</v>
      </c>
      <c r="B7937" s="12" t="s">
        <v>129</v>
      </c>
      <c r="C7937" s="12" t="s">
        <v>88</v>
      </c>
      <c r="D7937" s="12" t="s">
        <v>2671</v>
      </c>
      <c r="E7937" s="11">
        <v>6148</v>
      </c>
      <c r="F7937" s="12"/>
      <c r="G7937" s="84" t="s">
        <v>3110</v>
      </c>
      <c r="H7937" s="13" t="s">
        <v>35</v>
      </c>
      <c r="I7937" s="2">
        <v>10000</v>
      </c>
      <c r="J7937" s="2">
        <v>0</v>
      </c>
      <c r="K7937" s="2">
        <v>0</v>
      </c>
      <c r="L7937" s="2">
        <f t="shared" si="6887"/>
        <v>0</v>
      </c>
      <c r="M7937" s="2"/>
      <c r="N7937" s="2"/>
      <c r="O7937" s="2"/>
      <c r="P7937" s="2">
        <f t="shared" si="6889"/>
        <v>0</v>
      </c>
      <c r="Q7937" s="2" t="str">
        <f t="shared" si="6895"/>
        <v>-</v>
      </c>
    </row>
    <row r="7938" spans="1:17" ht="22.5">
      <c r="A7938" s="17" t="s">
        <v>0</v>
      </c>
      <c r="B7938" s="17" t="s">
        <v>0</v>
      </c>
      <c r="C7938" s="17" t="s">
        <v>0</v>
      </c>
      <c r="D7938" s="18" t="s">
        <v>0</v>
      </c>
      <c r="E7938" s="18" t="s">
        <v>0</v>
      </c>
      <c r="F7938" s="18" t="s">
        <v>0</v>
      </c>
      <c r="G7938" s="81" t="s">
        <v>0</v>
      </c>
      <c r="H7938" s="24" t="s">
        <v>58</v>
      </c>
      <c r="I7938" s="29">
        <v>1389800</v>
      </c>
      <c r="J7938" s="29">
        <f t="shared" ref="J7938:K7938" si="6909">SUM(J7939)</f>
        <v>556000</v>
      </c>
      <c r="K7938" s="29">
        <f t="shared" si="6909"/>
        <v>170000</v>
      </c>
      <c r="L7938" s="29">
        <f t="shared" si="6887"/>
        <v>0</v>
      </c>
      <c r="M7938" s="29">
        <f t="shared" ref="M7938:O7938" si="6910">SUM(M7939)</f>
        <v>0</v>
      </c>
      <c r="N7938" s="29">
        <f t="shared" si="6910"/>
        <v>0</v>
      </c>
      <c r="O7938" s="29">
        <f t="shared" si="6910"/>
        <v>0</v>
      </c>
      <c r="P7938" s="29">
        <f t="shared" si="6889"/>
        <v>170000</v>
      </c>
      <c r="Q7938" s="29">
        <f t="shared" si="6895"/>
        <v>30.575539568345324</v>
      </c>
    </row>
    <row r="7939" spans="1:17">
      <c r="A7939" s="12" t="s">
        <v>2624</v>
      </c>
      <c r="B7939" s="12" t="s">
        <v>129</v>
      </c>
      <c r="C7939" s="12" t="s">
        <v>88</v>
      </c>
      <c r="D7939" s="12" t="s">
        <v>2671</v>
      </c>
      <c r="E7939" s="18" t="s">
        <v>50</v>
      </c>
      <c r="F7939" s="18" t="s">
        <v>0</v>
      </c>
      <c r="G7939" s="81" t="s">
        <v>0</v>
      </c>
      <c r="H7939" s="18" t="s">
        <v>51</v>
      </c>
      <c r="I7939" s="3">
        <v>1389800</v>
      </c>
      <c r="J7939" s="3">
        <f t="shared" ref="J7939" si="6911">SUM(J7940,J7942,J7943,J7946)</f>
        <v>556000</v>
      </c>
      <c r="K7939" s="3">
        <f t="shared" ref="K7939" si="6912">SUM(K7940,K7942,K7943,K7946)</f>
        <v>170000</v>
      </c>
      <c r="L7939" s="3">
        <f t="shared" si="6887"/>
        <v>0</v>
      </c>
      <c r="M7939" s="3">
        <f t="shared" ref="M7939:O7939" si="6913">SUM(M7940,M7942,M7943,M7946)</f>
        <v>0</v>
      </c>
      <c r="N7939" s="3">
        <f t="shared" si="6913"/>
        <v>0</v>
      </c>
      <c r="O7939" s="3">
        <f t="shared" si="6913"/>
        <v>0</v>
      </c>
      <c r="P7939" s="3">
        <f t="shared" si="6889"/>
        <v>170000</v>
      </c>
      <c r="Q7939" s="3">
        <f t="shared" si="6895"/>
        <v>30.575539568345324</v>
      </c>
    </row>
    <row r="7940" spans="1:17">
      <c r="A7940" s="17" t="s">
        <v>2624</v>
      </c>
      <c r="B7940" s="17" t="s">
        <v>129</v>
      </c>
      <c r="C7940" s="17" t="s">
        <v>88</v>
      </c>
      <c r="D7940" s="17" t="s">
        <v>2671</v>
      </c>
      <c r="E7940" s="17" t="s">
        <v>414</v>
      </c>
      <c r="F7940" s="12" t="s">
        <v>0</v>
      </c>
      <c r="G7940" s="84" t="s">
        <v>0</v>
      </c>
      <c r="H7940" s="18" t="s">
        <v>53</v>
      </c>
      <c r="I7940" s="3">
        <v>500000</v>
      </c>
      <c r="J7940" s="3">
        <f t="shared" ref="J7940:K7940" si="6914">SUM(J7941)</f>
        <v>500000</v>
      </c>
      <c r="K7940" s="3">
        <f t="shared" si="6914"/>
        <v>150000</v>
      </c>
      <c r="L7940" s="3">
        <f t="shared" si="6887"/>
        <v>0</v>
      </c>
      <c r="M7940" s="3">
        <f t="shared" ref="M7940:O7940" si="6915">SUM(M7941)</f>
        <v>0</v>
      </c>
      <c r="N7940" s="3">
        <f t="shared" si="6915"/>
        <v>0</v>
      </c>
      <c r="O7940" s="3">
        <f t="shared" si="6915"/>
        <v>0</v>
      </c>
      <c r="P7940" s="3">
        <f t="shared" si="6889"/>
        <v>150000</v>
      </c>
      <c r="Q7940" s="3">
        <f t="shared" si="6895"/>
        <v>30</v>
      </c>
    </row>
    <row r="7941" spans="1:17">
      <c r="A7941" s="12" t="s">
        <v>2624</v>
      </c>
      <c r="B7941" s="12" t="s">
        <v>129</v>
      </c>
      <c r="C7941" s="12" t="s">
        <v>88</v>
      </c>
      <c r="D7941" s="12" t="s">
        <v>2671</v>
      </c>
      <c r="E7941" s="11">
        <v>8212</v>
      </c>
      <c r="F7941" s="12" t="s">
        <v>2702</v>
      </c>
      <c r="G7941" s="84" t="s">
        <v>3110</v>
      </c>
      <c r="H7941" s="13" t="s">
        <v>2703</v>
      </c>
      <c r="I7941" s="2">
        <v>500000</v>
      </c>
      <c r="J7941" s="2">
        <v>500000</v>
      </c>
      <c r="K7941" s="2">
        <v>150000</v>
      </c>
      <c r="L7941" s="2">
        <f t="shared" si="6887"/>
        <v>0</v>
      </c>
      <c r="M7941" s="2"/>
      <c r="N7941" s="2"/>
      <c r="O7941" s="2"/>
      <c r="P7941" s="2">
        <f t="shared" si="6889"/>
        <v>150000</v>
      </c>
      <c r="Q7941" s="2">
        <f t="shared" si="6895"/>
        <v>30</v>
      </c>
    </row>
    <row r="7942" spans="1:17">
      <c r="A7942" s="12" t="s">
        <v>2624</v>
      </c>
      <c r="B7942" s="12" t="s">
        <v>129</v>
      </c>
      <c r="C7942" s="12" t="s">
        <v>88</v>
      </c>
      <c r="D7942" s="12" t="s">
        <v>2671</v>
      </c>
      <c r="E7942" s="11">
        <v>8213</v>
      </c>
      <c r="F7942" s="12"/>
      <c r="G7942" s="84" t="s">
        <v>3110</v>
      </c>
      <c r="H7942" s="13" t="s">
        <v>54</v>
      </c>
      <c r="I7942" s="2">
        <v>287800</v>
      </c>
      <c r="J7942" s="2">
        <v>0</v>
      </c>
      <c r="K7942" s="2">
        <v>0</v>
      </c>
      <c r="L7942" s="2">
        <f t="shared" si="6887"/>
        <v>0</v>
      </c>
      <c r="M7942" s="2"/>
      <c r="N7942" s="2"/>
      <c r="O7942" s="2"/>
      <c r="P7942" s="2">
        <f t="shared" si="6889"/>
        <v>0</v>
      </c>
      <c r="Q7942" s="2" t="str">
        <f t="shared" si="6895"/>
        <v>-</v>
      </c>
    </row>
    <row r="7943" spans="1:17">
      <c r="A7943" s="17" t="s">
        <v>2624</v>
      </c>
      <c r="B7943" s="17" t="s">
        <v>129</v>
      </c>
      <c r="C7943" s="17" t="s">
        <v>88</v>
      </c>
      <c r="D7943" s="17" t="s">
        <v>2671</v>
      </c>
      <c r="E7943" s="17" t="s">
        <v>217</v>
      </c>
      <c r="F7943" s="12" t="s">
        <v>0</v>
      </c>
      <c r="G7943" s="84" t="s">
        <v>0</v>
      </c>
      <c r="H7943" s="18" t="s">
        <v>56</v>
      </c>
      <c r="I7943" s="3">
        <v>552000</v>
      </c>
      <c r="J7943" s="3">
        <f t="shared" ref="J7943:K7943" si="6916">SUM(J7944:J7945)</f>
        <v>6000</v>
      </c>
      <c r="K7943" s="3">
        <f t="shared" si="6916"/>
        <v>0</v>
      </c>
      <c r="L7943" s="3">
        <f t="shared" si="6887"/>
        <v>0</v>
      </c>
      <c r="M7943" s="3">
        <f t="shared" ref="M7943:O7943" si="6917">SUM(M7944:M7945)</f>
        <v>0</v>
      </c>
      <c r="N7943" s="3">
        <f t="shared" si="6917"/>
        <v>0</v>
      </c>
      <c r="O7943" s="3">
        <f t="shared" si="6917"/>
        <v>0</v>
      </c>
      <c r="P7943" s="3">
        <f t="shared" si="6889"/>
        <v>0</v>
      </c>
      <c r="Q7943" s="3">
        <f t="shared" si="6895"/>
        <v>0</v>
      </c>
    </row>
    <row r="7944" spans="1:17">
      <c r="A7944" s="12" t="s">
        <v>2624</v>
      </c>
      <c r="B7944" s="12" t="s">
        <v>129</v>
      </c>
      <c r="C7944" s="12" t="s">
        <v>88</v>
      </c>
      <c r="D7944" s="12" t="s">
        <v>2671</v>
      </c>
      <c r="E7944" s="11">
        <v>8215</v>
      </c>
      <c r="F7944" s="12"/>
      <c r="G7944" s="84" t="s">
        <v>3110</v>
      </c>
      <c r="H7944" s="13" t="s">
        <v>56</v>
      </c>
      <c r="I7944" s="2">
        <v>46000</v>
      </c>
      <c r="J7944" s="2">
        <v>0</v>
      </c>
      <c r="K7944" s="2">
        <v>0</v>
      </c>
      <c r="L7944" s="2">
        <f t="shared" si="6887"/>
        <v>0</v>
      </c>
      <c r="M7944" s="2"/>
      <c r="N7944" s="2"/>
      <c r="O7944" s="2"/>
      <c r="P7944" s="2">
        <f t="shared" si="6889"/>
        <v>0</v>
      </c>
      <c r="Q7944" s="2" t="str">
        <f t="shared" si="6895"/>
        <v>-</v>
      </c>
    </row>
    <row r="7945" spans="1:17">
      <c r="A7945" s="12" t="s">
        <v>2624</v>
      </c>
      <c r="B7945" s="12" t="s">
        <v>129</v>
      </c>
      <c r="C7945" s="12" t="s">
        <v>88</v>
      </c>
      <c r="D7945" s="12" t="s">
        <v>2671</v>
      </c>
      <c r="E7945" s="11">
        <v>8215</v>
      </c>
      <c r="F7945" s="12" t="s">
        <v>2704</v>
      </c>
      <c r="G7945" s="84" t="s">
        <v>3110</v>
      </c>
      <c r="H7945" s="13" t="s">
        <v>2705</v>
      </c>
      <c r="I7945" s="2">
        <v>506000</v>
      </c>
      <c r="J7945" s="2">
        <v>6000</v>
      </c>
      <c r="K7945" s="2">
        <v>0</v>
      </c>
      <c r="L7945" s="2">
        <f t="shared" si="6887"/>
        <v>0</v>
      </c>
      <c r="M7945" s="2"/>
      <c r="N7945" s="2"/>
      <c r="O7945" s="2"/>
      <c r="P7945" s="2">
        <f t="shared" si="6889"/>
        <v>0</v>
      </c>
      <c r="Q7945" s="2">
        <f t="shared" si="6895"/>
        <v>0</v>
      </c>
    </row>
    <row r="7946" spans="1:17">
      <c r="A7946" s="17" t="s">
        <v>2624</v>
      </c>
      <c r="B7946" s="17" t="s">
        <v>129</v>
      </c>
      <c r="C7946" s="17" t="s">
        <v>88</v>
      </c>
      <c r="D7946" s="17" t="s">
        <v>2671</v>
      </c>
      <c r="E7946" s="17" t="s">
        <v>464</v>
      </c>
      <c r="F7946" s="12" t="s">
        <v>0</v>
      </c>
      <c r="G7946" s="84" t="s">
        <v>0</v>
      </c>
      <c r="H7946" s="18" t="s">
        <v>57</v>
      </c>
      <c r="I7946" s="3">
        <v>50000</v>
      </c>
      <c r="J7946" s="3">
        <f t="shared" ref="J7946:K7946" si="6918">SUM(J7947)</f>
        <v>50000</v>
      </c>
      <c r="K7946" s="3">
        <f t="shared" si="6918"/>
        <v>20000</v>
      </c>
      <c r="L7946" s="3">
        <f t="shared" si="6887"/>
        <v>0</v>
      </c>
      <c r="M7946" s="3">
        <f t="shared" ref="M7946:O7946" si="6919">SUM(M7947)</f>
        <v>0</v>
      </c>
      <c r="N7946" s="3">
        <f t="shared" si="6919"/>
        <v>0</v>
      </c>
      <c r="O7946" s="3">
        <f t="shared" si="6919"/>
        <v>0</v>
      </c>
      <c r="P7946" s="3">
        <f t="shared" si="6889"/>
        <v>20000</v>
      </c>
      <c r="Q7946" s="3">
        <f t="shared" si="6895"/>
        <v>40</v>
      </c>
    </row>
    <row r="7947" spans="1:17" ht="22.5">
      <c r="A7947" s="12" t="s">
        <v>2624</v>
      </c>
      <c r="B7947" s="12" t="s">
        <v>129</v>
      </c>
      <c r="C7947" s="12" t="s">
        <v>88</v>
      </c>
      <c r="D7947" s="12" t="s">
        <v>2671</v>
      </c>
      <c r="E7947" s="11">
        <v>8216</v>
      </c>
      <c r="F7947" s="12"/>
      <c r="G7947" s="84" t="s">
        <v>3110</v>
      </c>
      <c r="H7947" s="13" t="s">
        <v>2706</v>
      </c>
      <c r="I7947" s="2">
        <v>50000</v>
      </c>
      <c r="J7947" s="2">
        <v>50000</v>
      </c>
      <c r="K7947" s="2">
        <v>20000</v>
      </c>
      <c r="L7947" s="2">
        <f t="shared" si="6887"/>
        <v>0</v>
      </c>
      <c r="M7947" s="2"/>
      <c r="N7947" s="2"/>
      <c r="O7947" s="2"/>
      <c r="P7947" s="2">
        <f t="shared" si="6889"/>
        <v>20000</v>
      </c>
      <c r="Q7947" s="2">
        <f t="shared" si="6895"/>
        <v>40</v>
      </c>
    </row>
    <row r="7948" spans="1:17">
      <c r="A7948" s="13" t="s">
        <v>0</v>
      </c>
      <c r="B7948" s="13" t="s">
        <v>0</v>
      </c>
      <c r="C7948" s="13" t="s">
        <v>0</v>
      </c>
      <c r="D7948" s="13" t="s">
        <v>0</v>
      </c>
      <c r="E7948" s="13" t="s">
        <v>0</v>
      </c>
      <c r="F7948" s="13" t="s">
        <v>0</v>
      </c>
      <c r="G7948" s="84" t="s">
        <v>0</v>
      </c>
      <c r="H7948" s="24" t="s">
        <v>2707</v>
      </c>
      <c r="I7948" s="29">
        <v>11531961</v>
      </c>
      <c r="J7948" s="29">
        <f t="shared" ref="J7948:K7948" si="6920">SUM(J7938,J7930,J7896)</f>
        <v>7214782</v>
      </c>
      <c r="K7948" s="29">
        <f t="shared" si="6920"/>
        <v>3707829</v>
      </c>
      <c r="L7948" s="29">
        <f t="shared" si="6887"/>
        <v>1458334</v>
      </c>
      <c r="M7948" s="29">
        <f t="shared" ref="M7948:O7948" si="6921">SUM(M7938,M7930,M7896)</f>
        <v>501334</v>
      </c>
      <c r="N7948" s="29">
        <f t="shared" si="6921"/>
        <v>485900</v>
      </c>
      <c r="O7948" s="29">
        <f t="shared" si="6921"/>
        <v>471100</v>
      </c>
      <c r="P7948" s="29">
        <f t="shared" si="6889"/>
        <v>5166163</v>
      </c>
      <c r="Q7948" s="29">
        <f t="shared" si="6895"/>
        <v>71.605254323692662</v>
      </c>
    </row>
    <row r="7949" spans="1:17" ht="15.75" thickBot="1">
      <c r="A7949" s="13" t="s">
        <v>0</v>
      </c>
      <c r="B7949" s="13" t="s">
        <v>0</v>
      </c>
      <c r="C7949" s="13" t="s">
        <v>0</v>
      </c>
      <c r="D7949" s="13" t="s">
        <v>0</v>
      </c>
      <c r="E7949" s="13" t="s">
        <v>0</v>
      </c>
      <c r="F7949" s="13" t="s">
        <v>0</v>
      </c>
      <c r="G7949" s="84" t="s">
        <v>0</v>
      </c>
      <c r="H7949" s="18" t="s">
        <v>125</v>
      </c>
      <c r="I7949" s="3">
        <v>165</v>
      </c>
      <c r="J7949" s="3">
        <v>165</v>
      </c>
      <c r="K7949" s="3">
        <v>0</v>
      </c>
      <c r="L7949" s="3">
        <f t="shared" si="6887"/>
        <v>0</v>
      </c>
      <c r="M7949" s="3"/>
      <c r="N7949" s="3"/>
      <c r="O7949" s="3"/>
      <c r="P7949" s="3">
        <f t="shared" si="6889"/>
        <v>0</v>
      </c>
      <c r="Q7949" s="3">
        <f t="shared" si="6895"/>
        <v>0</v>
      </c>
    </row>
    <row r="7950" spans="1:17" ht="45.75" thickBot="1">
      <c r="A7950" s="109" t="s">
        <v>0</v>
      </c>
      <c r="B7950" s="109" t="s">
        <v>0</v>
      </c>
      <c r="C7950" s="109" t="s">
        <v>0</v>
      </c>
      <c r="D7950" s="109" t="s">
        <v>0</v>
      </c>
      <c r="E7950" s="109" t="s">
        <v>0</v>
      </c>
      <c r="F7950" s="109" t="s">
        <v>0</v>
      </c>
      <c r="G7950" s="121" t="s">
        <v>0</v>
      </c>
      <c r="H7950" s="1" t="s">
        <v>126</v>
      </c>
      <c r="I7950" s="1" t="s">
        <v>3016</v>
      </c>
      <c r="J7950" s="1" t="s">
        <v>3199</v>
      </c>
      <c r="K7950" s="1" t="s">
        <v>3198</v>
      </c>
      <c r="L7950" s="1" t="s">
        <v>3191</v>
      </c>
      <c r="M7950" s="1" t="s">
        <v>3193</v>
      </c>
      <c r="N7950" s="1" t="s">
        <v>3194</v>
      </c>
      <c r="O7950" s="1" t="s">
        <v>3195</v>
      </c>
      <c r="P7950" s="1" t="s">
        <v>3192</v>
      </c>
      <c r="Q7950" s="1" t="s">
        <v>3185</v>
      </c>
    </row>
    <row r="7951" spans="1:17">
      <c r="A7951" s="110"/>
      <c r="B7951" s="110"/>
      <c r="C7951" s="110"/>
      <c r="D7951" s="110"/>
      <c r="E7951" s="110"/>
      <c r="F7951" s="110"/>
      <c r="G7951" s="122"/>
      <c r="H7951" s="26" t="s">
        <v>0</v>
      </c>
      <c r="I7951" s="28">
        <v>1</v>
      </c>
      <c r="J7951" s="28">
        <v>2</v>
      </c>
      <c r="K7951" s="28">
        <v>3</v>
      </c>
      <c r="L7951" s="28" t="s">
        <v>3186</v>
      </c>
      <c r="M7951" s="28">
        <v>5</v>
      </c>
      <c r="N7951" s="28">
        <v>6</v>
      </c>
      <c r="O7951" s="28">
        <v>7</v>
      </c>
      <c r="P7951" s="28" t="s">
        <v>3187</v>
      </c>
      <c r="Q7951" s="28">
        <v>9</v>
      </c>
    </row>
    <row r="7952" spans="1:17">
      <c r="A7952" s="110"/>
      <c r="B7952" s="110"/>
      <c r="C7952" s="110"/>
      <c r="D7952" s="110"/>
      <c r="E7952" s="110"/>
      <c r="F7952" s="110"/>
      <c r="G7952" s="122"/>
      <c r="H7952" s="8" t="s">
        <v>2657</v>
      </c>
      <c r="I7952" s="9">
        <v>11531961</v>
      </c>
      <c r="J7952" s="9">
        <f t="shared" ref="J7952" si="6922">SUM(J7948)</f>
        <v>7214782</v>
      </c>
      <c r="K7952" s="9">
        <f t="shared" ref="K7952" si="6923">SUM(K7948)</f>
        <v>3707829</v>
      </c>
      <c r="L7952" s="9">
        <f t="shared" ref="L7952:L7953" si="6924">M7952+N7952+O7952</f>
        <v>1458334</v>
      </c>
      <c r="M7952" s="9">
        <f t="shared" ref="M7952:O7952" si="6925">SUM(M7948)</f>
        <v>501334</v>
      </c>
      <c r="N7952" s="9">
        <f t="shared" si="6925"/>
        <v>485900</v>
      </c>
      <c r="O7952" s="9">
        <f t="shared" si="6925"/>
        <v>471100</v>
      </c>
      <c r="P7952" s="9">
        <f t="shared" ref="P7952:P7953" si="6926">SUM(K7952+L7952)</f>
        <v>5166163</v>
      </c>
      <c r="Q7952" s="9">
        <f t="shared" si="6895"/>
        <v>71.605254323692662</v>
      </c>
    </row>
    <row r="7953" spans="1:17">
      <c r="A7953" s="110"/>
      <c r="B7953" s="110"/>
      <c r="C7953" s="110"/>
      <c r="D7953" s="110"/>
      <c r="E7953" s="110"/>
      <c r="F7953" s="110"/>
      <c r="G7953" s="122"/>
      <c r="H7953" s="10" t="s">
        <v>68</v>
      </c>
      <c r="I7953" s="9">
        <v>11531961</v>
      </c>
      <c r="J7953" s="9">
        <f t="shared" ref="J7953" si="6927">SUM(J7952)</f>
        <v>7214782</v>
      </c>
      <c r="K7953" s="9">
        <f t="shared" ref="K7953" si="6928">SUM(K7952)</f>
        <v>3707829</v>
      </c>
      <c r="L7953" s="9">
        <f t="shared" si="6924"/>
        <v>1458334</v>
      </c>
      <c r="M7953" s="9">
        <f t="shared" ref="M7953:O7953" si="6929">SUM(M7952)</f>
        <v>501334</v>
      </c>
      <c r="N7953" s="9">
        <f t="shared" si="6929"/>
        <v>485900</v>
      </c>
      <c r="O7953" s="9">
        <f t="shared" si="6929"/>
        <v>471100</v>
      </c>
      <c r="P7953" s="9">
        <f t="shared" si="6926"/>
        <v>5166163</v>
      </c>
      <c r="Q7953" s="9">
        <f t="shared" si="6895"/>
        <v>71.605254323692662</v>
      </c>
    </row>
    <row r="7954" spans="1:17">
      <c r="A7954" s="111"/>
      <c r="B7954" s="111"/>
      <c r="C7954" s="111"/>
      <c r="D7954" s="111"/>
      <c r="E7954" s="111"/>
      <c r="F7954" s="111"/>
      <c r="G7954" s="123"/>
      <c r="Q7954" t="str">
        <f t="shared" si="6895"/>
        <v>-</v>
      </c>
    </row>
    <row r="7955" spans="1:17" ht="15.75" thickBot="1">
      <c r="A7955" s="13" t="s">
        <v>0</v>
      </c>
      <c r="B7955" s="13" t="s">
        <v>0</v>
      </c>
      <c r="C7955" s="13" t="s">
        <v>0</v>
      </c>
      <c r="D7955" s="13" t="s">
        <v>0</v>
      </c>
      <c r="E7955" s="13" t="s">
        <v>0</v>
      </c>
      <c r="F7955" s="13" t="s">
        <v>0</v>
      </c>
      <c r="G7955" s="84" t="s">
        <v>0</v>
      </c>
      <c r="H7955" s="27" t="s">
        <v>0</v>
      </c>
      <c r="I7955" s="27"/>
      <c r="J7955" s="27"/>
      <c r="K7955" s="27"/>
      <c r="L7955" s="27"/>
      <c r="M7955" s="27"/>
      <c r="N7955" s="27"/>
      <c r="O7955" s="27"/>
      <c r="P7955" s="27"/>
      <c r="Q7955" s="27" t="str">
        <f t="shared" si="6895"/>
        <v>-</v>
      </c>
    </row>
    <row r="7956" spans="1:17" ht="45.75" thickBot="1">
      <c r="A7956" s="1" t="s">
        <v>82</v>
      </c>
      <c r="B7956" s="1" t="s">
        <v>83</v>
      </c>
      <c r="C7956" s="1" t="s">
        <v>84</v>
      </c>
      <c r="D7956" s="19" t="s">
        <v>0</v>
      </c>
      <c r="E7956" s="1" t="s">
        <v>85</v>
      </c>
      <c r="F7956" s="1" t="s">
        <v>86</v>
      </c>
      <c r="G7956" s="82" t="s">
        <v>87</v>
      </c>
      <c r="H7956" s="1" t="s">
        <v>1</v>
      </c>
      <c r="I7956" s="1" t="s">
        <v>3016</v>
      </c>
      <c r="J7956" s="1" t="s">
        <v>3199</v>
      </c>
      <c r="K7956" s="1" t="s">
        <v>3198</v>
      </c>
      <c r="L7956" s="1" t="s">
        <v>3191</v>
      </c>
      <c r="M7956" s="1" t="s">
        <v>3193</v>
      </c>
      <c r="N7956" s="1" t="s">
        <v>3194</v>
      </c>
      <c r="O7956" s="1" t="s">
        <v>3195</v>
      </c>
      <c r="P7956" s="1" t="s">
        <v>3192</v>
      </c>
      <c r="Q7956" s="1" t="s">
        <v>3185</v>
      </c>
    </row>
    <row r="7957" spans="1:17">
      <c r="A7957" s="20" t="s">
        <v>0</v>
      </c>
      <c r="B7957" s="20" t="s">
        <v>0</v>
      </c>
      <c r="C7957" s="20" t="s">
        <v>0</v>
      </c>
      <c r="D7957" s="21" t="s">
        <v>0</v>
      </c>
      <c r="E7957" s="21" t="s">
        <v>0</v>
      </c>
      <c r="F7957" s="22" t="s">
        <v>0</v>
      </c>
      <c r="G7957" s="83" t="s">
        <v>0</v>
      </c>
      <c r="H7957" s="23" t="s">
        <v>0</v>
      </c>
      <c r="I7957" s="28">
        <v>1</v>
      </c>
      <c r="J7957" s="28">
        <v>2</v>
      </c>
      <c r="K7957" s="28">
        <v>3</v>
      </c>
      <c r="L7957" s="28" t="s">
        <v>3186</v>
      </c>
      <c r="M7957" s="28">
        <v>5</v>
      </c>
      <c r="N7957" s="28">
        <v>6</v>
      </c>
      <c r="O7957" s="28">
        <v>7</v>
      </c>
      <c r="P7957" s="28" t="s">
        <v>3187</v>
      </c>
      <c r="Q7957" s="28">
        <v>9</v>
      </c>
    </row>
    <row r="7958" spans="1:17">
      <c r="A7958" s="17" t="s">
        <v>2624</v>
      </c>
      <c r="B7958" s="17" t="s">
        <v>129</v>
      </c>
      <c r="C7958" s="12" t="s">
        <v>897</v>
      </c>
      <c r="D7958" s="12" t="s">
        <v>2708</v>
      </c>
      <c r="E7958" s="18" t="s">
        <v>0</v>
      </c>
      <c r="F7958" s="18" t="s">
        <v>0</v>
      </c>
      <c r="G7958" s="81" t="s">
        <v>0</v>
      </c>
      <c r="H7958" s="18" t="s">
        <v>2709</v>
      </c>
      <c r="I7958" s="11"/>
      <c r="J7958" s="11"/>
      <c r="K7958" s="11"/>
      <c r="L7958" s="11"/>
      <c r="M7958" s="11"/>
      <c r="N7958" s="11"/>
      <c r="O7958" s="11"/>
      <c r="P7958" s="11"/>
      <c r="Q7958" s="11" t="str">
        <f t="shared" si="6895"/>
        <v>-</v>
      </c>
    </row>
    <row r="7959" spans="1:17" ht="22.5">
      <c r="A7959" s="17" t="s">
        <v>0</v>
      </c>
      <c r="B7959" s="17" t="s">
        <v>0</v>
      </c>
      <c r="C7959" s="17" t="s">
        <v>0</v>
      </c>
      <c r="D7959" s="18" t="s">
        <v>0</v>
      </c>
      <c r="E7959" s="18" t="s">
        <v>0</v>
      </c>
      <c r="F7959" s="18" t="s">
        <v>0</v>
      </c>
      <c r="G7959" s="81" t="s">
        <v>0</v>
      </c>
      <c r="H7959" s="24" t="s">
        <v>27</v>
      </c>
      <c r="I7959" s="29">
        <v>4404757</v>
      </c>
      <c r="J7959" s="29">
        <f t="shared" ref="J7959" si="6930">SUM(J7960,J7968,J7970)</f>
        <v>4313757</v>
      </c>
      <c r="K7959" s="29">
        <f t="shared" ref="K7959" si="6931">SUM(K7960,K7968,K7970)</f>
        <v>2208857</v>
      </c>
      <c r="L7959" s="29">
        <f t="shared" ref="L7959:L7987" si="6932">M7959+N7959+O7959</f>
        <v>1075100</v>
      </c>
      <c r="M7959" s="29">
        <f t="shared" ref="M7959:O7959" si="6933">SUM(M7960,M7968,M7970)</f>
        <v>371800</v>
      </c>
      <c r="N7959" s="29">
        <f t="shared" si="6933"/>
        <v>348500</v>
      </c>
      <c r="O7959" s="29">
        <f t="shared" si="6933"/>
        <v>354800</v>
      </c>
      <c r="P7959" s="29">
        <f t="shared" ref="P7959:P7987" si="6934">SUM(K7959+L7959)</f>
        <v>3283957</v>
      </c>
      <c r="Q7959" s="29">
        <f t="shared" si="6895"/>
        <v>76.127538013847328</v>
      </c>
    </row>
    <row r="7960" spans="1:17">
      <c r="A7960" s="12" t="s">
        <v>2624</v>
      </c>
      <c r="B7960" s="12" t="s">
        <v>129</v>
      </c>
      <c r="C7960" s="12" t="s">
        <v>897</v>
      </c>
      <c r="D7960" s="12" t="s">
        <v>2708</v>
      </c>
      <c r="E7960" s="18" t="s">
        <v>2</v>
      </c>
      <c r="F7960" s="18" t="s">
        <v>0</v>
      </c>
      <c r="G7960" s="81" t="s">
        <v>0</v>
      </c>
      <c r="H7960" s="18" t="s">
        <v>3</v>
      </c>
      <c r="I7960" s="3">
        <v>3701568</v>
      </c>
      <c r="J7960" s="3">
        <f t="shared" ref="J7960" si="6935">SUM(J7961:J7962)</f>
        <v>3677080</v>
      </c>
      <c r="K7960" s="3">
        <f t="shared" ref="K7960" si="6936">SUM(K7961:K7962)</f>
        <v>1874703</v>
      </c>
      <c r="L7960" s="3">
        <f t="shared" si="6932"/>
        <v>906600</v>
      </c>
      <c r="M7960" s="3">
        <f t="shared" ref="M7960:O7960" si="6937">SUM(M7961:M7962)</f>
        <v>303800</v>
      </c>
      <c r="N7960" s="3">
        <f t="shared" si="6937"/>
        <v>296000</v>
      </c>
      <c r="O7960" s="3">
        <f t="shared" si="6937"/>
        <v>306800</v>
      </c>
      <c r="P7960" s="3">
        <f t="shared" si="6934"/>
        <v>2781303</v>
      </c>
      <c r="Q7960" s="3">
        <f t="shared" si="6895"/>
        <v>75.638903695323464</v>
      </c>
    </row>
    <row r="7961" spans="1:17">
      <c r="A7961" s="12" t="s">
        <v>2624</v>
      </c>
      <c r="B7961" s="12" t="s">
        <v>129</v>
      </c>
      <c r="C7961" s="12" t="s">
        <v>897</v>
      </c>
      <c r="D7961" s="12" t="s">
        <v>2708</v>
      </c>
      <c r="E7961" s="11">
        <v>6111</v>
      </c>
      <c r="F7961" s="12"/>
      <c r="G7961" s="84" t="s">
        <v>3110</v>
      </c>
      <c r="H7961" s="13" t="s">
        <v>4</v>
      </c>
      <c r="I7961" s="2">
        <v>3380000</v>
      </c>
      <c r="J7961" s="2">
        <v>3350000</v>
      </c>
      <c r="K7961" s="2">
        <v>1703944</v>
      </c>
      <c r="L7961" s="2">
        <f t="shared" si="6932"/>
        <v>855000</v>
      </c>
      <c r="M7961" s="2">
        <v>285000</v>
      </c>
      <c r="N7961" s="2">
        <v>285000</v>
      </c>
      <c r="O7961" s="2">
        <v>285000</v>
      </c>
      <c r="P7961" s="2">
        <f t="shared" si="6934"/>
        <v>2558944</v>
      </c>
      <c r="Q7961" s="2">
        <f t="shared" si="6895"/>
        <v>76.386388059701488</v>
      </c>
    </row>
    <row r="7962" spans="1:17">
      <c r="A7962" s="17" t="s">
        <v>2624</v>
      </c>
      <c r="B7962" s="17" t="s">
        <v>129</v>
      </c>
      <c r="C7962" s="17" t="s">
        <v>897</v>
      </c>
      <c r="D7962" s="17" t="s">
        <v>2708</v>
      </c>
      <c r="E7962" s="17" t="s">
        <v>91</v>
      </c>
      <c r="F7962" s="12" t="s">
        <v>0</v>
      </c>
      <c r="G7962" s="84" t="s">
        <v>0</v>
      </c>
      <c r="H7962" s="18" t="s">
        <v>5</v>
      </c>
      <c r="I7962" s="3">
        <v>321568</v>
      </c>
      <c r="J7962" s="3">
        <f t="shared" ref="J7962:K7962" si="6938">SUM(J7963:J7967)</f>
        <v>327080</v>
      </c>
      <c r="K7962" s="3">
        <f t="shared" si="6938"/>
        <v>170759</v>
      </c>
      <c r="L7962" s="3">
        <f t="shared" si="6932"/>
        <v>51600</v>
      </c>
      <c r="M7962" s="3">
        <f t="shared" ref="M7962:O7962" si="6939">SUM(M7963:M7967)</f>
        <v>18800</v>
      </c>
      <c r="N7962" s="3">
        <f t="shared" si="6939"/>
        <v>11000</v>
      </c>
      <c r="O7962" s="3">
        <f t="shared" si="6939"/>
        <v>21800</v>
      </c>
      <c r="P7962" s="3">
        <f t="shared" si="6934"/>
        <v>222359</v>
      </c>
      <c r="Q7962" s="3">
        <f t="shared" si="6895"/>
        <v>67.983062247768132</v>
      </c>
    </row>
    <row r="7963" spans="1:17">
      <c r="A7963" s="12" t="s">
        <v>2624</v>
      </c>
      <c r="B7963" s="12" t="s">
        <v>129</v>
      </c>
      <c r="C7963" s="12" t="s">
        <v>897</v>
      </c>
      <c r="D7963" s="12" t="s">
        <v>2708</v>
      </c>
      <c r="E7963" s="11">
        <v>6112</v>
      </c>
      <c r="F7963" s="12" t="s">
        <v>2710</v>
      </c>
      <c r="G7963" s="84" t="s">
        <v>3110</v>
      </c>
      <c r="H7963" s="13" t="s">
        <v>9</v>
      </c>
      <c r="I7963" s="2">
        <v>43248</v>
      </c>
      <c r="J7963" s="2">
        <v>43248</v>
      </c>
      <c r="K7963" s="2">
        <v>22266</v>
      </c>
      <c r="L7963" s="2">
        <f t="shared" si="6932"/>
        <v>8600</v>
      </c>
      <c r="M7963" s="2">
        <v>3800</v>
      </c>
      <c r="N7963" s="2">
        <v>1000</v>
      </c>
      <c r="O7963" s="2">
        <v>3800</v>
      </c>
      <c r="P7963" s="2">
        <f t="shared" si="6934"/>
        <v>30866</v>
      </c>
      <c r="Q7963" s="2">
        <f t="shared" si="6895"/>
        <v>71.369774324824263</v>
      </c>
    </row>
    <row r="7964" spans="1:17">
      <c r="A7964" s="12" t="s">
        <v>2624</v>
      </c>
      <c r="B7964" s="12" t="s">
        <v>129</v>
      </c>
      <c r="C7964" s="12" t="s">
        <v>897</v>
      </c>
      <c r="D7964" s="12" t="s">
        <v>2708</v>
      </c>
      <c r="E7964" s="11">
        <v>6112</v>
      </c>
      <c r="F7964" s="12" t="s">
        <v>2711</v>
      </c>
      <c r="G7964" s="84" t="s">
        <v>3110</v>
      </c>
      <c r="H7964" s="13" t="s">
        <v>10</v>
      </c>
      <c r="I7964" s="2">
        <v>196840</v>
      </c>
      <c r="J7964" s="2">
        <v>196840</v>
      </c>
      <c r="K7964" s="2">
        <v>104501</v>
      </c>
      <c r="L7964" s="2">
        <f t="shared" si="6932"/>
        <v>43000</v>
      </c>
      <c r="M7964" s="2">
        <v>15000</v>
      </c>
      <c r="N7964" s="2">
        <v>10000</v>
      </c>
      <c r="O7964" s="2">
        <v>18000</v>
      </c>
      <c r="P7964" s="2">
        <f t="shared" si="6934"/>
        <v>147501</v>
      </c>
      <c r="Q7964" s="2">
        <f t="shared" si="6895"/>
        <v>74.934464539727699</v>
      </c>
    </row>
    <row r="7965" spans="1:17">
      <c r="A7965" s="12" t="s">
        <v>2624</v>
      </c>
      <c r="B7965" s="12" t="s">
        <v>129</v>
      </c>
      <c r="C7965" s="12" t="s">
        <v>897</v>
      </c>
      <c r="D7965" s="12" t="s">
        <v>2708</v>
      </c>
      <c r="E7965" s="11">
        <v>6112</v>
      </c>
      <c r="F7965" s="12" t="s">
        <v>2712</v>
      </c>
      <c r="G7965" s="84" t="s">
        <v>3110</v>
      </c>
      <c r="H7965" s="13" t="s">
        <v>7</v>
      </c>
      <c r="I7965" s="2">
        <v>38480</v>
      </c>
      <c r="J7965" s="2">
        <v>43992</v>
      </c>
      <c r="K7965" s="2">
        <v>43992</v>
      </c>
      <c r="L7965" s="2">
        <f t="shared" si="6932"/>
        <v>0</v>
      </c>
      <c r="M7965" s="2"/>
      <c r="N7965" s="2"/>
      <c r="O7965" s="2"/>
      <c r="P7965" s="2">
        <f t="shared" si="6934"/>
        <v>43992</v>
      </c>
      <c r="Q7965" s="2">
        <f t="shared" ref="Q7965:Q8026" si="6940">IF(J7965=0,"-",P7965/J7965*100)</f>
        <v>100</v>
      </c>
    </row>
    <row r="7966" spans="1:17">
      <c r="A7966" s="12" t="s">
        <v>2624</v>
      </c>
      <c r="B7966" s="12" t="s">
        <v>129</v>
      </c>
      <c r="C7966" s="12" t="s">
        <v>897</v>
      </c>
      <c r="D7966" s="12" t="s">
        <v>2708</v>
      </c>
      <c r="E7966" s="11">
        <v>6112</v>
      </c>
      <c r="F7966" s="12" t="s">
        <v>2713</v>
      </c>
      <c r="G7966" s="84" t="s">
        <v>3110</v>
      </c>
      <c r="H7966" s="13" t="s">
        <v>8</v>
      </c>
      <c r="I7966" s="2">
        <v>28000</v>
      </c>
      <c r="J7966" s="2">
        <v>28000</v>
      </c>
      <c r="K7966" s="2">
        <v>0</v>
      </c>
      <c r="L7966" s="2">
        <f t="shared" si="6932"/>
        <v>0</v>
      </c>
      <c r="M7966" s="2"/>
      <c r="N7966" s="2"/>
      <c r="O7966" s="2"/>
      <c r="P7966" s="2">
        <f t="shared" si="6934"/>
        <v>0</v>
      </c>
      <c r="Q7966" s="2">
        <f t="shared" si="6940"/>
        <v>0</v>
      </c>
    </row>
    <row r="7967" spans="1:17">
      <c r="A7967" s="12" t="s">
        <v>2624</v>
      </c>
      <c r="B7967" s="12" t="s">
        <v>129</v>
      </c>
      <c r="C7967" s="12" t="s">
        <v>897</v>
      </c>
      <c r="D7967" s="12" t="s">
        <v>2708</v>
      </c>
      <c r="E7967" s="11">
        <v>6112</v>
      </c>
      <c r="F7967" s="12" t="s">
        <v>2714</v>
      </c>
      <c r="G7967" s="84" t="s">
        <v>3110</v>
      </c>
      <c r="H7967" s="13" t="s">
        <v>6</v>
      </c>
      <c r="I7967" s="2">
        <v>15000</v>
      </c>
      <c r="J7967" s="2">
        <v>15000</v>
      </c>
      <c r="K7967" s="2">
        <v>0</v>
      </c>
      <c r="L7967" s="2">
        <f t="shared" si="6932"/>
        <v>0</v>
      </c>
      <c r="M7967" s="2"/>
      <c r="N7967" s="2"/>
      <c r="O7967" s="2"/>
      <c r="P7967" s="2">
        <f t="shared" si="6934"/>
        <v>0</v>
      </c>
      <c r="Q7967" s="2">
        <f t="shared" si="6940"/>
        <v>0</v>
      </c>
    </row>
    <row r="7968" spans="1:17">
      <c r="A7968" s="12" t="s">
        <v>2624</v>
      </c>
      <c r="B7968" s="12" t="s">
        <v>129</v>
      </c>
      <c r="C7968" s="12" t="s">
        <v>897</v>
      </c>
      <c r="D7968" s="12" t="s">
        <v>2708</v>
      </c>
      <c r="E7968" s="18" t="s">
        <v>13</v>
      </c>
      <c r="F7968" s="18" t="s">
        <v>0</v>
      </c>
      <c r="G7968" s="81" t="s">
        <v>0</v>
      </c>
      <c r="H7968" s="18" t="s">
        <v>14</v>
      </c>
      <c r="I7968" s="3">
        <v>356850</v>
      </c>
      <c r="J7968" s="3">
        <f t="shared" ref="J7968:K7968" si="6941">SUM(J7969)</f>
        <v>353850</v>
      </c>
      <c r="K7968" s="3">
        <f t="shared" si="6941"/>
        <v>180786</v>
      </c>
      <c r="L7968" s="3">
        <f t="shared" si="6932"/>
        <v>93000</v>
      </c>
      <c r="M7968" s="3">
        <f t="shared" ref="M7968:O7968" si="6942">SUM(M7969)</f>
        <v>31000</v>
      </c>
      <c r="N7968" s="3">
        <f t="shared" si="6942"/>
        <v>31000</v>
      </c>
      <c r="O7968" s="3">
        <f t="shared" si="6942"/>
        <v>31000</v>
      </c>
      <c r="P7968" s="3">
        <f t="shared" si="6934"/>
        <v>273786</v>
      </c>
      <c r="Q7968" s="3">
        <f t="shared" si="6940"/>
        <v>77.373463331920306</v>
      </c>
    </row>
    <row r="7969" spans="1:17">
      <c r="A7969" s="12" t="s">
        <v>2624</v>
      </c>
      <c r="B7969" s="12" t="s">
        <v>129</v>
      </c>
      <c r="C7969" s="12" t="s">
        <v>897</v>
      </c>
      <c r="D7969" s="12" t="s">
        <v>2708</v>
      </c>
      <c r="E7969" s="11">
        <v>6121</v>
      </c>
      <c r="F7969" s="12"/>
      <c r="G7969" s="84" t="s">
        <v>3110</v>
      </c>
      <c r="H7969" s="13" t="s">
        <v>15</v>
      </c>
      <c r="I7969" s="2">
        <v>356850</v>
      </c>
      <c r="J7969" s="2">
        <v>353850</v>
      </c>
      <c r="K7969" s="2">
        <v>180786</v>
      </c>
      <c r="L7969" s="2">
        <f t="shared" si="6932"/>
        <v>93000</v>
      </c>
      <c r="M7969" s="2">
        <v>31000</v>
      </c>
      <c r="N7969" s="2">
        <v>31000</v>
      </c>
      <c r="O7969" s="2">
        <v>31000</v>
      </c>
      <c r="P7969" s="2">
        <f t="shared" si="6934"/>
        <v>273786</v>
      </c>
      <c r="Q7969" s="2">
        <f t="shared" si="6940"/>
        <v>77.373463331920306</v>
      </c>
    </row>
    <row r="7970" spans="1:17">
      <c r="A7970" s="12" t="s">
        <v>2624</v>
      </c>
      <c r="B7970" s="12" t="s">
        <v>129</v>
      </c>
      <c r="C7970" s="12" t="s">
        <v>897</v>
      </c>
      <c r="D7970" s="12" t="s">
        <v>2708</v>
      </c>
      <c r="E7970" s="18" t="s">
        <v>16</v>
      </c>
      <c r="F7970" s="18" t="s">
        <v>0</v>
      </c>
      <c r="G7970" s="81" t="s">
        <v>0</v>
      </c>
      <c r="H7970" s="18" t="s">
        <v>17</v>
      </c>
      <c r="I7970" s="3">
        <v>346339</v>
      </c>
      <c r="J7970" s="3">
        <f t="shared" ref="J7970:K7970" si="6943">SUM(J7971:J7979)</f>
        <v>282827</v>
      </c>
      <c r="K7970" s="3">
        <f t="shared" si="6943"/>
        <v>153368</v>
      </c>
      <c r="L7970" s="3">
        <f t="shared" si="6932"/>
        <v>75500</v>
      </c>
      <c r="M7970" s="3">
        <f t="shared" ref="M7970:O7970" si="6944">SUM(M7971:M7979)</f>
        <v>37000</v>
      </c>
      <c r="N7970" s="3">
        <f t="shared" si="6944"/>
        <v>21500</v>
      </c>
      <c r="O7970" s="3">
        <f t="shared" si="6944"/>
        <v>17000</v>
      </c>
      <c r="P7970" s="3">
        <f t="shared" si="6934"/>
        <v>228868</v>
      </c>
      <c r="Q7970" s="3">
        <f t="shared" si="6940"/>
        <v>80.921552751328548</v>
      </c>
    </row>
    <row r="7971" spans="1:17">
      <c r="A7971" s="12" t="s">
        <v>2624</v>
      </c>
      <c r="B7971" s="12" t="s">
        <v>129</v>
      </c>
      <c r="C7971" s="12" t="s">
        <v>897</v>
      </c>
      <c r="D7971" s="12" t="s">
        <v>2708</v>
      </c>
      <c r="E7971" s="11">
        <v>6131</v>
      </c>
      <c r="F7971" s="12"/>
      <c r="G7971" s="84" t="s">
        <v>3110</v>
      </c>
      <c r="H7971" s="13" t="s">
        <v>18</v>
      </c>
      <c r="I7971" s="2">
        <v>6000</v>
      </c>
      <c r="J7971" s="2">
        <v>6000</v>
      </c>
      <c r="K7971" s="2">
        <v>0</v>
      </c>
      <c r="L7971" s="2">
        <f t="shared" si="6932"/>
        <v>1000</v>
      </c>
      <c r="M7971" s="2">
        <v>1000</v>
      </c>
      <c r="N7971" s="2">
        <v>0</v>
      </c>
      <c r="O7971" s="2">
        <v>0</v>
      </c>
      <c r="P7971" s="2">
        <f t="shared" si="6934"/>
        <v>1000</v>
      </c>
      <c r="Q7971" s="2">
        <f t="shared" si="6940"/>
        <v>16.666666666666664</v>
      </c>
    </row>
    <row r="7972" spans="1:17">
      <c r="A7972" s="12" t="s">
        <v>2624</v>
      </c>
      <c r="B7972" s="12" t="s">
        <v>129</v>
      </c>
      <c r="C7972" s="12" t="s">
        <v>897</v>
      </c>
      <c r="D7972" s="12" t="s">
        <v>2708</v>
      </c>
      <c r="E7972" s="11">
        <v>6132</v>
      </c>
      <c r="F7972" s="12"/>
      <c r="G7972" s="84" t="s">
        <v>3110</v>
      </c>
      <c r="H7972" s="13" t="s">
        <v>19</v>
      </c>
      <c r="I7972" s="2">
        <v>80000</v>
      </c>
      <c r="J7972" s="2">
        <v>80000</v>
      </c>
      <c r="K7972" s="2">
        <v>56000</v>
      </c>
      <c r="L7972" s="2">
        <f t="shared" si="6932"/>
        <v>21000</v>
      </c>
      <c r="M7972" s="2">
        <v>9000</v>
      </c>
      <c r="N7972" s="2">
        <v>6000</v>
      </c>
      <c r="O7972" s="2">
        <v>6000</v>
      </c>
      <c r="P7972" s="2">
        <f t="shared" si="6934"/>
        <v>77000</v>
      </c>
      <c r="Q7972" s="2">
        <f t="shared" si="6940"/>
        <v>96.25</v>
      </c>
    </row>
    <row r="7973" spans="1:17">
      <c r="A7973" s="12" t="s">
        <v>2624</v>
      </c>
      <c r="B7973" s="12" t="s">
        <v>129</v>
      </c>
      <c r="C7973" s="12" t="s">
        <v>897</v>
      </c>
      <c r="D7973" s="12" t="s">
        <v>2708</v>
      </c>
      <c r="E7973" s="11">
        <v>6133</v>
      </c>
      <c r="F7973" s="12"/>
      <c r="G7973" s="84" t="s">
        <v>3110</v>
      </c>
      <c r="H7973" s="13" t="s">
        <v>20</v>
      </c>
      <c r="I7973" s="2">
        <v>25000</v>
      </c>
      <c r="J7973" s="2">
        <v>25000</v>
      </c>
      <c r="K7973" s="2">
        <v>13000</v>
      </c>
      <c r="L7973" s="2">
        <f t="shared" si="6932"/>
        <v>8000</v>
      </c>
      <c r="M7973" s="2">
        <v>3000</v>
      </c>
      <c r="N7973" s="2">
        <v>3000</v>
      </c>
      <c r="O7973" s="2">
        <v>2000</v>
      </c>
      <c r="P7973" s="2">
        <f t="shared" si="6934"/>
        <v>21000</v>
      </c>
      <c r="Q7973" s="2">
        <f t="shared" si="6940"/>
        <v>84</v>
      </c>
    </row>
    <row r="7974" spans="1:17">
      <c r="A7974" s="12" t="s">
        <v>2624</v>
      </c>
      <c r="B7974" s="12" t="s">
        <v>129</v>
      </c>
      <c r="C7974" s="12" t="s">
        <v>897</v>
      </c>
      <c r="D7974" s="12" t="s">
        <v>2708</v>
      </c>
      <c r="E7974" s="11">
        <v>6134</v>
      </c>
      <c r="F7974" s="12"/>
      <c r="G7974" s="84" t="s">
        <v>3110</v>
      </c>
      <c r="H7974" s="13" t="s">
        <v>21</v>
      </c>
      <c r="I7974" s="2">
        <v>45000</v>
      </c>
      <c r="J7974" s="2">
        <v>35000</v>
      </c>
      <c r="K7974" s="2">
        <v>15000</v>
      </c>
      <c r="L7974" s="2">
        <f t="shared" si="6932"/>
        <v>5000</v>
      </c>
      <c r="M7974" s="2">
        <v>2000</v>
      </c>
      <c r="N7974" s="2">
        <v>2000</v>
      </c>
      <c r="O7974" s="2">
        <v>1000</v>
      </c>
      <c r="P7974" s="2">
        <f t="shared" si="6934"/>
        <v>20000</v>
      </c>
      <c r="Q7974" s="2">
        <f t="shared" si="6940"/>
        <v>57.142857142857139</v>
      </c>
    </row>
    <row r="7975" spans="1:17">
      <c r="A7975" s="12" t="s">
        <v>2624</v>
      </c>
      <c r="B7975" s="12" t="s">
        <v>129</v>
      </c>
      <c r="C7975" s="12" t="s">
        <v>897</v>
      </c>
      <c r="D7975" s="12" t="s">
        <v>2708</v>
      </c>
      <c r="E7975" s="11">
        <v>6135</v>
      </c>
      <c r="F7975" s="12"/>
      <c r="G7975" s="84" t="s">
        <v>3110</v>
      </c>
      <c r="H7975" s="13" t="s">
        <v>22</v>
      </c>
      <c r="I7975" s="2">
        <v>100</v>
      </c>
      <c r="J7975" s="2">
        <v>100</v>
      </c>
      <c r="K7975" s="2">
        <v>0</v>
      </c>
      <c r="L7975" s="2">
        <f t="shared" si="6932"/>
        <v>0</v>
      </c>
      <c r="M7975" s="2">
        <v>0</v>
      </c>
      <c r="N7975" s="2">
        <v>0</v>
      </c>
      <c r="O7975" s="2">
        <v>0</v>
      </c>
      <c r="P7975" s="2">
        <f t="shared" si="6934"/>
        <v>0</v>
      </c>
      <c r="Q7975" s="2">
        <f t="shared" si="6940"/>
        <v>0</v>
      </c>
    </row>
    <row r="7976" spans="1:17">
      <c r="A7976" s="12" t="s">
        <v>2624</v>
      </c>
      <c r="B7976" s="12" t="s">
        <v>129</v>
      </c>
      <c r="C7976" s="12" t="s">
        <v>897</v>
      </c>
      <c r="D7976" s="12" t="s">
        <v>2708</v>
      </c>
      <c r="E7976" s="11">
        <v>6136</v>
      </c>
      <c r="F7976" s="12"/>
      <c r="G7976" s="84" t="s">
        <v>3110</v>
      </c>
      <c r="H7976" s="13" t="s">
        <v>23</v>
      </c>
      <c r="I7976" s="2">
        <v>100</v>
      </c>
      <c r="J7976" s="2">
        <v>100</v>
      </c>
      <c r="K7976" s="2">
        <v>0</v>
      </c>
      <c r="L7976" s="2">
        <f t="shared" si="6932"/>
        <v>0</v>
      </c>
      <c r="M7976" s="2">
        <v>0</v>
      </c>
      <c r="N7976" s="2">
        <v>0</v>
      </c>
      <c r="O7976" s="2">
        <v>0</v>
      </c>
      <c r="P7976" s="2">
        <f t="shared" si="6934"/>
        <v>0</v>
      </c>
      <c r="Q7976" s="2">
        <f t="shared" si="6940"/>
        <v>0</v>
      </c>
    </row>
    <row r="7977" spans="1:17">
      <c r="A7977" s="12" t="s">
        <v>2624</v>
      </c>
      <c r="B7977" s="12" t="s">
        <v>129</v>
      </c>
      <c r="C7977" s="12" t="s">
        <v>897</v>
      </c>
      <c r="D7977" s="12" t="s">
        <v>2708</v>
      </c>
      <c r="E7977" s="11">
        <v>6137</v>
      </c>
      <c r="F7977" s="12"/>
      <c r="G7977" s="84" t="s">
        <v>3110</v>
      </c>
      <c r="H7977" s="13" t="s">
        <v>24</v>
      </c>
      <c r="I7977" s="2">
        <v>55000</v>
      </c>
      <c r="J7977" s="2">
        <v>35000</v>
      </c>
      <c r="K7977" s="2">
        <v>15000</v>
      </c>
      <c r="L7977" s="2">
        <f t="shared" si="6932"/>
        <v>11000</v>
      </c>
      <c r="M7977" s="2">
        <v>5000</v>
      </c>
      <c r="N7977" s="2">
        <v>4000</v>
      </c>
      <c r="O7977" s="2">
        <v>2000</v>
      </c>
      <c r="P7977" s="2">
        <f t="shared" si="6934"/>
        <v>26000</v>
      </c>
      <c r="Q7977" s="2">
        <f t="shared" si="6940"/>
        <v>74.285714285714292</v>
      </c>
    </row>
    <row r="7978" spans="1:17">
      <c r="A7978" s="12" t="s">
        <v>2624</v>
      </c>
      <c r="B7978" s="12" t="s">
        <v>129</v>
      </c>
      <c r="C7978" s="12" t="s">
        <v>897</v>
      </c>
      <c r="D7978" s="12" t="s">
        <v>2708</v>
      </c>
      <c r="E7978" s="11">
        <v>6138</v>
      </c>
      <c r="F7978" s="12"/>
      <c r="G7978" s="84" t="s">
        <v>3110</v>
      </c>
      <c r="H7978" s="13" t="s">
        <v>25</v>
      </c>
      <c r="I7978" s="2">
        <v>6000</v>
      </c>
      <c r="J7978" s="2">
        <v>6000</v>
      </c>
      <c r="K7978" s="2">
        <v>5000</v>
      </c>
      <c r="L7978" s="2">
        <f t="shared" si="6932"/>
        <v>1000</v>
      </c>
      <c r="M7978" s="2">
        <v>500</v>
      </c>
      <c r="N7978" s="2">
        <v>500</v>
      </c>
      <c r="O7978" s="2">
        <v>0</v>
      </c>
      <c r="P7978" s="2">
        <f t="shared" si="6934"/>
        <v>6000</v>
      </c>
      <c r="Q7978" s="2">
        <f t="shared" si="6940"/>
        <v>100</v>
      </c>
    </row>
    <row r="7979" spans="1:17">
      <c r="A7979" s="17" t="s">
        <v>2624</v>
      </c>
      <c r="B7979" s="17" t="s">
        <v>129</v>
      </c>
      <c r="C7979" s="17" t="s">
        <v>897</v>
      </c>
      <c r="D7979" s="17" t="s">
        <v>2708</v>
      </c>
      <c r="E7979" s="17" t="s">
        <v>99</v>
      </c>
      <c r="F7979" s="12" t="s">
        <v>0</v>
      </c>
      <c r="G7979" s="84" t="s">
        <v>0</v>
      </c>
      <c r="H7979" s="18" t="s">
        <v>26</v>
      </c>
      <c r="I7979" s="3">
        <v>129139</v>
      </c>
      <c r="J7979" s="3">
        <f t="shared" ref="J7979:K7979" si="6945">SUM(J7980:J7982)</f>
        <v>95627</v>
      </c>
      <c r="K7979" s="3">
        <f t="shared" si="6945"/>
        <v>49368</v>
      </c>
      <c r="L7979" s="3">
        <f t="shared" si="6932"/>
        <v>28500</v>
      </c>
      <c r="M7979" s="3">
        <f t="shared" ref="M7979:O7979" si="6946">SUM(M7980:M7982)</f>
        <v>16500</v>
      </c>
      <c r="N7979" s="3">
        <f t="shared" si="6946"/>
        <v>6000</v>
      </c>
      <c r="O7979" s="3">
        <f t="shared" si="6946"/>
        <v>6000</v>
      </c>
      <c r="P7979" s="3">
        <f t="shared" si="6934"/>
        <v>77868</v>
      </c>
      <c r="Q7979" s="3">
        <f t="shared" si="6940"/>
        <v>81.428885147500182</v>
      </c>
    </row>
    <row r="7980" spans="1:17">
      <c r="A7980" s="12" t="s">
        <v>2624</v>
      </c>
      <c r="B7980" s="12" t="s">
        <v>129</v>
      </c>
      <c r="C7980" s="12" t="s">
        <v>897</v>
      </c>
      <c r="D7980" s="12" t="s">
        <v>2708</v>
      </c>
      <c r="E7980" s="11">
        <v>6139</v>
      </c>
      <c r="F7980" s="12"/>
      <c r="G7980" s="84" t="s">
        <v>3110</v>
      </c>
      <c r="H7980" s="13" t="s">
        <v>26</v>
      </c>
      <c r="I7980" s="2">
        <v>111500</v>
      </c>
      <c r="J7980" s="2">
        <v>85988</v>
      </c>
      <c r="K7980" s="2">
        <v>44000</v>
      </c>
      <c r="L7980" s="2">
        <f t="shared" si="6932"/>
        <v>25000</v>
      </c>
      <c r="M7980" s="2">
        <v>15000</v>
      </c>
      <c r="N7980" s="2">
        <v>5000</v>
      </c>
      <c r="O7980" s="2">
        <v>5000</v>
      </c>
      <c r="P7980" s="2">
        <f t="shared" si="6934"/>
        <v>69000</v>
      </c>
      <c r="Q7980" s="2">
        <f t="shared" si="6940"/>
        <v>80.243754942550126</v>
      </c>
    </row>
    <row r="7981" spans="1:17">
      <c r="A7981" s="12" t="s">
        <v>2624</v>
      </c>
      <c r="B7981" s="12" t="s">
        <v>129</v>
      </c>
      <c r="C7981" s="12" t="s">
        <v>897</v>
      </c>
      <c r="D7981" s="12" t="s">
        <v>2708</v>
      </c>
      <c r="E7981" s="11">
        <v>6139</v>
      </c>
      <c r="F7981" s="12" t="s">
        <v>2715</v>
      </c>
      <c r="G7981" s="84" t="s">
        <v>3110</v>
      </c>
      <c r="H7981" s="13" t="s">
        <v>108</v>
      </c>
      <c r="I7981" s="2">
        <v>10639</v>
      </c>
      <c r="J7981" s="2">
        <v>9639</v>
      </c>
      <c r="K7981" s="2">
        <v>5368</v>
      </c>
      <c r="L7981" s="2">
        <f t="shared" si="6932"/>
        <v>3500</v>
      </c>
      <c r="M7981" s="2">
        <v>1500</v>
      </c>
      <c r="N7981" s="2">
        <v>1000</v>
      </c>
      <c r="O7981" s="2">
        <v>1000</v>
      </c>
      <c r="P7981" s="2">
        <f t="shared" si="6934"/>
        <v>8868</v>
      </c>
      <c r="Q7981" s="2">
        <f t="shared" si="6940"/>
        <v>92.001244942421408</v>
      </c>
    </row>
    <row r="7982" spans="1:17" ht="22.5">
      <c r="A7982" s="12" t="s">
        <v>2624</v>
      </c>
      <c r="B7982" s="12" t="s">
        <v>129</v>
      </c>
      <c r="C7982" s="12" t="s">
        <v>897</v>
      </c>
      <c r="D7982" s="12" t="s">
        <v>2708</v>
      </c>
      <c r="E7982" s="11">
        <v>6139</v>
      </c>
      <c r="F7982" s="12" t="s">
        <v>2716</v>
      </c>
      <c r="G7982" s="84" t="s">
        <v>3110</v>
      </c>
      <c r="H7982" s="13" t="s">
        <v>114</v>
      </c>
      <c r="I7982" s="2">
        <v>7000</v>
      </c>
      <c r="J7982" s="2">
        <v>0</v>
      </c>
      <c r="K7982" s="2">
        <v>0</v>
      </c>
      <c r="L7982" s="2">
        <f t="shared" si="6932"/>
        <v>0</v>
      </c>
      <c r="M7982" s="2"/>
      <c r="N7982" s="2"/>
      <c r="O7982" s="2"/>
      <c r="P7982" s="2">
        <f t="shared" si="6934"/>
        <v>0</v>
      </c>
      <c r="Q7982" s="2" t="str">
        <f t="shared" si="6940"/>
        <v>-</v>
      </c>
    </row>
    <row r="7983" spans="1:17" ht="22.5">
      <c r="A7983" s="17" t="s">
        <v>0</v>
      </c>
      <c r="B7983" s="17" t="s">
        <v>0</v>
      </c>
      <c r="C7983" s="17" t="s">
        <v>0</v>
      </c>
      <c r="D7983" s="18" t="s">
        <v>0</v>
      </c>
      <c r="E7983" s="18" t="s">
        <v>0</v>
      </c>
      <c r="F7983" s="18" t="s">
        <v>0</v>
      </c>
      <c r="G7983" s="81" t="s">
        <v>0</v>
      </c>
      <c r="H7983" s="24" t="s">
        <v>58</v>
      </c>
      <c r="I7983" s="29">
        <v>60000</v>
      </c>
      <c r="J7983" s="29">
        <f t="shared" ref="J7983:K7984" si="6947">SUM(J7984)</f>
        <v>0</v>
      </c>
      <c r="K7983" s="29">
        <f t="shared" si="6947"/>
        <v>0</v>
      </c>
      <c r="L7983" s="29">
        <f t="shared" si="6932"/>
        <v>0</v>
      </c>
      <c r="M7983" s="29">
        <f t="shared" ref="M7983:O7984" si="6948">SUM(M7984)</f>
        <v>0</v>
      </c>
      <c r="N7983" s="29">
        <f t="shared" si="6948"/>
        <v>0</v>
      </c>
      <c r="O7983" s="29">
        <f t="shared" si="6948"/>
        <v>0</v>
      </c>
      <c r="P7983" s="29">
        <f t="shared" si="6934"/>
        <v>0</v>
      </c>
      <c r="Q7983" s="29" t="str">
        <f t="shared" si="6940"/>
        <v>-</v>
      </c>
    </row>
    <row r="7984" spans="1:17">
      <c r="A7984" s="12" t="s">
        <v>2624</v>
      </c>
      <c r="B7984" s="12" t="s">
        <v>129</v>
      </c>
      <c r="C7984" s="12" t="s">
        <v>897</v>
      </c>
      <c r="D7984" s="12" t="s">
        <v>2708</v>
      </c>
      <c r="E7984" s="18" t="s">
        <v>50</v>
      </c>
      <c r="F7984" s="18" t="s">
        <v>0</v>
      </c>
      <c r="G7984" s="81" t="s">
        <v>0</v>
      </c>
      <c r="H7984" s="18" t="s">
        <v>51</v>
      </c>
      <c r="I7984" s="3">
        <v>60000</v>
      </c>
      <c r="J7984" s="3">
        <f t="shared" si="6947"/>
        <v>0</v>
      </c>
      <c r="K7984" s="3">
        <f t="shared" si="6947"/>
        <v>0</v>
      </c>
      <c r="L7984" s="3">
        <f t="shared" si="6932"/>
        <v>0</v>
      </c>
      <c r="M7984" s="3">
        <f t="shared" si="6948"/>
        <v>0</v>
      </c>
      <c r="N7984" s="3">
        <f t="shared" si="6948"/>
        <v>0</v>
      </c>
      <c r="O7984" s="3">
        <f t="shared" si="6948"/>
        <v>0</v>
      </c>
      <c r="P7984" s="3">
        <f t="shared" si="6934"/>
        <v>0</v>
      </c>
      <c r="Q7984" s="3" t="str">
        <f t="shared" si="6940"/>
        <v>-</v>
      </c>
    </row>
    <row r="7985" spans="1:17">
      <c r="A7985" s="12" t="s">
        <v>2624</v>
      </c>
      <c r="B7985" s="12" t="s">
        <v>129</v>
      </c>
      <c r="C7985" s="12" t="s">
        <v>897</v>
      </c>
      <c r="D7985" s="12" t="s">
        <v>2708</v>
      </c>
      <c r="E7985" s="11">
        <v>8213</v>
      </c>
      <c r="F7985" s="12"/>
      <c r="G7985" s="84" t="s">
        <v>3110</v>
      </c>
      <c r="H7985" s="13" t="s">
        <v>54</v>
      </c>
      <c r="I7985" s="2">
        <v>60000</v>
      </c>
      <c r="J7985" s="2">
        <v>0</v>
      </c>
      <c r="K7985" s="2">
        <v>0</v>
      </c>
      <c r="L7985" s="2">
        <f t="shared" si="6932"/>
        <v>0</v>
      </c>
      <c r="M7985" s="2"/>
      <c r="N7985" s="2"/>
      <c r="O7985" s="2"/>
      <c r="P7985" s="2">
        <f t="shared" si="6934"/>
        <v>0</v>
      </c>
      <c r="Q7985" s="2" t="str">
        <f t="shared" si="6940"/>
        <v>-</v>
      </c>
    </row>
    <row r="7986" spans="1:17">
      <c r="A7986" s="13" t="s">
        <v>0</v>
      </c>
      <c r="B7986" s="13" t="s">
        <v>0</v>
      </c>
      <c r="C7986" s="13" t="s">
        <v>0</v>
      </c>
      <c r="D7986" s="13" t="s">
        <v>0</v>
      </c>
      <c r="E7986" s="13" t="s">
        <v>0</v>
      </c>
      <c r="F7986" s="13" t="s">
        <v>0</v>
      </c>
      <c r="G7986" s="84" t="s">
        <v>0</v>
      </c>
      <c r="H7986" s="24" t="s">
        <v>2717</v>
      </c>
      <c r="I7986" s="29">
        <v>4464757</v>
      </c>
      <c r="J7986" s="29">
        <f t="shared" ref="J7986:K7986" si="6949">SUM(J7983,J7959)</f>
        <v>4313757</v>
      </c>
      <c r="K7986" s="29">
        <f t="shared" si="6949"/>
        <v>2208857</v>
      </c>
      <c r="L7986" s="29">
        <f t="shared" si="6932"/>
        <v>1075100</v>
      </c>
      <c r="M7986" s="29">
        <f t="shared" ref="M7986:O7986" si="6950">SUM(M7983,M7959)</f>
        <v>371800</v>
      </c>
      <c r="N7986" s="29">
        <f t="shared" si="6950"/>
        <v>348500</v>
      </c>
      <c r="O7986" s="29">
        <f t="shared" si="6950"/>
        <v>354800</v>
      </c>
      <c r="P7986" s="29">
        <f t="shared" si="6934"/>
        <v>3283957</v>
      </c>
      <c r="Q7986" s="29">
        <f t="shared" si="6940"/>
        <v>76.127538013847328</v>
      </c>
    </row>
    <row r="7987" spans="1:17" ht="15.75" thickBot="1">
      <c r="A7987" s="13" t="s">
        <v>0</v>
      </c>
      <c r="B7987" s="13" t="s">
        <v>0</v>
      </c>
      <c r="C7987" s="13" t="s">
        <v>0</v>
      </c>
      <c r="D7987" s="13" t="s">
        <v>0</v>
      </c>
      <c r="E7987" s="13" t="s">
        <v>0</v>
      </c>
      <c r="F7987" s="13" t="s">
        <v>0</v>
      </c>
      <c r="G7987" s="84" t="s">
        <v>0</v>
      </c>
      <c r="H7987" s="18" t="s">
        <v>125</v>
      </c>
      <c r="I7987" s="3">
        <v>74</v>
      </c>
      <c r="J7987" s="3">
        <v>74</v>
      </c>
      <c r="K7987" s="3">
        <v>0</v>
      </c>
      <c r="L7987" s="3">
        <f t="shared" si="6932"/>
        <v>0</v>
      </c>
      <c r="M7987" s="3"/>
      <c r="N7987" s="3"/>
      <c r="O7987" s="3"/>
      <c r="P7987" s="3">
        <f t="shared" si="6934"/>
        <v>0</v>
      </c>
      <c r="Q7987" s="3">
        <f t="shared" si="6940"/>
        <v>0</v>
      </c>
    </row>
    <row r="7988" spans="1:17" ht="45.75" thickBot="1">
      <c r="A7988" s="109" t="s">
        <v>0</v>
      </c>
      <c r="B7988" s="109" t="s">
        <v>0</v>
      </c>
      <c r="C7988" s="109" t="s">
        <v>0</v>
      </c>
      <c r="D7988" s="109" t="s">
        <v>0</v>
      </c>
      <c r="E7988" s="109" t="s">
        <v>0</v>
      </c>
      <c r="F7988" s="109" t="s">
        <v>0</v>
      </c>
      <c r="G7988" s="121" t="s">
        <v>0</v>
      </c>
      <c r="H7988" s="1" t="s">
        <v>126</v>
      </c>
      <c r="I7988" s="1" t="s">
        <v>3016</v>
      </c>
      <c r="J7988" s="1" t="s">
        <v>3199</v>
      </c>
      <c r="K7988" s="1" t="s">
        <v>3198</v>
      </c>
      <c r="L7988" s="1" t="s">
        <v>3191</v>
      </c>
      <c r="M7988" s="1" t="s">
        <v>3193</v>
      </c>
      <c r="N7988" s="1" t="s">
        <v>3194</v>
      </c>
      <c r="O7988" s="1" t="s">
        <v>3195</v>
      </c>
      <c r="P7988" s="1" t="s">
        <v>3192</v>
      </c>
      <c r="Q7988" s="1" t="s">
        <v>3185</v>
      </c>
    </row>
    <row r="7989" spans="1:17">
      <c r="A7989" s="110"/>
      <c r="B7989" s="110"/>
      <c r="C7989" s="110"/>
      <c r="D7989" s="110"/>
      <c r="E7989" s="110"/>
      <c r="F7989" s="110"/>
      <c r="G7989" s="122"/>
      <c r="H7989" s="26" t="s">
        <v>0</v>
      </c>
      <c r="I7989" s="28">
        <v>1</v>
      </c>
      <c r="J7989" s="28">
        <v>2</v>
      </c>
      <c r="K7989" s="28">
        <v>3</v>
      </c>
      <c r="L7989" s="28" t="s">
        <v>3186</v>
      </c>
      <c r="M7989" s="28">
        <v>5</v>
      </c>
      <c r="N7989" s="28">
        <v>6</v>
      </c>
      <c r="O7989" s="28">
        <v>7</v>
      </c>
      <c r="P7989" s="28" t="s">
        <v>3187</v>
      </c>
      <c r="Q7989" s="28">
        <v>9</v>
      </c>
    </row>
    <row r="7990" spans="1:17">
      <c r="A7990" s="110"/>
      <c r="B7990" s="110"/>
      <c r="C7990" s="110"/>
      <c r="D7990" s="110"/>
      <c r="E7990" s="110"/>
      <c r="F7990" s="110"/>
      <c r="G7990" s="122"/>
      <c r="H7990" s="8" t="s">
        <v>2657</v>
      </c>
      <c r="I7990" s="9">
        <v>4464757</v>
      </c>
      <c r="J7990" s="9">
        <f t="shared" ref="J7990" si="6951">SUM(J7986)</f>
        <v>4313757</v>
      </c>
      <c r="K7990" s="9">
        <f t="shared" ref="K7990" si="6952">SUM(K7986)</f>
        <v>2208857</v>
      </c>
      <c r="L7990" s="9">
        <f t="shared" ref="L7990:L7991" si="6953">M7990+N7990+O7990</f>
        <v>1075100</v>
      </c>
      <c r="M7990" s="9">
        <f t="shared" ref="M7990:O7990" si="6954">SUM(M7986)</f>
        <v>371800</v>
      </c>
      <c r="N7990" s="9">
        <f t="shared" si="6954"/>
        <v>348500</v>
      </c>
      <c r="O7990" s="9">
        <f t="shared" si="6954"/>
        <v>354800</v>
      </c>
      <c r="P7990" s="9">
        <f t="shared" ref="P7990:P7991" si="6955">SUM(K7990+L7990)</f>
        <v>3283957</v>
      </c>
      <c r="Q7990" s="9">
        <f t="shared" si="6940"/>
        <v>76.127538013847328</v>
      </c>
    </row>
    <row r="7991" spans="1:17">
      <c r="A7991" s="110"/>
      <c r="B7991" s="110"/>
      <c r="C7991" s="110"/>
      <c r="D7991" s="110"/>
      <c r="E7991" s="110"/>
      <c r="F7991" s="110"/>
      <c r="G7991" s="122"/>
      <c r="H7991" s="10" t="s">
        <v>68</v>
      </c>
      <c r="I7991" s="9">
        <v>4464757</v>
      </c>
      <c r="J7991" s="9">
        <f t="shared" ref="J7991" si="6956">SUM(J7990)</f>
        <v>4313757</v>
      </c>
      <c r="K7991" s="9">
        <f t="shared" ref="K7991" si="6957">SUM(K7990)</f>
        <v>2208857</v>
      </c>
      <c r="L7991" s="9">
        <f t="shared" si="6953"/>
        <v>1075100</v>
      </c>
      <c r="M7991" s="9">
        <f t="shared" ref="M7991:O7991" si="6958">SUM(M7990)</f>
        <v>371800</v>
      </c>
      <c r="N7991" s="9">
        <f t="shared" si="6958"/>
        <v>348500</v>
      </c>
      <c r="O7991" s="9">
        <f t="shared" si="6958"/>
        <v>354800</v>
      </c>
      <c r="P7991" s="9">
        <f t="shared" si="6955"/>
        <v>3283957</v>
      </c>
      <c r="Q7991" s="9">
        <f t="shared" si="6940"/>
        <v>76.127538013847328</v>
      </c>
    </row>
    <row r="7992" spans="1:17">
      <c r="A7992" s="111"/>
      <c r="B7992" s="111"/>
      <c r="C7992" s="111"/>
      <c r="D7992" s="111"/>
      <c r="E7992" s="111"/>
      <c r="F7992" s="111"/>
      <c r="G7992" s="123"/>
      <c r="Q7992" t="str">
        <f t="shared" si="6940"/>
        <v>-</v>
      </c>
    </row>
    <row r="7993" spans="1:17" ht="15.75" thickBot="1">
      <c r="A7993" s="13" t="s">
        <v>0</v>
      </c>
      <c r="B7993" s="13" t="s">
        <v>0</v>
      </c>
      <c r="C7993" s="13" t="s">
        <v>0</v>
      </c>
      <c r="D7993" s="13" t="s">
        <v>0</v>
      </c>
      <c r="E7993" s="13" t="s">
        <v>0</v>
      </c>
      <c r="F7993" s="13" t="s">
        <v>0</v>
      </c>
      <c r="G7993" s="84" t="s">
        <v>0</v>
      </c>
      <c r="H7993" s="27" t="s">
        <v>0</v>
      </c>
      <c r="I7993" s="27"/>
      <c r="J7993" s="27"/>
      <c r="K7993" s="27"/>
      <c r="L7993" s="27"/>
      <c r="M7993" s="27"/>
      <c r="N7993" s="27"/>
      <c r="O7993" s="27"/>
      <c r="P7993" s="27"/>
      <c r="Q7993" s="27" t="str">
        <f t="shared" si="6940"/>
        <v>-</v>
      </c>
    </row>
    <row r="7994" spans="1:17" ht="45.75" thickBot="1">
      <c r="A7994" s="1" t="s">
        <v>82</v>
      </c>
      <c r="B7994" s="1" t="s">
        <v>83</v>
      </c>
      <c r="C7994" s="1" t="s">
        <v>84</v>
      </c>
      <c r="D7994" s="19" t="s">
        <v>0</v>
      </c>
      <c r="E7994" s="1" t="s">
        <v>85</v>
      </c>
      <c r="F7994" s="1" t="s">
        <v>86</v>
      </c>
      <c r="G7994" s="82" t="s">
        <v>87</v>
      </c>
      <c r="H7994" s="1" t="s">
        <v>1</v>
      </c>
      <c r="I7994" s="1" t="s">
        <v>3016</v>
      </c>
      <c r="J7994" s="1" t="s">
        <v>3199</v>
      </c>
      <c r="K7994" s="1" t="s">
        <v>3198</v>
      </c>
      <c r="L7994" s="1" t="s">
        <v>3191</v>
      </c>
      <c r="M7994" s="1" t="s">
        <v>3193</v>
      </c>
      <c r="N7994" s="1" t="s">
        <v>3194</v>
      </c>
      <c r="O7994" s="1" t="s">
        <v>3195</v>
      </c>
      <c r="P7994" s="1" t="s">
        <v>3192</v>
      </c>
      <c r="Q7994" s="1" t="s">
        <v>3185</v>
      </c>
    </row>
    <row r="7995" spans="1:17">
      <c r="A7995" s="20" t="s">
        <v>0</v>
      </c>
      <c r="B7995" s="20" t="s">
        <v>0</v>
      </c>
      <c r="C7995" s="20" t="s">
        <v>0</v>
      </c>
      <c r="D7995" s="21" t="s">
        <v>0</v>
      </c>
      <c r="E7995" s="21" t="s">
        <v>0</v>
      </c>
      <c r="F7995" s="22" t="s">
        <v>0</v>
      </c>
      <c r="G7995" s="83" t="s">
        <v>0</v>
      </c>
      <c r="H7995" s="23" t="s">
        <v>0</v>
      </c>
      <c r="I7995" s="28">
        <v>1</v>
      </c>
      <c r="J7995" s="28">
        <v>2</v>
      </c>
      <c r="K7995" s="28">
        <v>3</v>
      </c>
      <c r="L7995" s="28" t="s">
        <v>3186</v>
      </c>
      <c r="M7995" s="28">
        <v>5</v>
      </c>
      <c r="N7995" s="28">
        <v>6</v>
      </c>
      <c r="O7995" s="28">
        <v>7</v>
      </c>
      <c r="P7995" s="28" t="s">
        <v>3187</v>
      </c>
      <c r="Q7995" s="28">
        <v>9</v>
      </c>
    </row>
    <row r="7996" spans="1:17">
      <c r="A7996" s="17" t="s">
        <v>2624</v>
      </c>
      <c r="B7996" s="17" t="s">
        <v>129</v>
      </c>
      <c r="C7996" s="12" t="s">
        <v>908</v>
      </c>
      <c r="D7996" s="12" t="s">
        <v>2718</v>
      </c>
      <c r="E7996" s="18" t="s">
        <v>0</v>
      </c>
      <c r="F7996" s="18" t="s">
        <v>0</v>
      </c>
      <c r="G7996" s="81" t="s">
        <v>0</v>
      </c>
      <c r="H7996" s="18" t="s">
        <v>2719</v>
      </c>
      <c r="I7996" s="11"/>
      <c r="J7996" s="11"/>
      <c r="K7996" s="11"/>
      <c r="L7996" s="11"/>
      <c r="M7996" s="11"/>
      <c r="N7996" s="11"/>
      <c r="O7996" s="11"/>
      <c r="P7996" s="11"/>
      <c r="Q7996" s="11" t="str">
        <f t="shared" si="6940"/>
        <v>-</v>
      </c>
    </row>
    <row r="7997" spans="1:17" ht="22.5">
      <c r="A7997" s="17" t="s">
        <v>0</v>
      </c>
      <c r="B7997" s="17" t="s">
        <v>0</v>
      </c>
      <c r="C7997" s="17" t="s">
        <v>0</v>
      </c>
      <c r="D7997" s="18" t="s">
        <v>0</v>
      </c>
      <c r="E7997" s="18" t="s">
        <v>0</v>
      </c>
      <c r="F7997" s="18" t="s">
        <v>0</v>
      </c>
      <c r="G7997" s="81" t="s">
        <v>0</v>
      </c>
      <c r="H7997" s="24" t="s">
        <v>27</v>
      </c>
      <c r="I7997" s="29">
        <v>3797865</v>
      </c>
      <c r="J7997" s="29">
        <f t="shared" ref="J7997" si="6959">SUM(J7998,J8006,J8008)</f>
        <v>3705815</v>
      </c>
      <c r="K7997" s="29">
        <f t="shared" ref="K7997" si="6960">SUM(K7998,K8006,K8008)</f>
        <v>1964210</v>
      </c>
      <c r="L7997" s="29">
        <f t="shared" ref="L7997:L8026" si="6961">M7997+N7997+O7997</f>
        <v>864754</v>
      </c>
      <c r="M7997" s="29">
        <f t="shared" ref="M7997:O7997" si="6962">SUM(M7998,M8006,M8008)</f>
        <v>289500</v>
      </c>
      <c r="N7997" s="29">
        <f t="shared" si="6962"/>
        <v>270900</v>
      </c>
      <c r="O7997" s="29">
        <f t="shared" si="6962"/>
        <v>304354</v>
      </c>
      <c r="P7997" s="29">
        <f t="shared" ref="P7997:P8026" si="6963">SUM(K7997+L7997)</f>
        <v>2828964</v>
      </c>
      <c r="Q7997" s="29">
        <f t="shared" si="6940"/>
        <v>76.338511231672385</v>
      </c>
    </row>
    <row r="7998" spans="1:17">
      <c r="A7998" s="12" t="s">
        <v>2624</v>
      </c>
      <c r="B7998" s="12" t="s">
        <v>129</v>
      </c>
      <c r="C7998" s="12" t="s">
        <v>908</v>
      </c>
      <c r="D7998" s="12" t="s">
        <v>2718</v>
      </c>
      <c r="E7998" s="18" t="s">
        <v>2</v>
      </c>
      <c r="F7998" s="18" t="s">
        <v>0</v>
      </c>
      <c r="G7998" s="81" t="s">
        <v>0</v>
      </c>
      <c r="H7998" s="18" t="s">
        <v>3</v>
      </c>
      <c r="I7998" s="3">
        <v>3238720</v>
      </c>
      <c r="J7998" s="3">
        <f t="shared" ref="J7998" si="6964">SUM(J7999:J8000)</f>
        <v>3223893</v>
      </c>
      <c r="K7998" s="3">
        <f t="shared" ref="K7998" si="6965">SUM(K7999:K8000)</f>
        <v>1682974</v>
      </c>
      <c r="L7998" s="3">
        <f t="shared" si="6961"/>
        <v>836200</v>
      </c>
      <c r="M7998" s="3">
        <f t="shared" ref="M7998:O7998" si="6966">SUM(M7999:M8000)</f>
        <v>275600</v>
      </c>
      <c r="N7998" s="3">
        <f t="shared" si="6966"/>
        <v>265000</v>
      </c>
      <c r="O7998" s="3">
        <f t="shared" si="6966"/>
        <v>295600</v>
      </c>
      <c r="P7998" s="3">
        <f t="shared" si="6963"/>
        <v>2519174</v>
      </c>
      <c r="Q7998" s="3">
        <f t="shared" si="6940"/>
        <v>78.140744745560724</v>
      </c>
    </row>
    <row r="7999" spans="1:17">
      <c r="A7999" s="12" t="s">
        <v>2624</v>
      </c>
      <c r="B7999" s="12" t="s">
        <v>129</v>
      </c>
      <c r="C7999" s="12" t="s">
        <v>908</v>
      </c>
      <c r="D7999" s="12" t="s">
        <v>2718</v>
      </c>
      <c r="E7999" s="11">
        <v>6111</v>
      </c>
      <c r="F7999" s="12"/>
      <c r="G7999" s="84" t="s">
        <v>3110</v>
      </c>
      <c r="H7999" s="13" t="s">
        <v>4</v>
      </c>
      <c r="I7999" s="2">
        <v>2961000</v>
      </c>
      <c r="J7999" s="2">
        <v>2941000</v>
      </c>
      <c r="K7999" s="2">
        <v>1529623</v>
      </c>
      <c r="L7999" s="2">
        <f t="shared" si="6961"/>
        <v>780000</v>
      </c>
      <c r="M7999" s="2">
        <v>260000</v>
      </c>
      <c r="N7999" s="2">
        <v>260000</v>
      </c>
      <c r="O7999" s="2">
        <v>260000</v>
      </c>
      <c r="P7999" s="2">
        <f t="shared" si="6963"/>
        <v>2309623</v>
      </c>
      <c r="Q7999" s="2">
        <f t="shared" si="6940"/>
        <v>78.531893913634818</v>
      </c>
    </row>
    <row r="8000" spans="1:17">
      <c r="A8000" s="17" t="s">
        <v>2624</v>
      </c>
      <c r="B8000" s="17" t="s">
        <v>129</v>
      </c>
      <c r="C8000" s="17" t="s">
        <v>908</v>
      </c>
      <c r="D8000" s="17" t="s">
        <v>2718</v>
      </c>
      <c r="E8000" s="17" t="s">
        <v>91</v>
      </c>
      <c r="F8000" s="12" t="s">
        <v>0</v>
      </c>
      <c r="G8000" s="84" t="s">
        <v>0</v>
      </c>
      <c r="H8000" s="18" t="s">
        <v>5</v>
      </c>
      <c r="I8000" s="3">
        <v>277720</v>
      </c>
      <c r="J8000" s="3">
        <f t="shared" ref="J8000:K8000" si="6967">SUM(J8001:J8005)</f>
        <v>282893</v>
      </c>
      <c r="K8000" s="3">
        <f t="shared" si="6967"/>
        <v>153351</v>
      </c>
      <c r="L8000" s="3">
        <f t="shared" si="6961"/>
        <v>56200</v>
      </c>
      <c r="M8000" s="3">
        <f t="shared" ref="M8000:O8000" si="6968">SUM(M8001:M8005)</f>
        <v>15600</v>
      </c>
      <c r="N8000" s="3">
        <f t="shared" si="6968"/>
        <v>5000</v>
      </c>
      <c r="O8000" s="3">
        <f t="shared" si="6968"/>
        <v>35600</v>
      </c>
      <c r="P8000" s="3">
        <f t="shared" si="6963"/>
        <v>209551</v>
      </c>
      <c r="Q8000" s="3">
        <f t="shared" si="6940"/>
        <v>74.074296642193332</v>
      </c>
    </row>
    <row r="8001" spans="1:17">
      <c r="A8001" s="12" t="s">
        <v>2624</v>
      </c>
      <c r="B8001" s="12" t="s">
        <v>129</v>
      </c>
      <c r="C8001" s="12" t="s">
        <v>908</v>
      </c>
      <c r="D8001" s="12" t="s">
        <v>2718</v>
      </c>
      <c r="E8001" s="11">
        <v>6112</v>
      </c>
      <c r="F8001" s="12" t="s">
        <v>2720</v>
      </c>
      <c r="G8001" s="84" t="s">
        <v>3110</v>
      </c>
      <c r="H8001" s="13" t="s">
        <v>9</v>
      </c>
      <c r="I8001" s="2">
        <v>32100</v>
      </c>
      <c r="J8001" s="2">
        <v>32100</v>
      </c>
      <c r="K8001" s="2">
        <v>15794</v>
      </c>
      <c r="L8001" s="2">
        <f t="shared" si="6961"/>
        <v>5200</v>
      </c>
      <c r="M8001" s="2">
        <v>2600</v>
      </c>
      <c r="N8001" s="2"/>
      <c r="O8001" s="2">
        <v>2600</v>
      </c>
      <c r="P8001" s="2">
        <f t="shared" si="6963"/>
        <v>20994</v>
      </c>
      <c r="Q8001" s="2">
        <f t="shared" si="6940"/>
        <v>65.401869158878498</v>
      </c>
    </row>
    <row r="8002" spans="1:17">
      <c r="A8002" s="12" t="s">
        <v>2624</v>
      </c>
      <c r="B8002" s="12" t="s">
        <v>129</v>
      </c>
      <c r="C8002" s="12" t="s">
        <v>908</v>
      </c>
      <c r="D8002" s="12" t="s">
        <v>2718</v>
      </c>
      <c r="E8002" s="11">
        <v>6112</v>
      </c>
      <c r="F8002" s="12" t="s">
        <v>2721</v>
      </c>
      <c r="G8002" s="84" t="s">
        <v>3110</v>
      </c>
      <c r="H8002" s="13" t="s">
        <v>10</v>
      </c>
      <c r="I8002" s="2">
        <v>153800</v>
      </c>
      <c r="J8002" s="2">
        <v>153800</v>
      </c>
      <c r="K8002" s="2">
        <v>87064</v>
      </c>
      <c r="L8002" s="2">
        <f t="shared" si="6961"/>
        <v>31000</v>
      </c>
      <c r="M8002" s="2">
        <v>13000</v>
      </c>
      <c r="N8002" s="2">
        <v>5000</v>
      </c>
      <c r="O8002" s="2">
        <v>13000</v>
      </c>
      <c r="P8002" s="2">
        <f t="shared" si="6963"/>
        <v>118064</v>
      </c>
      <c r="Q8002" s="2">
        <f t="shared" si="6940"/>
        <v>76.764629388816644</v>
      </c>
    </row>
    <row r="8003" spans="1:17">
      <c r="A8003" s="12" t="s">
        <v>2624</v>
      </c>
      <c r="B8003" s="12" t="s">
        <v>129</v>
      </c>
      <c r="C8003" s="12" t="s">
        <v>908</v>
      </c>
      <c r="D8003" s="12" t="s">
        <v>2718</v>
      </c>
      <c r="E8003" s="11">
        <v>6112</v>
      </c>
      <c r="F8003" s="12" t="s">
        <v>2722</v>
      </c>
      <c r="G8003" s="84" t="s">
        <v>3110</v>
      </c>
      <c r="H8003" s="13" t="s">
        <v>7</v>
      </c>
      <c r="I8003" s="2">
        <v>33320</v>
      </c>
      <c r="J8003" s="2">
        <v>38493</v>
      </c>
      <c r="K8003" s="2">
        <v>38493</v>
      </c>
      <c r="L8003" s="2">
        <f t="shared" si="6961"/>
        <v>0</v>
      </c>
      <c r="M8003" s="2"/>
      <c r="N8003" s="2">
        <v>0</v>
      </c>
      <c r="O8003" s="2">
        <v>0</v>
      </c>
      <c r="P8003" s="2">
        <f t="shared" si="6963"/>
        <v>38493</v>
      </c>
      <c r="Q8003" s="2">
        <f t="shared" si="6940"/>
        <v>100</v>
      </c>
    </row>
    <row r="8004" spans="1:17">
      <c r="A8004" s="12" t="s">
        <v>2624</v>
      </c>
      <c r="B8004" s="12" t="s">
        <v>129</v>
      </c>
      <c r="C8004" s="12" t="s">
        <v>908</v>
      </c>
      <c r="D8004" s="12" t="s">
        <v>2718</v>
      </c>
      <c r="E8004" s="11">
        <v>6112</v>
      </c>
      <c r="F8004" s="12" t="s">
        <v>2723</v>
      </c>
      <c r="G8004" s="84" t="s">
        <v>3110</v>
      </c>
      <c r="H8004" s="13" t="s">
        <v>8</v>
      </c>
      <c r="I8004" s="2">
        <v>46500</v>
      </c>
      <c r="J8004" s="2">
        <v>46500</v>
      </c>
      <c r="K8004" s="2">
        <v>0</v>
      </c>
      <c r="L8004" s="2">
        <f t="shared" si="6961"/>
        <v>20000</v>
      </c>
      <c r="M8004" s="2"/>
      <c r="N8004" s="2"/>
      <c r="O8004" s="2">
        <v>20000</v>
      </c>
      <c r="P8004" s="2">
        <f t="shared" si="6963"/>
        <v>20000</v>
      </c>
      <c r="Q8004" s="2">
        <f t="shared" si="6940"/>
        <v>43.01075268817204</v>
      </c>
    </row>
    <row r="8005" spans="1:17">
      <c r="A8005" s="12" t="s">
        <v>2624</v>
      </c>
      <c r="B8005" s="12" t="s">
        <v>129</v>
      </c>
      <c r="C8005" s="12" t="s">
        <v>908</v>
      </c>
      <c r="D8005" s="12" t="s">
        <v>2718</v>
      </c>
      <c r="E8005" s="11">
        <v>6112</v>
      </c>
      <c r="F8005" s="12" t="s">
        <v>2724</v>
      </c>
      <c r="G8005" s="84" t="s">
        <v>3110</v>
      </c>
      <c r="H8005" s="13" t="s">
        <v>6</v>
      </c>
      <c r="I8005" s="2">
        <v>12000</v>
      </c>
      <c r="J8005" s="2">
        <v>12000</v>
      </c>
      <c r="K8005" s="2">
        <v>12000</v>
      </c>
      <c r="L8005" s="2">
        <f t="shared" si="6961"/>
        <v>0</v>
      </c>
      <c r="M8005" s="2"/>
      <c r="N8005" s="2"/>
      <c r="O8005" s="2"/>
      <c r="P8005" s="2">
        <f t="shared" si="6963"/>
        <v>12000</v>
      </c>
      <c r="Q8005" s="2">
        <f t="shared" si="6940"/>
        <v>100</v>
      </c>
    </row>
    <row r="8006" spans="1:17">
      <c r="A8006" s="12" t="s">
        <v>2624</v>
      </c>
      <c r="B8006" s="12" t="s">
        <v>129</v>
      </c>
      <c r="C8006" s="12" t="s">
        <v>908</v>
      </c>
      <c r="D8006" s="12" t="s">
        <v>2718</v>
      </c>
      <c r="E8006" s="18" t="s">
        <v>13</v>
      </c>
      <c r="F8006" s="18" t="s">
        <v>0</v>
      </c>
      <c r="G8006" s="81" t="s">
        <v>0</v>
      </c>
      <c r="H8006" s="18" t="s">
        <v>14</v>
      </c>
      <c r="I8006" s="3">
        <v>311950</v>
      </c>
      <c r="J8006" s="3">
        <f t="shared" ref="J8006:K8006" si="6969">SUM(J8007)</f>
        <v>309900</v>
      </c>
      <c r="K8006" s="3">
        <f t="shared" si="6969"/>
        <v>160695</v>
      </c>
      <c r="L8006" s="3">
        <f t="shared" si="6961"/>
        <v>0</v>
      </c>
      <c r="M8006" s="3">
        <f t="shared" ref="M8006:O8006" si="6970">SUM(M8007)</f>
        <v>0</v>
      </c>
      <c r="N8006" s="3">
        <f t="shared" si="6970"/>
        <v>0</v>
      </c>
      <c r="O8006" s="3">
        <f t="shared" si="6970"/>
        <v>0</v>
      </c>
      <c r="P8006" s="3">
        <f t="shared" si="6963"/>
        <v>160695</v>
      </c>
      <c r="Q8006" s="3">
        <f t="shared" si="6940"/>
        <v>51.853823814133591</v>
      </c>
    </row>
    <row r="8007" spans="1:17">
      <c r="A8007" s="12" t="s">
        <v>2624</v>
      </c>
      <c r="B8007" s="12" t="s">
        <v>129</v>
      </c>
      <c r="C8007" s="12" t="s">
        <v>908</v>
      </c>
      <c r="D8007" s="12" t="s">
        <v>2718</v>
      </c>
      <c r="E8007" s="11">
        <v>6121</v>
      </c>
      <c r="F8007" s="12"/>
      <c r="G8007" s="84" t="s">
        <v>3110</v>
      </c>
      <c r="H8007" s="13" t="s">
        <v>15</v>
      </c>
      <c r="I8007" s="2">
        <v>311950</v>
      </c>
      <c r="J8007" s="2">
        <v>309900</v>
      </c>
      <c r="K8007" s="2">
        <v>160695</v>
      </c>
      <c r="L8007" s="2">
        <f t="shared" si="6961"/>
        <v>0</v>
      </c>
      <c r="M8007" s="2"/>
      <c r="N8007" s="2"/>
      <c r="O8007" s="2"/>
      <c r="P8007" s="2">
        <f t="shared" si="6963"/>
        <v>160695</v>
      </c>
      <c r="Q8007" s="2">
        <f t="shared" si="6940"/>
        <v>51.853823814133591</v>
      </c>
    </row>
    <row r="8008" spans="1:17">
      <c r="A8008" s="12" t="s">
        <v>2624</v>
      </c>
      <c r="B8008" s="12" t="s">
        <v>129</v>
      </c>
      <c r="C8008" s="12" t="s">
        <v>908</v>
      </c>
      <c r="D8008" s="12" t="s">
        <v>2718</v>
      </c>
      <c r="E8008" s="18" t="s">
        <v>16</v>
      </c>
      <c r="F8008" s="18" t="s">
        <v>0</v>
      </c>
      <c r="G8008" s="81" t="s">
        <v>0</v>
      </c>
      <c r="H8008" s="18" t="s">
        <v>17</v>
      </c>
      <c r="I8008" s="3">
        <v>247195</v>
      </c>
      <c r="J8008" s="3">
        <f t="shared" ref="J8008:K8008" si="6971">SUM(J8009:J8016)</f>
        <v>172022</v>
      </c>
      <c r="K8008" s="3">
        <f t="shared" si="6971"/>
        <v>120541</v>
      </c>
      <c r="L8008" s="3">
        <f t="shared" si="6961"/>
        <v>28554</v>
      </c>
      <c r="M8008" s="3">
        <f t="shared" ref="M8008:O8008" si="6972">SUM(M8009:M8016)</f>
        <v>13900</v>
      </c>
      <c r="N8008" s="3">
        <f t="shared" si="6972"/>
        <v>5900</v>
      </c>
      <c r="O8008" s="3">
        <f t="shared" si="6972"/>
        <v>8754</v>
      </c>
      <c r="P8008" s="3">
        <f t="shared" si="6963"/>
        <v>149095</v>
      </c>
      <c r="Q8008" s="3">
        <f t="shared" si="6940"/>
        <v>86.672053574542801</v>
      </c>
    </row>
    <row r="8009" spans="1:17">
      <c r="A8009" s="12" t="s">
        <v>2624</v>
      </c>
      <c r="B8009" s="12" t="s">
        <v>129</v>
      </c>
      <c r="C8009" s="12" t="s">
        <v>908</v>
      </c>
      <c r="D8009" s="12" t="s">
        <v>2718</v>
      </c>
      <c r="E8009" s="11">
        <v>6131</v>
      </c>
      <c r="F8009" s="12"/>
      <c r="G8009" s="84" t="s">
        <v>3110</v>
      </c>
      <c r="H8009" s="13" t="s">
        <v>18</v>
      </c>
      <c r="I8009" s="2">
        <v>10000</v>
      </c>
      <c r="J8009" s="2">
        <v>0</v>
      </c>
      <c r="K8009" s="2">
        <v>0</v>
      </c>
      <c r="L8009" s="2">
        <f t="shared" si="6961"/>
        <v>0</v>
      </c>
      <c r="M8009" s="2"/>
      <c r="N8009" s="2"/>
      <c r="O8009" s="2"/>
      <c r="P8009" s="2">
        <f t="shared" si="6963"/>
        <v>0</v>
      </c>
      <c r="Q8009" s="2" t="str">
        <f t="shared" si="6940"/>
        <v>-</v>
      </c>
    </row>
    <row r="8010" spans="1:17">
      <c r="A8010" s="12" t="s">
        <v>2624</v>
      </c>
      <c r="B8010" s="12" t="s">
        <v>129</v>
      </c>
      <c r="C8010" s="12" t="s">
        <v>908</v>
      </c>
      <c r="D8010" s="12" t="s">
        <v>2718</v>
      </c>
      <c r="E8010" s="11">
        <v>6132</v>
      </c>
      <c r="F8010" s="12"/>
      <c r="G8010" s="84" t="s">
        <v>3110</v>
      </c>
      <c r="H8010" s="13" t="s">
        <v>19</v>
      </c>
      <c r="I8010" s="2">
        <v>50000</v>
      </c>
      <c r="J8010" s="2">
        <v>35000</v>
      </c>
      <c r="K8010" s="2">
        <v>30000</v>
      </c>
      <c r="L8010" s="2">
        <f t="shared" si="6961"/>
        <v>5000</v>
      </c>
      <c r="M8010" s="2">
        <v>5000</v>
      </c>
      <c r="N8010" s="2"/>
      <c r="O8010" s="2"/>
      <c r="P8010" s="2">
        <f t="shared" si="6963"/>
        <v>35000</v>
      </c>
      <c r="Q8010" s="2">
        <f t="shared" si="6940"/>
        <v>100</v>
      </c>
    </row>
    <row r="8011" spans="1:17">
      <c r="A8011" s="12" t="s">
        <v>2624</v>
      </c>
      <c r="B8011" s="12" t="s">
        <v>129</v>
      </c>
      <c r="C8011" s="12" t="s">
        <v>908</v>
      </c>
      <c r="D8011" s="12" t="s">
        <v>2718</v>
      </c>
      <c r="E8011" s="11">
        <v>6133</v>
      </c>
      <c r="F8011" s="12"/>
      <c r="G8011" s="84" t="s">
        <v>3110</v>
      </c>
      <c r="H8011" s="13" t="s">
        <v>20</v>
      </c>
      <c r="I8011" s="2">
        <v>12000</v>
      </c>
      <c r="J8011" s="2">
        <v>7000</v>
      </c>
      <c r="K8011" s="2">
        <v>7000</v>
      </c>
      <c r="L8011" s="2">
        <f t="shared" si="6961"/>
        <v>0</v>
      </c>
      <c r="M8011" s="2"/>
      <c r="N8011" s="2"/>
      <c r="O8011" s="2"/>
      <c r="P8011" s="2">
        <f t="shared" si="6963"/>
        <v>7000</v>
      </c>
      <c r="Q8011" s="2">
        <f t="shared" si="6940"/>
        <v>100</v>
      </c>
    </row>
    <row r="8012" spans="1:17">
      <c r="A8012" s="12" t="s">
        <v>2624</v>
      </c>
      <c r="B8012" s="12" t="s">
        <v>129</v>
      </c>
      <c r="C8012" s="12" t="s">
        <v>908</v>
      </c>
      <c r="D8012" s="12" t="s">
        <v>2718</v>
      </c>
      <c r="E8012" s="11">
        <v>6134</v>
      </c>
      <c r="F8012" s="12"/>
      <c r="G8012" s="84" t="s">
        <v>3110</v>
      </c>
      <c r="H8012" s="13" t="s">
        <v>21</v>
      </c>
      <c r="I8012" s="2">
        <v>10000</v>
      </c>
      <c r="J8012" s="2">
        <v>5000</v>
      </c>
      <c r="K8012" s="2">
        <v>5000</v>
      </c>
      <c r="L8012" s="2">
        <f t="shared" si="6961"/>
        <v>0</v>
      </c>
      <c r="M8012" s="2"/>
      <c r="N8012" s="2"/>
      <c r="O8012" s="2"/>
      <c r="P8012" s="2">
        <f t="shared" si="6963"/>
        <v>5000</v>
      </c>
      <c r="Q8012" s="2">
        <f t="shared" si="6940"/>
        <v>100</v>
      </c>
    </row>
    <row r="8013" spans="1:17">
      <c r="A8013" s="12" t="s">
        <v>2624</v>
      </c>
      <c r="B8013" s="12" t="s">
        <v>129</v>
      </c>
      <c r="C8013" s="12" t="s">
        <v>908</v>
      </c>
      <c r="D8013" s="12" t="s">
        <v>2718</v>
      </c>
      <c r="E8013" s="11">
        <v>6136</v>
      </c>
      <c r="F8013" s="12"/>
      <c r="G8013" s="84" t="s">
        <v>3110</v>
      </c>
      <c r="H8013" s="13" t="s">
        <v>23</v>
      </c>
      <c r="I8013" s="2">
        <v>55000</v>
      </c>
      <c r="J8013" s="2">
        <v>55000</v>
      </c>
      <c r="K8013" s="2">
        <v>31400</v>
      </c>
      <c r="L8013" s="2">
        <f t="shared" si="6961"/>
        <v>10500</v>
      </c>
      <c r="M8013" s="2">
        <v>3500</v>
      </c>
      <c r="N8013" s="2">
        <v>3500</v>
      </c>
      <c r="O8013" s="2">
        <v>3500</v>
      </c>
      <c r="P8013" s="2">
        <f t="shared" si="6963"/>
        <v>41900</v>
      </c>
      <c r="Q8013" s="2">
        <f t="shared" si="6940"/>
        <v>76.181818181818187</v>
      </c>
    </row>
    <row r="8014" spans="1:17">
      <c r="A8014" s="12" t="s">
        <v>2624</v>
      </c>
      <c r="B8014" s="12" t="s">
        <v>129</v>
      </c>
      <c r="C8014" s="12" t="s">
        <v>908</v>
      </c>
      <c r="D8014" s="12" t="s">
        <v>2718</v>
      </c>
      <c r="E8014" s="11">
        <v>6137</v>
      </c>
      <c r="F8014" s="12"/>
      <c r="G8014" s="84" t="s">
        <v>3110</v>
      </c>
      <c r="H8014" s="13" t="s">
        <v>24</v>
      </c>
      <c r="I8014" s="2">
        <v>13000</v>
      </c>
      <c r="J8014" s="2">
        <v>8000</v>
      </c>
      <c r="K8014" s="2">
        <v>5000</v>
      </c>
      <c r="L8014" s="2">
        <f t="shared" si="6961"/>
        <v>3000</v>
      </c>
      <c r="M8014" s="2">
        <v>3000</v>
      </c>
      <c r="N8014" s="2"/>
      <c r="O8014" s="2"/>
      <c r="P8014" s="2">
        <f t="shared" si="6963"/>
        <v>8000</v>
      </c>
      <c r="Q8014" s="2">
        <f t="shared" si="6940"/>
        <v>100</v>
      </c>
    </row>
    <row r="8015" spans="1:17">
      <c r="A8015" s="12" t="s">
        <v>2624</v>
      </c>
      <c r="B8015" s="12" t="s">
        <v>129</v>
      </c>
      <c r="C8015" s="12" t="s">
        <v>908</v>
      </c>
      <c r="D8015" s="12" t="s">
        <v>2718</v>
      </c>
      <c r="E8015" s="11">
        <v>6138</v>
      </c>
      <c r="F8015" s="12"/>
      <c r="G8015" s="84" t="s">
        <v>3110</v>
      </c>
      <c r="H8015" s="13" t="s">
        <v>25</v>
      </c>
      <c r="I8015" s="2">
        <v>13000</v>
      </c>
      <c r="J8015" s="2">
        <v>10000</v>
      </c>
      <c r="K8015" s="2">
        <v>7200</v>
      </c>
      <c r="L8015" s="2">
        <f t="shared" si="6961"/>
        <v>2800</v>
      </c>
      <c r="M8015" s="2">
        <v>1400</v>
      </c>
      <c r="N8015" s="2">
        <v>1400</v>
      </c>
      <c r="O8015" s="2"/>
      <c r="P8015" s="2">
        <f t="shared" si="6963"/>
        <v>10000</v>
      </c>
      <c r="Q8015" s="2">
        <f t="shared" si="6940"/>
        <v>100</v>
      </c>
    </row>
    <row r="8016" spans="1:17">
      <c r="A8016" s="17" t="s">
        <v>2624</v>
      </c>
      <c r="B8016" s="17" t="s">
        <v>129</v>
      </c>
      <c r="C8016" s="17" t="s">
        <v>908</v>
      </c>
      <c r="D8016" s="17" t="s">
        <v>2718</v>
      </c>
      <c r="E8016" s="17" t="s">
        <v>99</v>
      </c>
      <c r="F8016" s="12" t="s">
        <v>0</v>
      </c>
      <c r="G8016" s="84" t="s">
        <v>0</v>
      </c>
      <c r="H8016" s="18" t="s">
        <v>26</v>
      </c>
      <c r="I8016" s="3">
        <v>84195</v>
      </c>
      <c r="J8016" s="3">
        <f t="shared" ref="J8016:K8016" si="6973">SUM(J8017:J8018)</f>
        <v>52022</v>
      </c>
      <c r="K8016" s="3">
        <f t="shared" si="6973"/>
        <v>34941</v>
      </c>
      <c r="L8016" s="3">
        <f t="shared" si="6961"/>
        <v>7254</v>
      </c>
      <c r="M8016" s="3">
        <f t="shared" ref="M8016:O8016" si="6974">SUM(M8017:M8018)</f>
        <v>1000</v>
      </c>
      <c r="N8016" s="3">
        <f t="shared" si="6974"/>
        <v>1000</v>
      </c>
      <c r="O8016" s="3">
        <f t="shared" si="6974"/>
        <v>5254</v>
      </c>
      <c r="P8016" s="3">
        <f t="shared" si="6963"/>
        <v>42195</v>
      </c>
      <c r="Q8016" s="3">
        <f t="shared" si="6940"/>
        <v>81.109915035946329</v>
      </c>
    </row>
    <row r="8017" spans="1:17">
      <c r="A8017" s="12" t="s">
        <v>2624</v>
      </c>
      <c r="B8017" s="12" t="s">
        <v>129</v>
      </c>
      <c r="C8017" s="12" t="s">
        <v>908</v>
      </c>
      <c r="D8017" s="12" t="s">
        <v>2718</v>
      </c>
      <c r="E8017" s="11">
        <v>6139</v>
      </c>
      <c r="F8017" s="12"/>
      <c r="G8017" s="84" t="s">
        <v>3110</v>
      </c>
      <c r="H8017" s="13" t="s">
        <v>26</v>
      </c>
      <c r="I8017" s="2">
        <v>75000</v>
      </c>
      <c r="J8017" s="2">
        <v>44827</v>
      </c>
      <c r="K8017" s="2">
        <v>30000</v>
      </c>
      <c r="L8017" s="2">
        <f t="shared" si="6961"/>
        <v>5000</v>
      </c>
      <c r="M8017" s="2">
        <v>0</v>
      </c>
      <c r="N8017" s="2">
        <v>0</v>
      </c>
      <c r="O8017" s="2">
        <v>5000</v>
      </c>
      <c r="P8017" s="2">
        <f t="shared" si="6963"/>
        <v>35000</v>
      </c>
      <c r="Q8017" s="2">
        <f t="shared" si="6940"/>
        <v>78.077944096192027</v>
      </c>
    </row>
    <row r="8018" spans="1:17">
      <c r="A8018" s="12" t="s">
        <v>2624</v>
      </c>
      <c r="B8018" s="12" t="s">
        <v>129</v>
      </c>
      <c r="C8018" s="12" t="s">
        <v>908</v>
      </c>
      <c r="D8018" s="12" t="s">
        <v>2718</v>
      </c>
      <c r="E8018" s="11">
        <v>6139</v>
      </c>
      <c r="F8018" s="12" t="s">
        <v>2725</v>
      </c>
      <c r="G8018" s="84" t="s">
        <v>3110</v>
      </c>
      <c r="H8018" s="13" t="s">
        <v>108</v>
      </c>
      <c r="I8018" s="2">
        <v>9195</v>
      </c>
      <c r="J8018" s="2">
        <v>7195</v>
      </c>
      <c r="K8018" s="2">
        <v>4941</v>
      </c>
      <c r="L8018" s="2">
        <f t="shared" si="6961"/>
        <v>2254</v>
      </c>
      <c r="M8018" s="2">
        <v>1000</v>
      </c>
      <c r="N8018" s="2">
        <v>1000</v>
      </c>
      <c r="O8018" s="2">
        <v>254</v>
      </c>
      <c r="P8018" s="2">
        <f t="shared" si="6963"/>
        <v>7195</v>
      </c>
      <c r="Q8018" s="2">
        <f t="shared" si="6940"/>
        <v>100</v>
      </c>
    </row>
    <row r="8019" spans="1:17" ht="22.5">
      <c r="A8019" s="17" t="s">
        <v>0</v>
      </c>
      <c r="B8019" s="17" t="s">
        <v>0</v>
      </c>
      <c r="C8019" s="17" t="s">
        <v>0</v>
      </c>
      <c r="D8019" s="18" t="s">
        <v>0</v>
      </c>
      <c r="E8019" s="18" t="s">
        <v>0</v>
      </c>
      <c r="F8019" s="18" t="s">
        <v>0</v>
      </c>
      <c r="G8019" s="81" t="s">
        <v>0</v>
      </c>
      <c r="H8019" s="24" t="s">
        <v>36</v>
      </c>
      <c r="I8019" s="29">
        <v>500</v>
      </c>
      <c r="J8019" s="29">
        <f t="shared" ref="J8019:K8020" si="6975">SUM(J8020)</f>
        <v>500</v>
      </c>
      <c r="K8019" s="29">
        <f t="shared" si="6975"/>
        <v>0</v>
      </c>
      <c r="L8019" s="29">
        <f t="shared" si="6961"/>
        <v>0</v>
      </c>
      <c r="M8019" s="29">
        <f t="shared" ref="M8019:O8020" si="6976">SUM(M8020)</f>
        <v>0</v>
      </c>
      <c r="N8019" s="29">
        <f t="shared" si="6976"/>
        <v>0</v>
      </c>
      <c r="O8019" s="29">
        <f t="shared" si="6976"/>
        <v>0</v>
      </c>
      <c r="P8019" s="29">
        <f t="shared" si="6963"/>
        <v>0</v>
      </c>
      <c r="Q8019" s="29">
        <f t="shared" si="6940"/>
        <v>0</v>
      </c>
    </row>
    <row r="8020" spans="1:17">
      <c r="A8020" s="12" t="s">
        <v>2624</v>
      </c>
      <c r="B8020" s="12" t="s">
        <v>129</v>
      </c>
      <c r="C8020" s="12" t="s">
        <v>908</v>
      </c>
      <c r="D8020" s="12" t="s">
        <v>2718</v>
      </c>
      <c r="E8020" s="18" t="s">
        <v>28</v>
      </c>
      <c r="F8020" s="18" t="s">
        <v>0</v>
      </c>
      <c r="G8020" s="81" t="s">
        <v>0</v>
      </c>
      <c r="H8020" s="18" t="s">
        <v>29</v>
      </c>
      <c r="I8020" s="3">
        <v>500</v>
      </c>
      <c r="J8020" s="3">
        <f t="shared" si="6975"/>
        <v>500</v>
      </c>
      <c r="K8020" s="3">
        <f t="shared" si="6975"/>
        <v>0</v>
      </c>
      <c r="L8020" s="3">
        <f t="shared" si="6961"/>
        <v>0</v>
      </c>
      <c r="M8020" s="3">
        <f t="shared" si="6976"/>
        <v>0</v>
      </c>
      <c r="N8020" s="3">
        <f t="shared" si="6976"/>
        <v>0</v>
      </c>
      <c r="O8020" s="3">
        <f t="shared" si="6976"/>
        <v>0</v>
      </c>
      <c r="P8020" s="3">
        <f t="shared" si="6963"/>
        <v>0</v>
      </c>
      <c r="Q8020" s="3">
        <f t="shared" si="6940"/>
        <v>0</v>
      </c>
    </row>
    <row r="8021" spans="1:17">
      <c r="A8021" s="12" t="s">
        <v>2624</v>
      </c>
      <c r="B8021" s="12" t="s">
        <v>129</v>
      </c>
      <c r="C8021" s="12" t="s">
        <v>908</v>
      </c>
      <c r="D8021" s="12" t="s">
        <v>2718</v>
      </c>
      <c r="E8021" s="11">
        <v>6148</v>
      </c>
      <c r="F8021" s="12"/>
      <c r="G8021" s="84" t="s">
        <v>3110</v>
      </c>
      <c r="H8021" s="13" t="s">
        <v>35</v>
      </c>
      <c r="I8021" s="2">
        <v>500</v>
      </c>
      <c r="J8021" s="2">
        <v>500</v>
      </c>
      <c r="K8021" s="2">
        <v>0</v>
      </c>
      <c r="L8021" s="2">
        <f t="shared" si="6961"/>
        <v>0</v>
      </c>
      <c r="M8021" s="2"/>
      <c r="N8021" s="2"/>
      <c r="O8021" s="2"/>
      <c r="P8021" s="2">
        <f t="shared" si="6963"/>
        <v>0</v>
      </c>
      <c r="Q8021" s="2">
        <f t="shared" si="6940"/>
        <v>0</v>
      </c>
    </row>
    <row r="8022" spans="1:17" ht="22.5">
      <c r="A8022" s="17" t="s">
        <v>0</v>
      </c>
      <c r="B8022" s="17" t="s">
        <v>0</v>
      </c>
      <c r="C8022" s="17" t="s">
        <v>0</v>
      </c>
      <c r="D8022" s="18" t="s">
        <v>0</v>
      </c>
      <c r="E8022" s="18" t="s">
        <v>0</v>
      </c>
      <c r="F8022" s="18" t="s">
        <v>0</v>
      </c>
      <c r="G8022" s="81" t="s">
        <v>0</v>
      </c>
      <c r="H8022" s="24" t="s">
        <v>58</v>
      </c>
      <c r="I8022" s="29">
        <v>110000</v>
      </c>
      <c r="J8022" s="29">
        <f t="shared" ref="J8022:K8023" si="6977">SUM(J8023)</f>
        <v>0</v>
      </c>
      <c r="K8022" s="29">
        <f t="shared" si="6977"/>
        <v>0</v>
      </c>
      <c r="L8022" s="29">
        <f t="shared" si="6961"/>
        <v>0</v>
      </c>
      <c r="M8022" s="29">
        <f t="shared" ref="M8022:O8023" si="6978">SUM(M8023)</f>
        <v>0</v>
      </c>
      <c r="N8022" s="29">
        <f t="shared" si="6978"/>
        <v>0</v>
      </c>
      <c r="O8022" s="29">
        <f t="shared" si="6978"/>
        <v>0</v>
      </c>
      <c r="P8022" s="29">
        <f t="shared" si="6963"/>
        <v>0</v>
      </c>
      <c r="Q8022" s="29" t="str">
        <f t="shared" si="6940"/>
        <v>-</v>
      </c>
    </row>
    <row r="8023" spans="1:17">
      <c r="A8023" s="12" t="s">
        <v>2624</v>
      </c>
      <c r="B8023" s="12" t="s">
        <v>129</v>
      </c>
      <c r="C8023" s="12" t="s">
        <v>908</v>
      </c>
      <c r="D8023" s="12" t="s">
        <v>2718</v>
      </c>
      <c r="E8023" s="18" t="s">
        <v>50</v>
      </c>
      <c r="F8023" s="18" t="s">
        <v>0</v>
      </c>
      <c r="G8023" s="81" t="s">
        <v>0</v>
      </c>
      <c r="H8023" s="18" t="s">
        <v>51</v>
      </c>
      <c r="I8023" s="3">
        <v>110000</v>
      </c>
      <c r="J8023" s="3">
        <f t="shared" si="6977"/>
        <v>0</v>
      </c>
      <c r="K8023" s="3">
        <f t="shared" si="6977"/>
        <v>0</v>
      </c>
      <c r="L8023" s="3">
        <f t="shared" si="6961"/>
        <v>0</v>
      </c>
      <c r="M8023" s="3">
        <f t="shared" si="6978"/>
        <v>0</v>
      </c>
      <c r="N8023" s="3">
        <f t="shared" si="6978"/>
        <v>0</v>
      </c>
      <c r="O8023" s="3">
        <f t="shared" si="6978"/>
        <v>0</v>
      </c>
      <c r="P8023" s="3">
        <f t="shared" si="6963"/>
        <v>0</v>
      </c>
      <c r="Q8023" s="3" t="str">
        <f t="shared" si="6940"/>
        <v>-</v>
      </c>
    </row>
    <row r="8024" spans="1:17">
      <c r="A8024" s="12" t="s">
        <v>2624</v>
      </c>
      <c r="B8024" s="12" t="s">
        <v>129</v>
      </c>
      <c r="C8024" s="12" t="s">
        <v>908</v>
      </c>
      <c r="D8024" s="12" t="s">
        <v>2718</v>
      </c>
      <c r="E8024" s="11">
        <v>8213</v>
      </c>
      <c r="F8024" s="12"/>
      <c r="G8024" s="84" t="s">
        <v>3110</v>
      </c>
      <c r="H8024" s="13" t="s">
        <v>54</v>
      </c>
      <c r="I8024" s="2">
        <v>110000</v>
      </c>
      <c r="J8024" s="2">
        <v>0</v>
      </c>
      <c r="K8024" s="2">
        <v>0</v>
      </c>
      <c r="L8024" s="2">
        <f t="shared" si="6961"/>
        <v>0</v>
      </c>
      <c r="M8024" s="2"/>
      <c r="N8024" s="2"/>
      <c r="O8024" s="2"/>
      <c r="P8024" s="2">
        <f t="shared" si="6963"/>
        <v>0</v>
      </c>
      <c r="Q8024" s="2" t="str">
        <f t="shared" si="6940"/>
        <v>-</v>
      </c>
    </row>
    <row r="8025" spans="1:17">
      <c r="A8025" s="13" t="s">
        <v>0</v>
      </c>
      <c r="B8025" s="13" t="s">
        <v>0</v>
      </c>
      <c r="C8025" s="13" t="s">
        <v>0</v>
      </c>
      <c r="D8025" s="13" t="s">
        <v>0</v>
      </c>
      <c r="E8025" s="13" t="s">
        <v>0</v>
      </c>
      <c r="F8025" s="13" t="s">
        <v>0</v>
      </c>
      <c r="G8025" s="84" t="s">
        <v>0</v>
      </c>
      <c r="H8025" s="24" t="s">
        <v>2726</v>
      </c>
      <c r="I8025" s="29">
        <v>3908365</v>
      </c>
      <c r="J8025" s="29">
        <f t="shared" ref="J8025:K8025" si="6979">SUM(J8022,J8019,J7997)</f>
        <v>3706315</v>
      </c>
      <c r="K8025" s="29">
        <f t="shared" si="6979"/>
        <v>1964210</v>
      </c>
      <c r="L8025" s="29">
        <f t="shared" si="6961"/>
        <v>864754</v>
      </c>
      <c r="M8025" s="29">
        <f t="shared" ref="M8025:O8025" si="6980">SUM(M8022,M8019,M7997)</f>
        <v>289500</v>
      </c>
      <c r="N8025" s="29">
        <f t="shared" si="6980"/>
        <v>270900</v>
      </c>
      <c r="O8025" s="29">
        <f t="shared" si="6980"/>
        <v>304354</v>
      </c>
      <c r="P8025" s="29">
        <f t="shared" si="6963"/>
        <v>2828964</v>
      </c>
      <c r="Q8025" s="29">
        <f t="shared" si="6940"/>
        <v>76.32821279356989</v>
      </c>
    </row>
    <row r="8026" spans="1:17" ht="15.75" thickBot="1">
      <c r="A8026" s="13" t="s">
        <v>0</v>
      </c>
      <c r="B8026" s="13" t="s">
        <v>0</v>
      </c>
      <c r="C8026" s="13" t="s">
        <v>0</v>
      </c>
      <c r="D8026" s="13" t="s">
        <v>0</v>
      </c>
      <c r="E8026" s="13" t="s">
        <v>0</v>
      </c>
      <c r="F8026" s="13" t="s">
        <v>0</v>
      </c>
      <c r="G8026" s="84" t="s">
        <v>0</v>
      </c>
      <c r="H8026" s="18" t="s">
        <v>125</v>
      </c>
      <c r="I8026" s="3">
        <v>67</v>
      </c>
      <c r="J8026" s="3">
        <v>67</v>
      </c>
      <c r="K8026" s="3">
        <v>0</v>
      </c>
      <c r="L8026" s="3">
        <f t="shared" si="6961"/>
        <v>0</v>
      </c>
      <c r="M8026" s="3"/>
      <c r="N8026" s="3"/>
      <c r="O8026" s="3"/>
      <c r="P8026" s="3">
        <f t="shared" si="6963"/>
        <v>0</v>
      </c>
      <c r="Q8026" s="3">
        <f t="shared" si="6940"/>
        <v>0</v>
      </c>
    </row>
    <row r="8027" spans="1:17" ht="45.75" thickBot="1">
      <c r="A8027" s="109" t="s">
        <v>0</v>
      </c>
      <c r="B8027" s="109" t="s">
        <v>0</v>
      </c>
      <c r="C8027" s="109" t="s">
        <v>0</v>
      </c>
      <c r="D8027" s="109" t="s">
        <v>0</v>
      </c>
      <c r="E8027" s="109" t="s">
        <v>0</v>
      </c>
      <c r="F8027" s="109" t="s">
        <v>0</v>
      </c>
      <c r="G8027" s="121" t="s">
        <v>0</v>
      </c>
      <c r="H8027" s="1" t="s">
        <v>126</v>
      </c>
      <c r="I8027" s="1" t="s">
        <v>3016</v>
      </c>
      <c r="J8027" s="1" t="s">
        <v>3199</v>
      </c>
      <c r="K8027" s="1" t="s">
        <v>3198</v>
      </c>
      <c r="L8027" s="1" t="s">
        <v>3191</v>
      </c>
      <c r="M8027" s="1" t="s">
        <v>3193</v>
      </c>
      <c r="N8027" s="1" t="s">
        <v>3194</v>
      </c>
      <c r="O8027" s="1" t="s">
        <v>3195</v>
      </c>
      <c r="P8027" s="1" t="s">
        <v>3192</v>
      </c>
      <c r="Q8027" s="1" t="s">
        <v>3185</v>
      </c>
    </row>
    <row r="8028" spans="1:17">
      <c r="A8028" s="110"/>
      <c r="B8028" s="110"/>
      <c r="C8028" s="110"/>
      <c r="D8028" s="110"/>
      <c r="E8028" s="110"/>
      <c r="F8028" s="110"/>
      <c r="G8028" s="122"/>
      <c r="H8028" s="26" t="s">
        <v>0</v>
      </c>
      <c r="I8028" s="28">
        <v>1</v>
      </c>
      <c r="J8028" s="28">
        <v>2</v>
      </c>
      <c r="K8028" s="28">
        <v>3</v>
      </c>
      <c r="L8028" s="28" t="s">
        <v>3186</v>
      </c>
      <c r="M8028" s="28">
        <v>5</v>
      </c>
      <c r="N8028" s="28">
        <v>6</v>
      </c>
      <c r="O8028" s="28">
        <v>7</v>
      </c>
      <c r="P8028" s="28" t="s">
        <v>3187</v>
      </c>
      <c r="Q8028" s="28">
        <v>9</v>
      </c>
    </row>
    <row r="8029" spans="1:17">
      <c r="A8029" s="110"/>
      <c r="B8029" s="110"/>
      <c r="C8029" s="110"/>
      <c r="D8029" s="110"/>
      <c r="E8029" s="110"/>
      <c r="F8029" s="110"/>
      <c r="G8029" s="122"/>
      <c r="H8029" s="8" t="s">
        <v>2657</v>
      </c>
      <c r="I8029" s="9">
        <v>3908365</v>
      </c>
      <c r="J8029" s="9">
        <f t="shared" ref="J8029" si="6981">SUM(J8025)</f>
        <v>3706315</v>
      </c>
      <c r="K8029" s="9">
        <f t="shared" ref="K8029" si="6982">SUM(K8025)</f>
        <v>1964210</v>
      </c>
      <c r="L8029" s="9">
        <f t="shared" ref="L8029:L8030" si="6983">M8029+N8029+O8029</f>
        <v>864754</v>
      </c>
      <c r="M8029" s="9">
        <f t="shared" ref="M8029:O8029" si="6984">SUM(M8025)</f>
        <v>289500</v>
      </c>
      <c r="N8029" s="9">
        <f t="shared" si="6984"/>
        <v>270900</v>
      </c>
      <c r="O8029" s="9">
        <f t="shared" si="6984"/>
        <v>304354</v>
      </c>
      <c r="P8029" s="9">
        <f t="shared" ref="P8029:P8030" si="6985">SUM(K8029+L8029)</f>
        <v>2828964</v>
      </c>
      <c r="Q8029" s="9">
        <f t="shared" ref="Q8029:Q8092" si="6986">IF(J8029=0,"-",P8029/J8029*100)</f>
        <v>76.32821279356989</v>
      </c>
    </row>
    <row r="8030" spans="1:17">
      <c r="A8030" s="110"/>
      <c r="B8030" s="110"/>
      <c r="C8030" s="110"/>
      <c r="D8030" s="110"/>
      <c r="E8030" s="110"/>
      <c r="F8030" s="110"/>
      <c r="G8030" s="122"/>
      <c r="H8030" s="10" t="s">
        <v>68</v>
      </c>
      <c r="I8030" s="9">
        <v>3908365</v>
      </c>
      <c r="J8030" s="9">
        <f t="shared" ref="J8030" si="6987">SUM(J8029)</f>
        <v>3706315</v>
      </c>
      <c r="K8030" s="9">
        <f t="shared" ref="K8030" si="6988">SUM(K8029)</f>
        <v>1964210</v>
      </c>
      <c r="L8030" s="9">
        <f t="shared" si="6983"/>
        <v>864754</v>
      </c>
      <c r="M8030" s="9">
        <f t="shared" ref="M8030:O8030" si="6989">SUM(M8029)</f>
        <v>289500</v>
      </c>
      <c r="N8030" s="9">
        <f t="shared" si="6989"/>
        <v>270900</v>
      </c>
      <c r="O8030" s="9">
        <f t="shared" si="6989"/>
        <v>304354</v>
      </c>
      <c r="P8030" s="9">
        <f t="shared" si="6985"/>
        <v>2828964</v>
      </c>
      <c r="Q8030" s="9">
        <f t="shared" si="6986"/>
        <v>76.32821279356989</v>
      </c>
    </row>
    <row r="8031" spans="1:17">
      <c r="A8031" s="111"/>
      <c r="B8031" s="111"/>
      <c r="C8031" s="111"/>
      <c r="D8031" s="111"/>
      <c r="E8031" s="111"/>
      <c r="F8031" s="111"/>
      <c r="G8031" s="123"/>
      <c r="Q8031" t="str">
        <f t="shared" si="6986"/>
        <v>-</v>
      </c>
    </row>
    <row r="8032" spans="1:17" ht="15.75" thickBot="1">
      <c r="A8032" s="13" t="s">
        <v>0</v>
      </c>
      <c r="B8032" s="13" t="s">
        <v>0</v>
      </c>
      <c r="C8032" s="13" t="s">
        <v>0</v>
      </c>
      <c r="D8032" s="13" t="s">
        <v>0</v>
      </c>
      <c r="E8032" s="13" t="s">
        <v>0</v>
      </c>
      <c r="F8032" s="13" t="s">
        <v>0</v>
      </c>
      <c r="G8032" s="84" t="s">
        <v>0</v>
      </c>
      <c r="H8032" s="27" t="s">
        <v>0</v>
      </c>
      <c r="I8032" s="27"/>
      <c r="J8032" s="27"/>
      <c r="K8032" s="27"/>
      <c r="L8032" s="27"/>
      <c r="M8032" s="27"/>
      <c r="N8032" s="27"/>
      <c r="O8032" s="27"/>
      <c r="P8032" s="27"/>
      <c r="Q8032" s="27" t="str">
        <f t="shared" si="6986"/>
        <v>-</v>
      </c>
    </row>
    <row r="8033" spans="1:17" ht="45.75" thickBot="1">
      <c r="A8033" s="1" t="s">
        <v>82</v>
      </c>
      <c r="B8033" s="1" t="s">
        <v>83</v>
      </c>
      <c r="C8033" s="1" t="s">
        <v>84</v>
      </c>
      <c r="D8033" s="19" t="s">
        <v>0</v>
      </c>
      <c r="E8033" s="1" t="s">
        <v>85</v>
      </c>
      <c r="F8033" s="1" t="s">
        <v>86</v>
      </c>
      <c r="G8033" s="82" t="s">
        <v>87</v>
      </c>
      <c r="H8033" s="1" t="s">
        <v>1</v>
      </c>
      <c r="I8033" s="1" t="s">
        <v>3016</v>
      </c>
      <c r="J8033" s="1" t="s">
        <v>3199</v>
      </c>
      <c r="K8033" s="1" t="s">
        <v>3198</v>
      </c>
      <c r="L8033" s="1" t="s">
        <v>3191</v>
      </c>
      <c r="M8033" s="1" t="s">
        <v>3193</v>
      </c>
      <c r="N8033" s="1" t="s">
        <v>3194</v>
      </c>
      <c r="O8033" s="1" t="s">
        <v>3195</v>
      </c>
      <c r="P8033" s="1" t="s">
        <v>3192</v>
      </c>
      <c r="Q8033" s="1" t="s">
        <v>3185</v>
      </c>
    </row>
    <row r="8034" spans="1:17">
      <c r="A8034" s="20" t="s">
        <v>0</v>
      </c>
      <c r="B8034" s="20" t="s">
        <v>0</v>
      </c>
      <c r="C8034" s="20" t="s">
        <v>0</v>
      </c>
      <c r="D8034" s="21" t="s">
        <v>0</v>
      </c>
      <c r="E8034" s="21" t="s">
        <v>0</v>
      </c>
      <c r="F8034" s="22" t="s">
        <v>0</v>
      </c>
      <c r="G8034" s="83" t="s">
        <v>0</v>
      </c>
      <c r="H8034" s="23" t="s">
        <v>0</v>
      </c>
      <c r="I8034" s="28">
        <v>1</v>
      </c>
      <c r="J8034" s="28">
        <v>2</v>
      </c>
      <c r="K8034" s="28">
        <v>3</v>
      </c>
      <c r="L8034" s="28" t="s">
        <v>3186</v>
      </c>
      <c r="M8034" s="28">
        <v>5</v>
      </c>
      <c r="N8034" s="28">
        <v>6</v>
      </c>
      <c r="O8034" s="28">
        <v>7</v>
      </c>
      <c r="P8034" s="28" t="s">
        <v>3187</v>
      </c>
      <c r="Q8034" s="28">
        <v>9</v>
      </c>
    </row>
    <row r="8035" spans="1:17">
      <c r="A8035" s="17" t="s">
        <v>2624</v>
      </c>
      <c r="B8035" s="17" t="s">
        <v>129</v>
      </c>
      <c r="C8035" s="12" t="s">
        <v>332</v>
      </c>
      <c r="D8035" s="12" t="s">
        <v>2727</v>
      </c>
      <c r="E8035" s="18" t="s">
        <v>0</v>
      </c>
      <c r="F8035" s="18" t="s">
        <v>0</v>
      </c>
      <c r="G8035" s="81" t="s">
        <v>0</v>
      </c>
      <c r="H8035" s="18" t="s">
        <v>2728</v>
      </c>
      <c r="I8035" s="11"/>
      <c r="J8035" s="11"/>
      <c r="K8035" s="11"/>
      <c r="L8035" s="11"/>
      <c r="M8035" s="11"/>
      <c r="N8035" s="11"/>
      <c r="O8035" s="11"/>
      <c r="P8035" s="11"/>
      <c r="Q8035" s="11" t="str">
        <f t="shared" si="6986"/>
        <v>-</v>
      </c>
    </row>
    <row r="8036" spans="1:17" ht="22.5">
      <c r="A8036" s="17" t="s">
        <v>0</v>
      </c>
      <c r="B8036" s="17" t="s">
        <v>0</v>
      </c>
      <c r="C8036" s="17" t="s">
        <v>0</v>
      </c>
      <c r="D8036" s="18" t="s">
        <v>0</v>
      </c>
      <c r="E8036" s="18" t="s">
        <v>0</v>
      </c>
      <c r="F8036" s="18" t="s">
        <v>0</v>
      </c>
      <c r="G8036" s="81" t="s">
        <v>0</v>
      </c>
      <c r="H8036" s="24" t="s">
        <v>27</v>
      </c>
      <c r="I8036" s="29">
        <v>4594800</v>
      </c>
      <c r="J8036" s="29">
        <f t="shared" ref="J8036" si="6990">SUM(J8037,J8045,J8047)</f>
        <v>4381800</v>
      </c>
      <c r="K8036" s="29">
        <f t="shared" ref="K8036" si="6991">SUM(K8037,K8045,K8047)</f>
        <v>2208999</v>
      </c>
      <c r="L8036" s="29">
        <f t="shared" ref="L8036:L8070" si="6992">M8036+N8036+O8036</f>
        <v>1051850</v>
      </c>
      <c r="M8036" s="29">
        <f t="shared" ref="M8036:O8036" si="6993">SUM(M8037,M8045,M8047)</f>
        <v>357000</v>
      </c>
      <c r="N8036" s="29">
        <f t="shared" si="6993"/>
        <v>337350</v>
      </c>
      <c r="O8036" s="29">
        <f t="shared" si="6993"/>
        <v>357500</v>
      </c>
      <c r="P8036" s="29">
        <f t="shared" ref="P8036:P8070" si="6994">SUM(K8036+L8036)</f>
        <v>3260849</v>
      </c>
      <c r="Q8036" s="29">
        <f t="shared" si="6986"/>
        <v>74.418024556118496</v>
      </c>
    </row>
    <row r="8037" spans="1:17">
      <c r="A8037" s="12" t="s">
        <v>2624</v>
      </c>
      <c r="B8037" s="12" t="s">
        <v>129</v>
      </c>
      <c r="C8037" s="12" t="s">
        <v>332</v>
      </c>
      <c r="D8037" s="12" t="s">
        <v>2727</v>
      </c>
      <c r="E8037" s="18" t="s">
        <v>2</v>
      </c>
      <c r="F8037" s="18" t="s">
        <v>0</v>
      </c>
      <c r="G8037" s="81" t="s">
        <v>0</v>
      </c>
      <c r="H8037" s="18" t="s">
        <v>3</v>
      </c>
      <c r="I8037" s="3">
        <v>3785300</v>
      </c>
      <c r="J8037" s="3">
        <f t="shared" ref="J8037" si="6995">SUM(J8038:J8039)</f>
        <v>3678569</v>
      </c>
      <c r="K8037" s="3">
        <f t="shared" ref="K8037" si="6996">SUM(K8038:K8039)</f>
        <v>1846971</v>
      </c>
      <c r="L8037" s="3">
        <f t="shared" si="6992"/>
        <v>894350</v>
      </c>
      <c r="M8037" s="3">
        <f t="shared" ref="M8037:O8037" si="6997">SUM(M8038:M8039)</f>
        <v>303500</v>
      </c>
      <c r="N8037" s="3">
        <f t="shared" si="6997"/>
        <v>285350</v>
      </c>
      <c r="O8037" s="3">
        <f t="shared" si="6997"/>
        <v>305500</v>
      </c>
      <c r="P8037" s="3">
        <f t="shared" si="6994"/>
        <v>2741321</v>
      </c>
      <c r="Q8037" s="3">
        <f t="shared" si="6986"/>
        <v>74.521396771407581</v>
      </c>
    </row>
    <row r="8038" spans="1:17">
      <c r="A8038" s="12" t="s">
        <v>2624</v>
      </c>
      <c r="B8038" s="12" t="s">
        <v>129</v>
      </c>
      <c r="C8038" s="12" t="s">
        <v>332</v>
      </c>
      <c r="D8038" s="12" t="s">
        <v>2727</v>
      </c>
      <c r="E8038" s="11">
        <v>6111</v>
      </c>
      <c r="F8038" s="12"/>
      <c r="G8038" s="84" t="s">
        <v>3110</v>
      </c>
      <c r="H8038" s="13" t="s">
        <v>4</v>
      </c>
      <c r="I8038" s="2">
        <v>3470000</v>
      </c>
      <c r="J8038" s="2">
        <v>3360000</v>
      </c>
      <c r="K8038" s="2">
        <v>1650858</v>
      </c>
      <c r="L8038" s="2">
        <f t="shared" si="6992"/>
        <v>840000</v>
      </c>
      <c r="M8038" s="2">
        <v>280000</v>
      </c>
      <c r="N8038" s="2">
        <v>280000</v>
      </c>
      <c r="O8038" s="2">
        <v>280000</v>
      </c>
      <c r="P8038" s="2">
        <f t="shared" si="6994"/>
        <v>2490858</v>
      </c>
      <c r="Q8038" s="2">
        <f t="shared" si="6986"/>
        <v>74.132678571428571</v>
      </c>
    </row>
    <row r="8039" spans="1:17">
      <c r="A8039" s="17" t="s">
        <v>2624</v>
      </c>
      <c r="B8039" s="17" t="s">
        <v>129</v>
      </c>
      <c r="C8039" s="17" t="s">
        <v>332</v>
      </c>
      <c r="D8039" s="17" t="s">
        <v>2727</v>
      </c>
      <c r="E8039" s="17" t="s">
        <v>91</v>
      </c>
      <c r="F8039" s="12" t="s">
        <v>0</v>
      </c>
      <c r="G8039" s="84" t="s">
        <v>0</v>
      </c>
      <c r="H8039" s="18" t="s">
        <v>5</v>
      </c>
      <c r="I8039" s="3">
        <v>315300</v>
      </c>
      <c r="J8039" s="3">
        <f t="shared" ref="J8039:K8039" si="6998">SUM(J8040:J8044)</f>
        <v>318569</v>
      </c>
      <c r="K8039" s="3">
        <f t="shared" si="6998"/>
        <v>196113</v>
      </c>
      <c r="L8039" s="3">
        <f t="shared" si="6992"/>
        <v>54350</v>
      </c>
      <c r="M8039" s="3">
        <f t="shared" ref="M8039:O8039" si="6999">SUM(M8040:M8044)</f>
        <v>23500</v>
      </c>
      <c r="N8039" s="3">
        <f t="shared" si="6999"/>
        <v>5350</v>
      </c>
      <c r="O8039" s="3">
        <f t="shared" si="6999"/>
        <v>25500</v>
      </c>
      <c r="P8039" s="3">
        <f t="shared" si="6994"/>
        <v>250463</v>
      </c>
      <c r="Q8039" s="3">
        <f t="shared" si="6986"/>
        <v>78.621272000728254</v>
      </c>
    </row>
    <row r="8040" spans="1:17">
      <c r="A8040" s="12" t="s">
        <v>2624</v>
      </c>
      <c r="B8040" s="12" t="s">
        <v>129</v>
      </c>
      <c r="C8040" s="12" t="s">
        <v>332</v>
      </c>
      <c r="D8040" s="12" t="s">
        <v>2727</v>
      </c>
      <c r="E8040" s="11">
        <v>6112</v>
      </c>
      <c r="F8040" s="12" t="s">
        <v>2729</v>
      </c>
      <c r="G8040" s="84" t="s">
        <v>3110</v>
      </c>
      <c r="H8040" s="13" t="s">
        <v>9</v>
      </c>
      <c r="I8040" s="2">
        <v>37200</v>
      </c>
      <c r="J8040" s="2">
        <v>37200</v>
      </c>
      <c r="K8040" s="2">
        <v>20599</v>
      </c>
      <c r="L8040" s="2">
        <f t="shared" si="6992"/>
        <v>7350</v>
      </c>
      <c r="M8040" s="2">
        <v>3500</v>
      </c>
      <c r="N8040" s="2">
        <v>350</v>
      </c>
      <c r="O8040" s="2">
        <v>3500</v>
      </c>
      <c r="P8040" s="2">
        <f t="shared" si="6994"/>
        <v>27949</v>
      </c>
      <c r="Q8040" s="2">
        <f t="shared" si="6986"/>
        <v>75.131720430107535</v>
      </c>
    </row>
    <row r="8041" spans="1:17">
      <c r="A8041" s="12" t="s">
        <v>2624</v>
      </c>
      <c r="B8041" s="12" t="s">
        <v>129</v>
      </c>
      <c r="C8041" s="12" t="s">
        <v>332</v>
      </c>
      <c r="D8041" s="12" t="s">
        <v>2727</v>
      </c>
      <c r="E8041" s="11">
        <v>6112</v>
      </c>
      <c r="F8041" s="12" t="s">
        <v>2730</v>
      </c>
      <c r="G8041" s="84" t="s">
        <v>3110</v>
      </c>
      <c r="H8041" s="13" t="s">
        <v>10</v>
      </c>
      <c r="I8041" s="2">
        <v>197100</v>
      </c>
      <c r="J8041" s="2">
        <v>197100</v>
      </c>
      <c r="K8041" s="2">
        <v>112245</v>
      </c>
      <c r="L8041" s="2">
        <f t="shared" si="6992"/>
        <v>47000</v>
      </c>
      <c r="M8041" s="2">
        <v>20000</v>
      </c>
      <c r="N8041" s="2">
        <v>5000</v>
      </c>
      <c r="O8041" s="2">
        <v>22000</v>
      </c>
      <c r="P8041" s="2">
        <f t="shared" si="6994"/>
        <v>159245</v>
      </c>
      <c r="Q8041" s="2">
        <f t="shared" si="6986"/>
        <v>80.794013191273464</v>
      </c>
    </row>
    <row r="8042" spans="1:17">
      <c r="A8042" s="12" t="s">
        <v>2624</v>
      </c>
      <c r="B8042" s="12" t="s">
        <v>129</v>
      </c>
      <c r="C8042" s="12" t="s">
        <v>332</v>
      </c>
      <c r="D8042" s="12" t="s">
        <v>2727</v>
      </c>
      <c r="E8042" s="11">
        <v>6112</v>
      </c>
      <c r="F8042" s="12" t="s">
        <v>2731</v>
      </c>
      <c r="G8042" s="84" t="s">
        <v>3110</v>
      </c>
      <c r="H8042" s="13" t="s">
        <v>7</v>
      </c>
      <c r="I8042" s="2">
        <v>45000</v>
      </c>
      <c r="J8042" s="2">
        <v>48269</v>
      </c>
      <c r="K8042" s="2">
        <v>48269</v>
      </c>
      <c r="L8042" s="2">
        <f t="shared" si="6992"/>
        <v>0</v>
      </c>
      <c r="M8042" s="2">
        <v>0</v>
      </c>
      <c r="N8042" s="2">
        <v>0</v>
      </c>
      <c r="O8042" s="2">
        <v>0</v>
      </c>
      <c r="P8042" s="2">
        <f t="shared" si="6994"/>
        <v>48269</v>
      </c>
      <c r="Q8042" s="2">
        <f t="shared" si="6986"/>
        <v>100</v>
      </c>
    </row>
    <row r="8043" spans="1:17">
      <c r="A8043" s="12" t="s">
        <v>2624</v>
      </c>
      <c r="B8043" s="12" t="s">
        <v>129</v>
      </c>
      <c r="C8043" s="12" t="s">
        <v>332</v>
      </c>
      <c r="D8043" s="12" t="s">
        <v>2727</v>
      </c>
      <c r="E8043" s="11">
        <v>6112</v>
      </c>
      <c r="F8043" s="12" t="s">
        <v>2732</v>
      </c>
      <c r="G8043" s="84" t="s">
        <v>3110</v>
      </c>
      <c r="H8043" s="13" t="s">
        <v>8</v>
      </c>
      <c r="I8043" s="2">
        <v>21000</v>
      </c>
      <c r="J8043" s="2">
        <v>21000</v>
      </c>
      <c r="K8043" s="2">
        <v>0</v>
      </c>
      <c r="L8043" s="2">
        <f t="shared" si="6992"/>
        <v>0</v>
      </c>
      <c r="M8043" s="2">
        <v>0</v>
      </c>
      <c r="N8043" s="2">
        <v>0</v>
      </c>
      <c r="O8043" s="2">
        <v>0</v>
      </c>
      <c r="P8043" s="2">
        <f t="shared" si="6994"/>
        <v>0</v>
      </c>
      <c r="Q8043" s="2">
        <f t="shared" si="6986"/>
        <v>0</v>
      </c>
    </row>
    <row r="8044" spans="1:17">
      <c r="A8044" s="12" t="s">
        <v>2624</v>
      </c>
      <c r="B8044" s="12" t="s">
        <v>129</v>
      </c>
      <c r="C8044" s="12" t="s">
        <v>332</v>
      </c>
      <c r="D8044" s="12" t="s">
        <v>2727</v>
      </c>
      <c r="E8044" s="11">
        <v>6112</v>
      </c>
      <c r="F8044" s="12" t="s">
        <v>2733</v>
      </c>
      <c r="G8044" s="84" t="s">
        <v>3110</v>
      </c>
      <c r="H8044" s="13" t="s">
        <v>6</v>
      </c>
      <c r="I8044" s="2">
        <v>15000</v>
      </c>
      <c r="J8044" s="2">
        <v>15000</v>
      </c>
      <c r="K8044" s="2">
        <v>15000</v>
      </c>
      <c r="L8044" s="2">
        <f t="shared" si="6992"/>
        <v>0</v>
      </c>
      <c r="M8044" s="2">
        <v>0</v>
      </c>
      <c r="N8044" s="2">
        <v>0</v>
      </c>
      <c r="O8044" s="2">
        <v>0</v>
      </c>
      <c r="P8044" s="2">
        <f t="shared" si="6994"/>
        <v>15000</v>
      </c>
      <c r="Q8044" s="2">
        <f t="shared" si="6986"/>
        <v>100</v>
      </c>
    </row>
    <row r="8045" spans="1:17">
      <c r="A8045" s="12" t="s">
        <v>2624</v>
      </c>
      <c r="B8045" s="12" t="s">
        <v>129</v>
      </c>
      <c r="C8045" s="12" t="s">
        <v>332</v>
      </c>
      <c r="D8045" s="12" t="s">
        <v>2727</v>
      </c>
      <c r="E8045" s="18" t="s">
        <v>13</v>
      </c>
      <c r="F8045" s="18" t="s">
        <v>0</v>
      </c>
      <c r="G8045" s="81" t="s">
        <v>0</v>
      </c>
      <c r="H8045" s="18" t="s">
        <v>14</v>
      </c>
      <c r="I8045" s="3">
        <v>362400</v>
      </c>
      <c r="J8045" s="3">
        <f t="shared" ref="J8045:K8045" si="7000">SUM(J8046)</f>
        <v>353900</v>
      </c>
      <c r="K8045" s="3">
        <f t="shared" si="7000"/>
        <v>174908</v>
      </c>
      <c r="L8045" s="3">
        <f t="shared" si="6992"/>
        <v>90000</v>
      </c>
      <c r="M8045" s="3">
        <f t="shared" ref="M8045:O8045" si="7001">SUM(M8046)</f>
        <v>30000</v>
      </c>
      <c r="N8045" s="3">
        <f t="shared" si="7001"/>
        <v>30000</v>
      </c>
      <c r="O8045" s="3">
        <f t="shared" si="7001"/>
        <v>30000</v>
      </c>
      <c r="P8045" s="3">
        <f t="shared" si="6994"/>
        <v>264908</v>
      </c>
      <c r="Q8045" s="3">
        <f t="shared" si="6986"/>
        <v>74.853913534896861</v>
      </c>
    </row>
    <row r="8046" spans="1:17">
      <c r="A8046" s="12" t="s">
        <v>2624</v>
      </c>
      <c r="B8046" s="12" t="s">
        <v>129</v>
      </c>
      <c r="C8046" s="12" t="s">
        <v>332</v>
      </c>
      <c r="D8046" s="12" t="s">
        <v>2727</v>
      </c>
      <c r="E8046" s="11">
        <v>6121</v>
      </c>
      <c r="F8046" s="12"/>
      <c r="G8046" s="84" t="s">
        <v>3110</v>
      </c>
      <c r="H8046" s="13" t="s">
        <v>15</v>
      </c>
      <c r="I8046" s="2">
        <v>362400</v>
      </c>
      <c r="J8046" s="2">
        <v>353900</v>
      </c>
      <c r="K8046" s="2">
        <v>174908</v>
      </c>
      <c r="L8046" s="2">
        <f t="shared" si="6992"/>
        <v>90000</v>
      </c>
      <c r="M8046" s="2">
        <v>30000</v>
      </c>
      <c r="N8046" s="2">
        <v>30000</v>
      </c>
      <c r="O8046" s="2">
        <v>30000</v>
      </c>
      <c r="P8046" s="2">
        <f t="shared" si="6994"/>
        <v>264908</v>
      </c>
      <c r="Q8046" s="2">
        <f t="shared" si="6986"/>
        <v>74.853913534896861</v>
      </c>
    </row>
    <row r="8047" spans="1:17">
      <c r="A8047" s="12" t="s">
        <v>2624</v>
      </c>
      <c r="B8047" s="12" t="s">
        <v>129</v>
      </c>
      <c r="C8047" s="12" t="s">
        <v>332</v>
      </c>
      <c r="D8047" s="12" t="s">
        <v>2727</v>
      </c>
      <c r="E8047" s="18" t="s">
        <v>16</v>
      </c>
      <c r="F8047" s="18" t="s">
        <v>0</v>
      </c>
      <c r="G8047" s="81" t="s">
        <v>0</v>
      </c>
      <c r="H8047" s="18" t="s">
        <v>17</v>
      </c>
      <c r="I8047" s="3">
        <v>447100</v>
      </c>
      <c r="J8047" s="3">
        <f t="shared" ref="J8047:K8047" si="7002">SUM(J8048:J8056)</f>
        <v>349331</v>
      </c>
      <c r="K8047" s="3">
        <f t="shared" si="7002"/>
        <v>187120</v>
      </c>
      <c r="L8047" s="3">
        <f t="shared" si="6992"/>
        <v>67500</v>
      </c>
      <c r="M8047" s="3">
        <f t="shared" ref="M8047:O8047" si="7003">SUM(M8048:M8056)</f>
        <v>23500</v>
      </c>
      <c r="N8047" s="3">
        <f t="shared" si="7003"/>
        <v>22000</v>
      </c>
      <c r="O8047" s="3">
        <f t="shared" si="7003"/>
        <v>22000</v>
      </c>
      <c r="P8047" s="3">
        <f t="shared" si="6994"/>
        <v>254620</v>
      </c>
      <c r="Q8047" s="3">
        <f t="shared" si="6986"/>
        <v>72.887891426755715</v>
      </c>
    </row>
    <row r="8048" spans="1:17">
      <c r="A8048" s="12" t="s">
        <v>2624</v>
      </c>
      <c r="B8048" s="12" t="s">
        <v>129</v>
      </c>
      <c r="C8048" s="12" t="s">
        <v>332</v>
      </c>
      <c r="D8048" s="12" t="s">
        <v>2727</v>
      </c>
      <c r="E8048" s="11">
        <v>6131</v>
      </c>
      <c r="F8048" s="12"/>
      <c r="G8048" s="84" t="s">
        <v>3110</v>
      </c>
      <c r="H8048" s="13" t="s">
        <v>18</v>
      </c>
      <c r="I8048" s="2">
        <v>30000</v>
      </c>
      <c r="J8048" s="2">
        <v>0</v>
      </c>
      <c r="K8048" s="2">
        <v>0</v>
      </c>
      <c r="L8048" s="2">
        <f t="shared" si="6992"/>
        <v>0</v>
      </c>
      <c r="M8048" s="2">
        <v>0</v>
      </c>
      <c r="N8048" s="2">
        <v>0</v>
      </c>
      <c r="O8048" s="2">
        <v>0</v>
      </c>
      <c r="P8048" s="2">
        <f t="shared" si="6994"/>
        <v>0</v>
      </c>
      <c r="Q8048" s="2" t="str">
        <f t="shared" si="6986"/>
        <v>-</v>
      </c>
    </row>
    <row r="8049" spans="1:17">
      <c r="A8049" s="12" t="s">
        <v>2624</v>
      </c>
      <c r="B8049" s="12" t="s">
        <v>129</v>
      </c>
      <c r="C8049" s="12" t="s">
        <v>332</v>
      </c>
      <c r="D8049" s="12" t="s">
        <v>2727</v>
      </c>
      <c r="E8049" s="11">
        <v>6132</v>
      </c>
      <c r="F8049" s="12"/>
      <c r="G8049" s="84" t="s">
        <v>3110</v>
      </c>
      <c r="H8049" s="13" t="s">
        <v>19</v>
      </c>
      <c r="I8049" s="2">
        <v>195000</v>
      </c>
      <c r="J8049" s="2">
        <v>185000</v>
      </c>
      <c r="K8049" s="2">
        <v>91000</v>
      </c>
      <c r="L8049" s="2">
        <f t="shared" si="6992"/>
        <v>30000</v>
      </c>
      <c r="M8049" s="2">
        <v>10000</v>
      </c>
      <c r="N8049" s="2">
        <v>10000</v>
      </c>
      <c r="O8049" s="2">
        <v>10000</v>
      </c>
      <c r="P8049" s="2">
        <f t="shared" si="6994"/>
        <v>121000</v>
      </c>
      <c r="Q8049" s="2">
        <f t="shared" si="6986"/>
        <v>65.405405405405403</v>
      </c>
    </row>
    <row r="8050" spans="1:17">
      <c r="A8050" s="12" t="s">
        <v>2624</v>
      </c>
      <c r="B8050" s="12" t="s">
        <v>129</v>
      </c>
      <c r="C8050" s="12" t="s">
        <v>332</v>
      </c>
      <c r="D8050" s="12" t="s">
        <v>2727</v>
      </c>
      <c r="E8050" s="11">
        <v>6133</v>
      </c>
      <c r="F8050" s="12"/>
      <c r="G8050" s="84" t="s">
        <v>3110</v>
      </c>
      <c r="H8050" s="13" t="s">
        <v>20</v>
      </c>
      <c r="I8050" s="2">
        <v>26900</v>
      </c>
      <c r="J8050" s="2">
        <v>20000</v>
      </c>
      <c r="K8050" s="2">
        <v>11000</v>
      </c>
      <c r="L8050" s="2">
        <f t="shared" si="6992"/>
        <v>4500</v>
      </c>
      <c r="M8050" s="2">
        <v>1500</v>
      </c>
      <c r="N8050" s="2">
        <v>1500</v>
      </c>
      <c r="O8050" s="2">
        <v>1500</v>
      </c>
      <c r="P8050" s="2">
        <f t="shared" si="6994"/>
        <v>15500</v>
      </c>
      <c r="Q8050" s="2">
        <f t="shared" si="6986"/>
        <v>77.5</v>
      </c>
    </row>
    <row r="8051" spans="1:17">
      <c r="A8051" s="12" t="s">
        <v>2624</v>
      </c>
      <c r="B8051" s="12" t="s">
        <v>129</v>
      </c>
      <c r="C8051" s="12" t="s">
        <v>332</v>
      </c>
      <c r="D8051" s="12" t="s">
        <v>2727</v>
      </c>
      <c r="E8051" s="11">
        <v>6134</v>
      </c>
      <c r="F8051" s="12"/>
      <c r="G8051" s="84" t="s">
        <v>3110</v>
      </c>
      <c r="H8051" s="13" t="s">
        <v>21</v>
      </c>
      <c r="I8051" s="2">
        <v>25000</v>
      </c>
      <c r="J8051" s="2">
        <v>20000</v>
      </c>
      <c r="K8051" s="2">
        <v>18500</v>
      </c>
      <c r="L8051" s="2">
        <f t="shared" si="6992"/>
        <v>1500</v>
      </c>
      <c r="M8051" s="2">
        <v>1500</v>
      </c>
      <c r="N8051" s="2"/>
      <c r="O8051" s="2"/>
      <c r="P8051" s="2">
        <f t="shared" si="6994"/>
        <v>20000</v>
      </c>
      <c r="Q8051" s="2">
        <f t="shared" si="6986"/>
        <v>100</v>
      </c>
    </row>
    <row r="8052" spans="1:17">
      <c r="A8052" s="12" t="s">
        <v>2624</v>
      </c>
      <c r="B8052" s="12" t="s">
        <v>129</v>
      </c>
      <c r="C8052" s="12" t="s">
        <v>332</v>
      </c>
      <c r="D8052" s="12" t="s">
        <v>2727</v>
      </c>
      <c r="E8052" s="11">
        <v>6135</v>
      </c>
      <c r="F8052" s="12"/>
      <c r="G8052" s="84" t="s">
        <v>3110</v>
      </c>
      <c r="H8052" s="13" t="s">
        <v>22</v>
      </c>
      <c r="I8052" s="2">
        <v>3000</v>
      </c>
      <c r="J8052" s="2">
        <v>0</v>
      </c>
      <c r="K8052" s="2">
        <v>0</v>
      </c>
      <c r="L8052" s="2">
        <f t="shared" si="6992"/>
        <v>0</v>
      </c>
      <c r="M8052" s="2">
        <v>0</v>
      </c>
      <c r="N8052" s="2">
        <v>0</v>
      </c>
      <c r="O8052" s="2">
        <v>0</v>
      </c>
      <c r="P8052" s="2">
        <f t="shared" si="6994"/>
        <v>0</v>
      </c>
      <c r="Q8052" s="2" t="str">
        <f t="shared" si="6986"/>
        <v>-</v>
      </c>
    </row>
    <row r="8053" spans="1:17">
      <c r="A8053" s="12" t="s">
        <v>2624</v>
      </c>
      <c r="B8053" s="12" t="s">
        <v>129</v>
      </c>
      <c r="C8053" s="12" t="s">
        <v>332</v>
      </c>
      <c r="D8053" s="12" t="s">
        <v>2727</v>
      </c>
      <c r="E8053" s="11">
        <v>6136</v>
      </c>
      <c r="F8053" s="12"/>
      <c r="G8053" s="84" t="s">
        <v>3110</v>
      </c>
      <c r="H8053" s="13" t="s">
        <v>23</v>
      </c>
      <c r="I8053" s="2">
        <v>100</v>
      </c>
      <c r="J8053" s="2">
        <v>0</v>
      </c>
      <c r="K8053" s="2">
        <v>0</v>
      </c>
      <c r="L8053" s="2">
        <f t="shared" si="6992"/>
        <v>0</v>
      </c>
      <c r="M8053" s="2">
        <v>0</v>
      </c>
      <c r="N8053" s="2">
        <v>0</v>
      </c>
      <c r="O8053" s="2">
        <v>0</v>
      </c>
      <c r="P8053" s="2">
        <f t="shared" si="6994"/>
        <v>0</v>
      </c>
      <c r="Q8053" s="2" t="str">
        <f t="shared" si="6986"/>
        <v>-</v>
      </c>
    </row>
    <row r="8054" spans="1:17">
      <c r="A8054" s="12" t="s">
        <v>2624</v>
      </c>
      <c r="B8054" s="12" t="s">
        <v>129</v>
      </c>
      <c r="C8054" s="12" t="s">
        <v>332</v>
      </c>
      <c r="D8054" s="12" t="s">
        <v>2727</v>
      </c>
      <c r="E8054" s="11">
        <v>6137</v>
      </c>
      <c r="F8054" s="12"/>
      <c r="G8054" s="84" t="s">
        <v>3110</v>
      </c>
      <c r="H8054" s="13" t="s">
        <v>24</v>
      </c>
      <c r="I8054" s="2">
        <v>39500</v>
      </c>
      <c r="J8054" s="2">
        <v>34500</v>
      </c>
      <c r="K8054" s="2">
        <v>9800</v>
      </c>
      <c r="L8054" s="2">
        <f t="shared" si="6992"/>
        <v>4500</v>
      </c>
      <c r="M8054" s="2">
        <v>1500</v>
      </c>
      <c r="N8054" s="2">
        <v>1500</v>
      </c>
      <c r="O8054" s="2">
        <v>1500</v>
      </c>
      <c r="P8054" s="2">
        <f t="shared" si="6994"/>
        <v>14300</v>
      </c>
      <c r="Q8054" s="2">
        <f t="shared" si="6986"/>
        <v>41.449275362318836</v>
      </c>
    </row>
    <row r="8055" spans="1:17">
      <c r="A8055" s="12" t="s">
        <v>2624</v>
      </c>
      <c r="B8055" s="12" t="s">
        <v>129</v>
      </c>
      <c r="C8055" s="12" t="s">
        <v>332</v>
      </c>
      <c r="D8055" s="12" t="s">
        <v>2727</v>
      </c>
      <c r="E8055" s="11">
        <v>6138</v>
      </c>
      <c r="F8055" s="12"/>
      <c r="G8055" s="84" t="s">
        <v>3110</v>
      </c>
      <c r="H8055" s="13" t="s">
        <v>25</v>
      </c>
      <c r="I8055" s="2">
        <v>8000</v>
      </c>
      <c r="J8055" s="2">
        <v>0</v>
      </c>
      <c r="K8055" s="2">
        <v>0</v>
      </c>
      <c r="L8055" s="2">
        <f t="shared" si="6992"/>
        <v>0</v>
      </c>
      <c r="M8055" s="2">
        <v>0</v>
      </c>
      <c r="N8055" s="2">
        <v>0</v>
      </c>
      <c r="O8055" s="2">
        <v>0</v>
      </c>
      <c r="P8055" s="2">
        <f t="shared" si="6994"/>
        <v>0</v>
      </c>
      <c r="Q8055" s="2" t="str">
        <f t="shared" si="6986"/>
        <v>-</v>
      </c>
    </row>
    <row r="8056" spans="1:17">
      <c r="A8056" s="17" t="s">
        <v>2624</v>
      </c>
      <c r="B8056" s="17" t="s">
        <v>129</v>
      </c>
      <c r="C8056" s="17" t="s">
        <v>332</v>
      </c>
      <c r="D8056" s="17" t="s">
        <v>2727</v>
      </c>
      <c r="E8056" s="17" t="s">
        <v>99</v>
      </c>
      <c r="F8056" s="12" t="s">
        <v>0</v>
      </c>
      <c r="G8056" s="84" t="s">
        <v>0</v>
      </c>
      <c r="H8056" s="18" t="s">
        <v>26</v>
      </c>
      <c r="I8056" s="3">
        <v>119600</v>
      </c>
      <c r="J8056" s="3">
        <f t="shared" ref="J8056:K8056" si="7004">SUM(J8057:J8059)</f>
        <v>89831</v>
      </c>
      <c r="K8056" s="3">
        <f t="shared" si="7004"/>
        <v>56820</v>
      </c>
      <c r="L8056" s="3">
        <f t="shared" si="6992"/>
        <v>27000</v>
      </c>
      <c r="M8056" s="3">
        <f t="shared" ref="M8056:O8056" si="7005">SUM(M8057:M8059)</f>
        <v>9000</v>
      </c>
      <c r="N8056" s="3">
        <f t="shared" si="7005"/>
        <v>9000</v>
      </c>
      <c r="O8056" s="3">
        <f t="shared" si="7005"/>
        <v>9000</v>
      </c>
      <c r="P8056" s="3">
        <f t="shared" si="6994"/>
        <v>83820</v>
      </c>
      <c r="Q8056" s="3">
        <f t="shared" si="6986"/>
        <v>93.308546047578233</v>
      </c>
    </row>
    <row r="8057" spans="1:17">
      <c r="A8057" s="12" t="s">
        <v>2624</v>
      </c>
      <c r="B8057" s="12" t="s">
        <v>129</v>
      </c>
      <c r="C8057" s="12" t="s">
        <v>332</v>
      </c>
      <c r="D8057" s="12" t="s">
        <v>2727</v>
      </c>
      <c r="E8057" s="11">
        <v>6139</v>
      </c>
      <c r="F8057" s="12"/>
      <c r="G8057" s="84" t="s">
        <v>3110</v>
      </c>
      <c r="H8057" s="13" t="s">
        <v>26</v>
      </c>
      <c r="I8057" s="2">
        <v>105000</v>
      </c>
      <c r="J8057" s="2">
        <v>66731</v>
      </c>
      <c r="K8057" s="2">
        <v>38000</v>
      </c>
      <c r="L8057" s="2">
        <f t="shared" si="6992"/>
        <v>24000</v>
      </c>
      <c r="M8057" s="2">
        <v>8000</v>
      </c>
      <c r="N8057" s="2">
        <v>8000</v>
      </c>
      <c r="O8057" s="2">
        <v>8000</v>
      </c>
      <c r="P8057" s="2">
        <f t="shared" si="6994"/>
        <v>62000</v>
      </c>
      <c r="Q8057" s="2">
        <f t="shared" si="6986"/>
        <v>92.91034152043278</v>
      </c>
    </row>
    <row r="8058" spans="1:17">
      <c r="A8058" s="12" t="s">
        <v>2624</v>
      </c>
      <c r="B8058" s="12" t="s">
        <v>129</v>
      </c>
      <c r="C8058" s="12" t="s">
        <v>332</v>
      </c>
      <c r="D8058" s="12" t="s">
        <v>2727</v>
      </c>
      <c r="E8058" s="11">
        <v>6139</v>
      </c>
      <c r="F8058" s="12" t="s">
        <v>2734</v>
      </c>
      <c r="G8058" s="84" t="s">
        <v>3110</v>
      </c>
      <c r="H8058" s="13" t="s">
        <v>108</v>
      </c>
      <c r="I8058" s="2">
        <v>11100</v>
      </c>
      <c r="J8058" s="2">
        <v>10100</v>
      </c>
      <c r="K8058" s="2">
        <v>5820</v>
      </c>
      <c r="L8058" s="2">
        <f t="shared" si="6992"/>
        <v>3000</v>
      </c>
      <c r="M8058" s="2">
        <v>1000</v>
      </c>
      <c r="N8058" s="2">
        <v>1000</v>
      </c>
      <c r="O8058" s="2">
        <v>1000</v>
      </c>
      <c r="P8058" s="2">
        <f t="shared" si="6994"/>
        <v>8820</v>
      </c>
      <c r="Q8058" s="2">
        <f t="shared" si="6986"/>
        <v>87.32673267326733</v>
      </c>
    </row>
    <row r="8059" spans="1:17" ht="22.5">
      <c r="A8059" s="12" t="s">
        <v>2624</v>
      </c>
      <c r="B8059" s="12" t="s">
        <v>129</v>
      </c>
      <c r="C8059" s="12" t="s">
        <v>332</v>
      </c>
      <c r="D8059" s="12" t="s">
        <v>2727</v>
      </c>
      <c r="E8059" s="11">
        <v>6139</v>
      </c>
      <c r="F8059" s="12" t="s">
        <v>2735</v>
      </c>
      <c r="G8059" s="84" t="s">
        <v>3110</v>
      </c>
      <c r="H8059" s="13" t="s">
        <v>114</v>
      </c>
      <c r="I8059" s="2">
        <v>3500</v>
      </c>
      <c r="J8059" s="2">
        <v>13000</v>
      </c>
      <c r="K8059" s="2">
        <v>13000</v>
      </c>
      <c r="L8059" s="2">
        <f t="shared" si="6992"/>
        <v>0</v>
      </c>
      <c r="M8059" s="2">
        <v>0</v>
      </c>
      <c r="N8059" s="2">
        <v>0</v>
      </c>
      <c r="O8059" s="2">
        <v>0</v>
      </c>
      <c r="P8059" s="2">
        <f t="shared" si="6994"/>
        <v>13000</v>
      </c>
      <c r="Q8059" s="2">
        <f t="shared" si="6986"/>
        <v>100</v>
      </c>
    </row>
    <row r="8060" spans="1:17" ht="22.5">
      <c r="A8060" s="17" t="s">
        <v>0</v>
      </c>
      <c r="B8060" s="17" t="s">
        <v>0</v>
      </c>
      <c r="C8060" s="17" t="s">
        <v>0</v>
      </c>
      <c r="D8060" s="18" t="s">
        <v>0</v>
      </c>
      <c r="E8060" s="18" t="s">
        <v>0</v>
      </c>
      <c r="F8060" s="18" t="s">
        <v>0</v>
      </c>
      <c r="G8060" s="81" t="s">
        <v>0</v>
      </c>
      <c r="H8060" s="24" t="s">
        <v>36</v>
      </c>
      <c r="I8060" s="29">
        <v>2000</v>
      </c>
      <c r="J8060" s="29">
        <f t="shared" ref="J8060:K8060" si="7006">SUM(J8061)</f>
        <v>0</v>
      </c>
      <c r="K8060" s="29">
        <f t="shared" si="7006"/>
        <v>0</v>
      </c>
      <c r="L8060" s="29">
        <f t="shared" si="6992"/>
        <v>0</v>
      </c>
      <c r="M8060" s="29">
        <f t="shared" ref="M8060:O8060" si="7007">SUM(M8061)</f>
        <v>0</v>
      </c>
      <c r="N8060" s="29">
        <f t="shared" si="7007"/>
        <v>0</v>
      </c>
      <c r="O8060" s="29">
        <f t="shared" si="7007"/>
        <v>0</v>
      </c>
      <c r="P8060" s="29">
        <f t="shared" si="6994"/>
        <v>0</v>
      </c>
      <c r="Q8060" s="29" t="str">
        <f t="shared" si="6986"/>
        <v>-</v>
      </c>
    </row>
    <row r="8061" spans="1:17">
      <c r="A8061" s="12" t="s">
        <v>2624</v>
      </c>
      <c r="B8061" s="12" t="s">
        <v>129</v>
      </c>
      <c r="C8061" s="12" t="s">
        <v>332</v>
      </c>
      <c r="D8061" s="12" t="s">
        <v>2727</v>
      </c>
      <c r="E8061" s="18" t="s">
        <v>28</v>
      </c>
      <c r="F8061" s="18" t="s">
        <v>0</v>
      </c>
      <c r="G8061" s="81" t="s">
        <v>0</v>
      </c>
      <c r="H8061" s="18" t="s">
        <v>29</v>
      </c>
      <c r="I8061" s="3">
        <v>2000</v>
      </c>
      <c r="J8061" s="3">
        <f t="shared" ref="J8061" si="7008">SUM(J8062:J8063)</f>
        <v>0</v>
      </c>
      <c r="K8061" s="3">
        <f t="shared" ref="K8061" si="7009">SUM(K8062:K8063)</f>
        <v>0</v>
      </c>
      <c r="L8061" s="3">
        <f t="shared" si="6992"/>
        <v>0</v>
      </c>
      <c r="M8061" s="3">
        <f t="shared" ref="M8061:O8061" si="7010">SUM(M8062:M8063)</f>
        <v>0</v>
      </c>
      <c r="N8061" s="3">
        <f t="shared" si="7010"/>
        <v>0</v>
      </c>
      <c r="O8061" s="3">
        <f t="shared" si="7010"/>
        <v>0</v>
      </c>
      <c r="P8061" s="3">
        <f t="shared" si="6994"/>
        <v>0</v>
      </c>
      <c r="Q8061" s="3" t="str">
        <f t="shared" si="6986"/>
        <v>-</v>
      </c>
    </row>
    <row r="8062" spans="1:17">
      <c r="A8062" s="12" t="s">
        <v>2624</v>
      </c>
      <c r="B8062" s="12" t="s">
        <v>129</v>
      </c>
      <c r="C8062" s="12" t="s">
        <v>332</v>
      </c>
      <c r="D8062" s="12" t="s">
        <v>2727</v>
      </c>
      <c r="E8062" s="11">
        <v>6142</v>
      </c>
      <c r="F8062" s="12"/>
      <c r="G8062" s="84" t="s">
        <v>3110</v>
      </c>
      <c r="H8062" s="13" t="s">
        <v>31</v>
      </c>
      <c r="I8062" s="2">
        <v>1000</v>
      </c>
      <c r="J8062" s="2">
        <v>0</v>
      </c>
      <c r="K8062" s="2">
        <v>0</v>
      </c>
      <c r="L8062" s="2">
        <f t="shared" si="6992"/>
        <v>0</v>
      </c>
      <c r="M8062" s="2">
        <v>0</v>
      </c>
      <c r="N8062" s="2">
        <v>0</v>
      </c>
      <c r="O8062" s="2">
        <v>0</v>
      </c>
      <c r="P8062" s="2">
        <f t="shared" si="6994"/>
        <v>0</v>
      </c>
      <c r="Q8062" s="2" t="str">
        <f t="shared" si="6986"/>
        <v>-</v>
      </c>
    </row>
    <row r="8063" spans="1:17">
      <c r="A8063" s="12" t="s">
        <v>2624</v>
      </c>
      <c r="B8063" s="12" t="s">
        <v>129</v>
      </c>
      <c r="C8063" s="12" t="s">
        <v>332</v>
      </c>
      <c r="D8063" s="12" t="s">
        <v>2727</v>
      </c>
      <c r="E8063" s="11">
        <v>6148</v>
      </c>
      <c r="F8063" s="12"/>
      <c r="G8063" s="84" t="s">
        <v>3110</v>
      </c>
      <c r="H8063" s="13" t="s">
        <v>35</v>
      </c>
      <c r="I8063" s="2">
        <v>1000</v>
      </c>
      <c r="J8063" s="2">
        <v>0</v>
      </c>
      <c r="K8063" s="2">
        <v>0</v>
      </c>
      <c r="L8063" s="2">
        <f t="shared" si="6992"/>
        <v>0</v>
      </c>
      <c r="M8063" s="2">
        <v>0</v>
      </c>
      <c r="N8063" s="2">
        <v>0</v>
      </c>
      <c r="O8063" s="2">
        <v>0</v>
      </c>
      <c r="P8063" s="2">
        <f t="shared" si="6994"/>
        <v>0</v>
      </c>
      <c r="Q8063" s="2" t="str">
        <f t="shared" si="6986"/>
        <v>-</v>
      </c>
    </row>
    <row r="8064" spans="1:17" ht="22.5">
      <c r="A8064" s="17" t="s">
        <v>0</v>
      </c>
      <c r="B8064" s="17" t="s">
        <v>0</v>
      </c>
      <c r="C8064" s="17" t="s">
        <v>0</v>
      </c>
      <c r="D8064" s="18" t="s">
        <v>0</v>
      </c>
      <c r="E8064" s="18" t="s">
        <v>0</v>
      </c>
      <c r="F8064" s="18" t="s">
        <v>0</v>
      </c>
      <c r="G8064" s="81" t="s">
        <v>0</v>
      </c>
      <c r="H8064" s="24" t="s">
        <v>58</v>
      </c>
      <c r="I8064" s="29">
        <v>480000</v>
      </c>
      <c r="J8064" s="29">
        <f t="shared" ref="J8064:K8064" si="7011">SUM(J8065)</f>
        <v>50000</v>
      </c>
      <c r="K8064" s="29">
        <f t="shared" si="7011"/>
        <v>50000</v>
      </c>
      <c r="L8064" s="29">
        <f t="shared" si="6992"/>
        <v>0</v>
      </c>
      <c r="M8064" s="29">
        <f t="shared" ref="M8064:O8064" si="7012">SUM(M8065)</f>
        <v>0</v>
      </c>
      <c r="N8064" s="29">
        <f t="shared" si="7012"/>
        <v>0</v>
      </c>
      <c r="O8064" s="29">
        <f t="shared" si="7012"/>
        <v>0</v>
      </c>
      <c r="P8064" s="29">
        <f t="shared" si="6994"/>
        <v>50000</v>
      </c>
      <c r="Q8064" s="29">
        <f t="shared" si="6986"/>
        <v>100</v>
      </c>
    </row>
    <row r="8065" spans="1:17">
      <c r="A8065" s="12" t="s">
        <v>2624</v>
      </c>
      <c r="B8065" s="12" t="s">
        <v>129</v>
      </c>
      <c r="C8065" s="12" t="s">
        <v>332</v>
      </c>
      <c r="D8065" s="12" t="s">
        <v>2727</v>
      </c>
      <c r="E8065" s="18" t="s">
        <v>50</v>
      </c>
      <c r="F8065" s="18" t="s">
        <v>0</v>
      </c>
      <c r="G8065" s="81" t="s">
        <v>0</v>
      </c>
      <c r="H8065" s="18" t="s">
        <v>51</v>
      </c>
      <c r="I8065" s="3">
        <v>480000</v>
      </c>
      <c r="J8065" s="3">
        <f t="shared" ref="J8065" si="7013">SUM(J8066:J8068)</f>
        <v>50000</v>
      </c>
      <c r="K8065" s="3">
        <f t="shared" ref="K8065" si="7014">SUM(K8066:K8068)</f>
        <v>50000</v>
      </c>
      <c r="L8065" s="3">
        <f t="shared" si="6992"/>
        <v>0</v>
      </c>
      <c r="M8065" s="3">
        <f t="shared" ref="M8065:O8065" si="7015">SUM(M8066:M8068)</f>
        <v>0</v>
      </c>
      <c r="N8065" s="3">
        <f t="shared" si="7015"/>
        <v>0</v>
      </c>
      <c r="O8065" s="3">
        <f t="shared" si="7015"/>
        <v>0</v>
      </c>
      <c r="P8065" s="3">
        <f t="shared" si="6994"/>
        <v>50000</v>
      </c>
      <c r="Q8065" s="3">
        <f t="shared" si="6986"/>
        <v>100</v>
      </c>
    </row>
    <row r="8066" spans="1:17">
      <c r="A8066" s="12" t="s">
        <v>2624</v>
      </c>
      <c r="B8066" s="12" t="s">
        <v>129</v>
      </c>
      <c r="C8066" s="12" t="s">
        <v>332</v>
      </c>
      <c r="D8066" s="12" t="s">
        <v>2727</v>
      </c>
      <c r="E8066" s="11">
        <v>8213</v>
      </c>
      <c r="F8066" s="12"/>
      <c r="G8066" s="84" t="s">
        <v>3110</v>
      </c>
      <c r="H8066" s="13" t="s">
        <v>54</v>
      </c>
      <c r="I8066" s="2">
        <v>200000</v>
      </c>
      <c r="J8066" s="2">
        <v>50000</v>
      </c>
      <c r="K8066" s="2">
        <v>50000</v>
      </c>
      <c r="L8066" s="2">
        <f t="shared" si="6992"/>
        <v>0</v>
      </c>
      <c r="M8066" s="2">
        <v>0</v>
      </c>
      <c r="N8066" s="2">
        <v>0</v>
      </c>
      <c r="O8066" s="2">
        <v>0</v>
      </c>
      <c r="P8066" s="2">
        <f t="shared" si="6994"/>
        <v>50000</v>
      </c>
      <c r="Q8066" s="2">
        <f t="shared" si="6986"/>
        <v>100</v>
      </c>
    </row>
    <row r="8067" spans="1:17">
      <c r="A8067" s="12" t="s">
        <v>2624</v>
      </c>
      <c r="B8067" s="12" t="s">
        <v>129</v>
      </c>
      <c r="C8067" s="12" t="s">
        <v>332</v>
      </c>
      <c r="D8067" s="12" t="s">
        <v>2727</v>
      </c>
      <c r="E8067" s="11">
        <v>8215</v>
      </c>
      <c r="F8067" s="12"/>
      <c r="G8067" s="84" t="s">
        <v>3110</v>
      </c>
      <c r="H8067" s="13" t="s">
        <v>56</v>
      </c>
      <c r="I8067" s="2">
        <v>40000</v>
      </c>
      <c r="J8067" s="2">
        <v>0</v>
      </c>
      <c r="K8067" s="2">
        <v>0</v>
      </c>
      <c r="L8067" s="2">
        <f t="shared" si="6992"/>
        <v>0</v>
      </c>
      <c r="M8067" s="2">
        <v>0</v>
      </c>
      <c r="N8067" s="2">
        <v>0</v>
      </c>
      <c r="O8067" s="2">
        <v>0</v>
      </c>
      <c r="P8067" s="2">
        <f t="shared" si="6994"/>
        <v>0</v>
      </c>
      <c r="Q8067" s="2" t="str">
        <f t="shared" si="6986"/>
        <v>-</v>
      </c>
    </row>
    <row r="8068" spans="1:17">
      <c r="A8068" s="12" t="s">
        <v>2624</v>
      </c>
      <c r="B8068" s="12" t="s">
        <v>129</v>
      </c>
      <c r="C8068" s="12" t="s">
        <v>332</v>
      </c>
      <c r="D8068" s="12" t="s">
        <v>2727</v>
      </c>
      <c r="E8068" s="11">
        <v>8216</v>
      </c>
      <c r="F8068" s="12"/>
      <c r="G8068" s="84" t="s">
        <v>3110</v>
      </c>
      <c r="H8068" s="13" t="s">
        <v>57</v>
      </c>
      <c r="I8068" s="2">
        <v>240000</v>
      </c>
      <c r="J8068" s="2">
        <v>0</v>
      </c>
      <c r="K8068" s="2">
        <v>0</v>
      </c>
      <c r="L8068" s="2">
        <f t="shared" si="6992"/>
        <v>0</v>
      </c>
      <c r="M8068" s="2">
        <v>0</v>
      </c>
      <c r="N8068" s="2">
        <v>0</v>
      </c>
      <c r="O8068" s="2">
        <v>0</v>
      </c>
      <c r="P8068" s="2">
        <f t="shared" si="6994"/>
        <v>0</v>
      </c>
      <c r="Q8068" s="2" t="str">
        <f t="shared" si="6986"/>
        <v>-</v>
      </c>
    </row>
    <row r="8069" spans="1:17">
      <c r="A8069" s="13" t="s">
        <v>0</v>
      </c>
      <c r="B8069" s="13" t="s">
        <v>0</v>
      </c>
      <c r="C8069" s="13" t="s">
        <v>0</v>
      </c>
      <c r="D8069" s="13" t="s">
        <v>0</v>
      </c>
      <c r="E8069" s="13" t="s">
        <v>0</v>
      </c>
      <c r="F8069" s="13" t="s">
        <v>0</v>
      </c>
      <c r="G8069" s="84" t="s">
        <v>0</v>
      </c>
      <c r="H8069" s="24" t="s">
        <v>2736</v>
      </c>
      <c r="I8069" s="29">
        <v>5076800</v>
      </c>
      <c r="J8069" s="29">
        <f t="shared" ref="J8069:K8069" si="7016">SUM(J8064,J8060,J8036)</f>
        <v>4431800</v>
      </c>
      <c r="K8069" s="29">
        <f t="shared" si="7016"/>
        <v>2258999</v>
      </c>
      <c r="L8069" s="29">
        <f t="shared" si="6992"/>
        <v>1051850</v>
      </c>
      <c r="M8069" s="29">
        <f t="shared" ref="M8069:O8069" si="7017">SUM(M8064,M8060,M8036)</f>
        <v>357000</v>
      </c>
      <c r="N8069" s="29">
        <f t="shared" si="7017"/>
        <v>337350</v>
      </c>
      <c r="O8069" s="29">
        <f t="shared" si="7017"/>
        <v>357500</v>
      </c>
      <c r="P8069" s="29">
        <f t="shared" si="6994"/>
        <v>3310849</v>
      </c>
      <c r="Q8069" s="29">
        <f t="shared" si="6986"/>
        <v>74.706642899047793</v>
      </c>
    </row>
    <row r="8070" spans="1:17" ht="15.75" thickBot="1">
      <c r="A8070" s="13" t="s">
        <v>0</v>
      </c>
      <c r="B8070" s="13" t="s">
        <v>0</v>
      </c>
      <c r="C8070" s="13" t="s">
        <v>0</v>
      </c>
      <c r="D8070" s="13" t="s">
        <v>0</v>
      </c>
      <c r="E8070" s="13" t="s">
        <v>0</v>
      </c>
      <c r="F8070" s="13" t="s">
        <v>0</v>
      </c>
      <c r="G8070" s="84" t="s">
        <v>0</v>
      </c>
      <c r="H8070" s="18" t="s">
        <v>125</v>
      </c>
      <c r="I8070" s="3">
        <v>83</v>
      </c>
      <c r="J8070" s="3">
        <v>83</v>
      </c>
      <c r="K8070" s="3">
        <v>0</v>
      </c>
      <c r="L8070" s="3">
        <f t="shared" si="6992"/>
        <v>0</v>
      </c>
      <c r="M8070" s="3"/>
      <c r="N8070" s="3"/>
      <c r="O8070" s="3"/>
      <c r="P8070" s="3">
        <f t="shared" si="6994"/>
        <v>0</v>
      </c>
      <c r="Q8070" s="3">
        <f t="shared" si="6986"/>
        <v>0</v>
      </c>
    </row>
    <row r="8071" spans="1:17" ht="45.75" thickBot="1">
      <c r="A8071" s="109" t="s">
        <v>0</v>
      </c>
      <c r="B8071" s="109" t="s">
        <v>0</v>
      </c>
      <c r="C8071" s="109" t="s">
        <v>0</v>
      </c>
      <c r="D8071" s="109" t="s">
        <v>0</v>
      </c>
      <c r="E8071" s="109" t="s">
        <v>0</v>
      </c>
      <c r="F8071" s="109" t="s">
        <v>0</v>
      </c>
      <c r="G8071" s="121" t="s">
        <v>0</v>
      </c>
      <c r="H8071" s="1" t="s">
        <v>126</v>
      </c>
      <c r="I8071" s="1" t="s">
        <v>3016</v>
      </c>
      <c r="J8071" s="1" t="s">
        <v>3199</v>
      </c>
      <c r="K8071" s="1" t="s">
        <v>3198</v>
      </c>
      <c r="L8071" s="1" t="s">
        <v>3191</v>
      </c>
      <c r="M8071" s="1" t="s">
        <v>3193</v>
      </c>
      <c r="N8071" s="1" t="s">
        <v>3194</v>
      </c>
      <c r="O8071" s="1" t="s">
        <v>3195</v>
      </c>
      <c r="P8071" s="1" t="s">
        <v>3192</v>
      </c>
      <c r="Q8071" s="1" t="s">
        <v>3185</v>
      </c>
    </row>
    <row r="8072" spans="1:17">
      <c r="A8072" s="110"/>
      <c r="B8072" s="110"/>
      <c r="C8072" s="110"/>
      <c r="D8072" s="110"/>
      <c r="E8072" s="110"/>
      <c r="F8072" s="110"/>
      <c r="G8072" s="122"/>
      <c r="H8072" s="26" t="s">
        <v>0</v>
      </c>
      <c r="I8072" s="28">
        <v>1</v>
      </c>
      <c r="J8072" s="28">
        <v>2</v>
      </c>
      <c r="K8072" s="28">
        <v>3</v>
      </c>
      <c r="L8072" s="28" t="s">
        <v>3186</v>
      </c>
      <c r="M8072" s="28">
        <v>5</v>
      </c>
      <c r="N8072" s="28">
        <v>6</v>
      </c>
      <c r="O8072" s="28">
        <v>7</v>
      </c>
      <c r="P8072" s="28" t="s">
        <v>3187</v>
      </c>
      <c r="Q8072" s="28">
        <v>9</v>
      </c>
    </row>
    <row r="8073" spans="1:17">
      <c r="A8073" s="110"/>
      <c r="B8073" s="110"/>
      <c r="C8073" s="110"/>
      <c r="D8073" s="110"/>
      <c r="E8073" s="110"/>
      <c r="F8073" s="110"/>
      <c r="G8073" s="122"/>
      <c r="H8073" s="8" t="s">
        <v>2657</v>
      </c>
      <c r="I8073" s="9">
        <v>5076800</v>
      </c>
      <c r="J8073" s="9">
        <f t="shared" ref="J8073" si="7018">SUM(J8069)</f>
        <v>4431800</v>
      </c>
      <c r="K8073" s="9">
        <f t="shared" ref="K8073" si="7019">SUM(K8069)</f>
        <v>2258999</v>
      </c>
      <c r="L8073" s="9">
        <f t="shared" ref="L8073:L8074" si="7020">M8073+N8073+O8073</f>
        <v>1051850</v>
      </c>
      <c r="M8073" s="9">
        <f t="shared" ref="M8073:O8073" si="7021">SUM(M8069)</f>
        <v>357000</v>
      </c>
      <c r="N8073" s="9">
        <f t="shared" si="7021"/>
        <v>337350</v>
      </c>
      <c r="O8073" s="9">
        <f t="shared" si="7021"/>
        <v>357500</v>
      </c>
      <c r="P8073" s="9">
        <f t="shared" ref="P8073:P8074" si="7022">SUM(K8073+L8073)</f>
        <v>3310849</v>
      </c>
      <c r="Q8073" s="9">
        <f t="shared" si="6986"/>
        <v>74.706642899047793</v>
      </c>
    </row>
    <row r="8074" spans="1:17">
      <c r="A8074" s="110"/>
      <c r="B8074" s="110"/>
      <c r="C8074" s="110"/>
      <c r="D8074" s="110"/>
      <c r="E8074" s="110"/>
      <c r="F8074" s="110"/>
      <c r="G8074" s="122"/>
      <c r="H8074" s="10" t="s">
        <v>68</v>
      </c>
      <c r="I8074" s="9">
        <v>5076800</v>
      </c>
      <c r="J8074" s="9">
        <f t="shared" ref="J8074" si="7023">SUM(J8073)</f>
        <v>4431800</v>
      </c>
      <c r="K8074" s="9">
        <f t="shared" ref="K8074" si="7024">SUM(K8073)</f>
        <v>2258999</v>
      </c>
      <c r="L8074" s="9">
        <f t="shared" si="7020"/>
        <v>1051850</v>
      </c>
      <c r="M8074" s="9">
        <f t="shared" ref="M8074:O8074" si="7025">SUM(M8073)</f>
        <v>357000</v>
      </c>
      <c r="N8074" s="9">
        <f t="shared" si="7025"/>
        <v>337350</v>
      </c>
      <c r="O8074" s="9">
        <f t="shared" si="7025"/>
        <v>357500</v>
      </c>
      <c r="P8074" s="9">
        <f t="shared" si="7022"/>
        <v>3310849</v>
      </c>
      <c r="Q8074" s="9">
        <f t="shared" si="6986"/>
        <v>74.706642899047793</v>
      </c>
    </row>
    <row r="8075" spans="1:17">
      <c r="A8075" s="111"/>
      <c r="B8075" s="111"/>
      <c r="C8075" s="111"/>
      <c r="D8075" s="111"/>
      <c r="E8075" s="111"/>
      <c r="F8075" s="111"/>
      <c r="G8075" s="123"/>
      <c r="Q8075" t="str">
        <f t="shared" si="6986"/>
        <v>-</v>
      </c>
    </row>
    <row r="8076" spans="1:17" ht="15.75" thickBot="1">
      <c r="A8076" s="13" t="s">
        <v>0</v>
      </c>
      <c r="B8076" s="13" t="s">
        <v>0</v>
      </c>
      <c r="C8076" s="13" t="s">
        <v>0</v>
      </c>
      <c r="D8076" s="13" t="s">
        <v>0</v>
      </c>
      <c r="E8076" s="13" t="s">
        <v>0</v>
      </c>
      <c r="F8076" s="13" t="s">
        <v>0</v>
      </c>
      <c r="G8076" s="84" t="s">
        <v>0</v>
      </c>
      <c r="H8076" s="27" t="s">
        <v>0</v>
      </c>
      <c r="I8076" s="27"/>
      <c r="J8076" s="27"/>
      <c r="K8076" s="27"/>
      <c r="L8076" s="27"/>
      <c r="M8076" s="27"/>
      <c r="N8076" s="27"/>
      <c r="O8076" s="27"/>
      <c r="P8076" s="27"/>
      <c r="Q8076" s="27" t="str">
        <f t="shared" si="6986"/>
        <v>-</v>
      </c>
    </row>
    <row r="8077" spans="1:17" ht="45.75" thickBot="1">
      <c r="A8077" s="1" t="s">
        <v>82</v>
      </c>
      <c r="B8077" s="1" t="s">
        <v>83</v>
      </c>
      <c r="C8077" s="1" t="s">
        <v>84</v>
      </c>
      <c r="D8077" s="19" t="s">
        <v>0</v>
      </c>
      <c r="E8077" s="1" t="s">
        <v>85</v>
      </c>
      <c r="F8077" s="1" t="s">
        <v>86</v>
      </c>
      <c r="G8077" s="82" t="s">
        <v>87</v>
      </c>
      <c r="H8077" s="1" t="s">
        <v>1</v>
      </c>
      <c r="I8077" s="1" t="s">
        <v>3016</v>
      </c>
      <c r="J8077" s="1" t="s">
        <v>3199</v>
      </c>
      <c r="K8077" s="1" t="s">
        <v>3198</v>
      </c>
      <c r="L8077" s="1" t="s">
        <v>3191</v>
      </c>
      <c r="M8077" s="1" t="s">
        <v>3193</v>
      </c>
      <c r="N8077" s="1" t="s">
        <v>3194</v>
      </c>
      <c r="O8077" s="1" t="s">
        <v>3195</v>
      </c>
      <c r="P8077" s="1" t="s">
        <v>3192</v>
      </c>
      <c r="Q8077" s="1" t="s">
        <v>3185</v>
      </c>
    </row>
    <row r="8078" spans="1:17">
      <c r="A8078" s="20" t="s">
        <v>0</v>
      </c>
      <c r="B8078" s="20" t="s">
        <v>0</v>
      </c>
      <c r="C8078" s="20" t="s">
        <v>0</v>
      </c>
      <c r="D8078" s="21" t="s">
        <v>0</v>
      </c>
      <c r="E8078" s="21" t="s">
        <v>0</v>
      </c>
      <c r="F8078" s="22" t="s">
        <v>0</v>
      </c>
      <c r="G8078" s="83" t="s">
        <v>0</v>
      </c>
      <c r="H8078" s="23" t="s">
        <v>0</v>
      </c>
      <c r="I8078" s="28">
        <v>1</v>
      </c>
      <c r="J8078" s="28">
        <v>2</v>
      </c>
      <c r="K8078" s="28">
        <v>3</v>
      </c>
      <c r="L8078" s="28" t="s">
        <v>3186</v>
      </c>
      <c r="M8078" s="28">
        <v>5</v>
      </c>
      <c r="N8078" s="28">
        <v>6</v>
      </c>
      <c r="O8078" s="28">
        <v>7</v>
      </c>
      <c r="P8078" s="28" t="s">
        <v>3187</v>
      </c>
      <c r="Q8078" s="28">
        <v>9</v>
      </c>
    </row>
    <row r="8079" spans="1:17">
      <c r="A8079" s="17" t="s">
        <v>2624</v>
      </c>
      <c r="B8079" s="17" t="s">
        <v>129</v>
      </c>
      <c r="C8079" s="12" t="s">
        <v>929</v>
      </c>
      <c r="D8079" s="12" t="s">
        <v>2737</v>
      </c>
      <c r="E8079" s="18" t="s">
        <v>0</v>
      </c>
      <c r="F8079" s="18" t="s">
        <v>0</v>
      </c>
      <c r="G8079" s="81" t="s">
        <v>0</v>
      </c>
      <c r="H8079" s="18" t="s">
        <v>2738</v>
      </c>
      <c r="I8079" s="11"/>
      <c r="J8079" s="11"/>
      <c r="K8079" s="11"/>
      <c r="L8079" s="11"/>
      <c r="M8079" s="11"/>
      <c r="N8079" s="11"/>
      <c r="O8079" s="11"/>
      <c r="P8079" s="11"/>
      <c r="Q8079" s="11" t="str">
        <f t="shared" si="6986"/>
        <v>-</v>
      </c>
    </row>
    <row r="8080" spans="1:17" ht="13.5" customHeight="1">
      <c r="A8080" s="17" t="s">
        <v>0</v>
      </c>
      <c r="B8080" s="17" t="s">
        <v>0</v>
      </c>
      <c r="C8080" s="17" t="s">
        <v>0</v>
      </c>
      <c r="D8080" s="18" t="s">
        <v>0</v>
      </c>
      <c r="E8080" s="18" t="s">
        <v>0</v>
      </c>
      <c r="F8080" s="18" t="s">
        <v>0</v>
      </c>
      <c r="G8080" s="81" t="s">
        <v>0</v>
      </c>
      <c r="H8080" s="24" t="s">
        <v>27</v>
      </c>
      <c r="I8080" s="29">
        <v>10914847</v>
      </c>
      <c r="J8080" s="29">
        <f t="shared" ref="J8080" si="7026">SUM(J8081,J8089,J8091)</f>
        <v>8615695</v>
      </c>
      <c r="K8080" s="29">
        <f t="shared" ref="K8080" si="7027">SUM(K8081,K8089,K8091)</f>
        <v>4544726</v>
      </c>
      <c r="L8080" s="29">
        <f t="shared" ref="L8080:L8119" si="7028">M8080+N8080+O8080</f>
        <v>2152800</v>
      </c>
      <c r="M8080" s="29">
        <f t="shared" ref="M8080:O8080" si="7029">SUM(M8081,M8089,M8091)</f>
        <v>724600</v>
      </c>
      <c r="N8080" s="29">
        <f t="shared" si="7029"/>
        <v>717600</v>
      </c>
      <c r="O8080" s="29">
        <f t="shared" si="7029"/>
        <v>710600</v>
      </c>
      <c r="P8080" s="29">
        <f t="shared" ref="P8080:P8119" si="7030">SUM(K8080+L8080)</f>
        <v>6697526</v>
      </c>
      <c r="Q8080" s="29">
        <f t="shared" si="6986"/>
        <v>77.736340480947845</v>
      </c>
    </row>
    <row r="8081" spans="1:17">
      <c r="A8081" s="12" t="s">
        <v>2624</v>
      </c>
      <c r="B8081" s="12" t="s">
        <v>129</v>
      </c>
      <c r="C8081" s="12" t="s">
        <v>929</v>
      </c>
      <c r="D8081" s="12" t="s">
        <v>2737</v>
      </c>
      <c r="E8081" s="18" t="s">
        <v>2</v>
      </c>
      <c r="F8081" s="18" t="s">
        <v>0</v>
      </c>
      <c r="G8081" s="81" t="s">
        <v>0</v>
      </c>
      <c r="H8081" s="18" t="s">
        <v>3</v>
      </c>
      <c r="I8081" s="3">
        <v>7832098</v>
      </c>
      <c r="J8081" s="3">
        <f t="shared" ref="J8081" si="7031">SUM(J8082:J8083)</f>
        <v>7504044</v>
      </c>
      <c r="K8081" s="3">
        <f t="shared" ref="K8081" si="7032">SUM(K8082:K8083)</f>
        <v>3892848</v>
      </c>
      <c r="L8081" s="3">
        <f t="shared" si="7028"/>
        <v>1881800</v>
      </c>
      <c r="M8081" s="3">
        <f t="shared" ref="M8081:O8081" si="7033">SUM(M8082:M8083)</f>
        <v>631600</v>
      </c>
      <c r="N8081" s="3">
        <f t="shared" si="7033"/>
        <v>628600</v>
      </c>
      <c r="O8081" s="3">
        <f t="shared" si="7033"/>
        <v>621600</v>
      </c>
      <c r="P8081" s="3">
        <f t="shared" si="7030"/>
        <v>5774648</v>
      </c>
      <c r="Q8081" s="3">
        <f t="shared" si="6986"/>
        <v>76.953813170605073</v>
      </c>
    </row>
    <row r="8082" spans="1:17">
      <c r="A8082" s="12" t="s">
        <v>2624</v>
      </c>
      <c r="B8082" s="12" t="s">
        <v>129</v>
      </c>
      <c r="C8082" s="12" t="s">
        <v>929</v>
      </c>
      <c r="D8082" s="12" t="s">
        <v>2737</v>
      </c>
      <c r="E8082" s="11">
        <v>6111</v>
      </c>
      <c r="F8082" s="12"/>
      <c r="G8082" s="84" t="s">
        <v>3110</v>
      </c>
      <c r="H8082" s="13" t="s">
        <v>4</v>
      </c>
      <c r="I8082" s="2">
        <v>7265998</v>
      </c>
      <c r="J8082" s="2">
        <v>6862077</v>
      </c>
      <c r="K8082" s="2">
        <v>3475281</v>
      </c>
      <c r="L8082" s="2">
        <f t="shared" si="7028"/>
        <v>1740000</v>
      </c>
      <c r="M8082" s="2">
        <v>580000</v>
      </c>
      <c r="N8082" s="2">
        <v>580000</v>
      </c>
      <c r="O8082" s="2">
        <v>580000</v>
      </c>
      <c r="P8082" s="2">
        <f t="shared" si="7030"/>
        <v>5215281</v>
      </c>
      <c r="Q8082" s="2">
        <f t="shared" si="6986"/>
        <v>76.001493425387096</v>
      </c>
    </row>
    <row r="8083" spans="1:17">
      <c r="A8083" s="17" t="s">
        <v>2624</v>
      </c>
      <c r="B8083" s="17" t="s">
        <v>129</v>
      </c>
      <c r="C8083" s="17" t="s">
        <v>929</v>
      </c>
      <c r="D8083" s="17" t="s">
        <v>2737</v>
      </c>
      <c r="E8083" s="17" t="s">
        <v>91</v>
      </c>
      <c r="F8083" s="12" t="s">
        <v>0</v>
      </c>
      <c r="G8083" s="84" t="s">
        <v>0</v>
      </c>
      <c r="H8083" s="18" t="s">
        <v>5</v>
      </c>
      <c r="I8083" s="3">
        <v>566100</v>
      </c>
      <c r="J8083" s="3">
        <f t="shared" ref="J8083:K8083" si="7034">SUM(J8084:J8088)</f>
        <v>641967</v>
      </c>
      <c r="K8083" s="3">
        <f t="shared" si="7034"/>
        <v>417567</v>
      </c>
      <c r="L8083" s="3">
        <f t="shared" si="7028"/>
        <v>141800</v>
      </c>
      <c r="M8083" s="3">
        <f t="shared" ref="M8083:O8083" si="7035">SUM(M8084:M8088)</f>
        <v>51600</v>
      </c>
      <c r="N8083" s="3">
        <f t="shared" si="7035"/>
        <v>48600</v>
      </c>
      <c r="O8083" s="3">
        <f t="shared" si="7035"/>
        <v>41600</v>
      </c>
      <c r="P8083" s="3">
        <f t="shared" si="7030"/>
        <v>559367</v>
      </c>
      <c r="Q8083" s="3">
        <f t="shared" si="6986"/>
        <v>87.133295013606613</v>
      </c>
    </row>
    <row r="8084" spans="1:17">
      <c r="A8084" s="12" t="s">
        <v>2624</v>
      </c>
      <c r="B8084" s="12" t="s">
        <v>129</v>
      </c>
      <c r="C8084" s="12" t="s">
        <v>929</v>
      </c>
      <c r="D8084" s="12" t="s">
        <v>2737</v>
      </c>
      <c r="E8084" s="11">
        <v>6112</v>
      </c>
      <c r="F8084" s="12" t="s">
        <v>2739</v>
      </c>
      <c r="G8084" s="84" t="s">
        <v>3110</v>
      </c>
      <c r="H8084" s="13" t="s">
        <v>9</v>
      </c>
      <c r="I8084" s="2">
        <v>83600</v>
      </c>
      <c r="J8084" s="2">
        <v>83600</v>
      </c>
      <c r="K8084" s="2">
        <v>43599</v>
      </c>
      <c r="L8084" s="2">
        <f t="shared" si="7028"/>
        <v>22200</v>
      </c>
      <c r="M8084" s="2">
        <v>7400</v>
      </c>
      <c r="N8084" s="2">
        <v>7400</v>
      </c>
      <c r="O8084" s="2">
        <v>7400</v>
      </c>
      <c r="P8084" s="2">
        <f t="shared" si="7030"/>
        <v>65799</v>
      </c>
      <c r="Q8084" s="2">
        <f t="shared" si="6986"/>
        <v>78.706937799043061</v>
      </c>
    </row>
    <row r="8085" spans="1:17">
      <c r="A8085" s="12" t="s">
        <v>2624</v>
      </c>
      <c r="B8085" s="12" t="s">
        <v>129</v>
      </c>
      <c r="C8085" s="12" t="s">
        <v>929</v>
      </c>
      <c r="D8085" s="12" t="s">
        <v>2737</v>
      </c>
      <c r="E8085" s="11">
        <v>6112</v>
      </c>
      <c r="F8085" s="12" t="s">
        <v>2740</v>
      </c>
      <c r="G8085" s="84" t="s">
        <v>3110</v>
      </c>
      <c r="H8085" s="13" t="s">
        <v>10</v>
      </c>
      <c r="I8085" s="2">
        <v>335900</v>
      </c>
      <c r="J8085" s="2">
        <v>335900</v>
      </c>
      <c r="K8085" s="2">
        <v>186429</v>
      </c>
      <c r="L8085" s="2">
        <f t="shared" si="7028"/>
        <v>93600</v>
      </c>
      <c r="M8085" s="2">
        <v>31200</v>
      </c>
      <c r="N8085" s="2">
        <v>31200</v>
      </c>
      <c r="O8085" s="2">
        <v>31200</v>
      </c>
      <c r="P8085" s="2">
        <f t="shared" si="7030"/>
        <v>280029</v>
      </c>
      <c r="Q8085" s="2">
        <f t="shared" si="6986"/>
        <v>83.366775826138735</v>
      </c>
    </row>
    <row r="8086" spans="1:17">
      <c r="A8086" s="12" t="s">
        <v>2624</v>
      </c>
      <c r="B8086" s="12" t="s">
        <v>129</v>
      </c>
      <c r="C8086" s="12" t="s">
        <v>929</v>
      </c>
      <c r="D8086" s="12" t="s">
        <v>2737</v>
      </c>
      <c r="E8086" s="11">
        <v>6112</v>
      </c>
      <c r="F8086" s="12" t="s">
        <v>2741</v>
      </c>
      <c r="G8086" s="84" t="s">
        <v>3110</v>
      </c>
      <c r="H8086" s="13" t="s">
        <v>7</v>
      </c>
      <c r="I8086" s="2">
        <v>71000</v>
      </c>
      <c r="J8086" s="2">
        <v>82867</v>
      </c>
      <c r="K8086" s="2">
        <v>82867</v>
      </c>
      <c r="L8086" s="2">
        <f t="shared" si="7028"/>
        <v>0</v>
      </c>
      <c r="M8086" s="2"/>
      <c r="N8086" s="2"/>
      <c r="O8086" s="2"/>
      <c r="P8086" s="2">
        <f t="shared" si="7030"/>
        <v>82867</v>
      </c>
      <c r="Q8086" s="2">
        <f t="shared" si="6986"/>
        <v>100</v>
      </c>
    </row>
    <row r="8087" spans="1:17">
      <c r="A8087" s="12" t="s">
        <v>2624</v>
      </c>
      <c r="B8087" s="12" t="s">
        <v>129</v>
      </c>
      <c r="C8087" s="12" t="s">
        <v>929</v>
      </c>
      <c r="D8087" s="12" t="s">
        <v>2737</v>
      </c>
      <c r="E8087" s="11">
        <v>6112</v>
      </c>
      <c r="F8087" s="12" t="s">
        <v>2742</v>
      </c>
      <c r="G8087" s="84" t="s">
        <v>3110</v>
      </c>
      <c r="H8087" s="13" t="s">
        <v>8</v>
      </c>
      <c r="I8087" s="2">
        <v>25600</v>
      </c>
      <c r="J8087" s="2">
        <v>99600</v>
      </c>
      <c r="K8087" s="2">
        <v>82000</v>
      </c>
      <c r="L8087" s="2">
        <f t="shared" si="7028"/>
        <v>16000</v>
      </c>
      <c r="M8087" s="2">
        <v>9000</v>
      </c>
      <c r="N8087" s="2">
        <v>7000</v>
      </c>
      <c r="O8087" s="2"/>
      <c r="P8087" s="2">
        <f t="shared" si="7030"/>
        <v>98000</v>
      </c>
      <c r="Q8087" s="2">
        <f t="shared" si="6986"/>
        <v>98.393574297188763</v>
      </c>
    </row>
    <row r="8088" spans="1:17">
      <c r="A8088" s="12" t="s">
        <v>2624</v>
      </c>
      <c r="B8088" s="12" t="s">
        <v>129</v>
      </c>
      <c r="C8088" s="12" t="s">
        <v>929</v>
      </c>
      <c r="D8088" s="12" t="s">
        <v>2737</v>
      </c>
      <c r="E8088" s="11">
        <v>6112</v>
      </c>
      <c r="F8088" s="12" t="s">
        <v>2743</v>
      </c>
      <c r="G8088" s="84" t="s">
        <v>3110</v>
      </c>
      <c r="H8088" s="13" t="s">
        <v>6</v>
      </c>
      <c r="I8088" s="2">
        <v>50000</v>
      </c>
      <c r="J8088" s="2">
        <v>40000</v>
      </c>
      <c r="K8088" s="2">
        <v>22672</v>
      </c>
      <c r="L8088" s="2">
        <f t="shared" si="7028"/>
        <v>10000</v>
      </c>
      <c r="M8088" s="2">
        <v>4000</v>
      </c>
      <c r="N8088" s="2">
        <v>3000</v>
      </c>
      <c r="O8088" s="2">
        <v>3000</v>
      </c>
      <c r="P8088" s="2">
        <f t="shared" si="7030"/>
        <v>32672</v>
      </c>
      <c r="Q8088" s="2">
        <f t="shared" si="6986"/>
        <v>81.679999999999993</v>
      </c>
    </row>
    <row r="8089" spans="1:17">
      <c r="A8089" s="12" t="s">
        <v>2624</v>
      </c>
      <c r="B8089" s="12" t="s">
        <v>129</v>
      </c>
      <c r="C8089" s="12" t="s">
        <v>929</v>
      </c>
      <c r="D8089" s="12" t="s">
        <v>2737</v>
      </c>
      <c r="E8089" s="18" t="s">
        <v>13</v>
      </c>
      <c r="F8089" s="18" t="s">
        <v>0</v>
      </c>
      <c r="G8089" s="81" t="s">
        <v>0</v>
      </c>
      <c r="H8089" s="18" t="s">
        <v>14</v>
      </c>
      <c r="I8089" s="3">
        <v>767130</v>
      </c>
      <c r="J8089" s="3">
        <f t="shared" ref="J8089:K8089" si="7036">SUM(J8090)</f>
        <v>724718</v>
      </c>
      <c r="K8089" s="3">
        <f t="shared" si="7036"/>
        <v>365205</v>
      </c>
      <c r="L8089" s="3">
        <f t="shared" si="7028"/>
        <v>183000</v>
      </c>
      <c r="M8089" s="3">
        <f t="shared" ref="M8089:O8089" si="7037">SUM(M8090)</f>
        <v>61000</v>
      </c>
      <c r="N8089" s="3">
        <f t="shared" si="7037"/>
        <v>61000</v>
      </c>
      <c r="O8089" s="3">
        <f t="shared" si="7037"/>
        <v>61000</v>
      </c>
      <c r="P8089" s="3">
        <f t="shared" si="7030"/>
        <v>548205</v>
      </c>
      <c r="Q8089" s="3">
        <f t="shared" si="6986"/>
        <v>75.643905629500026</v>
      </c>
    </row>
    <row r="8090" spans="1:17">
      <c r="A8090" s="12" t="s">
        <v>2624</v>
      </c>
      <c r="B8090" s="12" t="s">
        <v>129</v>
      </c>
      <c r="C8090" s="12" t="s">
        <v>929</v>
      </c>
      <c r="D8090" s="12" t="s">
        <v>2737</v>
      </c>
      <c r="E8090" s="11">
        <v>6121</v>
      </c>
      <c r="F8090" s="12"/>
      <c r="G8090" s="84" t="s">
        <v>3110</v>
      </c>
      <c r="H8090" s="13" t="s">
        <v>15</v>
      </c>
      <c r="I8090" s="2">
        <v>767130</v>
      </c>
      <c r="J8090" s="2">
        <v>724718</v>
      </c>
      <c r="K8090" s="2">
        <v>365205</v>
      </c>
      <c r="L8090" s="2">
        <f t="shared" si="7028"/>
        <v>183000</v>
      </c>
      <c r="M8090" s="2">
        <v>61000</v>
      </c>
      <c r="N8090" s="2">
        <v>61000</v>
      </c>
      <c r="O8090" s="2">
        <v>61000</v>
      </c>
      <c r="P8090" s="2">
        <f t="shared" si="7030"/>
        <v>548205</v>
      </c>
      <c r="Q8090" s="2">
        <f t="shared" si="6986"/>
        <v>75.643905629500026</v>
      </c>
    </row>
    <row r="8091" spans="1:17">
      <c r="A8091" s="12" t="s">
        <v>2624</v>
      </c>
      <c r="B8091" s="12" t="s">
        <v>129</v>
      </c>
      <c r="C8091" s="12" t="s">
        <v>929</v>
      </c>
      <c r="D8091" s="12" t="s">
        <v>2737</v>
      </c>
      <c r="E8091" s="18" t="s">
        <v>16</v>
      </c>
      <c r="F8091" s="18" t="s">
        <v>0</v>
      </c>
      <c r="G8091" s="81" t="s">
        <v>0</v>
      </c>
      <c r="H8091" s="18" t="s">
        <v>17</v>
      </c>
      <c r="I8091" s="3">
        <v>2315619</v>
      </c>
      <c r="J8091" s="3">
        <f t="shared" ref="J8091:K8091" si="7038">SUM(J8092:J8099)</f>
        <v>386933</v>
      </c>
      <c r="K8091" s="3">
        <f t="shared" si="7038"/>
        <v>286673</v>
      </c>
      <c r="L8091" s="3">
        <f t="shared" si="7028"/>
        <v>88000</v>
      </c>
      <c r="M8091" s="3">
        <f t="shared" ref="M8091:O8091" si="7039">SUM(M8092:M8099)</f>
        <v>32000</v>
      </c>
      <c r="N8091" s="3">
        <f t="shared" si="7039"/>
        <v>28000</v>
      </c>
      <c r="O8091" s="3">
        <f t="shared" si="7039"/>
        <v>28000</v>
      </c>
      <c r="P8091" s="3">
        <f t="shared" si="7030"/>
        <v>374673</v>
      </c>
      <c r="Q8091" s="3">
        <f t="shared" si="6986"/>
        <v>96.831492790741549</v>
      </c>
    </row>
    <row r="8092" spans="1:17">
      <c r="A8092" s="12" t="s">
        <v>2624</v>
      </c>
      <c r="B8092" s="12" t="s">
        <v>129</v>
      </c>
      <c r="C8092" s="12" t="s">
        <v>929</v>
      </c>
      <c r="D8092" s="12" t="s">
        <v>2737</v>
      </c>
      <c r="E8092" s="11">
        <v>6131</v>
      </c>
      <c r="F8092" s="12"/>
      <c r="G8092" s="84" t="s">
        <v>3110</v>
      </c>
      <c r="H8092" s="13" t="s">
        <v>18</v>
      </c>
      <c r="I8092" s="2">
        <v>40000</v>
      </c>
      <c r="J8092" s="2">
        <v>0</v>
      </c>
      <c r="K8092" s="2">
        <v>0</v>
      </c>
      <c r="L8092" s="2">
        <f t="shared" si="7028"/>
        <v>0</v>
      </c>
      <c r="M8092" s="2"/>
      <c r="N8092" s="2"/>
      <c r="O8092" s="2"/>
      <c r="P8092" s="2">
        <f t="shared" si="7030"/>
        <v>0</v>
      </c>
      <c r="Q8092" s="2" t="str">
        <f t="shared" si="6986"/>
        <v>-</v>
      </c>
    </row>
    <row r="8093" spans="1:17">
      <c r="A8093" s="12" t="s">
        <v>2624</v>
      </c>
      <c r="B8093" s="12" t="s">
        <v>129</v>
      </c>
      <c r="C8093" s="12" t="s">
        <v>929</v>
      </c>
      <c r="D8093" s="12" t="s">
        <v>2737</v>
      </c>
      <c r="E8093" s="11">
        <v>6132</v>
      </c>
      <c r="F8093" s="12"/>
      <c r="G8093" s="84" t="s">
        <v>3110</v>
      </c>
      <c r="H8093" s="13" t="s">
        <v>19</v>
      </c>
      <c r="I8093" s="2">
        <v>190000</v>
      </c>
      <c r="J8093" s="2">
        <v>170000</v>
      </c>
      <c r="K8093" s="2">
        <v>134000</v>
      </c>
      <c r="L8093" s="2">
        <f t="shared" si="7028"/>
        <v>34000</v>
      </c>
      <c r="M8093" s="2">
        <v>14000</v>
      </c>
      <c r="N8093" s="2">
        <v>10000</v>
      </c>
      <c r="O8093" s="2">
        <v>10000</v>
      </c>
      <c r="P8093" s="2">
        <f t="shared" si="7030"/>
        <v>168000</v>
      </c>
      <c r="Q8093" s="2">
        <f t="shared" ref="Q8093:Q8156" si="7040">IF(J8093=0,"-",P8093/J8093*100)</f>
        <v>98.82352941176471</v>
      </c>
    </row>
    <row r="8094" spans="1:17">
      <c r="A8094" s="12" t="s">
        <v>2624</v>
      </c>
      <c r="B8094" s="12" t="s">
        <v>129</v>
      </c>
      <c r="C8094" s="12" t="s">
        <v>929</v>
      </c>
      <c r="D8094" s="12" t="s">
        <v>2737</v>
      </c>
      <c r="E8094" s="11">
        <v>6133</v>
      </c>
      <c r="F8094" s="12"/>
      <c r="G8094" s="84" t="s">
        <v>3110</v>
      </c>
      <c r="H8094" s="13" t="s">
        <v>20</v>
      </c>
      <c r="I8094" s="2">
        <v>120000</v>
      </c>
      <c r="J8094" s="2">
        <v>100000</v>
      </c>
      <c r="K8094" s="2">
        <v>65000</v>
      </c>
      <c r="L8094" s="2">
        <f t="shared" si="7028"/>
        <v>30000</v>
      </c>
      <c r="M8094" s="2">
        <v>10000</v>
      </c>
      <c r="N8094" s="2">
        <v>10000</v>
      </c>
      <c r="O8094" s="2">
        <v>10000</v>
      </c>
      <c r="P8094" s="2">
        <f t="shared" si="7030"/>
        <v>95000</v>
      </c>
      <c r="Q8094" s="2">
        <f t="shared" si="7040"/>
        <v>95</v>
      </c>
    </row>
    <row r="8095" spans="1:17">
      <c r="A8095" s="12" t="s">
        <v>2624</v>
      </c>
      <c r="B8095" s="12" t="s">
        <v>129</v>
      </c>
      <c r="C8095" s="12" t="s">
        <v>929</v>
      </c>
      <c r="D8095" s="12" t="s">
        <v>2737</v>
      </c>
      <c r="E8095" s="11">
        <v>6134</v>
      </c>
      <c r="F8095" s="12"/>
      <c r="G8095" s="84" t="s">
        <v>3110</v>
      </c>
      <c r="H8095" s="13" t="s">
        <v>21</v>
      </c>
      <c r="I8095" s="2">
        <v>63000</v>
      </c>
      <c r="J8095" s="2">
        <v>0</v>
      </c>
      <c r="K8095" s="2">
        <v>0</v>
      </c>
      <c r="L8095" s="2">
        <f t="shared" si="7028"/>
        <v>0</v>
      </c>
      <c r="M8095" s="2"/>
      <c r="N8095" s="2"/>
      <c r="O8095" s="2"/>
      <c r="P8095" s="2">
        <f t="shared" si="7030"/>
        <v>0</v>
      </c>
      <c r="Q8095" s="2" t="str">
        <f t="shared" si="7040"/>
        <v>-</v>
      </c>
    </row>
    <row r="8096" spans="1:17">
      <c r="A8096" s="12" t="s">
        <v>2624</v>
      </c>
      <c r="B8096" s="12" t="s">
        <v>129</v>
      </c>
      <c r="C8096" s="12" t="s">
        <v>929</v>
      </c>
      <c r="D8096" s="12" t="s">
        <v>2737</v>
      </c>
      <c r="E8096" s="11">
        <v>6136</v>
      </c>
      <c r="F8096" s="12"/>
      <c r="G8096" s="84" t="s">
        <v>3110</v>
      </c>
      <c r="H8096" s="13" t="s">
        <v>23</v>
      </c>
      <c r="I8096" s="2">
        <v>38000</v>
      </c>
      <c r="J8096" s="2">
        <v>0</v>
      </c>
      <c r="K8096" s="2">
        <v>0</v>
      </c>
      <c r="L8096" s="2">
        <f t="shared" si="7028"/>
        <v>0</v>
      </c>
      <c r="M8096" s="2"/>
      <c r="N8096" s="2"/>
      <c r="O8096" s="2"/>
      <c r="P8096" s="2">
        <f t="shared" si="7030"/>
        <v>0</v>
      </c>
      <c r="Q8096" s="2" t="str">
        <f t="shared" si="7040"/>
        <v>-</v>
      </c>
    </row>
    <row r="8097" spans="1:17">
      <c r="A8097" s="12" t="s">
        <v>2624</v>
      </c>
      <c r="B8097" s="12" t="s">
        <v>129</v>
      </c>
      <c r="C8097" s="12" t="s">
        <v>929</v>
      </c>
      <c r="D8097" s="12" t="s">
        <v>2737</v>
      </c>
      <c r="E8097" s="11">
        <v>6137</v>
      </c>
      <c r="F8097" s="12"/>
      <c r="G8097" s="84" t="s">
        <v>3110</v>
      </c>
      <c r="H8097" s="13" t="s">
        <v>24</v>
      </c>
      <c r="I8097" s="2">
        <v>82000</v>
      </c>
      <c r="J8097" s="2">
        <v>65000</v>
      </c>
      <c r="K8097" s="2">
        <v>43874</v>
      </c>
      <c r="L8097" s="2">
        <f t="shared" si="7028"/>
        <v>18000</v>
      </c>
      <c r="M8097" s="2">
        <v>6000</v>
      </c>
      <c r="N8097" s="2">
        <v>6000</v>
      </c>
      <c r="O8097" s="2">
        <v>6000</v>
      </c>
      <c r="P8097" s="2">
        <f t="shared" si="7030"/>
        <v>61874</v>
      </c>
      <c r="Q8097" s="2">
        <f t="shared" si="7040"/>
        <v>95.190769230769234</v>
      </c>
    </row>
    <row r="8098" spans="1:17">
      <c r="A8098" s="12" t="s">
        <v>2624</v>
      </c>
      <c r="B8098" s="12" t="s">
        <v>129</v>
      </c>
      <c r="C8098" s="12" t="s">
        <v>929</v>
      </c>
      <c r="D8098" s="12" t="s">
        <v>2737</v>
      </c>
      <c r="E8098" s="11">
        <v>6138</v>
      </c>
      <c r="F8098" s="12"/>
      <c r="G8098" s="84" t="s">
        <v>3110</v>
      </c>
      <c r="H8098" s="13" t="s">
        <v>25</v>
      </c>
      <c r="I8098" s="2">
        <v>54000</v>
      </c>
      <c r="J8098" s="2">
        <v>0</v>
      </c>
      <c r="K8098" s="2">
        <v>0</v>
      </c>
      <c r="L8098" s="2">
        <f t="shared" si="7028"/>
        <v>0</v>
      </c>
      <c r="M8098" s="2"/>
      <c r="N8098" s="2"/>
      <c r="O8098" s="2"/>
      <c r="P8098" s="2">
        <f t="shared" si="7030"/>
        <v>0</v>
      </c>
      <c r="Q8098" s="2" t="str">
        <f t="shared" si="7040"/>
        <v>-</v>
      </c>
    </row>
    <row r="8099" spans="1:17">
      <c r="A8099" s="17" t="s">
        <v>2624</v>
      </c>
      <c r="B8099" s="17" t="s">
        <v>129</v>
      </c>
      <c r="C8099" s="17" t="s">
        <v>929</v>
      </c>
      <c r="D8099" s="17" t="s">
        <v>2737</v>
      </c>
      <c r="E8099" s="17" t="s">
        <v>99</v>
      </c>
      <c r="F8099" s="12" t="s">
        <v>0</v>
      </c>
      <c r="G8099" s="84" t="s">
        <v>0</v>
      </c>
      <c r="H8099" s="18" t="s">
        <v>26</v>
      </c>
      <c r="I8099" s="3">
        <v>1728619</v>
      </c>
      <c r="J8099" s="3">
        <f t="shared" ref="J8099:K8099" si="7041">SUM(J8100:J8102)</f>
        <v>51933</v>
      </c>
      <c r="K8099" s="3">
        <f t="shared" si="7041"/>
        <v>43799</v>
      </c>
      <c r="L8099" s="3">
        <f t="shared" si="7028"/>
        <v>6000</v>
      </c>
      <c r="M8099" s="3">
        <f t="shared" ref="M8099:O8099" si="7042">SUM(M8100:M8102)</f>
        <v>2000</v>
      </c>
      <c r="N8099" s="3">
        <f t="shared" si="7042"/>
        <v>2000</v>
      </c>
      <c r="O8099" s="3">
        <f t="shared" si="7042"/>
        <v>2000</v>
      </c>
      <c r="P8099" s="3">
        <f t="shared" si="7030"/>
        <v>49799</v>
      </c>
      <c r="Q8099" s="3">
        <f t="shared" si="7040"/>
        <v>95.890859376504352</v>
      </c>
    </row>
    <row r="8100" spans="1:17">
      <c r="A8100" s="12" t="s">
        <v>2624</v>
      </c>
      <c r="B8100" s="12" t="s">
        <v>129</v>
      </c>
      <c r="C8100" s="12" t="s">
        <v>929</v>
      </c>
      <c r="D8100" s="12" t="s">
        <v>2737</v>
      </c>
      <c r="E8100" s="11">
        <v>6139</v>
      </c>
      <c r="F8100" s="12"/>
      <c r="G8100" s="84" t="s">
        <v>3110</v>
      </c>
      <c r="H8100" s="13" t="s">
        <v>26</v>
      </c>
      <c r="I8100" s="2">
        <v>1678819</v>
      </c>
      <c r="J8100" s="2">
        <v>18133</v>
      </c>
      <c r="K8100" s="2">
        <v>18133</v>
      </c>
      <c r="L8100" s="2">
        <f t="shared" si="7028"/>
        <v>0</v>
      </c>
      <c r="M8100" s="2"/>
      <c r="N8100" s="2"/>
      <c r="O8100" s="2"/>
      <c r="P8100" s="2">
        <f t="shared" si="7030"/>
        <v>18133</v>
      </c>
      <c r="Q8100" s="2">
        <f t="shared" si="7040"/>
        <v>100</v>
      </c>
    </row>
    <row r="8101" spans="1:17">
      <c r="A8101" s="12" t="s">
        <v>2624</v>
      </c>
      <c r="B8101" s="12" t="s">
        <v>129</v>
      </c>
      <c r="C8101" s="12" t="s">
        <v>929</v>
      </c>
      <c r="D8101" s="12" t="s">
        <v>2737</v>
      </c>
      <c r="E8101" s="11">
        <v>6139</v>
      </c>
      <c r="F8101" s="12" t="s">
        <v>2744</v>
      </c>
      <c r="G8101" s="84" t="s">
        <v>3110</v>
      </c>
      <c r="H8101" s="13" t="s">
        <v>108</v>
      </c>
      <c r="I8101" s="2">
        <v>22800</v>
      </c>
      <c r="J8101" s="2">
        <v>18800</v>
      </c>
      <c r="K8101" s="2">
        <v>11666</v>
      </c>
      <c r="L8101" s="2">
        <f t="shared" si="7028"/>
        <v>6000</v>
      </c>
      <c r="M8101" s="2">
        <v>2000</v>
      </c>
      <c r="N8101" s="2">
        <v>2000</v>
      </c>
      <c r="O8101" s="2">
        <v>2000</v>
      </c>
      <c r="P8101" s="2">
        <f t="shared" si="7030"/>
        <v>17666</v>
      </c>
      <c r="Q8101" s="2">
        <f t="shared" si="7040"/>
        <v>93.968085106382986</v>
      </c>
    </row>
    <row r="8102" spans="1:17" ht="22.5">
      <c r="A8102" s="12" t="s">
        <v>2624</v>
      </c>
      <c r="B8102" s="12" t="s">
        <v>129</v>
      </c>
      <c r="C8102" s="12" t="s">
        <v>929</v>
      </c>
      <c r="D8102" s="12" t="s">
        <v>2737</v>
      </c>
      <c r="E8102" s="11">
        <v>6139</v>
      </c>
      <c r="F8102" s="12" t="s">
        <v>2745</v>
      </c>
      <c r="G8102" s="84" t="s">
        <v>3110</v>
      </c>
      <c r="H8102" s="13" t="s">
        <v>114</v>
      </c>
      <c r="I8102" s="2">
        <v>27000</v>
      </c>
      <c r="J8102" s="2">
        <v>15000</v>
      </c>
      <c r="K8102" s="2">
        <v>14000</v>
      </c>
      <c r="L8102" s="2">
        <f t="shared" si="7028"/>
        <v>0</v>
      </c>
      <c r="M8102" s="2"/>
      <c r="N8102" s="2"/>
      <c r="O8102" s="2"/>
      <c r="P8102" s="2">
        <f t="shared" si="7030"/>
        <v>14000</v>
      </c>
      <c r="Q8102" s="2">
        <f t="shared" si="7040"/>
        <v>93.333333333333329</v>
      </c>
    </row>
    <row r="8103" spans="1:17" ht="13.5" customHeight="1">
      <c r="A8103" s="17" t="s">
        <v>0</v>
      </c>
      <c r="B8103" s="17" t="s">
        <v>0</v>
      </c>
      <c r="C8103" s="17" t="s">
        <v>0</v>
      </c>
      <c r="D8103" s="18" t="s">
        <v>0</v>
      </c>
      <c r="E8103" s="18" t="s">
        <v>0</v>
      </c>
      <c r="F8103" s="18" t="s">
        <v>0</v>
      </c>
      <c r="G8103" s="81" t="s">
        <v>0</v>
      </c>
      <c r="H8103" s="24" t="s">
        <v>36</v>
      </c>
      <c r="I8103" s="29">
        <v>139100</v>
      </c>
      <c r="J8103" s="29">
        <f t="shared" ref="J8103:K8103" si="7043">SUM(J8104)</f>
        <v>0</v>
      </c>
      <c r="K8103" s="29">
        <f t="shared" si="7043"/>
        <v>0</v>
      </c>
      <c r="L8103" s="29">
        <f t="shared" si="7028"/>
        <v>0</v>
      </c>
      <c r="M8103" s="29">
        <f t="shared" ref="M8103:O8103" si="7044">SUM(M8104)</f>
        <v>0</v>
      </c>
      <c r="N8103" s="29">
        <f t="shared" si="7044"/>
        <v>0</v>
      </c>
      <c r="O8103" s="29">
        <f t="shared" si="7044"/>
        <v>0</v>
      </c>
      <c r="P8103" s="29">
        <f t="shared" si="7030"/>
        <v>0</v>
      </c>
      <c r="Q8103" s="29" t="str">
        <f t="shared" si="7040"/>
        <v>-</v>
      </c>
    </row>
    <row r="8104" spans="1:17">
      <c r="A8104" s="12" t="s">
        <v>2624</v>
      </c>
      <c r="B8104" s="12" t="s">
        <v>129</v>
      </c>
      <c r="C8104" s="12" t="s">
        <v>929</v>
      </c>
      <c r="D8104" s="12" t="s">
        <v>2737</v>
      </c>
      <c r="E8104" s="18" t="s">
        <v>28</v>
      </c>
      <c r="F8104" s="18" t="s">
        <v>0</v>
      </c>
      <c r="G8104" s="81" t="s">
        <v>0</v>
      </c>
      <c r="H8104" s="18" t="s">
        <v>29</v>
      </c>
      <c r="I8104" s="3">
        <v>139100</v>
      </c>
      <c r="J8104" s="3">
        <f t="shared" ref="J8104" si="7045">SUM(J8105:J8106)</f>
        <v>0</v>
      </c>
      <c r="K8104" s="3">
        <f t="shared" ref="K8104" si="7046">SUM(K8105:K8106)</f>
        <v>0</v>
      </c>
      <c r="L8104" s="3">
        <f t="shared" si="7028"/>
        <v>0</v>
      </c>
      <c r="M8104" s="3">
        <f t="shared" ref="M8104:O8104" si="7047">SUM(M8105:M8106)</f>
        <v>0</v>
      </c>
      <c r="N8104" s="3">
        <f t="shared" si="7047"/>
        <v>0</v>
      </c>
      <c r="O8104" s="3">
        <f t="shared" si="7047"/>
        <v>0</v>
      </c>
      <c r="P8104" s="3">
        <f t="shared" si="7030"/>
        <v>0</v>
      </c>
      <c r="Q8104" s="3" t="str">
        <f t="shared" si="7040"/>
        <v>-</v>
      </c>
    </row>
    <row r="8105" spans="1:17">
      <c r="A8105" s="12" t="s">
        <v>2624</v>
      </c>
      <c r="B8105" s="12" t="s">
        <v>129</v>
      </c>
      <c r="C8105" s="12" t="s">
        <v>929</v>
      </c>
      <c r="D8105" s="12" t="s">
        <v>2737</v>
      </c>
      <c r="E8105" s="11">
        <v>6142</v>
      </c>
      <c r="F8105" s="12"/>
      <c r="G8105" s="84" t="s">
        <v>3110</v>
      </c>
      <c r="H8105" s="13" t="s">
        <v>31</v>
      </c>
      <c r="I8105" s="2">
        <v>134000</v>
      </c>
      <c r="J8105" s="2">
        <v>0</v>
      </c>
      <c r="K8105" s="2">
        <v>0</v>
      </c>
      <c r="L8105" s="2">
        <f t="shared" si="7028"/>
        <v>0</v>
      </c>
      <c r="M8105" s="2"/>
      <c r="N8105" s="2"/>
      <c r="O8105" s="2"/>
      <c r="P8105" s="2">
        <f t="shared" si="7030"/>
        <v>0</v>
      </c>
      <c r="Q8105" s="2" t="str">
        <f t="shared" si="7040"/>
        <v>-</v>
      </c>
    </row>
    <row r="8106" spans="1:17">
      <c r="A8106" s="12" t="s">
        <v>2624</v>
      </c>
      <c r="B8106" s="12" t="s">
        <v>129</v>
      </c>
      <c r="C8106" s="12" t="s">
        <v>929</v>
      </c>
      <c r="D8106" s="12" t="s">
        <v>2737</v>
      </c>
      <c r="E8106" s="11">
        <v>6148</v>
      </c>
      <c r="F8106" s="12"/>
      <c r="G8106" s="84" t="s">
        <v>3110</v>
      </c>
      <c r="H8106" s="13" t="s">
        <v>35</v>
      </c>
      <c r="I8106" s="2">
        <v>5100</v>
      </c>
      <c r="J8106" s="2">
        <v>0</v>
      </c>
      <c r="K8106" s="2">
        <v>0</v>
      </c>
      <c r="L8106" s="2">
        <f t="shared" si="7028"/>
        <v>0</v>
      </c>
      <c r="M8106" s="2"/>
      <c r="N8106" s="2"/>
      <c r="O8106" s="2"/>
      <c r="P8106" s="2">
        <f t="shared" si="7030"/>
        <v>0</v>
      </c>
      <c r="Q8106" s="2" t="str">
        <f t="shared" si="7040"/>
        <v>-</v>
      </c>
    </row>
    <row r="8107" spans="1:17" ht="13.5" customHeight="1">
      <c r="A8107" s="17" t="s">
        <v>0</v>
      </c>
      <c r="B8107" s="17" t="s">
        <v>0</v>
      </c>
      <c r="C8107" s="17" t="s">
        <v>0</v>
      </c>
      <c r="D8107" s="18" t="s">
        <v>0</v>
      </c>
      <c r="E8107" s="18" t="s">
        <v>0</v>
      </c>
      <c r="F8107" s="18" t="s">
        <v>0</v>
      </c>
      <c r="G8107" s="81" t="s">
        <v>0</v>
      </c>
      <c r="H8107" s="24" t="s">
        <v>49</v>
      </c>
      <c r="I8107" s="29">
        <v>100</v>
      </c>
      <c r="J8107" s="29">
        <f t="shared" ref="J8107:K8108" si="7048">SUM(J8108)</f>
        <v>100</v>
      </c>
      <c r="K8107" s="29">
        <f t="shared" si="7048"/>
        <v>0</v>
      </c>
      <c r="L8107" s="29">
        <f t="shared" si="7028"/>
        <v>0</v>
      </c>
      <c r="M8107" s="29">
        <f t="shared" ref="M8107:O8108" si="7049">SUM(M8108)</f>
        <v>0</v>
      </c>
      <c r="N8107" s="29">
        <f t="shared" si="7049"/>
        <v>0</v>
      </c>
      <c r="O8107" s="29">
        <f t="shared" si="7049"/>
        <v>0</v>
      </c>
      <c r="P8107" s="29">
        <f t="shared" si="7030"/>
        <v>0</v>
      </c>
      <c r="Q8107" s="29">
        <f t="shared" si="7040"/>
        <v>0</v>
      </c>
    </row>
    <row r="8108" spans="1:17">
      <c r="A8108" s="12" t="s">
        <v>2624</v>
      </c>
      <c r="B8108" s="12" t="s">
        <v>129</v>
      </c>
      <c r="C8108" s="12" t="s">
        <v>929</v>
      </c>
      <c r="D8108" s="12" t="s">
        <v>2737</v>
      </c>
      <c r="E8108" s="18" t="s">
        <v>44</v>
      </c>
      <c r="F8108" s="18" t="s">
        <v>0</v>
      </c>
      <c r="G8108" s="81" t="s">
        <v>0</v>
      </c>
      <c r="H8108" s="18" t="s">
        <v>45</v>
      </c>
      <c r="I8108" s="3">
        <v>100</v>
      </c>
      <c r="J8108" s="3">
        <f t="shared" si="7048"/>
        <v>100</v>
      </c>
      <c r="K8108" s="3">
        <f t="shared" si="7048"/>
        <v>0</v>
      </c>
      <c r="L8108" s="3">
        <f t="shared" si="7028"/>
        <v>0</v>
      </c>
      <c r="M8108" s="3">
        <f t="shared" si="7049"/>
        <v>0</v>
      </c>
      <c r="N8108" s="3">
        <f t="shared" si="7049"/>
        <v>0</v>
      </c>
      <c r="O8108" s="3">
        <f t="shared" si="7049"/>
        <v>0</v>
      </c>
      <c r="P8108" s="3">
        <f t="shared" si="7030"/>
        <v>0</v>
      </c>
      <c r="Q8108" s="3">
        <f t="shared" si="7040"/>
        <v>0</v>
      </c>
    </row>
    <row r="8109" spans="1:17">
      <c r="A8109" s="12" t="s">
        <v>2624</v>
      </c>
      <c r="B8109" s="12" t="s">
        <v>129</v>
      </c>
      <c r="C8109" s="12" t="s">
        <v>929</v>
      </c>
      <c r="D8109" s="12" t="s">
        <v>2737</v>
      </c>
      <c r="E8109" s="11">
        <v>6163</v>
      </c>
      <c r="F8109" s="12"/>
      <c r="G8109" s="84" t="s">
        <v>3110</v>
      </c>
      <c r="H8109" s="13" t="s">
        <v>48</v>
      </c>
      <c r="I8109" s="2">
        <v>100</v>
      </c>
      <c r="J8109" s="2">
        <v>100</v>
      </c>
      <c r="K8109" s="2">
        <v>0</v>
      </c>
      <c r="L8109" s="2">
        <f t="shared" si="7028"/>
        <v>0</v>
      </c>
      <c r="M8109" s="2"/>
      <c r="N8109" s="2"/>
      <c r="O8109" s="2"/>
      <c r="P8109" s="2">
        <f t="shared" si="7030"/>
        <v>0</v>
      </c>
      <c r="Q8109" s="2">
        <f t="shared" si="7040"/>
        <v>0</v>
      </c>
    </row>
    <row r="8110" spans="1:17" ht="13.5" customHeight="1">
      <c r="A8110" s="17" t="s">
        <v>0</v>
      </c>
      <c r="B8110" s="17" t="s">
        <v>0</v>
      </c>
      <c r="C8110" s="17" t="s">
        <v>0</v>
      </c>
      <c r="D8110" s="18" t="s">
        <v>0</v>
      </c>
      <c r="E8110" s="18" t="s">
        <v>0</v>
      </c>
      <c r="F8110" s="18" t="s">
        <v>0</v>
      </c>
      <c r="G8110" s="81" t="s">
        <v>0</v>
      </c>
      <c r="H8110" s="24" t="s">
        <v>58</v>
      </c>
      <c r="I8110" s="29">
        <v>2550679</v>
      </c>
      <c r="J8110" s="29">
        <f t="shared" ref="J8110:K8110" si="7050">SUM(J8111)</f>
        <v>89495</v>
      </c>
      <c r="K8110" s="29">
        <f t="shared" si="7050"/>
        <v>61000</v>
      </c>
      <c r="L8110" s="29">
        <f t="shared" si="7028"/>
        <v>21000</v>
      </c>
      <c r="M8110" s="29">
        <f t="shared" ref="M8110:O8110" si="7051">SUM(M8111)</f>
        <v>7000</v>
      </c>
      <c r="N8110" s="29">
        <f t="shared" si="7051"/>
        <v>7000</v>
      </c>
      <c r="O8110" s="29">
        <f t="shared" si="7051"/>
        <v>7000</v>
      </c>
      <c r="P8110" s="29">
        <f t="shared" si="7030"/>
        <v>82000</v>
      </c>
      <c r="Q8110" s="29">
        <f t="shared" si="7040"/>
        <v>91.625230459802225</v>
      </c>
    </row>
    <row r="8111" spans="1:17">
      <c r="A8111" s="12" t="s">
        <v>2624</v>
      </c>
      <c r="B8111" s="12" t="s">
        <v>129</v>
      </c>
      <c r="C8111" s="12" t="s">
        <v>929</v>
      </c>
      <c r="D8111" s="12" t="s">
        <v>2737</v>
      </c>
      <c r="E8111" s="18" t="s">
        <v>50</v>
      </c>
      <c r="F8111" s="18" t="s">
        <v>0</v>
      </c>
      <c r="G8111" s="81" t="s">
        <v>0</v>
      </c>
      <c r="H8111" s="18" t="s">
        <v>51</v>
      </c>
      <c r="I8111" s="3">
        <v>2550679</v>
      </c>
      <c r="J8111" s="3">
        <f t="shared" ref="J8111" si="7052">SUM(J8112:J8114)</f>
        <v>89495</v>
      </c>
      <c r="K8111" s="3">
        <f t="shared" ref="K8111" si="7053">SUM(K8112:K8114)</f>
        <v>61000</v>
      </c>
      <c r="L8111" s="3">
        <f t="shared" si="7028"/>
        <v>21000</v>
      </c>
      <c r="M8111" s="3">
        <f t="shared" ref="M8111:O8111" si="7054">SUM(M8112:M8114)</f>
        <v>7000</v>
      </c>
      <c r="N8111" s="3">
        <f t="shared" si="7054"/>
        <v>7000</v>
      </c>
      <c r="O8111" s="3">
        <f t="shared" si="7054"/>
        <v>7000</v>
      </c>
      <c r="P8111" s="3">
        <f t="shared" si="7030"/>
        <v>82000</v>
      </c>
      <c r="Q8111" s="3">
        <f t="shared" si="7040"/>
        <v>91.625230459802225</v>
      </c>
    </row>
    <row r="8112" spans="1:17">
      <c r="A8112" s="12" t="s">
        <v>2624</v>
      </c>
      <c r="B8112" s="12" t="s">
        <v>129</v>
      </c>
      <c r="C8112" s="12" t="s">
        <v>929</v>
      </c>
      <c r="D8112" s="12" t="s">
        <v>2737</v>
      </c>
      <c r="E8112" s="11">
        <v>8213</v>
      </c>
      <c r="F8112" s="12"/>
      <c r="G8112" s="84" t="s">
        <v>3110</v>
      </c>
      <c r="H8112" s="13" t="s">
        <v>54</v>
      </c>
      <c r="I8112" s="2">
        <v>393495</v>
      </c>
      <c r="J8112" s="2">
        <v>89495</v>
      </c>
      <c r="K8112" s="2">
        <v>61000</v>
      </c>
      <c r="L8112" s="2">
        <f t="shared" si="7028"/>
        <v>21000</v>
      </c>
      <c r="M8112" s="2">
        <v>7000</v>
      </c>
      <c r="N8112" s="2">
        <v>7000</v>
      </c>
      <c r="O8112" s="2">
        <v>7000</v>
      </c>
      <c r="P8112" s="2">
        <f t="shared" si="7030"/>
        <v>82000</v>
      </c>
      <c r="Q8112" s="2">
        <f t="shared" si="7040"/>
        <v>91.625230459802225</v>
      </c>
    </row>
    <row r="8113" spans="1:17">
      <c r="A8113" s="12" t="s">
        <v>2624</v>
      </c>
      <c r="B8113" s="12" t="s">
        <v>129</v>
      </c>
      <c r="C8113" s="12" t="s">
        <v>929</v>
      </c>
      <c r="D8113" s="12" t="s">
        <v>2737</v>
      </c>
      <c r="E8113" s="11">
        <v>8215</v>
      </c>
      <c r="F8113" s="12"/>
      <c r="G8113" s="84" t="s">
        <v>3110</v>
      </c>
      <c r="H8113" s="13" t="s">
        <v>56</v>
      </c>
      <c r="I8113" s="2">
        <v>100</v>
      </c>
      <c r="J8113" s="2">
        <v>0</v>
      </c>
      <c r="K8113" s="2">
        <v>0</v>
      </c>
      <c r="L8113" s="2">
        <f t="shared" si="7028"/>
        <v>0</v>
      </c>
      <c r="M8113" s="2"/>
      <c r="N8113" s="2"/>
      <c r="O8113" s="2"/>
      <c r="P8113" s="2">
        <f t="shared" si="7030"/>
        <v>0</v>
      </c>
      <c r="Q8113" s="2" t="str">
        <f t="shared" si="7040"/>
        <v>-</v>
      </c>
    </row>
    <row r="8114" spans="1:17">
      <c r="A8114" s="12" t="s">
        <v>2624</v>
      </c>
      <c r="B8114" s="12" t="s">
        <v>129</v>
      </c>
      <c r="C8114" s="12" t="s">
        <v>929</v>
      </c>
      <c r="D8114" s="12" t="s">
        <v>2737</v>
      </c>
      <c r="E8114" s="11">
        <v>8216</v>
      </c>
      <c r="F8114" s="12"/>
      <c r="G8114" s="84" t="s">
        <v>3110</v>
      </c>
      <c r="H8114" s="13" t="s">
        <v>57</v>
      </c>
      <c r="I8114" s="2">
        <v>2157084</v>
      </c>
      <c r="J8114" s="2">
        <v>0</v>
      </c>
      <c r="K8114" s="2">
        <v>0</v>
      </c>
      <c r="L8114" s="2">
        <f t="shared" si="7028"/>
        <v>0</v>
      </c>
      <c r="M8114" s="2"/>
      <c r="N8114" s="2"/>
      <c r="O8114" s="2"/>
      <c r="P8114" s="2">
        <f t="shared" si="7030"/>
        <v>0</v>
      </c>
      <c r="Q8114" s="2" t="str">
        <f t="shared" si="7040"/>
        <v>-</v>
      </c>
    </row>
    <row r="8115" spans="1:17" ht="15.75" customHeight="1">
      <c r="A8115" s="17" t="s">
        <v>0</v>
      </c>
      <c r="B8115" s="17" t="s">
        <v>0</v>
      </c>
      <c r="C8115" s="17" t="s">
        <v>0</v>
      </c>
      <c r="D8115" s="18" t="s">
        <v>0</v>
      </c>
      <c r="E8115" s="18" t="s">
        <v>0</v>
      </c>
      <c r="F8115" s="18" t="s">
        <v>0</v>
      </c>
      <c r="G8115" s="81" t="s">
        <v>0</v>
      </c>
      <c r="H8115" s="24" t="s">
        <v>67</v>
      </c>
      <c r="I8115" s="29">
        <v>1000</v>
      </c>
      <c r="J8115" s="29">
        <f t="shared" ref="J8115:K8116" si="7055">SUM(J8116)</f>
        <v>1000</v>
      </c>
      <c r="K8115" s="29">
        <f t="shared" si="7055"/>
        <v>0</v>
      </c>
      <c r="L8115" s="29">
        <f t="shared" si="7028"/>
        <v>0</v>
      </c>
      <c r="M8115" s="29">
        <f t="shared" ref="M8115:O8116" si="7056">SUM(M8116)</f>
        <v>0</v>
      </c>
      <c r="N8115" s="29">
        <f t="shared" si="7056"/>
        <v>0</v>
      </c>
      <c r="O8115" s="29">
        <f t="shared" si="7056"/>
        <v>0</v>
      </c>
      <c r="P8115" s="29">
        <f t="shared" si="7030"/>
        <v>0</v>
      </c>
      <c r="Q8115" s="29">
        <f t="shared" si="7040"/>
        <v>0</v>
      </c>
    </row>
    <row r="8116" spans="1:17">
      <c r="A8116" s="12" t="s">
        <v>2624</v>
      </c>
      <c r="B8116" s="12" t="s">
        <v>129</v>
      </c>
      <c r="C8116" s="12" t="s">
        <v>929</v>
      </c>
      <c r="D8116" s="12" t="s">
        <v>2737</v>
      </c>
      <c r="E8116" s="18" t="s">
        <v>63</v>
      </c>
      <c r="F8116" s="18" t="s">
        <v>0</v>
      </c>
      <c r="G8116" s="81" t="s">
        <v>0</v>
      </c>
      <c r="H8116" s="18" t="s">
        <v>64</v>
      </c>
      <c r="I8116" s="3">
        <v>1000</v>
      </c>
      <c r="J8116" s="3">
        <f t="shared" si="7055"/>
        <v>1000</v>
      </c>
      <c r="K8116" s="3">
        <f t="shared" si="7055"/>
        <v>0</v>
      </c>
      <c r="L8116" s="3">
        <f t="shared" si="7028"/>
        <v>0</v>
      </c>
      <c r="M8116" s="3">
        <f t="shared" si="7056"/>
        <v>0</v>
      </c>
      <c r="N8116" s="3">
        <f t="shared" si="7056"/>
        <v>0</v>
      </c>
      <c r="O8116" s="3">
        <f t="shared" si="7056"/>
        <v>0</v>
      </c>
      <c r="P8116" s="3">
        <f t="shared" si="7030"/>
        <v>0</v>
      </c>
      <c r="Q8116" s="3">
        <f t="shared" si="7040"/>
        <v>0</v>
      </c>
    </row>
    <row r="8117" spans="1:17">
      <c r="A8117" s="12" t="s">
        <v>2624</v>
      </c>
      <c r="B8117" s="12" t="s">
        <v>129</v>
      </c>
      <c r="C8117" s="12" t="s">
        <v>929</v>
      </c>
      <c r="D8117" s="12" t="s">
        <v>2737</v>
      </c>
      <c r="E8117" s="11">
        <v>8233</v>
      </c>
      <c r="F8117" s="12"/>
      <c r="G8117" s="84" t="s">
        <v>3110</v>
      </c>
      <c r="H8117" s="13" t="s">
        <v>66</v>
      </c>
      <c r="I8117" s="2">
        <v>1000</v>
      </c>
      <c r="J8117" s="2">
        <v>1000</v>
      </c>
      <c r="K8117" s="2">
        <v>0</v>
      </c>
      <c r="L8117" s="2">
        <f t="shared" si="7028"/>
        <v>0</v>
      </c>
      <c r="M8117" s="2"/>
      <c r="N8117" s="2"/>
      <c r="O8117" s="2"/>
      <c r="P8117" s="2">
        <f t="shared" si="7030"/>
        <v>0</v>
      </c>
      <c r="Q8117" s="2">
        <f t="shared" si="7040"/>
        <v>0</v>
      </c>
    </row>
    <row r="8118" spans="1:17">
      <c r="A8118" s="13" t="s">
        <v>0</v>
      </c>
      <c r="B8118" s="13" t="s">
        <v>0</v>
      </c>
      <c r="C8118" s="13" t="s">
        <v>0</v>
      </c>
      <c r="D8118" s="13" t="s">
        <v>0</v>
      </c>
      <c r="E8118" s="13" t="s">
        <v>0</v>
      </c>
      <c r="F8118" s="13" t="s">
        <v>0</v>
      </c>
      <c r="G8118" s="84" t="s">
        <v>0</v>
      </c>
      <c r="H8118" s="24" t="s">
        <v>2746</v>
      </c>
      <c r="I8118" s="29">
        <v>13605726</v>
      </c>
      <c r="J8118" s="29">
        <f t="shared" ref="J8118:K8118" si="7057">SUM(J8115,J8110,J8107,J8103,J8080)</f>
        <v>8706290</v>
      </c>
      <c r="K8118" s="29">
        <f t="shared" si="7057"/>
        <v>4605726</v>
      </c>
      <c r="L8118" s="29">
        <f t="shared" si="7028"/>
        <v>2173800</v>
      </c>
      <c r="M8118" s="29">
        <f t="shared" ref="M8118:O8118" si="7058">SUM(M8115,M8110,M8107,M8103,M8080)</f>
        <v>731600</v>
      </c>
      <c r="N8118" s="29">
        <f t="shared" si="7058"/>
        <v>724600</v>
      </c>
      <c r="O8118" s="29">
        <f t="shared" si="7058"/>
        <v>717600</v>
      </c>
      <c r="P8118" s="29">
        <f t="shared" si="7030"/>
        <v>6779526</v>
      </c>
      <c r="Q8118" s="29">
        <f t="shared" si="7040"/>
        <v>77.869287607005973</v>
      </c>
    </row>
    <row r="8119" spans="1:17" ht="15.75" thickBot="1">
      <c r="A8119" s="13" t="s">
        <v>0</v>
      </c>
      <c r="B8119" s="13" t="s">
        <v>0</v>
      </c>
      <c r="C8119" s="13" t="s">
        <v>0</v>
      </c>
      <c r="D8119" s="13" t="s">
        <v>0</v>
      </c>
      <c r="E8119" s="13" t="s">
        <v>0</v>
      </c>
      <c r="F8119" s="13" t="s">
        <v>0</v>
      </c>
      <c r="G8119" s="84" t="s">
        <v>0</v>
      </c>
      <c r="H8119" s="18" t="s">
        <v>125</v>
      </c>
      <c r="I8119" s="3">
        <v>143</v>
      </c>
      <c r="J8119" s="3">
        <v>143</v>
      </c>
      <c r="K8119" s="3">
        <v>0</v>
      </c>
      <c r="L8119" s="3">
        <f t="shared" si="7028"/>
        <v>0</v>
      </c>
      <c r="M8119" s="3"/>
      <c r="N8119" s="3"/>
      <c r="O8119" s="3"/>
      <c r="P8119" s="3">
        <f t="shared" si="7030"/>
        <v>0</v>
      </c>
      <c r="Q8119" s="3">
        <f t="shared" si="7040"/>
        <v>0</v>
      </c>
    </row>
    <row r="8120" spans="1:17" ht="45.75" thickBot="1">
      <c r="A8120" s="109" t="s">
        <v>0</v>
      </c>
      <c r="B8120" s="109" t="s">
        <v>0</v>
      </c>
      <c r="C8120" s="109" t="s">
        <v>0</v>
      </c>
      <c r="D8120" s="109" t="s">
        <v>0</v>
      </c>
      <c r="E8120" s="109" t="s">
        <v>0</v>
      </c>
      <c r="F8120" s="109" t="s">
        <v>0</v>
      </c>
      <c r="G8120" s="121" t="s">
        <v>0</v>
      </c>
      <c r="H8120" s="1" t="s">
        <v>126</v>
      </c>
      <c r="I8120" s="1" t="s">
        <v>3016</v>
      </c>
      <c r="J8120" s="1" t="s">
        <v>3199</v>
      </c>
      <c r="K8120" s="1" t="s">
        <v>3198</v>
      </c>
      <c r="L8120" s="1" t="s">
        <v>3191</v>
      </c>
      <c r="M8120" s="1" t="s">
        <v>3193</v>
      </c>
      <c r="N8120" s="1" t="s">
        <v>3194</v>
      </c>
      <c r="O8120" s="1" t="s">
        <v>3195</v>
      </c>
      <c r="P8120" s="1" t="s">
        <v>3192</v>
      </c>
      <c r="Q8120" s="1" t="s">
        <v>3185</v>
      </c>
    </row>
    <row r="8121" spans="1:17">
      <c r="A8121" s="110"/>
      <c r="B8121" s="110"/>
      <c r="C8121" s="110"/>
      <c r="D8121" s="110"/>
      <c r="E8121" s="110"/>
      <c r="F8121" s="110"/>
      <c r="G8121" s="122"/>
      <c r="H8121" s="26" t="s">
        <v>0</v>
      </c>
      <c r="I8121" s="28">
        <v>1</v>
      </c>
      <c r="J8121" s="28">
        <v>2</v>
      </c>
      <c r="K8121" s="28">
        <v>3</v>
      </c>
      <c r="L8121" s="28" t="s">
        <v>3186</v>
      </c>
      <c r="M8121" s="28">
        <v>5</v>
      </c>
      <c r="N8121" s="28">
        <v>6</v>
      </c>
      <c r="O8121" s="28">
        <v>7</v>
      </c>
      <c r="P8121" s="28" t="s">
        <v>3187</v>
      </c>
      <c r="Q8121" s="28">
        <v>9</v>
      </c>
    </row>
    <row r="8122" spans="1:17">
      <c r="A8122" s="110"/>
      <c r="B8122" s="110"/>
      <c r="C8122" s="110"/>
      <c r="D8122" s="110"/>
      <c r="E8122" s="110"/>
      <c r="F8122" s="110"/>
      <c r="G8122" s="122"/>
      <c r="H8122" s="8" t="s">
        <v>2657</v>
      </c>
      <c r="I8122" s="9">
        <v>13605726</v>
      </c>
      <c r="J8122" s="9">
        <f t="shared" ref="J8122" si="7059">SUM(J8118)</f>
        <v>8706290</v>
      </c>
      <c r="K8122" s="9">
        <f t="shared" ref="K8122" si="7060">SUM(K8118)</f>
        <v>4605726</v>
      </c>
      <c r="L8122" s="9">
        <f t="shared" ref="L8122:L8123" si="7061">M8122+N8122+O8122</f>
        <v>2173800</v>
      </c>
      <c r="M8122" s="9">
        <f t="shared" ref="M8122:O8122" si="7062">SUM(M8118)</f>
        <v>731600</v>
      </c>
      <c r="N8122" s="9">
        <f t="shared" si="7062"/>
        <v>724600</v>
      </c>
      <c r="O8122" s="9">
        <f t="shared" si="7062"/>
        <v>717600</v>
      </c>
      <c r="P8122" s="9">
        <f t="shared" ref="P8122:P8123" si="7063">SUM(K8122+L8122)</f>
        <v>6779526</v>
      </c>
      <c r="Q8122" s="9">
        <f t="shared" si="7040"/>
        <v>77.869287607005973</v>
      </c>
    </row>
    <row r="8123" spans="1:17" ht="15.75" thickBot="1">
      <c r="A8123" s="110"/>
      <c r="B8123" s="110"/>
      <c r="C8123" s="110"/>
      <c r="D8123" s="110"/>
      <c r="E8123" s="110"/>
      <c r="F8123" s="110"/>
      <c r="G8123" s="122"/>
      <c r="H8123" s="10" t="s">
        <v>68</v>
      </c>
      <c r="I8123" s="9">
        <v>13605726</v>
      </c>
      <c r="J8123" s="9">
        <f t="shared" ref="J8123" si="7064">SUM(J8122)</f>
        <v>8706290</v>
      </c>
      <c r="K8123" s="9">
        <f t="shared" ref="K8123" si="7065">SUM(K8122)</f>
        <v>4605726</v>
      </c>
      <c r="L8123" s="9">
        <f t="shared" si="7061"/>
        <v>2173800</v>
      </c>
      <c r="M8123" s="9">
        <f t="shared" ref="M8123:O8123" si="7066">SUM(M8122)</f>
        <v>731600</v>
      </c>
      <c r="N8123" s="9">
        <f t="shared" si="7066"/>
        <v>724600</v>
      </c>
      <c r="O8123" s="9">
        <f t="shared" si="7066"/>
        <v>717600</v>
      </c>
      <c r="P8123" s="9">
        <f t="shared" si="7063"/>
        <v>6779526</v>
      </c>
      <c r="Q8123" s="9">
        <f t="shared" si="7040"/>
        <v>77.869287607005973</v>
      </c>
    </row>
    <row r="8124" spans="1:17" ht="45.75" thickBot="1">
      <c r="A8124" s="1" t="s">
        <v>82</v>
      </c>
      <c r="B8124" s="1" t="s">
        <v>83</v>
      </c>
      <c r="C8124" s="1" t="s">
        <v>84</v>
      </c>
      <c r="D8124" s="19" t="s">
        <v>0</v>
      </c>
      <c r="E8124" s="1" t="s">
        <v>85</v>
      </c>
      <c r="F8124" s="1" t="s">
        <v>86</v>
      </c>
      <c r="G8124" s="82" t="s">
        <v>87</v>
      </c>
      <c r="H8124" s="1" t="s">
        <v>1</v>
      </c>
      <c r="I8124" s="1" t="s">
        <v>3016</v>
      </c>
      <c r="J8124" s="1" t="s">
        <v>3199</v>
      </c>
      <c r="K8124" s="1" t="s">
        <v>3198</v>
      </c>
      <c r="L8124" s="1" t="s">
        <v>3191</v>
      </c>
      <c r="M8124" s="1" t="s">
        <v>3193</v>
      </c>
      <c r="N8124" s="1" t="s">
        <v>3194</v>
      </c>
      <c r="O8124" s="1" t="s">
        <v>3195</v>
      </c>
      <c r="P8124" s="1" t="s">
        <v>3192</v>
      </c>
      <c r="Q8124" s="1" t="s">
        <v>3185</v>
      </c>
    </row>
    <row r="8125" spans="1:17">
      <c r="A8125" s="20" t="s">
        <v>0</v>
      </c>
      <c r="B8125" s="20" t="s">
        <v>0</v>
      </c>
      <c r="C8125" s="20" t="s">
        <v>0</v>
      </c>
      <c r="D8125" s="21" t="s">
        <v>0</v>
      </c>
      <c r="E8125" s="21" t="s">
        <v>0</v>
      </c>
      <c r="F8125" s="22" t="s">
        <v>0</v>
      </c>
      <c r="G8125" s="83" t="s">
        <v>0</v>
      </c>
      <c r="H8125" s="23" t="s">
        <v>0</v>
      </c>
      <c r="I8125" s="28">
        <v>1</v>
      </c>
      <c r="J8125" s="28">
        <v>2</v>
      </c>
      <c r="K8125" s="28">
        <v>3</v>
      </c>
      <c r="L8125" s="28" t="s">
        <v>3186</v>
      </c>
      <c r="M8125" s="28">
        <v>5</v>
      </c>
      <c r="N8125" s="28">
        <v>6</v>
      </c>
      <c r="O8125" s="28">
        <v>7</v>
      </c>
      <c r="P8125" s="28" t="s">
        <v>3187</v>
      </c>
      <c r="Q8125" s="28">
        <v>9</v>
      </c>
    </row>
    <row r="8126" spans="1:17">
      <c r="A8126" s="17" t="s">
        <v>2624</v>
      </c>
      <c r="B8126" s="17" t="s">
        <v>129</v>
      </c>
      <c r="C8126" s="12" t="s">
        <v>940</v>
      </c>
      <c r="D8126" s="12" t="s">
        <v>2747</v>
      </c>
      <c r="E8126" s="18" t="s">
        <v>0</v>
      </c>
      <c r="F8126" s="18" t="s">
        <v>0</v>
      </c>
      <c r="G8126" s="81" t="s">
        <v>0</v>
      </c>
      <c r="H8126" s="18" t="s">
        <v>2748</v>
      </c>
      <c r="I8126" s="11"/>
      <c r="J8126" s="11"/>
      <c r="K8126" s="11"/>
      <c r="L8126" s="11"/>
      <c r="M8126" s="11"/>
      <c r="N8126" s="11"/>
      <c r="O8126" s="11"/>
      <c r="P8126" s="11"/>
      <c r="Q8126" s="11" t="str">
        <f t="shared" si="7040"/>
        <v>-</v>
      </c>
    </row>
    <row r="8127" spans="1:17" ht="22.5">
      <c r="A8127" s="17" t="s">
        <v>0</v>
      </c>
      <c r="B8127" s="17" t="s">
        <v>0</v>
      </c>
      <c r="C8127" s="17" t="s">
        <v>0</v>
      </c>
      <c r="D8127" s="18" t="s">
        <v>0</v>
      </c>
      <c r="E8127" s="18" t="s">
        <v>0</v>
      </c>
      <c r="F8127" s="18" t="s">
        <v>0</v>
      </c>
      <c r="G8127" s="81" t="s">
        <v>0</v>
      </c>
      <c r="H8127" s="24" t="s">
        <v>27</v>
      </c>
      <c r="I8127" s="29">
        <v>6655597</v>
      </c>
      <c r="J8127" s="29">
        <f t="shared" ref="J8127" si="7067">SUM(J8128,J8136,J8138)</f>
        <v>6385997</v>
      </c>
      <c r="K8127" s="29">
        <f t="shared" ref="K8127" si="7068">SUM(K8128,K8136,K8138)</f>
        <v>3175244</v>
      </c>
      <c r="L8127" s="29">
        <f t="shared" ref="L8127:L8162" si="7069">M8127+N8127+O8127</f>
        <v>1630822</v>
      </c>
      <c r="M8127" s="29">
        <f t="shared" ref="M8127:O8127" si="7070">SUM(M8128,M8136,M8138)</f>
        <v>559322</v>
      </c>
      <c r="N8127" s="29">
        <f t="shared" si="7070"/>
        <v>527500</v>
      </c>
      <c r="O8127" s="29">
        <f t="shared" si="7070"/>
        <v>544000</v>
      </c>
      <c r="P8127" s="29">
        <f t="shared" ref="P8127:P8162" si="7071">SUM(K8127+L8127)</f>
        <v>4806066</v>
      </c>
      <c r="Q8127" s="29">
        <f t="shared" si="7040"/>
        <v>75.259446567231393</v>
      </c>
    </row>
    <row r="8128" spans="1:17">
      <c r="A8128" s="12" t="s">
        <v>2624</v>
      </c>
      <c r="B8128" s="12" t="s">
        <v>129</v>
      </c>
      <c r="C8128" s="12" t="s">
        <v>940</v>
      </c>
      <c r="D8128" s="12" t="s">
        <v>2747</v>
      </c>
      <c r="E8128" s="18" t="s">
        <v>2</v>
      </c>
      <c r="F8128" s="18" t="s">
        <v>0</v>
      </c>
      <c r="G8128" s="81" t="s">
        <v>0</v>
      </c>
      <c r="H8128" s="18" t="s">
        <v>3</v>
      </c>
      <c r="I8128" s="3">
        <v>5647776</v>
      </c>
      <c r="J8128" s="3">
        <f t="shared" ref="J8128" si="7072">SUM(J8129:J8130)</f>
        <v>5554275</v>
      </c>
      <c r="K8128" s="3">
        <f t="shared" ref="K8128" si="7073">SUM(K8129:K8130)</f>
        <v>2725950</v>
      </c>
      <c r="L8128" s="3">
        <f t="shared" si="7069"/>
        <v>1422272</v>
      </c>
      <c r="M8128" s="3">
        <f t="shared" ref="M8128:O8128" si="7074">SUM(M8129:M8130)</f>
        <v>485772</v>
      </c>
      <c r="N8128" s="3">
        <f t="shared" si="7074"/>
        <v>457000</v>
      </c>
      <c r="O8128" s="3">
        <f t="shared" si="7074"/>
        <v>479500</v>
      </c>
      <c r="P8128" s="3">
        <f t="shared" si="7071"/>
        <v>4148222</v>
      </c>
      <c r="Q8128" s="3">
        <f t="shared" si="7040"/>
        <v>74.685210941121923</v>
      </c>
    </row>
    <row r="8129" spans="1:17">
      <c r="A8129" s="12" t="s">
        <v>2624</v>
      </c>
      <c r="B8129" s="12" t="s">
        <v>129</v>
      </c>
      <c r="C8129" s="12" t="s">
        <v>940</v>
      </c>
      <c r="D8129" s="12" t="s">
        <v>2747</v>
      </c>
      <c r="E8129" s="11">
        <v>6111</v>
      </c>
      <c r="F8129" s="12"/>
      <c r="G8129" s="84" t="s">
        <v>3110</v>
      </c>
      <c r="H8129" s="13" t="s">
        <v>4</v>
      </c>
      <c r="I8129" s="2">
        <v>5177100</v>
      </c>
      <c r="J8129" s="2">
        <v>5102100</v>
      </c>
      <c r="K8129" s="2">
        <v>2454575</v>
      </c>
      <c r="L8129" s="2">
        <f t="shared" si="7069"/>
        <v>1336000</v>
      </c>
      <c r="M8129" s="2">
        <v>446000</v>
      </c>
      <c r="N8129" s="2">
        <v>445000</v>
      </c>
      <c r="O8129" s="2">
        <v>445000</v>
      </c>
      <c r="P8129" s="2">
        <f t="shared" si="7071"/>
        <v>3790575</v>
      </c>
      <c r="Q8129" s="2">
        <f t="shared" si="7040"/>
        <v>74.294408184865063</v>
      </c>
    </row>
    <row r="8130" spans="1:17">
      <c r="A8130" s="17" t="s">
        <v>2624</v>
      </c>
      <c r="B8130" s="17" t="s">
        <v>129</v>
      </c>
      <c r="C8130" s="17" t="s">
        <v>940</v>
      </c>
      <c r="D8130" s="17" t="s">
        <v>2747</v>
      </c>
      <c r="E8130" s="17" t="s">
        <v>91</v>
      </c>
      <c r="F8130" s="12" t="s">
        <v>0</v>
      </c>
      <c r="G8130" s="84" t="s">
        <v>0</v>
      </c>
      <c r="H8130" s="18" t="s">
        <v>5</v>
      </c>
      <c r="I8130" s="3">
        <v>470676</v>
      </c>
      <c r="J8130" s="3">
        <f t="shared" ref="J8130:K8130" si="7075">SUM(J8131:J8135)</f>
        <v>452175</v>
      </c>
      <c r="K8130" s="3">
        <f t="shared" si="7075"/>
        <v>271375</v>
      </c>
      <c r="L8130" s="3">
        <f t="shared" si="7069"/>
        <v>86272</v>
      </c>
      <c r="M8130" s="3">
        <f t="shared" ref="M8130:O8130" si="7076">SUM(M8131:M8135)</f>
        <v>39772</v>
      </c>
      <c r="N8130" s="3">
        <f t="shared" si="7076"/>
        <v>12000</v>
      </c>
      <c r="O8130" s="3">
        <f t="shared" si="7076"/>
        <v>34500</v>
      </c>
      <c r="P8130" s="3">
        <f t="shared" si="7071"/>
        <v>357647</v>
      </c>
      <c r="Q8130" s="3">
        <f t="shared" si="7040"/>
        <v>79.094819483607012</v>
      </c>
    </row>
    <row r="8131" spans="1:17">
      <c r="A8131" s="12" t="s">
        <v>2624</v>
      </c>
      <c r="B8131" s="12" t="s">
        <v>129</v>
      </c>
      <c r="C8131" s="12" t="s">
        <v>940</v>
      </c>
      <c r="D8131" s="12" t="s">
        <v>2747</v>
      </c>
      <c r="E8131" s="11">
        <v>6112</v>
      </c>
      <c r="F8131" s="12" t="s">
        <v>2749</v>
      </c>
      <c r="G8131" s="84" t="s">
        <v>3110</v>
      </c>
      <c r="H8131" s="13" t="s">
        <v>9</v>
      </c>
      <c r="I8131" s="2">
        <v>89200</v>
      </c>
      <c r="J8131" s="2">
        <v>89200</v>
      </c>
      <c r="K8131" s="2">
        <v>44677</v>
      </c>
      <c r="L8131" s="2">
        <f t="shared" si="7069"/>
        <v>15500</v>
      </c>
      <c r="M8131" s="2">
        <v>8000</v>
      </c>
      <c r="N8131" s="2">
        <v>0</v>
      </c>
      <c r="O8131" s="2">
        <v>7500</v>
      </c>
      <c r="P8131" s="2">
        <f t="shared" si="7071"/>
        <v>60177</v>
      </c>
      <c r="Q8131" s="2">
        <f t="shared" si="7040"/>
        <v>67.463004484304932</v>
      </c>
    </row>
    <row r="8132" spans="1:17">
      <c r="A8132" s="12" t="s">
        <v>2624</v>
      </c>
      <c r="B8132" s="12" t="s">
        <v>129</v>
      </c>
      <c r="C8132" s="12" t="s">
        <v>940</v>
      </c>
      <c r="D8132" s="12" t="s">
        <v>2747</v>
      </c>
      <c r="E8132" s="11">
        <v>6112</v>
      </c>
      <c r="F8132" s="12" t="s">
        <v>2750</v>
      </c>
      <c r="G8132" s="84" t="s">
        <v>3110</v>
      </c>
      <c r="H8132" s="13" t="s">
        <v>10</v>
      </c>
      <c r="I8132" s="2">
        <v>258500</v>
      </c>
      <c r="J8132" s="2">
        <v>258500</v>
      </c>
      <c r="K8132" s="2">
        <v>152489</v>
      </c>
      <c r="L8132" s="2">
        <f t="shared" si="7069"/>
        <v>66000</v>
      </c>
      <c r="M8132" s="2">
        <v>27000</v>
      </c>
      <c r="N8132" s="2">
        <v>12000</v>
      </c>
      <c r="O8132" s="2">
        <v>27000</v>
      </c>
      <c r="P8132" s="2">
        <f t="shared" si="7071"/>
        <v>218489</v>
      </c>
      <c r="Q8132" s="2">
        <f t="shared" si="7040"/>
        <v>84.521856866537718</v>
      </c>
    </row>
    <row r="8133" spans="1:17">
      <c r="A8133" s="12" t="s">
        <v>2624</v>
      </c>
      <c r="B8133" s="12" t="s">
        <v>129</v>
      </c>
      <c r="C8133" s="12" t="s">
        <v>940</v>
      </c>
      <c r="D8133" s="12" t="s">
        <v>2747</v>
      </c>
      <c r="E8133" s="11">
        <v>6112</v>
      </c>
      <c r="F8133" s="12" t="s">
        <v>2751</v>
      </c>
      <c r="G8133" s="84" t="s">
        <v>3110</v>
      </c>
      <c r="H8133" s="13" t="s">
        <v>7</v>
      </c>
      <c r="I8133" s="2">
        <v>60000</v>
      </c>
      <c r="J8133" s="2">
        <v>61499</v>
      </c>
      <c r="K8133" s="2">
        <v>61499</v>
      </c>
      <c r="L8133" s="2">
        <f t="shared" si="7069"/>
        <v>0</v>
      </c>
      <c r="M8133" s="2"/>
      <c r="N8133" s="2"/>
      <c r="O8133" s="2"/>
      <c r="P8133" s="2">
        <f t="shared" si="7071"/>
        <v>61499</v>
      </c>
      <c r="Q8133" s="2">
        <f t="shared" si="7040"/>
        <v>100</v>
      </c>
    </row>
    <row r="8134" spans="1:17">
      <c r="A8134" s="12" t="s">
        <v>2624</v>
      </c>
      <c r="B8134" s="12" t="s">
        <v>129</v>
      </c>
      <c r="C8134" s="12" t="s">
        <v>940</v>
      </c>
      <c r="D8134" s="12" t="s">
        <v>2747</v>
      </c>
      <c r="E8134" s="11">
        <v>6112</v>
      </c>
      <c r="F8134" s="12" t="s">
        <v>2752</v>
      </c>
      <c r="G8134" s="84" t="s">
        <v>3110</v>
      </c>
      <c r="H8134" s="13" t="s">
        <v>8</v>
      </c>
      <c r="I8134" s="2">
        <v>23000</v>
      </c>
      <c r="J8134" s="2">
        <v>23000</v>
      </c>
      <c r="K8134" s="2">
        <v>0</v>
      </c>
      <c r="L8134" s="2">
        <f t="shared" si="7069"/>
        <v>0</v>
      </c>
      <c r="M8134" s="2"/>
      <c r="N8134" s="2"/>
      <c r="O8134" s="2"/>
      <c r="P8134" s="2">
        <f t="shared" si="7071"/>
        <v>0</v>
      </c>
      <c r="Q8134" s="2">
        <f t="shared" si="7040"/>
        <v>0</v>
      </c>
    </row>
    <row r="8135" spans="1:17">
      <c r="A8135" s="12" t="s">
        <v>2624</v>
      </c>
      <c r="B8135" s="12" t="s">
        <v>129</v>
      </c>
      <c r="C8135" s="12" t="s">
        <v>940</v>
      </c>
      <c r="D8135" s="12" t="s">
        <v>2747</v>
      </c>
      <c r="E8135" s="11">
        <v>6112</v>
      </c>
      <c r="F8135" s="12" t="s">
        <v>2753</v>
      </c>
      <c r="G8135" s="84" t="s">
        <v>3110</v>
      </c>
      <c r="H8135" s="13" t="s">
        <v>6</v>
      </c>
      <c r="I8135" s="2">
        <v>39976</v>
      </c>
      <c r="J8135" s="2">
        <v>19976</v>
      </c>
      <c r="K8135" s="2">
        <v>12710</v>
      </c>
      <c r="L8135" s="2">
        <f t="shared" si="7069"/>
        <v>4772</v>
      </c>
      <c r="M8135" s="2">
        <v>4772</v>
      </c>
      <c r="N8135" s="2"/>
      <c r="O8135" s="2"/>
      <c r="P8135" s="2">
        <f t="shared" si="7071"/>
        <v>17482</v>
      </c>
      <c r="Q8135" s="2">
        <f t="shared" si="7040"/>
        <v>87.515018021625963</v>
      </c>
    </row>
    <row r="8136" spans="1:17">
      <c r="A8136" s="12" t="s">
        <v>2624</v>
      </c>
      <c r="B8136" s="12" t="s">
        <v>129</v>
      </c>
      <c r="C8136" s="12" t="s">
        <v>940</v>
      </c>
      <c r="D8136" s="12" t="s">
        <v>2747</v>
      </c>
      <c r="E8136" s="18" t="s">
        <v>13</v>
      </c>
      <c r="F8136" s="18" t="s">
        <v>0</v>
      </c>
      <c r="G8136" s="81" t="s">
        <v>0</v>
      </c>
      <c r="H8136" s="18" t="s">
        <v>14</v>
      </c>
      <c r="I8136" s="3">
        <v>546271</v>
      </c>
      <c r="J8136" s="3">
        <f t="shared" ref="J8136:K8136" si="7077">SUM(J8137)</f>
        <v>535721</v>
      </c>
      <c r="K8136" s="3">
        <f t="shared" si="7077"/>
        <v>265675</v>
      </c>
      <c r="L8136" s="3">
        <f t="shared" si="7069"/>
        <v>141000</v>
      </c>
      <c r="M8136" s="3">
        <f t="shared" ref="M8136:O8136" si="7078">SUM(M8137)</f>
        <v>47000</v>
      </c>
      <c r="N8136" s="3">
        <f t="shared" si="7078"/>
        <v>47000</v>
      </c>
      <c r="O8136" s="3">
        <f t="shared" si="7078"/>
        <v>47000</v>
      </c>
      <c r="P8136" s="3">
        <f t="shared" si="7071"/>
        <v>406675</v>
      </c>
      <c r="Q8136" s="3">
        <f t="shared" si="7040"/>
        <v>75.911715239835658</v>
      </c>
    </row>
    <row r="8137" spans="1:17">
      <c r="A8137" s="12" t="s">
        <v>2624</v>
      </c>
      <c r="B8137" s="12" t="s">
        <v>129</v>
      </c>
      <c r="C8137" s="12" t="s">
        <v>940</v>
      </c>
      <c r="D8137" s="12" t="s">
        <v>2747</v>
      </c>
      <c r="E8137" s="11">
        <v>6121</v>
      </c>
      <c r="F8137" s="12"/>
      <c r="G8137" s="84" t="s">
        <v>3110</v>
      </c>
      <c r="H8137" s="13" t="s">
        <v>15</v>
      </c>
      <c r="I8137" s="2">
        <v>546271</v>
      </c>
      <c r="J8137" s="2">
        <v>535721</v>
      </c>
      <c r="K8137" s="2">
        <v>265675</v>
      </c>
      <c r="L8137" s="2">
        <f t="shared" si="7069"/>
        <v>141000</v>
      </c>
      <c r="M8137" s="2">
        <v>47000</v>
      </c>
      <c r="N8137" s="2">
        <v>47000</v>
      </c>
      <c r="O8137" s="2">
        <v>47000</v>
      </c>
      <c r="P8137" s="2">
        <f t="shared" si="7071"/>
        <v>406675</v>
      </c>
      <c r="Q8137" s="2">
        <f t="shared" si="7040"/>
        <v>75.911715239835658</v>
      </c>
    </row>
    <row r="8138" spans="1:17">
      <c r="A8138" s="12" t="s">
        <v>2624</v>
      </c>
      <c r="B8138" s="12" t="s">
        <v>129</v>
      </c>
      <c r="C8138" s="12" t="s">
        <v>940</v>
      </c>
      <c r="D8138" s="12" t="s">
        <v>2747</v>
      </c>
      <c r="E8138" s="18" t="s">
        <v>16</v>
      </c>
      <c r="F8138" s="18" t="s">
        <v>0</v>
      </c>
      <c r="G8138" s="81" t="s">
        <v>0</v>
      </c>
      <c r="H8138" s="18" t="s">
        <v>17</v>
      </c>
      <c r="I8138" s="3">
        <v>461550</v>
      </c>
      <c r="J8138" s="3">
        <f t="shared" ref="J8138:K8138" si="7079">SUM(J8139:J8147)</f>
        <v>296001</v>
      </c>
      <c r="K8138" s="3">
        <f t="shared" si="7079"/>
        <v>183619</v>
      </c>
      <c r="L8138" s="3">
        <f t="shared" si="7069"/>
        <v>67550</v>
      </c>
      <c r="M8138" s="3">
        <f t="shared" ref="M8138:O8138" si="7080">SUM(M8139:M8147)</f>
        <v>26550</v>
      </c>
      <c r="N8138" s="3">
        <f t="shared" si="7080"/>
        <v>23500</v>
      </c>
      <c r="O8138" s="3">
        <f t="shared" si="7080"/>
        <v>17500</v>
      </c>
      <c r="P8138" s="3">
        <f t="shared" si="7071"/>
        <v>251169</v>
      </c>
      <c r="Q8138" s="3">
        <f t="shared" si="7040"/>
        <v>84.854105222617491</v>
      </c>
    </row>
    <row r="8139" spans="1:17">
      <c r="A8139" s="12" t="s">
        <v>2624</v>
      </c>
      <c r="B8139" s="12" t="s">
        <v>129</v>
      </c>
      <c r="C8139" s="12" t="s">
        <v>940</v>
      </c>
      <c r="D8139" s="12" t="s">
        <v>2747</v>
      </c>
      <c r="E8139" s="11">
        <v>6131</v>
      </c>
      <c r="F8139" s="12"/>
      <c r="G8139" s="84" t="s">
        <v>3110</v>
      </c>
      <c r="H8139" s="13" t="s">
        <v>18</v>
      </c>
      <c r="I8139" s="2">
        <v>15000</v>
      </c>
      <c r="J8139" s="2">
        <v>0</v>
      </c>
      <c r="K8139" s="2">
        <v>0</v>
      </c>
      <c r="L8139" s="2">
        <f t="shared" si="7069"/>
        <v>0</v>
      </c>
      <c r="M8139" s="2"/>
      <c r="N8139" s="2"/>
      <c r="O8139" s="2"/>
      <c r="P8139" s="2">
        <f t="shared" si="7071"/>
        <v>0</v>
      </c>
      <c r="Q8139" s="2" t="str">
        <f t="shared" si="7040"/>
        <v>-</v>
      </c>
    </row>
    <row r="8140" spans="1:17">
      <c r="A8140" s="12" t="s">
        <v>2624</v>
      </c>
      <c r="B8140" s="12" t="s">
        <v>129</v>
      </c>
      <c r="C8140" s="12" t="s">
        <v>940</v>
      </c>
      <c r="D8140" s="12" t="s">
        <v>2747</v>
      </c>
      <c r="E8140" s="11">
        <v>6132</v>
      </c>
      <c r="F8140" s="12"/>
      <c r="G8140" s="84" t="s">
        <v>3110</v>
      </c>
      <c r="H8140" s="13" t="s">
        <v>19</v>
      </c>
      <c r="I8140" s="2">
        <v>160000</v>
      </c>
      <c r="J8140" s="2">
        <v>160000</v>
      </c>
      <c r="K8140" s="2">
        <v>90000</v>
      </c>
      <c r="L8140" s="2">
        <f t="shared" si="7069"/>
        <v>37000</v>
      </c>
      <c r="M8140" s="2">
        <v>15000</v>
      </c>
      <c r="N8140" s="2">
        <v>11000</v>
      </c>
      <c r="O8140" s="2">
        <v>11000</v>
      </c>
      <c r="P8140" s="2">
        <f t="shared" si="7071"/>
        <v>127000</v>
      </c>
      <c r="Q8140" s="2">
        <f t="shared" si="7040"/>
        <v>79.375</v>
      </c>
    </row>
    <row r="8141" spans="1:17">
      <c r="A8141" s="12" t="s">
        <v>2624</v>
      </c>
      <c r="B8141" s="12" t="s">
        <v>129</v>
      </c>
      <c r="C8141" s="12" t="s">
        <v>940</v>
      </c>
      <c r="D8141" s="12" t="s">
        <v>2747</v>
      </c>
      <c r="E8141" s="11">
        <v>6133</v>
      </c>
      <c r="F8141" s="12"/>
      <c r="G8141" s="84" t="s">
        <v>3110</v>
      </c>
      <c r="H8141" s="13" t="s">
        <v>20</v>
      </c>
      <c r="I8141" s="2">
        <v>19000</v>
      </c>
      <c r="J8141" s="2">
        <v>18000</v>
      </c>
      <c r="K8141" s="2">
        <v>10500</v>
      </c>
      <c r="L8141" s="2">
        <f t="shared" si="7069"/>
        <v>6000</v>
      </c>
      <c r="M8141" s="2">
        <v>2000</v>
      </c>
      <c r="N8141" s="2">
        <v>2000</v>
      </c>
      <c r="O8141" s="2">
        <v>2000</v>
      </c>
      <c r="P8141" s="2">
        <f t="shared" si="7071"/>
        <v>16500</v>
      </c>
      <c r="Q8141" s="2">
        <f t="shared" si="7040"/>
        <v>91.666666666666657</v>
      </c>
    </row>
    <row r="8142" spans="1:17">
      <c r="A8142" s="12" t="s">
        <v>2624</v>
      </c>
      <c r="B8142" s="12" t="s">
        <v>129</v>
      </c>
      <c r="C8142" s="12" t="s">
        <v>940</v>
      </c>
      <c r="D8142" s="12" t="s">
        <v>2747</v>
      </c>
      <c r="E8142" s="11">
        <v>6134</v>
      </c>
      <c r="F8142" s="12"/>
      <c r="G8142" s="84" t="s">
        <v>3110</v>
      </c>
      <c r="H8142" s="13" t="s">
        <v>21</v>
      </c>
      <c r="I8142" s="2">
        <v>5000</v>
      </c>
      <c r="J8142" s="2">
        <v>0</v>
      </c>
      <c r="K8142" s="2">
        <v>0</v>
      </c>
      <c r="L8142" s="2">
        <f t="shared" si="7069"/>
        <v>0</v>
      </c>
      <c r="M8142" s="2"/>
      <c r="N8142" s="2"/>
      <c r="O8142" s="2"/>
      <c r="P8142" s="2">
        <f t="shared" si="7071"/>
        <v>0</v>
      </c>
      <c r="Q8142" s="2" t="str">
        <f t="shared" si="7040"/>
        <v>-</v>
      </c>
    </row>
    <row r="8143" spans="1:17">
      <c r="A8143" s="12" t="s">
        <v>2624</v>
      </c>
      <c r="B8143" s="12" t="s">
        <v>129</v>
      </c>
      <c r="C8143" s="12" t="s">
        <v>940</v>
      </c>
      <c r="D8143" s="12" t="s">
        <v>2747</v>
      </c>
      <c r="E8143" s="11">
        <v>6135</v>
      </c>
      <c r="F8143" s="12"/>
      <c r="G8143" s="84" t="s">
        <v>3110</v>
      </c>
      <c r="H8143" s="13" t="s">
        <v>22</v>
      </c>
      <c r="I8143" s="2">
        <v>1000</v>
      </c>
      <c r="J8143" s="2">
        <v>0</v>
      </c>
      <c r="K8143" s="2">
        <v>0</v>
      </c>
      <c r="L8143" s="2">
        <f t="shared" si="7069"/>
        <v>0</v>
      </c>
      <c r="M8143" s="2"/>
      <c r="N8143" s="2"/>
      <c r="O8143" s="2"/>
      <c r="P8143" s="2">
        <f t="shared" si="7071"/>
        <v>0</v>
      </c>
      <c r="Q8143" s="2" t="str">
        <f t="shared" si="7040"/>
        <v>-</v>
      </c>
    </row>
    <row r="8144" spans="1:17">
      <c r="A8144" s="12" t="s">
        <v>2624</v>
      </c>
      <c r="B8144" s="12" t="s">
        <v>129</v>
      </c>
      <c r="C8144" s="12" t="s">
        <v>940</v>
      </c>
      <c r="D8144" s="12" t="s">
        <v>2747</v>
      </c>
      <c r="E8144" s="11">
        <v>6136</v>
      </c>
      <c r="F8144" s="12"/>
      <c r="G8144" s="84" t="s">
        <v>3110</v>
      </c>
      <c r="H8144" s="13" t="s">
        <v>23</v>
      </c>
      <c r="I8144" s="2">
        <v>1000</v>
      </c>
      <c r="J8144" s="2">
        <v>0</v>
      </c>
      <c r="K8144" s="2">
        <v>0</v>
      </c>
      <c r="L8144" s="2">
        <f t="shared" si="7069"/>
        <v>0</v>
      </c>
      <c r="M8144" s="2"/>
      <c r="N8144" s="2"/>
      <c r="O8144" s="2"/>
      <c r="P8144" s="2">
        <f t="shared" si="7071"/>
        <v>0</v>
      </c>
      <c r="Q8144" s="2" t="str">
        <f t="shared" si="7040"/>
        <v>-</v>
      </c>
    </row>
    <row r="8145" spans="1:17">
      <c r="A8145" s="12" t="s">
        <v>2624</v>
      </c>
      <c r="B8145" s="12" t="s">
        <v>129</v>
      </c>
      <c r="C8145" s="12" t="s">
        <v>940</v>
      </c>
      <c r="D8145" s="12" t="s">
        <v>2747</v>
      </c>
      <c r="E8145" s="11">
        <v>6137</v>
      </c>
      <c r="F8145" s="12"/>
      <c r="G8145" s="84" t="s">
        <v>3110</v>
      </c>
      <c r="H8145" s="13" t="s">
        <v>24</v>
      </c>
      <c r="I8145" s="2">
        <v>19000</v>
      </c>
      <c r="J8145" s="2">
        <v>12501</v>
      </c>
      <c r="K8145" s="2">
        <v>6300</v>
      </c>
      <c r="L8145" s="2">
        <f t="shared" si="7069"/>
        <v>4500</v>
      </c>
      <c r="M8145" s="2">
        <v>1500</v>
      </c>
      <c r="N8145" s="2">
        <v>1500</v>
      </c>
      <c r="O8145" s="2">
        <v>1500</v>
      </c>
      <c r="P8145" s="2">
        <f t="shared" si="7071"/>
        <v>10800</v>
      </c>
      <c r="Q8145" s="2">
        <f t="shared" si="7040"/>
        <v>86.393088552915771</v>
      </c>
    </row>
    <row r="8146" spans="1:17">
      <c r="A8146" s="12" t="s">
        <v>2624</v>
      </c>
      <c r="B8146" s="12" t="s">
        <v>129</v>
      </c>
      <c r="C8146" s="12" t="s">
        <v>940</v>
      </c>
      <c r="D8146" s="12" t="s">
        <v>2747</v>
      </c>
      <c r="E8146" s="11">
        <v>6138</v>
      </c>
      <c r="F8146" s="12"/>
      <c r="G8146" s="84" t="s">
        <v>3110</v>
      </c>
      <c r="H8146" s="13" t="s">
        <v>25</v>
      </c>
      <c r="I8146" s="2">
        <v>6500</v>
      </c>
      <c r="J8146" s="2">
        <v>500</v>
      </c>
      <c r="K8146" s="2">
        <v>380</v>
      </c>
      <c r="L8146" s="2">
        <f t="shared" si="7069"/>
        <v>50</v>
      </c>
      <c r="M8146" s="2">
        <v>50</v>
      </c>
      <c r="N8146" s="2"/>
      <c r="O8146" s="2"/>
      <c r="P8146" s="2">
        <f t="shared" si="7071"/>
        <v>430</v>
      </c>
      <c r="Q8146" s="2">
        <f t="shared" si="7040"/>
        <v>86</v>
      </c>
    </row>
    <row r="8147" spans="1:17">
      <c r="A8147" s="17" t="s">
        <v>2624</v>
      </c>
      <c r="B8147" s="17" t="s">
        <v>129</v>
      </c>
      <c r="C8147" s="17" t="s">
        <v>940</v>
      </c>
      <c r="D8147" s="17" t="s">
        <v>2747</v>
      </c>
      <c r="E8147" s="17" t="s">
        <v>99</v>
      </c>
      <c r="F8147" s="12" t="s">
        <v>0</v>
      </c>
      <c r="G8147" s="84" t="s">
        <v>0</v>
      </c>
      <c r="H8147" s="18" t="s">
        <v>26</v>
      </c>
      <c r="I8147" s="3">
        <v>235050</v>
      </c>
      <c r="J8147" s="3">
        <f t="shared" ref="J8147:K8147" si="7081">SUM(J8148:J8150)</f>
        <v>105000</v>
      </c>
      <c r="K8147" s="3">
        <f t="shared" si="7081"/>
        <v>76439</v>
      </c>
      <c r="L8147" s="3">
        <f t="shared" si="7069"/>
        <v>20000</v>
      </c>
      <c r="M8147" s="3">
        <f t="shared" ref="M8147:O8147" si="7082">SUM(M8148:M8150)</f>
        <v>8000</v>
      </c>
      <c r="N8147" s="3">
        <f t="shared" si="7082"/>
        <v>9000</v>
      </c>
      <c r="O8147" s="3">
        <f t="shared" si="7082"/>
        <v>3000</v>
      </c>
      <c r="P8147" s="3">
        <f t="shared" si="7071"/>
        <v>96439</v>
      </c>
      <c r="Q8147" s="3">
        <f t="shared" si="7040"/>
        <v>91.846666666666664</v>
      </c>
    </row>
    <row r="8148" spans="1:17">
      <c r="A8148" s="12" t="s">
        <v>2624</v>
      </c>
      <c r="B8148" s="12" t="s">
        <v>129</v>
      </c>
      <c r="C8148" s="12" t="s">
        <v>940</v>
      </c>
      <c r="D8148" s="12" t="s">
        <v>2747</v>
      </c>
      <c r="E8148" s="11">
        <v>6139</v>
      </c>
      <c r="F8148" s="12"/>
      <c r="G8148" s="84" t="s">
        <v>3110</v>
      </c>
      <c r="H8148" s="13" t="s">
        <v>26</v>
      </c>
      <c r="I8148" s="2">
        <v>199000</v>
      </c>
      <c r="J8148" s="2">
        <v>70000</v>
      </c>
      <c r="K8148" s="2">
        <v>59000</v>
      </c>
      <c r="L8148" s="2">
        <f t="shared" si="7069"/>
        <v>11000</v>
      </c>
      <c r="M8148" s="2">
        <v>5000</v>
      </c>
      <c r="N8148" s="2">
        <v>6000</v>
      </c>
      <c r="O8148" s="2"/>
      <c r="P8148" s="2">
        <f t="shared" si="7071"/>
        <v>70000</v>
      </c>
      <c r="Q8148" s="2">
        <f t="shared" si="7040"/>
        <v>100</v>
      </c>
    </row>
    <row r="8149" spans="1:17">
      <c r="A8149" s="12" t="s">
        <v>2624</v>
      </c>
      <c r="B8149" s="12" t="s">
        <v>129</v>
      </c>
      <c r="C8149" s="12" t="s">
        <v>940</v>
      </c>
      <c r="D8149" s="12" t="s">
        <v>2747</v>
      </c>
      <c r="E8149" s="11">
        <v>6139</v>
      </c>
      <c r="F8149" s="12" t="s">
        <v>2754</v>
      </c>
      <c r="G8149" s="84" t="s">
        <v>3110</v>
      </c>
      <c r="H8149" s="13" t="s">
        <v>108</v>
      </c>
      <c r="I8149" s="2">
        <v>18050</v>
      </c>
      <c r="J8149" s="2">
        <v>17000</v>
      </c>
      <c r="K8149" s="2">
        <v>8339</v>
      </c>
      <c r="L8149" s="2">
        <f t="shared" si="7069"/>
        <v>4500</v>
      </c>
      <c r="M8149" s="2">
        <v>1500</v>
      </c>
      <c r="N8149" s="2">
        <v>1500</v>
      </c>
      <c r="O8149" s="2">
        <v>1500</v>
      </c>
      <c r="P8149" s="2">
        <f t="shared" si="7071"/>
        <v>12839</v>
      </c>
      <c r="Q8149" s="2">
        <f t="shared" si="7040"/>
        <v>75.523529411764699</v>
      </c>
    </row>
    <row r="8150" spans="1:17" ht="22.5">
      <c r="A8150" s="12" t="s">
        <v>2624</v>
      </c>
      <c r="B8150" s="12" t="s">
        <v>129</v>
      </c>
      <c r="C8150" s="12" t="s">
        <v>940</v>
      </c>
      <c r="D8150" s="12" t="s">
        <v>2747</v>
      </c>
      <c r="E8150" s="11">
        <v>6139</v>
      </c>
      <c r="F8150" s="12" t="s">
        <v>2755</v>
      </c>
      <c r="G8150" s="84" t="s">
        <v>3110</v>
      </c>
      <c r="H8150" s="13" t="s">
        <v>114</v>
      </c>
      <c r="I8150" s="2">
        <v>18000</v>
      </c>
      <c r="J8150" s="2">
        <v>18000</v>
      </c>
      <c r="K8150" s="2">
        <v>9100</v>
      </c>
      <c r="L8150" s="2">
        <f t="shared" si="7069"/>
        <v>4500</v>
      </c>
      <c r="M8150" s="2">
        <v>1500</v>
      </c>
      <c r="N8150" s="2">
        <v>1500</v>
      </c>
      <c r="O8150" s="2">
        <v>1500</v>
      </c>
      <c r="P8150" s="2">
        <f t="shared" si="7071"/>
        <v>13600</v>
      </c>
      <c r="Q8150" s="2">
        <f t="shared" si="7040"/>
        <v>75.555555555555557</v>
      </c>
    </row>
    <row r="8151" spans="1:17" ht="22.5">
      <c r="A8151" s="17" t="s">
        <v>0</v>
      </c>
      <c r="B8151" s="17" t="s">
        <v>0</v>
      </c>
      <c r="C8151" s="17" t="s">
        <v>0</v>
      </c>
      <c r="D8151" s="18" t="s">
        <v>0</v>
      </c>
      <c r="E8151" s="18" t="s">
        <v>0</v>
      </c>
      <c r="F8151" s="18" t="s">
        <v>0</v>
      </c>
      <c r="G8151" s="81" t="s">
        <v>0</v>
      </c>
      <c r="H8151" s="24" t="s">
        <v>36</v>
      </c>
      <c r="I8151" s="29">
        <v>12000</v>
      </c>
      <c r="J8151" s="29">
        <f t="shared" ref="J8151:K8151" si="7083">SUM(J8152)</f>
        <v>1000</v>
      </c>
      <c r="K8151" s="29">
        <f t="shared" si="7083"/>
        <v>0</v>
      </c>
      <c r="L8151" s="29">
        <f t="shared" si="7069"/>
        <v>0</v>
      </c>
      <c r="M8151" s="29">
        <f t="shared" ref="M8151:O8151" si="7084">SUM(M8152)</f>
        <v>0</v>
      </c>
      <c r="N8151" s="29">
        <f t="shared" si="7084"/>
        <v>0</v>
      </c>
      <c r="O8151" s="29">
        <f t="shared" si="7084"/>
        <v>0</v>
      </c>
      <c r="P8151" s="29">
        <f t="shared" si="7071"/>
        <v>0</v>
      </c>
      <c r="Q8151" s="29">
        <f t="shared" si="7040"/>
        <v>0</v>
      </c>
    </row>
    <row r="8152" spans="1:17">
      <c r="A8152" s="12" t="s">
        <v>2624</v>
      </c>
      <c r="B8152" s="12" t="s">
        <v>129</v>
      </c>
      <c r="C8152" s="12" t="s">
        <v>940</v>
      </c>
      <c r="D8152" s="12" t="s">
        <v>2747</v>
      </c>
      <c r="E8152" s="18" t="s">
        <v>28</v>
      </c>
      <c r="F8152" s="18" t="s">
        <v>0</v>
      </c>
      <c r="G8152" s="81" t="s">
        <v>0</v>
      </c>
      <c r="H8152" s="18" t="s">
        <v>29</v>
      </c>
      <c r="I8152" s="3">
        <v>12000</v>
      </c>
      <c r="J8152" s="3">
        <f t="shared" ref="J8152" si="7085">SUM(J8153:J8155)</f>
        <v>1000</v>
      </c>
      <c r="K8152" s="3">
        <f t="shared" ref="K8152" si="7086">SUM(K8153:K8155)</f>
        <v>0</v>
      </c>
      <c r="L8152" s="3">
        <f t="shared" si="7069"/>
        <v>0</v>
      </c>
      <c r="M8152" s="3">
        <f t="shared" ref="M8152:O8152" si="7087">SUM(M8153:M8155)</f>
        <v>0</v>
      </c>
      <c r="N8152" s="3">
        <f t="shared" si="7087"/>
        <v>0</v>
      </c>
      <c r="O8152" s="3">
        <f t="shared" si="7087"/>
        <v>0</v>
      </c>
      <c r="P8152" s="3">
        <f t="shared" si="7071"/>
        <v>0</v>
      </c>
      <c r="Q8152" s="3">
        <f t="shared" si="7040"/>
        <v>0</v>
      </c>
    </row>
    <row r="8153" spans="1:17" s="93" customFormat="1">
      <c r="A8153" s="12" t="s">
        <v>2624</v>
      </c>
      <c r="B8153" s="12" t="s">
        <v>129</v>
      </c>
      <c r="C8153" s="12" t="s">
        <v>940</v>
      </c>
      <c r="D8153" s="12" t="s">
        <v>2747</v>
      </c>
      <c r="E8153" s="11">
        <v>6142</v>
      </c>
      <c r="F8153" s="12"/>
      <c r="G8153" s="84" t="s">
        <v>3110</v>
      </c>
      <c r="H8153" s="13" t="s">
        <v>31</v>
      </c>
      <c r="I8153" s="2">
        <v>0</v>
      </c>
      <c r="J8153" s="2">
        <v>0</v>
      </c>
      <c r="K8153" s="2">
        <v>0</v>
      </c>
      <c r="L8153" s="2">
        <f t="shared" si="7069"/>
        <v>0</v>
      </c>
      <c r="M8153" s="2"/>
      <c r="N8153" s="2"/>
      <c r="O8153" s="2"/>
      <c r="P8153" s="2">
        <f t="shared" si="7071"/>
        <v>0</v>
      </c>
      <c r="Q8153" s="2" t="str">
        <f t="shared" si="7040"/>
        <v>-</v>
      </c>
    </row>
    <row r="8154" spans="1:17">
      <c r="A8154" s="12" t="s">
        <v>2624</v>
      </c>
      <c r="B8154" s="12" t="s">
        <v>129</v>
      </c>
      <c r="C8154" s="12" t="s">
        <v>940</v>
      </c>
      <c r="D8154" s="12" t="s">
        <v>2747</v>
      </c>
      <c r="E8154" s="11">
        <v>6143</v>
      </c>
      <c r="F8154" s="12"/>
      <c r="G8154" s="84" t="s">
        <v>3110</v>
      </c>
      <c r="H8154" s="13" t="s">
        <v>32</v>
      </c>
      <c r="I8154" s="2">
        <v>5500</v>
      </c>
      <c r="J8154" s="2">
        <v>500</v>
      </c>
      <c r="K8154" s="2">
        <v>0</v>
      </c>
      <c r="L8154" s="2">
        <f t="shared" si="7069"/>
        <v>0</v>
      </c>
      <c r="M8154" s="2"/>
      <c r="N8154" s="2"/>
      <c r="O8154" s="2"/>
      <c r="P8154" s="2">
        <f t="shared" si="7071"/>
        <v>0</v>
      </c>
      <c r="Q8154" s="2">
        <f t="shared" si="7040"/>
        <v>0</v>
      </c>
    </row>
    <row r="8155" spans="1:17">
      <c r="A8155" s="12" t="s">
        <v>2624</v>
      </c>
      <c r="B8155" s="12" t="s">
        <v>129</v>
      </c>
      <c r="C8155" s="12" t="s">
        <v>940</v>
      </c>
      <c r="D8155" s="12" t="s">
        <v>2747</v>
      </c>
      <c r="E8155" s="11">
        <v>6148</v>
      </c>
      <c r="F8155" s="12"/>
      <c r="G8155" s="84" t="s">
        <v>3110</v>
      </c>
      <c r="H8155" s="13" t="s">
        <v>35</v>
      </c>
      <c r="I8155" s="2">
        <v>6500</v>
      </c>
      <c r="J8155" s="2">
        <v>500</v>
      </c>
      <c r="K8155" s="2">
        <v>0</v>
      </c>
      <c r="L8155" s="2">
        <f t="shared" si="7069"/>
        <v>0</v>
      </c>
      <c r="M8155" s="2"/>
      <c r="N8155" s="2"/>
      <c r="O8155" s="2"/>
      <c r="P8155" s="2">
        <f t="shared" si="7071"/>
        <v>0</v>
      </c>
      <c r="Q8155" s="2">
        <f t="shared" si="7040"/>
        <v>0</v>
      </c>
    </row>
    <row r="8156" spans="1:17" ht="22.5">
      <c r="A8156" s="17" t="s">
        <v>0</v>
      </c>
      <c r="B8156" s="17" t="s">
        <v>0</v>
      </c>
      <c r="C8156" s="17" t="s">
        <v>0</v>
      </c>
      <c r="D8156" s="18" t="s">
        <v>0</v>
      </c>
      <c r="E8156" s="18" t="s">
        <v>0</v>
      </c>
      <c r="F8156" s="18" t="s">
        <v>0</v>
      </c>
      <c r="G8156" s="81" t="s">
        <v>0</v>
      </c>
      <c r="H8156" s="24" t="s">
        <v>58</v>
      </c>
      <c r="I8156" s="29">
        <v>161300</v>
      </c>
      <c r="J8156" s="29">
        <f t="shared" ref="J8156:K8156" si="7088">SUM(J8157)</f>
        <v>300</v>
      </c>
      <c r="K8156" s="29">
        <f t="shared" si="7088"/>
        <v>0</v>
      </c>
      <c r="L8156" s="29">
        <f t="shared" si="7069"/>
        <v>0</v>
      </c>
      <c r="M8156" s="29">
        <f t="shared" ref="M8156:O8156" si="7089">SUM(M8157)</f>
        <v>0</v>
      </c>
      <c r="N8156" s="29">
        <f t="shared" si="7089"/>
        <v>0</v>
      </c>
      <c r="O8156" s="29">
        <f t="shared" si="7089"/>
        <v>0</v>
      </c>
      <c r="P8156" s="29">
        <f t="shared" si="7071"/>
        <v>0</v>
      </c>
      <c r="Q8156" s="29">
        <f t="shared" si="7040"/>
        <v>0</v>
      </c>
    </row>
    <row r="8157" spans="1:17">
      <c r="A8157" s="12" t="s">
        <v>2624</v>
      </c>
      <c r="B8157" s="12" t="s">
        <v>129</v>
      </c>
      <c r="C8157" s="12" t="s">
        <v>940</v>
      </c>
      <c r="D8157" s="12" t="s">
        <v>2747</v>
      </c>
      <c r="E8157" s="18" t="s">
        <v>50</v>
      </c>
      <c r="F8157" s="18" t="s">
        <v>0</v>
      </c>
      <c r="G8157" s="81" t="s">
        <v>0</v>
      </c>
      <c r="H8157" s="18" t="s">
        <v>51</v>
      </c>
      <c r="I8157" s="3">
        <v>161300</v>
      </c>
      <c r="J8157" s="3">
        <f t="shared" ref="J8157" si="7090">SUM(J8158:J8160)</f>
        <v>300</v>
      </c>
      <c r="K8157" s="3">
        <f t="shared" ref="K8157" si="7091">SUM(K8158:K8160)</f>
        <v>0</v>
      </c>
      <c r="L8157" s="3">
        <f t="shared" si="7069"/>
        <v>0</v>
      </c>
      <c r="M8157" s="3">
        <f t="shared" ref="M8157:O8157" si="7092">SUM(M8158:M8160)</f>
        <v>0</v>
      </c>
      <c r="N8157" s="3">
        <f t="shared" si="7092"/>
        <v>0</v>
      </c>
      <c r="O8157" s="3">
        <f t="shared" si="7092"/>
        <v>0</v>
      </c>
      <c r="P8157" s="3">
        <f t="shared" si="7071"/>
        <v>0</v>
      </c>
      <c r="Q8157" s="3">
        <f t="shared" ref="Q8157:Q8220" si="7093">IF(J8157=0,"-",P8157/J8157*100)</f>
        <v>0</v>
      </c>
    </row>
    <row r="8158" spans="1:17">
      <c r="A8158" s="12" t="s">
        <v>2624</v>
      </c>
      <c r="B8158" s="12" t="s">
        <v>129</v>
      </c>
      <c r="C8158" s="12" t="s">
        <v>940</v>
      </c>
      <c r="D8158" s="12" t="s">
        <v>2747</v>
      </c>
      <c r="E8158" s="11">
        <v>8213</v>
      </c>
      <c r="F8158" s="12"/>
      <c r="G8158" s="84" t="s">
        <v>3110</v>
      </c>
      <c r="H8158" s="13" t="s">
        <v>54</v>
      </c>
      <c r="I8158" s="2">
        <v>105100</v>
      </c>
      <c r="J8158" s="2">
        <v>100</v>
      </c>
      <c r="K8158" s="2">
        <v>0</v>
      </c>
      <c r="L8158" s="2">
        <f t="shared" si="7069"/>
        <v>0</v>
      </c>
      <c r="M8158" s="2"/>
      <c r="N8158" s="2"/>
      <c r="O8158" s="2"/>
      <c r="P8158" s="2">
        <f t="shared" si="7071"/>
        <v>0</v>
      </c>
      <c r="Q8158" s="2">
        <f t="shared" si="7093"/>
        <v>0</v>
      </c>
    </row>
    <row r="8159" spans="1:17">
      <c r="A8159" s="12" t="s">
        <v>2624</v>
      </c>
      <c r="B8159" s="12" t="s">
        <v>129</v>
      </c>
      <c r="C8159" s="12" t="s">
        <v>940</v>
      </c>
      <c r="D8159" s="12" t="s">
        <v>2747</v>
      </c>
      <c r="E8159" s="11">
        <v>8215</v>
      </c>
      <c r="F8159" s="12"/>
      <c r="G8159" s="84" t="s">
        <v>3110</v>
      </c>
      <c r="H8159" s="13" t="s">
        <v>56</v>
      </c>
      <c r="I8159" s="2">
        <v>5100</v>
      </c>
      <c r="J8159" s="2">
        <v>100</v>
      </c>
      <c r="K8159" s="2">
        <v>0</v>
      </c>
      <c r="L8159" s="2">
        <f t="shared" si="7069"/>
        <v>0</v>
      </c>
      <c r="M8159" s="2"/>
      <c r="N8159" s="2"/>
      <c r="O8159" s="2"/>
      <c r="P8159" s="2">
        <f t="shared" si="7071"/>
        <v>0</v>
      </c>
      <c r="Q8159" s="2">
        <f t="shared" si="7093"/>
        <v>0</v>
      </c>
    </row>
    <row r="8160" spans="1:17">
      <c r="A8160" s="12" t="s">
        <v>2624</v>
      </c>
      <c r="B8160" s="12" t="s">
        <v>129</v>
      </c>
      <c r="C8160" s="12" t="s">
        <v>940</v>
      </c>
      <c r="D8160" s="12" t="s">
        <v>2747</v>
      </c>
      <c r="E8160" s="11">
        <v>8216</v>
      </c>
      <c r="F8160" s="12"/>
      <c r="G8160" s="84" t="s">
        <v>3110</v>
      </c>
      <c r="H8160" s="13" t="s">
        <v>57</v>
      </c>
      <c r="I8160" s="2">
        <v>51100</v>
      </c>
      <c r="J8160" s="2">
        <v>100</v>
      </c>
      <c r="K8160" s="2">
        <v>0</v>
      </c>
      <c r="L8160" s="2">
        <f t="shared" si="7069"/>
        <v>0</v>
      </c>
      <c r="M8160" s="2"/>
      <c r="N8160" s="2"/>
      <c r="O8160" s="2"/>
      <c r="P8160" s="2">
        <f t="shared" si="7071"/>
        <v>0</v>
      </c>
      <c r="Q8160" s="2">
        <f t="shared" si="7093"/>
        <v>0</v>
      </c>
    </row>
    <row r="8161" spans="1:17">
      <c r="A8161" s="13" t="s">
        <v>0</v>
      </c>
      <c r="B8161" s="13" t="s">
        <v>0</v>
      </c>
      <c r="C8161" s="13" t="s">
        <v>0</v>
      </c>
      <c r="D8161" s="13" t="s">
        <v>0</v>
      </c>
      <c r="E8161" s="13" t="s">
        <v>0</v>
      </c>
      <c r="F8161" s="13" t="s">
        <v>0</v>
      </c>
      <c r="G8161" s="84" t="s">
        <v>0</v>
      </c>
      <c r="H8161" s="24" t="s">
        <v>2756</v>
      </c>
      <c r="I8161" s="29">
        <v>6828897</v>
      </c>
      <c r="J8161" s="29">
        <f t="shared" ref="J8161:K8161" si="7094">SUM(J8156,J8151,J8127)</f>
        <v>6387297</v>
      </c>
      <c r="K8161" s="29">
        <f t="shared" si="7094"/>
        <v>3175244</v>
      </c>
      <c r="L8161" s="29">
        <f t="shared" si="7069"/>
        <v>1630822</v>
      </c>
      <c r="M8161" s="29">
        <f t="shared" ref="M8161:O8161" si="7095">SUM(M8156,M8151,M8127)</f>
        <v>559322</v>
      </c>
      <c r="N8161" s="29">
        <f t="shared" si="7095"/>
        <v>527500</v>
      </c>
      <c r="O8161" s="29">
        <f t="shared" si="7095"/>
        <v>544000</v>
      </c>
      <c r="P8161" s="29">
        <f t="shared" si="7071"/>
        <v>4806066</v>
      </c>
      <c r="Q8161" s="29">
        <f t="shared" si="7093"/>
        <v>75.244129089347183</v>
      </c>
    </row>
    <row r="8162" spans="1:17" ht="15.75" thickBot="1">
      <c r="A8162" s="13" t="s">
        <v>0</v>
      </c>
      <c r="B8162" s="13" t="s">
        <v>0</v>
      </c>
      <c r="C8162" s="13" t="s">
        <v>0</v>
      </c>
      <c r="D8162" s="13" t="s">
        <v>0</v>
      </c>
      <c r="E8162" s="13" t="s">
        <v>0</v>
      </c>
      <c r="F8162" s="13" t="s">
        <v>0</v>
      </c>
      <c r="G8162" s="84" t="s">
        <v>0</v>
      </c>
      <c r="H8162" s="18" t="s">
        <v>125</v>
      </c>
      <c r="I8162" s="3">
        <v>109</v>
      </c>
      <c r="J8162" s="3">
        <v>109</v>
      </c>
      <c r="K8162" s="3">
        <v>0</v>
      </c>
      <c r="L8162" s="3">
        <f t="shared" si="7069"/>
        <v>0</v>
      </c>
      <c r="M8162" s="3"/>
      <c r="N8162" s="3"/>
      <c r="O8162" s="3"/>
      <c r="P8162" s="3">
        <f t="shared" si="7071"/>
        <v>0</v>
      </c>
      <c r="Q8162" s="3">
        <f t="shared" si="7093"/>
        <v>0</v>
      </c>
    </row>
    <row r="8163" spans="1:17" ht="45.75" thickBot="1">
      <c r="A8163" s="109" t="s">
        <v>0</v>
      </c>
      <c r="B8163" s="109" t="s">
        <v>0</v>
      </c>
      <c r="C8163" s="109" t="s">
        <v>0</v>
      </c>
      <c r="D8163" s="109" t="s">
        <v>0</v>
      </c>
      <c r="E8163" s="109" t="s">
        <v>0</v>
      </c>
      <c r="F8163" s="109" t="s">
        <v>0</v>
      </c>
      <c r="G8163" s="121" t="s">
        <v>0</v>
      </c>
      <c r="H8163" s="1" t="s">
        <v>126</v>
      </c>
      <c r="I8163" s="1" t="s">
        <v>3016</v>
      </c>
      <c r="J8163" s="1" t="s">
        <v>3199</v>
      </c>
      <c r="K8163" s="1" t="s">
        <v>3198</v>
      </c>
      <c r="L8163" s="1" t="s">
        <v>3191</v>
      </c>
      <c r="M8163" s="1" t="s">
        <v>3193</v>
      </c>
      <c r="N8163" s="1" t="s">
        <v>3194</v>
      </c>
      <c r="O8163" s="1" t="s">
        <v>3195</v>
      </c>
      <c r="P8163" s="1" t="s">
        <v>3192</v>
      </c>
      <c r="Q8163" s="1" t="s">
        <v>3185</v>
      </c>
    </row>
    <row r="8164" spans="1:17">
      <c r="A8164" s="110"/>
      <c r="B8164" s="110"/>
      <c r="C8164" s="110"/>
      <c r="D8164" s="110"/>
      <c r="E8164" s="110"/>
      <c r="F8164" s="110"/>
      <c r="G8164" s="122"/>
      <c r="H8164" s="26" t="s">
        <v>0</v>
      </c>
      <c r="I8164" s="28">
        <v>1</v>
      </c>
      <c r="J8164" s="28">
        <v>2</v>
      </c>
      <c r="K8164" s="28">
        <v>3</v>
      </c>
      <c r="L8164" s="28" t="s">
        <v>3186</v>
      </c>
      <c r="M8164" s="28">
        <v>5</v>
      </c>
      <c r="N8164" s="28">
        <v>6</v>
      </c>
      <c r="O8164" s="28">
        <v>7</v>
      </c>
      <c r="P8164" s="28" t="s">
        <v>3187</v>
      </c>
      <c r="Q8164" s="28">
        <v>9</v>
      </c>
    </row>
    <row r="8165" spans="1:17">
      <c r="A8165" s="110"/>
      <c r="B8165" s="110"/>
      <c r="C8165" s="110"/>
      <c r="D8165" s="110"/>
      <c r="E8165" s="110"/>
      <c r="F8165" s="110"/>
      <c r="G8165" s="122"/>
      <c r="H8165" s="8" t="s">
        <v>2657</v>
      </c>
      <c r="I8165" s="9">
        <v>6828897</v>
      </c>
      <c r="J8165" s="9">
        <f t="shared" ref="J8165" si="7096">SUM(J8161)</f>
        <v>6387297</v>
      </c>
      <c r="K8165" s="9">
        <f t="shared" ref="K8165" si="7097">SUM(K8161)</f>
        <v>3175244</v>
      </c>
      <c r="L8165" s="9">
        <f t="shared" ref="L8165:L8166" si="7098">M8165+N8165+O8165</f>
        <v>1630822</v>
      </c>
      <c r="M8165" s="9">
        <f t="shared" ref="M8165:O8165" si="7099">SUM(M8161)</f>
        <v>559322</v>
      </c>
      <c r="N8165" s="9">
        <f t="shared" si="7099"/>
        <v>527500</v>
      </c>
      <c r="O8165" s="9">
        <f t="shared" si="7099"/>
        <v>544000</v>
      </c>
      <c r="P8165" s="9">
        <f t="shared" ref="P8165:P8166" si="7100">SUM(K8165+L8165)</f>
        <v>4806066</v>
      </c>
      <c r="Q8165" s="9">
        <f t="shared" si="7093"/>
        <v>75.244129089347183</v>
      </c>
    </row>
    <row r="8166" spans="1:17">
      <c r="A8166" s="110"/>
      <c r="B8166" s="110"/>
      <c r="C8166" s="110"/>
      <c r="D8166" s="110"/>
      <c r="E8166" s="110"/>
      <c r="F8166" s="110"/>
      <c r="G8166" s="122"/>
      <c r="H8166" s="10" t="s">
        <v>68</v>
      </c>
      <c r="I8166" s="9">
        <v>6828897</v>
      </c>
      <c r="J8166" s="9">
        <f t="shared" ref="J8166" si="7101">SUM(J8165)</f>
        <v>6387297</v>
      </c>
      <c r="K8166" s="9">
        <f t="shared" ref="K8166" si="7102">SUM(K8165)</f>
        <v>3175244</v>
      </c>
      <c r="L8166" s="9">
        <f t="shared" si="7098"/>
        <v>1630822</v>
      </c>
      <c r="M8166" s="9">
        <f t="shared" ref="M8166:O8166" si="7103">SUM(M8165)</f>
        <v>559322</v>
      </c>
      <c r="N8166" s="9">
        <f t="shared" si="7103"/>
        <v>527500</v>
      </c>
      <c r="O8166" s="9">
        <f t="shared" si="7103"/>
        <v>544000</v>
      </c>
      <c r="P8166" s="9">
        <f t="shared" si="7100"/>
        <v>4806066</v>
      </c>
      <c r="Q8166" s="9">
        <f t="shared" si="7093"/>
        <v>75.244129089347183</v>
      </c>
    </row>
    <row r="8167" spans="1:17">
      <c r="A8167" s="111"/>
      <c r="B8167" s="111"/>
      <c r="C8167" s="111"/>
      <c r="D8167" s="111"/>
      <c r="E8167" s="111"/>
      <c r="F8167" s="111"/>
      <c r="G8167" s="123"/>
      <c r="Q8167" t="str">
        <f t="shared" si="7093"/>
        <v>-</v>
      </c>
    </row>
    <row r="8168" spans="1:17" ht="15.75" thickBot="1">
      <c r="A8168" s="13" t="s">
        <v>0</v>
      </c>
      <c r="B8168" s="13" t="s">
        <v>0</v>
      </c>
      <c r="C8168" s="13" t="s">
        <v>0</v>
      </c>
      <c r="D8168" s="13" t="s">
        <v>0</v>
      </c>
      <c r="E8168" s="13" t="s">
        <v>0</v>
      </c>
      <c r="F8168" s="13" t="s">
        <v>0</v>
      </c>
      <c r="G8168" s="84" t="s">
        <v>0</v>
      </c>
      <c r="H8168" s="27" t="s">
        <v>0</v>
      </c>
      <c r="I8168" s="27"/>
      <c r="J8168" s="27"/>
      <c r="K8168" s="27"/>
      <c r="L8168" s="27"/>
      <c r="M8168" s="27"/>
      <c r="N8168" s="27"/>
      <c r="O8168" s="27"/>
      <c r="P8168" s="27"/>
      <c r="Q8168" s="27" t="str">
        <f t="shared" si="7093"/>
        <v>-</v>
      </c>
    </row>
    <row r="8169" spans="1:17" ht="45.75" thickBot="1">
      <c r="A8169" s="1" t="s">
        <v>82</v>
      </c>
      <c r="B8169" s="1" t="s">
        <v>83</v>
      </c>
      <c r="C8169" s="1" t="s">
        <v>84</v>
      </c>
      <c r="D8169" s="19" t="s">
        <v>0</v>
      </c>
      <c r="E8169" s="1" t="s">
        <v>85</v>
      </c>
      <c r="F8169" s="1" t="s">
        <v>86</v>
      </c>
      <c r="G8169" s="82" t="s">
        <v>87</v>
      </c>
      <c r="H8169" s="1" t="s">
        <v>1</v>
      </c>
      <c r="I8169" s="1" t="s">
        <v>3016</v>
      </c>
      <c r="J8169" s="1" t="s">
        <v>3199</v>
      </c>
      <c r="K8169" s="1" t="s">
        <v>3198</v>
      </c>
      <c r="L8169" s="1" t="s">
        <v>3191</v>
      </c>
      <c r="M8169" s="1" t="s">
        <v>3193</v>
      </c>
      <c r="N8169" s="1" t="s">
        <v>3194</v>
      </c>
      <c r="O8169" s="1" t="s">
        <v>3195</v>
      </c>
      <c r="P8169" s="1" t="s">
        <v>3192</v>
      </c>
      <c r="Q8169" s="1" t="s">
        <v>3185</v>
      </c>
    </row>
    <row r="8170" spans="1:17">
      <c r="A8170" s="20" t="s">
        <v>0</v>
      </c>
      <c r="B8170" s="20" t="s">
        <v>0</v>
      </c>
      <c r="C8170" s="20" t="s">
        <v>0</v>
      </c>
      <c r="D8170" s="21" t="s">
        <v>0</v>
      </c>
      <c r="E8170" s="21" t="s">
        <v>0</v>
      </c>
      <c r="F8170" s="22" t="s">
        <v>0</v>
      </c>
      <c r="G8170" s="83" t="s">
        <v>0</v>
      </c>
      <c r="H8170" s="23" t="s">
        <v>0</v>
      </c>
      <c r="I8170" s="28">
        <v>1</v>
      </c>
      <c r="J8170" s="28">
        <v>2</v>
      </c>
      <c r="K8170" s="28">
        <v>3</v>
      </c>
      <c r="L8170" s="28" t="s">
        <v>3186</v>
      </c>
      <c r="M8170" s="28">
        <v>5</v>
      </c>
      <c r="N8170" s="28">
        <v>6</v>
      </c>
      <c r="O8170" s="28">
        <v>7</v>
      </c>
      <c r="P8170" s="28" t="s">
        <v>3187</v>
      </c>
      <c r="Q8170" s="28">
        <v>9</v>
      </c>
    </row>
    <row r="8171" spans="1:17">
      <c r="A8171" s="17" t="s">
        <v>2624</v>
      </c>
      <c r="B8171" s="17" t="s">
        <v>129</v>
      </c>
      <c r="C8171" s="12" t="s">
        <v>950</v>
      </c>
      <c r="D8171" s="12" t="s">
        <v>2757</v>
      </c>
      <c r="E8171" s="18" t="s">
        <v>0</v>
      </c>
      <c r="F8171" s="18" t="s">
        <v>0</v>
      </c>
      <c r="G8171" s="81" t="s">
        <v>0</v>
      </c>
      <c r="H8171" s="18" t="s">
        <v>2758</v>
      </c>
      <c r="I8171" s="11"/>
      <c r="J8171" s="11"/>
      <c r="K8171" s="11"/>
      <c r="L8171" s="11"/>
      <c r="M8171" s="11"/>
      <c r="N8171" s="11"/>
      <c r="O8171" s="11"/>
      <c r="P8171" s="11"/>
      <c r="Q8171" s="11" t="str">
        <f t="shared" si="7093"/>
        <v>-</v>
      </c>
    </row>
    <row r="8172" spans="1:17" ht="22.5">
      <c r="A8172" s="17" t="s">
        <v>0</v>
      </c>
      <c r="B8172" s="17" t="s">
        <v>0</v>
      </c>
      <c r="C8172" s="17" t="s">
        <v>0</v>
      </c>
      <c r="D8172" s="18" t="s">
        <v>0</v>
      </c>
      <c r="E8172" s="18" t="s">
        <v>0</v>
      </c>
      <c r="F8172" s="18" t="s">
        <v>0</v>
      </c>
      <c r="G8172" s="81" t="s">
        <v>0</v>
      </c>
      <c r="H8172" s="24" t="s">
        <v>36</v>
      </c>
      <c r="I8172" s="29">
        <v>2586260</v>
      </c>
      <c r="J8172" s="29">
        <f t="shared" ref="J8172:K8173" si="7104">SUM(J8173)</f>
        <v>2586260</v>
      </c>
      <c r="K8172" s="29">
        <f t="shared" si="7104"/>
        <v>1272361</v>
      </c>
      <c r="L8172" s="29">
        <f t="shared" ref="L8172:L8176" si="7105">M8172+N8172+O8172</f>
        <v>702940</v>
      </c>
      <c r="M8172" s="29">
        <f t="shared" ref="M8172:O8173" si="7106">SUM(M8173)</f>
        <v>278940</v>
      </c>
      <c r="N8172" s="29">
        <f t="shared" si="7106"/>
        <v>212000</v>
      </c>
      <c r="O8172" s="29">
        <f t="shared" si="7106"/>
        <v>212000</v>
      </c>
      <c r="P8172" s="29">
        <f t="shared" ref="P8172:P8176" si="7107">SUM(K8172+L8172)</f>
        <v>1975301</v>
      </c>
      <c r="Q8172" s="29">
        <f t="shared" si="7093"/>
        <v>76.376737064332275</v>
      </c>
    </row>
    <row r="8173" spans="1:17">
      <c r="A8173" s="12" t="s">
        <v>2624</v>
      </c>
      <c r="B8173" s="12" t="s">
        <v>129</v>
      </c>
      <c r="C8173" s="12" t="s">
        <v>950</v>
      </c>
      <c r="D8173" s="12" t="s">
        <v>2757</v>
      </c>
      <c r="E8173" s="18" t="s">
        <v>28</v>
      </c>
      <c r="F8173" s="18" t="s">
        <v>0</v>
      </c>
      <c r="G8173" s="81" t="s">
        <v>0</v>
      </c>
      <c r="H8173" s="18" t="s">
        <v>29</v>
      </c>
      <c r="I8173" s="3">
        <v>2586260</v>
      </c>
      <c r="J8173" s="3">
        <f t="shared" si="7104"/>
        <v>2586260</v>
      </c>
      <c r="K8173" s="3">
        <f t="shared" si="7104"/>
        <v>1272361</v>
      </c>
      <c r="L8173" s="3">
        <f t="shared" si="7105"/>
        <v>702940</v>
      </c>
      <c r="M8173" s="3">
        <f t="shared" si="7106"/>
        <v>278940</v>
      </c>
      <c r="N8173" s="3">
        <f t="shared" si="7106"/>
        <v>212000</v>
      </c>
      <c r="O8173" s="3">
        <f t="shared" si="7106"/>
        <v>212000</v>
      </c>
      <c r="P8173" s="3">
        <f t="shared" si="7107"/>
        <v>1975301</v>
      </c>
      <c r="Q8173" s="3">
        <f t="shared" si="7093"/>
        <v>76.376737064332275</v>
      </c>
    </row>
    <row r="8174" spans="1:17">
      <c r="A8174" s="12" t="s">
        <v>2624</v>
      </c>
      <c r="B8174" s="12" t="s">
        <v>129</v>
      </c>
      <c r="C8174" s="12" t="s">
        <v>950</v>
      </c>
      <c r="D8174" s="12" t="s">
        <v>2757</v>
      </c>
      <c r="E8174" s="11">
        <v>6143</v>
      </c>
      <c r="F8174" s="12"/>
      <c r="G8174" s="84" t="s">
        <v>3110</v>
      </c>
      <c r="H8174" s="13" t="s">
        <v>32</v>
      </c>
      <c r="I8174" s="2">
        <v>2586260</v>
      </c>
      <c r="J8174" s="2">
        <v>2586260</v>
      </c>
      <c r="K8174" s="2">
        <v>1272361</v>
      </c>
      <c r="L8174" s="2">
        <f t="shared" si="7105"/>
        <v>702940</v>
      </c>
      <c r="M8174" s="2">
        <v>278940</v>
      </c>
      <c r="N8174" s="2">
        <v>212000</v>
      </c>
      <c r="O8174" s="2">
        <v>212000</v>
      </c>
      <c r="P8174" s="2">
        <f t="shared" si="7107"/>
        <v>1975301</v>
      </c>
      <c r="Q8174" s="2">
        <f t="shared" si="7093"/>
        <v>76.376737064332275</v>
      </c>
    </row>
    <row r="8175" spans="1:17">
      <c r="A8175" s="13" t="s">
        <v>0</v>
      </c>
      <c r="B8175" s="13" t="s">
        <v>0</v>
      </c>
      <c r="C8175" s="13" t="s">
        <v>0</v>
      </c>
      <c r="D8175" s="13" t="s">
        <v>0</v>
      </c>
      <c r="E8175" s="13" t="s">
        <v>0</v>
      </c>
      <c r="F8175" s="13" t="s">
        <v>0</v>
      </c>
      <c r="G8175" s="84" t="s">
        <v>0</v>
      </c>
      <c r="H8175" s="24" t="s">
        <v>2759</v>
      </c>
      <c r="I8175" s="29">
        <v>2586260</v>
      </c>
      <c r="J8175" s="29">
        <f t="shared" ref="J8175:K8175" si="7108">SUM(J8172)</f>
        <v>2586260</v>
      </c>
      <c r="K8175" s="29">
        <f t="shared" si="7108"/>
        <v>1272361</v>
      </c>
      <c r="L8175" s="29">
        <f t="shared" si="7105"/>
        <v>702940</v>
      </c>
      <c r="M8175" s="29">
        <f t="shared" ref="M8175:O8175" si="7109">SUM(M8172)</f>
        <v>278940</v>
      </c>
      <c r="N8175" s="29">
        <f t="shared" si="7109"/>
        <v>212000</v>
      </c>
      <c r="O8175" s="29">
        <f t="shared" si="7109"/>
        <v>212000</v>
      </c>
      <c r="P8175" s="29">
        <f t="shared" si="7107"/>
        <v>1975301</v>
      </c>
      <c r="Q8175" s="29">
        <f t="shared" si="7093"/>
        <v>76.376737064332275</v>
      </c>
    </row>
    <row r="8176" spans="1:17" ht="15.75" thickBot="1">
      <c r="A8176" s="13" t="s">
        <v>0</v>
      </c>
      <c r="B8176" s="13" t="s">
        <v>0</v>
      </c>
      <c r="C8176" s="13" t="s">
        <v>0</v>
      </c>
      <c r="D8176" s="13" t="s">
        <v>0</v>
      </c>
      <c r="E8176" s="13" t="s">
        <v>0</v>
      </c>
      <c r="F8176" s="13" t="s">
        <v>0</v>
      </c>
      <c r="G8176" s="84" t="s">
        <v>0</v>
      </c>
      <c r="H8176" s="18" t="s">
        <v>125</v>
      </c>
      <c r="I8176" s="3">
        <v>48</v>
      </c>
      <c r="J8176" s="3">
        <v>48</v>
      </c>
      <c r="K8176" s="3">
        <v>0</v>
      </c>
      <c r="L8176" s="3">
        <f t="shared" si="7105"/>
        <v>0</v>
      </c>
      <c r="M8176" s="3"/>
      <c r="N8176" s="3"/>
      <c r="O8176" s="3"/>
      <c r="P8176" s="3">
        <f t="shared" si="7107"/>
        <v>0</v>
      </c>
      <c r="Q8176" s="3">
        <f t="shared" si="7093"/>
        <v>0</v>
      </c>
    </row>
    <row r="8177" spans="1:17" ht="45.75" thickBot="1">
      <c r="A8177" s="109" t="s">
        <v>0</v>
      </c>
      <c r="B8177" s="109" t="s">
        <v>0</v>
      </c>
      <c r="C8177" s="109" t="s">
        <v>0</v>
      </c>
      <c r="D8177" s="109" t="s">
        <v>0</v>
      </c>
      <c r="E8177" s="109" t="s">
        <v>0</v>
      </c>
      <c r="F8177" s="109" t="s">
        <v>0</v>
      </c>
      <c r="G8177" s="121" t="s">
        <v>0</v>
      </c>
      <c r="H8177" s="1" t="s">
        <v>126</v>
      </c>
      <c r="I8177" s="1" t="s">
        <v>3016</v>
      </c>
      <c r="J8177" s="1" t="s">
        <v>3199</v>
      </c>
      <c r="K8177" s="1" t="s">
        <v>3198</v>
      </c>
      <c r="L8177" s="1" t="s">
        <v>3191</v>
      </c>
      <c r="M8177" s="1" t="s">
        <v>3193</v>
      </c>
      <c r="N8177" s="1" t="s">
        <v>3194</v>
      </c>
      <c r="O8177" s="1" t="s">
        <v>3195</v>
      </c>
      <c r="P8177" s="1" t="s">
        <v>3192</v>
      </c>
      <c r="Q8177" s="1" t="s">
        <v>3185</v>
      </c>
    </row>
    <row r="8178" spans="1:17">
      <c r="A8178" s="110"/>
      <c r="B8178" s="110"/>
      <c r="C8178" s="110"/>
      <c r="D8178" s="110"/>
      <c r="E8178" s="110"/>
      <c r="F8178" s="110"/>
      <c r="G8178" s="122"/>
      <c r="H8178" s="26" t="s">
        <v>0</v>
      </c>
      <c r="I8178" s="28">
        <v>1</v>
      </c>
      <c r="J8178" s="28">
        <v>2</v>
      </c>
      <c r="K8178" s="28">
        <v>3</v>
      </c>
      <c r="L8178" s="28" t="s">
        <v>3186</v>
      </c>
      <c r="M8178" s="28">
        <v>5</v>
      </c>
      <c r="N8178" s="28">
        <v>6</v>
      </c>
      <c r="O8178" s="28">
        <v>7</v>
      </c>
      <c r="P8178" s="28" t="s">
        <v>3187</v>
      </c>
      <c r="Q8178" s="28">
        <v>9</v>
      </c>
    </row>
    <row r="8179" spans="1:17">
      <c r="A8179" s="110"/>
      <c r="B8179" s="110"/>
      <c r="C8179" s="110"/>
      <c r="D8179" s="110"/>
      <c r="E8179" s="110"/>
      <c r="F8179" s="110"/>
      <c r="G8179" s="122"/>
      <c r="H8179" s="8" t="s">
        <v>2657</v>
      </c>
      <c r="I8179" s="9">
        <v>2586260</v>
      </c>
      <c r="J8179" s="9">
        <f t="shared" ref="J8179" si="7110">SUM(J8175)</f>
        <v>2586260</v>
      </c>
      <c r="K8179" s="9">
        <f t="shared" ref="K8179" si="7111">SUM(K8175)</f>
        <v>1272361</v>
      </c>
      <c r="L8179" s="9">
        <f t="shared" ref="L8179:L8180" si="7112">M8179+N8179+O8179</f>
        <v>702940</v>
      </c>
      <c r="M8179" s="9">
        <f t="shared" ref="M8179:O8179" si="7113">SUM(M8175)</f>
        <v>278940</v>
      </c>
      <c r="N8179" s="9">
        <f t="shared" si="7113"/>
        <v>212000</v>
      </c>
      <c r="O8179" s="9">
        <f t="shared" si="7113"/>
        <v>212000</v>
      </c>
      <c r="P8179" s="9">
        <f t="shared" ref="P8179:P8180" si="7114">SUM(K8179+L8179)</f>
        <v>1975301</v>
      </c>
      <c r="Q8179" s="9">
        <f t="shared" si="7093"/>
        <v>76.376737064332275</v>
      </c>
    </row>
    <row r="8180" spans="1:17">
      <c r="A8180" s="110"/>
      <c r="B8180" s="110"/>
      <c r="C8180" s="110"/>
      <c r="D8180" s="110"/>
      <c r="E8180" s="110"/>
      <c r="F8180" s="110"/>
      <c r="G8180" s="122"/>
      <c r="H8180" s="10" t="s">
        <v>68</v>
      </c>
      <c r="I8180" s="9">
        <v>2586260</v>
      </c>
      <c r="J8180" s="9">
        <f t="shared" ref="J8180" si="7115">SUM(J8179)</f>
        <v>2586260</v>
      </c>
      <c r="K8180" s="9">
        <f t="shared" ref="K8180" si="7116">SUM(K8179)</f>
        <v>1272361</v>
      </c>
      <c r="L8180" s="9">
        <f t="shared" si="7112"/>
        <v>702940</v>
      </c>
      <c r="M8180" s="9">
        <f t="shared" ref="M8180:O8180" si="7117">SUM(M8179)</f>
        <v>278940</v>
      </c>
      <c r="N8180" s="9">
        <f t="shared" si="7117"/>
        <v>212000</v>
      </c>
      <c r="O8180" s="9">
        <f t="shared" si="7117"/>
        <v>212000</v>
      </c>
      <c r="P8180" s="9">
        <f t="shared" si="7114"/>
        <v>1975301</v>
      </c>
      <c r="Q8180" s="9">
        <f t="shared" si="7093"/>
        <v>76.376737064332275</v>
      </c>
    </row>
    <row r="8181" spans="1:17">
      <c r="A8181" s="111"/>
      <c r="B8181" s="111"/>
      <c r="C8181" s="111"/>
      <c r="D8181" s="111"/>
      <c r="E8181" s="111"/>
      <c r="F8181" s="111"/>
      <c r="G8181" s="123"/>
      <c r="Q8181" t="str">
        <f t="shared" si="7093"/>
        <v>-</v>
      </c>
    </row>
    <row r="8182" spans="1:17" ht="15.75" thickBot="1">
      <c r="A8182" s="13" t="s">
        <v>0</v>
      </c>
      <c r="B8182" s="13" t="s">
        <v>0</v>
      </c>
      <c r="C8182" s="13" t="s">
        <v>0</v>
      </c>
      <c r="D8182" s="13" t="s">
        <v>0</v>
      </c>
      <c r="E8182" s="13" t="s">
        <v>0</v>
      </c>
      <c r="F8182" s="13" t="s">
        <v>0</v>
      </c>
      <c r="G8182" s="84" t="s">
        <v>0</v>
      </c>
      <c r="H8182" s="27" t="s">
        <v>0</v>
      </c>
      <c r="I8182" s="27"/>
      <c r="J8182" s="27"/>
      <c r="K8182" s="27"/>
      <c r="L8182" s="27"/>
      <c r="M8182" s="27"/>
      <c r="N8182" s="27"/>
      <c r="O8182" s="27"/>
      <c r="P8182" s="27"/>
      <c r="Q8182" s="27" t="str">
        <f t="shared" si="7093"/>
        <v>-</v>
      </c>
    </row>
    <row r="8183" spans="1:17" ht="45.75" thickBot="1">
      <c r="A8183" s="1" t="s">
        <v>82</v>
      </c>
      <c r="B8183" s="1" t="s">
        <v>83</v>
      </c>
      <c r="C8183" s="1" t="s">
        <v>84</v>
      </c>
      <c r="D8183" s="19" t="s">
        <v>0</v>
      </c>
      <c r="E8183" s="1" t="s">
        <v>85</v>
      </c>
      <c r="F8183" s="1" t="s">
        <v>86</v>
      </c>
      <c r="G8183" s="82" t="s">
        <v>87</v>
      </c>
      <c r="H8183" s="1" t="s">
        <v>1</v>
      </c>
      <c r="I8183" s="1" t="s">
        <v>3016</v>
      </c>
      <c r="J8183" s="1" t="s">
        <v>3199</v>
      </c>
      <c r="K8183" s="1" t="s">
        <v>3198</v>
      </c>
      <c r="L8183" s="1" t="s">
        <v>3191</v>
      </c>
      <c r="M8183" s="1" t="s">
        <v>3193</v>
      </c>
      <c r="N8183" s="1" t="s">
        <v>3194</v>
      </c>
      <c r="O8183" s="1" t="s">
        <v>3195</v>
      </c>
      <c r="P8183" s="1" t="s">
        <v>3192</v>
      </c>
      <c r="Q8183" s="1" t="s">
        <v>3185</v>
      </c>
    </row>
    <row r="8184" spans="1:17">
      <c r="A8184" s="20" t="s">
        <v>0</v>
      </c>
      <c r="B8184" s="20" t="s">
        <v>0</v>
      </c>
      <c r="C8184" s="20" t="s">
        <v>0</v>
      </c>
      <c r="D8184" s="21" t="s">
        <v>0</v>
      </c>
      <c r="E8184" s="21" t="s">
        <v>0</v>
      </c>
      <c r="F8184" s="22" t="s">
        <v>0</v>
      </c>
      <c r="G8184" s="83" t="s">
        <v>0</v>
      </c>
      <c r="H8184" s="23" t="s">
        <v>0</v>
      </c>
      <c r="I8184" s="28">
        <v>1</v>
      </c>
      <c r="J8184" s="28">
        <v>2</v>
      </c>
      <c r="K8184" s="28">
        <v>3</v>
      </c>
      <c r="L8184" s="28" t="s">
        <v>3186</v>
      </c>
      <c r="M8184" s="28">
        <v>5</v>
      </c>
      <c r="N8184" s="28">
        <v>6</v>
      </c>
      <c r="O8184" s="28">
        <v>7</v>
      </c>
      <c r="P8184" s="28" t="s">
        <v>3187</v>
      </c>
      <c r="Q8184" s="28">
        <v>9</v>
      </c>
    </row>
    <row r="8185" spans="1:17">
      <c r="A8185" s="17" t="s">
        <v>2624</v>
      </c>
      <c r="B8185" s="17" t="s">
        <v>129</v>
      </c>
      <c r="C8185" s="12" t="s">
        <v>961</v>
      </c>
      <c r="D8185" s="12" t="s">
        <v>2760</v>
      </c>
      <c r="E8185" s="18" t="s">
        <v>0</v>
      </c>
      <c r="F8185" s="18" t="s">
        <v>0</v>
      </c>
      <c r="G8185" s="81" t="s">
        <v>0</v>
      </c>
      <c r="H8185" s="18" t="s">
        <v>2761</v>
      </c>
      <c r="I8185" s="11"/>
      <c r="J8185" s="11"/>
      <c r="K8185" s="11"/>
      <c r="L8185" s="11"/>
      <c r="M8185" s="11"/>
      <c r="N8185" s="11"/>
      <c r="O8185" s="11"/>
      <c r="P8185" s="11"/>
      <c r="Q8185" s="11" t="str">
        <f t="shared" si="7093"/>
        <v>-</v>
      </c>
    </row>
    <row r="8186" spans="1:17" ht="22.5">
      <c r="A8186" s="17" t="s">
        <v>0</v>
      </c>
      <c r="B8186" s="17" t="s">
        <v>0</v>
      </c>
      <c r="C8186" s="17" t="s">
        <v>0</v>
      </c>
      <c r="D8186" s="18" t="s">
        <v>0</v>
      </c>
      <c r="E8186" s="18" t="s">
        <v>0</v>
      </c>
      <c r="F8186" s="18" t="s">
        <v>0</v>
      </c>
      <c r="G8186" s="81" t="s">
        <v>0</v>
      </c>
      <c r="H8186" s="24" t="s">
        <v>27</v>
      </c>
      <c r="I8186" s="29">
        <v>3760026</v>
      </c>
      <c r="J8186" s="29">
        <f t="shared" ref="J8186" si="7118">SUM(J8187,J8195,J8197)</f>
        <v>3637376</v>
      </c>
      <c r="K8186" s="29">
        <f t="shared" ref="K8186" si="7119">SUM(K8187,K8195,K8197)</f>
        <v>1998736</v>
      </c>
      <c r="L8186" s="29">
        <f t="shared" ref="L8186:L8220" si="7120">M8186+N8186+O8186</f>
        <v>760430</v>
      </c>
      <c r="M8186" s="29">
        <f t="shared" ref="M8186:O8186" si="7121">SUM(M8187,M8195,M8197)</f>
        <v>256980</v>
      </c>
      <c r="N8186" s="29">
        <f t="shared" si="7121"/>
        <v>243200</v>
      </c>
      <c r="O8186" s="29">
        <f t="shared" si="7121"/>
        <v>260250</v>
      </c>
      <c r="P8186" s="29">
        <f t="shared" ref="P8186:P8220" si="7122">SUM(K8186+L8186)</f>
        <v>2759166</v>
      </c>
      <c r="Q8186" s="29">
        <f t="shared" si="7093"/>
        <v>75.855946704437486</v>
      </c>
    </row>
    <row r="8187" spans="1:17">
      <c r="A8187" s="12" t="s">
        <v>2624</v>
      </c>
      <c r="B8187" s="12" t="s">
        <v>129</v>
      </c>
      <c r="C8187" s="12" t="s">
        <v>961</v>
      </c>
      <c r="D8187" s="12" t="s">
        <v>2760</v>
      </c>
      <c r="E8187" s="18" t="s">
        <v>2</v>
      </c>
      <c r="F8187" s="18" t="s">
        <v>0</v>
      </c>
      <c r="G8187" s="81" t="s">
        <v>0</v>
      </c>
      <c r="H8187" s="18" t="s">
        <v>3</v>
      </c>
      <c r="I8187" s="3">
        <v>3066882</v>
      </c>
      <c r="J8187" s="3">
        <f t="shared" ref="J8187" si="7123">SUM(J8188:J8189)</f>
        <v>3026882</v>
      </c>
      <c r="K8187" s="3">
        <f t="shared" ref="K8187" si="7124">SUM(K8188:K8189)</f>
        <v>1507837</v>
      </c>
      <c r="L8187" s="3">
        <f t="shared" si="7120"/>
        <v>725100</v>
      </c>
      <c r="M8187" s="3">
        <f t="shared" ref="M8187:O8187" si="7125">SUM(M8188:M8189)</f>
        <v>242600</v>
      </c>
      <c r="N8187" s="3">
        <f t="shared" si="7125"/>
        <v>235500</v>
      </c>
      <c r="O8187" s="3">
        <f t="shared" si="7125"/>
        <v>247000</v>
      </c>
      <c r="P8187" s="3">
        <f t="shared" si="7122"/>
        <v>2232937</v>
      </c>
      <c r="Q8187" s="3">
        <f t="shared" si="7093"/>
        <v>73.770203133125108</v>
      </c>
    </row>
    <row r="8188" spans="1:17">
      <c r="A8188" s="12" t="s">
        <v>2624</v>
      </c>
      <c r="B8188" s="12" t="s">
        <v>129</v>
      </c>
      <c r="C8188" s="12" t="s">
        <v>961</v>
      </c>
      <c r="D8188" s="12" t="s">
        <v>2760</v>
      </c>
      <c r="E8188" s="11">
        <v>6111</v>
      </c>
      <c r="F8188" s="12"/>
      <c r="G8188" s="84" t="s">
        <v>3110</v>
      </c>
      <c r="H8188" s="13" t="s">
        <v>4</v>
      </c>
      <c r="I8188" s="2">
        <v>2799196</v>
      </c>
      <c r="J8188" s="2">
        <v>2759196</v>
      </c>
      <c r="K8188" s="2">
        <v>1357604</v>
      </c>
      <c r="L8188" s="2">
        <f t="shared" si="7120"/>
        <v>678000</v>
      </c>
      <c r="M8188" s="2">
        <v>223000</v>
      </c>
      <c r="N8188" s="2">
        <v>225000</v>
      </c>
      <c r="O8188" s="2">
        <v>230000</v>
      </c>
      <c r="P8188" s="2">
        <f t="shared" si="7122"/>
        <v>2035604</v>
      </c>
      <c r="Q8188" s="2">
        <f t="shared" si="7093"/>
        <v>73.775259169700163</v>
      </c>
    </row>
    <row r="8189" spans="1:17">
      <c r="A8189" s="17" t="s">
        <v>2624</v>
      </c>
      <c r="B8189" s="17" t="s">
        <v>129</v>
      </c>
      <c r="C8189" s="17" t="s">
        <v>961</v>
      </c>
      <c r="D8189" s="17" t="s">
        <v>2760</v>
      </c>
      <c r="E8189" s="17" t="s">
        <v>91</v>
      </c>
      <c r="F8189" s="12" t="s">
        <v>0</v>
      </c>
      <c r="G8189" s="84" t="s">
        <v>0</v>
      </c>
      <c r="H8189" s="18" t="s">
        <v>5</v>
      </c>
      <c r="I8189" s="3">
        <v>267686</v>
      </c>
      <c r="J8189" s="3">
        <f t="shared" ref="J8189:K8189" si="7126">SUM(J8190:J8194)</f>
        <v>267686</v>
      </c>
      <c r="K8189" s="3">
        <f t="shared" si="7126"/>
        <v>150233</v>
      </c>
      <c r="L8189" s="3">
        <f t="shared" si="7120"/>
        <v>47100</v>
      </c>
      <c r="M8189" s="3">
        <f t="shared" ref="M8189:O8189" si="7127">SUM(M8190:M8194)</f>
        <v>19600</v>
      </c>
      <c r="N8189" s="3">
        <f t="shared" si="7127"/>
        <v>10500</v>
      </c>
      <c r="O8189" s="3">
        <f t="shared" si="7127"/>
        <v>17000</v>
      </c>
      <c r="P8189" s="3">
        <f t="shared" si="7122"/>
        <v>197333</v>
      </c>
      <c r="Q8189" s="3">
        <f t="shared" si="7093"/>
        <v>73.718087610110345</v>
      </c>
    </row>
    <row r="8190" spans="1:17">
      <c r="A8190" s="12" t="s">
        <v>2624</v>
      </c>
      <c r="B8190" s="12" t="s">
        <v>129</v>
      </c>
      <c r="C8190" s="12" t="s">
        <v>961</v>
      </c>
      <c r="D8190" s="12" t="s">
        <v>2760</v>
      </c>
      <c r="E8190" s="11">
        <v>6112</v>
      </c>
      <c r="F8190" s="12" t="s">
        <v>2762</v>
      </c>
      <c r="G8190" s="84" t="s">
        <v>3110</v>
      </c>
      <c r="H8190" s="13" t="s">
        <v>9</v>
      </c>
      <c r="I8190" s="2">
        <v>41976</v>
      </c>
      <c r="J8190" s="2">
        <v>41976</v>
      </c>
      <c r="K8190" s="2">
        <v>21199</v>
      </c>
      <c r="L8190" s="2">
        <f t="shared" si="7120"/>
        <v>8900</v>
      </c>
      <c r="M8190" s="2">
        <v>3400</v>
      </c>
      <c r="N8190" s="2">
        <v>2000</v>
      </c>
      <c r="O8190" s="2">
        <v>3500</v>
      </c>
      <c r="P8190" s="2">
        <f t="shared" si="7122"/>
        <v>30099</v>
      </c>
      <c r="Q8190" s="2">
        <f t="shared" si="7093"/>
        <v>71.705260148656379</v>
      </c>
    </row>
    <row r="8191" spans="1:17">
      <c r="A8191" s="12" t="s">
        <v>2624</v>
      </c>
      <c r="B8191" s="12" t="s">
        <v>129</v>
      </c>
      <c r="C8191" s="12" t="s">
        <v>961</v>
      </c>
      <c r="D8191" s="12" t="s">
        <v>2760</v>
      </c>
      <c r="E8191" s="11">
        <v>6112</v>
      </c>
      <c r="F8191" s="12" t="s">
        <v>2763</v>
      </c>
      <c r="G8191" s="84" t="s">
        <v>3110</v>
      </c>
      <c r="H8191" s="13" t="s">
        <v>10</v>
      </c>
      <c r="I8191" s="2">
        <v>169510</v>
      </c>
      <c r="J8191" s="2">
        <v>169510</v>
      </c>
      <c r="K8191" s="2">
        <v>82542</v>
      </c>
      <c r="L8191" s="2">
        <f t="shared" si="7120"/>
        <v>35500</v>
      </c>
      <c r="M8191" s="2">
        <v>13500</v>
      </c>
      <c r="N8191" s="2">
        <v>8500</v>
      </c>
      <c r="O8191" s="2">
        <v>13500</v>
      </c>
      <c r="P8191" s="2">
        <f t="shared" si="7122"/>
        <v>118042</v>
      </c>
      <c r="Q8191" s="2">
        <f t="shared" si="7093"/>
        <v>69.637189546339457</v>
      </c>
    </row>
    <row r="8192" spans="1:17">
      <c r="A8192" s="12" t="s">
        <v>2624</v>
      </c>
      <c r="B8192" s="12" t="s">
        <v>129</v>
      </c>
      <c r="C8192" s="12" t="s">
        <v>961</v>
      </c>
      <c r="D8192" s="12" t="s">
        <v>2760</v>
      </c>
      <c r="E8192" s="11">
        <v>6112</v>
      </c>
      <c r="F8192" s="12" t="s">
        <v>2764</v>
      </c>
      <c r="G8192" s="84" t="s">
        <v>3110</v>
      </c>
      <c r="H8192" s="13" t="s">
        <v>7</v>
      </c>
      <c r="I8192" s="2">
        <v>40200</v>
      </c>
      <c r="J8192" s="2">
        <v>40200</v>
      </c>
      <c r="K8192" s="2">
        <v>36660</v>
      </c>
      <c r="L8192" s="2">
        <f t="shared" si="7120"/>
        <v>0</v>
      </c>
      <c r="M8192" s="2"/>
      <c r="N8192" s="2"/>
      <c r="O8192" s="2"/>
      <c r="P8192" s="2">
        <f t="shared" si="7122"/>
        <v>36660</v>
      </c>
      <c r="Q8192" s="2">
        <f t="shared" si="7093"/>
        <v>91.194029850746276</v>
      </c>
    </row>
    <row r="8193" spans="1:17">
      <c r="A8193" s="12" t="s">
        <v>2624</v>
      </c>
      <c r="B8193" s="12" t="s">
        <v>129</v>
      </c>
      <c r="C8193" s="12" t="s">
        <v>961</v>
      </c>
      <c r="D8193" s="12" t="s">
        <v>2760</v>
      </c>
      <c r="E8193" s="11">
        <v>6112</v>
      </c>
      <c r="F8193" s="12" t="s">
        <v>2765</v>
      </c>
      <c r="G8193" s="84" t="s">
        <v>3110</v>
      </c>
      <c r="H8193" s="13" t="s">
        <v>8</v>
      </c>
      <c r="I8193" s="2">
        <v>0</v>
      </c>
      <c r="J8193" s="2">
        <v>0</v>
      </c>
      <c r="K8193" s="2">
        <v>0</v>
      </c>
      <c r="L8193" s="2">
        <f t="shared" si="7120"/>
        <v>0</v>
      </c>
      <c r="M8193" s="2"/>
      <c r="N8193" s="2"/>
      <c r="O8193" s="2"/>
      <c r="P8193" s="2">
        <f t="shared" si="7122"/>
        <v>0</v>
      </c>
      <c r="Q8193" s="2" t="str">
        <f t="shared" si="7093"/>
        <v>-</v>
      </c>
    </row>
    <row r="8194" spans="1:17">
      <c r="A8194" s="12" t="s">
        <v>2624</v>
      </c>
      <c r="B8194" s="12" t="s">
        <v>129</v>
      </c>
      <c r="C8194" s="12" t="s">
        <v>961</v>
      </c>
      <c r="D8194" s="12" t="s">
        <v>2760</v>
      </c>
      <c r="E8194" s="11">
        <v>6112</v>
      </c>
      <c r="F8194" s="12" t="s">
        <v>2766</v>
      </c>
      <c r="G8194" s="84" t="s">
        <v>3110</v>
      </c>
      <c r="H8194" s="13" t="s">
        <v>6</v>
      </c>
      <c r="I8194" s="2">
        <v>16000</v>
      </c>
      <c r="J8194" s="2">
        <v>16000</v>
      </c>
      <c r="K8194" s="2">
        <v>9832</v>
      </c>
      <c r="L8194" s="2">
        <f t="shared" si="7120"/>
        <v>2700</v>
      </c>
      <c r="M8194" s="2">
        <v>2700</v>
      </c>
      <c r="N8194" s="2"/>
      <c r="O8194" s="2"/>
      <c r="P8194" s="2">
        <f t="shared" si="7122"/>
        <v>12532</v>
      </c>
      <c r="Q8194" s="2">
        <f t="shared" si="7093"/>
        <v>78.325000000000003</v>
      </c>
    </row>
    <row r="8195" spans="1:17">
      <c r="A8195" s="12" t="s">
        <v>2624</v>
      </c>
      <c r="B8195" s="12" t="s">
        <v>129</v>
      </c>
      <c r="C8195" s="12" t="s">
        <v>961</v>
      </c>
      <c r="D8195" s="12" t="s">
        <v>2760</v>
      </c>
      <c r="E8195" s="18" t="s">
        <v>13</v>
      </c>
      <c r="F8195" s="18" t="s">
        <v>0</v>
      </c>
      <c r="G8195" s="81" t="s">
        <v>0</v>
      </c>
      <c r="H8195" s="18" t="s">
        <v>14</v>
      </c>
      <c r="I8195" s="3">
        <v>293913</v>
      </c>
      <c r="J8195" s="3">
        <f t="shared" ref="J8195:K8195" si="7128">SUM(J8196)</f>
        <v>289713</v>
      </c>
      <c r="K8195" s="3">
        <f t="shared" si="7128"/>
        <v>289713</v>
      </c>
      <c r="L8195" s="3">
        <f t="shared" si="7120"/>
        <v>0</v>
      </c>
      <c r="M8195" s="3">
        <f t="shared" ref="M8195:O8195" si="7129">SUM(M8196)</f>
        <v>0</v>
      </c>
      <c r="N8195" s="3">
        <f t="shared" si="7129"/>
        <v>0</v>
      </c>
      <c r="O8195" s="3">
        <f t="shared" si="7129"/>
        <v>0</v>
      </c>
      <c r="P8195" s="3">
        <f t="shared" si="7122"/>
        <v>289713</v>
      </c>
      <c r="Q8195" s="3">
        <f t="shared" si="7093"/>
        <v>100</v>
      </c>
    </row>
    <row r="8196" spans="1:17">
      <c r="A8196" s="12" t="s">
        <v>2624</v>
      </c>
      <c r="B8196" s="12" t="s">
        <v>129</v>
      </c>
      <c r="C8196" s="12" t="s">
        <v>961</v>
      </c>
      <c r="D8196" s="12" t="s">
        <v>2760</v>
      </c>
      <c r="E8196" s="11">
        <v>6121</v>
      </c>
      <c r="F8196" s="12"/>
      <c r="G8196" s="84" t="s">
        <v>3110</v>
      </c>
      <c r="H8196" s="13" t="s">
        <v>15</v>
      </c>
      <c r="I8196" s="2">
        <v>293913</v>
      </c>
      <c r="J8196" s="2">
        <v>289713</v>
      </c>
      <c r="K8196" s="2">
        <v>289713</v>
      </c>
      <c r="L8196" s="2">
        <f t="shared" si="7120"/>
        <v>0</v>
      </c>
      <c r="M8196" s="2"/>
      <c r="N8196" s="2"/>
      <c r="O8196" s="2"/>
      <c r="P8196" s="2">
        <f t="shared" si="7122"/>
        <v>289713</v>
      </c>
      <c r="Q8196" s="2">
        <f t="shared" si="7093"/>
        <v>100</v>
      </c>
    </row>
    <row r="8197" spans="1:17">
      <c r="A8197" s="12" t="s">
        <v>2624</v>
      </c>
      <c r="B8197" s="12" t="s">
        <v>129</v>
      </c>
      <c r="C8197" s="12" t="s">
        <v>961</v>
      </c>
      <c r="D8197" s="12" t="s">
        <v>2760</v>
      </c>
      <c r="E8197" s="18" t="s">
        <v>16</v>
      </c>
      <c r="F8197" s="18" t="s">
        <v>0</v>
      </c>
      <c r="G8197" s="81" t="s">
        <v>0</v>
      </c>
      <c r="H8197" s="18" t="s">
        <v>17</v>
      </c>
      <c r="I8197" s="3">
        <v>399231</v>
      </c>
      <c r="J8197" s="3">
        <f t="shared" ref="J8197:K8197" si="7130">SUM(J8198:J8206)</f>
        <v>320781</v>
      </c>
      <c r="K8197" s="3">
        <f t="shared" si="7130"/>
        <v>201186</v>
      </c>
      <c r="L8197" s="3">
        <f t="shared" si="7120"/>
        <v>35330</v>
      </c>
      <c r="M8197" s="3">
        <f t="shared" ref="M8197:O8197" si="7131">SUM(M8198:M8206)</f>
        <v>14380</v>
      </c>
      <c r="N8197" s="3">
        <f t="shared" si="7131"/>
        <v>7700</v>
      </c>
      <c r="O8197" s="3">
        <f t="shared" si="7131"/>
        <v>13250</v>
      </c>
      <c r="P8197" s="3">
        <f t="shared" si="7122"/>
        <v>236516</v>
      </c>
      <c r="Q8197" s="3">
        <f t="shared" si="7093"/>
        <v>73.731299547042994</v>
      </c>
    </row>
    <row r="8198" spans="1:17">
      <c r="A8198" s="12" t="s">
        <v>2624</v>
      </c>
      <c r="B8198" s="12" t="s">
        <v>129</v>
      </c>
      <c r="C8198" s="12" t="s">
        <v>961</v>
      </c>
      <c r="D8198" s="12" t="s">
        <v>2760</v>
      </c>
      <c r="E8198" s="11">
        <v>6131</v>
      </c>
      <c r="F8198" s="12"/>
      <c r="G8198" s="84" t="s">
        <v>3110</v>
      </c>
      <c r="H8198" s="13" t="s">
        <v>18</v>
      </c>
      <c r="I8198" s="2">
        <v>12950</v>
      </c>
      <c r="J8198" s="2">
        <v>11000</v>
      </c>
      <c r="K8198" s="2">
        <v>800</v>
      </c>
      <c r="L8198" s="2">
        <f t="shared" si="7120"/>
        <v>2000</v>
      </c>
      <c r="M8198" s="2">
        <v>1500</v>
      </c>
      <c r="N8198" s="2"/>
      <c r="O8198" s="2">
        <v>500</v>
      </c>
      <c r="P8198" s="2">
        <f t="shared" si="7122"/>
        <v>2800</v>
      </c>
      <c r="Q8198" s="2">
        <f t="shared" si="7093"/>
        <v>25.454545454545453</v>
      </c>
    </row>
    <row r="8199" spans="1:17">
      <c r="A8199" s="12" t="s">
        <v>2624</v>
      </c>
      <c r="B8199" s="12" t="s">
        <v>129</v>
      </c>
      <c r="C8199" s="12" t="s">
        <v>961</v>
      </c>
      <c r="D8199" s="12" t="s">
        <v>2760</v>
      </c>
      <c r="E8199" s="11">
        <v>6132</v>
      </c>
      <c r="F8199" s="12"/>
      <c r="G8199" s="84" t="s">
        <v>3110</v>
      </c>
      <c r="H8199" s="13" t="s">
        <v>19</v>
      </c>
      <c r="I8199" s="2">
        <v>142000</v>
      </c>
      <c r="J8199" s="2">
        <v>135000</v>
      </c>
      <c r="K8199" s="2">
        <v>111000</v>
      </c>
      <c r="L8199" s="2">
        <f t="shared" si="7120"/>
        <v>11000</v>
      </c>
      <c r="M8199" s="2">
        <v>5000</v>
      </c>
      <c r="N8199" s="2">
        <v>3000</v>
      </c>
      <c r="O8199" s="2">
        <v>3000</v>
      </c>
      <c r="P8199" s="2">
        <f t="shared" si="7122"/>
        <v>122000</v>
      </c>
      <c r="Q8199" s="2">
        <f t="shared" si="7093"/>
        <v>90.370370370370367</v>
      </c>
    </row>
    <row r="8200" spans="1:17">
      <c r="A8200" s="12" t="s">
        <v>2624</v>
      </c>
      <c r="B8200" s="12" t="s">
        <v>129</v>
      </c>
      <c r="C8200" s="12" t="s">
        <v>961</v>
      </c>
      <c r="D8200" s="12" t="s">
        <v>2760</v>
      </c>
      <c r="E8200" s="11">
        <v>6133</v>
      </c>
      <c r="F8200" s="12"/>
      <c r="G8200" s="84" t="s">
        <v>3110</v>
      </c>
      <c r="H8200" s="13" t="s">
        <v>20</v>
      </c>
      <c r="I8200" s="2">
        <v>27000</v>
      </c>
      <c r="J8200" s="2">
        <v>25000</v>
      </c>
      <c r="K8200" s="2">
        <v>12500</v>
      </c>
      <c r="L8200" s="2">
        <f t="shared" si="7120"/>
        <v>3000</v>
      </c>
      <c r="M8200" s="2"/>
      <c r="N8200" s="2">
        <v>1000</v>
      </c>
      <c r="O8200" s="2">
        <v>2000</v>
      </c>
      <c r="P8200" s="2">
        <f t="shared" si="7122"/>
        <v>15500</v>
      </c>
      <c r="Q8200" s="2">
        <f t="shared" si="7093"/>
        <v>62</v>
      </c>
    </row>
    <row r="8201" spans="1:17">
      <c r="A8201" s="12" t="s">
        <v>2624</v>
      </c>
      <c r="B8201" s="12" t="s">
        <v>129</v>
      </c>
      <c r="C8201" s="12" t="s">
        <v>961</v>
      </c>
      <c r="D8201" s="12" t="s">
        <v>2760</v>
      </c>
      <c r="E8201" s="11">
        <v>6134</v>
      </c>
      <c r="F8201" s="12"/>
      <c r="G8201" s="84" t="s">
        <v>3110</v>
      </c>
      <c r="H8201" s="13" t="s">
        <v>21</v>
      </c>
      <c r="I8201" s="2">
        <v>28500</v>
      </c>
      <c r="J8201" s="2">
        <v>25000</v>
      </c>
      <c r="K8201" s="2">
        <v>15000</v>
      </c>
      <c r="L8201" s="2">
        <f t="shared" si="7120"/>
        <v>10000</v>
      </c>
      <c r="M8201" s="2">
        <v>5000</v>
      </c>
      <c r="N8201" s="2">
        <v>3000</v>
      </c>
      <c r="O8201" s="2">
        <v>2000</v>
      </c>
      <c r="P8201" s="2">
        <f t="shared" si="7122"/>
        <v>25000</v>
      </c>
      <c r="Q8201" s="2">
        <f t="shared" si="7093"/>
        <v>100</v>
      </c>
    </row>
    <row r="8202" spans="1:17">
      <c r="A8202" s="12" t="s">
        <v>2624</v>
      </c>
      <c r="B8202" s="12" t="s">
        <v>129</v>
      </c>
      <c r="C8202" s="12" t="s">
        <v>961</v>
      </c>
      <c r="D8202" s="12" t="s">
        <v>2760</v>
      </c>
      <c r="E8202" s="11">
        <v>6135</v>
      </c>
      <c r="F8202" s="12"/>
      <c r="G8202" s="84" t="s">
        <v>3110</v>
      </c>
      <c r="H8202" s="13" t="s">
        <v>22</v>
      </c>
      <c r="I8202" s="2">
        <v>6500</v>
      </c>
      <c r="J8202" s="2">
        <v>6000</v>
      </c>
      <c r="K8202" s="2">
        <v>550</v>
      </c>
      <c r="L8202" s="2">
        <f t="shared" si="7120"/>
        <v>1000</v>
      </c>
      <c r="M8202" s="2">
        <v>1000</v>
      </c>
      <c r="N8202" s="2"/>
      <c r="O8202" s="2"/>
      <c r="P8202" s="2">
        <f t="shared" si="7122"/>
        <v>1550</v>
      </c>
      <c r="Q8202" s="2">
        <f t="shared" si="7093"/>
        <v>25.833333333333336</v>
      </c>
    </row>
    <row r="8203" spans="1:17">
      <c r="A8203" s="12" t="s">
        <v>2624</v>
      </c>
      <c r="B8203" s="12" t="s">
        <v>129</v>
      </c>
      <c r="C8203" s="12" t="s">
        <v>961</v>
      </c>
      <c r="D8203" s="12" t="s">
        <v>2760</v>
      </c>
      <c r="E8203" s="11">
        <v>6136</v>
      </c>
      <c r="F8203" s="12"/>
      <c r="G8203" s="84" t="s">
        <v>3110</v>
      </c>
      <c r="H8203" s="13" t="s">
        <v>23</v>
      </c>
      <c r="I8203" s="2">
        <v>1600</v>
      </c>
      <c r="J8203" s="2">
        <v>500</v>
      </c>
      <c r="K8203" s="2">
        <v>200</v>
      </c>
      <c r="L8203" s="2">
        <f t="shared" si="7120"/>
        <v>200</v>
      </c>
      <c r="M8203" s="2">
        <v>200</v>
      </c>
      <c r="N8203" s="2"/>
      <c r="O8203" s="2"/>
      <c r="P8203" s="2">
        <f t="shared" si="7122"/>
        <v>400</v>
      </c>
      <c r="Q8203" s="2">
        <f t="shared" si="7093"/>
        <v>80</v>
      </c>
    </row>
    <row r="8204" spans="1:17">
      <c r="A8204" s="12" t="s">
        <v>2624</v>
      </c>
      <c r="B8204" s="12" t="s">
        <v>129</v>
      </c>
      <c r="C8204" s="12" t="s">
        <v>961</v>
      </c>
      <c r="D8204" s="12" t="s">
        <v>2760</v>
      </c>
      <c r="E8204" s="11">
        <v>6137</v>
      </c>
      <c r="F8204" s="12"/>
      <c r="G8204" s="84" t="s">
        <v>3110</v>
      </c>
      <c r="H8204" s="13" t="s">
        <v>24</v>
      </c>
      <c r="I8204" s="2">
        <v>20000</v>
      </c>
      <c r="J8204" s="2">
        <v>10000</v>
      </c>
      <c r="K8204" s="2">
        <v>10000</v>
      </c>
      <c r="L8204" s="2">
        <f t="shared" si="7120"/>
        <v>0</v>
      </c>
      <c r="M8204" s="2"/>
      <c r="N8204" s="2"/>
      <c r="O8204" s="2"/>
      <c r="P8204" s="2">
        <f t="shared" si="7122"/>
        <v>10000</v>
      </c>
      <c r="Q8204" s="2">
        <f t="shared" si="7093"/>
        <v>100</v>
      </c>
    </row>
    <row r="8205" spans="1:17">
      <c r="A8205" s="12" t="s">
        <v>2624</v>
      </c>
      <c r="B8205" s="12" t="s">
        <v>129</v>
      </c>
      <c r="C8205" s="12" t="s">
        <v>961</v>
      </c>
      <c r="D8205" s="12" t="s">
        <v>2760</v>
      </c>
      <c r="E8205" s="11">
        <v>6138</v>
      </c>
      <c r="F8205" s="12"/>
      <c r="G8205" s="84" t="s">
        <v>3110</v>
      </c>
      <c r="H8205" s="13" t="s">
        <v>25</v>
      </c>
      <c r="I8205" s="2">
        <v>7500</v>
      </c>
      <c r="J8205" s="2">
        <v>5500</v>
      </c>
      <c r="K8205" s="2">
        <v>4520</v>
      </c>
      <c r="L8205" s="2">
        <f t="shared" si="7120"/>
        <v>980</v>
      </c>
      <c r="M8205" s="2">
        <v>980</v>
      </c>
      <c r="N8205" s="2"/>
      <c r="O8205" s="2"/>
      <c r="P8205" s="2">
        <f t="shared" si="7122"/>
        <v>5500</v>
      </c>
      <c r="Q8205" s="2">
        <f t="shared" si="7093"/>
        <v>100</v>
      </c>
    </row>
    <row r="8206" spans="1:17">
      <c r="A8206" s="17" t="s">
        <v>2624</v>
      </c>
      <c r="B8206" s="17" t="s">
        <v>129</v>
      </c>
      <c r="C8206" s="17" t="s">
        <v>961</v>
      </c>
      <c r="D8206" s="17" t="s">
        <v>2760</v>
      </c>
      <c r="E8206" s="17" t="s">
        <v>99</v>
      </c>
      <c r="F8206" s="12" t="s">
        <v>0</v>
      </c>
      <c r="G8206" s="84" t="s">
        <v>0</v>
      </c>
      <c r="H8206" s="18" t="s">
        <v>26</v>
      </c>
      <c r="I8206" s="3">
        <v>153181</v>
      </c>
      <c r="J8206" s="3">
        <f t="shared" ref="J8206:K8206" si="7132">SUM(J8207:J8208)</f>
        <v>102781</v>
      </c>
      <c r="K8206" s="3">
        <f t="shared" si="7132"/>
        <v>46616</v>
      </c>
      <c r="L8206" s="3">
        <f t="shared" si="7120"/>
        <v>7150</v>
      </c>
      <c r="M8206" s="3">
        <f t="shared" ref="M8206:O8206" si="7133">SUM(M8207:M8208)</f>
        <v>700</v>
      </c>
      <c r="N8206" s="3">
        <f t="shared" si="7133"/>
        <v>700</v>
      </c>
      <c r="O8206" s="3">
        <f t="shared" si="7133"/>
        <v>5750</v>
      </c>
      <c r="P8206" s="3">
        <f t="shared" si="7122"/>
        <v>53766</v>
      </c>
      <c r="Q8206" s="3">
        <f t="shared" si="7093"/>
        <v>52.311224837275375</v>
      </c>
    </row>
    <row r="8207" spans="1:17">
      <c r="A8207" s="12" t="s">
        <v>2624</v>
      </c>
      <c r="B8207" s="12" t="s">
        <v>129</v>
      </c>
      <c r="C8207" s="12" t="s">
        <v>961</v>
      </c>
      <c r="D8207" s="12" t="s">
        <v>2760</v>
      </c>
      <c r="E8207" s="11">
        <v>6139</v>
      </c>
      <c r="F8207" s="12"/>
      <c r="G8207" s="84" t="s">
        <v>3110</v>
      </c>
      <c r="H8207" s="13" t="s">
        <v>26</v>
      </c>
      <c r="I8207" s="2">
        <v>142200</v>
      </c>
      <c r="J8207" s="2">
        <v>92200</v>
      </c>
      <c r="K8207" s="2">
        <v>42000</v>
      </c>
      <c r="L8207" s="2">
        <f t="shared" si="7120"/>
        <v>5000</v>
      </c>
      <c r="M8207" s="2"/>
      <c r="N8207" s="2"/>
      <c r="O8207" s="2">
        <v>5000</v>
      </c>
      <c r="P8207" s="2">
        <f t="shared" si="7122"/>
        <v>47000</v>
      </c>
      <c r="Q8207" s="2">
        <f t="shared" si="7093"/>
        <v>50.97613882863341</v>
      </c>
    </row>
    <row r="8208" spans="1:17">
      <c r="A8208" s="12" t="s">
        <v>2624</v>
      </c>
      <c r="B8208" s="12" t="s">
        <v>129</v>
      </c>
      <c r="C8208" s="12" t="s">
        <v>961</v>
      </c>
      <c r="D8208" s="12" t="s">
        <v>2760</v>
      </c>
      <c r="E8208" s="11">
        <v>6139</v>
      </c>
      <c r="F8208" s="12" t="s">
        <v>2767</v>
      </c>
      <c r="G8208" s="84" t="s">
        <v>3110</v>
      </c>
      <c r="H8208" s="13" t="s">
        <v>108</v>
      </c>
      <c r="I8208" s="2">
        <v>10981</v>
      </c>
      <c r="J8208" s="2">
        <v>10581</v>
      </c>
      <c r="K8208" s="2">
        <v>4616</v>
      </c>
      <c r="L8208" s="2">
        <f t="shared" si="7120"/>
        <v>2150</v>
      </c>
      <c r="M8208" s="2">
        <v>700</v>
      </c>
      <c r="N8208" s="2">
        <v>700</v>
      </c>
      <c r="O8208" s="2">
        <v>750</v>
      </c>
      <c r="P8208" s="2">
        <f t="shared" si="7122"/>
        <v>6766</v>
      </c>
      <c r="Q8208" s="2">
        <f t="shared" si="7093"/>
        <v>63.944806729042625</v>
      </c>
    </row>
    <row r="8209" spans="1:17" ht="22.5">
      <c r="A8209" s="17" t="s">
        <v>0</v>
      </c>
      <c r="B8209" s="17" t="s">
        <v>0</v>
      </c>
      <c r="C8209" s="17" t="s">
        <v>0</v>
      </c>
      <c r="D8209" s="18" t="s">
        <v>0</v>
      </c>
      <c r="E8209" s="18" t="s">
        <v>0</v>
      </c>
      <c r="F8209" s="18" t="s">
        <v>0</v>
      </c>
      <c r="G8209" s="81" t="s">
        <v>0</v>
      </c>
      <c r="H8209" s="24" t="s">
        <v>36</v>
      </c>
      <c r="I8209" s="29">
        <v>50</v>
      </c>
      <c r="J8209" s="29">
        <f t="shared" ref="J8209:K8209" si="7134">SUM(J8210)</f>
        <v>0</v>
      </c>
      <c r="K8209" s="29">
        <f t="shared" si="7134"/>
        <v>0</v>
      </c>
      <c r="L8209" s="29">
        <f t="shared" si="7120"/>
        <v>0</v>
      </c>
      <c r="M8209" s="29">
        <f t="shared" ref="M8209:O8209" si="7135">SUM(M8210)</f>
        <v>0</v>
      </c>
      <c r="N8209" s="29">
        <f t="shared" si="7135"/>
        <v>0</v>
      </c>
      <c r="O8209" s="29">
        <f t="shared" si="7135"/>
        <v>0</v>
      </c>
      <c r="P8209" s="29">
        <f t="shared" si="7122"/>
        <v>0</v>
      </c>
      <c r="Q8209" s="29" t="str">
        <f t="shared" si="7093"/>
        <v>-</v>
      </c>
    </row>
    <row r="8210" spans="1:17">
      <c r="A8210" s="12" t="s">
        <v>2624</v>
      </c>
      <c r="B8210" s="12" t="s">
        <v>129</v>
      </c>
      <c r="C8210" s="12" t="s">
        <v>961</v>
      </c>
      <c r="D8210" s="12" t="s">
        <v>2760</v>
      </c>
      <c r="E8210" s="18" t="s">
        <v>28</v>
      </c>
      <c r="F8210" s="18" t="s">
        <v>0</v>
      </c>
      <c r="G8210" s="81" t="s">
        <v>0</v>
      </c>
      <c r="H8210" s="18" t="s">
        <v>29</v>
      </c>
      <c r="I8210" s="3">
        <v>50</v>
      </c>
      <c r="J8210" s="3">
        <f>SUM(J8211:J8212)</f>
        <v>0</v>
      </c>
      <c r="K8210" s="3">
        <f>SUM(K8211:K8212)</f>
        <v>0</v>
      </c>
      <c r="L8210" s="3">
        <f t="shared" si="7120"/>
        <v>0</v>
      </c>
      <c r="M8210" s="3">
        <f>SUM(M8211:M8212)</f>
        <v>0</v>
      </c>
      <c r="N8210" s="3">
        <f t="shared" ref="N8210:O8210" si="7136">SUM(N8211:N8212)</f>
        <v>0</v>
      </c>
      <c r="O8210" s="3">
        <f t="shared" si="7136"/>
        <v>0</v>
      </c>
      <c r="P8210" s="3">
        <f t="shared" si="7122"/>
        <v>0</v>
      </c>
      <c r="Q8210" s="3" t="str">
        <f t="shared" si="7093"/>
        <v>-</v>
      </c>
    </row>
    <row r="8211" spans="1:17">
      <c r="A8211" s="12" t="s">
        <v>2624</v>
      </c>
      <c r="B8211" s="12" t="s">
        <v>129</v>
      </c>
      <c r="C8211" s="12" t="s">
        <v>961</v>
      </c>
      <c r="D8211" s="12" t="s">
        <v>2760</v>
      </c>
      <c r="E8211" s="11">
        <v>6142</v>
      </c>
      <c r="F8211" s="12"/>
      <c r="G8211" s="84" t="s">
        <v>3110</v>
      </c>
      <c r="H8211" s="13" t="s">
        <v>31</v>
      </c>
      <c r="I8211" s="2">
        <v>50</v>
      </c>
      <c r="J8211" s="2">
        <v>0</v>
      </c>
      <c r="K8211" s="2">
        <v>0</v>
      </c>
      <c r="L8211" s="2">
        <f t="shared" si="7120"/>
        <v>0</v>
      </c>
      <c r="M8211" s="2"/>
      <c r="N8211" s="2"/>
      <c r="O8211" s="2"/>
      <c r="P8211" s="2">
        <f t="shared" si="7122"/>
        <v>0</v>
      </c>
      <c r="Q8211" s="2" t="str">
        <f t="shared" si="7093"/>
        <v>-</v>
      </c>
    </row>
    <row r="8212" spans="1:17">
      <c r="A8212" s="12" t="s">
        <v>2624</v>
      </c>
      <c r="B8212" s="12" t="s">
        <v>129</v>
      </c>
      <c r="C8212" s="12" t="s">
        <v>961</v>
      </c>
      <c r="D8212" s="12" t="s">
        <v>2760</v>
      </c>
      <c r="E8212" s="105">
        <v>6148</v>
      </c>
      <c r="F8212" s="12"/>
      <c r="G8212" s="84" t="s">
        <v>3110</v>
      </c>
      <c r="H8212" s="13" t="s">
        <v>35</v>
      </c>
      <c r="I8212" s="2">
        <v>0</v>
      </c>
      <c r="J8212" s="2">
        <v>0</v>
      </c>
      <c r="K8212" s="2">
        <v>0</v>
      </c>
      <c r="L8212" s="2">
        <f t="shared" si="7120"/>
        <v>0</v>
      </c>
      <c r="M8212" s="2"/>
      <c r="N8212" s="2"/>
      <c r="O8212" s="2"/>
      <c r="P8212" s="2">
        <f t="shared" si="7122"/>
        <v>0</v>
      </c>
      <c r="Q8212" s="2" t="str">
        <f t="shared" si="7093"/>
        <v>-</v>
      </c>
    </row>
    <row r="8213" spans="1:17" ht="22.5">
      <c r="A8213" s="17" t="s">
        <v>0</v>
      </c>
      <c r="B8213" s="17" t="s">
        <v>0</v>
      </c>
      <c r="C8213" s="17" t="s">
        <v>0</v>
      </c>
      <c r="D8213" s="18" t="s">
        <v>0</v>
      </c>
      <c r="E8213" s="18" t="s">
        <v>0</v>
      </c>
      <c r="F8213" s="18" t="s">
        <v>0</v>
      </c>
      <c r="G8213" s="81" t="s">
        <v>0</v>
      </c>
      <c r="H8213" s="24" t="s">
        <v>58</v>
      </c>
      <c r="I8213" s="29">
        <v>56000</v>
      </c>
      <c r="J8213" s="29">
        <f t="shared" ref="J8213:K8213" si="7137">SUM(J8214)</f>
        <v>0</v>
      </c>
      <c r="K8213" s="29">
        <f t="shared" si="7137"/>
        <v>0</v>
      </c>
      <c r="L8213" s="29">
        <f t="shared" si="7120"/>
        <v>0</v>
      </c>
      <c r="M8213" s="29">
        <f t="shared" ref="M8213:O8213" si="7138">SUM(M8214)</f>
        <v>0</v>
      </c>
      <c r="N8213" s="29">
        <f t="shared" si="7138"/>
        <v>0</v>
      </c>
      <c r="O8213" s="29">
        <f t="shared" si="7138"/>
        <v>0</v>
      </c>
      <c r="P8213" s="29">
        <f t="shared" si="7122"/>
        <v>0</v>
      </c>
      <c r="Q8213" s="29" t="str">
        <f t="shared" si="7093"/>
        <v>-</v>
      </c>
    </row>
    <row r="8214" spans="1:17">
      <c r="A8214" s="12" t="s">
        <v>2624</v>
      </c>
      <c r="B8214" s="12" t="s">
        <v>129</v>
      </c>
      <c r="C8214" s="12" t="s">
        <v>961</v>
      </c>
      <c r="D8214" s="12" t="s">
        <v>2760</v>
      </c>
      <c r="E8214" s="18" t="s">
        <v>50</v>
      </c>
      <c r="F8214" s="18" t="s">
        <v>0</v>
      </c>
      <c r="G8214" s="81" t="s">
        <v>0</v>
      </c>
      <c r="H8214" s="18" t="s">
        <v>51</v>
      </c>
      <c r="I8214" s="3">
        <v>56000</v>
      </c>
      <c r="J8214" s="3">
        <f t="shared" ref="J8214" si="7139">SUM(J8215:J8218)</f>
        <v>0</v>
      </c>
      <c r="K8214" s="3">
        <f t="shared" ref="K8214" si="7140">SUM(K8215:K8218)</f>
        <v>0</v>
      </c>
      <c r="L8214" s="3">
        <f t="shared" si="7120"/>
        <v>0</v>
      </c>
      <c r="M8214" s="3">
        <f t="shared" ref="M8214:O8214" si="7141">SUM(M8215:M8218)</f>
        <v>0</v>
      </c>
      <c r="N8214" s="3">
        <f t="shared" si="7141"/>
        <v>0</v>
      </c>
      <c r="O8214" s="3">
        <f t="shared" si="7141"/>
        <v>0</v>
      </c>
      <c r="P8214" s="3">
        <f t="shared" si="7122"/>
        <v>0</v>
      </c>
      <c r="Q8214" s="3" t="str">
        <f t="shared" si="7093"/>
        <v>-</v>
      </c>
    </row>
    <row r="8215" spans="1:17" s="93" customFormat="1">
      <c r="A8215" s="12" t="s">
        <v>2624</v>
      </c>
      <c r="B8215" s="12" t="s">
        <v>129</v>
      </c>
      <c r="C8215" s="12" t="s">
        <v>961</v>
      </c>
      <c r="D8215" s="12" t="s">
        <v>2760</v>
      </c>
      <c r="E8215" s="11">
        <v>8211</v>
      </c>
      <c r="F8215" s="12" t="s">
        <v>0</v>
      </c>
      <c r="G8215" s="84" t="s">
        <v>3110</v>
      </c>
      <c r="H8215" s="13" t="s">
        <v>52</v>
      </c>
      <c r="I8215" s="2">
        <v>0</v>
      </c>
      <c r="J8215" s="2">
        <v>0</v>
      </c>
      <c r="K8215" s="2">
        <v>0</v>
      </c>
      <c r="L8215" s="2">
        <f t="shared" si="7120"/>
        <v>0</v>
      </c>
      <c r="M8215" s="2"/>
      <c r="N8215" s="2"/>
      <c r="O8215" s="2"/>
      <c r="P8215" s="2">
        <f t="shared" si="7122"/>
        <v>0</v>
      </c>
      <c r="Q8215" s="2" t="str">
        <f t="shared" si="7093"/>
        <v>-</v>
      </c>
    </row>
    <row r="8216" spans="1:17">
      <c r="A8216" s="12" t="s">
        <v>2624</v>
      </c>
      <c r="B8216" s="12" t="s">
        <v>129</v>
      </c>
      <c r="C8216" s="12" t="s">
        <v>961</v>
      </c>
      <c r="D8216" s="12" t="s">
        <v>2760</v>
      </c>
      <c r="E8216" s="11">
        <v>8213</v>
      </c>
      <c r="F8216" s="12"/>
      <c r="G8216" s="84" t="s">
        <v>3110</v>
      </c>
      <c r="H8216" s="13" t="s">
        <v>54</v>
      </c>
      <c r="I8216" s="2">
        <v>20000</v>
      </c>
      <c r="J8216" s="2">
        <v>0</v>
      </c>
      <c r="K8216" s="2">
        <v>0</v>
      </c>
      <c r="L8216" s="2">
        <f t="shared" si="7120"/>
        <v>0</v>
      </c>
      <c r="M8216" s="2"/>
      <c r="N8216" s="2"/>
      <c r="O8216" s="2"/>
      <c r="P8216" s="2">
        <f t="shared" si="7122"/>
        <v>0</v>
      </c>
      <c r="Q8216" s="2" t="str">
        <f t="shared" si="7093"/>
        <v>-</v>
      </c>
    </row>
    <row r="8217" spans="1:17">
      <c r="A8217" s="12" t="s">
        <v>2624</v>
      </c>
      <c r="B8217" s="12" t="s">
        <v>129</v>
      </c>
      <c r="C8217" s="12" t="s">
        <v>961</v>
      </c>
      <c r="D8217" s="12" t="s">
        <v>2760</v>
      </c>
      <c r="E8217" s="11">
        <v>8215</v>
      </c>
      <c r="F8217" s="12"/>
      <c r="G8217" s="84" t="s">
        <v>3110</v>
      </c>
      <c r="H8217" s="13" t="s">
        <v>56</v>
      </c>
      <c r="I8217" s="2">
        <v>6000</v>
      </c>
      <c r="J8217" s="2">
        <v>0</v>
      </c>
      <c r="K8217" s="2">
        <v>0</v>
      </c>
      <c r="L8217" s="2">
        <f t="shared" si="7120"/>
        <v>0</v>
      </c>
      <c r="M8217" s="2"/>
      <c r="N8217" s="2"/>
      <c r="O8217" s="2"/>
      <c r="P8217" s="2">
        <f t="shared" si="7122"/>
        <v>0</v>
      </c>
      <c r="Q8217" s="2" t="str">
        <f t="shared" si="7093"/>
        <v>-</v>
      </c>
    </row>
    <row r="8218" spans="1:17">
      <c r="A8218" s="12" t="s">
        <v>2624</v>
      </c>
      <c r="B8218" s="12" t="s">
        <v>129</v>
      </c>
      <c r="C8218" s="12" t="s">
        <v>961</v>
      </c>
      <c r="D8218" s="12" t="s">
        <v>2760</v>
      </c>
      <c r="E8218" s="11">
        <v>8216</v>
      </c>
      <c r="F8218" s="12"/>
      <c r="G8218" s="84" t="s">
        <v>3110</v>
      </c>
      <c r="H8218" s="13" t="s">
        <v>57</v>
      </c>
      <c r="I8218" s="2">
        <v>30000</v>
      </c>
      <c r="J8218" s="2">
        <v>0</v>
      </c>
      <c r="K8218" s="2">
        <v>0</v>
      </c>
      <c r="L8218" s="2">
        <f t="shared" si="7120"/>
        <v>0</v>
      </c>
      <c r="M8218" s="2"/>
      <c r="N8218" s="2"/>
      <c r="O8218" s="2"/>
      <c r="P8218" s="2">
        <f t="shared" si="7122"/>
        <v>0</v>
      </c>
      <c r="Q8218" s="2" t="str">
        <f t="shared" si="7093"/>
        <v>-</v>
      </c>
    </row>
    <row r="8219" spans="1:17">
      <c r="A8219" s="13" t="s">
        <v>0</v>
      </c>
      <c r="B8219" s="13" t="s">
        <v>0</v>
      </c>
      <c r="C8219" s="13" t="s">
        <v>0</v>
      </c>
      <c r="D8219" s="13" t="s">
        <v>0</v>
      </c>
      <c r="E8219" s="13"/>
      <c r="F8219" s="13" t="s">
        <v>0</v>
      </c>
      <c r="G8219" s="84" t="s">
        <v>0</v>
      </c>
      <c r="H8219" s="24" t="s">
        <v>2768</v>
      </c>
      <c r="I8219" s="29">
        <v>3816076</v>
      </c>
      <c r="J8219" s="29">
        <f t="shared" ref="J8219:K8219" si="7142">SUM(J8213,J8209,J8186)</f>
        <v>3637376</v>
      </c>
      <c r="K8219" s="29">
        <f t="shared" si="7142"/>
        <v>1998736</v>
      </c>
      <c r="L8219" s="29">
        <f t="shared" si="7120"/>
        <v>760430</v>
      </c>
      <c r="M8219" s="29">
        <f t="shared" ref="M8219:O8219" si="7143">SUM(M8213,M8209,M8186)</f>
        <v>256980</v>
      </c>
      <c r="N8219" s="29">
        <f t="shared" si="7143"/>
        <v>243200</v>
      </c>
      <c r="O8219" s="29">
        <f t="shared" si="7143"/>
        <v>260250</v>
      </c>
      <c r="P8219" s="29">
        <f t="shared" si="7122"/>
        <v>2759166</v>
      </c>
      <c r="Q8219" s="29">
        <f t="shared" si="7093"/>
        <v>75.855946704437486</v>
      </c>
    </row>
    <row r="8220" spans="1:17" ht="15.75" thickBot="1">
      <c r="A8220" s="13" t="s">
        <v>0</v>
      </c>
      <c r="B8220" s="13" t="s">
        <v>0</v>
      </c>
      <c r="C8220" s="13" t="s">
        <v>0</v>
      </c>
      <c r="D8220" s="13" t="s">
        <v>0</v>
      </c>
      <c r="E8220" s="13" t="s">
        <v>0</v>
      </c>
      <c r="F8220" s="13" t="s">
        <v>0</v>
      </c>
      <c r="G8220" s="84" t="s">
        <v>0</v>
      </c>
      <c r="H8220" s="18" t="s">
        <v>125</v>
      </c>
      <c r="I8220" s="3">
        <v>74</v>
      </c>
      <c r="J8220" s="3">
        <v>74</v>
      </c>
      <c r="K8220" s="3">
        <v>0</v>
      </c>
      <c r="L8220" s="3">
        <f t="shared" si="7120"/>
        <v>0</v>
      </c>
      <c r="M8220" s="3"/>
      <c r="N8220" s="3"/>
      <c r="O8220" s="3"/>
      <c r="P8220" s="3">
        <f t="shared" si="7122"/>
        <v>0</v>
      </c>
      <c r="Q8220" s="3">
        <f t="shared" si="7093"/>
        <v>0</v>
      </c>
    </row>
    <row r="8221" spans="1:17" ht="45.75" thickBot="1">
      <c r="A8221" s="109" t="s">
        <v>0</v>
      </c>
      <c r="B8221" s="109" t="s">
        <v>0</v>
      </c>
      <c r="C8221" s="109" t="s">
        <v>0</v>
      </c>
      <c r="D8221" s="109" t="s">
        <v>0</v>
      </c>
      <c r="E8221" s="109" t="s">
        <v>0</v>
      </c>
      <c r="F8221" s="109" t="s">
        <v>0</v>
      </c>
      <c r="G8221" s="121" t="s">
        <v>0</v>
      </c>
      <c r="H8221" s="1" t="s">
        <v>126</v>
      </c>
      <c r="I8221" s="1" t="s">
        <v>3016</v>
      </c>
      <c r="J8221" s="1" t="s">
        <v>3199</v>
      </c>
      <c r="K8221" s="1" t="s">
        <v>3198</v>
      </c>
      <c r="L8221" s="1" t="s">
        <v>3191</v>
      </c>
      <c r="M8221" s="1" t="s">
        <v>3193</v>
      </c>
      <c r="N8221" s="1" t="s">
        <v>3194</v>
      </c>
      <c r="O8221" s="1" t="s">
        <v>3195</v>
      </c>
      <c r="P8221" s="1" t="s">
        <v>3192</v>
      </c>
      <c r="Q8221" s="1" t="s">
        <v>3185</v>
      </c>
    </row>
    <row r="8222" spans="1:17">
      <c r="A8222" s="110"/>
      <c r="B8222" s="110"/>
      <c r="C8222" s="110"/>
      <c r="D8222" s="110"/>
      <c r="E8222" s="110"/>
      <c r="F8222" s="110"/>
      <c r="G8222" s="122"/>
      <c r="H8222" s="26" t="s">
        <v>0</v>
      </c>
      <c r="I8222" s="28">
        <v>1</v>
      </c>
      <c r="J8222" s="28">
        <v>2</v>
      </c>
      <c r="K8222" s="28">
        <v>3</v>
      </c>
      <c r="L8222" s="28" t="s">
        <v>3186</v>
      </c>
      <c r="M8222" s="28">
        <v>5</v>
      </c>
      <c r="N8222" s="28">
        <v>6</v>
      </c>
      <c r="O8222" s="28">
        <v>7</v>
      </c>
      <c r="P8222" s="28" t="s">
        <v>3187</v>
      </c>
      <c r="Q8222" s="28">
        <v>9</v>
      </c>
    </row>
    <row r="8223" spans="1:17">
      <c r="A8223" s="110"/>
      <c r="B8223" s="110"/>
      <c r="C8223" s="110"/>
      <c r="D8223" s="110"/>
      <c r="E8223" s="110"/>
      <c r="F8223" s="110"/>
      <c r="G8223" s="122"/>
      <c r="H8223" s="8" t="s">
        <v>2657</v>
      </c>
      <c r="I8223" s="9">
        <v>3816076</v>
      </c>
      <c r="J8223" s="9">
        <f t="shared" ref="J8223" si="7144">SUM(J8219)</f>
        <v>3637376</v>
      </c>
      <c r="K8223" s="9">
        <f t="shared" ref="K8223" si="7145">SUM(K8219)</f>
        <v>1998736</v>
      </c>
      <c r="L8223" s="9">
        <f t="shared" ref="L8223:L8224" si="7146">M8223+N8223+O8223</f>
        <v>760430</v>
      </c>
      <c r="M8223" s="9">
        <f t="shared" ref="M8223:O8223" si="7147">SUM(M8219)</f>
        <v>256980</v>
      </c>
      <c r="N8223" s="9">
        <f t="shared" si="7147"/>
        <v>243200</v>
      </c>
      <c r="O8223" s="9">
        <f t="shared" si="7147"/>
        <v>260250</v>
      </c>
      <c r="P8223" s="9">
        <f t="shared" ref="P8223:P8224" si="7148">SUM(K8223+L8223)</f>
        <v>2759166</v>
      </c>
      <c r="Q8223" s="9">
        <f t="shared" ref="Q8223:Q8284" si="7149">IF(J8223=0,"-",P8223/J8223*100)</f>
        <v>75.855946704437486</v>
      </c>
    </row>
    <row r="8224" spans="1:17">
      <c r="A8224" s="110"/>
      <c r="B8224" s="110"/>
      <c r="C8224" s="110"/>
      <c r="D8224" s="110"/>
      <c r="E8224" s="110"/>
      <c r="F8224" s="110"/>
      <c r="G8224" s="122"/>
      <c r="H8224" s="10" t="s">
        <v>68</v>
      </c>
      <c r="I8224" s="9">
        <v>3816076</v>
      </c>
      <c r="J8224" s="9">
        <f t="shared" ref="J8224" si="7150">SUM(J8223)</f>
        <v>3637376</v>
      </c>
      <c r="K8224" s="9">
        <f t="shared" ref="K8224" si="7151">SUM(K8223)</f>
        <v>1998736</v>
      </c>
      <c r="L8224" s="9">
        <f t="shared" si="7146"/>
        <v>760430</v>
      </c>
      <c r="M8224" s="9">
        <f t="shared" ref="M8224:O8224" si="7152">SUM(M8223)</f>
        <v>256980</v>
      </c>
      <c r="N8224" s="9">
        <f t="shared" si="7152"/>
        <v>243200</v>
      </c>
      <c r="O8224" s="9">
        <f t="shared" si="7152"/>
        <v>260250</v>
      </c>
      <c r="P8224" s="9">
        <f t="shared" si="7148"/>
        <v>2759166</v>
      </c>
      <c r="Q8224" s="9">
        <f t="shared" si="7149"/>
        <v>75.855946704437486</v>
      </c>
    </row>
    <row r="8225" spans="1:17">
      <c r="A8225" s="111"/>
      <c r="B8225" s="111"/>
      <c r="C8225" s="111"/>
      <c r="D8225" s="111"/>
      <c r="E8225" s="111"/>
      <c r="F8225" s="111"/>
      <c r="G8225" s="123"/>
      <c r="Q8225" t="str">
        <f t="shared" si="7149"/>
        <v>-</v>
      </c>
    </row>
    <row r="8226" spans="1:17" ht="15.75" thickBot="1">
      <c r="A8226" s="13" t="s">
        <v>0</v>
      </c>
      <c r="B8226" s="13" t="s">
        <v>0</v>
      </c>
      <c r="C8226" s="13" t="s">
        <v>0</v>
      </c>
      <c r="D8226" s="13" t="s">
        <v>0</v>
      </c>
      <c r="E8226" s="13" t="s">
        <v>0</v>
      </c>
      <c r="F8226" s="13" t="s">
        <v>0</v>
      </c>
      <c r="G8226" s="84" t="s">
        <v>0</v>
      </c>
      <c r="H8226" s="27" t="s">
        <v>0</v>
      </c>
      <c r="I8226" s="27"/>
      <c r="J8226" s="27"/>
      <c r="K8226" s="27"/>
      <c r="L8226" s="27"/>
      <c r="M8226" s="27"/>
      <c r="N8226" s="27"/>
      <c r="O8226" s="27"/>
      <c r="P8226" s="27"/>
      <c r="Q8226" s="27" t="str">
        <f t="shared" si="7149"/>
        <v>-</v>
      </c>
    </row>
    <row r="8227" spans="1:17" ht="45.75" thickBot="1">
      <c r="A8227" s="1" t="s">
        <v>82</v>
      </c>
      <c r="B8227" s="1" t="s">
        <v>83</v>
      </c>
      <c r="C8227" s="1" t="s">
        <v>84</v>
      </c>
      <c r="D8227" s="19" t="s">
        <v>0</v>
      </c>
      <c r="E8227" s="1" t="s">
        <v>85</v>
      </c>
      <c r="F8227" s="1" t="s">
        <v>86</v>
      </c>
      <c r="G8227" s="82" t="s">
        <v>87</v>
      </c>
      <c r="H8227" s="1" t="s">
        <v>1</v>
      </c>
      <c r="I8227" s="1" t="s">
        <v>3016</v>
      </c>
      <c r="J8227" s="1" t="s">
        <v>3199</v>
      </c>
      <c r="K8227" s="1" t="s">
        <v>3198</v>
      </c>
      <c r="L8227" s="1" t="s">
        <v>3191</v>
      </c>
      <c r="M8227" s="1" t="s">
        <v>3193</v>
      </c>
      <c r="N8227" s="1" t="s">
        <v>3194</v>
      </c>
      <c r="O8227" s="1" t="s">
        <v>3195</v>
      </c>
      <c r="P8227" s="1" t="s">
        <v>3192</v>
      </c>
      <c r="Q8227" s="1" t="s">
        <v>3185</v>
      </c>
    </row>
    <row r="8228" spans="1:17">
      <c r="A8228" s="20" t="s">
        <v>0</v>
      </c>
      <c r="B8228" s="20" t="s">
        <v>0</v>
      </c>
      <c r="C8228" s="20" t="s">
        <v>0</v>
      </c>
      <c r="D8228" s="21" t="s">
        <v>0</v>
      </c>
      <c r="E8228" s="21" t="s">
        <v>0</v>
      </c>
      <c r="F8228" s="22" t="s">
        <v>0</v>
      </c>
      <c r="G8228" s="83" t="s">
        <v>0</v>
      </c>
      <c r="H8228" s="23" t="s">
        <v>0</v>
      </c>
      <c r="I8228" s="28">
        <v>1</v>
      </c>
      <c r="J8228" s="28">
        <v>2</v>
      </c>
      <c r="K8228" s="28">
        <v>3</v>
      </c>
      <c r="L8228" s="28" t="s">
        <v>3186</v>
      </c>
      <c r="M8228" s="28">
        <v>5</v>
      </c>
      <c r="N8228" s="28">
        <v>6</v>
      </c>
      <c r="O8228" s="28">
        <v>7</v>
      </c>
      <c r="P8228" s="28" t="s">
        <v>3187</v>
      </c>
      <c r="Q8228" s="28">
        <v>9</v>
      </c>
    </row>
    <row r="8229" spans="1:17" ht="22.5">
      <c r="A8229" s="17" t="s">
        <v>2624</v>
      </c>
      <c r="B8229" s="17" t="s">
        <v>129</v>
      </c>
      <c r="C8229" s="12" t="s">
        <v>972</v>
      </c>
      <c r="D8229" s="12" t="s">
        <v>2769</v>
      </c>
      <c r="E8229" s="18" t="s">
        <v>0</v>
      </c>
      <c r="F8229" s="18" t="s">
        <v>0</v>
      </c>
      <c r="G8229" s="81" t="s">
        <v>0</v>
      </c>
      <c r="H8229" s="18" t="s">
        <v>2770</v>
      </c>
      <c r="I8229" s="11"/>
      <c r="J8229" s="11"/>
      <c r="K8229" s="11"/>
      <c r="L8229" s="11"/>
      <c r="M8229" s="11"/>
      <c r="N8229" s="11"/>
      <c r="O8229" s="11"/>
      <c r="P8229" s="11"/>
      <c r="Q8229" s="11" t="str">
        <f t="shared" si="7149"/>
        <v>-</v>
      </c>
    </row>
    <row r="8230" spans="1:17" ht="22.5">
      <c r="A8230" s="17" t="s">
        <v>0</v>
      </c>
      <c r="B8230" s="17" t="s">
        <v>0</v>
      </c>
      <c r="C8230" s="17" t="s">
        <v>0</v>
      </c>
      <c r="D8230" s="18" t="s">
        <v>0</v>
      </c>
      <c r="E8230" s="18" t="s">
        <v>0</v>
      </c>
      <c r="F8230" s="18" t="s">
        <v>0</v>
      </c>
      <c r="G8230" s="81" t="s">
        <v>0</v>
      </c>
      <c r="H8230" s="24" t="s">
        <v>27</v>
      </c>
      <c r="I8230" s="29">
        <v>4625590</v>
      </c>
      <c r="J8230" s="29">
        <f t="shared" ref="J8230" si="7153">SUM(J8231,J8239,J8241)</f>
        <v>3585054</v>
      </c>
      <c r="K8230" s="29">
        <f t="shared" ref="K8230" si="7154">SUM(K8231,K8239,K8241)</f>
        <v>1827352</v>
      </c>
      <c r="L8230" s="29">
        <f t="shared" ref="L8230:L8262" si="7155">M8230+N8230+O8230</f>
        <v>941691</v>
      </c>
      <c r="M8230" s="29">
        <f t="shared" ref="M8230:O8230" si="7156">SUM(M8231,M8239,M8241)</f>
        <v>325486</v>
      </c>
      <c r="N8230" s="29">
        <f t="shared" si="7156"/>
        <v>303586</v>
      </c>
      <c r="O8230" s="29">
        <f t="shared" si="7156"/>
        <v>312619</v>
      </c>
      <c r="P8230" s="29">
        <f t="shared" ref="P8230:P8262" si="7157">SUM(K8230+L8230)</f>
        <v>2769043</v>
      </c>
      <c r="Q8230" s="29">
        <f t="shared" si="7149"/>
        <v>77.238529740416737</v>
      </c>
    </row>
    <row r="8231" spans="1:17">
      <c r="A8231" s="12" t="s">
        <v>2624</v>
      </c>
      <c r="B8231" s="12" t="s">
        <v>129</v>
      </c>
      <c r="C8231" s="12" t="s">
        <v>972</v>
      </c>
      <c r="D8231" s="12" t="s">
        <v>2769</v>
      </c>
      <c r="E8231" s="18" t="s">
        <v>2</v>
      </c>
      <c r="F8231" s="18" t="s">
        <v>0</v>
      </c>
      <c r="G8231" s="81" t="s">
        <v>0</v>
      </c>
      <c r="H8231" s="18" t="s">
        <v>3</v>
      </c>
      <c r="I8231" s="3">
        <v>3362887</v>
      </c>
      <c r="J8231" s="3">
        <f t="shared" ref="J8231" si="7158">SUM(J8232:J8233)</f>
        <v>3078487</v>
      </c>
      <c r="K8231" s="3">
        <f t="shared" ref="K8231" si="7159">SUM(K8232:K8233)</f>
        <v>1533607</v>
      </c>
      <c r="L8231" s="3">
        <f t="shared" si="7155"/>
        <v>800741</v>
      </c>
      <c r="M8231" s="3">
        <f t="shared" ref="M8231:O8231" si="7160">SUM(M8232:M8233)</f>
        <v>264913</v>
      </c>
      <c r="N8231" s="3">
        <f t="shared" si="7160"/>
        <v>263389</v>
      </c>
      <c r="O8231" s="3">
        <f t="shared" si="7160"/>
        <v>272439</v>
      </c>
      <c r="P8231" s="3">
        <f t="shared" si="7157"/>
        <v>2334348</v>
      </c>
      <c r="Q8231" s="3">
        <f t="shared" si="7149"/>
        <v>75.82776864089405</v>
      </c>
    </row>
    <row r="8232" spans="1:17">
      <c r="A8232" s="12" t="s">
        <v>2624</v>
      </c>
      <c r="B8232" s="12" t="s">
        <v>129</v>
      </c>
      <c r="C8232" s="12" t="s">
        <v>972</v>
      </c>
      <c r="D8232" s="12" t="s">
        <v>2769</v>
      </c>
      <c r="E8232" s="11">
        <v>6111</v>
      </c>
      <c r="F8232" s="12"/>
      <c r="G8232" s="84" t="s">
        <v>3110</v>
      </c>
      <c r="H8232" s="13" t="s">
        <v>4</v>
      </c>
      <c r="I8232" s="2">
        <v>3120463</v>
      </c>
      <c r="J8232" s="2">
        <v>2836063</v>
      </c>
      <c r="K8232" s="2">
        <v>1409610</v>
      </c>
      <c r="L8232" s="2">
        <f t="shared" si="7155"/>
        <v>749017</v>
      </c>
      <c r="M8232" s="2">
        <v>246339</v>
      </c>
      <c r="N8232" s="2">
        <v>246339</v>
      </c>
      <c r="O8232" s="2">
        <v>256339</v>
      </c>
      <c r="P8232" s="2">
        <f t="shared" si="7157"/>
        <v>2158627</v>
      </c>
      <c r="Q8232" s="2">
        <f t="shared" si="7149"/>
        <v>76.113506646361529</v>
      </c>
    </row>
    <row r="8233" spans="1:17">
      <c r="A8233" s="17" t="s">
        <v>2624</v>
      </c>
      <c r="B8233" s="17" t="s">
        <v>129</v>
      </c>
      <c r="C8233" s="17" t="s">
        <v>972</v>
      </c>
      <c r="D8233" s="17" t="s">
        <v>2769</v>
      </c>
      <c r="E8233" s="17" t="s">
        <v>91</v>
      </c>
      <c r="F8233" s="12" t="s">
        <v>0</v>
      </c>
      <c r="G8233" s="84" t="s">
        <v>0</v>
      </c>
      <c r="H8233" s="18" t="s">
        <v>5</v>
      </c>
      <c r="I8233" s="3">
        <v>242424</v>
      </c>
      <c r="J8233" s="3">
        <f t="shared" ref="J8233:K8233" si="7161">SUM(J8234:J8238)</f>
        <v>242424</v>
      </c>
      <c r="K8233" s="3">
        <f t="shared" si="7161"/>
        <v>123997</v>
      </c>
      <c r="L8233" s="3">
        <f t="shared" si="7155"/>
        <v>51724</v>
      </c>
      <c r="M8233" s="3">
        <f t="shared" ref="M8233:O8233" si="7162">SUM(M8234:M8238)</f>
        <v>18574</v>
      </c>
      <c r="N8233" s="3">
        <f t="shared" si="7162"/>
        <v>17050</v>
      </c>
      <c r="O8233" s="3">
        <f t="shared" si="7162"/>
        <v>16100</v>
      </c>
      <c r="P8233" s="3">
        <f t="shared" si="7157"/>
        <v>175721</v>
      </c>
      <c r="Q8233" s="3">
        <f t="shared" si="7149"/>
        <v>72.48498498498499</v>
      </c>
    </row>
    <row r="8234" spans="1:17">
      <c r="A8234" s="12" t="s">
        <v>2624</v>
      </c>
      <c r="B8234" s="12" t="s">
        <v>129</v>
      </c>
      <c r="C8234" s="12" t="s">
        <v>972</v>
      </c>
      <c r="D8234" s="12" t="s">
        <v>2769</v>
      </c>
      <c r="E8234" s="11">
        <v>6112</v>
      </c>
      <c r="F8234" s="12" t="s">
        <v>2771</v>
      </c>
      <c r="G8234" s="84" t="s">
        <v>3110</v>
      </c>
      <c r="H8234" s="13" t="s">
        <v>9</v>
      </c>
      <c r="I8234" s="2">
        <v>40704</v>
      </c>
      <c r="J8234" s="2">
        <v>40704</v>
      </c>
      <c r="K8234" s="2">
        <v>16976</v>
      </c>
      <c r="L8234" s="2">
        <f t="shared" si="7155"/>
        <v>6800</v>
      </c>
      <c r="M8234" s="2">
        <v>2700</v>
      </c>
      <c r="N8234" s="2">
        <v>1500</v>
      </c>
      <c r="O8234" s="2">
        <v>2600</v>
      </c>
      <c r="P8234" s="2">
        <f t="shared" si="7157"/>
        <v>23776</v>
      </c>
      <c r="Q8234" s="2">
        <f t="shared" si="7149"/>
        <v>58.411949685534594</v>
      </c>
    </row>
    <row r="8235" spans="1:17">
      <c r="A8235" s="12" t="s">
        <v>2624</v>
      </c>
      <c r="B8235" s="12" t="s">
        <v>129</v>
      </c>
      <c r="C8235" s="12" t="s">
        <v>972</v>
      </c>
      <c r="D8235" s="12" t="s">
        <v>2769</v>
      </c>
      <c r="E8235" s="11">
        <v>6112</v>
      </c>
      <c r="F8235" s="12" t="s">
        <v>2772</v>
      </c>
      <c r="G8235" s="84" t="s">
        <v>3110</v>
      </c>
      <c r="H8235" s="13" t="s">
        <v>10</v>
      </c>
      <c r="I8235" s="2">
        <v>150040</v>
      </c>
      <c r="J8235" s="2">
        <v>150040</v>
      </c>
      <c r="K8235" s="2">
        <v>68235</v>
      </c>
      <c r="L8235" s="2">
        <f t="shared" si="7155"/>
        <v>32030</v>
      </c>
      <c r="M8235" s="2">
        <v>12980</v>
      </c>
      <c r="N8235" s="2">
        <v>5550</v>
      </c>
      <c r="O8235" s="2">
        <v>13500</v>
      </c>
      <c r="P8235" s="2">
        <f t="shared" si="7157"/>
        <v>100265</v>
      </c>
      <c r="Q8235" s="2">
        <f t="shared" si="7149"/>
        <v>66.825513196480941</v>
      </c>
    </row>
    <row r="8236" spans="1:17">
      <c r="A8236" s="12" t="s">
        <v>2624</v>
      </c>
      <c r="B8236" s="12" t="s">
        <v>129</v>
      </c>
      <c r="C8236" s="12" t="s">
        <v>972</v>
      </c>
      <c r="D8236" s="12" t="s">
        <v>2769</v>
      </c>
      <c r="E8236" s="11">
        <v>6112</v>
      </c>
      <c r="F8236" s="12" t="s">
        <v>2773</v>
      </c>
      <c r="G8236" s="84" t="s">
        <v>3110</v>
      </c>
      <c r="H8236" s="13" t="s">
        <v>7</v>
      </c>
      <c r="I8236" s="2">
        <v>31000</v>
      </c>
      <c r="J8236" s="2">
        <v>31000</v>
      </c>
      <c r="K8236" s="2">
        <v>28106</v>
      </c>
      <c r="L8236" s="2">
        <f t="shared" si="7155"/>
        <v>2894</v>
      </c>
      <c r="M8236" s="2">
        <v>2894</v>
      </c>
      <c r="N8236" s="2"/>
      <c r="O8236" s="2"/>
      <c r="P8236" s="2">
        <f t="shared" si="7157"/>
        <v>31000</v>
      </c>
      <c r="Q8236" s="2">
        <f t="shared" si="7149"/>
        <v>100</v>
      </c>
    </row>
    <row r="8237" spans="1:17">
      <c r="A8237" s="12" t="s">
        <v>2624</v>
      </c>
      <c r="B8237" s="12" t="s">
        <v>129</v>
      </c>
      <c r="C8237" s="12" t="s">
        <v>972</v>
      </c>
      <c r="D8237" s="12" t="s">
        <v>2769</v>
      </c>
      <c r="E8237" s="11">
        <v>6112</v>
      </c>
      <c r="F8237" s="12" t="s">
        <v>2774</v>
      </c>
      <c r="G8237" s="84" t="s">
        <v>3110</v>
      </c>
      <c r="H8237" s="13" t="s">
        <v>8</v>
      </c>
      <c r="I8237" s="2">
        <v>10000</v>
      </c>
      <c r="J8237" s="2">
        <v>10000</v>
      </c>
      <c r="K8237" s="2">
        <v>0</v>
      </c>
      <c r="L8237" s="2">
        <f t="shared" si="7155"/>
        <v>10000</v>
      </c>
      <c r="M8237" s="2"/>
      <c r="N8237" s="2">
        <v>10000</v>
      </c>
      <c r="O8237" s="2"/>
      <c r="P8237" s="2">
        <f t="shared" si="7157"/>
        <v>10000</v>
      </c>
      <c r="Q8237" s="2">
        <f t="shared" si="7149"/>
        <v>100</v>
      </c>
    </row>
    <row r="8238" spans="1:17">
      <c r="A8238" s="12">
        <v>35</v>
      </c>
      <c r="B8238" s="12" t="s">
        <v>129</v>
      </c>
      <c r="C8238" s="12" t="s">
        <v>972</v>
      </c>
      <c r="D8238" s="12" t="s">
        <v>2769</v>
      </c>
      <c r="E8238" s="11">
        <v>6112</v>
      </c>
      <c r="F8238" s="12" t="s">
        <v>2775</v>
      </c>
      <c r="G8238" s="84" t="s">
        <v>3110</v>
      </c>
      <c r="H8238" s="13" t="s">
        <v>6</v>
      </c>
      <c r="I8238" s="2">
        <v>10680</v>
      </c>
      <c r="J8238" s="2">
        <v>10680</v>
      </c>
      <c r="K8238" s="2">
        <v>10680</v>
      </c>
      <c r="L8238" s="2">
        <f t="shared" si="7155"/>
        <v>0</v>
      </c>
      <c r="M8238" s="2"/>
      <c r="N8238" s="2"/>
      <c r="O8238" s="2"/>
      <c r="P8238" s="2">
        <f t="shared" si="7157"/>
        <v>10680</v>
      </c>
      <c r="Q8238" s="2">
        <f t="shared" si="7149"/>
        <v>100</v>
      </c>
    </row>
    <row r="8239" spans="1:17">
      <c r="A8239" s="12" t="s">
        <v>2624</v>
      </c>
      <c r="B8239" s="12" t="s">
        <v>129</v>
      </c>
      <c r="C8239" s="12" t="s">
        <v>972</v>
      </c>
      <c r="D8239" s="12" t="s">
        <v>2769</v>
      </c>
      <c r="E8239" s="18" t="s">
        <v>13</v>
      </c>
      <c r="F8239" s="18" t="s">
        <v>0</v>
      </c>
      <c r="G8239" s="81" t="s">
        <v>0</v>
      </c>
      <c r="H8239" s="18" t="s">
        <v>14</v>
      </c>
      <c r="I8239" s="3">
        <v>326896</v>
      </c>
      <c r="J8239" s="3">
        <f t="shared" ref="J8239:K8239" si="7163">SUM(J8240)</f>
        <v>297033</v>
      </c>
      <c r="K8239" s="3">
        <f t="shared" si="7163"/>
        <v>147903</v>
      </c>
      <c r="L8239" s="3">
        <f t="shared" si="7155"/>
        <v>77259</v>
      </c>
      <c r="M8239" s="3">
        <f t="shared" ref="M8239:O8239" si="7164">SUM(M8240)</f>
        <v>25753</v>
      </c>
      <c r="N8239" s="3">
        <f t="shared" si="7164"/>
        <v>25753</v>
      </c>
      <c r="O8239" s="3">
        <f t="shared" si="7164"/>
        <v>25753</v>
      </c>
      <c r="P8239" s="3">
        <f t="shared" si="7157"/>
        <v>225162</v>
      </c>
      <c r="Q8239" s="3">
        <f t="shared" si="7149"/>
        <v>75.803698578945784</v>
      </c>
    </row>
    <row r="8240" spans="1:17">
      <c r="A8240" s="12" t="s">
        <v>2624</v>
      </c>
      <c r="B8240" s="12" t="s">
        <v>129</v>
      </c>
      <c r="C8240" s="12" t="s">
        <v>972</v>
      </c>
      <c r="D8240" s="12" t="s">
        <v>2769</v>
      </c>
      <c r="E8240" s="11">
        <v>6121</v>
      </c>
      <c r="F8240" s="12"/>
      <c r="G8240" s="84" t="s">
        <v>3110</v>
      </c>
      <c r="H8240" s="13" t="s">
        <v>15</v>
      </c>
      <c r="I8240" s="2">
        <v>326896</v>
      </c>
      <c r="J8240" s="2">
        <v>297033</v>
      </c>
      <c r="K8240" s="2">
        <v>147903</v>
      </c>
      <c r="L8240" s="2">
        <f t="shared" si="7155"/>
        <v>77259</v>
      </c>
      <c r="M8240" s="2">
        <v>25753</v>
      </c>
      <c r="N8240" s="2">
        <v>25753</v>
      </c>
      <c r="O8240" s="2">
        <v>25753</v>
      </c>
      <c r="P8240" s="2">
        <f t="shared" si="7157"/>
        <v>225162</v>
      </c>
      <c r="Q8240" s="2">
        <f t="shared" si="7149"/>
        <v>75.803698578945784</v>
      </c>
    </row>
    <row r="8241" spans="1:17">
      <c r="A8241" s="12" t="s">
        <v>2624</v>
      </c>
      <c r="B8241" s="12" t="s">
        <v>129</v>
      </c>
      <c r="C8241" s="12" t="s">
        <v>972</v>
      </c>
      <c r="D8241" s="12" t="s">
        <v>2769</v>
      </c>
      <c r="E8241" s="18" t="s">
        <v>16</v>
      </c>
      <c r="F8241" s="18" t="s">
        <v>0</v>
      </c>
      <c r="G8241" s="81" t="s">
        <v>0</v>
      </c>
      <c r="H8241" s="18" t="s">
        <v>17</v>
      </c>
      <c r="I8241" s="3">
        <v>935807</v>
      </c>
      <c r="J8241" s="3">
        <f t="shared" ref="J8241:K8241" si="7165">SUM(J8242:J8250)</f>
        <v>209534</v>
      </c>
      <c r="K8241" s="3">
        <f t="shared" si="7165"/>
        <v>145842</v>
      </c>
      <c r="L8241" s="3">
        <f t="shared" si="7155"/>
        <v>63691</v>
      </c>
      <c r="M8241" s="3">
        <f t="shared" ref="M8241:O8241" si="7166">SUM(M8242:M8250)</f>
        <v>34820</v>
      </c>
      <c r="N8241" s="3">
        <f t="shared" si="7166"/>
        <v>14444</v>
      </c>
      <c r="O8241" s="3">
        <f t="shared" si="7166"/>
        <v>14427</v>
      </c>
      <c r="P8241" s="3">
        <f t="shared" si="7157"/>
        <v>209533</v>
      </c>
      <c r="Q8241" s="3">
        <f t="shared" si="7149"/>
        <v>99.999522750484402</v>
      </c>
    </row>
    <row r="8242" spans="1:17">
      <c r="A8242" s="12" t="s">
        <v>2624</v>
      </c>
      <c r="B8242" s="12" t="s">
        <v>129</v>
      </c>
      <c r="C8242" s="12" t="s">
        <v>972</v>
      </c>
      <c r="D8242" s="12" t="s">
        <v>2769</v>
      </c>
      <c r="E8242" s="11">
        <v>6131</v>
      </c>
      <c r="F8242" s="12"/>
      <c r="G8242" s="84" t="s">
        <v>3110</v>
      </c>
      <c r="H8242" s="13" t="s">
        <v>18</v>
      </c>
      <c r="I8242" s="2">
        <v>44550</v>
      </c>
      <c r="J8242" s="2">
        <v>0</v>
      </c>
      <c r="K8242" s="2">
        <v>0</v>
      </c>
      <c r="L8242" s="2">
        <f t="shared" si="7155"/>
        <v>0</v>
      </c>
      <c r="M8242" s="2"/>
      <c r="N8242" s="2"/>
      <c r="O8242" s="2"/>
      <c r="P8242" s="2">
        <f t="shared" si="7157"/>
        <v>0</v>
      </c>
      <c r="Q8242" s="2" t="str">
        <f t="shared" si="7149"/>
        <v>-</v>
      </c>
    </row>
    <row r="8243" spans="1:17">
      <c r="A8243" s="12" t="s">
        <v>2624</v>
      </c>
      <c r="B8243" s="12" t="s">
        <v>129</v>
      </c>
      <c r="C8243" s="12" t="s">
        <v>972</v>
      </c>
      <c r="D8243" s="12" t="s">
        <v>2769</v>
      </c>
      <c r="E8243" s="11">
        <v>6132</v>
      </c>
      <c r="F8243" s="12"/>
      <c r="G8243" s="84" t="s">
        <v>3110</v>
      </c>
      <c r="H8243" s="13" t="s">
        <v>19</v>
      </c>
      <c r="I8243" s="2">
        <v>158500</v>
      </c>
      <c r="J8243" s="2">
        <v>113421</v>
      </c>
      <c r="K8243" s="2">
        <v>85410</v>
      </c>
      <c r="L8243" s="2">
        <f t="shared" si="7155"/>
        <v>28011</v>
      </c>
      <c r="M8243" s="2">
        <v>9800</v>
      </c>
      <c r="N8243" s="2">
        <v>7800</v>
      </c>
      <c r="O8243" s="2">
        <v>10411</v>
      </c>
      <c r="P8243" s="2">
        <f t="shared" si="7157"/>
        <v>113421</v>
      </c>
      <c r="Q8243" s="2">
        <f t="shared" si="7149"/>
        <v>100</v>
      </c>
    </row>
    <row r="8244" spans="1:17">
      <c r="A8244" s="12" t="s">
        <v>2624</v>
      </c>
      <c r="B8244" s="12" t="s">
        <v>129</v>
      </c>
      <c r="C8244" s="12" t="s">
        <v>972</v>
      </c>
      <c r="D8244" s="12" t="s">
        <v>2769</v>
      </c>
      <c r="E8244" s="11">
        <v>6133</v>
      </c>
      <c r="F8244" s="12"/>
      <c r="G8244" s="84" t="s">
        <v>3110</v>
      </c>
      <c r="H8244" s="13" t="s">
        <v>20</v>
      </c>
      <c r="I8244" s="2">
        <v>48560</v>
      </c>
      <c r="J8244" s="2">
        <v>20780</v>
      </c>
      <c r="K8244" s="2">
        <v>10582</v>
      </c>
      <c r="L8244" s="2">
        <f t="shared" si="7155"/>
        <v>10198</v>
      </c>
      <c r="M8244" s="2">
        <v>4145</v>
      </c>
      <c r="N8244" s="2">
        <v>4144</v>
      </c>
      <c r="O8244" s="2">
        <v>1909</v>
      </c>
      <c r="P8244" s="2">
        <f t="shared" si="7157"/>
        <v>20780</v>
      </c>
      <c r="Q8244" s="2">
        <f t="shared" si="7149"/>
        <v>100</v>
      </c>
    </row>
    <row r="8245" spans="1:17">
      <c r="A8245" s="12" t="s">
        <v>2624</v>
      </c>
      <c r="B8245" s="12" t="s">
        <v>129</v>
      </c>
      <c r="C8245" s="12" t="s">
        <v>972</v>
      </c>
      <c r="D8245" s="12" t="s">
        <v>2769</v>
      </c>
      <c r="E8245" s="11">
        <v>6134</v>
      </c>
      <c r="F8245" s="12"/>
      <c r="G8245" s="84" t="s">
        <v>3110</v>
      </c>
      <c r="H8245" s="13" t="s">
        <v>21</v>
      </c>
      <c r="I8245" s="2">
        <v>71515</v>
      </c>
      <c r="J8245" s="2">
        <v>1065</v>
      </c>
      <c r="K8245" s="2">
        <v>1065</v>
      </c>
      <c r="L8245" s="2">
        <f t="shared" si="7155"/>
        <v>0</v>
      </c>
      <c r="M8245" s="2"/>
      <c r="N8245" s="2"/>
      <c r="O8245" s="2"/>
      <c r="P8245" s="2">
        <f t="shared" si="7157"/>
        <v>1065</v>
      </c>
      <c r="Q8245" s="2">
        <f t="shared" si="7149"/>
        <v>100</v>
      </c>
    </row>
    <row r="8246" spans="1:17">
      <c r="A8246" s="12" t="s">
        <v>2624</v>
      </c>
      <c r="B8246" s="12" t="s">
        <v>129</v>
      </c>
      <c r="C8246" s="12" t="s">
        <v>972</v>
      </c>
      <c r="D8246" s="12" t="s">
        <v>2769</v>
      </c>
      <c r="E8246" s="11">
        <v>6135</v>
      </c>
      <c r="F8246" s="12"/>
      <c r="G8246" s="84" t="s">
        <v>3110</v>
      </c>
      <c r="H8246" s="13" t="s">
        <v>22</v>
      </c>
      <c r="I8246" s="2">
        <v>10280</v>
      </c>
      <c r="J8246" s="2">
        <v>0</v>
      </c>
      <c r="K8246" s="2">
        <v>0</v>
      </c>
      <c r="L8246" s="2">
        <f t="shared" si="7155"/>
        <v>0</v>
      </c>
      <c r="M8246" s="2"/>
      <c r="N8246" s="2"/>
      <c r="O8246" s="2"/>
      <c r="P8246" s="2">
        <f t="shared" si="7157"/>
        <v>0</v>
      </c>
      <c r="Q8246" s="2" t="str">
        <f t="shared" si="7149"/>
        <v>-</v>
      </c>
    </row>
    <row r="8247" spans="1:17">
      <c r="A8247" s="12" t="s">
        <v>2624</v>
      </c>
      <c r="B8247" s="12" t="s">
        <v>129</v>
      </c>
      <c r="C8247" s="12" t="s">
        <v>972</v>
      </c>
      <c r="D8247" s="12" t="s">
        <v>2769</v>
      </c>
      <c r="E8247" s="11">
        <v>6136</v>
      </c>
      <c r="F8247" s="12"/>
      <c r="G8247" s="84" t="s">
        <v>3110</v>
      </c>
      <c r="H8247" s="13" t="s">
        <v>23</v>
      </c>
      <c r="I8247" s="2">
        <v>26900</v>
      </c>
      <c r="J8247" s="2">
        <v>5450</v>
      </c>
      <c r="K8247" s="2">
        <v>5450</v>
      </c>
      <c r="L8247" s="2">
        <f t="shared" si="7155"/>
        <v>0</v>
      </c>
      <c r="M8247" s="2"/>
      <c r="N8247" s="2"/>
      <c r="O8247" s="2"/>
      <c r="P8247" s="2">
        <f t="shared" si="7157"/>
        <v>5450</v>
      </c>
      <c r="Q8247" s="2">
        <f t="shared" si="7149"/>
        <v>100</v>
      </c>
    </row>
    <row r="8248" spans="1:17">
      <c r="A8248" s="12" t="s">
        <v>2624</v>
      </c>
      <c r="B8248" s="12" t="s">
        <v>129</v>
      </c>
      <c r="C8248" s="12" t="s">
        <v>972</v>
      </c>
      <c r="D8248" s="12" t="s">
        <v>2769</v>
      </c>
      <c r="E8248" s="11">
        <v>6137</v>
      </c>
      <c r="F8248" s="12"/>
      <c r="G8248" s="84" t="s">
        <v>3110</v>
      </c>
      <c r="H8248" s="13" t="s">
        <v>24</v>
      </c>
      <c r="I8248" s="2">
        <v>52860</v>
      </c>
      <c r="J8248" s="2">
        <v>24550</v>
      </c>
      <c r="K8248" s="2">
        <v>9600</v>
      </c>
      <c r="L8248" s="2">
        <f t="shared" si="7155"/>
        <v>14950</v>
      </c>
      <c r="M8248" s="2">
        <v>14950</v>
      </c>
      <c r="N8248" s="2"/>
      <c r="O8248" s="2"/>
      <c r="P8248" s="2">
        <f t="shared" si="7157"/>
        <v>24550</v>
      </c>
      <c r="Q8248" s="2">
        <f t="shared" si="7149"/>
        <v>100</v>
      </c>
    </row>
    <row r="8249" spans="1:17">
      <c r="A8249" s="12" t="s">
        <v>2624</v>
      </c>
      <c r="B8249" s="12" t="s">
        <v>129</v>
      </c>
      <c r="C8249" s="12" t="s">
        <v>972</v>
      </c>
      <c r="D8249" s="12" t="s">
        <v>2769</v>
      </c>
      <c r="E8249" s="11">
        <v>6138</v>
      </c>
      <c r="F8249" s="12"/>
      <c r="G8249" s="84" t="s">
        <v>3110</v>
      </c>
      <c r="H8249" s="13" t="s">
        <v>25</v>
      </c>
      <c r="I8249" s="2">
        <v>10840</v>
      </c>
      <c r="J8249" s="2">
        <v>0</v>
      </c>
      <c r="K8249" s="2">
        <v>0</v>
      </c>
      <c r="L8249" s="2">
        <f t="shared" si="7155"/>
        <v>0</v>
      </c>
      <c r="M8249" s="2"/>
      <c r="N8249" s="2"/>
      <c r="O8249" s="2"/>
      <c r="P8249" s="2">
        <f t="shared" si="7157"/>
        <v>0</v>
      </c>
      <c r="Q8249" s="2" t="str">
        <f t="shared" si="7149"/>
        <v>-</v>
      </c>
    </row>
    <row r="8250" spans="1:17">
      <c r="A8250" s="17" t="s">
        <v>2624</v>
      </c>
      <c r="B8250" s="17" t="s">
        <v>129</v>
      </c>
      <c r="C8250" s="17" t="s">
        <v>972</v>
      </c>
      <c r="D8250" s="17" t="s">
        <v>2769</v>
      </c>
      <c r="E8250" s="17" t="s">
        <v>99</v>
      </c>
      <c r="F8250" s="12" t="s">
        <v>0</v>
      </c>
      <c r="G8250" s="84" t="s">
        <v>0</v>
      </c>
      <c r="H8250" s="18" t="s">
        <v>26</v>
      </c>
      <c r="I8250" s="3">
        <v>511802</v>
      </c>
      <c r="J8250" s="3">
        <f t="shared" ref="J8250:K8250" si="7167">SUM(J8251:J8253)</f>
        <v>44268</v>
      </c>
      <c r="K8250" s="3">
        <f t="shared" si="7167"/>
        <v>33735</v>
      </c>
      <c r="L8250" s="3">
        <f t="shared" si="7155"/>
        <v>10532</v>
      </c>
      <c r="M8250" s="3">
        <f t="shared" ref="M8250:O8250" si="7168">SUM(M8251:M8253)</f>
        <v>5925</v>
      </c>
      <c r="N8250" s="3">
        <f t="shared" si="7168"/>
        <v>2500</v>
      </c>
      <c r="O8250" s="3">
        <f t="shared" si="7168"/>
        <v>2107</v>
      </c>
      <c r="P8250" s="3">
        <f t="shared" si="7157"/>
        <v>44267</v>
      </c>
      <c r="Q8250" s="3">
        <f t="shared" si="7149"/>
        <v>99.997741031896624</v>
      </c>
    </row>
    <row r="8251" spans="1:17">
      <c r="A8251" s="12" t="s">
        <v>2624</v>
      </c>
      <c r="B8251" s="12" t="s">
        <v>129</v>
      </c>
      <c r="C8251" s="12" t="s">
        <v>972</v>
      </c>
      <c r="D8251" s="12" t="s">
        <v>2769</v>
      </c>
      <c r="E8251" s="11">
        <v>6139</v>
      </c>
      <c r="F8251" s="12"/>
      <c r="G8251" s="84" t="s">
        <v>3110</v>
      </c>
      <c r="H8251" s="13" t="s">
        <v>26</v>
      </c>
      <c r="I8251" s="2">
        <v>493225</v>
      </c>
      <c r="J8251" s="2">
        <v>31721</v>
      </c>
      <c r="K8251" s="2">
        <v>23808</v>
      </c>
      <c r="L8251" s="2">
        <f t="shared" si="7155"/>
        <v>7912</v>
      </c>
      <c r="M8251" s="2">
        <v>3305</v>
      </c>
      <c r="N8251" s="2">
        <v>2500</v>
      </c>
      <c r="O8251" s="2">
        <v>2107</v>
      </c>
      <c r="P8251" s="2">
        <f t="shared" si="7157"/>
        <v>31720</v>
      </c>
      <c r="Q8251" s="2">
        <f t="shared" si="7149"/>
        <v>99.996847514264999</v>
      </c>
    </row>
    <row r="8252" spans="1:17">
      <c r="A8252" s="12" t="s">
        <v>2624</v>
      </c>
      <c r="B8252" s="12" t="s">
        <v>129</v>
      </c>
      <c r="C8252" s="12" t="s">
        <v>972</v>
      </c>
      <c r="D8252" s="12" t="s">
        <v>2769</v>
      </c>
      <c r="E8252" s="11">
        <v>6139</v>
      </c>
      <c r="F8252" s="12" t="s">
        <v>2776</v>
      </c>
      <c r="G8252" s="84" t="s">
        <v>3110</v>
      </c>
      <c r="H8252" s="13" t="s">
        <v>108</v>
      </c>
      <c r="I8252" s="2">
        <v>8977</v>
      </c>
      <c r="J8252" s="2">
        <v>7127</v>
      </c>
      <c r="K8252" s="2">
        <v>6447</v>
      </c>
      <c r="L8252" s="2">
        <f t="shared" si="7155"/>
        <v>680</v>
      </c>
      <c r="M8252" s="2">
        <v>680</v>
      </c>
      <c r="N8252" s="2"/>
      <c r="O8252" s="2"/>
      <c r="P8252" s="2">
        <f t="shared" si="7157"/>
        <v>7127</v>
      </c>
      <c r="Q8252" s="2">
        <f t="shared" si="7149"/>
        <v>100</v>
      </c>
    </row>
    <row r="8253" spans="1:17" ht="22.5">
      <c r="A8253" s="12" t="s">
        <v>2624</v>
      </c>
      <c r="B8253" s="12" t="s">
        <v>129</v>
      </c>
      <c r="C8253" s="12" t="s">
        <v>972</v>
      </c>
      <c r="D8253" s="12" t="s">
        <v>2769</v>
      </c>
      <c r="E8253" s="11">
        <v>6139</v>
      </c>
      <c r="F8253" s="12" t="s">
        <v>2777</v>
      </c>
      <c r="G8253" s="84" t="s">
        <v>3110</v>
      </c>
      <c r="H8253" s="13" t="s">
        <v>114</v>
      </c>
      <c r="I8253" s="2">
        <v>9600</v>
      </c>
      <c r="J8253" s="2">
        <v>5420</v>
      </c>
      <c r="K8253" s="2">
        <v>3480</v>
      </c>
      <c r="L8253" s="2">
        <f t="shared" si="7155"/>
        <v>1940</v>
      </c>
      <c r="M8253" s="2">
        <v>1940</v>
      </c>
      <c r="N8253" s="2"/>
      <c r="O8253" s="2"/>
      <c r="P8253" s="2">
        <f t="shared" si="7157"/>
        <v>5420</v>
      </c>
      <c r="Q8253" s="2">
        <f t="shared" si="7149"/>
        <v>100</v>
      </c>
    </row>
    <row r="8254" spans="1:17" ht="22.5">
      <c r="A8254" s="17" t="s">
        <v>0</v>
      </c>
      <c r="B8254" s="17" t="s">
        <v>0</v>
      </c>
      <c r="C8254" s="17" t="s">
        <v>0</v>
      </c>
      <c r="D8254" s="18" t="s">
        <v>0</v>
      </c>
      <c r="E8254" s="18" t="s">
        <v>0</v>
      </c>
      <c r="F8254" s="18" t="s">
        <v>0</v>
      </c>
      <c r="G8254" s="81" t="s">
        <v>0</v>
      </c>
      <c r="H8254" s="24" t="s">
        <v>36</v>
      </c>
      <c r="I8254" s="29">
        <v>6000</v>
      </c>
      <c r="J8254" s="29">
        <f t="shared" ref="J8254:K8255" si="7169">SUM(J8255)</f>
        <v>0</v>
      </c>
      <c r="K8254" s="29">
        <f t="shared" si="7169"/>
        <v>0</v>
      </c>
      <c r="L8254" s="29">
        <f t="shared" si="7155"/>
        <v>100</v>
      </c>
      <c r="M8254" s="29">
        <f t="shared" ref="M8254:O8255" si="7170">SUM(M8255)</f>
        <v>100</v>
      </c>
      <c r="N8254" s="29">
        <f t="shared" si="7170"/>
        <v>0</v>
      </c>
      <c r="O8254" s="29">
        <f t="shared" si="7170"/>
        <v>0</v>
      </c>
      <c r="P8254" s="29">
        <f t="shared" si="7157"/>
        <v>100</v>
      </c>
      <c r="Q8254" s="29" t="str">
        <f t="shared" si="7149"/>
        <v>-</v>
      </c>
    </row>
    <row r="8255" spans="1:17">
      <c r="A8255" s="12" t="s">
        <v>2624</v>
      </c>
      <c r="B8255" s="12" t="s">
        <v>129</v>
      </c>
      <c r="C8255" s="12" t="s">
        <v>972</v>
      </c>
      <c r="D8255" s="12" t="s">
        <v>2769</v>
      </c>
      <c r="E8255" s="18" t="s">
        <v>28</v>
      </c>
      <c r="F8255" s="18" t="s">
        <v>0</v>
      </c>
      <c r="G8255" s="81" t="s">
        <v>0</v>
      </c>
      <c r="H8255" s="18" t="s">
        <v>29</v>
      </c>
      <c r="I8255" s="3">
        <v>6000</v>
      </c>
      <c r="J8255" s="3">
        <f t="shared" si="7169"/>
        <v>0</v>
      </c>
      <c r="K8255" s="3">
        <f t="shared" si="7169"/>
        <v>0</v>
      </c>
      <c r="L8255" s="3">
        <f t="shared" si="7155"/>
        <v>100</v>
      </c>
      <c r="M8255" s="3">
        <f t="shared" si="7170"/>
        <v>100</v>
      </c>
      <c r="N8255" s="3">
        <f t="shared" si="7170"/>
        <v>0</v>
      </c>
      <c r="O8255" s="3">
        <f t="shared" si="7170"/>
        <v>0</v>
      </c>
      <c r="P8255" s="3">
        <f t="shared" si="7157"/>
        <v>100</v>
      </c>
      <c r="Q8255" s="3" t="str">
        <f t="shared" si="7149"/>
        <v>-</v>
      </c>
    </row>
    <row r="8256" spans="1:17">
      <c r="A8256" s="12" t="s">
        <v>2624</v>
      </c>
      <c r="B8256" s="12" t="s">
        <v>129</v>
      </c>
      <c r="C8256" s="12" t="s">
        <v>972</v>
      </c>
      <c r="D8256" s="12" t="s">
        <v>2769</v>
      </c>
      <c r="E8256" s="11">
        <v>6148</v>
      </c>
      <c r="F8256" s="12"/>
      <c r="G8256" s="84" t="s">
        <v>3110</v>
      </c>
      <c r="H8256" s="13" t="s">
        <v>35</v>
      </c>
      <c r="I8256" s="2">
        <v>6000</v>
      </c>
      <c r="J8256" s="2">
        <v>0</v>
      </c>
      <c r="K8256" s="2">
        <v>0</v>
      </c>
      <c r="L8256" s="2">
        <f t="shared" si="7155"/>
        <v>100</v>
      </c>
      <c r="M8256" s="2">
        <v>100</v>
      </c>
      <c r="N8256" s="2"/>
      <c r="O8256" s="2"/>
      <c r="P8256" s="2">
        <f t="shared" si="7157"/>
        <v>100</v>
      </c>
      <c r="Q8256" s="2" t="str">
        <f t="shared" si="7149"/>
        <v>-</v>
      </c>
    </row>
    <row r="8257" spans="1:17" ht="22.5">
      <c r="A8257" s="17" t="s">
        <v>0</v>
      </c>
      <c r="B8257" s="17" t="s">
        <v>0</v>
      </c>
      <c r="C8257" s="17" t="s">
        <v>0</v>
      </c>
      <c r="D8257" s="18" t="s">
        <v>0</v>
      </c>
      <c r="E8257" s="18" t="s">
        <v>0</v>
      </c>
      <c r="F8257" s="18" t="s">
        <v>0</v>
      </c>
      <c r="G8257" s="81" t="s">
        <v>0</v>
      </c>
      <c r="H8257" s="24" t="s">
        <v>58</v>
      </c>
      <c r="I8257" s="29">
        <v>133840</v>
      </c>
      <c r="J8257" s="29">
        <f t="shared" ref="J8257:K8257" si="7171">SUM(J8258)</f>
        <v>0</v>
      </c>
      <c r="K8257" s="29">
        <f t="shared" si="7171"/>
        <v>0</v>
      </c>
      <c r="L8257" s="29">
        <f t="shared" si="7155"/>
        <v>0</v>
      </c>
      <c r="M8257" s="29">
        <f t="shared" ref="M8257:O8257" si="7172">SUM(M8258)</f>
        <v>0</v>
      </c>
      <c r="N8257" s="29">
        <f t="shared" si="7172"/>
        <v>0</v>
      </c>
      <c r="O8257" s="29">
        <f t="shared" si="7172"/>
        <v>0</v>
      </c>
      <c r="P8257" s="29">
        <f t="shared" si="7157"/>
        <v>0</v>
      </c>
      <c r="Q8257" s="29" t="str">
        <f t="shared" si="7149"/>
        <v>-</v>
      </c>
    </row>
    <row r="8258" spans="1:17">
      <c r="A8258" s="12" t="s">
        <v>2624</v>
      </c>
      <c r="B8258" s="12" t="s">
        <v>129</v>
      </c>
      <c r="C8258" s="12" t="s">
        <v>972</v>
      </c>
      <c r="D8258" s="12" t="s">
        <v>2769</v>
      </c>
      <c r="E8258" s="18" t="s">
        <v>50</v>
      </c>
      <c r="F8258" s="18" t="s">
        <v>0</v>
      </c>
      <c r="G8258" s="81" t="s">
        <v>0</v>
      </c>
      <c r="H8258" s="18" t="s">
        <v>51</v>
      </c>
      <c r="I8258" s="3">
        <v>133840</v>
      </c>
      <c r="J8258" s="3">
        <f t="shared" ref="J8258" si="7173">SUM(J8259:J8260)</f>
        <v>0</v>
      </c>
      <c r="K8258" s="3">
        <f t="shared" ref="K8258" si="7174">SUM(K8259:K8260)</f>
        <v>0</v>
      </c>
      <c r="L8258" s="3">
        <f t="shared" si="7155"/>
        <v>0</v>
      </c>
      <c r="M8258" s="3">
        <f t="shared" ref="M8258:O8258" si="7175">SUM(M8259:M8260)</f>
        <v>0</v>
      </c>
      <c r="N8258" s="3">
        <f t="shared" si="7175"/>
        <v>0</v>
      </c>
      <c r="O8258" s="3">
        <f t="shared" si="7175"/>
        <v>0</v>
      </c>
      <c r="P8258" s="3">
        <f t="shared" si="7157"/>
        <v>0</v>
      </c>
      <c r="Q8258" s="3" t="str">
        <f t="shared" si="7149"/>
        <v>-</v>
      </c>
    </row>
    <row r="8259" spans="1:17">
      <c r="A8259" s="12" t="s">
        <v>2624</v>
      </c>
      <c r="B8259" s="12" t="s">
        <v>129</v>
      </c>
      <c r="C8259" s="12" t="s">
        <v>972</v>
      </c>
      <c r="D8259" s="12" t="s">
        <v>2769</v>
      </c>
      <c r="E8259" s="11">
        <v>8213</v>
      </c>
      <c r="F8259" s="12"/>
      <c r="G8259" s="84" t="s">
        <v>3110</v>
      </c>
      <c r="H8259" s="13" t="s">
        <v>54</v>
      </c>
      <c r="I8259" s="2">
        <v>55880</v>
      </c>
      <c r="J8259" s="2">
        <v>0</v>
      </c>
      <c r="K8259" s="2">
        <v>0</v>
      </c>
      <c r="L8259" s="2">
        <f t="shared" si="7155"/>
        <v>0</v>
      </c>
      <c r="M8259" s="2"/>
      <c r="N8259" s="2"/>
      <c r="O8259" s="2"/>
      <c r="P8259" s="2">
        <f t="shared" si="7157"/>
        <v>0</v>
      </c>
      <c r="Q8259" s="2" t="str">
        <f t="shared" si="7149"/>
        <v>-</v>
      </c>
    </row>
    <row r="8260" spans="1:17">
      <c r="A8260" s="12" t="s">
        <v>2624</v>
      </c>
      <c r="B8260" s="12" t="s">
        <v>129</v>
      </c>
      <c r="C8260" s="12" t="s">
        <v>972</v>
      </c>
      <c r="D8260" s="12" t="s">
        <v>2769</v>
      </c>
      <c r="E8260" s="11">
        <v>8216</v>
      </c>
      <c r="F8260" s="12"/>
      <c r="G8260" s="84" t="s">
        <v>3110</v>
      </c>
      <c r="H8260" s="13" t="s">
        <v>57</v>
      </c>
      <c r="I8260" s="2">
        <v>77960</v>
      </c>
      <c r="J8260" s="2">
        <v>0</v>
      </c>
      <c r="K8260" s="2">
        <v>0</v>
      </c>
      <c r="L8260" s="2">
        <f t="shared" si="7155"/>
        <v>0</v>
      </c>
      <c r="M8260" s="2"/>
      <c r="N8260" s="2"/>
      <c r="O8260" s="2"/>
      <c r="P8260" s="2">
        <f t="shared" si="7157"/>
        <v>0</v>
      </c>
      <c r="Q8260" s="2" t="str">
        <f t="shared" si="7149"/>
        <v>-</v>
      </c>
    </row>
    <row r="8261" spans="1:17" ht="22.5">
      <c r="A8261" s="13" t="s">
        <v>0</v>
      </c>
      <c r="B8261" s="13" t="s">
        <v>0</v>
      </c>
      <c r="C8261" s="13" t="s">
        <v>0</v>
      </c>
      <c r="D8261" s="13" t="s">
        <v>0</v>
      </c>
      <c r="E8261" s="13" t="s">
        <v>0</v>
      </c>
      <c r="F8261" s="13" t="s">
        <v>0</v>
      </c>
      <c r="G8261" s="84" t="s">
        <v>0</v>
      </c>
      <c r="H8261" s="24" t="s">
        <v>2778</v>
      </c>
      <c r="I8261" s="29">
        <v>4765430</v>
      </c>
      <c r="J8261" s="29">
        <f t="shared" ref="J8261:K8261" si="7176">SUM(J8257,J8254,J8230)</f>
        <v>3585054</v>
      </c>
      <c r="K8261" s="29">
        <f t="shared" si="7176"/>
        <v>1827352</v>
      </c>
      <c r="L8261" s="29">
        <f t="shared" si="7155"/>
        <v>941791</v>
      </c>
      <c r="M8261" s="29">
        <f t="shared" ref="M8261:O8261" si="7177">SUM(M8257,M8254,M8230)</f>
        <v>325586</v>
      </c>
      <c r="N8261" s="29">
        <f t="shared" si="7177"/>
        <v>303586</v>
      </c>
      <c r="O8261" s="29">
        <f t="shared" si="7177"/>
        <v>312619</v>
      </c>
      <c r="P8261" s="29">
        <f t="shared" si="7157"/>
        <v>2769143</v>
      </c>
      <c r="Q8261" s="29">
        <f t="shared" si="7149"/>
        <v>77.241319098680236</v>
      </c>
    </row>
    <row r="8262" spans="1:17" ht="15.75" thickBot="1">
      <c r="A8262" s="13" t="s">
        <v>0</v>
      </c>
      <c r="B8262" s="13" t="s">
        <v>0</v>
      </c>
      <c r="C8262" s="13" t="s">
        <v>0</v>
      </c>
      <c r="D8262" s="13" t="s">
        <v>0</v>
      </c>
      <c r="E8262" s="13" t="s">
        <v>0</v>
      </c>
      <c r="F8262" s="13" t="s">
        <v>0</v>
      </c>
      <c r="G8262" s="84" t="s">
        <v>0</v>
      </c>
      <c r="H8262" s="18" t="s">
        <v>125</v>
      </c>
      <c r="I8262" s="3">
        <v>60</v>
      </c>
      <c r="J8262" s="3">
        <v>60</v>
      </c>
      <c r="K8262" s="3">
        <v>0</v>
      </c>
      <c r="L8262" s="3">
        <f t="shared" si="7155"/>
        <v>0</v>
      </c>
      <c r="M8262" s="3"/>
      <c r="N8262" s="3"/>
      <c r="O8262" s="3"/>
      <c r="P8262" s="3">
        <f t="shared" si="7157"/>
        <v>0</v>
      </c>
      <c r="Q8262" s="3">
        <f t="shared" si="7149"/>
        <v>0</v>
      </c>
    </row>
    <row r="8263" spans="1:17" ht="45.75" thickBot="1">
      <c r="A8263" s="109" t="s">
        <v>0</v>
      </c>
      <c r="B8263" s="109" t="s">
        <v>0</v>
      </c>
      <c r="C8263" s="109" t="s">
        <v>0</v>
      </c>
      <c r="D8263" s="109" t="s">
        <v>0</v>
      </c>
      <c r="E8263" s="109" t="s">
        <v>0</v>
      </c>
      <c r="F8263" s="109" t="s">
        <v>0</v>
      </c>
      <c r="G8263" s="121" t="s">
        <v>0</v>
      </c>
      <c r="H8263" s="1" t="s">
        <v>126</v>
      </c>
      <c r="I8263" s="1" t="s">
        <v>3016</v>
      </c>
      <c r="J8263" s="1" t="s">
        <v>3199</v>
      </c>
      <c r="K8263" s="1" t="s">
        <v>3198</v>
      </c>
      <c r="L8263" s="1" t="s">
        <v>3191</v>
      </c>
      <c r="M8263" s="1" t="s">
        <v>3193</v>
      </c>
      <c r="N8263" s="1" t="s">
        <v>3194</v>
      </c>
      <c r="O8263" s="1" t="s">
        <v>3195</v>
      </c>
      <c r="P8263" s="1" t="s">
        <v>3192</v>
      </c>
      <c r="Q8263" s="1" t="s">
        <v>3185</v>
      </c>
    </row>
    <row r="8264" spans="1:17">
      <c r="A8264" s="110"/>
      <c r="B8264" s="110"/>
      <c r="C8264" s="110"/>
      <c r="D8264" s="110"/>
      <c r="E8264" s="110"/>
      <c r="F8264" s="110"/>
      <c r="G8264" s="122"/>
      <c r="H8264" s="26" t="s">
        <v>0</v>
      </c>
      <c r="I8264" s="28">
        <v>1</v>
      </c>
      <c r="J8264" s="28">
        <v>2</v>
      </c>
      <c r="K8264" s="28">
        <v>3</v>
      </c>
      <c r="L8264" s="28" t="s">
        <v>3186</v>
      </c>
      <c r="M8264" s="28">
        <v>5</v>
      </c>
      <c r="N8264" s="28">
        <v>6</v>
      </c>
      <c r="O8264" s="28">
        <v>7</v>
      </c>
      <c r="P8264" s="28" t="s">
        <v>3187</v>
      </c>
      <c r="Q8264" s="28">
        <v>9</v>
      </c>
    </row>
    <row r="8265" spans="1:17">
      <c r="A8265" s="110"/>
      <c r="B8265" s="110"/>
      <c r="C8265" s="110"/>
      <c r="D8265" s="110"/>
      <c r="E8265" s="110"/>
      <c r="F8265" s="110"/>
      <c r="G8265" s="122"/>
      <c r="H8265" s="8" t="s">
        <v>2657</v>
      </c>
      <c r="I8265" s="9">
        <v>4765430</v>
      </c>
      <c r="J8265" s="9">
        <f t="shared" ref="J8265" si="7178">SUM(J8261)</f>
        <v>3585054</v>
      </c>
      <c r="K8265" s="9">
        <f t="shared" ref="K8265" si="7179">SUM(K8261)</f>
        <v>1827352</v>
      </c>
      <c r="L8265" s="9">
        <f t="shared" ref="L8265:L8266" si="7180">M8265+N8265+O8265</f>
        <v>941791</v>
      </c>
      <c r="M8265" s="9">
        <f t="shared" ref="M8265:O8265" si="7181">SUM(M8261)</f>
        <v>325586</v>
      </c>
      <c r="N8265" s="9">
        <f t="shared" si="7181"/>
        <v>303586</v>
      </c>
      <c r="O8265" s="9">
        <f t="shared" si="7181"/>
        <v>312619</v>
      </c>
      <c r="P8265" s="9">
        <f t="shared" ref="P8265:P8266" si="7182">SUM(K8265+L8265)</f>
        <v>2769143</v>
      </c>
      <c r="Q8265" s="9">
        <f t="shared" si="7149"/>
        <v>77.241319098680236</v>
      </c>
    </row>
    <row r="8266" spans="1:17">
      <c r="A8266" s="110"/>
      <c r="B8266" s="110"/>
      <c r="C8266" s="110"/>
      <c r="D8266" s="110"/>
      <c r="E8266" s="110"/>
      <c r="F8266" s="110"/>
      <c r="G8266" s="122"/>
      <c r="H8266" s="10" t="s">
        <v>68</v>
      </c>
      <c r="I8266" s="9">
        <v>4765430</v>
      </c>
      <c r="J8266" s="9">
        <f t="shared" ref="J8266" si="7183">SUM(J8265)</f>
        <v>3585054</v>
      </c>
      <c r="K8266" s="9">
        <f t="shared" ref="K8266" si="7184">SUM(K8265)</f>
        <v>1827352</v>
      </c>
      <c r="L8266" s="9">
        <f t="shared" si="7180"/>
        <v>941791</v>
      </c>
      <c r="M8266" s="9">
        <f t="shared" ref="M8266:O8266" si="7185">SUM(M8265)</f>
        <v>325586</v>
      </c>
      <c r="N8266" s="9">
        <f t="shared" si="7185"/>
        <v>303586</v>
      </c>
      <c r="O8266" s="9">
        <f t="shared" si="7185"/>
        <v>312619</v>
      </c>
      <c r="P8266" s="9">
        <f t="shared" si="7182"/>
        <v>2769143</v>
      </c>
      <c r="Q8266" s="9">
        <f t="shared" si="7149"/>
        <v>77.241319098680236</v>
      </c>
    </row>
    <row r="8267" spans="1:17">
      <c r="A8267" s="111"/>
      <c r="B8267" s="111"/>
      <c r="C8267" s="111"/>
      <c r="D8267" s="111"/>
      <c r="E8267" s="111"/>
      <c r="F8267" s="111"/>
      <c r="G8267" s="123"/>
      <c r="Q8267" t="str">
        <f t="shared" si="7149"/>
        <v>-</v>
      </c>
    </row>
    <row r="8268" spans="1:17" ht="15.75" thickBot="1">
      <c r="A8268" s="13" t="s">
        <v>0</v>
      </c>
      <c r="B8268" s="13" t="s">
        <v>0</v>
      </c>
      <c r="C8268" s="13" t="s">
        <v>0</v>
      </c>
      <c r="D8268" s="13" t="s">
        <v>0</v>
      </c>
      <c r="E8268" s="13" t="s">
        <v>0</v>
      </c>
      <c r="F8268" s="13" t="s">
        <v>0</v>
      </c>
      <c r="G8268" s="84" t="s">
        <v>0</v>
      </c>
      <c r="H8268" s="27" t="s">
        <v>0</v>
      </c>
      <c r="I8268" s="27"/>
      <c r="J8268" s="27"/>
      <c r="K8268" s="27"/>
      <c r="L8268" s="27"/>
      <c r="M8268" s="27"/>
      <c r="N8268" s="27"/>
      <c r="O8268" s="27"/>
      <c r="P8268" s="27"/>
      <c r="Q8268" s="27" t="str">
        <f t="shared" si="7149"/>
        <v>-</v>
      </c>
    </row>
    <row r="8269" spans="1:17" ht="45.75" thickBot="1">
      <c r="A8269" s="1" t="s">
        <v>82</v>
      </c>
      <c r="B8269" s="1" t="s">
        <v>83</v>
      </c>
      <c r="C8269" s="1" t="s">
        <v>84</v>
      </c>
      <c r="D8269" s="19" t="s">
        <v>0</v>
      </c>
      <c r="E8269" s="1" t="s">
        <v>85</v>
      </c>
      <c r="F8269" s="1" t="s">
        <v>86</v>
      </c>
      <c r="G8269" s="82" t="s">
        <v>87</v>
      </c>
      <c r="H8269" s="1" t="s">
        <v>1</v>
      </c>
      <c r="I8269" s="1" t="s">
        <v>3016</v>
      </c>
      <c r="J8269" s="1" t="s">
        <v>3199</v>
      </c>
      <c r="K8269" s="1" t="s">
        <v>3198</v>
      </c>
      <c r="L8269" s="1" t="s">
        <v>3191</v>
      </c>
      <c r="M8269" s="1" t="s">
        <v>3193</v>
      </c>
      <c r="N8269" s="1" t="s">
        <v>3194</v>
      </c>
      <c r="O8269" s="1" t="s">
        <v>3195</v>
      </c>
      <c r="P8269" s="1" t="s">
        <v>3192</v>
      </c>
      <c r="Q8269" s="1" t="s">
        <v>3185</v>
      </c>
    </row>
    <row r="8270" spans="1:17">
      <c r="A8270" s="20" t="s">
        <v>0</v>
      </c>
      <c r="B8270" s="20" t="s">
        <v>0</v>
      </c>
      <c r="C8270" s="20" t="s">
        <v>0</v>
      </c>
      <c r="D8270" s="21" t="s">
        <v>0</v>
      </c>
      <c r="E8270" s="21" t="s">
        <v>0</v>
      </c>
      <c r="F8270" s="22" t="s">
        <v>0</v>
      </c>
      <c r="G8270" s="83" t="s">
        <v>0</v>
      </c>
      <c r="H8270" s="23" t="s">
        <v>0</v>
      </c>
      <c r="I8270" s="28">
        <v>1</v>
      </c>
      <c r="J8270" s="28">
        <v>2</v>
      </c>
      <c r="K8270" s="28">
        <v>3</v>
      </c>
      <c r="L8270" s="28" t="s">
        <v>3186</v>
      </c>
      <c r="M8270" s="28">
        <v>5</v>
      </c>
      <c r="N8270" s="28">
        <v>6</v>
      </c>
      <c r="O8270" s="28">
        <v>7</v>
      </c>
      <c r="P8270" s="28" t="s">
        <v>3187</v>
      </c>
      <c r="Q8270" s="28">
        <v>9</v>
      </c>
    </row>
    <row r="8271" spans="1:17">
      <c r="A8271" s="17" t="s">
        <v>2624</v>
      </c>
      <c r="B8271" s="17" t="s">
        <v>129</v>
      </c>
      <c r="C8271" s="12" t="s">
        <v>983</v>
      </c>
      <c r="D8271" s="12" t="s">
        <v>2779</v>
      </c>
      <c r="E8271" s="18" t="s">
        <v>0</v>
      </c>
      <c r="F8271" s="18" t="s">
        <v>0</v>
      </c>
      <c r="G8271" s="81" t="s">
        <v>0</v>
      </c>
      <c r="H8271" s="18" t="s">
        <v>2780</v>
      </c>
      <c r="I8271" s="11"/>
      <c r="J8271" s="11"/>
      <c r="K8271" s="11"/>
      <c r="L8271" s="11"/>
      <c r="M8271" s="11"/>
      <c r="N8271" s="11"/>
      <c r="O8271" s="11"/>
      <c r="P8271" s="11"/>
      <c r="Q8271" s="11" t="str">
        <f t="shared" si="7149"/>
        <v>-</v>
      </c>
    </row>
    <row r="8272" spans="1:17" ht="22.5">
      <c r="A8272" s="17" t="s">
        <v>0</v>
      </c>
      <c r="B8272" s="17" t="s">
        <v>0</v>
      </c>
      <c r="C8272" s="17" t="s">
        <v>0</v>
      </c>
      <c r="D8272" s="18" t="s">
        <v>0</v>
      </c>
      <c r="E8272" s="18" t="s">
        <v>0</v>
      </c>
      <c r="F8272" s="18" t="s">
        <v>0</v>
      </c>
      <c r="G8272" s="81" t="s">
        <v>0</v>
      </c>
      <c r="H8272" s="24" t="s">
        <v>27</v>
      </c>
      <c r="I8272" s="29">
        <v>6450570</v>
      </c>
      <c r="J8272" s="29">
        <f t="shared" ref="J8272" si="7186">SUM(J8273,J8281,J8283)</f>
        <v>5573620</v>
      </c>
      <c r="K8272" s="29">
        <f t="shared" ref="K8272" si="7187">SUM(K8273,K8281,K8283)</f>
        <v>2828789</v>
      </c>
      <c r="L8272" s="29">
        <f t="shared" ref="L8272:L8308" si="7188">M8272+N8272+O8272</f>
        <v>1426337</v>
      </c>
      <c r="M8272" s="29">
        <f t="shared" ref="M8272:O8272" si="7189">SUM(M8273,M8281,M8283)</f>
        <v>501779</v>
      </c>
      <c r="N8272" s="29">
        <f t="shared" si="7189"/>
        <v>437854</v>
      </c>
      <c r="O8272" s="29">
        <f t="shared" si="7189"/>
        <v>486704</v>
      </c>
      <c r="P8272" s="29">
        <f t="shared" ref="P8272:P8308" si="7190">SUM(K8272+L8272)</f>
        <v>4255126</v>
      </c>
      <c r="Q8272" s="29">
        <f t="shared" si="7149"/>
        <v>76.344027759337735</v>
      </c>
    </row>
    <row r="8273" spans="1:17">
      <c r="A8273" s="12" t="s">
        <v>2624</v>
      </c>
      <c r="B8273" s="12" t="s">
        <v>129</v>
      </c>
      <c r="C8273" s="12" t="s">
        <v>983</v>
      </c>
      <c r="D8273" s="12" t="s">
        <v>2779</v>
      </c>
      <c r="E8273" s="18" t="s">
        <v>2</v>
      </c>
      <c r="F8273" s="18" t="s">
        <v>0</v>
      </c>
      <c r="G8273" s="81" t="s">
        <v>0</v>
      </c>
      <c r="H8273" s="18" t="s">
        <v>3</v>
      </c>
      <c r="I8273" s="3">
        <v>5007591</v>
      </c>
      <c r="J8273" s="3">
        <f t="shared" ref="J8273" si="7191">SUM(J8274:J8275)</f>
        <v>4812637</v>
      </c>
      <c r="K8273" s="3">
        <f t="shared" ref="K8273" si="7192">SUM(K8274:K8275)</f>
        <v>2422400</v>
      </c>
      <c r="L8273" s="3">
        <f t="shared" si="7188"/>
        <v>1247812</v>
      </c>
      <c r="M8273" s="3">
        <f t="shared" ref="M8273:O8273" si="7193">SUM(M8274:M8275)</f>
        <v>428104</v>
      </c>
      <c r="N8273" s="3">
        <f t="shared" si="7193"/>
        <v>386104</v>
      </c>
      <c r="O8273" s="3">
        <f t="shared" si="7193"/>
        <v>433604</v>
      </c>
      <c r="P8273" s="3">
        <f t="shared" si="7190"/>
        <v>3670212</v>
      </c>
      <c r="Q8273" s="3">
        <f t="shared" si="7149"/>
        <v>76.261974464311351</v>
      </c>
    </row>
    <row r="8274" spans="1:17">
      <c r="A8274" s="12" t="s">
        <v>2624</v>
      </c>
      <c r="B8274" s="12" t="s">
        <v>129</v>
      </c>
      <c r="C8274" s="12" t="s">
        <v>983</v>
      </c>
      <c r="D8274" s="12" t="s">
        <v>2779</v>
      </c>
      <c r="E8274" s="11">
        <v>6111</v>
      </c>
      <c r="F8274" s="12"/>
      <c r="G8274" s="84" t="s">
        <v>3110</v>
      </c>
      <c r="H8274" s="13" t="s">
        <v>4</v>
      </c>
      <c r="I8274" s="2">
        <v>4681832</v>
      </c>
      <c r="J8274" s="2">
        <v>4471832</v>
      </c>
      <c r="K8274" s="2">
        <v>2186404</v>
      </c>
      <c r="L8274" s="2">
        <f t="shared" si="7188"/>
        <v>1175000</v>
      </c>
      <c r="M8274" s="2">
        <v>400000</v>
      </c>
      <c r="N8274" s="2">
        <v>370000</v>
      </c>
      <c r="O8274" s="2">
        <v>405000</v>
      </c>
      <c r="P8274" s="2">
        <f t="shared" si="7190"/>
        <v>3361404</v>
      </c>
      <c r="Q8274" s="2">
        <f t="shared" si="7149"/>
        <v>75.168387363389328</v>
      </c>
    </row>
    <row r="8275" spans="1:17">
      <c r="A8275" s="17" t="s">
        <v>2624</v>
      </c>
      <c r="B8275" s="17" t="s">
        <v>129</v>
      </c>
      <c r="C8275" s="17" t="s">
        <v>983</v>
      </c>
      <c r="D8275" s="17" t="s">
        <v>2779</v>
      </c>
      <c r="E8275" s="17" t="s">
        <v>91</v>
      </c>
      <c r="F8275" s="12" t="s">
        <v>0</v>
      </c>
      <c r="G8275" s="84" t="s">
        <v>0</v>
      </c>
      <c r="H8275" s="18" t="s">
        <v>5</v>
      </c>
      <c r="I8275" s="3">
        <v>325759</v>
      </c>
      <c r="J8275" s="3">
        <f t="shared" ref="J8275:K8275" si="7194">SUM(J8276:J8280)</f>
        <v>340805</v>
      </c>
      <c r="K8275" s="3">
        <f t="shared" si="7194"/>
        <v>235996</v>
      </c>
      <c r="L8275" s="3">
        <f t="shared" si="7188"/>
        <v>72812</v>
      </c>
      <c r="M8275" s="3">
        <f t="shared" ref="M8275:O8275" si="7195">SUM(M8276:M8280)</f>
        <v>28104</v>
      </c>
      <c r="N8275" s="3">
        <f t="shared" si="7195"/>
        <v>16104</v>
      </c>
      <c r="O8275" s="3">
        <f t="shared" si="7195"/>
        <v>28604</v>
      </c>
      <c r="P8275" s="3">
        <f t="shared" si="7190"/>
        <v>308808</v>
      </c>
      <c r="Q8275" s="3">
        <f t="shared" si="7149"/>
        <v>90.611346664514897</v>
      </c>
    </row>
    <row r="8276" spans="1:17">
      <c r="A8276" s="12" t="s">
        <v>2624</v>
      </c>
      <c r="B8276" s="12" t="s">
        <v>129</v>
      </c>
      <c r="C8276" s="12" t="s">
        <v>983</v>
      </c>
      <c r="D8276" s="12" t="s">
        <v>2779</v>
      </c>
      <c r="E8276" s="11">
        <v>6112</v>
      </c>
      <c r="F8276" s="12" t="s">
        <v>2781</v>
      </c>
      <c r="G8276" s="84" t="s">
        <v>3110</v>
      </c>
      <c r="H8276" s="13" t="s">
        <v>9</v>
      </c>
      <c r="I8276" s="2">
        <v>61948</v>
      </c>
      <c r="J8276" s="2">
        <v>61248</v>
      </c>
      <c r="K8276" s="2">
        <v>26353</v>
      </c>
      <c r="L8276" s="2">
        <f t="shared" si="7188"/>
        <v>15312</v>
      </c>
      <c r="M8276" s="2">
        <v>5104</v>
      </c>
      <c r="N8276" s="2">
        <v>5104</v>
      </c>
      <c r="O8276" s="2">
        <v>5104</v>
      </c>
      <c r="P8276" s="2">
        <f t="shared" si="7190"/>
        <v>41665</v>
      </c>
      <c r="Q8276" s="2">
        <f t="shared" si="7149"/>
        <v>68.026711076280037</v>
      </c>
    </row>
    <row r="8277" spans="1:17">
      <c r="A8277" s="12" t="s">
        <v>2624</v>
      </c>
      <c r="B8277" s="12" t="s">
        <v>129</v>
      </c>
      <c r="C8277" s="12" t="s">
        <v>983</v>
      </c>
      <c r="D8277" s="12" t="s">
        <v>2779</v>
      </c>
      <c r="E8277" s="11">
        <v>6112</v>
      </c>
      <c r="F8277" s="12" t="s">
        <v>2782</v>
      </c>
      <c r="G8277" s="84" t="s">
        <v>3110</v>
      </c>
      <c r="H8277" s="13" t="s">
        <v>10</v>
      </c>
      <c r="I8277" s="2">
        <v>192500</v>
      </c>
      <c r="J8277" s="2">
        <v>190000</v>
      </c>
      <c r="K8277" s="2">
        <v>120086</v>
      </c>
      <c r="L8277" s="2">
        <f t="shared" si="7188"/>
        <v>57500</v>
      </c>
      <c r="M8277" s="2">
        <v>23000</v>
      </c>
      <c r="N8277" s="2">
        <v>11000</v>
      </c>
      <c r="O8277" s="2">
        <v>23500</v>
      </c>
      <c r="P8277" s="2">
        <f t="shared" si="7190"/>
        <v>177586</v>
      </c>
      <c r="Q8277" s="2">
        <f t="shared" si="7149"/>
        <v>93.466315789473683</v>
      </c>
    </row>
    <row r="8278" spans="1:17">
      <c r="A8278" s="12" t="s">
        <v>2624</v>
      </c>
      <c r="B8278" s="12" t="s">
        <v>129</v>
      </c>
      <c r="C8278" s="12" t="s">
        <v>983</v>
      </c>
      <c r="D8278" s="12" t="s">
        <v>2779</v>
      </c>
      <c r="E8278" s="11">
        <v>6112</v>
      </c>
      <c r="F8278" s="12" t="s">
        <v>2783</v>
      </c>
      <c r="G8278" s="84" t="s">
        <v>3110</v>
      </c>
      <c r="H8278" s="13" t="s">
        <v>7</v>
      </c>
      <c r="I8278" s="2">
        <v>44311</v>
      </c>
      <c r="J8278" s="2">
        <v>52557</v>
      </c>
      <c r="K8278" s="2">
        <v>52557</v>
      </c>
      <c r="L8278" s="2">
        <f t="shared" si="7188"/>
        <v>0</v>
      </c>
      <c r="M8278" s="2"/>
      <c r="N8278" s="2"/>
      <c r="O8278" s="2"/>
      <c r="P8278" s="2">
        <f t="shared" si="7190"/>
        <v>52557</v>
      </c>
      <c r="Q8278" s="2">
        <f t="shared" si="7149"/>
        <v>100</v>
      </c>
    </row>
    <row r="8279" spans="1:17">
      <c r="A8279" s="12" t="s">
        <v>2624</v>
      </c>
      <c r="B8279" s="12" t="s">
        <v>129</v>
      </c>
      <c r="C8279" s="12" t="s">
        <v>983</v>
      </c>
      <c r="D8279" s="12" t="s">
        <v>2779</v>
      </c>
      <c r="E8279" s="11">
        <v>6112</v>
      </c>
      <c r="F8279" s="12" t="s">
        <v>2784</v>
      </c>
      <c r="G8279" s="84" t="s">
        <v>3110</v>
      </c>
      <c r="H8279" s="13" t="s">
        <v>8</v>
      </c>
      <c r="I8279" s="2">
        <v>8500</v>
      </c>
      <c r="J8279" s="2">
        <v>8500</v>
      </c>
      <c r="K8279" s="2">
        <v>8500</v>
      </c>
      <c r="L8279" s="2">
        <f t="shared" si="7188"/>
        <v>0</v>
      </c>
      <c r="M8279" s="2"/>
      <c r="N8279" s="2"/>
      <c r="O8279" s="2"/>
      <c r="P8279" s="2">
        <f t="shared" si="7190"/>
        <v>8500</v>
      </c>
      <c r="Q8279" s="2">
        <f t="shared" si="7149"/>
        <v>100</v>
      </c>
    </row>
    <row r="8280" spans="1:17">
      <c r="A8280" s="12" t="s">
        <v>2624</v>
      </c>
      <c r="B8280" s="12" t="s">
        <v>129</v>
      </c>
      <c r="C8280" s="12" t="s">
        <v>983</v>
      </c>
      <c r="D8280" s="12" t="s">
        <v>2779</v>
      </c>
      <c r="E8280" s="11">
        <v>6112</v>
      </c>
      <c r="F8280" s="12" t="s">
        <v>2785</v>
      </c>
      <c r="G8280" s="84" t="s">
        <v>3110</v>
      </c>
      <c r="H8280" s="13" t="s">
        <v>6</v>
      </c>
      <c r="I8280" s="2">
        <v>18500</v>
      </c>
      <c r="J8280" s="2">
        <v>28500</v>
      </c>
      <c r="K8280" s="2">
        <v>28500</v>
      </c>
      <c r="L8280" s="2">
        <f t="shared" si="7188"/>
        <v>0</v>
      </c>
      <c r="M8280" s="2"/>
      <c r="N8280" s="2"/>
      <c r="O8280" s="2"/>
      <c r="P8280" s="2">
        <f t="shared" si="7190"/>
        <v>28500</v>
      </c>
      <c r="Q8280" s="2">
        <f t="shared" si="7149"/>
        <v>100</v>
      </c>
    </row>
    <row r="8281" spans="1:17">
      <c r="A8281" s="12" t="s">
        <v>2624</v>
      </c>
      <c r="B8281" s="12" t="s">
        <v>129</v>
      </c>
      <c r="C8281" s="12" t="s">
        <v>983</v>
      </c>
      <c r="D8281" s="12" t="s">
        <v>2779</v>
      </c>
      <c r="E8281" s="18" t="s">
        <v>13</v>
      </c>
      <c r="F8281" s="18" t="s">
        <v>0</v>
      </c>
      <c r="G8281" s="81" t="s">
        <v>0</v>
      </c>
      <c r="H8281" s="18" t="s">
        <v>14</v>
      </c>
      <c r="I8281" s="3">
        <v>492642</v>
      </c>
      <c r="J8281" s="3">
        <f t="shared" ref="J8281:K8281" si="7196">SUM(J8282)</f>
        <v>470592</v>
      </c>
      <c r="K8281" s="3">
        <f t="shared" si="7196"/>
        <v>229120</v>
      </c>
      <c r="L8281" s="3">
        <f t="shared" si="7188"/>
        <v>123450</v>
      </c>
      <c r="M8281" s="3">
        <f t="shared" ref="M8281:O8281" si="7197">SUM(M8282)</f>
        <v>42000</v>
      </c>
      <c r="N8281" s="3">
        <f t="shared" si="7197"/>
        <v>38850</v>
      </c>
      <c r="O8281" s="3">
        <f t="shared" si="7197"/>
        <v>42600</v>
      </c>
      <c r="P8281" s="3">
        <f t="shared" si="7190"/>
        <v>352570</v>
      </c>
      <c r="Q8281" s="3">
        <f t="shared" si="7149"/>
        <v>74.920525635794917</v>
      </c>
    </row>
    <row r="8282" spans="1:17">
      <c r="A8282" s="12" t="s">
        <v>2624</v>
      </c>
      <c r="B8282" s="12" t="s">
        <v>129</v>
      </c>
      <c r="C8282" s="12" t="s">
        <v>983</v>
      </c>
      <c r="D8282" s="12" t="s">
        <v>2779</v>
      </c>
      <c r="E8282" s="11">
        <v>6121</v>
      </c>
      <c r="F8282" s="12"/>
      <c r="G8282" s="84" t="s">
        <v>3110</v>
      </c>
      <c r="H8282" s="13" t="s">
        <v>15</v>
      </c>
      <c r="I8282" s="2">
        <v>492642</v>
      </c>
      <c r="J8282" s="2">
        <v>470592</v>
      </c>
      <c r="K8282" s="2">
        <v>229120</v>
      </c>
      <c r="L8282" s="2">
        <f t="shared" si="7188"/>
        <v>123450</v>
      </c>
      <c r="M8282" s="2">
        <v>42000</v>
      </c>
      <c r="N8282" s="2">
        <v>38850</v>
      </c>
      <c r="O8282" s="2">
        <v>42600</v>
      </c>
      <c r="P8282" s="2">
        <f t="shared" si="7190"/>
        <v>352570</v>
      </c>
      <c r="Q8282" s="2">
        <f t="shared" si="7149"/>
        <v>74.920525635794917</v>
      </c>
    </row>
    <row r="8283" spans="1:17">
      <c r="A8283" s="12" t="s">
        <v>2624</v>
      </c>
      <c r="B8283" s="12" t="s">
        <v>129</v>
      </c>
      <c r="C8283" s="12" t="s">
        <v>983</v>
      </c>
      <c r="D8283" s="12" t="s">
        <v>2779</v>
      </c>
      <c r="E8283" s="18" t="s">
        <v>16</v>
      </c>
      <c r="F8283" s="18" t="s">
        <v>0</v>
      </c>
      <c r="G8283" s="81" t="s">
        <v>0</v>
      </c>
      <c r="H8283" s="18" t="s">
        <v>17</v>
      </c>
      <c r="I8283" s="3">
        <v>950337</v>
      </c>
      <c r="J8283" s="3">
        <f t="shared" ref="J8283:K8283" si="7198">SUM(J8284:J8292)</f>
        <v>290391</v>
      </c>
      <c r="K8283" s="3">
        <f t="shared" si="7198"/>
        <v>177269</v>
      </c>
      <c r="L8283" s="3">
        <f t="shared" si="7188"/>
        <v>55075</v>
      </c>
      <c r="M8283" s="3">
        <f t="shared" ref="M8283:O8283" si="7199">SUM(M8284:M8292)</f>
        <v>31675</v>
      </c>
      <c r="N8283" s="3">
        <f t="shared" si="7199"/>
        <v>12900</v>
      </c>
      <c r="O8283" s="3">
        <f t="shared" si="7199"/>
        <v>10500</v>
      </c>
      <c r="P8283" s="3">
        <f t="shared" si="7190"/>
        <v>232344</v>
      </c>
      <c r="Q8283" s="3">
        <f t="shared" si="7149"/>
        <v>80.010744134632276</v>
      </c>
    </row>
    <row r="8284" spans="1:17">
      <c r="A8284" s="12" t="s">
        <v>2624</v>
      </c>
      <c r="B8284" s="12" t="s">
        <v>129</v>
      </c>
      <c r="C8284" s="12" t="s">
        <v>983</v>
      </c>
      <c r="D8284" s="12" t="s">
        <v>2779</v>
      </c>
      <c r="E8284" s="11">
        <v>6131</v>
      </c>
      <c r="F8284" s="12"/>
      <c r="G8284" s="84" t="s">
        <v>3110</v>
      </c>
      <c r="H8284" s="13" t="s">
        <v>18</v>
      </c>
      <c r="I8284" s="2">
        <v>30000</v>
      </c>
      <c r="J8284" s="2">
        <v>0</v>
      </c>
      <c r="K8284" s="2">
        <v>0</v>
      </c>
      <c r="L8284" s="2">
        <f t="shared" si="7188"/>
        <v>0</v>
      </c>
      <c r="M8284" s="2"/>
      <c r="N8284" s="2"/>
      <c r="O8284" s="2"/>
      <c r="P8284" s="2">
        <f t="shared" si="7190"/>
        <v>0</v>
      </c>
      <c r="Q8284" s="2" t="str">
        <f t="shared" si="7149"/>
        <v>-</v>
      </c>
    </row>
    <row r="8285" spans="1:17">
      <c r="A8285" s="12" t="s">
        <v>2624</v>
      </c>
      <c r="B8285" s="12" t="s">
        <v>129</v>
      </c>
      <c r="C8285" s="12" t="s">
        <v>983</v>
      </c>
      <c r="D8285" s="12" t="s">
        <v>2779</v>
      </c>
      <c r="E8285" s="11">
        <v>6132</v>
      </c>
      <c r="F8285" s="12"/>
      <c r="G8285" s="84" t="s">
        <v>3110</v>
      </c>
      <c r="H8285" s="13" t="s">
        <v>19</v>
      </c>
      <c r="I8285" s="2">
        <v>205785</v>
      </c>
      <c r="J8285" s="2">
        <v>200785</v>
      </c>
      <c r="K8285" s="2">
        <v>127100</v>
      </c>
      <c r="L8285" s="2">
        <f t="shared" si="7188"/>
        <v>27000</v>
      </c>
      <c r="M8285" s="2">
        <v>9000</v>
      </c>
      <c r="N8285" s="2">
        <v>9000</v>
      </c>
      <c r="O8285" s="2">
        <v>9000</v>
      </c>
      <c r="P8285" s="2">
        <f t="shared" si="7190"/>
        <v>154100</v>
      </c>
      <c r="Q8285" s="2">
        <f t="shared" ref="Q8285:Q8348" si="7200">IF(J8285=0,"-",P8285/J8285*100)</f>
        <v>76.748761112632906</v>
      </c>
    </row>
    <row r="8286" spans="1:17">
      <c r="A8286" s="12" t="s">
        <v>2624</v>
      </c>
      <c r="B8286" s="12" t="s">
        <v>129</v>
      </c>
      <c r="C8286" s="12" t="s">
        <v>983</v>
      </c>
      <c r="D8286" s="12" t="s">
        <v>2779</v>
      </c>
      <c r="E8286" s="11">
        <v>6133</v>
      </c>
      <c r="F8286" s="12"/>
      <c r="G8286" s="84" t="s">
        <v>3110</v>
      </c>
      <c r="H8286" s="13" t="s">
        <v>20</v>
      </c>
      <c r="I8286" s="2">
        <v>35000</v>
      </c>
      <c r="J8286" s="2">
        <v>25654</v>
      </c>
      <c r="K8286" s="2">
        <v>17950</v>
      </c>
      <c r="L8286" s="2">
        <f t="shared" si="7188"/>
        <v>5000</v>
      </c>
      <c r="M8286" s="2">
        <v>2500</v>
      </c>
      <c r="N8286" s="2">
        <v>2500</v>
      </c>
      <c r="O8286" s="2"/>
      <c r="P8286" s="2">
        <f t="shared" si="7190"/>
        <v>22950</v>
      </c>
      <c r="Q8286" s="2">
        <f t="shared" si="7200"/>
        <v>89.459733374912304</v>
      </c>
    </row>
    <row r="8287" spans="1:17">
      <c r="A8287" s="12" t="s">
        <v>2624</v>
      </c>
      <c r="B8287" s="12" t="s">
        <v>129</v>
      </c>
      <c r="C8287" s="12" t="s">
        <v>983</v>
      </c>
      <c r="D8287" s="12" t="s">
        <v>2779</v>
      </c>
      <c r="E8287" s="11">
        <v>6134</v>
      </c>
      <c r="F8287" s="12"/>
      <c r="G8287" s="84" t="s">
        <v>3110</v>
      </c>
      <c r="H8287" s="13" t="s">
        <v>21</v>
      </c>
      <c r="I8287" s="2">
        <v>25000</v>
      </c>
      <c r="J8287" s="2">
        <v>0</v>
      </c>
      <c r="K8287" s="2">
        <v>0</v>
      </c>
      <c r="L8287" s="2">
        <f t="shared" si="7188"/>
        <v>0</v>
      </c>
      <c r="M8287" s="2"/>
      <c r="N8287" s="2"/>
      <c r="O8287" s="2"/>
      <c r="P8287" s="2">
        <f t="shared" si="7190"/>
        <v>0</v>
      </c>
      <c r="Q8287" s="2" t="str">
        <f t="shared" si="7200"/>
        <v>-</v>
      </c>
    </row>
    <row r="8288" spans="1:17">
      <c r="A8288" s="12" t="s">
        <v>2624</v>
      </c>
      <c r="B8288" s="12" t="s">
        <v>129</v>
      </c>
      <c r="C8288" s="12" t="s">
        <v>983</v>
      </c>
      <c r="D8288" s="12" t="s">
        <v>2779</v>
      </c>
      <c r="E8288" s="11">
        <v>6135</v>
      </c>
      <c r="F8288" s="12"/>
      <c r="G8288" s="84" t="s">
        <v>3110</v>
      </c>
      <c r="H8288" s="13" t="s">
        <v>22</v>
      </c>
      <c r="I8288" s="2">
        <v>5000</v>
      </c>
      <c r="J8288" s="2">
        <v>0</v>
      </c>
      <c r="K8288" s="2">
        <v>0</v>
      </c>
      <c r="L8288" s="2">
        <f t="shared" si="7188"/>
        <v>0</v>
      </c>
      <c r="M8288" s="2"/>
      <c r="N8288" s="2"/>
      <c r="O8288" s="2"/>
      <c r="P8288" s="2">
        <f t="shared" si="7190"/>
        <v>0</v>
      </c>
      <c r="Q8288" s="2" t="str">
        <f t="shared" si="7200"/>
        <v>-</v>
      </c>
    </row>
    <row r="8289" spans="1:17">
      <c r="A8289" s="12" t="s">
        <v>2624</v>
      </c>
      <c r="B8289" s="12" t="s">
        <v>129</v>
      </c>
      <c r="C8289" s="12" t="s">
        <v>983</v>
      </c>
      <c r="D8289" s="12" t="s">
        <v>2779</v>
      </c>
      <c r="E8289" s="11">
        <v>6136</v>
      </c>
      <c r="F8289" s="12"/>
      <c r="G8289" s="84" t="s">
        <v>3110</v>
      </c>
      <c r="H8289" s="13" t="s">
        <v>23</v>
      </c>
      <c r="I8289" s="2">
        <v>13000</v>
      </c>
      <c r="J8289" s="2">
        <v>0</v>
      </c>
      <c r="K8289" s="2">
        <v>0</v>
      </c>
      <c r="L8289" s="2">
        <f t="shared" si="7188"/>
        <v>0</v>
      </c>
      <c r="M8289" s="2"/>
      <c r="N8289" s="2"/>
      <c r="O8289" s="2"/>
      <c r="P8289" s="2">
        <f t="shared" si="7190"/>
        <v>0</v>
      </c>
      <c r="Q8289" s="2" t="str">
        <f t="shared" si="7200"/>
        <v>-</v>
      </c>
    </row>
    <row r="8290" spans="1:17">
      <c r="A8290" s="12" t="s">
        <v>2624</v>
      </c>
      <c r="B8290" s="12" t="s">
        <v>129</v>
      </c>
      <c r="C8290" s="12" t="s">
        <v>983</v>
      </c>
      <c r="D8290" s="12" t="s">
        <v>2779</v>
      </c>
      <c r="E8290" s="11">
        <v>6137</v>
      </c>
      <c r="F8290" s="12"/>
      <c r="G8290" s="84" t="s">
        <v>3110</v>
      </c>
      <c r="H8290" s="13" t="s">
        <v>24</v>
      </c>
      <c r="I8290" s="2">
        <v>32500</v>
      </c>
      <c r="J8290" s="2">
        <v>7500</v>
      </c>
      <c r="K8290" s="2">
        <v>4875</v>
      </c>
      <c r="L8290" s="2">
        <f t="shared" si="7188"/>
        <v>1875</v>
      </c>
      <c r="M8290" s="2">
        <v>1875</v>
      </c>
      <c r="N8290" s="2"/>
      <c r="O8290" s="2"/>
      <c r="P8290" s="2">
        <f t="shared" si="7190"/>
        <v>6750</v>
      </c>
      <c r="Q8290" s="2">
        <f t="shared" si="7200"/>
        <v>90</v>
      </c>
    </row>
    <row r="8291" spans="1:17">
      <c r="A8291" s="12" t="s">
        <v>2624</v>
      </c>
      <c r="B8291" s="12" t="s">
        <v>129</v>
      </c>
      <c r="C8291" s="12" t="s">
        <v>983</v>
      </c>
      <c r="D8291" s="12" t="s">
        <v>2779</v>
      </c>
      <c r="E8291" s="11">
        <v>6138</v>
      </c>
      <c r="F8291" s="12"/>
      <c r="G8291" s="84" t="s">
        <v>3110</v>
      </c>
      <c r="H8291" s="13" t="s">
        <v>25</v>
      </c>
      <c r="I8291" s="2">
        <v>11500</v>
      </c>
      <c r="J8291" s="2">
        <v>0</v>
      </c>
      <c r="K8291" s="2">
        <v>0</v>
      </c>
      <c r="L8291" s="2">
        <f t="shared" si="7188"/>
        <v>0</v>
      </c>
      <c r="M8291" s="2"/>
      <c r="N8291" s="2"/>
      <c r="O8291" s="2"/>
      <c r="P8291" s="2">
        <f t="shared" si="7190"/>
        <v>0</v>
      </c>
      <c r="Q8291" s="2" t="str">
        <f t="shared" si="7200"/>
        <v>-</v>
      </c>
    </row>
    <row r="8292" spans="1:17">
      <c r="A8292" s="17" t="s">
        <v>2624</v>
      </c>
      <c r="B8292" s="17" t="s">
        <v>129</v>
      </c>
      <c r="C8292" s="17" t="s">
        <v>983</v>
      </c>
      <c r="D8292" s="17" t="s">
        <v>2779</v>
      </c>
      <c r="E8292" s="17" t="s">
        <v>99</v>
      </c>
      <c r="F8292" s="12" t="s">
        <v>0</v>
      </c>
      <c r="G8292" s="84" t="s">
        <v>0</v>
      </c>
      <c r="H8292" s="18" t="s">
        <v>26</v>
      </c>
      <c r="I8292" s="3">
        <v>592552</v>
      </c>
      <c r="J8292" s="3">
        <f t="shared" ref="J8292:K8292" si="7201">SUM(J8293:J8295)</f>
        <v>56452</v>
      </c>
      <c r="K8292" s="3">
        <f t="shared" si="7201"/>
        <v>27344</v>
      </c>
      <c r="L8292" s="3">
        <f t="shared" si="7188"/>
        <v>21200</v>
      </c>
      <c r="M8292" s="3">
        <f t="shared" ref="M8292:O8292" si="7202">SUM(M8293:M8295)</f>
        <v>18300</v>
      </c>
      <c r="N8292" s="3">
        <f t="shared" si="7202"/>
        <v>1400</v>
      </c>
      <c r="O8292" s="3">
        <f t="shared" si="7202"/>
        <v>1500</v>
      </c>
      <c r="P8292" s="3">
        <f t="shared" si="7190"/>
        <v>48544</v>
      </c>
      <c r="Q8292" s="3">
        <f t="shared" si="7200"/>
        <v>85.991638914476013</v>
      </c>
    </row>
    <row r="8293" spans="1:17">
      <c r="A8293" s="12" t="s">
        <v>2624</v>
      </c>
      <c r="B8293" s="12" t="s">
        <v>129</v>
      </c>
      <c r="C8293" s="12" t="s">
        <v>983</v>
      </c>
      <c r="D8293" s="12" t="s">
        <v>2779</v>
      </c>
      <c r="E8293" s="11">
        <v>6139</v>
      </c>
      <c r="F8293" s="12"/>
      <c r="G8293" s="84" t="s">
        <v>3110</v>
      </c>
      <c r="H8293" s="13" t="s">
        <v>26</v>
      </c>
      <c r="I8293" s="2">
        <v>567750</v>
      </c>
      <c r="J8293" s="2">
        <v>37750</v>
      </c>
      <c r="K8293" s="2">
        <v>18938</v>
      </c>
      <c r="L8293" s="2">
        <f t="shared" si="7188"/>
        <v>15000</v>
      </c>
      <c r="M8293" s="2">
        <v>15000</v>
      </c>
      <c r="N8293" s="2"/>
      <c r="O8293" s="2"/>
      <c r="P8293" s="2">
        <f t="shared" si="7190"/>
        <v>33938</v>
      </c>
      <c r="Q8293" s="2">
        <f t="shared" si="7200"/>
        <v>89.901986754966885</v>
      </c>
    </row>
    <row r="8294" spans="1:17">
      <c r="A8294" s="12" t="s">
        <v>2624</v>
      </c>
      <c r="B8294" s="12" t="s">
        <v>129</v>
      </c>
      <c r="C8294" s="12" t="s">
        <v>983</v>
      </c>
      <c r="D8294" s="12" t="s">
        <v>2779</v>
      </c>
      <c r="E8294" s="11">
        <v>6139</v>
      </c>
      <c r="F8294" s="12" t="s">
        <v>2786</v>
      </c>
      <c r="G8294" s="84" t="s">
        <v>3110</v>
      </c>
      <c r="H8294" s="13" t="s">
        <v>108</v>
      </c>
      <c r="I8294" s="2">
        <v>18802</v>
      </c>
      <c r="J8294" s="2">
        <v>16602</v>
      </c>
      <c r="K8294" s="2">
        <v>8106</v>
      </c>
      <c r="L8294" s="2">
        <f t="shared" si="7188"/>
        <v>4400</v>
      </c>
      <c r="M8294" s="2">
        <v>1500</v>
      </c>
      <c r="N8294" s="2">
        <v>1400</v>
      </c>
      <c r="O8294" s="2">
        <v>1500</v>
      </c>
      <c r="P8294" s="2">
        <f t="shared" si="7190"/>
        <v>12506</v>
      </c>
      <c r="Q8294" s="2">
        <f t="shared" si="7200"/>
        <v>75.328273701963624</v>
      </c>
    </row>
    <row r="8295" spans="1:17" ht="22.5">
      <c r="A8295" s="12" t="s">
        <v>2624</v>
      </c>
      <c r="B8295" s="12" t="s">
        <v>129</v>
      </c>
      <c r="C8295" s="12" t="s">
        <v>983</v>
      </c>
      <c r="D8295" s="12" t="s">
        <v>2779</v>
      </c>
      <c r="E8295" s="11">
        <v>6139</v>
      </c>
      <c r="F8295" s="12" t="s">
        <v>2787</v>
      </c>
      <c r="G8295" s="84" t="s">
        <v>3110</v>
      </c>
      <c r="H8295" s="13" t="s">
        <v>114</v>
      </c>
      <c r="I8295" s="2">
        <v>6000</v>
      </c>
      <c r="J8295" s="2">
        <v>2100</v>
      </c>
      <c r="K8295" s="2">
        <v>300</v>
      </c>
      <c r="L8295" s="2">
        <f t="shared" si="7188"/>
        <v>1800</v>
      </c>
      <c r="M8295" s="2">
        <v>1800</v>
      </c>
      <c r="N8295" s="2"/>
      <c r="O8295" s="2"/>
      <c r="P8295" s="2">
        <f t="shared" si="7190"/>
        <v>2100</v>
      </c>
      <c r="Q8295" s="2">
        <f t="shared" si="7200"/>
        <v>100</v>
      </c>
    </row>
    <row r="8296" spans="1:17" ht="22.5">
      <c r="A8296" s="17" t="s">
        <v>0</v>
      </c>
      <c r="B8296" s="17" t="s">
        <v>0</v>
      </c>
      <c r="C8296" s="17" t="s">
        <v>0</v>
      </c>
      <c r="D8296" s="18" t="s">
        <v>0</v>
      </c>
      <c r="E8296" s="18" t="s">
        <v>0</v>
      </c>
      <c r="F8296" s="18" t="s">
        <v>0</v>
      </c>
      <c r="G8296" s="81"/>
      <c r="H8296" s="24" t="s">
        <v>36</v>
      </c>
      <c r="I8296" s="29">
        <v>18200</v>
      </c>
      <c r="J8296" s="29">
        <f t="shared" ref="J8296:K8296" si="7203">SUM(J8297)</f>
        <v>0</v>
      </c>
      <c r="K8296" s="29">
        <f t="shared" si="7203"/>
        <v>0</v>
      </c>
      <c r="L8296" s="29">
        <f t="shared" si="7188"/>
        <v>0</v>
      </c>
      <c r="M8296" s="29">
        <f t="shared" ref="M8296:O8296" si="7204">SUM(M8297)</f>
        <v>0</v>
      </c>
      <c r="N8296" s="29">
        <f t="shared" si="7204"/>
        <v>0</v>
      </c>
      <c r="O8296" s="29">
        <f t="shared" si="7204"/>
        <v>0</v>
      </c>
      <c r="P8296" s="29">
        <f t="shared" si="7190"/>
        <v>0</v>
      </c>
      <c r="Q8296" s="29" t="str">
        <f t="shared" si="7200"/>
        <v>-</v>
      </c>
    </row>
    <row r="8297" spans="1:17">
      <c r="A8297" s="12" t="s">
        <v>2624</v>
      </c>
      <c r="B8297" s="12" t="s">
        <v>129</v>
      </c>
      <c r="C8297" s="12" t="s">
        <v>983</v>
      </c>
      <c r="D8297" s="12" t="s">
        <v>2779</v>
      </c>
      <c r="E8297" s="18" t="s">
        <v>28</v>
      </c>
      <c r="F8297" s="18" t="s">
        <v>0</v>
      </c>
      <c r="G8297" s="81" t="s">
        <v>0</v>
      </c>
      <c r="H8297" s="18" t="s">
        <v>29</v>
      </c>
      <c r="I8297" s="3">
        <v>18200</v>
      </c>
      <c r="J8297" s="3">
        <f t="shared" ref="J8297" si="7205">SUM(J8298:J8301)</f>
        <v>0</v>
      </c>
      <c r="K8297" s="3">
        <f t="shared" ref="K8297" si="7206">SUM(K8298:K8301)</f>
        <v>0</v>
      </c>
      <c r="L8297" s="3">
        <f t="shared" si="7188"/>
        <v>0</v>
      </c>
      <c r="M8297" s="3">
        <f t="shared" ref="M8297:O8297" si="7207">SUM(M8298:M8301)</f>
        <v>0</v>
      </c>
      <c r="N8297" s="3">
        <f t="shared" si="7207"/>
        <v>0</v>
      </c>
      <c r="O8297" s="3">
        <f t="shared" si="7207"/>
        <v>0</v>
      </c>
      <c r="P8297" s="3">
        <f t="shared" si="7190"/>
        <v>0</v>
      </c>
      <c r="Q8297" s="3" t="str">
        <f t="shared" si="7200"/>
        <v>-</v>
      </c>
    </row>
    <row r="8298" spans="1:17" s="93" customFormat="1">
      <c r="A8298" s="12" t="s">
        <v>2624</v>
      </c>
      <c r="B8298" s="12" t="s">
        <v>129</v>
      </c>
      <c r="C8298" s="12" t="s">
        <v>983</v>
      </c>
      <c r="D8298" s="12" t="s">
        <v>2779</v>
      </c>
      <c r="E8298" s="13">
        <v>6141</v>
      </c>
      <c r="F8298" s="13"/>
      <c r="G8298" s="84" t="s">
        <v>3110</v>
      </c>
      <c r="H8298" s="13" t="s">
        <v>30</v>
      </c>
      <c r="I8298" s="2">
        <v>0</v>
      </c>
      <c r="J8298" s="2">
        <v>0</v>
      </c>
      <c r="K8298" s="2">
        <v>0</v>
      </c>
      <c r="L8298" s="2">
        <f t="shared" si="7188"/>
        <v>0</v>
      </c>
      <c r="M8298" s="2"/>
      <c r="N8298" s="2"/>
      <c r="O8298" s="2"/>
      <c r="P8298" s="2">
        <f t="shared" si="7190"/>
        <v>0</v>
      </c>
      <c r="Q8298" s="2" t="str">
        <f t="shared" si="7200"/>
        <v>-</v>
      </c>
    </row>
    <row r="8299" spans="1:17">
      <c r="A8299" s="12" t="s">
        <v>2624</v>
      </c>
      <c r="B8299" s="12" t="s">
        <v>129</v>
      </c>
      <c r="C8299" s="12" t="s">
        <v>983</v>
      </c>
      <c r="D8299" s="12" t="s">
        <v>2779</v>
      </c>
      <c r="E8299" s="11">
        <v>6142</v>
      </c>
      <c r="F8299" s="12"/>
      <c r="G8299" s="84" t="s">
        <v>3110</v>
      </c>
      <c r="H8299" s="13" t="s">
        <v>31</v>
      </c>
      <c r="I8299" s="2">
        <v>10100</v>
      </c>
      <c r="J8299" s="2">
        <v>0</v>
      </c>
      <c r="K8299" s="2">
        <v>0</v>
      </c>
      <c r="L8299" s="2">
        <f t="shared" si="7188"/>
        <v>0</v>
      </c>
      <c r="M8299" s="2"/>
      <c r="N8299" s="2"/>
      <c r="O8299" s="2"/>
      <c r="P8299" s="2">
        <f t="shared" si="7190"/>
        <v>0</v>
      </c>
      <c r="Q8299" s="2" t="str">
        <f t="shared" si="7200"/>
        <v>-</v>
      </c>
    </row>
    <row r="8300" spans="1:17">
      <c r="A8300" s="12" t="s">
        <v>2624</v>
      </c>
      <c r="B8300" s="12" t="s">
        <v>129</v>
      </c>
      <c r="C8300" s="12" t="s">
        <v>983</v>
      </c>
      <c r="D8300" s="12" t="s">
        <v>2779</v>
      </c>
      <c r="E8300" s="11">
        <v>6143</v>
      </c>
      <c r="F8300" s="12"/>
      <c r="G8300" s="84" t="s">
        <v>3110</v>
      </c>
      <c r="H8300" s="13" t="s">
        <v>32</v>
      </c>
      <c r="I8300" s="2">
        <v>8000</v>
      </c>
      <c r="J8300" s="2">
        <v>0</v>
      </c>
      <c r="K8300" s="2">
        <v>0</v>
      </c>
      <c r="L8300" s="2">
        <f t="shared" si="7188"/>
        <v>0</v>
      </c>
      <c r="M8300" s="2"/>
      <c r="N8300" s="2"/>
      <c r="O8300" s="2"/>
      <c r="P8300" s="2">
        <f t="shared" si="7190"/>
        <v>0</v>
      </c>
      <c r="Q8300" s="2" t="str">
        <f t="shared" si="7200"/>
        <v>-</v>
      </c>
    </row>
    <row r="8301" spans="1:17">
      <c r="A8301" s="12" t="s">
        <v>2624</v>
      </c>
      <c r="B8301" s="12" t="s">
        <v>129</v>
      </c>
      <c r="C8301" s="12" t="s">
        <v>983</v>
      </c>
      <c r="D8301" s="12" t="s">
        <v>2779</v>
      </c>
      <c r="E8301" s="11">
        <v>6148</v>
      </c>
      <c r="F8301" s="12"/>
      <c r="G8301" s="84" t="s">
        <v>3110</v>
      </c>
      <c r="H8301" s="13" t="s">
        <v>35</v>
      </c>
      <c r="I8301" s="2">
        <v>100</v>
      </c>
      <c r="J8301" s="2">
        <v>0</v>
      </c>
      <c r="K8301" s="2">
        <v>0</v>
      </c>
      <c r="L8301" s="2">
        <f t="shared" si="7188"/>
        <v>0</v>
      </c>
      <c r="M8301" s="2"/>
      <c r="N8301" s="2"/>
      <c r="O8301" s="2"/>
      <c r="P8301" s="2">
        <f t="shared" si="7190"/>
        <v>0</v>
      </c>
      <c r="Q8301" s="2" t="str">
        <f t="shared" si="7200"/>
        <v>-</v>
      </c>
    </row>
    <row r="8302" spans="1:17" ht="22.5">
      <c r="A8302" s="17" t="s">
        <v>0</v>
      </c>
      <c r="B8302" s="17" t="s">
        <v>0</v>
      </c>
      <c r="C8302" s="17" t="s">
        <v>0</v>
      </c>
      <c r="D8302" s="18" t="s">
        <v>0</v>
      </c>
      <c r="E8302" s="18" t="s">
        <v>0</v>
      </c>
      <c r="F8302" s="18" t="s">
        <v>0</v>
      </c>
      <c r="G8302" s="81" t="s">
        <v>0</v>
      </c>
      <c r="H8302" s="24" t="s">
        <v>58</v>
      </c>
      <c r="I8302" s="29">
        <v>90000</v>
      </c>
      <c r="J8302" s="29">
        <f t="shared" ref="J8302:K8302" si="7208">SUM(J8303)</f>
        <v>0</v>
      </c>
      <c r="K8302" s="29">
        <f t="shared" si="7208"/>
        <v>0</v>
      </c>
      <c r="L8302" s="29">
        <f t="shared" si="7188"/>
        <v>0</v>
      </c>
      <c r="M8302" s="29">
        <f t="shared" ref="M8302:O8302" si="7209">SUM(M8303)</f>
        <v>0</v>
      </c>
      <c r="N8302" s="29">
        <f t="shared" si="7209"/>
        <v>0</v>
      </c>
      <c r="O8302" s="29">
        <f t="shared" si="7209"/>
        <v>0</v>
      </c>
      <c r="P8302" s="29">
        <f t="shared" si="7190"/>
        <v>0</v>
      </c>
      <c r="Q8302" s="29" t="str">
        <f t="shared" si="7200"/>
        <v>-</v>
      </c>
    </row>
    <row r="8303" spans="1:17">
      <c r="A8303" s="12" t="s">
        <v>2624</v>
      </c>
      <c r="B8303" s="12" t="s">
        <v>129</v>
      </c>
      <c r="C8303" s="12" t="s">
        <v>983</v>
      </c>
      <c r="D8303" s="12" t="s">
        <v>2779</v>
      </c>
      <c r="E8303" s="18" t="s">
        <v>50</v>
      </c>
      <c r="F8303" s="18" t="s">
        <v>0</v>
      </c>
      <c r="G8303" s="81" t="s">
        <v>0</v>
      </c>
      <c r="H8303" s="18" t="s">
        <v>51</v>
      </c>
      <c r="I8303" s="3">
        <v>90000</v>
      </c>
      <c r="J8303" s="3">
        <f t="shared" ref="J8303" si="7210">SUM(J8304:J8306)</f>
        <v>0</v>
      </c>
      <c r="K8303" s="3">
        <f t="shared" ref="K8303" si="7211">SUM(K8304:K8306)</f>
        <v>0</v>
      </c>
      <c r="L8303" s="3">
        <f t="shared" si="7188"/>
        <v>0</v>
      </c>
      <c r="M8303" s="3">
        <f t="shared" ref="M8303:O8303" si="7212">SUM(M8304:M8306)</f>
        <v>0</v>
      </c>
      <c r="N8303" s="3">
        <f t="shared" si="7212"/>
        <v>0</v>
      </c>
      <c r="O8303" s="3">
        <f t="shared" si="7212"/>
        <v>0</v>
      </c>
      <c r="P8303" s="3">
        <f t="shared" si="7190"/>
        <v>0</v>
      </c>
      <c r="Q8303" s="3" t="str">
        <f t="shared" si="7200"/>
        <v>-</v>
      </c>
    </row>
    <row r="8304" spans="1:17">
      <c r="A8304" s="12" t="s">
        <v>2624</v>
      </c>
      <c r="B8304" s="12" t="s">
        <v>129</v>
      </c>
      <c r="C8304" s="12" t="s">
        <v>983</v>
      </c>
      <c r="D8304" s="12" t="s">
        <v>2779</v>
      </c>
      <c r="E8304" s="11">
        <v>8213</v>
      </c>
      <c r="F8304" s="12"/>
      <c r="G8304" s="84" t="s">
        <v>3110</v>
      </c>
      <c r="H8304" s="13" t="s">
        <v>54</v>
      </c>
      <c r="I8304" s="2">
        <v>50000</v>
      </c>
      <c r="J8304" s="2">
        <v>0</v>
      </c>
      <c r="K8304" s="2">
        <v>0</v>
      </c>
      <c r="L8304" s="2">
        <f t="shared" si="7188"/>
        <v>0</v>
      </c>
      <c r="M8304" s="2"/>
      <c r="N8304" s="2"/>
      <c r="O8304" s="2"/>
      <c r="P8304" s="2">
        <f t="shared" si="7190"/>
        <v>0</v>
      </c>
      <c r="Q8304" s="2" t="str">
        <f t="shared" si="7200"/>
        <v>-</v>
      </c>
    </row>
    <row r="8305" spans="1:17">
      <c r="A8305" s="12" t="s">
        <v>2624</v>
      </c>
      <c r="B8305" s="12" t="s">
        <v>129</v>
      </c>
      <c r="C8305" s="12" t="s">
        <v>983</v>
      </c>
      <c r="D8305" s="12" t="s">
        <v>2779</v>
      </c>
      <c r="E8305" s="11">
        <v>8215</v>
      </c>
      <c r="F8305" s="12"/>
      <c r="G8305" s="84" t="s">
        <v>3110</v>
      </c>
      <c r="H8305" s="13" t="s">
        <v>56</v>
      </c>
      <c r="I8305" s="2">
        <v>15000</v>
      </c>
      <c r="J8305" s="2">
        <v>0</v>
      </c>
      <c r="K8305" s="2">
        <v>0</v>
      </c>
      <c r="L8305" s="2">
        <f t="shared" si="7188"/>
        <v>0</v>
      </c>
      <c r="M8305" s="2"/>
      <c r="N8305" s="2"/>
      <c r="O8305" s="2"/>
      <c r="P8305" s="2">
        <f t="shared" si="7190"/>
        <v>0</v>
      </c>
      <c r="Q8305" s="2" t="str">
        <f t="shared" si="7200"/>
        <v>-</v>
      </c>
    </row>
    <row r="8306" spans="1:17">
      <c r="A8306" s="12" t="s">
        <v>2624</v>
      </c>
      <c r="B8306" s="12" t="s">
        <v>129</v>
      </c>
      <c r="C8306" s="12" t="s">
        <v>983</v>
      </c>
      <c r="D8306" s="12" t="s">
        <v>2779</v>
      </c>
      <c r="E8306" s="11">
        <v>8216</v>
      </c>
      <c r="F8306" s="12"/>
      <c r="G8306" s="84" t="s">
        <v>3110</v>
      </c>
      <c r="H8306" s="13" t="s">
        <v>57</v>
      </c>
      <c r="I8306" s="2">
        <v>25000</v>
      </c>
      <c r="J8306" s="2">
        <v>0</v>
      </c>
      <c r="K8306" s="2">
        <v>0</v>
      </c>
      <c r="L8306" s="2">
        <f t="shared" si="7188"/>
        <v>0</v>
      </c>
      <c r="M8306" s="2"/>
      <c r="N8306" s="2"/>
      <c r="O8306" s="2"/>
      <c r="P8306" s="2">
        <f t="shared" si="7190"/>
        <v>0</v>
      </c>
      <c r="Q8306" s="2" t="str">
        <f t="shared" si="7200"/>
        <v>-</v>
      </c>
    </row>
    <row r="8307" spans="1:17">
      <c r="A8307" s="13" t="s">
        <v>0</v>
      </c>
      <c r="B8307" s="13" t="s">
        <v>0</v>
      </c>
      <c r="C8307" s="13" t="s">
        <v>0</v>
      </c>
      <c r="D8307" s="13" t="s">
        <v>0</v>
      </c>
      <c r="E8307" s="13" t="s">
        <v>0</v>
      </c>
      <c r="F8307" s="13" t="s">
        <v>0</v>
      </c>
      <c r="G8307" s="84" t="s">
        <v>0</v>
      </c>
      <c r="H8307" s="24" t="s">
        <v>2788</v>
      </c>
      <c r="I8307" s="29">
        <v>6558770</v>
      </c>
      <c r="J8307" s="29">
        <f t="shared" ref="J8307:K8307" si="7213">SUM(J8302,J8296,J8272)</f>
        <v>5573620</v>
      </c>
      <c r="K8307" s="29">
        <f t="shared" si="7213"/>
        <v>2828789</v>
      </c>
      <c r="L8307" s="29">
        <f t="shared" si="7188"/>
        <v>1426337</v>
      </c>
      <c r="M8307" s="29">
        <f t="shared" ref="M8307:O8307" si="7214">SUM(M8302,M8296,M8272)</f>
        <v>501779</v>
      </c>
      <c r="N8307" s="29">
        <f t="shared" si="7214"/>
        <v>437854</v>
      </c>
      <c r="O8307" s="29">
        <f t="shared" si="7214"/>
        <v>486704</v>
      </c>
      <c r="P8307" s="29">
        <f t="shared" si="7190"/>
        <v>4255126</v>
      </c>
      <c r="Q8307" s="29">
        <f t="shared" si="7200"/>
        <v>76.344027759337735</v>
      </c>
    </row>
    <row r="8308" spans="1:17" ht="15.75" thickBot="1">
      <c r="A8308" s="13" t="s">
        <v>0</v>
      </c>
      <c r="B8308" s="13" t="s">
        <v>0</v>
      </c>
      <c r="C8308" s="13" t="s">
        <v>0</v>
      </c>
      <c r="D8308" s="13" t="s">
        <v>0</v>
      </c>
      <c r="E8308" s="13" t="s">
        <v>0</v>
      </c>
      <c r="F8308" s="13" t="s">
        <v>0</v>
      </c>
      <c r="G8308" s="84" t="s">
        <v>0</v>
      </c>
      <c r="H8308" s="18" t="s">
        <v>125</v>
      </c>
      <c r="I8308" s="3">
        <v>95</v>
      </c>
      <c r="J8308" s="3">
        <v>95</v>
      </c>
      <c r="K8308" s="3">
        <v>0</v>
      </c>
      <c r="L8308" s="3">
        <f t="shared" si="7188"/>
        <v>0</v>
      </c>
      <c r="M8308" s="3"/>
      <c r="N8308" s="3"/>
      <c r="O8308" s="3"/>
      <c r="P8308" s="3">
        <f t="shared" si="7190"/>
        <v>0</v>
      </c>
      <c r="Q8308" s="3">
        <f t="shared" si="7200"/>
        <v>0</v>
      </c>
    </row>
    <row r="8309" spans="1:17" ht="45.75" thickBot="1">
      <c r="A8309" s="109" t="s">
        <v>0</v>
      </c>
      <c r="B8309" s="109" t="s">
        <v>0</v>
      </c>
      <c r="C8309" s="109" t="s">
        <v>0</v>
      </c>
      <c r="D8309" s="109" t="s">
        <v>0</v>
      </c>
      <c r="E8309" s="109" t="s">
        <v>0</v>
      </c>
      <c r="F8309" s="109" t="s">
        <v>0</v>
      </c>
      <c r="G8309" s="121" t="s">
        <v>0</v>
      </c>
      <c r="H8309" s="1" t="s">
        <v>126</v>
      </c>
      <c r="I8309" s="1" t="s">
        <v>3016</v>
      </c>
      <c r="J8309" s="1" t="s">
        <v>3199</v>
      </c>
      <c r="K8309" s="1" t="s">
        <v>3198</v>
      </c>
      <c r="L8309" s="1" t="s">
        <v>3191</v>
      </c>
      <c r="M8309" s="1" t="s">
        <v>3193</v>
      </c>
      <c r="N8309" s="1" t="s">
        <v>3194</v>
      </c>
      <c r="O8309" s="1" t="s">
        <v>3195</v>
      </c>
      <c r="P8309" s="1" t="s">
        <v>3192</v>
      </c>
      <c r="Q8309" s="1" t="s">
        <v>3185</v>
      </c>
    </row>
    <row r="8310" spans="1:17">
      <c r="A8310" s="110"/>
      <c r="B8310" s="110"/>
      <c r="C8310" s="110"/>
      <c r="D8310" s="110"/>
      <c r="E8310" s="110"/>
      <c r="F8310" s="110"/>
      <c r="G8310" s="122"/>
      <c r="H8310" s="26" t="s">
        <v>0</v>
      </c>
      <c r="I8310" s="28">
        <v>1</v>
      </c>
      <c r="J8310" s="28">
        <v>2</v>
      </c>
      <c r="K8310" s="28">
        <v>3</v>
      </c>
      <c r="L8310" s="28" t="s">
        <v>3186</v>
      </c>
      <c r="M8310" s="28">
        <v>5</v>
      </c>
      <c r="N8310" s="28">
        <v>6</v>
      </c>
      <c r="O8310" s="28">
        <v>7</v>
      </c>
      <c r="P8310" s="28" t="s">
        <v>3187</v>
      </c>
      <c r="Q8310" s="28">
        <v>9</v>
      </c>
    </row>
    <row r="8311" spans="1:17">
      <c r="A8311" s="110"/>
      <c r="B8311" s="110"/>
      <c r="C8311" s="110"/>
      <c r="D8311" s="110"/>
      <c r="E8311" s="110"/>
      <c r="F8311" s="110"/>
      <c r="G8311" s="122"/>
      <c r="H8311" s="8" t="s">
        <v>2657</v>
      </c>
      <c r="I8311" s="9">
        <v>6558770</v>
      </c>
      <c r="J8311" s="9">
        <f t="shared" ref="J8311" si="7215">SUM(J8307)</f>
        <v>5573620</v>
      </c>
      <c r="K8311" s="9">
        <f t="shared" ref="K8311" si="7216">SUM(K8307)</f>
        <v>2828789</v>
      </c>
      <c r="L8311" s="9">
        <f t="shared" ref="L8311:L8312" si="7217">M8311+N8311+O8311</f>
        <v>1426337</v>
      </c>
      <c r="M8311" s="9">
        <f t="shared" ref="M8311:O8311" si="7218">SUM(M8307)</f>
        <v>501779</v>
      </c>
      <c r="N8311" s="9">
        <f t="shared" si="7218"/>
        <v>437854</v>
      </c>
      <c r="O8311" s="9">
        <f t="shared" si="7218"/>
        <v>486704</v>
      </c>
      <c r="P8311" s="9">
        <f t="shared" ref="P8311:P8312" si="7219">SUM(K8311+L8311)</f>
        <v>4255126</v>
      </c>
      <c r="Q8311" s="9">
        <f t="shared" si="7200"/>
        <v>76.344027759337735</v>
      </c>
    </row>
    <row r="8312" spans="1:17">
      <c r="A8312" s="110"/>
      <c r="B8312" s="110"/>
      <c r="C8312" s="110"/>
      <c r="D8312" s="110"/>
      <c r="E8312" s="110"/>
      <c r="F8312" s="110"/>
      <c r="G8312" s="122"/>
      <c r="H8312" s="10" t="s">
        <v>68</v>
      </c>
      <c r="I8312" s="9">
        <v>6558770</v>
      </c>
      <c r="J8312" s="9">
        <f t="shared" ref="J8312" si="7220">SUM(J8311)</f>
        <v>5573620</v>
      </c>
      <c r="K8312" s="9">
        <f t="shared" ref="K8312" si="7221">SUM(K8311)</f>
        <v>2828789</v>
      </c>
      <c r="L8312" s="9">
        <f t="shared" si="7217"/>
        <v>1426337</v>
      </c>
      <c r="M8312" s="9">
        <f t="shared" ref="M8312:O8312" si="7222">SUM(M8311)</f>
        <v>501779</v>
      </c>
      <c r="N8312" s="9">
        <f t="shared" si="7222"/>
        <v>437854</v>
      </c>
      <c r="O8312" s="9">
        <f t="shared" si="7222"/>
        <v>486704</v>
      </c>
      <c r="P8312" s="9">
        <f t="shared" si="7219"/>
        <v>4255126</v>
      </c>
      <c r="Q8312" s="9">
        <f t="shared" si="7200"/>
        <v>76.344027759337735</v>
      </c>
    </row>
    <row r="8313" spans="1:17">
      <c r="A8313" s="111"/>
      <c r="B8313" s="111"/>
      <c r="C8313" s="111"/>
      <c r="D8313" s="111"/>
      <c r="E8313" s="111"/>
      <c r="F8313" s="111"/>
      <c r="G8313" s="123"/>
      <c r="Q8313" t="str">
        <f t="shared" si="7200"/>
        <v>-</v>
      </c>
    </row>
    <row r="8314" spans="1:17" ht="15.75" thickBot="1">
      <c r="A8314" s="13" t="s">
        <v>0</v>
      </c>
      <c r="B8314" s="13" t="s">
        <v>0</v>
      </c>
      <c r="C8314" s="13" t="s">
        <v>0</v>
      </c>
      <c r="D8314" s="13" t="s">
        <v>0</v>
      </c>
      <c r="E8314" s="13" t="s">
        <v>0</v>
      </c>
      <c r="F8314" s="13" t="s">
        <v>0</v>
      </c>
      <c r="G8314" s="84" t="s">
        <v>0</v>
      </c>
      <c r="H8314" s="27" t="s">
        <v>0</v>
      </c>
      <c r="I8314" s="27"/>
      <c r="J8314" s="27"/>
      <c r="K8314" s="27"/>
      <c r="L8314" s="27"/>
      <c r="M8314" s="27"/>
      <c r="N8314" s="27"/>
      <c r="O8314" s="27"/>
      <c r="P8314" s="27"/>
      <c r="Q8314" s="27" t="str">
        <f t="shared" si="7200"/>
        <v>-</v>
      </c>
    </row>
    <row r="8315" spans="1:17" ht="45.75" thickBot="1">
      <c r="A8315" s="1" t="s">
        <v>82</v>
      </c>
      <c r="B8315" s="1" t="s">
        <v>83</v>
      </c>
      <c r="C8315" s="1" t="s">
        <v>84</v>
      </c>
      <c r="D8315" s="19" t="s">
        <v>0</v>
      </c>
      <c r="E8315" s="1" t="s">
        <v>85</v>
      </c>
      <c r="F8315" s="1" t="s">
        <v>86</v>
      </c>
      <c r="G8315" s="82" t="s">
        <v>87</v>
      </c>
      <c r="H8315" s="1" t="s">
        <v>1</v>
      </c>
      <c r="I8315" s="1" t="s">
        <v>3016</v>
      </c>
      <c r="J8315" s="1" t="s">
        <v>3199</v>
      </c>
      <c r="K8315" s="1" t="s">
        <v>3198</v>
      </c>
      <c r="L8315" s="1" t="s">
        <v>3191</v>
      </c>
      <c r="M8315" s="1" t="s">
        <v>3193</v>
      </c>
      <c r="N8315" s="1" t="s">
        <v>3194</v>
      </c>
      <c r="O8315" s="1" t="s">
        <v>3195</v>
      </c>
      <c r="P8315" s="1" t="s">
        <v>3192</v>
      </c>
      <c r="Q8315" s="1" t="s">
        <v>3185</v>
      </c>
    </row>
    <row r="8316" spans="1:17">
      <c r="A8316" s="20" t="s">
        <v>0</v>
      </c>
      <c r="B8316" s="20" t="s">
        <v>0</v>
      </c>
      <c r="C8316" s="20" t="s">
        <v>0</v>
      </c>
      <c r="D8316" s="21" t="s">
        <v>0</v>
      </c>
      <c r="E8316" s="21" t="s">
        <v>0</v>
      </c>
      <c r="F8316" s="22" t="s">
        <v>0</v>
      </c>
      <c r="G8316" s="83" t="s">
        <v>0</v>
      </c>
      <c r="H8316" s="23" t="s">
        <v>0</v>
      </c>
      <c r="I8316" s="28">
        <v>1</v>
      </c>
      <c r="J8316" s="28">
        <v>2</v>
      </c>
      <c r="K8316" s="28">
        <v>3</v>
      </c>
      <c r="L8316" s="28" t="s">
        <v>3186</v>
      </c>
      <c r="M8316" s="28">
        <v>5</v>
      </c>
      <c r="N8316" s="28">
        <v>6</v>
      </c>
      <c r="O8316" s="28">
        <v>7</v>
      </c>
      <c r="P8316" s="28" t="s">
        <v>3187</v>
      </c>
      <c r="Q8316" s="28">
        <v>9</v>
      </c>
    </row>
    <row r="8317" spans="1:17">
      <c r="A8317" s="17" t="s">
        <v>2624</v>
      </c>
      <c r="B8317" s="17" t="s">
        <v>129</v>
      </c>
      <c r="C8317" s="12" t="s">
        <v>994</v>
      </c>
      <c r="D8317" s="12" t="s">
        <v>2789</v>
      </c>
      <c r="E8317" s="18" t="s">
        <v>0</v>
      </c>
      <c r="F8317" s="18" t="s">
        <v>0</v>
      </c>
      <c r="G8317" s="81" t="s">
        <v>0</v>
      </c>
      <c r="H8317" s="18" t="s">
        <v>2790</v>
      </c>
      <c r="I8317" s="11"/>
      <c r="J8317" s="11"/>
      <c r="K8317" s="11"/>
      <c r="L8317" s="11"/>
      <c r="M8317" s="11"/>
      <c r="N8317" s="11"/>
      <c r="O8317" s="11"/>
      <c r="P8317" s="11"/>
      <c r="Q8317" s="11" t="str">
        <f t="shared" si="7200"/>
        <v>-</v>
      </c>
    </row>
    <row r="8318" spans="1:17" ht="22.5">
      <c r="A8318" s="17" t="s">
        <v>0</v>
      </c>
      <c r="B8318" s="17" t="s">
        <v>0</v>
      </c>
      <c r="C8318" s="17" t="s">
        <v>0</v>
      </c>
      <c r="D8318" s="18" t="s">
        <v>0</v>
      </c>
      <c r="E8318" s="18" t="s">
        <v>0</v>
      </c>
      <c r="F8318" s="18" t="s">
        <v>0</v>
      </c>
      <c r="G8318" s="81" t="s">
        <v>0</v>
      </c>
      <c r="H8318" s="24" t="s">
        <v>27</v>
      </c>
      <c r="I8318" s="29">
        <v>3199388</v>
      </c>
      <c r="J8318" s="29">
        <f t="shared" ref="J8318" si="7223">SUM(J8319,J8327,J8329)</f>
        <v>2492888</v>
      </c>
      <c r="K8318" s="29">
        <f t="shared" ref="K8318" si="7224">SUM(K8319,K8327,K8329)</f>
        <v>1296813</v>
      </c>
      <c r="L8318" s="29">
        <f t="shared" ref="L8318:L8354" si="7225">M8318+N8318+O8318</f>
        <v>664721</v>
      </c>
      <c r="M8318" s="29">
        <f t="shared" ref="M8318:O8318" si="7226">SUM(M8319,M8327,M8329)</f>
        <v>245474</v>
      </c>
      <c r="N8318" s="29">
        <f t="shared" si="7226"/>
        <v>209000</v>
      </c>
      <c r="O8318" s="29">
        <f t="shared" si="7226"/>
        <v>210247</v>
      </c>
      <c r="P8318" s="29">
        <f t="shared" ref="P8318:P8354" si="7227">SUM(K8318+L8318)</f>
        <v>1961534</v>
      </c>
      <c r="Q8318" s="29">
        <f t="shared" si="7200"/>
        <v>78.685203667392997</v>
      </c>
    </row>
    <row r="8319" spans="1:17">
      <c r="A8319" s="12" t="s">
        <v>2624</v>
      </c>
      <c r="B8319" s="12" t="s">
        <v>129</v>
      </c>
      <c r="C8319" s="12" t="s">
        <v>994</v>
      </c>
      <c r="D8319" s="12" t="s">
        <v>2789</v>
      </c>
      <c r="E8319" s="18" t="s">
        <v>2</v>
      </c>
      <c r="F8319" s="18" t="s">
        <v>0</v>
      </c>
      <c r="G8319" s="81" t="s">
        <v>0</v>
      </c>
      <c r="H8319" s="18" t="s">
        <v>3</v>
      </c>
      <c r="I8319" s="3">
        <v>2125118</v>
      </c>
      <c r="J8319" s="3">
        <f t="shared" ref="J8319" si="7228">SUM(J8320:J8321)</f>
        <v>2038573</v>
      </c>
      <c r="K8319" s="3">
        <f t="shared" ref="K8319" si="7229">SUM(K8320:K8321)</f>
        <v>1027078</v>
      </c>
      <c r="L8319" s="3">
        <f t="shared" si="7225"/>
        <v>533574</v>
      </c>
      <c r="M8319" s="3">
        <f t="shared" ref="M8319:O8319" si="7230">SUM(M8320:M8321)</f>
        <v>179074</v>
      </c>
      <c r="N8319" s="3">
        <f t="shared" si="7230"/>
        <v>173500</v>
      </c>
      <c r="O8319" s="3">
        <f t="shared" si="7230"/>
        <v>181000</v>
      </c>
      <c r="P8319" s="3">
        <f t="shared" si="7227"/>
        <v>1560652</v>
      </c>
      <c r="Q8319" s="3">
        <f t="shared" si="7200"/>
        <v>76.556100762641321</v>
      </c>
    </row>
    <row r="8320" spans="1:17">
      <c r="A8320" s="12" t="s">
        <v>2624</v>
      </c>
      <c r="B8320" s="12" t="s">
        <v>129</v>
      </c>
      <c r="C8320" s="12" t="s">
        <v>994</v>
      </c>
      <c r="D8320" s="12" t="s">
        <v>2789</v>
      </c>
      <c r="E8320" s="11">
        <v>6111</v>
      </c>
      <c r="F8320" s="12"/>
      <c r="G8320" s="84" t="s">
        <v>3110</v>
      </c>
      <c r="H8320" s="13" t="s">
        <v>4</v>
      </c>
      <c r="I8320" s="2">
        <v>1973480</v>
      </c>
      <c r="J8320" s="2">
        <v>1873480</v>
      </c>
      <c r="K8320" s="2">
        <v>913817</v>
      </c>
      <c r="L8320" s="2">
        <f t="shared" si="7225"/>
        <v>498000</v>
      </c>
      <c r="M8320" s="2">
        <v>166000</v>
      </c>
      <c r="N8320" s="2">
        <v>166000</v>
      </c>
      <c r="O8320" s="2">
        <v>166000</v>
      </c>
      <c r="P8320" s="2">
        <f t="shared" si="7227"/>
        <v>1411817</v>
      </c>
      <c r="Q8320" s="2">
        <f t="shared" si="7200"/>
        <v>75.357996882806333</v>
      </c>
    </row>
    <row r="8321" spans="1:17">
      <c r="A8321" s="17" t="s">
        <v>2624</v>
      </c>
      <c r="B8321" s="17" t="s">
        <v>129</v>
      </c>
      <c r="C8321" s="17" t="s">
        <v>994</v>
      </c>
      <c r="D8321" s="17" t="s">
        <v>2789</v>
      </c>
      <c r="E8321" s="17" t="s">
        <v>91</v>
      </c>
      <c r="F8321" s="12" t="s">
        <v>0</v>
      </c>
      <c r="G8321" s="84" t="s">
        <v>0</v>
      </c>
      <c r="H8321" s="18" t="s">
        <v>5</v>
      </c>
      <c r="I8321" s="3">
        <v>151638</v>
      </c>
      <c r="J8321" s="3">
        <f t="shared" ref="J8321:K8321" si="7231">SUM(J8322:J8326)</f>
        <v>165093</v>
      </c>
      <c r="K8321" s="3">
        <f t="shared" si="7231"/>
        <v>113261</v>
      </c>
      <c r="L8321" s="3">
        <f t="shared" si="7225"/>
        <v>35574</v>
      </c>
      <c r="M8321" s="3">
        <f t="shared" ref="M8321:O8321" si="7232">SUM(M8322:M8326)</f>
        <v>13074</v>
      </c>
      <c r="N8321" s="3">
        <f t="shared" si="7232"/>
        <v>7500</v>
      </c>
      <c r="O8321" s="3">
        <f t="shared" si="7232"/>
        <v>15000</v>
      </c>
      <c r="P8321" s="3">
        <f t="shared" si="7227"/>
        <v>148835</v>
      </c>
      <c r="Q8321" s="3">
        <f t="shared" si="7200"/>
        <v>90.152217235134131</v>
      </c>
    </row>
    <row r="8322" spans="1:17">
      <c r="A8322" s="12" t="s">
        <v>2624</v>
      </c>
      <c r="B8322" s="12" t="s">
        <v>129</v>
      </c>
      <c r="C8322" s="12" t="s">
        <v>994</v>
      </c>
      <c r="D8322" s="12" t="s">
        <v>2789</v>
      </c>
      <c r="E8322" s="11">
        <v>6112</v>
      </c>
      <c r="F8322" s="12" t="s">
        <v>2791</v>
      </c>
      <c r="G8322" s="84" t="s">
        <v>3110</v>
      </c>
      <c r="H8322" s="13" t="s">
        <v>9</v>
      </c>
      <c r="I8322" s="2">
        <v>25971</v>
      </c>
      <c r="J8322" s="2">
        <v>25971</v>
      </c>
      <c r="K8322" s="2">
        <v>13713</v>
      </c>
      <c r="L8322" s="2">
        <f t="shared" si="7225"/>
        <v>7500</v>
      </c>
      <c r="M8322" s="2">
        <v>2500</v>
      </c>
      <c r="N8322" s="2">
        <v>2500</v>
      </c>
      <c r="O8322" s="2">
        <v>2500</v>
      </c>
      <c r="P8322" s="2">
        <f t="shared" si="7227"/>
        <v>21213</v>
      </c>
      <c r="Q8322" s="2">
        <f t="shared" si="7200"/>
        <v>81.679565669400489</v>
      </c>
    </row>
    <row r="8323" spans="1:17">
      <c r="A8323" s="12" t="s">
        <v>2624</v>
      </c>
      <c r="B8323" s="12" t="s">
        <v>129</v>
      </c>
      <c r="C8323" s="12" t="s">
        <v>994</v>
      </c>
      <c r="D8323" s="12" t="s">
        <v>2789</v>
      </c>
      <c r="E8323" s="11">
        <v>6112</v>
      </c>
      <c r="F8323" s="12" t="s">
        <v>2792</v>
      </c>
      <c r="G8323" s="84" t="s">
        <v>3110</v>
      </c>
      <c r="H8323" s="13" t="s">
        <v>10</v>
      </c>
      <c r="I8323" s="2">
        <v>88450</v>
      </c>
      <c r="J8323" s="2">
        <v>88450</v>
      </c>
      <c r="K8323" s="2">
        <v>60376</v>
      </c>
      <c r="L8323" s="2">
        <f t="shared" si="7225"/>
        <v>28074</v>
      </c>
      <c r="M8323" s="2">
        <v>10574</v>
      </c>
      <c r="N8323" s="2">
        <v>5000</v>
      </c>
      <c r="O8323" s="2">
        <v>12500</v>
      </c>
      <c r="P8323" s="2">
        <f t="shared" si="7227"/>
        <v>88450</v>
      </c>
      <c r="Q8323" s="2">
        <f t="shared" si="7200"/>
        <v>100</v>
      </c>
    </row>
    <row r="8324" spans="1:17">
      <c r="A8324" s="12" t="s">
        <v>2624</v>
      </c>
      <c r="B8324" s="12" t="s">
        <v>129</v>
      </c>
      <c r="C8324" s="12" t="s">
        <v>994</v>
      </c>
      <c r="D8324" s="12" t="s">
        <v>2789</v>
      </c>
      <c r="E8324" s="11">
        <v>6112</v>
      </c>
      <c r="F8324" s="12" t="s">
        <v>2793</v>
      </c>
      <c r="G8324" s="84" t="s">
        <v>3110</v>
      </c>
      <c r="H8324" s="13" t="s">
        <v>7</v>
      </c>
      <c r="I8324" s="2">
        <v>16717</v>
      </c>
      <c r="J8324" s="2">
        <v>22470</v>
      </c>
      <c r="K8324" s="2">
        <v>22470</v>
      </c>
      <c r="L8324" s="2">
        <f t="shared" si="7225"/>
        <v>0</v>
      </c>
      <c r="M8324" s="2"/>
      <c r="N8324" s="2"/>
      <c r="O8324" s="2"/>
      <c r="P8324" s="2">
        <f t="shared" si="7227"/>
        <v>22470</v>
      </c>
      <c r="Q8324" s="2">
        <f t="shared" si="7200"/>
        <v>100</v>
      </c>
    </row>
    <row r="8325" spans="1:17">
      <c r="A8325" s="12" t="s">
        <v>2624</v>
      </c>
      <c r="B8325" s="12" t="s">
        <v>129</v>
      </c>
      <c r="C8325" s="12" t="s">
        <v>994</v>
      </c>
      <c r="D8325" s="12" t="s">
        <v>2789</v>
      </c>
      <c r="E8325" s="11">
        <v>6112</v>
      </c>
      <c r="F8325" s="12" t="s">
        <v>2794</v>
      </c>
      <c r="G8325" s="84" t="s">
        <v>3110</v>
      </c>
      <c r="H8325" s="13" t="s">
        <v>8</v>
      </c>
      <c r="I8325" s="2">
        <v>11500</v>
      </c>
      <c r="J8325" s="2">
        <v>11500</v>
      </c>
      <c r="K8325" s="2">
        <v>0</v>
      </c>
      <c r="L8325" s="2">
        <f t="shared" si="7225"/>
        <v>0</v>
      </c>
      <c r="M8325" s="2"/>
      <c r="N8325" s="2"/>
      <c r="O8325" s="2"/>
      <c r="P8325" s="2">
        <f t="shared" si="7227"/>
        <v>0</v>
      </c>
      <c r="Q8325" s="2">
        <f t="shared" si="7200"/>
        <v>0</v>
      </c>
    </row>
    <row r="8326" spans="1:17">
      <c r="A8326" s="12" t="s">
        <v>2624</v>
      </c>
      <c r="B8326" s="12" t="s">
        <v>129</v>
      </c>
      <c r="C8326" s="12" t="s">
        <v>994</v>
      </c>
      <c r="D8326" s="12" t="s">
        <v>2789</v>
      </c>
      <c r="E8326" s="11">
        <v>6112</v>
      </c>
      <c r="F8326" s="12" t="s">
        <v>2795</v>
      </c>
      <c r="G8326" s="84" t="s">
        <v>3110</v>
      </c>
      <c r="H8326" s="13" t="s">
        <v>6</v>
      </c>
      <c r="I8326" s="2">
        <v>9000</v>
      </c>
      <c r="J8326" s="2">
        <v>16702</v>
      </c>
      <c r="K8326" s="2">
        <v>16702</v>
      </c>
      <c r="L8326" s="2">
        <f t="shared" si="7225"/>
        <v>0</v>
      </c>
      <c r="M8326" s="2"/>
      <c r="N8326" s="2"/>
      <c r="O8326" s="2"/>
      <c r="P8326" s="2">
        <f t="shared" si="7227"/>
        <v>16702</v>
      </c>
      <c r="Q8326" s="2">
        <f t="shared" si="7200"/>
        <v>100</v>
      </c>
    </row>
    <row r="8327" spans="1:17">
      <c r="A8327" s="12" t="s">
        <v>2624</v>
      </c>
      <c r="B8327" s="12" t="s">
        <v>129</v>
      </c>
      <c r="C8327" s="12" t="s">
        <v>994</v>
      </c>
      <c r="D8327" s="12" t="s">
        <v>2789</v>
      </c>
      <c r="E8327" s="18" t="s">
        <v>13</v>
      </c>
      <c r="F8327" s="18" t="s">
        <v>0</v>
      </c>
      <c r="G8327" s="81" t="s">
        <v>0</v>
      </c>
      <c r="H8327" s="18" t="s">
        <v>14</v>
      </c>
      <c r="I8327" s="3">
        <v>196294</v>
      </c>
      <c r="J8327" s="3">
        <f t="shared" ref="J8327:K8327" si="7233">SUM(J8328)</f>
        <v>185794</v>
      </c>
      <c r="K8327" s="3">
        <f t="shared" si="7233"/>
        <v>96221</v>
      </c>
      <c r="L8327" s="3">
        <f t="shared" si="7225"/>
        <v>48000</v>
      </c>
      <c r="M8327" s="3">
        <f t="shared" ref="M8327:O8327" si="7234">SUM(M8328)</f>
        <v>16000</v>
      </c>
      <c r="N8327" s="3">
        <f t="shared" si="7234"/>
        <v>16000</v>
      </c>
      <c r="O8327" s="3">
        <f t="shared" si="7234"/>
        <v>16000</v>
      </c>
      <c r="P8327" s="3">
        <f t="shared" si="7227"/>
        <v>144221</v>
      </c>
      <c r="Q8327" s="3">
        <f t="shared" si="7200"/>
        <v>77.624142867907466</v>
      </c>
    </row>
    <row r="8328" spans="1:17">
      <c r="A8328" s="12" t="s">
        <v>2624</v>
      </c>
      <c r="B8328" s="12" t="s">
        <v>129</v>
      </c>
      <c r="C8328" s="12" t="s">
        <v>994</v>
      </c>
      <c r="D8328" s="12" t="s">
        <v>2789</v>
      </c>
      <c r="E8328" s="11">
        <v>6121</v>
      </c>
      <c r="F8328" s="12"/>
      <c r="G8328" s="84" t="s">
        <v>3110</v>
      </c>
      <c r="H8328" s="13" t="s">
        <v>15</v>
      </c>
      <c r="I8328" s="2">
        <v>196294</v>
      </c>
      <c r="J8328" s="2">
        <v>185794</v>
      </c>
      <c r="K8328" s="2">
        <v>96221</v>
      </c>
      <c r="L8328" s="2">
        <f t="shared" si="7225"/>
        <v>48000</v>
      </c>
      <c r="M8328" s="2">
        <v>16000</v>
      </c>
      <c r="N8328" s="2">
        <v>16000</v>
      </c>
      <c r="O8328" s="2">
        <v>16000</v>
      </c>
      <c r="P8328" s="2">
        <f t="shared" si="7227"/>
        <v>144221</v>
      </c>
      <c r="Q8328" s="2">
        <f t="shared" si="7200"/>
        <v>77.624142867907466</v>
      </c>
    </row>
    <row r="8329" spans="1:17">
      <c r="A8329" s="12" t="s">
        <v>2624</v>
      </c>
      <c r="B8329" s="12" t="s">
        <v>129</v>
      </c>
      <c r="C8329" s="12" t="s">
        <v>994</v>
      </c>
      <c r="D8329" s="12" t="s">
        <v>2789</v>
      </c>
      <c r="E8329" s="18" t="s">
        <v>16</v>
      </c>
      <c r="F8329" s="18" t="s">
        <v>0</v>
      </c>
      <c r="G8329" s="81" t="s">
        <v>0</v>
      </c>
      <c r="H8329" s="18" t="s">
        <v>17</v>
      </c>
      <c r="I8329" s="3">
        <v>877976</v>
      </c>
      <c r="J8329" s="3">
        <f t="shared" ref="J8329:K8329" si="7235">SUM(J8330:J8338)</f>
        <v>268521</v>
      </c>
      <c r="K8329" s="3">
        <f t="shared" si="7235"/>
        <v>173514</v>
      </c>
      <c r="L8329" s="3">
        <f t="shared" si="7225"/>
        <v>83147</v>
      </c>
      <c r="M8329" s="3">
        <f t="shared" ref="M8329:O8329" si="7236">SUM(M8330:M8338)</f>
        <v>50400</v>
      </c>
      <c r="N8329" s="3">
        <f t="shared" si="7236"/>
        <v>19500</v>
      </c>
      <c r="O8329" s="3">
        <f t="shared" si="7236"/>
        <v>13247</v>
      </c>
      <c r="P8329" s="3">
        <f t="shared" si="7227"/>
        <v>256661</v>
      </c>
      <c r="Q8329" s="3">
        <f t="shared" si="7200"/>
        <v>95.583213230994971</v>
      </c>
    </row>
    <row r="8330" spans="1:17">
      <c r="A8330" s="12" t="s">
        <v>2624</v>
      </c>
      <c r="B8330" s="12" t="s">
        <v>129</v>
      </c>
      <c r="C8330" s="12" t="s">
        <v>994</v>
      </c>
      <c r="D8330" s="12" t="s">
        <v>2789</v>
      </c>
      <c r="E8330" s="11">
        <v>6131</v>
      </c>
      <c r="F8330" s="12"/>
      <c r="G8330" s="84" t="s">
        <v>3110</v>
      </c>
      <c r="H8330" s="13" t="s">
        <v>18</v>
      </c>
      <c r="I8330" s="2">
        <v>70000</v>
      </c>
      <c r="J8330" s="2">
        <v>0</v>
      </c>
      <c r="K8330" s="2">
        <v>0</v>
      </c>
      <c r="L8330" s="2">
        <f t="shared" si="7225"/>
        <v>0</v>
      </c>
      <c r="M8330" s="2"/>
      <c r="N8330" s="2"/>
      <c r="O8330" s="2"/>
      <c r="P8330" s="2">
        <f t="shared" si="7227"/>
        <v>0</v>
      </c>
      <c r="Q8330" s="2" t="str">
        <f t="shared" si="7200"/>
        <v>-</v>
      </c>
    </row>
    <row r="8331" spans="1:17">
      <c r="A8331" s="12" t="s">
        <v>2624</v>
      </c>
      <c r="B8331" s="12" t="s">
        <v>129</v>
      </c>
      <c r="C8331" s="12" t="s">
        <v>994</v>
      </c>
      <c r="D8331" s="12" t="s">
        <v>2789</v>
      </c>
      <c r="E8331" s="11">
        <v>6132</v>
      </c>
      <c r="F8331" s="12"/>
      <c r="G8331" s="84" t="s">
        <v>3110</v>
      </c>
      <c r="H8331" s="13" t="s">
        <v>19</v>
      </c>
      <c r="I8331" s="2">
        <v>173750</v>
      </c>
      <c r="J8331" s="2">
        <v>126048</v>
      </c>
      <c r="K8331" s="2">
        <v>94637</v>
      </c>
      <c r="L8331" s="2">
        <f t="shared" si="7225"/>
        <v>21000</v>
      </c>
      <c r="M8331" s="2">
        <v>7000</v>
      </c>
      <c r="N8331" s="2">
        <v>7000</v>
      </c>
      <c r="O8331" s="2">
        <v>7000</v>
      </c>
      <c r="P8331" s="2">
        <f t="shared" si="7227"/>
        <v>115637</v>
      </c>
      <c r="Q8331" s="2">
        <f t="shared" si="7200"/>
        <v>91.740448083269868</v>
      </c>
    </row>
    <row r="8332" spans="1:17">
      <c r="A8332" s="12" t="s">
        <v>2624</v>
      </c>
      <c r="B8332" s="12" t="s">
        <v>129</v>
      </c>
      <c r="C8332" s="12" t="s">
        <v>994</v>
      </c>
      <c r="D8332" s="12" t="s">
        <v>2789</v>
      </c>
      <c r="E8332" s="11">
        <v>6133</v>
      </c>
      <c r="F8332" s="12"/>
      <c r="G8332" s="84" t="s">
        <v>3110</v>
      </c>
      <c r="H8332" s="13" t="s">
        <v>20</v>
      </c>
      <c r="I8332" s="2">
        <v>17875</v>
      </c>
      <c r="J8332" s="2">
        <v>10875</v>
      </c>
      <c r="K8332" s="2">
        <v>9975</v>
      </c>
      <c r="L8332" s="2">
        <f t="shared" si="7225"/>
        <v>900</v>
      </c>
      <c r="M8332" s="2">
        <v>900</v>
      </c>
      <c r="N8332" s="2"/>
      <c r="O8332" s="2"/>
      <c r="P8332" s="2">
        <f t="shared" si="7227"/>
        <v>10875</v>
      </c>
      <c r="Q8332" s="2">
        <f t="shared" si="7200"/>
        <v>100</v>
      </c>
    </row>
    <row r="8333" spans="1:17">
      <c r="A8333" s="12" t="s">
        <v>2624</v>
      </c>
      <c r="B8333" s="12" t="s">
        <v>129</v>
      </c>
      <c r="C8333" s="12" t="s">
        <v>994</v>
      </c>
      <c r="D8333" s="12" t="s">
        <v>2789</v>
      </c>
      <c r="E8333" s="11">
        <v>6134</v>
      </c>
      <c r="F8333" s="12"/>
      <c r="G8333" s="84" t="s">
        <v>3110</v>
      </c>
      <c r="H8333" s="13" t="s">
        <v>21</v>
      </c>
      <c r="I8333" s="2">
        <v>30000</v>
      </c>
      <c r="J8333" s="2">
        <v>0</v>
      </c>
      <c r="K8333" s="2">
        <v>0</v>
      </c>
      <c r="L8333" s="2">
        <f t="shared" si="7225"/>
        <v>0</v>
      </c>
      <c r="M8333" s="2"/>
      <c r="N8333" s="2"/>
      <c r="O8333" s="2"/>
      <c r="P8333" s="2">
        <f t="shared" si="7227"/>
        <v>0</v>
      </c>
      <c r="Q8333" s="2" t="str">
        <f t="shared" si="7200"/>
        <v>-</v>
      </c>
    </row>
    <row r="8334" spans="1:17">
      <c r="A8334" s="12" t="s">
        <v>2624</v>
      </c>
      <c r="B8334" s="12" t="s">
        <v>129</v>
      </c>
      <c r="C8334" s="12" t="s">
        <v>994</v>
      </c>
      <c r="D8334" s="12" t="s">
        <v>2789</v>
      </c>
      <c r="E8334" s="11">
        <v>6135</v>
      </c>
      <c r="F8334" s="12"/>
      <c r="G8334" s="84" t="s">
        <v>3110</v>
      </c>
      <c r="H8334" s="13" t="s">
        <v>22</v>
      </c>
      <c r="I8334" s="2">
        <v>25000</v>
      </c>
      <c r="J8334" s="2">
        <v>0</v>
      </c>
      <c r="K8334" s="2">
        <v>0</v>
      </c>
      <c r="L8334" s="2">
        <f t="shared" si="7225"/>
        <v>0</v>
      </c>
      <c r="M8334" s="2"/>
      <c r="N8334" s="2"/>
      <c r="O8334" s="2"/>
      <c r="P8334" s="2">
        <f t="shared" si="7227"/>
        <v>0</v>
      </c>
      <c r="Q8334" s="2" t="str">
        <f t="shared" si="7200"/>
        <v>-</v>
      </c>
    </row>
    <row r="8335" spans="1:17">
      <c r="A8335" s="12" t="s">
        <v>2624</v>
      </c>
      <c r="B8335" s="12" t="s">
        <v>129</v>
      </c>
      <c r="C8335" s="12" t="s">
        <v>994</v>
      </c>
      <c r="D8335" s="12" t="s">
        <v>2789</v>
      </c>
      <c r="E8335" s="11">
        <v>6136</v>
      </c>
      <c r="F8335" s="12"/>
      <c r="G8335" s="84" t="s">
        <v>3110</v>
      </c>
      <c r="H8335" s="13" t="s">
        <v>23</v>
      </c>
      <c r="I8335" s="2">
        <v>8000</v>
      </c>
      <c r="J8335" s="2">
        <v>0</v>
      </c>
      <c r="K8335" s="2">
        <v>0</v>
      </c>
      <c r="L8335" s="2">
        <f t="shared" si="7225"/>
        <v>0</v>
      </c>
      <c r="M8335" s="2"/>
      <c r="N8335" s="2"/>
      <c r="O8335" s="2"/>
      <c r="P8335" s="2">
        <f t="shared" si="7227"/>
        <v>0</v>
      </c>
      <c r="Q8335" s="2" t="str">
        <f t="shared" si="7200"/>
        <v>-</v>
      </c>
    </row>
    <row r="8336" spans="1:17">
      <c r="A8336" s="12" t="s">
        <v>2624</v>
      </c>
      <c r="B8336" s="12" t="s">
        <v>129</v>
      </c>
      <c r="C8336" s="12" t="s">
        <v>994</v>
      </c>
      <c r="D8336" s="12" t="s">
        <v>2789</v>
      </c>
      <c r="E8336" s="11">
        <v>6137</v>
      </c>
      <c r="F8336" s="12"/>
      <c r="G8336" s="84" t="s">
        <v>3110</v>
      </c>
      <c r="H8336" s="13" t="s">
        <v>24</v>
      </c>
      <c r="I8336" s="2">
        <v>27500</v>
      </c>
      <c r="J8336" s="2">
        <v>7500</v>
      </c>
      <c r="K8336" s="2">
        <v>3500</v>
      </c>
      <c r="L8336" s="2">
        <f t="shared" si="7225"/>
        <v>4000</v>
      </c>
      <c r="M8336" s="2">
        <v>1500</v>
      </c>
      <c r="N8336" s="2">
        <v>1500</v>
      </c>
      <c r="O8336" s="2">
        <v>1000</v>
      </c>
      <c r="P8336" s="2">
        <f t="shared" si="7227"/>
        <v>7500</v>
      </c>
      <c r="Q8336" s="2">
        <f t="shared" si="7200"/>
        <v>100</v>
      </c>
    </row>
    <row r="8337" spans="1:17">
      <c r="A8337" s="12" t="s">
        <v>2624</v>
      </c>
      <c r="B8337" s="12" t="s">
        <v>129</v>
      </c>
      <c r="C8337" s="12" t="s">
        <v>994</v>
      </c>
      <c r="D8337" s="12" t="s">
        <v>2789</v>
      </c>
      <c r="E8337" s="11">
        <v>6138</v>
      </c>
      <c r="F8337" s="12"/>
      <c r="G8337" s="84" t="s">
        <v>3110</v>
      </c>
      <c r="H8337" s="13" t="s">
        <v>25</v>
      </c>
      <c r="I8337" s="2">
        <v>24000</v>
      </c>
      <c r="J8337" s="2">
        <v>0</v>
      </c>
      <c r="K8337" s="2">
        <v>0</v>
      </c>
      <c r="L8337" s="2">
        <f t="shared" si="7225"/>
        <v>0</v>
      </c>
      <c r="M8337" s="2"/>
      <c r="N8337" s="2"/>
      <c r="O8337" s="2"/>
      <c r="P8337" s="2">
        <f t="shared" si="7227"/>
        <v>0</v>
      </c>
      <c r="Q8337" s="2" t="str">
        <f t="shared" si="7200"/>
        <v>-</v>
      </c>
    </row>
    <row r="8338" spans="1:17">
      <c r="A8338" s="17" t="s">
        <v>2624</v>
      </c>
      <c r="B8338" s="17" t="s">
        <v>129</v>
      </c>
      <c r="C8338" s="17" t="s">
        <v>994</v>
      </c>
      <c r="D8338" s="17" t="s">
        <v>2789</v>
      </c>
      <c r="E8338" s="17" t="s">
        <v>99</v>
      </c>
      <c r="F8338" s="12" t="s">
        <v>0</v>
      </c>
      <c r="G8338" s="84" t="s">
        <v>0</v>
      </c>
      <c r="H8338" s="18" t="s">
        <v>26</v>
      </c>
      <c r="I8338" s="3">
        <v>501851</v>
      </c>
      <c r="J8338" s="3">
        <f t="shared" ref="J8338:K8338" si="7237">SUM(J8339:J8342)</f>
        <v>124098</v>
      </c>
      <c r="K8338" s="3">
        <f t="shared" si="7237"/>
        <v>65402</v>
      </c>
      <c r="L8338" s="3">
        <f t="shared" si="7225"/>
        <v>57247</v>
      </c>
      <c r="M8338" s="3">
        <f t="shared" ref="M8338:O8338" si="7238">SUM(M8339:M8342)</f>
        <v>41000</v>
      </c>
      <c r="N8338" s="3">
        <f t="shared" si="7238"/>
        <v>11000</v>
      </c>
      <c r="O8338" s="3">
        <f t="shared" si="7238"/>
        <v>5247</v>
      </c>
      <c r="P8338" s="3">
        <f t="shared" si="7227"/>
        <v>122649</v>
      </c>
      <c r="Q8338" s="3">
        <f t="shared" si="7200"/>
        <v>98.83237441376977</v>
      </c>
    </row>
    <row r="8339" spans="1:17">
      <c r="A8339" s="12" t="s">
        <v>2624</v>
      </c>
      <c r="B8339" s="12" t="s">
        <v>129</v>
      </c>
      <c r="C8339" s="12" t="s">
        <v>994</v>
      </c>
      <c r="D8339" s="12" t="s">
        <v>2789</v>
      </c>
      <c r="E8339" s="11">
        <v>6139</v>
      </c>
      <c r="F8339" s="12"/>
      <c r="G8339" s="84" t="s">
        <v>3110</v>
      </c>
      <c r="H8339" s="13" t="s">
        <v>26</v>
      </c>
      <c r="I8339" s="2">
        <v>490000</v>
      </c>
      <c r="J8339" s="2">
        <v>114247</v>
      </c>
      <c r="K8339" s="2">
        <v>60000</v>
      </c>
      <c r="L8339" s="2">
        <f t="shared" si="7225"/>
        <v>54247</v>
      </c>
      <c r="M8339" s="2">
        <v>40000</v>
      </c>
      <c r="N8339" s="2">
        <v>10000</v>
      </c>
      <c r="O8339" s="2">
        <v>4247</v>
      </c>
      <c r="P8339" s="2">
        <f t="shared" si="7227"/>
        <v>114247</v>
      </c>
      <c r="Q8339" s="2">
        <f t="shared" si="7200"/>
        <v>100</v>
      </c>
    </row>
    <row r="8340" spans="1:17">
      <c r="A8340" s="12" t="s">
        <v>2624</v>
      </c>
      <c r="B8340" s="12" t="s">
        <v>129</v>
      </c>
      <c r="C8340" s="12" t="s">
        <v>994</v>
      </c>
      <c r="D8340" s="12" t="s">
        <v>2789</v>
      </c>
      <c r="E8340" s="11">
        <v>6139</v>
      </c>
      <c r="F8340" s="12" t="s">
        <v>2796</v>
      </c>
      <c r="G8340" s="84" t="s">
        <v>3110</v>
      </c>
      <c r="H8340" s="13" t="s">
        <v>108</v>
      </c>
      <c r="I8340" s="2">
        <v>6041</v>
      </c>
      <c r="J8340" s="2">
        <v>5041</v>
      </c>
      <c r="K8340" s="2">
        <v>2902</v>
      </c>
      <c r="L8340" s="2">
        <f t="shared" si="7225"/>
        <v>1500</v>
      </c>
      <c r="M8340" s="2">
        <v>500</v>
      </c>
      <c r="N8340" s="2">
        <v>500</v>
      </c>
      <c r="O8340" s="2">
        <v>500</v>
      </c>
      <c r="P8340" s="2">
        <f t="shared" si="7227"/>
        <v>4402</v>
      </c>
      <c r="Q8340" s="2">
        <f t="shared" si="7200"/>
        <v>87.323943661971825</v>
      </c>
    </row>
    <row r="8341" spans="1:17" ht="22.5">
      <c r="A8341" s="12" t="s">
        <v>2624</v>
      </c>
      <c r="B8341" s="12" t="s">
        <v>129</v>
      </c>
      <c r="C8341" s="12" t="s">
        <v>994</v>
      </c>
      <c r="D8341" s="12" t="s">
        <v>2789</v>
      </c>
      <c r="E8341" s="11">
        <v>6139</v>
      </c>
      <c r="F8341" s="12" t="s">
        <v>2797</v>
      </c>
      <c r="G8341" s="84" t="s">
        <v>3110</v>
      </c>
      <c r="H8341" s="13" t="s">
        <v>114</v>
      </c>
      <c r="I8341" s="2">
        <v>5810</v>
      </c>
      <c r="J8341" s="2">
        <v>4810</v>
      </c>
      <c r="K8341" s="2">
        <v>2500</v>
      </c>
      <c r="L8341" s="2">
        <f t="shared" si="7225"/>
        <v>1500</v>
      </c>
      <c r="M8341" s="2">
        <v>500</v>
      </c>
      <c r="N8341" s="2">
        <v>500</v>
      </c>
      <c r="O8341" s="2">
        <v>500</v>
      </c>
      <c r="P8341" s="2">
        <f t="shared" si="7227"/>
        <v>4000</v>
      </c>
      <c r="Q8341" s="2">
        <f t="shared" si="7200"/>
        <v>83.160083160083161</v>
      </c>
    </row>
    <row r="8342" spans="1:17">
      <c r="A8342" s="12" t="s">
        <v>2624</v>
      </c>
      <c r="B8342" s="12" t="s">
        <v>129</v>
      </c>
      <c r="C8342" s="12" t="s">
        <v>994</v>
      </c>
      <c r="D8342" s="12" t="s">
        <v>2789</v>
      </c>
      <c r="E8342" s="11">
        <v>6139</v>
      </c>
      <c r="F8342" s="12" t="s">
        <v>2798</v>
      </c>
      <c r="G8342" s="84" t="s">
        <v>3110</v>
      </c>
      <c r="H8342" s="13" t="s">
        <v>2799</v>
      </c>
      <c r="I8342" s="2">
        <v>0</v>
      </c>
      <c r="J8342" s="2">
        <v>0</v>
      </c>
      <c r="K8342" s="2">
        <v>0</v>
      </c>
      <c r="L8342" s="2">
        <f t="shared" si="7225"/>
        <v>0</v>
      </c>
      <c r="M8342" s="2"/>
      <c r="N8342" s="2"/>
      <c r="O8342" s="2"/>
      <c r="P8342" s="2">
        <f t="shared" si="7227"/>
        <v>0</v>
      </c>
      <c r="Q8342" s="2" t="str">
        <f t="shared" si="7200"/>
        <v>-</v>
      </c>
    </row>
    <row r="8343" spans="1:17" ht="22.5">
      <c r="A8343" s="17" t="s">
        <v>0</v>
      </c>
      <c r="B8343" s="17" t="s">
        <v>0</v>
      </c>
      <c r="C8343" s="17" t="s">
        <v>0</v>
      </c>
      <c r="D8343" s="18" t="s">
        <v>0</v>
      </c>
      <c r="E8343" s="18" t="s">
        <v>0</v>
      </c>
      <c r="F8343" s="18" t="s">
        <v>0</v>
      </c>
      <c r="G8343" s="81" t="s">
        <v>0</v>
      </c>
      <c r="H8343" s="24" t="s">
        <v>36</v>
      </c>
      <c r="I8343" s="29">
        <v>300</v>
      </c>
      <c r="J8343" s="29">
        <f t="shared" ref="J8343:K8343" si="7239">SUM(J8344)</f>
        <v>0</v>
      </c>
      <c r="K8343" s="29">
        <f t="shared" si="7239"/>
        <v>0</v>
      </c>
      <c r="L8343" s="29">
        <f t="shared" si="7225"/>
        <v>0</v>
      </c>
      <c r="M8343" s="29">
        <f t="shared" ref="M8343:O8343" si="7240">SUM(M8344)</f>
        <v>0</v>
      </c>
      <c r="N8343" s="29">
        <f t="shared" si="7240"/>
        <v>0</v>
      </c>
      <c r="O8343" s="29">
        <f t="shared" si="7240"/>
        <v>0</v>
      </c>
      <c r="P8343" s="29">
        <f t="shared" si="7227"/>
        <v>0</v>
      </c>
      <c r="Q8343" s="29" t="str">
        <f t="shared" si="7200"/>
        <v>-</v>
      </c>
    </row>
    <row r="8344" spans="1:17">
      <c r="A8344" s="12" t="s">
        <v>2624</v>
      </c>
      <c r="B8344" s="12" t="s">
        <v>129</v>
      </c>
      <c r="C8344" s="12" t="s">
        <v>994</v>
      </c>
      <c r="D8344" s="12" t="s">
        <v>2789</v>
      </c>
      <c r="E8344" s="18" t="s">
        <v>28</v>
      </c>
      <c r="F8344" s="18" t="s">
        <v>0</v>
      </c>
      <c r="G8344" s="81" t="s">
        <v>0</v>
      </c>
      <c r="H8344" s="18" t="s">
        <v>29</v>
      </c>
      <c r="I8344" s="3">
        <v>300</v>
      </c>
      <c r="J8344" s="3">
        <f t="shared" ref="J8344" si="7241">SUM(J8345:J8347)</f>
        <v>0</v>
      </c>
      <c r="K8344" s="3">
        <f t="shared" ref="K8344" si="7242">SUM(K8345:K8347)</f>
        <v>0</v>
      </c>
      <c r="L8344" s="3">
        <f t="shared" si="7225"/>
        <v>0</v>
      </c>
      <c r="M8344" s="3">
        <f t="shared" ref="M8344:O8344" si="7243">SUM(M8345:M8347)</f>
        <v>0</v>
      </c>
      <c r="N8344" s="3">
        <f t="shared" si="7243"/>
        <v>0</v>
      </c>
      <c r="O8344" s="3">
        <f t="shared" si="7243"/>
        <v>0</v>
      </c>
      <c r="P8344" s="3">
        <f t="shared" si="7227"/>
        <v>0</v>
      </c>
      <c r="Q8344" s="3" t="str">
        <f t="shared" si="7200"/>
        <v>-</v>
      </c>
    </row>
    <row r="8345" spans="1:17">
      <c r="A8345" s="12" t="s">
        <v>2624</v>
      </c>
      <c r="B8345" s="12" t="s">
        <v>129</v>
      </c>
      <c r="C8345" s="12" t="s">
        <v>994</v>
      </c>
      <c r="D8345" s="12" t="s">
        <v>2789</v>
      </c>
      <c r="E8345" s="11">
        <v>6142</v>
      </c>
      <c r="F8345" s="12"/>
      <c r="G8345" s="84" t="s">
        <v>3110</v>
      </c>
      <c r="H8345" s="13" t="s">
        <v>31</v>
      </c>
      <c r="I8345" s="2">
        <v>100</v>
      </c>
      <c r="J8345" s="2">
        <v>0</v>
      </c>
      <c r="K8345" s="2">
        <v>0</v>
      </c>
      <c r="L8345" s="2">
        <f t="shared" si="7225"/>
        <v>0</v>
      </c>
      <c r="M8345" s="2"/>
      <c r="N8345" s="2"/>
      <c r="O8345" s="2"/>
      <c r="P8345" s="2">
        <f t="shared" si="7227"/>
        <v>0</v>
      </c>
      <c r="Q8345" s="2" t="str">
        <f t="shared" si="7200"/>
        <v>-</v>
      </c>
    </row>
    <row r="8346" spans="1:17">
      <c r="A8346" s="12" t="s">
        <v>2624</v>
      </c>
      <c r="B8346" s="12" t="s">
        <v>129</v>
      </c>
      <c r="C8346" s="12" t="s">
        <v>994</v>
      </c>
      <c r="D8346" s="12" t="s">
        <v>2789</v>
      </c>
      <c r="E8346" s="11">
        <v>6143</v>
      </c>
      <c r="F8346" s="12"/>
      <c r="G8346" s="84" t="s">
        <v>3110</v>
      </c>
      <c r="H8346" s="13" t="s">
        <v>32</v>
      </c>
      <c r="I8346" s="2">
        <v>100</v>
      </c>
      <c r="J8346" s="2">
        <v>0</v>
      </c>
      <c r="K8346" s="2">
        <v>0</v>
      </c>
      <c r="L8346" s="2">
        <f t="shared" si="7225"/>
        <v>0</v>
      </c>
      <c r="M8346" s="2"/>
      <c r="N8346" s="2"/>
      <c r="O8346" s="2"/>
      <c r="P8346" s="2">
        <f t="shared" si="7227"/>
        <v>0</v>
      </c>
      <c r="Q8346" s="2" t="str">
        <f t="shared" si="7200"/>
        <v>-</v>
      </c>
    </row>
    <row r="8347" spans="1:17">
      <c r="A8347" s="12" t="s">
        <v>2624</v>
      </c>
      <c r="B8347" s="12" t="s">
        <v>129</v>
      </c>
      <c r="C8347" s="12" t="s">
        <v>994</v>
      </c>
      <c r="D8347" s="12" t="s">
        <v>2789</v>
      </c>
      <c r="E8347" s="11">
        <v>6148</v>
      </c>
      <c r="F8347" s="12"/>
      <c r="G8347" s="84" t="s">
        <v>3110</v>
      </c>
      <c r="H8347" s="13" t="s">
        <v>35</v>
      </c>
      <c r="I8347" s="2">
        <v>100</v>
      </c>
      <c r="J8347" s="2">
        <v>0</v>
      </c>
      <c r="K8347" s="2">
        <v>0</v>
      </c>
      <c r="L8347" s="2">
        <f t="shared" si="7225"/>
        <v>0</v>
      </c>
      <c r="M8347" s="2"/>
      <c r="N8347" s="2"/>
      <c r="O8347" s="2"/>
      <c r="P8347" s="2">
        <f t="shared" si="7227"/>
        <v>0</v>
      </c>
      <c r="Q8347" s="2" t="str">
        <f t="shared" si="7200"/>
        <v>-</v>
      </c>
    </row>
    <row r="8348" spans="1:17" ht="22.5">
      <c r="A8348" s="17" t="s">
        <v>0</v>
      </c>
      <c r="B8348" s="17" t="s">
        <v>0</v>
      </c>
      <c r="C8348" s="17" t="s">
        <v>0</v>
      </c>
      <c r="D8348" s="18" t="s">
        <v>0</v>
      </c>
      <c r="E8348" s="18" t="s">
        <v>0</v>
      </c>
      <c r="F8348" s="18" t="s">
        <v>0</v>
      </c>
      <c r="G8348" s="81" t="s">
        <v>0</v>
      </c>
      <c r="H8348" s="24" t="s">
        <v>58</v>
      </c>
      <c r="I8348" s="29">
        <v>320100</v>
      </c>
      <c r="J8348" s="29">
        <f t="shared" ref="J8348:K8348" si="7244">SUM(J8349)</f>
        <v>0</v>
      </c>
      <c r="K8348" s="29">
        <f t="shared" si="7244"/>
        <v>0</v>
      </c>
      <c r="L8348" s="29">
        <f t="shared" si="7225"/>
        <v>0</v>
      </c>
      <c r="M8348" s="29">
        <f t="shared" ref="M8348:O8348" si="7245">SUM(M8349)</f>
        <v>0</v>
      </c>
      <c r="N8348" s="29">
        <f t="shared" si="7245"/>
        <v>0</v>
      </c>
      <c r="O8348" s="29">
        <f t="shared" si="7245"/>
        <v>0</v>
      </c>
      <c r="P8348" s="29">
        <f t="shared" si="7227"/>
        <v>0</v>
      </c>
      <c r="Q8348" s="29" t="str">
        <f t="shared" si="7200"/>
        <v>-</v>
      </c>
    </row>
    <row r="8349" spans="1:17">
      <c r="A8349" s="12" t="s">
        <v>2624</v>
      </c>
      <c r="B8349" s="12" t="s">
        <v>129</v>
      </c>
      <c r="C8349" s="12" t="s">
        <v>994</v>
      </c>
      <c r="D8349" s="12" t="s">
        <v>2789</v>
      </c>
      <c r="E8349" s="18" t="s">
        <v>50</v>
      </c>
      <c r="F8349" s="18" t="s">
        <v>0</v>
      </c>
      <c r="G8349" s="81" t="s">
        <v>0</v>
      </c>
      <c r="H8349" s="18" t="s">
        <v>51</v>
      </c>
      <c r="I8349" s="3">
        <v>320100</v>
      </c>
      <c r="J8349" s="3">
        <f t="shared" ref="J8349" si="7246">SUM(J8350:J8352)</f>
        <v>0</v>
      </c>
      <c r="K8349" s="3">
        <f t="shared" ref="K8349" si="7247">SUM(K8350:K8352)</f>
        <v>0</v>
      </c>
      <c r="L8349" s="3">
        <f t="shared" si="7225"/>
        <v>0</v>
      </c>
      <c r="M8349" s="3">
        <f t="shared" ref="M8349:O8349" si="7248">SUM(M8350:M8352)</f>
        <v>0</v>
      </c>
      <c r="N8349" s="3">
        <f t="shared" si="7248"/>
        <v>0</v>
      </c>
      <c r="O8349" s="3">
        <f t="shared" si="7248"/>
        <v>0</v>
      </c>
      <c r="P8349" s="3">
        <f t="shared" si="7227"/>
        <v>0</v>
      </c>
      <c r="Q8349" s="3" t="str">
        <f t="shared" ref="Q8349:Q8412" si="7249">IF(J8349=0,"-",P8349/J8349*100)</f>
        <v>-</v>
      </c>
    </row>
    <row r="8350" spans="1:17">
      <c r="A8350" s="12" t="s">
        <v>2624</v>
      </c>
      <c r="B8350" s="12" t="s">
        <v>129</v>
      </c>
      <c r="C8350" s="12" t="s">
        <v>994</v>
      </c>
      <c r="D8350" s="12" t="s">
        <v>2789</v>
      </c>
      <c r="E8350" s="11">
        <v>8213</v>
      </c>
      <c r="F8350" s="12"/>
      <c r="G8350" s="84" t="s">
        <v>3110</v>
      </c>
      <c r="H8350" s="13" t="s">
        <v>54</v>
      </c>
      <c r="I8350" s="2">
        <v>120000</v>
      </c>
      <c r="J8350" s="2">
        <v>0</v>
      </c>
      <c r="K8350" s="2">
        <v>0</v>
      </c>
      <c r="L8350" s="2">
        <f t="shared" si="7225"/>
        <v>0</v>
      </c>
      <c r="M8350" s="2"/>
      <c r="N8350" s="2"/>
      <c r="O8350" s="2"/>
      <c r="P8350" s="2">
        <f t="shared" si="7227"/>
        <v>0</v>
      </c>
      <c r="Q8350" s="2" t="str">
        <f t="shared" si="7249"/>
        <v>-</v>
      </c>
    </row>
    <row r="8351" spans="1:17">
      <c r="A8351" s="12" t="s">
        <v>2624</v>
      </c>
      <c r="B8351" s="12" t="s">
        <v>129</v>
      </c>
      <c r="C8351" s="12" t="s">
        <v>994</v>
      </c>
      <c r="D8351" s="12" t="s">
        <v>2789</v>
      </c>
      <c r="E8351" s="11">
        <v>8215</v>
      </c>
      <c r="F8351" s="12"/>
      <c r="G8351" s="84" t="s">
        <v>3110</v>
      </c>
      <c r="H8351" s="13" t="s">
        <v>56</v>
      </c>
      <c r="I8351" s="2">
        <v>100</v>
      </c>
      <c r="J8351" s="2">
        <v>0</v>
      </c>
      <c r="K8351" s="2">
        <v>0</v>
      </c>
      <c r="L8351" s="2">
        <f t="shared" si="7225"/>
        <v>0</v>
      </c>
      <c r="M8351" s="2"/>
      <c r="N8351" s="2"/>
      <c r="O8351" s="2"/>
      <c r="P8351" s="2">
        <f t="shared" si="7227"/>
        <v>0</v>
      </c>
      <c r="Q8351" s="2" t="str">
        <f t="shared" si="7249"/>
        <v>-</v>
      </c>
    </row>
    <row r="8352" spans="1:17">
      <c r="A8352" s="12" t="s">
        <v>2624</v>
      </c>
      <c r="B8352" s="12" t="s">
        <v>129</v>
      </c>
      <c r="C8352" s="12" t="s">
        <v>994</v>
      </c>
      <c r="D8352" s="12" t="s">
        <v>2789</v>
      </c>
      <c r="E8352" s="11">
        <v>8216</v>
      </c>
      <c r="F8352" s="12"/>
      <c r="G8352" s="84" t="s">
        <v>3110</v>
      </c>
      <c r="H8352" s="13" t="s">
        <v>57</v>
      </c>
      <c r="I8352" s="2">
        <v>200000</v>
      </c>
      <c r="J8352" s="2">
        <v>0</v>
      </c>
      <c r="K8352" s="2">
        <v>0</v>
      </c>
      <c r="L8352" s="2">
        <f t="shared" si="7225"/>
        <v>0</v>
      </c>
      <c r="M8352" s="2"/>
      <c r="N8352" s="2"/>
      <c r="O8352" s="2"/>
      <c r="P8352" s="2">
        <f t="shared" si="7227"/>
        <v>0</v>
      </c>
      <c r="Q8352" s="2" t="str">
        <f t="shared" si="7249"/>
        <v>-</v>
      </c>
    </row>
    <row r="8353" spans="1:17" ht="22.5">
      <c r="A8353" s="13" t="s">
        <v>0</v>
      </c>
      <c r="B8353" s="13" t="s">
        <v>0</v>
      </c>
      <c r="C8353" s="13" t="s">
        <v>0</v>
      </c>
      <c r="D8353" s="13" t="s">
        <v>0</v>
      </c>
      <c r="E8353" s="13" t="s">
        <v>0</v>
      </c>
      <c r="F8353" s="13" t="s">
        <v>0</v>
      </c>
      <c r="G8353" s="84" t="s">
        <v>0</v>
      </c>
      <c r="H8353" s="24" t="s">
        <v>2800</v>
      </c>
      <c r="I8353" s="29">
        <v>3519788</v>
      </c>
      <c r="J8353" s="29">
        <f t="shared" ref="J8353:K8353" si="7250">SUM(J8348,J8343,J8318)</f>
        <v>2492888</v>
      </c>
      <c r="K8353" s="29">
        <f t="shared" si="7250"/>
        <v>1296813</v>
      </c>
      <c r="L8353" s="29">
        <f t="shared" si="7225"/>
        <v>664721</v>
      </c>
      <c r="M8353" s="29">
        <f t="shared" ref="M8353:O8353" si="7251">SUM(M8348,M8343,M8318)</f>
        <v>245474</v>
      </c>
      <c r="N8353" s="29">
        <f t="shared" si="7251"/>
        <v>209000</v>
      </c>
      <c r="O8353" s="29">
        <f t="shared" si="7251"/>
        <v>210247</v>
      </c>
      <c r="P8353" s="29">
        <f t="shared" si="7227"/>
        <v>1961534</v>
      </c>
      <c r="Q8353" s="29">
        <f t="shared" si="7249"/>
        <v>78.685203667392997</v>
      </c>
    </row>
    <row r="8354" spans="1:17" ht="15.75" thickBot="1">
      <c r="A8354" s="13" t="s">
        <v>0</v>
      </c>
      <c r="B8354" s="13" t="s">
        <v>0</v>
      </c>
      <c r="C8354" s="13" t="s">
        <v>0</v>
      </c>
      <c r="D8354" s="13" t="s">
        <v>0</v>
      </c>
      <c r="E8354" s="13" t="s">
        <v>0</v>
      </c>
      <c r="F8354" s="13" t="s">
        <v>0</v>
      </c>
      <c r="G8354" s="84" t="s">
        <v>0</v>
      </c>
      <c r="H8354" s="18" t="s">
        <v>125</v>
      </c>
      <c r="I8354" s="3">
        <v>49</v>
      </c>
      <c r="J8354" s="3">
        <v>49</v>
      </c>
      <c r="K8354" s="3">
        <v>0</v>
      </c>
      <c r="L8354" s="3">
        <f t="shared" si="7225"/>
        <v>0</v>
      </c>
      <c r="M8354" s="3"/>
      <c r="N8354" s="3"/>
      <c r="O8354" s="3"/>
      <c r="P8354" s="3">
        <f t="shared" si="7227"/>
        <v>0</v>
      </c>
      <c r="Q8354" s="3">
        <f t="shared" si="7249"/>
        <v>0</v>
      </c>
    </row>
    <row r="8355" spans="1:17" ht="45.75" thickBot="1">
      <c r="A8355" s="109" t="s">
        <v>0</v>
      </c>
      <c r="B8355" s="109" t="s">
        <v>0</v>
      </c>
      <c r="C8355" s="109" t="s">
        <v>0</v>
      </c>
      <c r="D8355" s="109" t="s">
        <v>0</v>
      </c>
      <c r="E8355" s="109" t="s">
        <v>0</v>
      </c>
      <c r="F8355" s="109" t="s">
        <v>0</v>
      </c>
      <c r="G8355" s="121" t="s">
        <v>0</v>
      </c>
      <c r="H8355" s="1" t="s">
        <v>126</v>
      </c>
      <c r="I8355" s="1" t="s">
        <v>3016</v>
      </c>
      <c r="J8355" s="1" t="s">
        <v>3199</v>
      </c>
      <c r="K8355" s="1" t="s">
        <v>3198</v>
      </c>
      <c r="L8355" s="1" t="s">
        <v>3191</v>
      </c>
      <c r="M8355" s="1" t="s">
        <v>3193</v>
      </c>
      <c r="N8355" s="1" t="s">
        <v>3194</v>
      </c>
      <c r="O8355" s="1" t="s">
        <v>3195</v>
      </c>
      <c r="P8355" s="1" t="s">
        <v>3192</v>
      </c>
      <c r="Q8355" s="1" t="s">
        <v>3185</v>
      </c>
    </row>
    <row r="8356" spans="1:17">
      <c r="A8356" s="110"/>
      <c r="B8356" s="110"/>
      <c r="C8356" s="110"/>
      <c r="D8356" s="110"/>
      <c r="E8356" s="110"/>
      <c r="F8356" s="110"/>
      <c r="G8356" s="122"/>
      <c r="H8356" s="26" t="s">
        <v>0</v>
      </c>
      <c r="I8356" s="28">
        <v>1</v>
      </c>
      <c r="J8356" s="28">
        <v>2</v>
      </c>
      <c r="K8356" s="28">
        <v>3</v>
      </c>
      <c r="L8356" s="28" t="s">
        <v>3186</v>
      </c>
      <c r="M8356" s="28">
        <v>5</v>
      </c>
      <c r="N8356" s="28">
        <v>6</v>
      </c>
      <c r="O8356" s="28">
        <v>7</v>
      </c>
      <c r="P8356" s="28" t="s">
        <v>3187</v>
      </c>
      <c r="Q8356" s="28">
        <v>9</v>
      </c>
    </row>
    <row r="8357" spans="1:17">
      <c r="A8357" s="110"/>
      <c r="B8357" s="110"/>
      <c r="C8357" s="110"/>
      <c r="D8357" s="110"/>
      <c r="E8357" s="110"/>
      <c r="F8357" s="110"/>
      <c r="G8357" s="122"/>
      <c r="H8357" s="8" t="s">
        <v>2657</v>
      </c>
      <c r="I8357" s="9">
        <v>3519788</v>
      </c>
      <c r="J8357" s="9">
        <f t="shared" ref="J8357" si="7252">SUM(J8353)</f>
        <v>2492888</v>
      </c>
      <c r="K8357" s="9">
        <f t="shared" ref="K8357" si="7253">SUM(K8353)</f>
        <v>1296813</v>
      </c>
      <c r="L8357" s="9">
        <f t="shared" ref="L8357:L8358" si="7254">M8357+N8357+O8357</f>
        <v>664721</v>
      </c>
      <c r="M8357" s="9">
        <f t="shared" ref="M8357:O8357" si="7255">SUM(M8353)</f>
        <v>245474</v>
      </c>
      <c r="N8357" s="9">
        <f t="shared" si="7255"/>
        <v>209000</v>
      </c>
      <c r="O8357" s="9">
        <f t="shared" si="7255"/>
        <v>210247</v>
      </c>
      <c r="P8357" s="9">
        <f t="shared" ref="P8357:P8358" si="7256">SUM(K8357+L8357)</f>
        <v>1961534</v>
      </c>
      <c r="Q8357" s="9">
        <f t="shared" si="7249"/>
        <v>78.685203667392997</v>
      </c>
    </row>
    <row r="8358" spans="1:17">
      <c r="A8358" s="110"/>
      <c r="B8358" s="110"/>
      <c r="C8358" s="110"/>
      <c r="D8358" s="110"/>
      <c r="E8358" s="110"/>
      <c r="F8358" s="110"/>
      <c r="G8358" s="122"/>
      <c r="H8358" s="10" t="s">
        <v>68</v>
      </c>
      <c r="I8358" s="9">
        <v>3519788</v>
      </c>
      <c r="J8358" s="9">
        <f t="shared" ref="J8358" si="7257">SUM(J8357)</f>
        <v>2492888</v>
      </c>
      <c r="K8358" s="9">
        <f t="shared" ref="K8358" si="7258">SUM(K8357)</f>
        <v>1296813</v>
      </c>
      <c r="L8358" s="9">
        <f t="shared" si="7254"/>
        <v>664721</v>
      </c>
      <c r="M8358" s="9">
        <f t="shared" ref="M8358:O8358" si="7259">SUM(M8357)</f>
        <v>245474</v>
      </c>
      <c r="N8358" s="9">
        <f t="shared" si="7259"/>
        <v>209000</v>
      </c>
      <c r="O8358" s="9">
        <f t="shared" si="7259"/>
        <v>210247</v>
      </c>
      <c r="P8358" s="9">
        <f t="shared" si="7256"/>
        <v>1961534</v>
      </c>
      <c r="Q8358" s="9">
        <f t="shared" si="7249"/>
        <v>78.685203667392997</v>
      </c>
    </row>
    <row r="8359" spans="1:17">
      <c r="A8359" s="111"/>
      <c r="B8359" s="111"/>
      <c r="C8359" s="111"/>
      <c r="D8359" s="111"/>
      <c r="E8359" s="111"/>
      <c r="F8359" s="111"/>
      <c r="G8359" s="123"/>
      <c r="Q8359" t="str">
        <f t="shared" si="7249"/>
        <v>-</v>
      </c>
    </row>
    <row r="8360" spans="1:17" ht="15.75" thickBot="1">
      <c r="A8360" s="13" t="s">
        <v>0</v>
      </c>
      <c r="B8360" s="13" t="s">
        <v>0</v>
      </c>
      <c r="C8360" s="13" t="s">
        <v>0</v>
      </c>
      <c r="D8360" s="13" t="s">
        <v>0</v>
      </c>
      <c r="E8360" s="13" t="s">
        <v>0</v>
      </c>
      <c r="F8360" s="13" t="s">
        <v>0</v>
      </c>
      <c r="G8360" s="84" t="s">
        <v>0</v>
      </c>
      <c r="H8360" s="27" t="s">
        <v>0</v>
      </c>
      <c r="I8360" s="27"/>
      <c r="J8360" s="27"/>
      <c r="K8360" s="27"/>
      <c r="L8360" s="27"/>
      <c r="M8360" s="27"/>
      <c r="N8360" s="27"/>
      <c r="O8360" s="27"/>
      <c r="P8360" s="27"/>
      <c r="Q8360" s="27" t="str">
        <f t="shared" si="7249"/>
        <v>-</v>
      </c>
    </row>
    <row r="8361" spans="1:17" ht="45.75" thickBot="1">
      <c r="A8361" s="1" t="s">
        <v>82</v>
      </c>
      <c r="B8361" s="1" t="s">
        <v>83</v>
      </c>
      <c r="C8361" s="1" t="s">
        <v>84</v>
      </c>
      <c r="D8361" s="19" t="s">
        <v>0</v>
      </c>
      <c r="E8361" s="1" t="s">
        <v>85</v>
      </c>
      <c r="F8361" s="1" t="s">
        <v>86</v>
      </c>
      <c r="G8361" s="82" t="s">
        <v>87</v>
      </c>
      <c r="H8361" s="1" t="s">
        <v>1</v>
      </c>
      <c r="I8361" s="1" t="s">
        <v>3016</v>
      </c>
      <c r="J8361" s="1" t="s">
        <v>3199</v>
      </c>
      <c r="K8361" s="1" t="s">
        <v>3198</v>
      </c>
      <c r="L8361" s="1" t="s">
        <v>3191</v>
      </c>
      <c r="M8361" s="1" t="s">
        <v>3193</v>
      </c>
      <c r="N8361" s="1" t="s">
        <v>3194</v>
      </c>
      <c r="O8361" s="1" t="s">
        <v>3195</v>
      </c>
      <c r="P8361" s="1" t="s">
        <v>3192</v>
      </c>
      <c r="Q8361" s="1" t="s">
        <v>3185</v>
      </c>
    </row>
    <row r="8362" spans="1:17">
      <c r="A8362" s="20" t="s">
        <v>0</v>
      </c>
      <c r="B8362" s="20" t="s">
        <v>0</v>
      </c>
      <c r="C8362" s="20" t="s">
        <v>0</v>
      </c>
      <c r="D8362" s="21" t="s">
        <v>0</v>
      </c>
      <c r="E8362" s="21" t="s">
        <v>0</v>
      </c>
      <c r="F8362" s="22" t="s">
        <v>0</v>
      </c>
      <c r="G8362" s="83" t="s">
        <v>0</v>
      </c>
      <c r="H8362" s="23" t="s">
        <v>0</v>
      </c>
      <c r="I8362" s="28">
        <v>1</v>
      </c>
      <c r="J8362" s="28">
        <v>2</v>
      </c>
      <c r="K8362" s="28">
        <v>3</v>
      </c>
      <c r="L8362" s="28" t="s">
        <v>3186</v>
      </c>
      <c r="M8362" s="28">
        <v>5</v>
      </c>
      <c r="N8362" s="28">
        <v>6</v>
      </c>
      <c r="O8362" s="28">
        <v>7</v>
      </c>
      <c r="P8362" s="28" t="s">
        <v>3187</v>
      </c>
      <c r="Q8362" s="28">
        <v>9</v>
      </c>
    </row>
    <row r="8363" spans="1:17">
      <c r="A8363" s="17" t="s">
        <v>2624</v>
      </c>
      <c r="B8363" s="17" t="s">
        <v>129</v>
      </c>
      <c r="C8363" s="12" t="s">
        <v>1005</v>
      </c>
      <c r="D8363" s="12" t="s">
        <v>2801</v>
      </c>
      <c r="E8363" s="18" t="s">
        <v>0</v>
      </c>
      <c r="F8363" s="18"/>
      <c r="G8363" s="81" t="s">
        <v>0</v>
      </c>
      <c r="H8363" s="18" t="s">
        <v>2802</v>
      </c>
      <c r="I8363" s="11"/>
      <c r="J8363" s="11"/>
      <c r="K8363" s="11"/>
      <c r="L8363" s="11"/>
      <c r="M8363" s="11"/>
      <c r="N8363" s="11"/>
      <c r="O8363" s="11"/>
      <c r="P8363" s="11"/>
      <c r="Q8363" s="11" t="str">
        <f t="shared" si="7249"/>
        <v>-</v>
      </c>
    </row>
    <row r="8364" spans="1:17" ht="22.5">
      <c r="A8364" s="17" t="s">
        <v>0</v>
      </c>
      <c r="B8364" s="17" t="s">
        <v>0</v>
      </c>
      <c r="C8364" s="17" t="s">
        <v>0</v>
      </c>
      <c r="D8364" s="18" t="s">
        <v>0</v>
      </c>
      <c r="E8364" s="18" t="s">
        <v>0</v>
      </c>
      <c r="F8364" s="18" t="s">
        <v>0</v>
      </c>
      <c r="G8364" s="81" t="s">
        <v>0</v>
      </c>
      <c r="H8364" s="24" t="s">
        <v>27</v>
      </c>
      <c r="I8364" s="29">
        <v>3511697</v>
      </c>
      <c r="J8364" s="29">
        <f t="shared" ref="J8364" si="7260">SUM(J8365,J8373,J8375)</f>
        <v>3209877</v>
      </c>
      <c r="K8364" s="29">
        <f t="shared" ref="K8364" si="7261">SUM(K8365,K8373,K8375)</f>
        <v>1707740</v>
      </c>
      <c r="L8364" s="29">
        <f t="shared" ref="L8364:L8398" si="7262">M8364+N8364+O8364</f>
        <v>745852</v>
      </c>
      <c r="M8364" s="29">
        <f t="shared" ref="M8364:O8364" si="7263">SUM(M8365,M8373,M8375)</f>
        <v>245036</v>
      </c>
      <c r="N8364" s="29">
        <f t="shared" si="7263"/>
        <v>234830</v>
      </c>
      <c r="O8364" s="29">
        <f t="shared" si="7263"/>
        <v>265986</v>
      </c>
      <c r="P8364" s="29">
        <f t="shared" ref="P8364:P8398" si="7264">SUM(K8364+L8364)</f>
        <v>2453592</v>
      </c>
      <c r="Q8364" s="29">
        <f t="shared" si="7249"/>
        <v>76.43881681447607</v>
      </c>
    </row>
    <row r="8365" spans="1:17">
      <c r="A8365" s="12" t="s">
        <v>2624</v>
      </c>
      <c r="B8365" s="12" t="s">
        <v>129</v>
      </c>
      <c r="C8365" s="12" t="s">
        <v>1005</v>
      </c>
      <c r="D8365" s="12" t="s">
        <v>2801</v>
      </c>
      <c r="E8365" s="18" t="s">
        <v>2</v>
      </c>
      <c r="F8365" s="18" t="s">
        <v>0</v>
      </c>
      <c r="G8365" s="81" t="s">
        <v>0</v>
      </c>
      <c r="H8365" s="18" t="s">
        <v>3</v>
      </c>
      <c r="I8365" s="3">
        <v>2727618</v>
      </c>
      <c r="J8365" s="3">
        <f t="shared" ref="J8365" si="7265">SUM(J8366:J8367)</f>
        <v>2616825</v>
      </c>
      <c r="K8365" s="3">
        <f t="shared" ref="K8365" si="7266">SUM(K8366:K8367)</f>
        <v>1308734</v>
      </c>
      <c r="L8365" s="3">
        <f t="shared" si="7262"/>
        <v>644052</v>
      </c>
      <c r="M8365" s="3">
        <f t="shared" ref="M8365:O8365" si="7267">SUM(M8366:M8367)</f>
        <v>218086</v>
      </c>
      <c r="N8365" s="3">
        <f t="shared" si="7267"/>
        <v>207880</v>
      </c>
      <c r="O8365" s="3">
        <f t="shared" si="7267"/>
        <v>218086</v>
      </c>
      <c r="P8365" s="3">
        <f t="shared" si="7264"/>
        <v>1952786</v>
      </c>
      <c r="Q8365" s="3">
        <f t="shared" si="7249"/>
        <v>74.624248851184163</v>
      </c>
    </row>
    <row r="8366" spans="1:17">
      <c r="A8366" s="12" t="s">
        <v>2624</v>
      </c>
      <c r="B8366" s="12" t="s">
        <v>129</v>
      </c>
      <c r="C8366" s="12" t="s">
        <v>1005</v>
      </c>
      <c r="D8366" s="12" t="s">
        <v>2801</v>
      </c>
      <c r="E8366" s="11">
        <v>6111</v>
      </c>
      <c r="F8366" s="12"/>
      <c r="G8366" s="84" t="s">
        <v>3110</v>
      </c>
      <c r="H8366" s="13" t="s">
        <v>4</v>
      </c>
      <c r="I8366" s="2">
        <v>2573599</v>
      </c>
      <c r="J8366" s="2">
        <v>2458599</v>
      </c>
      <c r="K8366" s="2">
        <v>1199160</v>
      </c>
      <c r="L8366" s="2">
        <f t="shared" si="7262"/>
        <v>614640</v>
      </c>
      <c r="M8366" s="2">
        <v>204880</v>
      </c>
      <c r="N8366" s="2">
        <v>204880</v>
      </c>
      <c r="O8366" s="2">
        <v>204880</v>
      </c>
      <c r="P8366" s="2">
        <f t="shared" si="7264"/>
        <v>1813800</v>
      </c>
      <c r="Q8366" s="2">
        <f t="shared" si="7249"/>
        <v>73.77372235163196</v>
      </c>
    </row>
    <row r="8367" spans="1:17">
      <c r="A8367" s="17" t="s">
        <v>2624</v>
      </c>
      <c r="B8367" s="17" t="s">
        <v>129</v>
      </c>
      <c r="C8367" s="17" t="s">
        <v>1005</v>
      </c>
      <c r="D8367" s="17" t="s">
        <v>2801</v>
      </c>
      <c r="E8367" s="17" t="s">
        <v>91</v>
      </c>
      <c r="F8367" s="12" t="s">
        <v>0</v>
      </c>
      <c r="G8367" s="84" t="s">
        <v>0</v>
      </c>
      <c r="H8367" s="18" t="s">
        <v>5</v>
      </c>
      <c r="I8367" s="3">
        <v>154019</v>
      </c>
      <c r="J8367" s="3">
        <f t="shared" ref="J8367:K8367" si="7268">SUM(J8368:J8372)</f>
        <v>158226</v>
      </c>
      <c r="K8367" s="3">
        <f t="shared" si="7268"/>
        <v>109574</v>
      </c>
      <c r="L8367" s="3">
        <f t="shared" si="7262"/>
        <v>29412</v>
      </c>
      <c r="M8367" s="3">
        <f t="shared" ref="M8367:O8367" si="7269">SUM(M8368:M8372)</f>
        <v>13206</v>
      </c>
      <c r="N8367" s="3">
        <f t="shared" si="7269"/>
        <v>3000</v>
      </c>
      <c r="O8367" s="3">
        <f t="shared" si="7269"/>
        <v>13206</v>
      </c>
      <c r="P8367" s="3">
        <f t="shared" si="7264"/>
        <v>138986</v>
      </c>
      <c r="Q8367" s="3">
        <f t="shared" si="7249"/>
        <v>87.840177973278728</v>
      </c>
    </row>
    <row r="8368" spans="1:17">
      <c r="A8368" s="12" t="s">
        <v>2624</v>
      </c>
      <c r="B8368" s="12" t="s">
        <v>129</v>
      </c>
      <c r="C8368" s="12" t="s">
        <v>1005</v>
      </c>
      <c r="D8368" s="12" t="s">
        <v>2801</v>
      </c>
      <c r="E8368" s="11">
        <v>6112</v>
      </c>
      <c r="F8368" s="12" t="s">
        <v>2803</v>
      </c>
      <c r="G8368" s="84" t="s">
        <v>3110</v>
      </c>
      <c r="H8368" s="13" t="s">
        <v>9</v>
      </c>
      <c r="I8368" s="2">
        <v>24886</v>
      </c>
      <c r="J8368" s="2">
        <v>24886</v>
      </c>
      <c r="K8368" s="2">
        <v>13164</v>
      </c>
      <c r="L8368" s="2">
        <f t="shared" si="7262"/>
        <v>4412</v>
      </c>
      <c r="M8368" s="2">
        <v>2206</v>
      </c>
      <c r="N8368" s="2"/>
      <c r="O8368" s="2">
        <v>2206</v>
      </c>
      <c r="P8368" s="2">
        <f t="shared" si="7264"/>
        <v>17576</v>
      </c>
      <c r="Q8368" s="2">
        <f t="shared" si="7249"/>
        <v>70.626054809933294</v>
      </c>
    </row>
    <row r="8369" spans="1:17">
      <c r="A8369" s="12" t="s">
        <v>2624</v>
      </c>
      <c r="B8369" s="12" t="s">
        <v>129</v>
      </c>
      <c r="C8369" s="12" t="s">
        <v>1005</v>
      </c>
      <c r="D8369" s="12" t="s">
        <v>2801</v>
      </c>
      <c r="E8369" s="11">
        <v>6112</v>
      </c>
      <c r="F8369" s="12" t="s">
        <v>2804</v>
      </c>
      <c r="G8369" s="84" t="s">
        <v>3110</v>
      </c>
      <c r="H8369" s="13" t="s">
        <v>10</v>
      </c>
      <c r="I8369" s="2">
        <v>97433</v>
      </c>
      <c r="J8369" s="2">
        <v>97433</v>
      </c>
      <c r="K8369" s="2">
        <v>60503</v>
      </c>
      <c r="L8369" s="2">
        <f t="shared" si="7262"/>
        <v>25000</v>
      </c>
      <c r="M8369" s="2">
        <v>11000</v>
      </c>
      <c r="N8369" s="2">
        <v>3000</v>
      </c>
      <c r="O8369" s="2">
        <v>11000</v>
      </c>
      <c r="P8369" s="2">
        <f t="shared" si="7264"/>
        <v>85503</v>
      </c>
      <c r="Q8369" s="2">
        <f t="shared" si="7249"/>
        <v>87.755688524421913</v>
      </c>
    </row>
    <row r="8370" spans="1:17">
      <c r="A8370" s="12" t="s">
        <v>2624</v>
      </c>
      <c r="B8370" s="12" t="s">
        <v>129</v>
      </c>
      <c r="C8370" s="12" t="s">
        <v>1005</v>
      </c>
      <c r="D8370" s="12" t="s">
        <v>2801</v>
      </c>
      <c r="E8370" s="11">
        <v>6112</v>
      </c>
      <c r="F8370" s="12" t="s">
        <v>2805</v>
      </c>
      <c r="G8370" s="84" t="s">
        <v>3110</v>
      </c>
      <c r="H8370" s="13" t="s">
        <v>7</v>
      </c>
      <c r="I8370" s="2">
        <v>18900</v>
      </c>
      <c r="J8370" s="2">
        <v>24013</v>
      </c>
      <c r="K8370" s="2">
        <v>24013</v>
      </c>
      <c r="L8370" s="2">
        <f t="shared" si="7262"/>
        <v>0</v>
      </c>
      <c r="M8370" s="2"/>
      <c r="N8370" s="2"/>
      <c r="O8370" s="2"/>
      <c r="P8370" s="2">
        <f t="shared" si="7264"/>
        <v>24013</v>
      </c>
      <c r="Q8370" s="2">
        <f t="shared" si="7249"/>
        <v>100</v>
      </c>
    </row>
    <row r="8371" spans="1:17">
      <c r="A8371" s="12" t="s">
        <v>2624</v>
      </c>
      <c r="B8371" s="12" t="s">
        <v>129</v>
      </c>
      <c r="C8371" s="12" t="s">
        <v>1005</v>
      </c>
      <c r="D8371" s="12" t="s">
        <v>2801</v>
      </c>
      <c r="E8371" s="11">
        <v>6112</v>
      </c>
      <c r="F8371" s="12" t="s">
        <v>2806</v>
      </c>
      <c r="G8371" s="84" t="s">
        <v>3110</v>
      </c>
      <c r="H8371" s="13" t="s">
        <v>8</v>
      </c>
      <c r="I8371" s="2">
        <v>2000</v>
      </c>
      <c r="J8371" s="2">
        <v>0</v>
      </c>
      <c r="K8371" s="2">
        <v>0</v>
      </c>
      <c r="L8371" s="2">
        <f t="shared" si="7262"/>
        <v>0</v>
      </c>
      <c r="M8371" s="2"/>
      <c r="N8371" s="2"/>
      <c r="O8371" s="2"/>
      <c r="P8371" s="2">
        <f t="shared" si="7264"/>
        <v>0</v>
      </c>
      <c r="Q8371" s="2" t="str">
        <f t="shared" si="7249"/>
        <v>-</v>
      </c>
    </row>
    <row r="8372" spans="1:17">
      <c r="A8372" s="12" t="s">
        <v>2624</v>
      </c>
      <c r="B8372" s="12" t="s">
        <v>129</v>
      </c>
      <c r="C8372" s="12" t="s">
        <v>1005</v>
      </c>
      <c r="D8372" s="12" t="s">
        <v>2801</v>
      </c>
      <c r="E8372" s="11">
        <v>6112</v>
      </c>
      <c r="F8372" s="12" t="s">
        <v>2807</v>
      </c>
      <c r="G8372" s="84" t="s">
        <v>3110</v>
      </c>
      <c r="H8372" s="13" t="s">
        <v>6</v>
      </c>
      <c r="I8372" s="2">
        <v>10800</v>
      </c>
      <c r="J8372" s="2">
        <v>11894</v>
      </c>
      <c r="K8372" s="2">
        <v>11894</v>
      </c>
      <c r="L8372" s="2">
        <f t="shared" si="7262"/>
        <v>0</v>
      </c>
      <c r="M8372" s="2"/>
      <c r="N8372" s="2"/>
      <c r="O8372" s="2"/>
      <c r="P8372" s="2">
        <f t="shared" si="7264"/>
        <v>11894</v>
      </c>
      <c r="Q8372" s="2">
        <f t="shared" si="7249"/>
        <v>100</v>
      </c>
    </row>
    <row r="8373" spans="1:17">
      <c r="A8373" s="12" t="s">
        <v>2624</v>
      </c>
      <c r="B8373" s="12" t="s">
        <v>129</v>
      </c>
      <c r="C8373" s="12" t="s">
        <v>1005</v>
      </c>
      <c r="D8373" s="12" t="s">
        <v>2801</v>
      </c>
      <c r="E8373" s="18" t="s">
        <v>13</v>
      </c>
      <c r="F8373" s="18" t="s">
        <v>0</v>
      </c>
      <c r="G8373" s="81" t="s">
        <v>0</v>
      </c>
      <c r="H8373" s="18" t="s">
        <v>14</v>
      </c>
      <c r="I8373" s="3">
        <v>271271</v>
      </c>
      <c r="J8373" s="3">
        <f t="shared" ref="J8373:K8373" si="7270">SUM(J8374)</f>
        <v>256664</v>
      </c>
      <c r="K8373" s="3">
        <f t="shared" si="7270"/>
        <v>124390</v>
      </c>
      <c r="L8373" s="3">
        <f t="shared" si="7262"/>
        <v>68000</v>
      </c>
      <c r="M8373" s="3">
        <f t="shared" ref="M8373:O8373" si="7271">SUM(M8374)</f>
        <v>22500</v>
      </c>
      <c r="N8373" s="3">
        <f t="shared" si="7271"/>
        <v>22500</v>
      </c>
      <c r="O8373" s="3">
        <f t="shared" si="7271"/>
        <v>23000</v>
      </c>
      <c r="P8373" s="3">
        <f t="shared" si="7264"/>
        <v>192390</v>
      </c>
      <c r="Q8373" s="3">
        <f t="shared" si="7249"/>
        <v>74.957921640744317</v>
      </c>
    </row>
    <row r="8374" spans="1:17">
      <c r="A8374" s="12" t="s">
        <v>2624</v>
      </c>
      <c r="B8374" s="12" t="s">
        <v>129</v>
      </c>
      <c r="C8374" s="12" t="s">
        <v>1005</v>
      </c>
      <c r="D8374" s="12" t="s">
        <v>2801</v>
      </c>
      <c r="E8374" s="11">
        <v>6121</v>
      </c>
      <c r="F8374" s="12"/>
      <c r="G8374" s="84" t="s">
        <v>3110</v>
      </c>
      <c r="H8374" s="13" t="s">
        <v>15</v>
      </c>
      <c r="I8374" s="2">
        <v>271271</v>
      </c>
      <c r="J8374" s="2">
        <v>256664</v>
      </c>
      <c r="K8374" s="2">
        <v>124390</v>
      </c>
      <c r="L8374" s="2">
        <f t="shared" si="7262"/>
        <v>68000</v>
      </c>
      <c r="M8374" s="2">
        <v>22500</v>
      </c>
      <c r="N8374" s="2">
        <v>22500</v>
      </c>
      <c r="O8374" s="2">
        <v>23000</v>
      </c>
      <c r="P8374" s="2">
        <f t="shared" si="7264"/>
        <v>192390</v>
      </c>
      <c r="Q8374" s="2">
        <f t="shared" si="7249"/>
        <v>74.957921640744317</v>
      </c>
    </row>
    <row r="8375" spans="1:17">
      <c r="A8375" s="12" t="s">
        <v>2624</v>
      </c>
      <c r="B8375" s="12" t="s">
        <v>129</v>
      </c>
      <c r="C8375" s="12" t="s">
        <v>1005</v>
      </c>
      <c r="D8375" s="12" t="s">
        <v>2801</v>
      </c>
      <c r="E8375" s="18" t="s">
        <v>16</v>
      </c>
      <c r="F8375" s="18" t="s">
        <v>0</v>
      </c>
      <c r="G8375" s="81" t="s">
        <v>0</v>
      </c>
      <c r="H8375" s="18" t="s">
        <v>17</v>
      </c>
      <c r="I8375" s="3">
        <v>512808</v>
      </c>
      <c r="J8375" s="3">
        <f t="shared" ref="J8375:K8375" si="7272">SUM(J8376:J8384)</f>
        <v>336388</v>
      </c>
      <c r="K8375" s="3">
        <f t="shared" si="7272"/>
        <v>274616</v>
      </c>
      <c r="L8375" s="3">
        <f t="shared" si="7262"/>
        <v>33800</v>
      </c>
      <c r="M8375" s="3">
        <f t="shared" ref="M8375:O8375" si="7273">SUM(M8376:M8384)</f>
        <v>4450</v>
      </c>
      <c r="N8375" s="3">
        <f t="shared" si="7273"/>
        <v>4450</v>
      </c>
      <c r="O8375" s="3">
        <f t="shared" si="7273"/>
        <v>24900</v>
      </c>
      <c r="P8375" s="3">
        <f t="shared" si="7264"/>
        <v>308416</v>
      </c>
      <c r="Q8375" s="3">
        <f t="shared" si="7249"/>
        <v>91.684602304481729</v>
      </c>
    </row>
    <row r="8376" spans="1:17">
      <c r="A8376" s="12" t="s">
        <v>2624</v>
      </c>
      <c r="B8376" s="12" t="s">
        <v>129</v>
      </c>
      <c r="C8376" s="12" t="s">
        <v>1005</v>
      </c>
      <c r="D8376" s="12" t="s">
        <v>2801</v>
      </c>
      <c r="E8376" s="11">
        <v>6131</v>
      </c>
      <c r="F8376" s="12"/>
      <c r="G8376" s="84" t="s">
        <v>3110</v>
      </c>
      <c r="H8376" s="13" t="s">
        <v>18</v>
      </c>
      <c r="I8376" s="2">
        <v>9970</v>
      </c>
      <c r="J8376" s="2">
        <v>0</v>
      </c>
      <c r="K8376" s="2">
        <v>0</v>
      </c>
      <c r="L8376" s="2">
        <f t="shared" si="7262"/>
        <v>0</v>
      </c>
      <c r="M8376" s="2"/>
      <c r="N8376" s="2"/>
      <c r="O8376" s="2"/>
      <c r="P8376" s="2">
        <f t="shared" si="7264"/>
        <v>0</v>
      </c>
      <c r="Q8376" s="2" t="str">
        <f t="shared" si="7249"/>
        <v>-</v>
      </c>
    </row>
    <row r="8377" spans="1:17">
      <c r="A8377" s="12" t="s">
        <v>2624</v>
      </c>
      <c r="B8377" s="12" t="s">
        <v>129</v>
      </c>
      <c r="C8377" s="12" t="s">
        <v>1005</v>
      </c>
      <c r="D8377" s="12" t="s">
        <v>2801</v>
      </c>
      <c r="E8377" s="11">
        <v>6132</v>
      </c>
      <c r="F8377" s="12"/>
      <c r="G8377" s="84" t="s">
        <v>3110</v>
      </c>
      <c r="H8377" s="13" t="s">
        <v>19</v>
      </c>
      <c r="I8377" s="2">
        <v>44500</v>
      </c>
      <c r="J8377" s="2">
        <v>44000</v>
      </c>
      <c r="K8377" s="2">
        <v>23700</v>
      </c>
      <c r="L8377" s="2">
        <f t="shared" si="7262"/>
        <v>9500</v>
      </c>
      <c r="M8377" s="2">
        <v>3000</v>
      </c>
      <c r="N8377" s="2">
        <v>3000</v>
      </c>
      <c r="O8377" s="2">
        <v>3500</v>
      </c>
      <c r="P8377" s="2">
        <f t="shared" si="7264"/>
        <v>33200</v>
      </c>
      <c r="Q8377" s="2">
        <f t="shared" si="7249"/>
        <v>75.454545454545453</v>
      </c>
    </row>
    <row r="8378" spans="1:17">
      <c r="A8378" s="12" t="s">
        <v>2624</v>
      </c>
      <c r="B8378" s="12" t="s">
        <v>129</v>
      </c>
      <c r="C8378" s="12" t="s">
        <v>1005</v>
      </c>
      <c r="D8378" s="12" t="s">
        <v>2801</v>
      </c>
      <c r="E8378" s="11">
        <v>6133</v>
      </c>
      <c r="F8378" s="12"/>
      <c r="G8378" s="84" t="s">
        <v>3110</v>
      </c>
      <c r="H8378" s="13" t="s">
        <v>20</v>
      </c>
      <c r="I8378" s="2">
        <v>15500</v>
      </c>
      <c r="J8378" s="2">
        <v>15000</v>
      </c>
      <c r="K8378" s="2">
        <v>8600</v>
      </c>
      <c r="L8378" s="2">
        <f t="shared" si="7262"/>
        <v>550</v>
      </c>
      <c r="M8378" s="2">
        <v>200</v>
      </c>
      <c r="N8378" s="2">
        <v>200</v>
      </c>
      <c r="O8378" s="2">
        <v>150</v>
      </c>
      <c r="P8378" s="2">
        <f t="shared" si="7264"/>
        <v>9150</v>
      </c>
      <c r="Q8378" s="2">
        <f t="shared" si="7249"/>
        <v>61</v>
      </c>
    </row>
    <row r="8379" spans="1:17">
      <c r="A8379" s="12" t="s">
        <v>2624</v>
      </c>
      <c r="B8379" s="12" t="s">
        <v>129</v>
      </c>
      <c r="C8379" s="12" t="s">
        <v>1005</v>
      </c>
      <c r="D8379" s="12" t="s">
        <v>2801</v>
      </c>
      <c r="E8379" s="11">
        <v>6134</v>
      </c>
      <c r="F8379" s="12"/>
      <c r="G8379" s="84" t="s">
        <v>3110</v>
      </c>
      <c r="H8379" s="13" t="s">
        <v>21</v>
      </c>
      <c r="I8379" s="2">
        <v>7000</v>
      </c>
      <c r="J8379" s="2">
        <v>0</v>
      </c>
      <c r="K8379" s="2">
        <v>0</v>
      </c>
      <c r="L8379" s="2">
        <f t="shared" si="7262"/>
        <v>0</v>
      </c>
      <c r="M8379" s="2"/>
      <c r="N8379" s="2"/>
      <c r="O8379" s="2"/>
      <c r="P8379" s="2">
        <f t="shared" si="7264"/>
        <v>0</v>
      </c>
      <c r="Q8379" s="2" t="str">
        <f t="shared" si="7249"/>
        <v>-</v>
      </c>
    </row>
    <row r="8380" spans="1:17">
      <c r="A8380" s="12" t="s">
        <v>2624</v>
      </c>
      <c r="B8380" s="12" t="s">
        <v>129</v>
      </c>
      <c r="C8380" s="12" t="s">
        <v>1005</v>
      </c>
      <c r="D8380" s="12" t="s">
        <v>2801</v>
      </c>
      <c r="E8380" s="11">
        <v>6135</v>
      </c>
      <c r="F8380" s="12"/>
      <c r="G8380" s="84" t="s">
        <v>3110</v>
      </c>
      <c r="H8380" s="13" t="s">
        <v>22</v>
      </c>
      <c r="I8380" s="2">
        <v>2000</v>
      </c>
      <c r="J8380" s="2">
        <v>0</v>
      </c>
      <c r="K8380" s="2">
        <v>0</v>
      </c>
      <c r="L8380" s="2">
        <f t="shared" si="7262"/>
        <v>0</v>
      </c>
      <c r="M8380" s="2"/>
      <c r="N8380" s="2"/>
      <c r="O8380" s="2"/>
      <c r="P8380" s="2">
        <f t="shared" si="7264"/>
        <v>0</v>
      </c>
      <c r="Q8380" s="2" t="str">
        <f t="shared" si="7249"/>
        <v>-</v>
      </c>
    </row>
    <row r="8381" spans="1:17">
      <c r="A8381" s="12" t="s">
        <v>2624</v>
      </c>
      <c r="B8381" s="12" t="s">
        <v>129</v>
      </c>
      <c r="C8381" s="12" t="s">
        <v>1005</v>
      </c>
      <c r="D8381" s="12" t="s">
        <v>2801</v>
      </c>
      <c r="E8381" s="11">
        <v>6136</v>
      </c>
      <c r="F8381" s="12"/>
      <c r="G8381" s="84" t="s">
        <v>3110</v>
      </c>
      <c r="H8381" s="13" t="s">
        <v>23</v>
      </c>
      <c r="I8381" s="2">
        <v>3600</v>
      </c>
      <c r="J8381" s="2">
        <v>0</v>
      </c>
      <c r="K8381" s="2">
        <v>0</v>
      </c>
      <c r="L8381" s="2">
        <f t="shared" si="7262"/>
        <v>0</v>
      </c>
      <c r="M8381" s="2"/>
      <c r="N8381" s="2"/>
      <c r="O8381" s="2"/>
      <c r="P8381" s="2">
        <f t="shared" si="7264"/>
        <v>0</v>
      </c>
      <c r="Q8381" s="2" t="str">
        <f t="shared" si="7249"/>
        <v>-</v>
      </c>
    </row>
    <row r="8382" spans="1:17">
      <c r="A8382" s="12" t="s">
        <v>2624</v>
      </c>
      <c r="B8382" s="12" t="s">
        <v>129</v>
      </c>
      <c r="C8382" s="12" t="s">
        <v>1005</v>
      </c>
      <c r="D8382" s="12" t="s">
        <v>2801</v>
      </c>
      <c r="E8382" s="11">
        <v>6137</v>
      </c>
      <c r="F8382" s="12"/>
      <c r="G8382" s="84" t="s">
        <v>3110</v>
      </c>
      <c r="H8382" s="13" t="s">
        <v>24</v>
      </c>
      <c r="I8382" s="2">
        <v>15000</v>
      </c>
      <c r="J8382" s="2">
        <v>14500</v>
      </c>
      <c r="K8382" s="2">
        <v>8700</v>
      </c>
      <c r="L8382" s="2">
        <f t="shared" si="7262"/>
        <v>1800</v>
      </c>
      <c r="M8382" s="2">
        <v>600</v>
      </c>
      <c r="N8382" s="2">
        <v>600</v>
      </c>
      <c r="O8382" s="2">
        <v>600</v>
      </c>
      <c r="P8382" s="2">
        <f t="shared" si="7264"/>
        <v>10500</v>
      </c>
      <c r="Q8382" s="2">
        <f t="shared" si="7249"/>
        <v>72.41379310344827</v>
      </c>
    </row>
    <row r="8383" spans="1:17">
      <c r="A8383" s="12" t="s">
        <v>2624</v>
      </c>
      <c r="B8383" s="12" t="s">
        <v>129</v>
      </c>
      <c r="C8383" s="12" t="s">
        <v>1005</v>
      </c>
      <c r="D8383" s="12" t="s">
        <v>2801</v>
      </c>
      <c r="E8383" s="11">
        <v>6138</v>
      </c>
      <c r="F8383" s="12"/>
      <c r="G8383" s="84" t="s">
        <v>3110</v>
      </c>
      <c r="H8383" s="13" t="s">
        <v>25</v>
      </c>
      <c r="I8383" s="2">
        <v>6500</v>
      </c>
      <c r="J8383" s="2">
        <v>0</v>
      </c>
      <c r="K8383" s="2">
        <v>0</v>
      </c>
      <c r="L8383" s="2">
        <f t="shared" si="7262"/>
        <v>0</v>
      </c>
      <c r="M8383" s="2"/>
      <c r="N8383" s="2"/>
      <c r="O8383" s="2"/>
      <c r="P8383" s="2">
        <f t="shared" si="7264"/>
        <v>0</v>
      </c>
      <c r="Q8383" s="2" t="str">
        <f t="shared" si="7249"/>
        <v>-</v>
      </c>
    </row>
    <row r="8384" spans="1:17">
      <c r="A8384" s="17" t="s">
        <v>2624</v>
      </c>
      <c r="B8384" s="17" t="s">
        <v>129</v>
      </c>
      <c r="C8384" s="17" t="s">
        <v>1005</v>
      </c>
      <c r="D8384" s="17" t="s">
        <v>2801</v>
      </c>
      <c r="E8384" s="17" t="s">
        <v>99</v>
      </c>
      <c r="F8384" s="12" t="s">
        <v>0</v>
      </c>
      <c r="G8384" s="84" t="s">
        <v>0</v>
      </c>
      <c r="H8384" s="18" t="s">
        <v>26</v>
      </c>
      <c r="I8384" s="3">
        <v>408738</v>
      </c>
      <c r="J8384" s="3">
        <f t="shared" ref="J8384:K8384" si="7274">SUM(J8385:J8388)</f>
        <v>262888</v>
      </c>
      <c r="K8384" s="3">
        <f t="shared" si="7274"/>
        <v>233616</v>
      </c>
      <c r="L8384" s="3">
        <f t="shared" si="7262"/>
        <v>21950</v>
      </c>
      <c r="M8384" s="3">
        <f t="shared" ref="M8384:O8384" si="7275">SUM(M8385:M8388)</f>
        <v>650</v>
      </c>
      <c r="N8384" s="3">
        <f t="shared" si="7275"/>
        <v>650</v>
      </c>
      <c r="O8384" s="3">
        <f t="shared" si="7275"/>
        <v>20650</v>
      </c>
      <c r="P8384" s="3">
        <f t="shared" si="7264"/>
        <v>255566</v>
      </c>
      <c r="Q8384" s="3">
        <f t="shared" si="7249"/>
        <v>97.214783481939079</v>
      </c>
    </row>
    <row r="8385" spans="1:17">
      <c r="A8385" s="12" t="s">
        <v>2624</v>
      </c>
      <c r="B8385" s="12" t="s">
        <v>129</v>
      </c>
      <c r="C8385" s="12" t="s">
        <v>1005</v>
      </c>
      <c r="D8385" s="12" t="s">
        <v>2801</v>
      </c>
      <c r="E8385" s="11">
        <v>6139</v>
      </c>
      <c r="F8385" s="12"/>
      <c r="G8385" s="84" t="s">
        <v>3110</v>
      </c>
      <c r="H8385" s="13" t="s">
        <v>26</v>
      </c>
      <c r="I8385" s="2">
        <v>395000</v>
      </c>
      <c r="J8385" s="2">
        <v>250000</v>
      </c>
      <c r="K8385" s="2">
        <v>230000</v>
      </c>
      <c r="L8385" s="2">
        <f t="shared" si="7262"/>
        <v>20000</v>
      </c>
      <c r="M8385" s="2">
        <v>0</v>
      </c>
      <c r="N8385" s="2">
        <v>0</v>
      </c>
      <c r="O8385" s="2">
        <v>20000</v>
      </c>
      <c r="P8385" s="2">
        <f t="shared" si="7264"/>
        <v>250000</v>
      </c>
      <c r="Q8385" s="2">
        <f t="shared" si="7249"/>
        <v>100</v>
      </c>
    </row>
    <row r="8386" spans="1:17">
      <c r="A8386" s="12" t="s">
        <v>2624</v>
      </c>
      <c r="B8386" s="12" t="s">
        <v>129</v>
      </c>
      <c r="C8386" s="12" t="s">
        <v>1005</v>
      </c>
      <c r="D8386" s="12" t="s">
        <v>2801</v>
      </c>
      <c r="E8386" s="11">
        <v>6139</v>
      </c>
      <c r="F8386" s="12" t="s">
        <v>2808</v>
      </c>
      <c r="G8386" s="84" t="s">
        <v>3110</v>
      </c>
      <c r="H8386" s="13" t="s">
        <v>108</v>
      </c>
      <c r="I8386" s="2">
        <v>7188</v>
      </c>
      <c r="J8386" s="2">
        <v>6888</v>
      </c>
      <c r="K8386" s="2">
        <v>3616</v>
      </c>
      <c r="L8386" s="2">
        <f t="shared" si="7262"/>
        <v>1950</v>
      </c>
      <c r="M8386" s="2">
        <v>650</v>
      </c>
      <c r="N8386" s="2">
        <v>650</v>
      </c>
      <c r="O8386" s="2">
        <v>650</v>
      </c>
      <c r="P8386" s="2">
        <f t="shared" si="7264"/>
        <v>5566</v>
      </c>
      <c r="Q8386" s="2">
        <f t="shared" si="7249"/>
        <v>80.807200929152145</v>
      </c>
    </row>
    <row r="8387" spans="1:17" ht="22.5">
      <c r="A8387" s="12" t="s">
        <v>2624</v>
      </c>
      <c r="B8387" s="12" t="s">
        <v>129</v>
      </c>
      <c r="C8387" s="12" t="s">
        <v>1005</v>
      </c>
      <c r="D8387" s="12" t="s">
        <v>2801</v>
      </c>
      <c r="E8387" s="11">
        <v>6139</v>
      </c>
      <c r="F8387" s="12" t="s">
        <v>2809</v>
      </c>
      <c r="G8387" s="84" t="s">
        <v>3110</v>
      </c>
      <c r="H8387" s="13" t="s">
        <v>114</v>
      </c>
      <c r="I8387" s="2">
        <v>6500</v>
      </c>
      <c r="J8387" s="2">
        <v>6000</v>
      </c>
      <c r="K8387" s="2">
        <v>0</v>
      </c>
      <c r="L8387" s="2">
        <f t="shared" si="7262"/>
        <v>0</v>
      </c>
      <c r="M8387" s="2"/>
      <c r="N8387" s="2"/>
      <c r="O8387" s="2"/>
      <c r="P8387" s="2">
        <f t="shared" si="7264"/>
        <v>0</v>
      </c>
      <c r="Q8387" s="2">
        <f t="shared" si="7249"/>
        <v>0</v>
      </c>
    </row>
    <row r="8388" spans="1:17">
      <c r="A8388" s="12" t="s">
        <v>2624</v>
      </c>
      <c r="B8388" s="12" t="s">
        <v>129</v>
      </c>
      <c r="C8388" s="12" t="s">
        <v>1005</v>
      </c>
      <c r="D8388" s="12" t="s">
        <v>2801</v>
      </c>
      <c r="E8388" s="11">
        <v>6139</v>
      </c>
      <c r="F8388" s="12" t="s">
        <v>2810</v>
      </c>
      <c r="G8388" s="84" t="s">
        <v>3110</v>
      </c>
      <c r="H8388" s="13" t="s">
        <v>2799</v>
      </c>
      <c r="I8388" s="2">
        <v>50</v>
      </c>
      <c r="J8388" s="2">
        <v>0</v>
      </c>
      <c r="K8388" s="2">
        <v>0</v>
      </c>
      <c r="L8388" s="2">
        <f t="shared" si="7262"/>
        <v>0</v>
      </c>
      <c r="M8388" s="2"/>
      <c r="N8388" s="2"/>
      <c r="O8388" s="2"/>
      <c r="P8388" s="2">
        <f t="shared" si="7264"/>
        <v>0</v>
      </c>
      <c r="Q8388" s="2" t="str">
        <f t="shared" si="7249"/>
        <v>-</v>
      </c>
    </row>
    <row r="8389" spans="1:17" ht="22.5">
      <c r="A8389" s="17" t="s">
        <v>0</v>
      </c>
      <c r="B8389" s="17" t="s">
        <v>0</v>
      </c>
      <c r="C8389" s="17" t="s">
        <v>0</v>
      </c>
      <c r="D8389" s="18" t="s">
        <v>0</v>
      </c>
      <c r="E8389" s="18" t="s">
        <v>0</v>
      </c>
      <c r="F8389" s="18" t="s">
        <v>0</v>
      </c>
      <c r="G8389" s="81" t="s">
        <v>0</v>
      </c>
      <c r="H8389" s="24" t="s">
        <v>36</v>
      </c>
      <c r="I8389" s="29">
        <v>10200</v>
      </c>
      <c r="J8389" s="29">
        <f t="shared" ref="J8389:K8389" si="7276">SUM(J8390)</f>
        <v>0</v>
      </c>
      <c r="K8389" s="29">
        <f t="shared" si="7276"/>
        <v>0</v>
      </c>
      <c r="L8389" s="29">
        <f t="shared" si="7262"/>
        <v>0</v>
      </c>
      <c r="M8389" s="29">
        <f t="shared" ref="M8389:O8389" si="7277">SUM(M8390)</f>
        <v>0</v>
      </c>
      <c r="N8389" s="29">
        <f t="shared" si="7277"/>
        <v>0</v>
      </c>
      <c r="O8389" s="29">
        <f t="shared" si="7277"/>
        <v>0</v>
      </c>
      <c r="P8389" s="29">
        <f t="shared" si="7264"/>
        <v>0</v>
      </c>
      <c r="Q8389" s="29" t="str">
        <f t="shared" si="7249"/>
        <v>-</v>
      </c>
    </row>
    <row r="8390" spans="1:17">
      <c r="A8390" s="12" t="s">
        <v>2624</v>
      </c>
      <c r="B8390" s="12" t="s">
        <v>129</v>
      </c>
      <c r="C8390" s="12" t="s">
        <v>1005</v>
      </c>
      <c r="D8390" s="12" t="s">
        <v>2801</v>
      </c>
      <c r="E8390" s="18" t="s">
        <v>28</v>
      </c>
      <c r="F8390" s="18" t="s">
        <v>0</v>
      </c>
      <c r="G8390" s="81" t="s">
        <v>0</v>
      </c>
      <c r="H8390" s="18" t="s">
        <v>29</v>
      </c>
      <c r="I8390" s="3">
        <v>10200</v>
      </c>
      <c r="J8390" s="3">
        <f t="shared" ref="J8390" si="7278">SUM(J8391:J8392)</f>
        <v>0</v>
      </c>
      <c r="K8390" s="3">
        <f t="shared" ref="K8390" si="7279">SUM(K8391:K8392)</f>
        <v>0</v>
      </c>
      <c r="L8390" s="3">
        <f t="shared" si="7262"/>
        <v>0</v>
      </c>
      <c r="M8390" s="3">
        <f t="shared" ref="M8390:O8390" si="7280">SUM(M8391:M8392)</f>
        <v>0</v>
      </c>
      <c r="N8390" s="3">
        <f t="shared" si="7280"/>
        <v>0</v>
      </c>
      <c r="O8390" s="3">
        <f t="shared" si="7280"/>
        <v>0</v>
      </c>
      <c r="P8390" s="3">
        <f t="shared" si="7264"/>
        <v>0</v>
      </c>
      <c r="Q8390" s="3" t="str">
        <f t="shared" si="7249"/>
        <v>-</v>
      </c>
    </row>
    <row r="8391" spans="1:17">
      <c r="A8391" s="12" t="s">
        <v>2624</v>
      </c>
      <c r="B8391" s="12" t="s">
        <v>129</v>
      </c>
      <c r="C8391" s="12" t="s">
        <v>1005</v>
      </c>
      <c r="D8391" s="12" t="s">
        <v>2801</v>
      </c>
      <c r="E8391" s="11">
        <v>6142</v>
      </c>
      <c r="F8391" s="12"/>
      <c r="G8391" s="84" t="s">
        <v>3110</v>
      </c>
      <c r="H8391" s="13" t="s">
        <v>31</v>
      </c>
      <c r="I8391" s="2">
        <v>10100</v>
      </c>
      <c r="J8391" s="2">
        <v>0</v>
      </c>
      <c r="K8391" s="2">
        <v>0</v>
      </c>
      <c r="L8391" s="2">
        <f t="shared" si="7262"/>
        <v>0</v>
      </c>
      <c r="M8391" s="2"/>
      <c r="N8391" s="2"/>
      <c r="O8391" s="2"/>
      <c r="P8391" s="2">
        <f t="shared" si="7264"/>
        <v>0</v>
      </c>
      <c r="Q8391" s="2" t="str">
        <f t="shared" si="7249"/>
        <v>-</v>
      </c>
    </row>
    <row r="8392" spans="1:17">
      <c r="A8392" s="12" t="s">
        <v>2624</v>
      </c>
      <c r="B8392" s="12" t="s">
        <v>129</v>
      </c>
      <c r="C8392" s="12" t="s">
        <v>1005</v>
      </c>
      <c r="D8392" s="12" t="s">
        <v>2801</v>
      </c>
      <c r="E8392" s="11">
        <v>6148</v>
      </c>
      <c r="F8392" s="12"/>
      <c r="G8392" s="84" t="s">
        <v>3110</v>
      </c>
      <c r="H8392" s="13" t="s">
        <v>35</v>
      </c>
      <c r="I8392" s="2">
        <v>100</v>
      </c>
      <c r="J8392" s="2">
        <v>0</v>
      </c>
      <c r="K8392" s="2">
        <v>0</v>
      </c>
      <c r="L8392" s="2">
        <f t="shared" si="7262"/>
        <v>0</v>
      </c>
      <c r="M8392" s="2"/>
      <c r="N8392" s="2"/>
      <c r="O8392" s="2"/>
      <c r="P8392" s="2">
        <f t="shared" si="7264"/>
        <v>0</v>
      </c>
      <c r="Q8392" s="2" t="str">
        <f t="shared" si="7249"/>
        <v>-</v>
      </c>
    </row>
    <row r="8393" spans="1:17" ht="22.5">
      <c r="A8393" s="17" t="s">
        <v>0</v>
      </c>
      <c r="B8393" s="17" t="s">
        <v>0</v>
      </c>
      <c r="C8393" s="17" t="s">
        <v>0</v>
      </c>
      <c r="D8393" s="18" t="s">
        <v>0</v>
      </c>
      <c r="E8393" s="18" t="s">
        <v>0</v>
      </c>
      <c r="F8393" s="18" t="s">
        <v>0</v>
      </c>
      <c r="G8393" s="81" t="s">
        <v>0</v>
      </c>
      <c r="H8393" s="24" t="s">
        <v>58</v>
      </c>
      <c r="I8393" s="29">
        <v>2503100</v>
      </c>
      <c r="J8393" s="29">
        <f t="shared" ref="J8393:K8393" si="7281">SUM(J8394)</f>
        <v>100</v>
      </c>
      <c r="K8393" s="29">
        <f t="shared" si="7281"/>
        <v>0</v>
      </c>
      <c r="L8393" s="29">
        <f t="shared" si="7262"/>
        <v>0</v>
      </c>
      <c r="M8393" s="29">
        <f t="shared" ref="M8393:O8393" si="7282">SUM(M8394)</f>
        <v>0</v>
      </c>
      <c r="N8393" s="29">
        <f t="shared" si="7282"/>
        <v>0</v>
      </c>
      <c r="O8393" s="29">
        <f t="shared" si="7282"/>
        <v>0</v>
      </c>
      <c r="P8393" s="29">
        <f t="shared" si="7264"/>
        <v>0</v>
      </c>
      <c r="Q8393" s="29">
        <f t="shared" si="7249"/>
        <v>0</v>
      </c>
    </row>
    <row r="8394" spans="1:17">
      <c r="A8394" s="12" t="s">
        <v>2624</v>
      </c>
      <c r="B8394" s="12" t="s">
        <v>129</v>
      </c>
      <c r="C8394" s="12" t="s">
        <v>1005</v>
      </c>
      <c r="D8394" s="12" t="s">
        <v>2801</v>
      </c>
      <c r="E8394" s="18" t="s">
        <v>50</v>
      </c>
      <c r="F8394" s="18" t="s">
        <v>0</v>
      </c>
      <c r="G8394" s="81" t="s">
        <v>0</v>
      </c>
      <c r="H8394" s="18" t="s">
        <v>51</v>
      </c>
      <c r="I8394" s="3">
        <v>2503100</v>
      </c>
      <c r="J8394" s="3">
        <f t="shared" ref="J8394" si="7283">SUM(J8395:J8396)</f>
        <v>100</v>
      </c>
      <c r="K8394" s="3">
        <f t="shared" ref="K8394" si="7284">SUM(K8395:K8396)</f>
        <v>0</v>
      </c>
      <c r="L8394" s="3">
        <f t="shared" si="7262"/>
        <v>0</v>
      </c>
      <c r="M8394" s="3">
        <f t="shared" ref="M8394:O8394" si="7285">SUM(M8395:M8396)</f>
        <v>0</v>
      </c>
      <c r="N8394" s="3">
        <f t="shared" si="7285"/>
        <v>0</v>
      </c>
      <c r="O8394" s="3">
        <f t="shared" si="7285"/>
        <v>0</v>
      </c>
      <c r="P8394" s="3">
        <f t="shared" si="7264"/>
        <v>0</v>
      </c>
      <c r="Q8394" s="3">
        <f t="shared" si="7249"/>
        <v>0</v>
      </c>
    </row>
    <row r="8395" spans="1:17">
      <c r="A8395" s="12" t="s">
        <v>2624</v>
      </c>
      <c r="B8395" s="12" t="s">
        <v>129</v>
      </c>
      <c r="C8395" s="12" t="s">
        <v>1005</v>
      </c>
      <c r="D8395" s="12" t="s">
        <v>2801</v>
      </c>
      <c r="E8395" s="11">
        <v>8213</v>
      </c>
      <c r="F8395" s="12"/>
      <c r="G8395" s="84" t="s">
        <v>3110</v>
      </c>
      <c r="H8395" s="13" t="s">
        <v>54</v>
      </c>
      <c r="I8395" s="2">
        <v>13000</v>
      </c>
      <c r="J8395" s="2">
        <v>0</v>
      </c>
      <c r="K8395" s="2">
        <v>0</v>
      </c>
      <c r="L8395" s="2">
        <f t="shared" si="7262"/>
        <v>0</v>
      </c>
      <c r="M8395" s="2"/>
      <c r="N8395" s="2"/>
      <c r="O8395" s="2"/>
      <c r="P8395" s="2">
        <f t="shared" si="7264"/>
        <v>0</v>
      </c>
      <c r="Q8395" s="2" t="str">
        <f t="shared" si="7249"/>
        <v>-</v>
      </c>
    </row>
    <row r="8396" spans="1:17">
      <c r="A8396" s="12" t="s">
        <v>2624</v>
      </c>
      <c r="B8396" s="12" t="s">
        <v>129</v>
      </c>
      <c r="C8396" s="12" t="s">
        <v>1005</v>
      </c>
      <c r="D8396" s="12" t="s">
        <v>2801</v>
      </c>
      <c r="E8396" s="11">
        <v>8216</v>
      </c>
      <c r="F8396" s="12"/>
      <c r="G8396" s="84" t="s">
        <v>3110</v>
      </c>
      <c r="H8396" s="13" t="s">
        <v>57</v>
      </c>
      <c r="I8396" s="2">
        <v>2490100</v>
      </c>
      <c r="J8396" s="2">
        <v>100</v>
      </c>
      <c r="K8396" s="2">
        <v>0</v>
      </c>
      <c r="L8396" s="2">
        <f t="shared" si="7262"/>
        <v>0</v>
      </c>
      <c r="M8396" s="2"/>
      <c r="N8396" s="2"/>
      <c r="O8396" s="2"/>
      <c r="P8396" s="2">
        <f t="shared" si="7264"/>
        <v>0</v>
      </c>
      <c r="Q8396" s="2">
        <f t="shared" si="7249"/>
        <v>0</v>
      </c>
    </row>
    <row r="8397" spans="1:17">
      <c r="A8397" s="13" t="s">
        <v>0</v>
      </c>
      <c r="B8397" s="13" t="s">
        <v>0</v>
      </c>
      <c r="C8397" s="13" t="s">
        <v>0</v>
      </c>
      <c r="D8397" s="13" t="s">
        <v>0</v>
      </c>
      <c r="E8397" s="13" t="s">
        <v>0</v>
      </c>
      <c r="F8397" s="13" t="s">
        <v>0</v>
      </c>
      <c r="G8397" s="84" t="s">
        <v>0</v>
      </c>
      <c r="H8397" s="24" t="s">
        <v>2811</v>
      </c>
      <c r="I8397" s="29">
        <v>6024997</v>
      </c>
      <c r="J8397" s="29">
        <f t="shared" ref="J8397:K8397" si="7286">SUM(J8393,J8389,J8364)</f>
        <v>3209977</v>
      </c>
      <c r="K8397" s="29">
        <f t="shared" si="7286"/>
        <v>1707740</v>
      </c>
      <c r="L8397" s="29">
        <f t="shared" si="7262"/>
        <v>745852</v>
      </c>
      <c r="M8397" s="29">
        <f t="shared" ref="M8397:O8397" si="7287">SUM(M8393,M8389,M8364)</f>
        <v>245036</v>
      </c>
      <c r="N8397" s="29">
        <f t="shared" si="7287"/>
        <v>234830</v>
      </c>
      <c r="O8397" s="29">
        <f t="shared" si="7287"/>
        <v>265986</v>
      </c>
      <c r="P8397" s="29">
        <f t="shared" si="7264"/>
        <v>2453592</v>
      </c>
      <c r="Q8397" s="29">
        <f t="shared" si="7249"/>
        <v>76.436435525862024</v>
      </c>
    </row>
    <row r="8398" spans="1:17" ht="15.75" thickBot="1">
      <c r="A8398" s="13" t="s">
        <v>0</v>
      </c>
      <c r="B8398" s="13" t="s">
        <v>0</v>
      </c>
      <c r="C8398" s="13" t="s">
        <v>0</v>
      </c>
      <c r="D8398" s="13" t="s">
        <v>0</v>
      </c>
      <c r="E8398" s="13" t="s">
        <v>0</v>
      </c>
      <c r="F8398" s="13" t="s">
        <v>0</v>
      </c>
      <c r="G8398" s="84" t="s">
        <v>0</v>
      </c>
      <c r="H8398" s="18" t="s">
        <v>125</v>
      </c>
      <c r="I8398" s="3">
        <v>42</v>
      </c>
      <c r="J8398" s="3">
        <v>42</v>
      </c>
      <c r="K8398" s="3">
        <v>0</v>
      </c>
      <c r="L8398" s="3">
        <f t="shared" si="7262"/>
        <v>0</v>
      </c>
      <c r="M8398" s="3"/>
      <c r="N8398" s="3"/>
      <c r="O8398" s="3"/>
      <c r="P8398" s="3">
        <f t="shared" si="7264"/>
        <v>0</v>
      </c>
      <c r="Q8398" s="3">
        <f t="shared" si="7249"/>
        <v>0</v>
      </c>
    </row>
    <row r="8399" spans="1:17" ht="45.75" thickBot="1">
      <c r="A8399" s="109" t="s">
        <v>0</v>
      </c>
      <c r="B8399" s="109" t="s">
        <v>0</v>
      </c>
      <c r="C8399" s="109" t="s">
        <v>0</v>
      </c>
      <c r="D8399" s="109" t="s">
        <v>0</v>
      </c>
      <c r="E8399" s="109" t="s">
        <v>0</v>
      </c>
      <c r="F8399" s="109" t="s">
        <v>0</v>
      </c>
      <c r="G8399" s="121" t="s">
        <v>0</v>
      </c>
      <c r="H8399" s="1" t="s">
        <v>126</v>
      </c>
      <c r="I8399" s="1" t="s">
        <v>3016</v>
      </c>
      <c r="J8399" s="1" t="s">
        <v>3199</v>
      </c>
      <c r="K8399" s="1" t="s">
        <v>3198</v>
      </c>
      <c r="L8399" s="1" t="s">
        <v>3191</v>
      </c>
      <c r="M8399" s="1" t="s">
        <v>3193</v>
      </c>
      <c r="N8399" s="1" t="s">
        <v>3194</v>
      </c>
      <c r="O8399" s="1" t="s">
        <v>3195</v>
      </c>
      <c r="P8399" s="1" t="s">
        <v>3192</v>
      </c>
      <c r="Q8399" s="1" t="s">
        <v>3185</v>
      </c>
    </row>
    <row r="8400" spans="1:17">
      <c r="A8400" s="110"/>
      <c r="B8400" s="110"/>
      <c r="C8400" s="110"/>
      <c r="D8400" s="110"/>
      <c r="E8400" s="110"/>
      <c r="F8400" s="110"/>
      <c r="G8400" s="122"/>
      <c r="H8400" s="26" t="s">
        <v>0</v>
      </c>
      <c r="I8400" s="28">
        <v>1</v>
      </c>
      <c r="J8400" s="28">
        <v>2</v>
      </c>
      <c r="K8400" s="28">
        <v>3</v>
      </c>
      <c r="L8400" s="28" t="s">
        <v>3186</v>
      </c>
      <c r="M8400" s="28">
        <v>5</v>
      </c>
      <c r="N8400" s="28">
        <v>6</v>
      </c>
      <c r="O8400" s="28">
        <v>7</v>
      </c>
      <c r="P8400" s="28" t="s">
        <v>3187</v>
      </c>
      <c r="Q8400" s="28">
        <v>9</v>
      </c>
    </row>
    <row r="8401" spans="1:17">
      <c r="A8401" s="110"/>
      <c r="B8401" s="110"/>
      <c r="C8401" s="110"/>
      <c r="D8401" s="110"/>
      <c r="E8401" s="110"/>
      <c r="F8401" s="110"/>
      <c r="G8401" s="122"/>
      <c r="H8401" s="8" t="s">
        <v>2657</v>
      </c>
      <c r="I8401" s="9">
        <v>6024997</v>
      </c>
      <c r="J8401" s="9">
        <f t="shared" ref="J8401" si="7288">SUM(J8397)</f>
        <v>3209977</v>
      </c>
      <c r="K8401" s="9">
        <f t="shared" ref="K8401" si="7289">SUM(K8397)</f>
        <v>1707740</v>
      </c>
      <c r="L8401" s="9">
        <f t="shared" ref="L8401:L8402" si="7290">M8401+N8401+O8401</f>
        <v>745852</v>
      </c>
      <c r="M8401" s="9">
        <f t="shared" ref="M8401:O8401" si="7291">SUM(M8397)</f>
        <v>245036</v>
      </c>
      <c r="N8401" s="9">
        <f t="shared" si="7291"/>
        <v>234830</v>
      </c>
      <c r="O8401" s="9">
        <f t="shared" si="7291"/>
        <v>265986</v>
      </c>
      <c r="P8401" s="9">
        <f t="shared" ref="P8401:P8402" si="7292">SUM(K8401+L8401)</f>
        <v>2453592</v>
      </c>
      <c r="Q8401" s="9">
        <f t="shared" si="7249"/>
        <v>76.436435525862024</v>
      </c>
    </row>
    <row r="8402" spans="1:17">
      <c r="A8402" s="110"/>
      <c r="B8402" s="110"/>
      <c r="C8402" s="110"/>
      <c r="D8402" s="110"/>
      <c r="E8402" s="110"/>
      <c r="F8402" s="110"/>
      <c r="G8402" s="122"/>
      <c r="H8402" s="10" t="s">
        <v>68</v>
      </c>
      <c r="I8402" s="9">
        <v>6024997</v>
      </c>
      <c r="J8402" s="9">
        <f t="shared" ref="J8402" si="7293">SUM(J8401)</f>
        <v>3209977</v>
      </c>
      <c r="K8402" s="9">
        <f t="shared" ref="K8402" si="7294">SUM(K8401)</f>
        <v>1707740</v>
      </c>
      <c r="L8402" s="9">
        <f t="shared" si="7290"/>
        <v>745852</v>
      </c>
      <c r="M8402" s="9">
        <f t="shared" ref="M8402:O8402" si="7295">SUM(M8401)</f>
        <v>245036</v>
      </c>
      <c r="N8402" s="9">
        <f t="shared" si="7295"/>
        <v>234830</v>
      </c>
      <c r="O8402" s="9">
        <f t="shared" si="7295"/>
        <v>265986</v>
      </c>
      <c r="P8402" s="9">
        <f t="shared" si="7292"/>
        <v>2453592</v>
      </c>
      <c r="Q8402" s="9">
        <f t="shared" si="7249"/>
        <v>76.436435525862024</v>
      </c>
    </row>
    <row r="8403" spans="1:17">
      <c r="A8403" s="111"/>
      <c r="B8403" s="111"/>
      <c r="C8403" s="111"/>
      <c r="D8403" s="111"/>
      <c r="E8403" s="111"/>
      <c r="F8403" s="111"/>
      <c r="G8403" s="123"/>
      <c r="Q8403" t="str">
        <f t="shared" si="7249"/>
        <v>-</v>
      </c>
    </row>
    <row r="8404" spans="1:17" ht="15.75" thickBot="1">
      <c r="A8404" s="13" t="s">
        <v>0</v>
      </c>
      <c r="B8404" s="13" t="s">
        <v>0</v>
      </c>
      <c r="C8404" s="13" t="s">
        <v>0</v>
      </c>
      <c r="D8404" s="13" t="s">
        <v>0</v>
      </c>
      <c r="E8404" s="13" t="s">
        <v>0</v>
      </c>
      <c r="F8404" s="13" t="s">
        <v>0</v>
      </c>
      <c r="G8404" s="84" t="s">
        <v>0</v>
      </c>
      <c r="H8404" s="27" t="s">
        <v>0</v>
      </c>
      <c r="I8404" s="27"/>
      <c r="J8404" s="27"/>
      <c r="K8404" s="27"/>
      <c r="L8404" s="27"/>
      <c r="M8404" s="27"/>
      <c r="N8404" s="27"/>
      <c r="O8404" s="27"/>
      <c r="P8404" s="27"/>
      <c r="Q8404" s="27" t="str">
        <f t="shared" si="7249"/>
        <v>-</v>
      </c>
    </row>
    <row r="8405" spans="1:17" ht="45.75" thickBot="1">
      <c r="A8405" s="1" t="s">
        <v>82</v>
      </c>
      <c r="B8405" s="1" t="s">
        <v>83</v>
      </c>
      <c r="C8405" s="1" t="s">
        <v>84</v>
      </c>
      <c r="D8405" s="19" t="s">
        <v>0</v>
      </c>
      <c r="E8405" s="1" t="s">
        <v>85</v>
      </c>
      <c r="F8405" s="1" t="s">
        <v>86</v>
      </c>
      <c r="G8405" s="82" t="s">
        <v>87</v>
      </c>
      <c r="H8405" s="1" t="s">
        <v>1</v>
      </c>
      <c r="I8405" s="1" t="s">
        <v>3016</v>
      </c>
      <c r="J8405" s="1" t="s">
        <v>3199</v>
      </c>
      <c r="K8405" s="1" t="s">
        <v>3198</v>
      </c>
      <c r="L8405" s="1" t="s">
        <v>3191</v>
      </c>
      <c r="M8405" s="1" t="s">
        <v>3193</v>
      </c>
      <c r="N8405" s="1" t="s">
        <v>3194</v>
      </c>
      <c r="O8405" s="1" t="s">
        <v>3195</v>
      </c>
      <c r="P8405" s="1" t="s">
        <v>3192</v>
      </c>
      <c r="Q8405" s="1" t="s">
        <v>3185</v>
      </c>
    </row>
    <row r="8406" spans="1:17">
      <c r="A8406" s="20" t="s">
        <v>0</v>
      </c>
      <c r="B8406" s="20" t="s">
        <v>0</v>
      </c>
      <c r="C8406" s="20" t="s">
        <v>0</v>
      </c>
      <c r="D8406" s="21" t="s">
        <v>0</v>
      </c>
      <c r="E8406" s="21" t="s">
        <v>0</v>
      </c>
      <c r="F8406" s="22" t="s">
        <v>0</v>
      </c>
      <c r="G8406" s="83" t="s">
        <v>0</v>
      </c>
      <c r="H8406" s="23" t="s">
        <v>0</v>
      </c>
      <c r="I8406" s="28">
        <v>1</v>
      </c>
      <c r="J8406" s="28">
        <v>2</v>
      </c>
      <c r="K8406" s="28">
        <v>3</v>
      </c>
      <c r="L8406" s="28" t="s">
        <v>3186</v>
      </c>
      <c r="M8406" s="28">
        <v>5</v>
      </c>
      <c r="N8406" s="28">
        <v>6</v>
      </c>
      <c r="O8406" s="28">
        <v>7</v>
      </c>
      <c r="P8406" s="28" t="s">
        <v>3187</v>
      </c>
      <c r="Q8406" s="28">
        <v>9</v>
      </c>
    </row>
    <row r="8407" spans="1:17">
      <c r="A8407" s="17" t="s">
        <v>2624</v>
      </c>
      <c r="B8407" s="17" t="s">
        <v>129</v>
      </c>
      <c r="C8407" s="12" t="s">
        <v>1016</v>
      </c>
      <c r="D8407" s="12" t="s">
        <v>2812</v>
      </c>
      <c r="E8407" s="18" t="s">
        <v>0</v>
      </c>
      <c r="F8407" s="18" t="s">
        <v>0</v>
      </c>
      <c r="G8407" s="81" t="s">
        <v>0</v>
      </c>
      <c r="H8407" s="18" t="s">
        <v>2813</v>
      </c>
      <c r="I8407" s="11"/>
      <c r="J8407" s="11"/>
      <c r="K8407" s="11"/>
      <c r="L8407" s="11"/>
      <c r="M8407" s="11"/>
      <c r="N8407" s="11"/>
      <c r="O8407" s="11"/>
      <c r="P8407" s="11"/>
      <c r="Q8407" s="11" t="str">
        <f t="shared" si="7249"/>
        <v>-</v>
      </c>
    </row>
    <row r="8408" spans="1:17" ht="22.5">
      <c r="A8408" s="17" t="s">
        <v>0</v>
      </c>
      <c r="B8408" s="17" t="s">
        <v>0</v>
      </c>
      <c r="C8408" s="17" t="s">
        <v>0</v>
      </c>
      <c r="D8408" s="18" t="s">
        <v>0</v>
      </c>
      <c r="E8408" s="18" t="s">
        <v>0</v>
      </c>
      <c r="F8408" s="18" t="s">
        <v>0</v>
      </c>
      <c r="G8408" s="81" t="s">
        <v>0</v>
      </c>
      <c r="H8408" s="24" t="s">
        <v>27</v>
      </c>
      <c r="I8408" s="29">
        <v>4025840</v>
      </c>
      <c r="J8408" s="29">
        <f t="shared" ref="J8408" si="7296">SUM(J8409,J8417,J8419)</f>
        <v>3741055</v>
      </c>
      <c r="K8408" s="29">
        <f t="shared" ref="K8408" si="7297">SUM(K8409,K8417,K8419)</f>
        <v>1923359</v>
      </c>
      <c r="L8408" s="29">
        <f t="shared" ref="L8408:L8442" si="7298">M8408+N8408+O8408</f>
        <v>921948</v>
      </c>
      <c r="M8408" s="29">
        <f t="shared" ref="M8408:O8408" si="7299">SUM(M8409,M8417,M8419)</f>
        <v>313746</v>
      </c>
      <c r="N8408" s="29">
        <f t="shared" si="7299"/>
        <v>307651</v>
      </c>
      <c r="O8408" s="29">
        <f t="shared" si="7299"/>
        <v>300551</v>
      </c>
      <c r="P8408" s="29">
        <f t="shared" ref="P8408:P8442" si="7300">SUM(K8408+L8408)</f>
        <v>2845307</v>
      </c>
      <c r="Q8408" s="29">
        <f t="shared" si="7249"/>
        <v>76.056272896281925</v>
      </c>
    </row>
    <row r="8409" spans="1:17">
      <c r="A8409" s="12" t="s">
        <v>2624</v>
      </c>
      <c r="B8409" s="12" t="s">
        <v>129</v>
      </c>
      <c r="C8409" s="12" t="s">
        <v>1016</v>
      </c>
      <c r="D8409" s="12" t="s">
        <v>2812</v>
      </c>
      <c r="E8409" s="18" t="s">
        <v>2</v>
      </c>
      <c r="F8409" s="18" t="s">
        <v>0</v>
      </c>
      <c r="G8409" s="81" t="s">
        <v>0</v>
      </c>
      <c r="H8409" s="18" t="s">
        <v>3</v>
      </c>
      <c r="I8409" s="3">
        <v>3270741</v>
      </c>
      <c r="J8409" s="3">
        <f t="shared" ref="J8409" si="7301">SUM(J8410:J8411)</f>
        <v>3189643</v>
      </c>
      <c r="K8409" s="3">
        <f t="shared" ref="K8409" si="7302">SUM(K8410:K8411)</f>
        <v>1627017</v>
      </c>
      <c r="L8409" s="3">
        <f t="shared" si="7298"/>
        <v>791331</v>
      </c>
      <c r="M8409" s="3">
        <f t="shared" ref="M8409:O8409" si="7303">SUM(M8410:M8411)</f>
        <v>265507</v>
      </c>
      <c r="N8409" s="3">
        <f t="shared" si="7303"/>
        <v>265412</v>
      </c>
      <c r="O8409" s="3">
        <f t="shared" si="7303"/>
        <v>260412</v>
      </c>
      <c r="P8409" s="3">
        <f t="shared" si="7300"/>
        <v>2418348</v>
      </c>
      <c r="Q8409" s="3">
        <f t="shared" si="7249"/>
        <v>75.818767178646638</v>
      </c>
    </row>
    <row r="8410" spans="1:17">
      <c r="A8410" s="12" t="s">
        <v>2624</v>
      </c>
      <c r="B8410" s="12" t="s">
        <v>129</v>
      </c>
      <c r="C8410" s="12" t="s">
        <v>1016</v>
      </c>
      <c r="D8410" s="12" t="s">
        <v>2812</v>
      </c>
      <c r="E8410" s="11">
        <v>6111</v>
      </c>
      <c r="F8410" s="12"/>
      <c r="G8410" s="84" t="s">
        <v>3110</v>
      </c>
      <c r="H8410" s="13" t="s">
        <v>4</v>
      </c>
      <c r="I8410" s="2">
        <v>3014675</v>
      </c>
      <c r="J8410" s="2">
        <v>2931600</v>
      </c>
      <c r="K8410" s="2">
        <v>1474894</v>
      </c>
      <c r="L8410" s="2">
        <f t="shared" si="7298"/>
        <v>732900</v>
      </c>
      <c r="M8410" s="2">
        <v>244300</v>
      </c>
      <c r="N8410" s="2">
        <v>244300</v>
      </c>
      <c r="O8410" s="2">
        <v>244300</v>
      </c>
      <c r="P8410" s="2">
        <f t="shared" si="7300"/>
        <v>2207794</v>
      </c>
      <c r="Q8410" s="2">
        <f t="shared" si="7249"/>
        <v>75.310206030836397</v>
      </c>
    </row>
    <row r="8411" spans="1:17">
      <c r="A8411" s="17" t="s">
        <v>2624</v>
      </c>
      <c r="B8411" s="17" t="s">
        <v>129</v>
      </c>
      <c r="C8411" s="17" t="s">
        <v>1016</v>
      </c>
      <c r="D8411" s="17" t="s">
        <v>2812</v>
      </c>
      <c r="E8411" s="17" t="s">
        <v>91</v>
      </c>
      <c r="F8411" s="12" t="s">
        <v>0</v>
      </c>
      <c r="G8411" s="84" t="s">
        <v>0</v>
      </c>
      <c r="H8411" s="18" t="s">
        <v>5</v>
      </c>
      <c r="I8411" s="3">
        <v>256066</v>
      </c>
      <c r="J8411" s="3">
        <f t="shared" ref="J8411:K8411" si="7304">SUM(J8412:J8416)</f>
        <v>258043</v>
      </c>
      <c r="K8411" s="3">
        <f t="shared" si="7304"/>
        <v>152123</v>
      </c>
      <c r="L8411" s="3">
        <f t="shared" si="7298"/>
        <v>58431</v>
      </c>
      <c r="M8411" s="3">
        <f t="shared" ref="M8411:O8411" si="7305">SUM(M8412:M8416)</f>
        <v>21207</v>
      </c>
      <c r="N8411" s="3">
        <f t="shared" si="7305"/>
        <v>21112</v>
      </c>
      <c r="O8411" s="3">
        <f t="shared" si="7305"/>
        <v>16112</v>
      </c>
      <c r="P8411" s="3">
        <f t="shared" si="7300"/>
        <v>210554</v>
      </c>
      <c r="Q8411" s="3">
        <f t="shared" si="7249"/>
        <v>81.596478106362113</v>
      </c>
    </row>
    <row r="8412" spans="1:17">
      <c r="A8412" s="12" t="s">
        <v>2624</v>
      </c>
      <c r="B8412" s="12" t="s">
        <v>129</v>
      </c>
      <c r="C8412" s="12" t="s">
        <v>1016</v>
      </c>
      <c r="D8412" s="12" t="s">
        <v>2812</v>
      </c>
      <c r="E8412" s="11">
        <v>6112</v>
      </c>
      <c r="F8412" s="12" t="s">
        <v>2814</v>
      </c>
      <c r="G8412" s="84" t="s">
        <v>3110</v>
      </c>
      <c r="H8412" s="13" t="s">
        <v>9</v>
      </c>
      <c r="I8412" s="2">
        <v>43142</v>
      </c>
      <c r="J8412" s="2">
        <v>43142</v>
      </c>
      <c r="K8412" s="2">
        <v>21558</v>
      </c>
      <c r="L8412" s="2">
        <f t="shared" si="7298"/>
        <v>10595</v>
      </c>
      <c r="M8412" s="2">
        <v>3595</v>
      </c>
      <c r="N8412" s="2">
        <v>3500</v>
      </c>
      <c r="O8412" s="2">
        <v>3500</v>
      </c>
      <c r="P8412" s="2">
        <f t="shared" si="7300"/>
        <v>32153</v>
      </c>
      <c r="Q8412" s="2">
        <f t="shared" si="7249"/>
        <v>74.528301886792448</v>
      </c>
    </row>
    <row r="8413" spans="1:17">
      <c r="A8413" s="12" t="s">
        <v>2624</v>
      </c>
      <c r="B8413" s="12" t="s">
        <v>129</v>
      </c>
      <c r="C8413" s="12" t="s">
        <v>1016</v>
      </c>
      <c r="D8413" s="12" t="s">
        <v>2812</v>
      </c>
      <c r="E8413" s="11">
        <v>6112</v>
      </c>
      <c r="F8413" s="12" t="s">
        <v>2815</v>
      </c>
      <c r="G8413" s="84" t="s">
        <v>3110</v>
      </c>
      <c r="H8413" s="13" t="s">
        <v>10</v>
      </c>
      <c r="I8413" s="2">
        <v>143301</v>
      </c>
      <c r="J8413" s="2">
        <v>143301</v>
      </c>
      <c r="K8413" s="2">
        <v>78056</v>
      </c>
      <c r="L8413" s="2">
        <f t="shared" si="7298"/>
        <v>37836</v>
      </c>
      <c r="M8413" s="2">
        <v>12612</v>
      </c>
      <c r="N8413" s="2">
        <v>12612</v>
      </c>
      <c r="O8413" s="2">
        <v>12612</v>
      </c>
      <c r="P8413" s="2">
        <f t="shared" si="7300"/>
        <v>115892</v>
      </c>
      <c r="Q8413" s="2">
        <f t="shared" ref="Q8413:Q8476" si="7306">IF(J8413=0,"-",P8413/J8413*100)</f>
        <v>80.873127193808841</v>
      </c>
    </row>
    <row r="8414" spans="1:17">
      <c r="A8414" s="12" t="s">
        <v>2624</v>
      </c>
      <c r="B8414" s="12" t="s">
        <v>129</v>
      </c>
      <c r="C8414" s="12" t="s">
        <v>1016</v>
      </c>
      <c r="D8414" s="12" t="s">
        <v>2812</v>
      </c>
      <c r="E8414" s="11">
        <v>6112</v>
      </c>
      <c r="F8414" s="12" t="s">
        <v>2816</v>
      </c>
      <c r="G8414" s="84" t="s">
        <v>3110</v>
      </c>
      <c r="H8414" s="13" t="s">
        <v>7</v>
      </c>
      <c r="I8414" s="2">
        <v>35000</v>
      </c>
      <c r="J8414" s="2">
        <v>36977</v>
      </c>
      <c r="K8414" s="2">
        <v>36977</v>
      </c>
      <c r="L8414" s="2">
        <f t="shared" si="7298"/>
        <v>0</v>
      </c>
      <c r="M8414" s="2"/>
      <c r="N8414" s="2"/>
      <c r="O8414" s="2"/>
      <c r="P8414" s="2">
        <f t="shared" si="7300"/>
        <v>36977</v>
      </c>
      <c r="Q8414" s="2">
        <f t="shared" si="7306"/>
        <v>100</v>
      </c>
    </row>
    <row r="8415" spans="1:17">
      <c r="A8415" s="12" t="s">
        <v>2624</v>
      </c>
      <c r="B8415" s="12" t="s">
        <v>129</v>
      </c>
      <c r="C8415" s="12" t="s">
        <v>1016</v>
      </c>
      <c r="D8415" s="12" t="s">
        <v>2812</v>
      </c>
      <c r="E8415" s="11">
        <v>6112</v>
      </c>
      <c r="F8415" s="12" t="s">
        <v>2817</v>
      </c>
      <c r="G8415" s="84" t="s">
        <v>3110</v>
      </c>
      <c r="H8415" s="13" t="s">
        <v>8</v>
      </c>
      <c r="I8415" s="2">
        <v>19623</v>
      </c>
      <c r="J8415" s="2">
        <v>19623</v>
      </c>
      <c r="K8415" s="2">
        <v>5700</v>
      </c>
      <c r="L8415" s="2">
        <f t="shared" si="7298"/>
        <v>10000</v>
      </c>
      <c r="M8415" s="2">
        <v>5000</v>
      </c>
      <c r="N8415" s="2">
        <v>5000</v>
      </c>
      <c r="O8415" s="2"/>
      <c r="P8415" s="2">
        <f t="shared" si="7300"/>
        <v>15700</v>
      </c>
      <c r="Q8415" s="2">
        <f t="shared" si="7306"/>
        <v>80.008153697192071</v>
      </c>
    </row>
    <row r="8416" spans="1:17">
      <c r="A8416" s="12" t="s">
        <v>2624</v>
      </c>
      <c r="B8416" s="12" t="s">
        <v>129</v>
      </c>
      <c r="C8416" s="12" t="s">
        <v>1016</v>
      </c>
      <c r="D8416" s="12" t="s">
        <v>2812</v>
      </c>
      <c r="E8416" s="11">
        <v>6112</v>
      </c>
      <c r="F8416" s="12" t="s">
        <v>2818</v>
      </c>
      <c r="G8416" s="84" t="s">
        <v>3110</v>
      </c>
      <c r="H8416" s="13" t="s">
        <v>6</v>
      </c>
      <c r="I8416" s="2">
        <v>15000</v>
      </c>
      <c r="J8416" s="2">
        <v>15000</v>
      </c>
      <c r="K8416" s="2">
        <v>9832</v>
      </c>
      <c r="L8416" s="2">
        <f t="shared" si="7298"/>
        <v>0</v>
      </c>
      <c r="M8416" s="2"/>
      <c r="N8416" s="2"/>
      <c r="O8416" s="2"/>
      <c r="P8416" s="2">
        <f t="shared" si="7300"/>
        <v>9832</v>
      </c>
      <c r="Q8416" s="2">
        <f t="shared" si="7306"/>
        <v>65.546666666666667</v>
      </c>
    </row>
    <row r="8417" spans="1:17">
      <c r="A8417" s="12" t="s">
        <v>2624</v>
      </c>
      <c r="B8417" s="12" t="s">
        <v>129</v>
      </c>
      <c r="C8417" s="12" t="s">
        <v>1016</v>
      </c>
      <c r="D8417" s="12" t="s">
        <v>2812</v>
      </c>
      <c r="E8417" s="18" t="s">
        <v>13</v>
      </c>
      <c r="F8417" s="18" t="s">
        <v>0</v>
      </c>
      <c r="G8417" s="81" t="s">
        <v>0</v>
      </c>
      <c r="H8417" s="18" t="s">
        <v>14</v>
      </c>
      <c r="I8417" s="3">
        <v>318288</v>
      </c>
      <c r="J8417" s="3">
        <f t="shared" ref="J8417:K8417" si="7307">SUM(J8418)</f>
        <v>308868</v>
      </c>
      <c r="K8417" s="3">
        <f t="shared" si="7307"/>
        <v>154982</v>
      </c>
      <c r="L8417" s="3">
        <f t="shared" si="7298"/>
        <v>77217</v>
      </c>
      <c r="M8417" s="3">
        <f t="shared" ref="M8417:O8417" si="7308">SUM(M8418)</f>
        <v>25739</v>
      </c>
      <c r="N8417" s="3">
        <f t="shared" si="7308"/>
        <v>25739</v>
      </c>
      <c r="O8417" s="3">
        <f t="shared" si="7308"/>
        <v>25739</v>
      </c>
      <c r="P8417" s="3">
        <f t="shared" si="7300"/>
        <v>232199</v>
      </c>
      <c r="Q8417" s="3">
        <f t="shared" si="7306"/>
        <v>75.1774220702695</v>
      </c>
    </row>
    <row r="8418" spans="1:17">
      <c r="A8418" s="12" t="s">
        <v>2624</v>
      </c>
      <c r="B8418" s="12" t="s">
        <v>129</v>
      </c>
      <c r="C8418" s="12" t="s">
        <v>1016</v>
      </c>
      <c r="D8418" s="12" t="s">
        <v>2812</v>
      </c>
      <c r="E8418" s="11">
        <v>6121</v>
      </c>
      <c r="F8418" s="12"/>
      <c r="G8418" s="84" t="s">
        <v>3110</v>
      </c>
      <c r="H8418" s="13" t="s">
        <v>15</v>
      </c>
      <c r="I8418" s="2">
        <v>318288</v>
      </c>
      <c r="J8418" s="2">
        <v>308868</v>
      </c>
      <c r="K8418" s="2">
        <v>154982</v>
      </c>
      <c r="L8418" s="2">
        <f t="shared" si="7298"/>
        <v>77217</v>
      </c>
      <c r="M8418" s="2">
        <v>25739</v>
      </c>
      <c r="N8418" s="2">
        <v>25739</v>
      </c>
      <c r="O8418" s="2">
        <v>25739</v>
      </c>
      <c r="P8418" s="2">
        <f t="shared" si="7300"/>
        <v>232199</v>
      </c>
      <c r="Q8418" s="2">
        <f t="shared" si="7306"/>
        <v>75.1774220702695</v>
      </c>
    </row>
    <row r="8419" spans="1:17">
      <c r="A8419" s="12" t="s">
        <v>2624</v>
      </c>
      <c r="B8419" s="12" t="s">
        <v>129</v>
      </c>
      <c r="C8419" s="12" t="s">
        <v>1016</v>
      </c>
      <c r="D8419" s="12" t="s">
        <v>2812</v>
      </c>
      <c r="E8419" s="18" t="s">
        <v>16</v>
      </c>
      <c r="F8419" s="18" t="s">
        <v>0</v>
      </c>
      <c r="G8419" s="81" t="s">
        <v>0</v>
      </c>
      <c r="H8419" s="18" t="s">
        <v>17</v>
      </c>
      <c r="I8419" s="3">
        <v>436811</v>
      </c>
      <c r="J8419" s="3">
        <f t="shared" ref="J8419:K8419" si="7309">SUM(J8420:J8427)</f>
        <v>242544</v>
      </c>
      <c r="K8419" s="3">
        <f t="shared" si="7309"/>
        <v>141360</v>
      </c>
      <c r="L8419" s="3">
        <f t="shared" si="7298"/>
        <v>53400</v>
      </c>
      <c r="M8419" s="3">
        <f t="shared" ref="M8419:O8419" si="7310">SUM(M8420:M8427)</f>
        <v>22500</v>
      </c>
      <c r="N8419" s="3">
        <f t="shared" si="7310"/>
        <v>16500</v>
      </c>
      <c r="O8419" s="3">
        <f t="shared" si="7310"/>
        <v>14400</v>
      </c>
      <c r="P8419" s="3">
        <f t="shared" si="7300"/>
        <v>194760</v>
      </c>
      <c r="Q8419" s="3">
        <f t="shared" si="7306"/>
        <v>80.298832376805862</v>
      </c>
    </row>
    <row r="8420" spans="1:17">
      <c r="A8420" s="12" t="s">
        <v>2624</v>
      </c>
      <c r="B8420" s="12" t="s">
        <v>129</v>
      </c>
      <c r="C8420" s="12" t="s">
        <v>1016</v>
      </c>
      <c r="D8420" s="12" t="s">
        <v>2812</v>
      </c>
      <c r="E8420" s="11">
        <v>6131</v>
      </c>
      <c r="F8420" s="12"/>
      <c r="G8420" s="84" t="s">
        <v>3110</v>
      </c>
      <c r="H8420" s="13" t="s">
        <v>18</v>
      </c>
      <c r="I8420" s="2">
        <v>47500</v>
      </c>
      <c r="J8420" s="2">
        <v>10000</v>
      </c>
      <c r="K8420" s="2">
        <v>7500</v>
      </c>
      <c r="L8420" s="2">
        <f t="shared" si="7298"/>
        <v>1000</v>
      </c>
      <c r="M8420" s="2">
        <v>1000</v>
      </c>
      <c r="N8420" s="2"/>
      <c r="O8420" s="2"/>
      <c r="P8420" s="2">
        <f t="shared" si="7300"/>
        <v>8500</v>
      </c>
      <c r="Q8420" s="2">
        <f t="shared" si="7306"/>
        <v>85</v>
      </c>
    </row>
    <row r="8421" spans="1:17">
      <c r="A8421" s="12" t="s">
        <v>2624</v>
      </c>
      <c r="B8421" s="12" t="s">
        <v>129</v>
      </c>
      <c r="C8421" s="12" t="s">
        <v>1016</v>
      </c>
      <c r="D8421" s="12" t="s">
        <v>2812</v>
      </c>
      <c r="E8421" s="11">
        <v>6132</v>
      </c>
      <c r="F8421" s="12"/>
      <c r="G8421" s="84" t="s">
        <v>3110</v>
      </c>
      <c r="H8421" s="13" t="s">
        <v>19</v>
      </c>
      <c r="I8421" s="2">
        <v>57500</v>
      </c>
      <c r="J8421" s="2">
        <v>57500</v>
      </c>
      <c r="K8421" s="2">
        <v>42000</v>
      </c>
      <c r="L8421" s="2">
        <f t="shared" si="7298"/>
        <v>12000</v>
      </c>
      <c r="M8421" s="2">
        <v>4000</v>
      </c>
      <c r="N8421" s="2">
        <v>5000</v>
      </c>
      <c r="O8421" s="2">
        <v>3000</v>
      </c>
      <c r="P8421" s="2">
        <f t="shared" si="7300"/>
        <v>54000</v>
      </c>
      <c r="Q8421" s="2">
        <f t="shared" si="7306"/>
        <v>93.913043478260875</v>
      </c>
    </row>
    <row r="8422" spans="1:17">
      <c r="A8422" s="12" t="s">
        <v>2624</v>
      </c>
      <c r="B8422" s="12" t="s">
        <v>129</v>
      </c>
      <c r="C8422" s="12" t="s">
        <v>1016</v>
      </c>
      <c r="D8422" s="12" t="s">
        <v>2812</v>
      </c>
      <c r="E8422" s="11">
        <v>6133</v>
      </c>
      <c r="F8422" s="12"/>
      <c r="G8422" s="84" t="s">
        <v>3110</v>
      </c>
      <c r="H8422" s="13" t="s">
        <v>20</v>
      </c>
      <c r="I8422" s="2">
        <v>10000</v>
      </c>
      <c r="J8422" s="2">
        <v>10000</v>
      </c>
      <c r="K8422" s="2">
        <v>5950</v>
      </c>
      <c r="L8422" s="2">
        <f t="shared" si="7298"/>
        <v>1200</v>
      </c>
      <c r="M8422" s="2">
        <v>500</v>
      </c>
      <c r="N8422" s="2">
        <v>400</v>
      </c>
      <c r="O8422" s="2">
        <v>300</v>
      </c>
      <c r="P8422" s="2">
        <f t="shared" si="7300"/>
        <v>7150</v>
      </c>
      <c r="Q8422" s="2">
        <f t="shared" si="7306"/>
        <v>71.5</v>
      </c>
    </row>
    <row r="8423" spans="1:17">
      <c r="A8423" s="12" t="s">
        <v>2624</v>
      </c>
      <c r="B8423" s="12" t="s">
        <v>129</v>
      </c>
      <c r="C8423" s="12" t="s">
        <v>1016</v>
      </c>
      <c r="D8423" s="12" t="s">
        <v>2812</v>
      </c>
      <c r="E8423" s="11">
        <v>6134</v>
      </c>
      <c r="F8423" s="12"/>
      <c r="G8423" s="84" t="s">
        <v>3110</v>
      </c>
      <c r="H8423" s="13" t="s">
        <v>21</v>
      </c>
      <c r="I8423" s="2">
        <v>92350</v>
      </c>
      <c r="J8423" s="2">
        <v>61300</v>
      </c>
      <c r="K8423" s="2">
        <v>32000</v>
      </c>
      <c r="L8423" s="2">
        <f t="shared" si="7298"/>
        <v>15000</v>
      </c>
      <c r="M8423" s="2">
        <v>5000</v>
      </c>
      <c r="N8423" s="2">
        <v>5000</v>
      </c>
      <c r="O8423" s="2">
        <v>5000</v>
      </c>
      <c r="P8423" s="2">
        <f t="shared" si="7300"/>
        <v>47000</v>
      </c>
      <c r="Q8423" s="2">
        <f t="shared" si="7306"/>
        <v>76.672104404567705</v>
      </c>
    </row>
    <row r="8424" spans="1:17">
      <c r="A8424" s="12" t="s">
        <v>2624</v>
      </c>
      <c r="B8424" s="12" t="s">
        <v>129</v>
      </c>
      <c r="C8424" s="12" t="s">
        <v>1016</v>
      </c>
      <c r="D8424" s="12" t="s">
        <v>2812</v>
      </c>
      <c r="E8424" s="11">
        <v>6135</v>
      </c>
      <c r="F8424" s="12"/>
      <c r="G8424" s="84" t="s">
        <v>3110</v>
      </c>
      <c r="H8424" s="13" t="s">
        <v>22</v>
      </c>
      <c r="I8424" s="2">
        <v>10</v>
      </c>
      <c r="J8424" s="2">
        <v>0</v>
      </c>
      <c r="K8424" s="2">
        <v>0</v>
      </c>
      <c r="L8424" s="2">
        <f t="shared" si="7298"/>
        <v>0</v>
      </c>
      <c r="M8424" s="2"/>
      <c r="N8424" s="2"/>
      <c r="O8424" s="2"/>
      <c r="P8424" s="2">
        <f t="shared" si="7300"/>
        <v>0</v>
      </c>
      <c r="Q8424" s="2" t="str">
        <f t="shared" si="7306"/>
        <v>-</v>
      </c>
    </row>
    <row r="8425" spans="1:17">
      <c r="A8425" s="12" t="s">
        <v>2624</v>
      </c>
      <c r="B8425" s="12" t="s">
        <v>129</v>
      </c>
      <c r="C8425" s="12" t="s">
        <v>1016</v>
      </c>
      <c r="D8425" s="12" t="s">
        <v>2812</v>
      </c>
      <c r="E8425" s="11">
        <v>6137</v>
      </c>
      <c r="F8425" s="12"/>
      <c r="G8425" s="84" t="s">
        <v>3110</v>
      </c>
      <c r="H8425" s="13" t="s">
        <v>24</v>
      </c>
      <c r="I8425" s="2">
        <v>32241</v>
      </c>
      <c r="J8425" s="2">
        <v>13944</v>
      </c>
      <c r="K8425" s="2">
        <v>6600</v>
      </c>
      <c r="L8425" s="2">
        <f t="shared" si="7298"/>
        <v>700</v>
      </c>
      <c r="M8425" s="2">
        <v>500</v>
      </c>
      <c r="N8425" s="2">
        <v>100</v>
      </c>
      <c r="O8425" s="2">
        <v>100</v>
      </c>
      <c r="P8425" s="2">
        <f t="shared" si="7300"/>
        <v>7300</v>
      </c>
      <c r="Q8425" s="2">
        <f t="shared" si="7306"/>
        <v>52.35226620768789</v>
      </c>
    </row>
    <row r="8426" spans="1:17">
      <c r="A8426" s="12" t="s">
        <v>2624</v>
      </c>
      <c r="B8426" s="12" t="s">
        <v>129</v>
      </c>
      <c r="C8426" s="12" t="s">
        <v>1016</v>
      </c>
      <c r="D8426" s="12" t="s">
        <v>2812</v>
      </c>
      <c r="E8426" s="11">
        <v>6138</v>
      </c>
      <c r="F8426" s="12"/>
      <c r="G8426" s="84" t="s">
        <v>3110</v>
      </c>
      <c r="H8426" s="13" t="s">
        <v>25</v>
      </c>
      <c r="I8426" s="2">
        <v>10</v>
      </c>
      <c r="J8426" s="2">
        <v>0</v>
      </c>
      <c r="K8426" s="2">
        <v>0</v>
      </c>
      <c r="L8426" s="2">
        <f t="shared" si="7298"/>
        <v>0</v>
      </c>
      <c r="M8426" s="2"/>
      <c r="N8426" s="2"/>
      <c r="O8426" s="2"/>
      <c r="P8426" s="2">
        <f t="shared" si="7300"/>
        <v>0</v>
      </c>
      <c r="Q8426" s="2" t="str">
        <f t="shared" si="7306"/>
        <v>-</v>
      </c>
    </row>
    <row r="8427" spans="1:17">
      <c r="A8427" s="17" t="s">
        <v>2624</v>
      </c>
      <c r="B8427" s="17" t="s">
        <v>129</v>
      </c>
      <c r="C8427" s="17" t="s">
        <v>1016</v>
      </c>
      <c r="D8427" s="17" t="s">
        <v>2812</v>
      </c>
      <c r="E8427" s="17" t="s">
        <v>99</v>
      </c>
      <c r="F8427" s="12" t="s">
        <v>0</v>
      </c>
      <c r="G8427" s="84" t="s">
        <v>0</v>
      </c>
      <c r="H8427" s="18" t="s">
        <v>26</v>
      </c>
      <c r="I8427" s="3">
        <v>197200</v>
      </c>
      <c r="J8427" s="3">
        <f t="shared" ref="J8427:K8427" si="7311">SUM(J8428:J8430)</f>
        <v>89800</v>
      </c>
      <c r="K8427" s="3">
        <f t="shared" si="7311"/>
        <v>47310</v>
      </c>
      <c r="L8427" s="3">
        <f t="shared" si="7298"/>
        <v>23500</v>
      </c>
      <c r="M8427" s="3">
        <f t="shared" ref="M8427:O8427" si="7312">SUM(M8428:M8430)</f>
        <v>11500</v>
      </c>
      <c r="N8427" s="3">
        <f t="shared" si="7312"/>
        <v>6000</v>
      </c>
      <c r="O8427" s="3">
        <f t="shared" si="7312"/>
        <v>6000</v>
      </c>
      <c r="P8427" s="3">
        <f t="shared" si="7300"/>
        <v>70810</v>
      </c>
      <c r="Q8427" s="3">
        <f t="shared" si="7306"/>
        <v>78.853006681514486</v>
      </c>
    </row>
    <row r="8428" spans="1:17">
      <c r="A8428" s="12" t="s">
        <v>2624</v>
      </c>
      <c r="B8428" s="12" t="s">
        <v>129</v>
      </c>
      <c r="C8428" s="12" t="s">
        <v>1016</v>
      </c>
      <c r="D8428" s="12" t="s">
        <v>2812</v>
      </c>
      <c r="E8428" s="11">
        <v>6139</v>
      </c>
      <c r="F8428" s="12"/>
      <c r="G8428" s="84" t="s">
        <v>3110</v>
      </c>
      <c r="H8428" s="13" t="s">
        <v>26</v>
      </c>
      <c r="I8428" s="2">
        <v>179000</v>
      </c>
      <c r="J8428" s="2">
        <v>72000</v>
      </c>
      <c r="K8428" s="2">
        <v>41500</v>
      </c>
      <c r="L8428" s="2">
        <f t="shared" si="7298"/>
        <v>20000</v>
      </c>
      <c r="M8428" s="2">
        <v>10000</v>
      </c>
      <c r="N8428" s="2">
        <v>5000</v>
      </c>
      <c r="O8428" s="2">
        <v>5000</v>
      </c>
      <c r="P8428" s="2">
        <f t="shared" si="7300"/>
        <v>61500</v>
      </c>
      <c r="Q8428" s="2">
        <f t="shared" si="7306"/>
        <v>85.416666666666657</v>
      </c>
    </row>
    <row r="8429" spans="1:17">
      <c r="A8429" s="12" t="s">
        <v>2624</v>
      </c>
      <c r="B8429" s="12" t="s">
        <v>129</v>
      </c>
      <c r="C8429" s="12" t="s">
        <v>1016</v>
      </c>
      <c r="D8429" s="12" t="s">
        <v>2812</v>
      </c>
      <c r="E8429" s="11">
        <v>6139</v>
      </c>
      <c r="F8429" s="12" t="s">
        <v>2819</v>
      </c>
      <c r="G8429" s="84" t="s">
        <v>3110</v>
      </c>
      <c r="H8429" s="13" t="s">
        <v>108</v>
      </c>
      <c r="I8429" s="2">
        <v>10400</v>
      </c>
      <c r="J8429" s="2">
        <v>10000</v>
      </c>
      <c r="K8429" s="2">
        <v>5810</v>
      </c>
      <c r="L8429" s="2">
        <f t="shared" si="7298"/>
        <v>3500</v>
      </c>
      <c r="M8429" s="2">
        <v>1500</v>
      </c>
      <c r="N8429" s="2">
        <v>1000</v>
      </c>
      <c r="O8429" s="2">
        <v>1000</v>
      </c>
      <c r="P8429" s="2">
        <f t="shared" si="7300"/>
        <v>9310</v>
      </c>
      <c r="Q8429" s="2">
        <f t="shared" si="7306"/>
        <v>93.100000000000009</v>
      </c>
    </row>
    <row r="8430" spans="1:17" ht="22.5">
      <c r="A8430" s="12" t="s">
        <v>2624</v>
      </c>
      <c r="B8430" s="12" t="s">
        <v>129</v>
      </c>
      <c r="C8430" s="12" t="s">
        <v>1016</v>
      </c>
      <c r="D8430" s="12" t="s">
        <v>2812</v>
      </c>
      <c r="E8430" s="11">
        <v>6139</v>
      </c>
      <c r="F8430" s="12" t="s">
        <v>2820</v>
      </c>
      <c r="G8430" s="84" t="s">
        <v>3110</v>
      </c>
      <c r="H8430" s="13" t="s">
        <v>114</v>
      </c>
      <c r="I8430" s="2">
        <v>7800</v>
      </c>
      <c r="J8430" s="2">
        <v>7800</v>
      </c>
      <c r="K8430" s="2">
        <v>0</v>
      </c>
      <c r="L8430" s="2">
        <f t="shared" si="7298"/>
        <v>0</v>
      </c>
      <c r="M8430" s="2"/>
      <c r="N8430" s="2"/>
      <c r="O8430" s="2"/>
      <c r="P8430" s="2">
        <f t="shared" si="7300"/>
        <v>0</v>
      </c>
      <c r="Q8430" s="2">
        <f t="shared" si="7306"/>
        <v>0</v>
      </c>
    </row>
    <row r="8431" spans="1:17" ht="22.5">
      <c r="A8431" s="17" t="s">
        <v>0</v>
      </c>
      <c r="B8431" s="17" t="s">
        <v>0</v>
      </c>
      <c r="C8431" s="17" t="s">
        <v>0</v>
      </c>
      <c r="D8431" s="18" t="s">
        <v>0</v>
      </c>
      <c r="E8431" s="18" t="s">
        <v>0</v>
      </c>
      <c r="F8431" s="18" t="s">
        <v>0</v>
      </c>
      <c r="G8431" s="81" t="s">
        <v>0</v>
      </c>
      <c r="H8431" s="24" t="s">
        <v>36</v>
      </c>
      <c r="I8431" s="29">
        <v>553420</v>
      </c>
      <c r="J8431" s="29">
        <f t="shared" ref="J8431:K8431" si="7313">SUM(J8432)</f>
        <v>553200</v>
      </c>
      <c r="K8431" s="29">
        <f t="shared" si="7313"/>
        <v>553100</v>
      </c>
      <c r="L8431" s="29">
        <f t="shared" si="7298"/>
        <v>0</v>
      </c>
      <c r="M8431" s="29">
        <f t="shared" ref="M8431:O8431" si="7314">SUM(M8432)</f>
        <v>0</v>
      </c>
      <c r="N8431" s="29">
        <f t="shared" si="7314"/>
        <v>0</v>
      </c>
      <c r="O8431" s="29">
        <f t="shared" si="7314"/>
        <v>0</v>
      </c>
      <c r="P8431" s="29">
        <f t="shared" si="7300"/>
        <v>553100</v>
      </c>
      <c r="Q8431" s="29">
        <f t="shared" si="7306"/>
        <v>99.981923355025302</v>
      </c>
    </row>
    <row r="8432" spans="1:17">
      <c r="A8432" s="12" t="s">
        <v>2624</v>
      </c>
      <c r="B8432" s="12" t="s">
        <v>129</v>
      </c>
      <c r="C8432" s="12" t="s">
        <v>1016</v>
      </c>
      <c r="D8432" s="12" t="s">
        <v>2812</v>
      </c>
      <c r="E8432" s="18" t="s">
        <v>28</v>
      </c>
      <c r="F8432" s="18" t="s">
        <v>0</v>
      </c>
      <c r="G8432" s="81" t="s">
        <v>0</v>
      </c>
      <c r="H8432" s="18" t="s">
        <v>29</v>
      </c>
      <c r="I8432" s="3">
        <v>553420</v>
      </c>
      <c r="J8432" s="3">
        <f t="shared" ref="J8432" si="7315">SUM(J8433:J8434)</f>
        <v>553200</v>
      </c>
      <c r="K8432" s="3">
        <f t="shared" ref="K8432" si="7316">SUM(K8433:K8434)</f>
        <v>553100</v>
      </c>
      <c r="L8432" s="3">
        <f t="shared" si="7298"/>
        <v>0</v>
      </c>
      <c r="M8432" s="3">
        <f t="shared" ref="M8432:O8432" si="7317">SUM(M8433:M8434)</f>
        <v>0</v>
      </c>
      <c r="N8432" s="3">
        <f t="shared" si="7317"/>
        <v>0</v>
      </c>
      <c r="O8432" s="3">
        <f t="shared" si="7317"/>
        <v>0</v>
      </c>
      <c r="P8432" s="3">
        <f t="shared" si="7300"/>
        <v>553100</v>
      </c>
      <c r="Q8432" s="3">
        <f t="shared" si="7306"/>
        <v>99.981923355025302</v>
      </c>
    </row>
    <row r="8433" spans="1:17">
      <c r="A8433" s="12" t="s">
        <v>2624</v>
      </c>
      <c r="B8433" s="12" t="s">
        <v>129</v>
      </c>
      <c r="C8433" s="12" t="s">
        <v>1016</v>
      </c>
      <c r="D8433" s="12" t="s">
        <v>2812</v>
      </c>
      <c r="E8433" s="11">
        <v>6142</v>
      </c>
      <c r="F8433" s="12"/>
      <c r="G8433" s="84" t="s">
        <v>3110</v>
      </c>
      <c r="H8433" s="13" t="s">
        <v>31</v>
      </c>
      <c r="I8433" s="2">
        <v>210</v>
      </c>
      <c r="J8433" s="2">
        <v>100</v>
      </c>
      <c r="K8433" s="2">
        <v>0</v>
      </c>
      <c r="L8433" s="2">
        <f t="shared" si="7298"/>
        <v>0</v>
      </c>
      <c r="M8433" s="2"/>
      <c r="N8433" s="2"/>
      <c r="O8433" s="2"/>
      <c r="P8433" s="2">
        <f t="shared" si="7300"/>
        <v>0</v>
      </c>
      <c r="Q8433" s="2">
        <f t="shared" si="7306"/>
        <v>0</v>
      </c>
    </row>
    <row r="8434" spans="1:17">
      <c r="A8434" s="12" t="s">
        <v>2624</v>
      </c>
      <c r="B8434" s="12" t="s">
        <v>129</v>
      </c>
      <c r="C8434" s="12" t="s">
        <v>1016</v>
      </c>
      <c r="D8434" s="12" t="s">
        <v>2812</v>
      </c>
      <c r="E8434" s="11">
        <v>6148</v>
      </c>
      <c r="F8434" s="12"/>
      <c r="G8434" s="84" t="s">
        <v>3110</v>
      </c>
      <c r="H8434" s="13" t="s">
        <v>35</v>
      </c>
      <c r="I8434" s="2">
        <v>553210</v>
      </c>
      <c r="J8434" s="2">
        <v>553100</v>
      </c>
      <c r="K8434" s="2">
        <v>553100</v>
      </c>
      <c r="L8434" s="2">
        <f t="shared" si="7298"/>
        <v>0</v>
      </c>
      <c r="M8434" s="2"/>
      <c r="N8434" s="2"/>
      <c r="O8434" s="2"/>
      <c r="P8434" s="2">
        <f t="shared" si="7300"/>
        <v>553100</v>
      </c>
      <c r="Q8434" s="2">
        <f t="shared" si="7306"/>
        <v>100</v>
      </c>
    </row>
    <row r="8435" spans="1:17" ht="22.5">
      <c r="A8435" s="17" t="s">
        <v>0</v>
      </c>
      <c r="B8435" s="17" t="s">
        <v>0</v>
      </c>
      <c r="C8435" s="17" t="s">
        <v>0</v>
      </c>
      <c r="D8435" s="18" t="s">
        <v>0</v>
      </c>
      <c r="E8435" s="18" t="s">
        <v>0</v>
      </c>
      <c r="F8435" s="18" t="s">
        <v>0</v>
      </c>
      <c r="G8435" s="81" t="s">
        <v>0</v>
      </c>
      <c r="H8435" s="24" t="s">
        <v>58</v>
      </c>
      <c r="I8435" s="29">
        <v>44000</v>
      </c>
      <c r="J8435" s="29">
        <f t="shared" ref="J8435:K8436" si="7318">SUM(J8436)</f>
        <v>10000</v>
      </c>
      <c r="K8435" s="29">
        <f t="shared" si="7318"/>
        <v>5500</v>
      </c>
      <c r="L8435" s="29">
        <f t="shared" si="7298"/>
        <v>3000</v>
      </c>
      <c r="M8435" s="29">
        <f t="shared" ref="M8435:O8436" si="7319">SUM(M8436)</f>
        <v>1000</v>
      </c>
      <c r="N8435" s="29">
        <f t="shared" si="7319"/>
        <v>1000</v>
      </c>
      <c r="O8435" s="29">
        <f t="shared" si="7319"/>
        <v>1000</v>
      </c>
      <c r="P8435" s="29">
        <f t="shared" si="7300"/>
        <v>8500</v>
      </c>
      <c r="Q8435" s="29">
        <f t="shared" si="7306"/>
        <v>85</v>
      </c>
    </row>
    <row r="8436" spans="1:17">
      <c r="A8436" s="12" t="s">
        <v>2624</v>
      </c>
      <c r="B8436" s="12" t="s">
        <v>129</v>
      </c>
      <c r="C8436" s="12" t="s">
        <v>1016</v>
      </c>
      <c r="D8436" s="12" t="s">
        <v>2812</v>
      </c>
      <c r="E8436" s="18" t="s">
        <v>50</v>
      </c>
      <c r="F8436" s="18" t="s">
        <v>0</v>
      </c>
      <c r="G8436" s="81" t="s">
        <v>0</v>
      </c>
      <c r="H8436" s="18" t="s">
        <v>51</v>
      </c>
      <c r="I8436" s="3">
        <v>44000</v>
      </c>
      <c r="J8436" s="3">
        <f t="shared" si="7318"/>
        <v>10000</v>
      </c>
      <c r="K8436" s="3">
        <f t="shared" si="7318"/>
        <v>5500</v>
      </c>
      <c r="L8436" s="3">
        <f t="shared" si="7298"/>
        <v>3000</v>
      </c>
      <c r="M8436" s="3">
        <f t="shared" si="7319"/>
        <v>1000</v>
      </c>
      <c r="N8436" s="3">
        <f t="shared" si="7319"/>
        <v>1000</v>
      </c>
      <c r="O8436" s="3">
        <f t="shared" si="7319"/>
        <v>1000</v>
      </c>
      <c r="P8436" s="3">
        <f t="shared" si="7300"/>
        <v>8500</v>
      </c>
      <c r="Q8436" s="3">
        <f t="shared" si="7306"/>
        <v>85</v>
      </c>
    </row>
    <row r="8437" spans="1:17">
      <c r="A8437" s="12" t="s">
        <v>2624</v>
      </c>
      <c r="B8437" s="12" t="s">
        <v>129</v>
      </c>
      <c r="C8437" s="12" t="s">
        <v>1016</v>
      </c>
      <c r="D8437" s="12" t="s">
        <v>2812</v>
      </c>
      <c r="E8437" s="11">
        <v>8213</v>
      </c>
      <c r="F8437" s="12"/>
      <c r="G8437" s="84" t="s">
        <v>3110</v>
      </c>
      <c r="H8437" s="13" t="s">
        <v>54</v>
      </c>
      <c r="I8437" s="2">
        <v>44000</v>
      </c>
      <c r="J8437" s="2">
        <v>10000</v>
      </c>
      <c r="K8437" s="2">
        <v>5500</v>
      </c>
      <c r="L8437" s="2">
        <f t="shared" si="7298"/>
        <v>3000</v>
      </c>
      <c r="M8437" s="2">
        <v>1000</v>
      </c>
      <c r="N8437" s="2">
        <v>1000</v>
      </c>
      <c r="O8437" s="2">
        <v>1000</v>
      </c>
      <c r="P8437" s="2">
        <f t="shared" si="7300"/>
        <v>8500</v>
      </c>
      <c r="Q8437" s="2">
        <f t="shared" si="7306"/>
        <v>85</v>
      </c>
    </row>
    <row r="8438" spans="1:17" ht="22.5">
      <c r="A8438" s="17" t="s">
        <v>0</v>
      </c>
      <c r="B8438" s="17" t="s">
        <v>0</v>
      </c>
      <c r="C8438" s="17" t="s">
        <v>0</v>
      </c>
      <c r="D8438" s="18" t="s">
        <v>0</v>
      </c>
      <c r="E8438" s="18" t="s">
        <v>0</v>
      </c>
      <c r="F8438" s="18" t="s">
        <v>0</v>
      </c>
      <c r="G8438" s="81" t="s">
        <v>0</v>
      </c>
      <c r="H8438" s="24" t="s">
        <v>67</v>
      </c>
      <c r="I8438" s="29">
        <v>0</v>
      </c>
      <c r="J8438" s="29">
        <f t="shared" ref="J8438:K8439" si="7320">SUM(J8439)</f>
        <v>0</v>
      </c>
      <c r="K8438" s="29">
        <f t="shared" si="7320"/>
        <v>0</v>
      </c>
      <c r="L8438" s="29">
        <f t="shared" si="7298"/>
        <v>0</v>
      </c>
      <c r="M8438" s="29">
        <f t="shared" ref="M8438:O8439" si="7321">SUM(M8439)</f>
        <v>0</v>
      </c>
      <c r="N8438" s="29">
        <f t="shared" si="7321"/>
        <v>0</v>
      </c>
      <c r="O8438" s="29">
        <f t="shared" si="7321"/>
        <v>0</v>
      </c>
      <c r="P8438" s="29">
        <f t="shared" si="7300"/>
        <v>0</v>
      </c>
      <c r="Q8438" s="29" t="str">
        <f t="shared" si="7306"/>
        <v>-</v>
      </c>
    </row>
    <row r="8439" spans="1:17">
      <c r="A8439" s="12" t="s">
        <v>2624</v>
      </c>
      <c r="B8439" s="12" t="s">
        <v>129</v>
      </c>
      <c r="C8439" s="12" t="s">
        <v>1016</v>
      </c>
      <c r="D8439" s="12" t="s">
        <v>2812</v>
      </c>
      <c r="E8439" s="18" t="s">
        <v>63</v>
      </c>
      <c r="F8439" s="18" t="s">
        <v>0</v>
      </c>
      <c r="G8439" s="81" t="s">
        <v>0</v>
      </c>
      <c r="H8439" s="18" t="s">
        <v>64</v>
      </c>
      <c r="I8439" s="3">
        <v>0</v>
      </c>
      <c r="J8439" s="3">
        <f t="shared" si="7320"/>
        <v>0</v>
      </c>
      <c r="K8439" s="3">
        <f t="shared" si="7320"/>
        <v>0</v>
      </c>
      <c r="L8439" s="3">
        <f t="shared" si="7298"/>
        <v>0</v>
      </c>
      <c r="M8439" s="3">
        <f t="shared" si="7321"/>
        <v>0</v>
      </c>
      <c r="N8439" s="3">
        <f t="shared" si="7321"/>
        <v>0</v>
      </c>
      <c r="O8439" s="3">
        <f t="shared" si="7321"/>
        <v>0</v>
      </c>
      <c r="P8439" s="3">
        <f t="shared" si="7300"/>
        <v>0</v>
      </c>
      <c r="Q8439" s="3" t="str">
        <f t="shared" si="7306"/>
        <v>-</v>
      </c>
    </row>
    <row r="8440" spans="1:17">
      <c r="A8440" s="12" t="s">
        <v>2624</v>
      </c>
      <c r="B8440" s="12" t="s">
        <v>129</v>
      </c>
      <c r="C8440" s="12" t="s">
        <v>1016</v>
      </c>
      <c r="D8440" s="12" t="s">
        <v>2812</v>
      </c>
      <c r="E8440" s="11">
        <v>8233</v>
      </c>
      <c r="F8440" s="12"/>
      <c r="G8440" s="84" t="s">
        <v>3110</v>
      </c>
      <c r="H8440" s="13" t="s">
        <v>66</v>
      </c>
      <c r="I8440" s="2">
        <v>0</v>
      </c>
      <c r="J8440" s="2">
        <v>0</v>
      </c>
      <c r="K8440" s="2">
        <v>0</v>
      </c>
      <c r="L8440" s="2">
        <f t="shared" si="7298"/>
        <v>0</v>
      </c>
      <c r="M8440" s="2">
        <f>553000-553000</f>
        <v>0</v>
      </c>
      <c r="N8440" s="2">
        <f t="shared" ref="N8440:O8440" si="7322">553000-553000</f>
        <v>0</v>
      </c>
      <c r="O8440" s="2">
        <f t="shared" si="7322"/>
        <v>0</v>
      </c>
      <c r="P8440" s="2">
        <f t="shared" si="7300"/>
        <v>0</v>
      </c>
      <c r="Q8440" s="2" t="str">
        <f t="shared" si="7306"/>
        <v>-</v>
      </c>
    </row>
    <row r="8441" spans="1:17">
      <c r="A8441" s="13" t="s">
        <v>0</v>
      </c>
      <c r="B8441" s="13" t="s">
        <v>0</v>
      </c>
      <c r="C8441" s="13" t="s">
        <v>0</v>
      </c>
      <c r="D8441" s="13" t="s">
        <v>0</v>
      </c>
      <c r="E8441" s="13" t="s">
        <v>0</v>
      </c>
      <c r="F8441" s="13" t="s">
        <v>0</v>
      </c>
      <c r="G8441" s="84" t="s">
        <v>0</v>
      </c>
      <c r="H8441" s="24" t="s">
        <v>2821</v>
      </c>
      <c r="I8441" s="29">
        <v>4623260</v>
      </c>
      <c r="J8441" s="29">
        <f t="shared" ref="J8441:K8441" si="7323">SUM(J8438,J8435,J8431,J8408)</f>
        <v>4304255</v>
      </c>
      <c r="K8441" s="29">
        <f t="shared" si="7323"/>
        <v>2481959</v>
      </c>
      <c r="L8441" s="29">
        <f t="shared" si="7298"/>
        <v>924948</v>
      </c>
      <c r="M8441" s="29">
        <f t="shared" ref="M8441:O8441" si="7324">SUM(M8438,M8435,M8431,M8408)</f>
        <v>314746</v>
      </c>
      <c r="N8441" s="29">
        <f t="shared" si="7324"/>
        <v>308651</v>
      </c>
      <c r="O8441" s="29">
        <f t="shared" si="7324"/>
        <v>301551</v>
      </c>
      <c r="P8441" s="29">
        <f t="shared" si="7300"/>
        <v>3406907</v>
      </c>
      <c r="Q8441" s="29">
        <f t="shared" si="7306"/>
        <v>79.152071612857512</v>
      </c>
    </row>
    <row r="8442" spans="1:17" ht="15.75" thickBot="1">
      <c r="A8442" s="13" t="s">
        <v>0</v>
      </c>
      <c r="B8442" s="13" t="s">
        <v>0</v>
      </c>
      <c r="C8442" s="13" t="s">
        <v>0</v>
      </c>
      <c r="D8442" s="13" t="s">
        <v>0</v>
      </c>
      <c r="E8442" s="13" t="s">
        <v>0</v>
      </c>
      <c r="F8442" s="13" t="s">
        <v>0</v>
      </c>
      <c r="G8442" s="84" t="s">
        <v>0</v>
      </c>
      <c r="H8442" s="18" t="s">
        <v>125</v>
      </c>
      <c r="I8442" s="3">
        <v>74</v>
      </c>
      <c r="J8442" s="3">
        <v>74</v>
      </c>
      <c r="K8442" s="3">
        <v>0</v>
      </c>
      <c r="L8442" s="3">
        <f t="shared" si="7298"/>
        <v>0</v>
      </c>
      <c r="M8442" s="3"/>
      <c r="N8442" s="3"/>
      <c r="O8442" s="3"/>
      <c r="P8442" s="3">
        <f t="shared" si="7300"/>
        <v>0</v>
      </c>
      <c r="Q8442" s="3">
        <f t="shared" si="7306"/>
        <v>0</v>
      </c>
    </row>
    <row r="8443" spans="1:17" ht="45.75" thickBot="1">
      <c r="A8443" s="109" t="s">
        <v>0</v>
      </c>
      <c r="B8443" s="109" t="s">
        <v>0</v>
      </c>
      <c r="C8443" s="109" t="s">
        <v>0</v>
      </c>
      <c r="D8443" s="109" t="s">
        <v>0</v>
      </c>
      <c r="E8443" s="109" t="s">
        <v>0</v>
      </c>
      <c r="F8443" s="109" t="s">
        <v>0</v>
      </c>
      <c r="G8443" s="121" t="s">
        <v>0</v>
      </c>
      <c r="H8443" s="1" t="s">
        <v>126</v>
      </c>
      <c r="I8443" s="1" t="s">
        <v>3016</v>
      </c>
      <c r="J8443" s="1" t="s">
        <v>3199</v>
      </c>
      <c r="K8443" s="1" t="s">
        <v>3198</v>
      </c>
      <c r="L8443" s="1" t="s">
        <v>3191</v>
      </c>
      <c r="M8443" s="1" t="s">
        <v>3193</v>
      </c>
      <c r="N8443" s="1" t="s">
        <v>3194</v>
      </c>
      <c r="O8443" s="1" t="s">
        <v>3195</v>
      </c>
      <c r="P8443" s="1" t="s">
        <v>3192</v>
      </c>
      <c r="Q8443" s="1" t="s">
        <v>3185</v>
      </c>
    </row>
    <row r="8444" spans="1:17">
      <c r="A8444" s="110"/>
      <c r="B8444" s="110"/>
      <c r="C8444" s="110"/>
      <c r="D8444" s="110"/>
      <c r="E8444" s="110"/>
      <c r="F8444" s="110"/>
      <c r="G8444" s="122"/>
      <c r="H8444" s="26" t="s">
        <v>0</v>
      </c>
      <c r="I8444" s="28">
        <v>1</v>
      </c>
      <c r="J8444" s="28">
        <v>2</v>
      </c>
      <c r="K8444" s="28">
        <v>3</v>
      </c>
      <c r="L8444" s="28" t="s">
        <v>3186</v>
      </c>
      <c r="M8444" s="28">
        <v>5</v>
      </c>
      <c r="N8444" s="28">
        <v>6</v>
      </c>
      <c r="O8444" s="28">
        <v>7</v>
      </c>
      <c r="P8444" s="28" t="s">
        <v>3187</v>
      </c>
      <c r="Q8444" s="28">
        <v>9</v>
      </c>
    </row>
    <row r="8445" spans="1:17">
      <c r="A8445" s="110"/>
      <c r="B8445" s="110"/>
      <c r="C8445" s="110"/>
      <c r="D8445" s="110"/>
      <c r="E8445" s="110"/>
      <c r="F8445" s="110"/>
      <c r="G8445" s="122"/>
      <c r="H8445" s="8" t="s">
        <v>2657</v>
      </c>
      <c r="I8445" s="9">
        <v>4623260</v>
      </c>
      <c r="J8445" s="9">
        <f t="shared" ref="J8445" si="7325">SUM(J8441)</f>
        <v>4304255</v>
      </c>
      <c r="K8445" s="9">
        <f t="shared" ref="K8445" si="7326">SUM(K8441)</f>
        <v>2481959</v>
      </c>
      <c r="L8445" s="9">
        <f t="shared" ref="L8445:L8446" si="7327">M8445+N8445+O8445</f>
        <v>924948</v>
      </c>
      <c r="M8445" s="9">
        <f t="shared" ref="M8445:O8445" si="7328">SUM(M8441)</f>
        <v>314746</v>
      </c>
      <c r="N8445" s="9">
        <f t="shared" si="7328"/>
        <v>308651</v>
      </c>
      <c r="O8445" s="9">
        <f t="shared" si="7328"/>
        <v>301551</v>
      </c>
      <c r="P8445" s="9">
        <f t="shared" ref="P8445:P8446" si="7329">SUM(K8445+L8445)</f>
        <v>3406907</v>
      </c>
      <c r="Q8445" s="9">
        <f t="shared" si="7306"/>
        <v>79.152071612857512</v>
      </c>
    </row>
    <row r="8446" spans="1:17">
      <c r="A8446" s="110"/>
      <c r="B8446" s="110"/>
      <c r="C8446" s="110"/>
      <c r="D8446" s="110"/>
      <c r="E8446" s="110"/>
      <c r="F8446" s="110"/>
      <c r="G8446" s="122"/>
      <c r="H8446" s="10" t="s">
        <v>68</v>
      </c>
      <c r="I8446" s="9">
        <v>4623260</v>
      </c>
      <c r="J8446" s="9">
        <f t="shared" ref="J8446" si="7330">SUM(J8445)</f>
        <v>4304255</v>
      </c>
      <c r="K8446" s="9">
        <f t="shared" ref="K8446" si="7331">SUM(K8445)</f>
        <v>2481959</v>
      </c>
      <c r="L8446" s="9">
        <f t="shared" si="7327"/>
        <v>924948</v>
      </c>
      <c r="M8446" s="9">
        <f t="shared" ref="M8446:O8446" si="7332">SUM(M8445)</f>
        <v>314746</v>
      </c>
      <c r="N8446" s="9">
        <f t="shared" si="7332"/>
        <v>308651</v>
      </c>
      <c r="O8446" s="9">
        <f t="shared" si="7332"/>
        <v>301551</v>
      </c>
      <c r="P8446" s="9">
        <f t="shared" si="7329"/>
        <v>3406907</v>
      </c>
      <c r="Q8446" s="9">
        <f t="shared" si="7306"/>
        <v>79.152071612857512</v>
      </c>
    </row>
    <row r="8447" spans="1:17">
      <c r="A8447" s="111"/>
      <c r="B8447" s="111"/>
      <c r="C8447" s="111"/>
      <c r="D8447" s="111"/>
      <c r="E8447" s="111"/>
      <c r="F8447" s="111"/>
      <c r="G8447" s="123"/>
      <c r="Q8447" t="str">
        <f t="shared" si="7306"/>
        <v>-</v>
      </c>
    </row>
    <row r="8448" spans="1:17" ht="15.75" thickBot="1">
      <c r="A8448" s="13" t="s">
        <v>0</v>
      </c>
      <c r="B8448" s="13" t="s">
        <v>0</v>
      </c>
      <c r="C8448" s="13" t="s">
        <v>0</v>
      </c>
      <c r="D8448" s="13" t="s">
        <v>0</v>
      </c>
      <c r="E8448" s="13" t="s">
        <v>0</v>
      </c>
      <c r="F8448" s="13" t="s">
        <v>0</v>
      </c>
      <c r="G8448" s="84" t="s">
        <v>0</v>
      </c>
      <c r="H8448" s="27" t="s">
        <v>0</v>
      </c>
      <c r="I8448" s="27"/>
      <c r="J8448" s="27"/>
      <c r="K8448" s="27"/>
      <c r="L8448" s="27"/>
      <c r="M8448" s="27"/>
      <c r="N8448" s="27"/>
      <c r="O8448" s="27"/>
      <c r="P8448" s="27"/>
      <c r="Q8448" s="27" t="str">
        <f t="shared" si="7306"/>
        <v>-</v>
      </c>
    </row>
    <row r="8449" spans="1:17" ht="45.75" thickBot="1">
      <c r="A8449" s="1" t="s">
        <v>82</v>
      </c>
      <c r="B8449" s="1" t="s">
        <v>83</v>
      </c>
      <c r="C8449" s="1" t="s">
        <v>84</v>
      </c>
      <c r="D8449" s="19" t="s">
        <v>0</v>
      </c>
      <c r="E8449" s="1" t="s">
        <v>85</v>
      </c>
      <c r="F8449" s="1" t="s">
        <v>86</v>
      </c>
      <c r="G8449" s="82" t="s">
        <v>87</v>
      </c>
      <c r="H8449" s="1" t="s">
        <v>1</v>
      </c>
      <c r="I8449" s="1" t="s">
        <v>3016</v>
      </c>
      <c r="J8449" s="1" t="s">
        <v>3199</v>
      </c>
      <c r="K8449" s="1" t="s">
        <v>3198</v>
      </c>
      <c r="L8449" s="1" t="s">
        <v>3191</v>
      </c>
      <c r="M8449" s="1" t="s">
        <v>3193</v>
      </c>
      <c r="N8449" s="1" t="s">
        <v>3194</v>
      </c>
      <c r="O8449" s="1" t="s">
        <v>3195</v>
      </c>
      <c r="P8449" s="1" t="s">
        <v>3192</v>
      </c>
      <c r="Q8449" s="1" t="s">
        <v>3185</v>
      </c>
    </row>
    <row r="8450" spans="1:17">
      <c r="A8450" s="20" t="s">
        <v>0</v>
      </c>
      <c r="B8450" s="20" t="s">
        <v>0</v>
      </c>
      <c r="C8450" s="20" t="s">
        <v>0</v>
      </c>
      <c r="D8450" s="21" t="s">
        <v>0</v>
      </c>
      <c r="E8450" s="21" t="s">
        <v>0</v>
      </c>
      <c r="F8450" s="22" t="s">
        <v>0</v>
      </c>
      <c r="G8450" s="83" t="s">
        <v>0</v>
      </c>
      <c r="H8450" s="23" t="s">
        <v>0</v>
      </c>
      <c r="I8450" s="28">
        <v>1</v>
      </c>
      <c r="J8450" s="28">
        <v>2</v>
      </c>
      <c r="K8450" s="28">
        <v>3</v>
      </c>
      <c r="L8450" s="28" t="s">
        <v>3186</v>
      </c>
      <c r="M8450" s="28">
        <v>5</v>
      </c>
      <c r="N8450" s="28">
        <v>6</v>
      </c>
      <c r="O8450" s="28">
        <v>7</v>
      </c>
      <c r="P8450" s="28" t="s">
        <v>3187</v>
      </c>
      <c r="Q8450" s="28">
        <v>9</v>
      </c>
    </row>
    <row r="8451" spans="1:17">
      <c r="A8451" s="17" t="s">
        <v>2624</v>
      </c>
      <c r="B8451" s="17" t="s">
        <v>129</v>
      </c>
      <c r="C8451" s="12" t="s">
        <v>1027</v>
      </c>
      <c r="D8451" s="12" t="s">
        <v>2822</v>
      </c>
      <c r="E8451" s="18" t="s">
        <v>0</v>
      </c>
      <c r="F8451" s="18" t="s">
        <v>0</v>
      </c>
      <c r="G8451" s="81" t="s">
        <v>0</v>
      </c>
      <c r="H8451" s="18" t="s">
        <v>2823</v>
      </c>
      <c r="I8451" s="11"/>
      <c r="J8451" s="11"/>
      <c r="K8451" s="11"/>
      <c r="L8451" s="11"/>
      <c r="M8451" s="11"/>
      <c r="N8451" s="11"/>
      <c r="O8451" s="11"/>
      <c r="P8451" s="11"/>
      <c r="Q8451" s="11" t="str">
        <f t="shared" si="7306"/>
        <v>-</v>
      </c>
    </row>
    <row r="8452" spans="1:17" ht="22.5">
      <c r="A8452" s="17" t="s">
        <v>0</v>
      </c>
      <c r="B8452" s="17" t="s">
        <v>0</v>
      </c>
      <c r="C8452" s="17" t="s">
        <v>0</v>
      </c>
      <c r="D8452" s="18" t="s">
        <v>0</v>
      </c>
      <c r="E8452" s="18" t="s">
        <v>0</v>
      </c>
      <c r="F8452" s="18" t="s">
        <v>0</v>
      </c>
      <c r="G8452" s="81" t="s">
        <v>0</v>
      </c>
      <c r="H8452" s="24" t="s">
        <v>27</v>
      </c>
      <c r="I8452" s="29">
        <v>14168765</v>
      </c>
      <c r="J8452" s="29">
        <f t="shared" ref="J8452" si="7333">SUM(J8453,J8461,J8463)</f>
        <v>13586065</v>
      </c>
      <c r="K8452" s="29">
        <f t="shared" ref="K8452" si="7334">SUM(K8453,K8461,K8463)</f>
        <v>6997723</v>
      </c>
      <c r="L8452" s="29">
        <f t="shared" ref="L8452:L8485" si="7335">M8452+N8452+O8452</f>
        <v>3412162</v>
      </c>
      <c r="M8452" s="29">
        <f t="shared" ref="M8452:O8452" si="7336">SUM(M8453,M8461,M8463)</f>
        <v>1185362</v>
      </c>
      <c r="N8452" s="29">
        <f t="shared" si="7336"/>
        <v>1082700</v>
      </c>
      <c r="O8452" s="29">
        <f t="shared" si="7336"/>
        <v>1144100</v>
      </c>
      <c r="P8452" s="29">
        <f t="shared" ref="P8452:P8485" si="7337">SUM(K8452+L8452)</f>
        <v>10409885</v>
      </c>
      <c r="Q8452" s="29">
        <f t="shared" si="7306"/>
        <v>76.621781214796187</v>
      </c>
    </row>
    <row r="8453" spans="1:17">
      <c r="A8453" s="12" t="s">
        <v>2624</v>
      </c>
      <c r="B8453" s="12" t="s">
        <v>129</v>
      </c>
      <c r="C8453" s="12" t="s">
        <v>1027</v>
      </c>
      <c r="D8453" s="12" t="s">
        <v>2822</v>
      </c>
      <c r="E8453" s="18" t="s">
        <v>2</v>
      </c>
      <c r="F8453" s="18" t="s">
        <v>0</v>
      </c>
      <c r="G8453" s="81" t="s">
        <v>0</v>
      </c>
      <c r="H8453" s="18" t="s">
        <v>3</v>
      </c>
      <c r="I8453" s="3">
        <v>12305152</v>
      </c>
      <c r="J8453" s="3">
        <f t="shared" ref="J8453" si="7338">SUM(J8454:J8455)</f>
        <v>12020152</v>
      </c>
      <c r="K8453" s="3">
        <f t="shared" ref="K8453" si="7339">SUM(K8454:K8455)</f>
        <v>6224397</v>
      </c>
      <c r="L8453" s="3">
        <f t="shared" si="7335"/>
        <v>3046912</v>
      </c>
      <c r="M8453" s="3">
        <f t="shared" ref="M8453:O8453" si="7340">SUM(M8454:M8455)</f>
        <v>1049862</v>
      </c>
      <c r="N8453" s="3">
        <f t="shared" si="7340"/>
        <v>967000</v>
      </c>
      <c r="O8453" s="3">
        <f t="shared" si="7340"/>
        <v>1030050</v>
      </c>
      <c r="P8453" s="3">
        <f t="shared" si="7337"/>
        <v>9271309</v>
      </c>
      <c r="Q8453" s="3">
        <f t="shared" si="7306"/>
        <v>77.131379037469742</v>
      </c>
    </row>
    <row r="8454" spans="1:17">
      <c r="A8454" s="12" t="s">
        <v>2624</v>
      </c>
      <c r="B8454" s="12" t="s">
        <v>129</v>
      </c>
      <c r="C8454" s="12" t="s">
        <v>1027</v>
      </c>
      <c r="D8454" s="12" t="s">
        <v>2822</v>
      </c>
      <c r="E8454" s="11">
        <v>6111</v>
      </c>
      <c r="F8454" s="12"/>
      <c r="G8454" s="84" t="s">
        <v>3110</v>
      </c>
      <c r="H8454" s="13" t="s">
        <v>4</v>
      </c>
      <c r="I8454" s="2">
        <v>11391377</v>
      </c>
      <c r="J8454" s="2">
        <v>11106377</v>
      </c>
      <c r="K8454" s="2">
        <v>5681806</v>
      </c>
      <c r="L8454" s="2">
        <f t="shared" si="7335"/>
        <v>2901000</v>
      </c>
      <c r="M8454" s="2">
        <v>967000</v>
      </c>
      <c r="N8454" s="2">
        <v>967000</v>
      </c>
      <c r="O8454" s="2">
        <v>967000</v>
      </c>
      <c r="P8454" s="2">
        <f t="shared" si="7337"/>
        <v>8582806</v>
      </c>
      <c r="Q8454" s="2">
        <f t="shared" si="7306"/>
        <v>77.278179914116009</v>
      </c>
    </row>
    <row r="8455" spans="1:17">
      <c r="A8455" s="17" t="s">
        <v>2624</v>
      </c>
      <c r="B8455" s="17" t="s">
        <v>129</v>
      </c>
      <c r="C8455" s="17" t="s">
        <v>1027</v>
      </c>
      <c r="D8455" s="17" t="s">
        <v>2822</v>
      </c>
      <c r="E8455" s="17" t="s">
        <v>91</v>
      </c>
      <c r="F8455" s="12" t="s">
        <v>0</v>
      </c>
      <c r="G8455" s="84" t="s">
        <v>0</v>
      </c>
      <c r="H8455" s="18" t="s">
        <v>5</v>
      </c>
      <c r="I8455" s="3">
        <v>913775</v>
      </c>
      <c r="J8455" s="3">
        <f t="shared" ref="J8455:K8455" si="7341">SUM(J8456:J8460)</f>
        <v>913775</v>
      </c>
      <c r="K8455" s="3">
        <f t="shared" si="7341"/>
        <v>542591</v>
      </c>
      <c r="L8455" s="3">
        <f t="shared" si="7335"/>
        <v>145912</v>
      </c>
      <c r="M8455" s="3">
        <f t="shared" ref="M8455:O8455" si="7342">SUM(M8456:M8460)</f>
        <v>82862</v>
      </c>
      <c r="N8455" s="3">
        <f t="shared" si="7342"/>
        <v>0</v>
      </c>
      <c r="O8455" s="3">
        <f t="shared" si="7342"/>
        <v>63050</v>
      </c>
      <c r="P8455" s="3">
        <f t="shared" si="7337"/>
        <v>688503</v>
      </c>
      <c r="Q8455" s="3">
        <f t="shared" si="7306"/>
        <v>75.347104046400915</v>
      </c>
    </row>
    <row r="8456" spans="1:17">
      <c r="A8456" s="12" t="s">
        <v>2624</v>
      </c>
      <c r="B8456" s="12" t="s">
        <v>129</v>
      </c>
      <c r="C8456" s="12" t="s">
        <v>1027</v>
      </c>
      <c r="D8456" s="12" t="s">
        <v>2822</v>
      </c>
      <c r="E8456" s="11">
        <v>6112</v>
      </c>
      <c r="F8456" s="12" t="s">
        <v>2824</v>
      </c>
      <c r="G8456" s="84" t="s">
        <v>3110</v>
      </c>
      <c r="H8456" s="13" t="s">
        <v>9</v>
      </c>
      <c r="I8456" s="2">
        <v>144584</v>
      </c>
      <c r="J8456" s="2">
        <v>144584</v>
      </c>
      <c r="K8456" s="2">
        <v>77489</v>
      </c>
      <c r="L8456" s="2">
        <f t="shared" si="7335"/>
        <v>24100</v>
      </c>
      <c r="M8456" s="2">
        <v>12050</v>
      </c>
      <c r="N8456" s="2"/>
      <c r="O8456" s="2">
        <v>12050</v>
      </c>
      <c r="P8456" s="2">
        <f t="shared" si="7337"/>
        <v>101589</v>
      </c>
      <c r="Q8456" s="2">
        <f t="shared" si="7306"/>
        <v>70.262961323521282</v>
      </c>
    </row>
    <row r="8457" spans="1:17">
      <c r="A8457" s="12" t="s">
        <v>2624</v>
      </c>
      <c r="B8457" s="12" t="s">
        <v>129</v>
      </c>
      <c r="C8457" s="12" t="s">
        <v>1027</v>
      </c>
      <c r="D8457" s="12" t="s">
        <v>2822</v>
      </c>
      <c r="E8457" s="11">
        <v>6112</v>
      </c>
      <c r="F8457" s="12" t="s">
        <v>2825</v>
      </c>
      <c r="G8457" s="84" t="s">
        <v>3110</v>
      </c>
      <c r="H8457" s="13" t="s">
        <v>10</v>
      </c>
      <c r="I8457" s="2">
        <v>559530</v>
      </c>
      <c r="J8457" s="2">
        <v>559530</v>
      </c>
      <c r="K8457" s="2">
        <v>304889</v>
      </c>
      <c r="L8457" s="2">
        <f t="shared" si="7335"/>
        <v>102000</v>
      </c>
      <c r="M8457" s="2">
        <v>51000</v>
      </c>
      <c r="N8457" s="2"/>
      <c r="O8457" s="2">
        <v>51000</v>
      </c>
      <c r="P8457" s="2">
        <f t="shared" si="7337"/>
        <v>406889</v>
      </c>
      <c r="Q8457" s="2">
        <f t="shared" si="7306"/>
        <v>72.719782674744877</v>
      </c>
    </row>
    <row r="8458" spans="1:17">
      <c r="A8458" s="12" t="s">
        <v>2624</v>
      </c>
      <c r="B8458" s="12" t="s">
        <v>129</v>
      </c>
      <c r="C8458" s="12" t="s">
        <v>1027</v>
      </c>
      <c r="D8458" s="12" t="s">
        <v>2822</v>
      </c>
      <c r="E8458" s="11">
        <v>6112</v>
      </c>
      <c r="F8458" s="12" t="s">
        <v>2826</v>
      </c>
      <c r="G8458" s="84" t="s">
        <v>3110</v>
      </c>
      <c r="H8458" s="13" t="s">
        <v>7</v>
      </c>
      <c r="I8458" s="2">
        <v>113336</v>
      </c>
      <c r="J8458" s="2">
        <v>142974</v>
      </c>
      <c r="K8458" s="2">
        <v>142974</v>
      </c>
      <c r="L8458" s="2">
        <f t="shared" si="7335"/>
        <v>0</v>
      </c>
      <c r="M8458" s="2"/>
      <c r="N8458" s="2"/>
      <c r="O8458" s="2"/>
      <c r="P8458" s="2">
        <f t="shared" si="7337"/>
        <v>142974</v>
      </c>
      <c r="Q8458" s="2">
        <f t="shared" si="7306"/>
        <v>100</v>
      </c>
    </row>
    <row r="8459" spans="1:17">
      <c r="A8459" s="12" t="s">
        <v>2624</v>
      </c>
      <c r="B8459" s="12" t="s">
        <v>129</v>
      </c>
      <c r="C8459" s="12" t="s">
        <v>1027</v>
      </c>
      <c r="D8459" s="12" t="s">
        <v>2822</v>
      </c>
      <c r="E8459" s="11">
        <v>6112</v>
      </c>
      <c r="F8459" s="12" t="s">
        <v>2827</v>
      </c>
      <c r="G8459" s="84" t="s">
        <v>3110</v>
      </c>
      <c r="H8459" s="13" t="s">
        <v>8</v>
      </c>
      <c r="I8459" s="2">
        <v>67125</v>
      </c>
      <c r="J8459" s="2">
        <v>37487</v>
      </c>
      <c r="K8459" s="2">
        <v>7851</v>
      </c>
      <c r="L8459" s="2">
        <f t="shared" si="7335"/>
        <v>0</v>
      </c>
      <c r="M8459" s="2"/>
      <c r="N8459" s="2"/>
      <c r="O8459" s="2"/>
      <c r="P8459" s="2">
        <f t="shared" si="7337"/>
        <v>7851</v>
      </c>
      <c r="Q8459" s="2">
        <f t="shared" si="7306"/>
        <v>20.943260330247821</v>
      </c>
    </row>
    <row r="8460" spans="1:17">
      <c r="A8460" s="12" t="s">
        <v>2624</v>
      </c>
      <c r="B8460" s="12" t="s">
        <v>129</v>
      </c>
      <c r="C8460" s="12" t="s">
        <v>1027</v>
      </c>
      <c r="D8460" s="12" t="s">
        <v>2822</v>
      </c>
      <c r="E8460" s="11">
        <v>6112</v>
      </c>
      <c r="F8460" s="12" t="s">
        <v>2828</v>
      </c>
      <c r="G8460" s="84" t="s">
        <v>3110</v>
      </c>
      <c r="H8460" s="13" t="s">
        <v>6</v>
      </c>
      <c r="I8460" s="2">
        <v>29200</v>
      </c>
      <c r="J8460" s="2">
        <v>29200</v>
      </c>
      <c r="K8460" s="2">
        <v>9388</v>
      </c>
      <c r="L8460" s="2">
        <f t="shared" si="7335"/>
        <v>19812</v>
      </c>
      <c r="M8460" s="2">
        <v>19812</v>
      </c>
      <c r="N8460" s="2"/>
      <c r="O8460" s="2"/>
      <c r="P8460" s="2">
        <f t="shared" si="7337"/>
        <v>29200</v>
      </c>
      <c r="Q8460" s="2">
        <f t="shared" si="7306"/>
        <v>100</v>
      </c>
    </row>
    <row r="8461" spans="1:17">
      <c r="A8461" s="12" t="s">
        <v>2624</v>
      </c>
      <c r="B8461" s="12" t="s">
        <v>129</v>
      </c>
      <c r="C8461" s="12" t="s">
        <v>1027</v>
      </c>
      <c r="D8461" s="12" t="s">
        <v>2822</v>
      </c>
      <c r="E8461" s="18" t="s">
        <v>13</v>
      </c>
      <c r="F8461" s="18" t="s">
        <v>0</v>
      </c>
      <c r="G8461" s="81" t="s">
        <v>0</v>
      </c>
      <c r="H8461" s="18" t="s">
        <v>14</v>
      </c>
      <c r="I8461" s="3">
        <v>1197320</v>
      </c>
      <c r="J8461" s="3">
        <f t="shared" ref="J8461:K8461" si="7343">SUM(J8462)</f>
        <v>1167220</v>
      </c>
      <c r="K8461" s="3">
        <f t="shared" si="7343"/>
        <v>597584</v>
      </c>
      <c r="L8461" s="3">
        <f t="shared" si="7335"/>
        <v>302000</v>
      </c>
      <c r="M8461" s="3">
        <f t="shared" ref="M8461:O8461" si="7344">SUM(M8462)</f>
        <v>105000</v>
      </c>
      <c r="N8461" s="3">
        <f t="shared" si="7344"/>
        <v>99000</v>
      </c>
      <c r="O8461" s="3">
        <f t="shared" si="7344"/>
        <v>98000</v>
      </c>
      <c r="P8461" s="3">
        <f t="shared" si="7337"/>
        <v>899584</v>
      </c>
      <c r="Q8461" s="3">
        <f t="shared" si="7306"/>
        <v>77.070646493377424</v>
      </c>
    </row>
    <row r="8462" spans="1:17">
      <c r="A8462" s="12" t="s">
        <v>2624</v>
      </c>
      <c r="B8462" s="12" t="s">
        <v>129</v>
      </c>
      <c r="C8462" s="12" t="s">
        <v>1027</v>
      </c>
      <c r="D8462" s="12" t="s">
        <v>2822</v>
      </c>
      <c r="E8462" s="11">
        <v>6121</v>
      </c>
      <c r="F8462" s="12"/>
      <c r="G8462" s="84" t="s">
        <v>3110</v>
      </c>
      <c r="H8462" s="13" t="s">
        <v>15</v>
      </c>
      <c r="I8462" s="2">
        <v>1197320</v>
      </c>
      <c r="J8462" s="2">
        <v>1167220</v>
      </c>
      <c r="K8462" s="2">
        <v>597584</v>
      </c>
      <c r="L8462" s="2">
        <f t="shared" si="7335"/>
        <v>302000</v>
      </c>
      <c r="M8462" s="2">
        <v>105000</v>
      </c>
      <c r="N8462" s="2">
        <v>99000</v>
      </c>
      <c r="O8462" s="2">
        <v>98000</v>
      </c>
      <c r="P8462" s="2">
        <f t="shared" si="7337"/>
        <v>899584</v>
      </c>
      <c r="Q8462" s="2">
        <f t="shared" si="7306"/>
        <v>77.070646493377424</v>
      </c>
    </row>
    <row r="8463" spans="1:17">
      <c r="A8463" s="12" t="s">
        <v>2624</v>
      </c>
      <c r="B8463" s="12" t="s">
        <v>129</v>
      </c>
      <c r="C8463" s="12" t="s">
        <v>1027</v>
      </c>
      <c r="D8463" s="12" t="s">
        <v>2822</v>
      </c>
      <c r="E8463" s="18" t="s">
        <v>16</v>
      </c>
      <c r="F8463" s="18" t="s">
        <v>0</v>
      </c>
      <c r="G8463" s="81" t="s">
        <v>0</v>
      </c>
      <c r="H8463" s="18" t="s">
        <v>17</v>
      </c>
      <c r="I8463" s="3">
        <v>666293</v>
      </c>
      <c r="J8463" s="3">
        <f t="shared" ref="J8463:K8463" si="7345">SUM(J8464:J8472)</f>
        <v>398693</v>
      </c>
      <c r="K8463" s="3">
        <f t="shared" si="7345"/>
        <v>175742</v>
      </c>
      <c r="L8463" s="3">
        <f t="shared" si="7335"/>
        <v>63250</v>
      </c>
      <c r="M8463" s="3">
        <f t="shared" ref="M8463:O8463" si="7346">SUM(M8464:M8472)</f>
        <v>30500</v>
      </c>
      <c r="N8463" s="3">
        <f t="shared" si="7346"/>
        <v>16700</v>
      </c>
      <c r="O8463" s="3">
        <f t="shared" si="7346"/>
        <v>16050</v>
      </c>
      <c r="P8463" s="3">
        <f t="shared" si="7337"/>
        <v>238992</v>
      </c>
      <c r="Q8463" s="3">
        <f t="shared" si="7306"/>
        <v>59.943866584063429</v>
      </c>
    </row>
    <row r="8464" spans="1:17">
      <c r="A8464" s="12" t="s">
        <v>2624</v>
      </c>
      <c r="B8464" s="12" t="s">
        <v>129</v>
      </c>
      <c r="C8464" s="12" t="s">
        <v>1027</v>
      </c>
      <c r="D8464" s="12" t="s">
        <v>2822</v>
      </c>
      <c r="E8464" s="11">
        <v>6131</v>
      </c>
      <c r="F8464" s="12"/>
      <c r="G8464" s="84" t="s">
        <v>3110</v>
      </c>
      <c r="H8464" s="13" t="s">
        <v>18</v>
      </c>
      <c r="I8464" s="2">
        <v>13500</v>
      </c>
      <c r="J8464" s="2">
        <v>0</v>
      </c>
      <c r="K8464" s="2">
        <v>0</v>
      </c>
      <c r="L8464" s="2">
        <f t="shared" si="7335"/>
        <v>0</v>
      </c>
      <c r="M8464" s="2"/>
      <c r="N8464" s="2"/>
      <c r="O8464" s="2"/>
      <c r="P8464" s="2">
        <f t="shared" si="7337"/>
        <v>0</v>
      </c>
      <c r="Q8464" s="2" t="str">
        <f t="shared" si="7306"/>
        <v>-</v>
      </c>
    </row>
    <row r="8465" spans="1:17">
      <c r="A8465" s="12" t="s">
        <v>2624</v>
      </c>
      <c r="B8465" s="12" t="s">
        <v>129</v>
      </c>
      <c r="C8465" s="12" t="s">
        <v>1027</v>
      </c>
      <c r="D8465" s="12" t="s">
        <v>2822</v>
      </c>
      <c r="E8465" s="11">
        <v>6132</v>
      </c>
      <c r="F8465" s="12"/>
      <c r="G8465" s="84" t="s">
        <v>3110</v>
      </c>
      <c r="H8465" s="13" t="s">
        <v>19</v>
      </c>
      <c r="I8465" s="2">
        <v>100000</v>
      </c>
      <c r="J8465" s="2">
        <v>100000</v>
      </c>
      <c r="K8465" s="2">
        <v>60000</v>
      </c>
      <c r="L8465" s="2">
        <f t="shared" si="7335"/>
        <v>18200</v>
      </c>
      <c r="M8465" s="2">
        <v>15300</v>
      </c>
      <c r="N8465" s="2">
        <v>1800</v>
      </c>
      <c r="O8465" s="2">
        <v>1100</v>
      </c>
      <c r="P8465" s="2">
        <f t="shared" si="7337"/>
        <v>78200</v>
      </c>
      <c r="Q8465" s="2">
        <f t="shared" si="7306"/>
        <v>78.2</v>
      </c>
    </row>
    <row r="8466" spans="1:17">
      <c r="A8466" s="12" t="s">
        <v>2624</v>
      </c>
      <c r="B8466" s="12" t="s">
        <v>129</v>
      </c>
      <c r="C8466" s="12" t="s">
        <v>1027</v>
      </c>
      <c r="D8466" s="12" t="s">
        <v>2822</v>
      </c>
      <c r="E8466" s="11">
        <v>6133</v>
      </c>
      <c r="F8466" s="12"/>
      <c r="G8466" s="84" t="s">
        <v>3110</v>
      </c>
      <c r="H8466" s="13" t="s">
        <v>20</v>
      </c>
      <c r="I8466" s="2">
        <v>45000</v>
      </c>
      <c r="J8466" s="2">
        <v>40000</v>
      </c>
      <c r="K8466" s="2">
        <v>22600</v>
      </c>
      <c r="L8466" s="2">
        <f t="shared" si="7335"/>
        <v>6000</v>
      </c>
      <c r="M8466" s="2">
        <v>2000</v>
      </c>
      <c r="N8466" s="2">
        <v>2000</v>
      </c>
      <c r="O8466" s="2">
        <v>2000</v>
      </c>
      <c r="P8466" s="2">
        <f t="shared" si="7337"/>
        <v>28600</v>
      </c>
      <c r="Q8466" s="2">
        <f t="shared" si="7306"/>
        <v>71.5</v>
      </c>
    </row>
    <row r="8467" spans="1:17">
      <c r="A8467" s="12" t="s">
        <v>2624</v>
      </c>
      <c r="B8467" s="12" t="s">
        <v>129</v>
      </c>
      <c r="C8467" s="12" t="s">
        <v>1027</v>
      </c>
      <c r="D8467" s="12" t="s">
        <v>2822</v>
      </c>
      <c r="E8467" s="11">
        <v>6134</v>
      </c>
      <c r="F8467" s="12"/>
      <c r="G8467" s="84" t="s">
        <v>3110</v>
      </c>
      <c r="H8467" s="13" t="s">
        <v>21</v>
      </c>
      <c r="I8467" s="2">
        <v>15000</v>
      </c>
      <c r="J8467" s="2">
        <v>0</v>
      </c>
      <c r="K8467" s="2">
        <v>0</v>
      </c>
      <c r="L8467" s="2">
        <f t="shared" si="7335"/>
        <v>0</v>
      </c>
      <c r="M8467" s="2"/>
      <c r="N8467" s="2"/>
      <c r="O8467" s="2"/>
      <c r="P8467" s="2">
        <f t="shared" si="7337"/>
        <v>0</v>
      </c>
      <c r="Q8467" s="2" t="str">
        <f t="shared" si="7306"/>
        <v>-</v>
      </c>
    </row>
    <row r="8468" spans="1:17">
      <c r="A8468" s="12" t="s">
        <v>2624</v>
      </c>
      <c r="B8468" s="12" t="s">
        <v>129</v>
      </c>
      <c r="C8468" s="12" t="s">
        <v>1027</v>
      </c>
      <c r="D8468" s="12" t="s">
        <v>2822</v>
      </c>
      <c r="E8468" s="11">
        <v>6135</v>
      </c>
      <c r="F8468" s="12"/>
      <c r="G8468" s="84" t="s">
        <v>3110</v>
      </c>
      <c r="H8468" s="13" t="s">
        <v>22</v>
      </c>
      <c r="I8468" s="2">
        <v>100</v>
      </c>
      <c r="J8468" s="2">
        <v>0</v>
      </c>
      <c r="K8468" s="2">
        <v>0</v>
      </c>
      <c r="L8468" s="2">
        <f t="shared" si="7335"/>
        <v>0</v>
      </c>
      <c r="M8468" s="2"/>
      <c r="N8468" s="2"/>
      <c r="O8468" s="2"/>
      <c r="P8468" s="2">
        <f t="shared" si="7337"/>
        <v>0</v>
      </c>
      <c r="Q8468" s="2" t="str">
        <f t="shared" si="7306"/>
        <v>-</v>
      </c>
    </row>
    <row r="8469" spans="1:17">
      <c r="A8469" s="12" t="s">
        <v>2624</v>
      </c>
      <c r="B8469" s="12" t="s">
        <v>129</v>
      </c>
      <c r="C8469" s="12" t="s">
        <v>1027</v>
      </c>
      <c r="D8469" s="12" t="s">
        <v>2822</v>
      </c>
      <c r="E8469" s="11">
        <v>6136</v>
      </c>
      <c r="F8469" s="12"/>
      <c r="G8469" s="84" t="s">
        <v>3110</v>
      </c>
      <c r="H8469" s="13" t="s">
        <v>23</v>
      </c>
      <c r="I8469" s="2">
        <v>100</v>
      </c>
      <c r="J8469" s="2">
        <v>0</v>
      </c>
      <c r="K8469" s="2">
        <v>0</v>
      </c>
      <c r="L8469" s="2">
        <f t="shared" si="7335"/>
        <v>0</v>
      </c>
      <c r="M8469" s="2"/>
      <c r="N8469" s="2"/>
      <c r="O8469" s="2"/>
      <c r="P8469" s="2">
        <f t="shared" si="7337"/>
        <v>0</v>
      </c>
      <c r="Q8469" s="2" t="str">
        <f t="shared" si="7306"/>
        <v>-</v>
      </c>
    </row>
    <row r="8470" spans="1:17">
      <c r="A8470" s="12" t="s">
        <v>2624</v>
      </c>
      <c r="B8470" s="12" t="s">
        <v>129</v>
      </c>
      <c r="C8470" s="12" t="s">
        <v>1027</v>
      </c>
      <c r="D8470" s="12" t="s">
        <v>2822</v>
      </c>
      <c r="E8470" s="11">
        <v>6137</v>
      </c>
      <c r="F8470" s="12"/>
      <c r="G8470" s="84" t="s">
        <v>3110</v>
      </c>
      <c r="H8470" s="13" t="s">
        <v>24</v>
      </c>
      <c r="I8470" s="2">
        <v>70000</v>
      </c>
      <c r="J8470" s="2">
        <v>70000</v>
      </c>
      <c r="K8470" s="2">
        <v>13500</v>
      </c>
      <c r="L8470" s="2">
        <f t="shared" si="7335"/>
        <v>4500</v>
      </c>
      <c r="M8470" s="2">
        <v>1500</v>
      </c>
      <c r="N8470" s="2">
        <v>1500</v>
      </c>
      <c r="O8470" s="2">
        <v>1500</v>
      </c>
      <c r="P8470" s="2">
        <f t="shared" si="7337"/>
        <v>18000</v>
      </c>
      <c r="Q8470" s="2">
        <f t="shared" si="7306"/>
        <v>25.714285714285712</v>
      </c>
    </row>
    <row r="8471" spans="1:17">
      <c r="A8471" s="12" t="s">
        <v>2624</v>
      </c>
      <c r="B8471" s="12" t="s">
        <v>129</v>
      </c>
      <c r="C8471" s="12" t="s">
        <v>1027</v>
      </c>
      <c r="D8471" s="12" t="s">
        <v>2822</v>
      </c>
      <c r="E8471" s="11">
        <v>6138</v>
      </c>
      <c r="F8471" s="12"/>
      <c r="G8471" s="84" t="s">
        <v>3110</v>
      </c>
      <c r="H8471" s="13" t="s">
        <v>25</v>
      </c>
      <c r="I8471" s="2">
        <v>15000</v>
      </c>
      <c r="J8471" s="2">
        <v>0</v>
      </c>
      <c r="K8471" s="2">
        <v>0</v>
      </c>
      <c r="L8471" s="2">
        <f t="shared" si="7335"/>
        <v>0</v>
      </c>
      <c r="M8471" s="2"/>
      <c r="N8471" s="2"/>
      <c r="O8471" s="2"/>
      <c r="P8471" s="2">
        <f t="shared" si="7337"/>
        <v>0</v>
      </c>
      <c r="Q8471" s="2" t="str">
        <f t="shared" si="7306"/>
        <v>-</v>
      </c>
    </row>
    <row r="8472" spans="1:17">
      <c r="A8472" s="17" t="s">
        <v>2624</v>
      </c>
      <c r="B8472" s="17" t="s">
        <v>129</v>
      </c>
      <c r="C8472" s="17" t="s">
        <v>1027</v>
      </c>
      <c r="D8472" s="17" t="s">
        <v>2822</v>
      </c>
      <c r="E8472" s="17" t="s">
        <v>99</v>
      </c>
      <c r="F8472" s="12" t="s">
        <v>0</v>
      </c>
      <c r="G8472" s="84" t="s">
        <v>0</v>
      </c>
      <c r="H8472" s="18" t="s">
        <v>26</v>
      </c>
      <c r="I8472" s="3">
        <v>407593</v>
      </c>
      <c r="J8472" s="3">
        <f t="shared" ref="J8472:K8472" si="7347">SUM(J8473:J8475)</f>
        <v>188693</v>
      </c>
      <c r="K8472" s="3">
        <f t="shared" si="7347"/>
        <v>79642</v>
      </c>
      <c r="L8472" s="3">
        <f t="shared" si="7335"/>
        <v>34550</v>
      </c>
      <c r="M8472" s="3">
        <f t="shared" ref="M8472:O8472" si="7348">SUM(M8473:M8475)</f>
        <v>11700</v>
      </c>
      <c r="N8472" s="3">
        <f t="shared" si="7348"/>
        <v>11400</v>
      </c>
      <c r="O8472" s="3">
        <f t="shared" si="7348"/>
        <v>11450</v>
      </c>
      <c r="P8472" s="3">
        <f t="shared" si="7337"/>
        <v>114192</v>
      </c>
      <c r="Q8472" s="3">
        <f t="shared" si="7306"/>
        <v>60.51734828531</v>
      </c>
    </row>
    <row r="8473" spans="1:17">
      <c r="A8473" s="12" t="s">
        <v>2624</v>
      </c>
      <c r="B8473" s="12" t="s">
        <v>129</v>
      </c>
      <c r="C8473" s="12" t="s">
        <v>1027</v>
      </c>
      <c r="D8473" s="12" t="s">
        <v>2822</v>
      </c>
      <c r="E8473" s="11">
        <v>6139</v>
      </c>
      <c r="F8473" s="12"/>
      <c r="G8473" s="84" t="s">
        <v>3110</v>
      </c>
      <c r="H8473" s="13" t="s">
        <v>26</v>
      </c>
      <c r="I8473" s="2">
        <v>330950</v>
      </c>
      <c r="J8473" s="2">
        <v>114750</v>
      </c>
      <c r="K8473" s="2">
        <v>61750</v>
      </c>
      <c r="L8473" s="2">
        <f t="shared" si="7335"/>
        <v>25500</v>
      </c>
      <c r="M8473" s="2">
        <v>8500</v>
      </c>
      <c r="N8473" s="2">
        <v>8500</v>
      </c>
      <c r="O8473" s="2">
        <v>8500</v>
      </c>
      <c r="P8473" s="2">
        <f t="shared" si="7337"/>
        <v>87250</v>
      </c>
      <c r="Q8473" s="2">
        <f t="shared" si="7306"/>
        <v>76.034858387799559</v>
      </c>
    </row>
    <row r="8474" spans="1:17">
      <c r="A8474" s="12" t="s">
        <v>2624</v>
      </c>
      <c r="B8474" s="12" t="s">
        <v>129</v>
      </c>
      <c r="C8474" s="12" t="s">
        <v>1027</v>
      </c>
      <c r="D8474" s="12" t="s">
        <v>2822</v>
      </c>
      <c r="E8474" s="11">
        <v>6139</v>
      </c>
      <c r="F8474" s="12" t="s">
        <v>2829</v>
      </c>
      <c r="G8474" s="84" t="s">
        <v>3110</v>
      </c>
      <c r="H8474" s="13" t="s">
        <v>108</v>
      </c>
      <c r="I8474" s="2">
        <v>35143</v>
      </c>
      <c r="J8474" s="2">
        <v>33943</v>
      </c>
      <c r="K8474" s="2">
        <v>17892</v>
      </c>
      <c r="L8474" s="2">
        <f t="shared" si="7335"/>
        <v>9050</v>
      </c>
      <c r="M8474" s="2">
        <v>3200</v>
      </c>
      <c r="N8474" s="2">
        <v>2900</v>
      </c>
      <c r="O8474" s="2">
        <v>2950</v>
      </c>
      <c r="P8474" s="2">
        <f t="shared" si="7337"/>
        <v>26942</v>
      </c>
      <c r="Q8474" s="2">
        <f t="shared" si="7306"/>
        <v>79.374245057891173</v>
      </c>
    </row>
    <row r="8475" spans="1:17" ht="22.5">
      <c r="A8475" s="12" t="s">
        <v>2624</v>
      </c>
      <c r="B8475" s="12" t="s">
        <v>129</v>
      </c>
      <c r="C8475" s="12" t="s">
        <v>1027</v>
      </c>
      <c r="D8475" s="12" t="s">
        <v>2822</v>
      </c>
      <c r="E8475" s="11">
        <v>6139</v>
      </c>
      <c r="F8475" s="12" t="s">
        <v>2830</v>
      </c>
      <c r="G8475" s="84" t="s">
        <v>3110</v>
      </c>
      <c r="H8475" s="13" t="s">
        <v>114</v>
      </c>
      <c r="I8475" s="2">
        <v>41500</v>
      </c>
      <c r="J8475" s="2">
        <v>40000</v>
      </c>
      <c r="K8475" s="2">
        <v>0</v>
      </c>
      <c r="L8475" s="2">
        <f t="shared" si="7335"/>
        <v>0</v>
      </c>
      <c r="M8475" s="2"/>
      <c r="N8475" s="2"/>
      <c r="O8475" s="2"/>
      <c r="P8475" s="2">
        <f t="shared" si="7337"/>
        <v>0</v>
      </c>
      <c r="Q8475" s="2">
        <f t="shared" si="7306"/>
        <v>0</v>
      </c>
    </row>
    <row r="8476" spans="1:17" ht="22.5">
      <c r="A8476" s="17" t="s">
        <v>0</v>
      </c>
      <c r="B8476" s="17" t="s">
        <v>0</v>
      </c>
      <c r="C8476" s="17" t="s">
        <v>0</v>
      </c>
      <c r="D8476" s="18" t="s">
        <v>0</v>
      </c>
      <c r="E8476" s="18" t="s">
        <v>0</v>
      </c>
      <c r="F8476" s="18" t="s">
        <v>0</v>
      </c>
      <c r="G8476" s="81" t="s">
        <v>0</v>
      </c>
      <c r="H8476" s="24" t="s">
        <v>36</v>
      </c>
      <c r="I8476" s="29">
        <v>200</v>
      </c>
      <c r="J8476" s="29">
        <f t="shared" ref="J8476:K8476" si="7349">SUM(J8477)</f>
        <v>0</v>
      </c>
      <c r="K8476" s="29">
        <f t="shared" si="7349"/>
        <v>0</v>
      </c>
      <c r="L8476" s="29">
        <f t="shared" si="7335"/>
        <v>0</v>
      </c>
      <c r="M8476" s="29">
        <f t="shared" ref="M8476:O8476" si="7350">SUM(M8477)</f>
        <v>0</v>
      </c>
      <c r="N8476" s="29">
        <f t="shared" si="7350"/>
        <v>0</v>
      </c>
      <c r="O8476" s="29">
        <f t="shared" si="7350"/>
        <v>0</v>
      </c>
      <c r="P8476" s="29">
        <f t="shared" si="7337"/>
        <v>0</v>
      </c>
      <c r="Q8476" s="29" t="str">
        <f t="shared" si="7306"/>
        <v>-</v>
      </c>
    </row>
    <row r="8477" spans="1:17">
      <c r="A8477" s="12" t="s">
        <v>2624</v>
      </c>
      <c r="B8477" s="12" t="s">
        <v>129</v>
      </c>
      <c r="C8477" s="12" t="s">
        <v>1027</v>
      </c>
      <c r="D8477" s="12" t="s">
        <v>2822</v>
      </c>
      <c r="E8477" s="18" t="s">
        <v>28</v>
      </c>
      <c r="F8477" s="18" t="s">
        <v>0</v>
      </c>
      <c r="G8477" s="81" t="s">
        <v>0</v>
      </c>
      <c r="H8477" s="18" t="s">
        <v>29</v>
      </c>
      <c r="I8477" s="3">
        <v>200</v>
      </c>
      <c r="J8477" s="3">
        <f t="shared" ref="J8477" si="7351">SUM(J8478:J8479)</f>
        <v>0</v>
      </c>
      <c r="K8477" s="3">
        <f t="shared" ref="K8477" si="7352">SUM(K8478:K8479)</f>
        <v>0</v>
      </c>
      <c r="L8477" s="3">
        <f t="shared" si="7335"/>
        <v>0</v>
      </c>
      <c r="M8477" s="3">
        <f t="shared" ref="M8477:O8477" si="7353">SUM(M8478:M8479)</f>
        <v>0</v>
      </c>
      <c r="N8477" s="3">
        <f t="shared" si="7353"/>
        <v>0</v>
      </c>
      <c r="O8477" s="3">
        <f t="shared" si="7353"/>
        <v>0</v>
      </c>
      <c r="P8477" s="3">
        <f t="shared" si="7337"/>
        <v>0</v>
      </c>
      <c r="Q8477" s="3" t="str">
        <f t="shared" ref="Q8477:Q8540" si="7354">IF(J8477=0,"-",P8477/J8477*100)</f>
        <v>-</v>
      </c>
    </row>
    <row r="8478" spans="1:17">
      <c r="A8478" s="12" t="s">
        <v>2624</v>
      </c>
      <c r="B8478" s="12" t="s">
        <v>129</v>
      </c>
      <c r="C8478" s="12" t="s">
        <v>1027</v>
      </c>
      <c r="D8478" s="12" t="s">
        <v>2822</v>
      </c>
      <c r="E8478" s="11">
        <v>6142</v>
      </c>
      <c r="F8478" s="12"/>
      <c r="G8478" s="84" t="s">
        <v>3110</v>
      </c>
      <c r="H8478" s="13" t="s">
        <v>31</v>
      </c>
      <c r="I8478" s="2">
        <v>100</v>
      </c>
      <c r="J8478" s="2">
        <v>0</v>
      </c>
      <c r="K8478" s="2">
        <v>0</v>
      </c>
      <c r="L8478" s="2">
        <f t="shared" si="7335"/>
        <v>0</v>
      </c>
      <c r="M8478" s="2"/>
      <c r="N8478" s="2"/>
      <c r="O8478" s="2"/>
      <c r="P8478" s="2">
        <f t="shared" si="7337"/>
        <v>0</v>
      </c>
      <c r="Q8478" s="2" t="str">
        <f t="shared" si="7354"/>
        <v>-</v>
      </c>
    </row>
    <row r="8479" spans="1:17">
      <c r="A8479" s="12" t="s">
        <v>2624</v>
      </c>
      <c r="B8479" s="12" t="s">
        <v>129</v>
      </c>
      <c r="C8479" s="12" t="s">
        <v>1027</v>
      </c>
      <c r="D8479" s="12" t="s">
        <v>2822</v>
      </c>
      <c r="E8479" s="11">
        <v>6148</v>
      </c>
      <c r="F8479" s="12"/>
      <c r="G8479" s="84" t="s">
        <v>3110</v>
      </c>
      <c r="H8479" s="13" t="s">
        <v>35</v>
      </c>
      <c r="I8479" s="2">
        <v>100</v>
      </c>
      <c r="J8479" s="2">
        <v>0</v>
      </c>
      <c r="K8479" s="2">
        <v>0</v>
      </c>
      <c r="L8479" s="2">
        <f t="shared" si="7335"/>
        <v>0</v>
      </c>
      <c r="M8479" s="2"/>
      <c r="N8479" s="2"/>
      <c r="O8479" s="2"/>
      <c r="P8479" s="2">
        <f t="shared" si="7337"/>
        <v>0</v>
      </c>
      <c r="Q8479" s="2" t="str">
        <f t="shared" si="7354"/>
        <v>-</v>
      </c>
    </row>
    <row r="8480" spans="1:17" ht="22.5">
      <c r="A8480" s="17" t="s">
        <v>0</v>
      </c>
      <c r="B8480" s="17" t="s">
        <v>0</v>
      </c>
      <c r="C8480" s="17" t="s">
        <v>0</v>
      </c>
      <c r="D8480" s="18" t="s">
        <v>0</v>
      </c>
      <c r="E8480" s="18" t="s">
        <v>0</v>
      </c>
      <c r="F8480" s="18" t="s">
        <v>0</v>
      </c>
      <c r="G8480" s="81" t="s">
        <v>0</v>
      </c>
      <c r="H8480" s="24" t="s">
        <v>58</v>
      </c>
      <c r="I8480" s="29">
        <v>18000</v>
      </c>
      <c r="J8480" s="29">
        <f t="shared" ref="J8480:K8480" si="7355">SUM(J8481)</f>
        <v>0</v>
      </c>
      <c r="K8480" s="29">
        <f t="shared" si="7355"/>
        <v>0</v>
      </c>
      <c r="L8480" s="29">
        <f t="shared" si="7335"/>
        <v>0</v>
      </c>
      <c r="M8480" s="29">
        <f t="shared" ref="M8480:O8480" si="7356">SUM(M8481)</f>
        <v>0</v>
      </c>
      <c r="N8480" s="29">
        <f t="shared" si="7356"/>
        <v>0</v>
      </c>
      <c r="O8480" s="29">
        <f t="shared" si="7356"/>
        <v>0</v>
      </c>
      <c r="P8480" s="29">
        <f t="shared" si="7337"/>
        <v>0</v>
      </c>
      <c r="Q8480" s="29" t="str">
        <f t="shared" si="7354"/>
        <v>-</v>
      </c>
    </row>
    <row r="8481" spans="1:17">
      <c r="A8481" s="12" t="s">
        <v>2624</v>
      </c>
      <c r="B8481" s="12" t="s">
        <v>129</v>
      </c>
      <c r="C8481" s="12" t="s">
        <v>1027</v>
      </c>
      <c r="D8481" s="12" t="s">
        <v>2822</v>
      </c>
      <c r="E8481" s="18" t="s">
        <v>50</v>
      </c>
      <c r="F8481" s="18" t="s">
        <v>0</v>
      </c>
      <c r="G8481" s="81" t="s">
        <v>0</v>
      </c>
      <c r="H8481" s="18" t="s">
        <v>51</v>
      </c>
      <c r="I8481" s="3">
        <v>18000</v>
      </c>
      <c r="J8481" s="3">
        <f t="shared" ref="J8481" si="7357">SUM(J8482:J8483)</f>
        <v>0</v>
      </c>
      <c r="K8481" s="3">
        <f t="shared" ref="K8481" si="7358">SUM(K8482:K8483)</f>
        <v>0</v>
      </c>
      <c r="L8481" s="3">
        <f t="shared" si="7335"/>
        <v>0</v>
      </c>
      <c r="M8481" s="3">
        <f t="shared" ref="M8481:O8481" si="7359">SUM(M8482:M8483)</f>
        <v>0</v>
      </c>
      <c r="N8481" s="3">
        <f t="shared" si="7359"/>
        <v>0</v>
      </c>
      <c r="O8481" s="3">
        <f t="shared" si="7359"/>
        <v>0</v>
      </c>
      <c r="P8481" s="3">
        <f t="shared" si="7337"/>
        <v>0</v>
      </c>
      <c r="Q8481" s="3" t="str">
        <f t="shared" si="7354"/>
        <v>-</v>
      </c>
    </row>
    <row r="8482" spans="1:17">
      <c r="A8482" s="12" t="s">
        <v>2624</v>
      </c>
      <c r="B8482" s="12" t="s">
        <v>129</v>
      </c>
      <c r="C8482" s="12" t="s">
        <v>1027</v>
      </c>
      <c r="D8482" s="12" t="s">
        <v>2822</v>
      </c>
      <c r="E8482" s="11">
        <v>8213</v>
      </c>
      <c r="F8482" s="12"/>
      <c r="G8482" s="84" t="s">
        <v>3110</v>
      </c>
      <c r="H8482" s="13" t="s">
        <v>54</v>
      </c>
      <c r="I8482" s="2">
        <v>15000</v>
      </c>
      <c r="J8482" s="2">
        <v>0</v>
      </c>
      <c r="K8482" s="2">
        <v>0</v>
      </c>
      <c r="L8482" s="2">
        <f t="shared" si="7335"/>
        <v>0</v>
      </c>
      <c r="M8482" s="2"/>
      <c r="N8482" s="2"/>
      <c r="O8482" s="2"/>
      <c r="P8482" s="2">
        <f t="shared" si="7337"/>
        <v>0</v>
      </c>
      <c r="Q8482" s="2" t="str">
        <f t="shared" si="7354"/>
        <v>-</v>
      </c>
    </row>
    <row r="8483" spans="1:17">
      <c r="A8483" s="12" t="s">
        <v>2624</v>
      </c>
      <c r="B8483" s="12" t="s">
        <v>129</v>
      </c>
      <c r="C8483" s="12" t="s">
        <v>1027</v>
      </c>
      <c r="D8483" s="12" t="s">
        <v>2822</v>
      </c>
      <c r="E8483" s="11">
        <v>8216</v>
      </c>
      <c r="F8483" s="12"/>
      <c r="G8483" s="84" t="s">
        <v>3110</v>
      </c>
      <c r="H8483" s="13" t="s">
        <v>57</v>
      </c>
      <c r="I8483" s="2">
        <v>3000</v>
      </c>
      <c r="J8483" s="2">
        <v>0</v>
      </c>
      <c r="K8483" s="2">
        <v>0</v>
      </c>
      <c r="L8483" s="2">
        <f t="shared" si="7335"/>
        <v>0</v>
      </c>
      <c r="M8483" s="2"/>
      <c r="N8483" s="2"/>
      <c r="O8483" s="2"/>
      <c r="P8483" s="2">
        <f t="shared" si="7337"/>
        <v>0</v>
      </c>
      <c r="Q8483" s="2" t="str">
        <f t="shared" si="7354"/>
        <v>-</v>
      </c>
    </row>
    <row r="8484" spans="1:17">
      <c r="A8484" s="13" t="s">
        <v>0</v>
      </c>
      <c r="B8484" s="13" t="s">
        <v>0</v>
      </c>
      <c r="C8484" s="13" t="s">
        <v>0</v>
      </c>
      <c r="D8484" s="13" t="s">
        <v>0</v>
      </c>
      <c r="E8484" s="13" t="s">
        <v>0</v>
      </c>
      <c r="F8484" s="13" t="s">
        <v>0</v>
      </c>
      <c r="G8484" s="84" t="s">
        <v>0</v>
      </c>
      <c r="H8484" s="24" t="s">
        <v>2831</v>
      </c>
      <c r="I8484" s="29">
        <v>14186965</v>
      </c>
      <c r="J8484" s="29">
        <f t="shared" ref="J8484:K8484" si="7360">SUM(J8480,J8476,J8452)</f>
        <v>13586065</v>
      </c>
      <c r="K8484" s="29">
        <f t="shared" si="7360"/>
        <v>6997723</v>
      </c>
      <c r="L8484" s="29">
        <f t="shared" si="7335"/>
        <v>3412162</v>
      </c>
      <c r="M8484" s="29">
        <f t="shared" ref="M8484:O8484" si="7361">SUM(M8480,M8476,M8452)</f>
        <v>1185362</v>
      </c>
      <c r="N8484" s="29">
        <f t="shared" si="7361"/>
        <v>1082700</v>
      </c>
      <c r="O8484" s="29">
        <f t="shared" si="7361"/>
        <v>1144100</v>
      </c>
      <c r="P8484" s="29">
        <f t="shared" si="7337"/>
        <v>10409885</v>
      </c>
      <c r="Q8484" s="29">
        <f t="shared" si="7354"/>
        <v>76.621781214796187</v>
      </c>
    </row>
    <row r="8485" spans="1:17" ht="15.75" thickBot="1">
      <c r="A8485" s="13" t="s">
        <v>0</v>
      </c>
      <c r="B8485" s="13" t="s">
        <v>0</v>
      </c>
      <c r="C8485" s="13" t="s">
        <v>0</v>
      </c>
      <c r="D8485" s="13" t="s">
        <v>0</v>
      </c>
      <c r="E8485" s="13" t="s">
        <v>0</v>
      </c>
      <c r="F8485" s="13" t="s">
        <v>0</v>
      </c>
      <c r="G8485" s="84" t="s">
        <v>0</v>
      </c>
      <c r="H8485" s="18" t="s">
        <v>125</v>
      </c>
      <c r="I8485" s="3">
        <v>246</v>
      </c>
      <c r="J8485" s="3">
        <v>246</v>
      </c>
      <c r="K8485" s="3">
        <v>0</v>
      </c>
      <c r="L8485" s="3">
        <f t="shared" si="7335"/>
        <v>0</v>
      </c>
      <c r="M8485" s="3"/>
      <c r="N8485" s="3"/>
      <c r="O8485" s="3"/>
      <c r="P8485" s="3">
        <f t="shared" si="7337"/>
        <v>0</v>
      </c>
      <c r="Q8485" s="3">
        <f t="shared" si="7354"/>
        <v>0</v>
      </c>
    </row>
    <row r="8486" spans="1:17" ht="45.75" thickBot="1">
      <c r="A8486" s="109" t="s">
        <v>0</v>
      </c>
      <c r="B8486" s="109" t="s">
        <v>0</v>
      </c>
      <c r="C8486" s="109" t="s">
        <v>0</v>
      </c>
      <c r="D8486" s="109" t="s">
        <v>0</v>
      </c>
      <c r="E8486" s="109" t="s">
        <v>0</v>
      </c>
      <c r="F8486" s="109" t="s">
        <v>0</v>
      </c>
      <c r="G8486" s="121" t="s">
        <v>0</v>
      </c>
      <c r="H8486" s="1" t="s">
        <v>126</v>
      </c>
      <c r="I8486" s="1" t="s">
        <v>3016</v>
      </c>
      <c r="J8486" s="1" t="s">
        <v>3199</v>
      </c>
      <c r="K8486" s="1" t="s">
        <v>3198</v>
      </c>
      <c r="L8486" s="1" t="s">
        <v>3191</v>
      </c>
      <c r="M8486" s="1" t="s">
        <v>3193</v>
      </c>
      <c r="N8486" s="1" t="s">
        <v>3194</v>
      </c>
      <c r="O8486" s="1" t="s">
        <v>3195</v>
      </c>
      <c r="P8486" s="1" t="s">
        <v>3192</v>
      </c>
      <c r="Q8486" s="1" t="s">
        <v>3185</v>
      </c>
    </row>
    <row r="8487" spans="1:17">
      <c r="A8487" s="110"/>
      <c r="B8487" s="110"/>
      <c r="C8487" s="110"/>
      <c r="D8487" s="110"/>
      <c r="E8487" s="110"/>
      <c r="F8487" s="110"/>
      <c r="G8487" s="122"/>
      <c r="H8487" s="26" t="s">
        <v>0</v>
      </c>
      <c r="I8487" s="28">
        <v>1</v>
      </c>
      <c r="J8487" s="28">
        <v>2</v>
      </c>
      <c r="K8487" s="28">
        <v>3</v>
      </c>
      <c r="L8487" s="28" t="s">
        <v>3186</v>
      </c>
      <c r="M8487" s="28">
        <v>5</v>
      </c>
      <c r="N8487" s="28">
        <v>6</v>
      </c>
      <c r="O8487" s="28">
        <v>7</v>
      </c>
      <c r="P8487" s="28" t="s">
        <v>3187</v>
      </c>
      <c r="Q8487" s="28">
        <v>9</v>
      </c>
    </row>
    <row r="8488" spans="1:17">
      <c r="A8488" s="110"/>
      <c r="B8488" s="110"/>
      <c r="C8488" s="110"/>
      <c r="D8488" s="110"/>
      <c r="E8488" s="110"/>
      <c r="F8488" s="110"/>
      <c r="G8488" s="122"/>
      <c r="H8488" s="8" t="s">
        <v>2657</v>
      </c>
      <c r="I8488" s="9">
        <v>14186965</v>
      </c>
      <c r="J8488" s="9">
        <f t="shared" ref="J8488" si="7362">SUM(J8484)</f>
        <v>13586065</v>
      </c>
      <c r="K8488" s="9">
        <f t="shared" ref="K8488" si="7363">SUM(K8484)</f>
        <v>6997723</v>
      </c>
      <c r="L8488" s="9">
        <f t="shared" ref="L8488:L8489" si="7364">M8488+N8488+O8488</f>
        <v>3412162</v>
      </c>
      <c r="M8488" s="9">
        <f t="shared" ref="M8488:O8488" si="7365">SUM(M8484)</f>
        <v>1185362</v>
      </c>
      <c r="N8488" s="9">
        <f t="shared" si="7365"/>
        <v>1082700</v>
      </c>
      <c r="O8488" s="9">
        <f t="shared" si="7365"/>
        <v>1144100</v>
      </c>
      <c r="P8488" s="9">
        <f t="shared" ref="P8488:P8489" si="7366">SUM(K8488+L8488)</f>
        <v>10409885</v>
      </c>
      <c r="Q8488" s="9">
        <f t="shared" si="7354"/>
        <v>76.621781214796187</v>
      </c>
    </row>
    <row r="8489" spans="1:17">
      <c r="A8489" s="110"/>
      <c r="B8489" s="110"/>
      <c r="C8489" s="110"/>
      <c r="D8489" s="110"/>
      <c r="E8489" s="110"/>
      <c r="F8489" s="110"/>
      <c r="G8489" s="122"/>
      <c r="H8489" s="10" t="s">
        <v>68</v>
      </c>
      <c r="I8489" s="9">
        <v>14186965</v>
      </c>
      <c r="J8489" s="9">
        <f t="shared" ref="J8489" si="7367">SUM(J8488)</f>
        <v>13586065</v>
      </c>
      <c r="K8489" s="9">
        <f t="shared" ref="K8489" si="7368">SUM(K8488)</f>
        <v>6997723</v>
      </c>
      <c r="L8489" s="9">
        <f t="shared" si="7364"/>
        <v>3412162</v>
      </c>
      <c r="M8489" s="9">
        <f t="shared" ref="M8489:O8489" si="7369">SUM(M8488)</f>
        <v>1185362</v>
      </c>
      <c r="N8489" s="9">
        <f t="shared" si="7369"/>
        <v>1082700</v>
      </c>
      <c r="O8489" s="9">
        <f t="shared" si="7369"/>
        <v>1144100</v>
      </c>
      <c r="P8489" s="9">
        <f t="shared" si="7366"/>
        <v>10409885</v>
      </c>
      <c r="Q8489" s="9">
        <f t="shared" si="7354"/>
        <v>76.621781214796187</v>
      </c>
    </row>
    <row r="8490" spans="1:17">
      <c r="A8490" s="111"/>
      <c r="B8490" s="111"/>
      <c r="C8490" s="111"/>
      <c r="D8490" s="111"/>
      <c r="E8490" s="111"/>
      <c r="F8490" s="111"/>
      <c r="G8490" s="123"/>
      <c r="Q8490" t="str">
        <f t="shared" si="7354"/>
        <v>-</v>
      </c>
    </row>
    <row r="8491" spans="1:17" ht="15.75" thickBot="1">
      <c r="A8491" s="13" t="s">
        <v>0</v>
      </c>
      <c r="B8491" s="13" t="s">
        <v>0</v>
      </c>
      <c r="C8491" s="13" t="s">
        <v>0</v>
      </c>
      <c r="D8491" s="13" t="s">
        <v>0</v>
      </c>
      <c r="E8491" s="13" t="s">
        <v>0</v>
      </c>
      <c r="F8491" s="13" t="s">
        <v>0</v>
      </c>
      <c r="G8491" s="84" t="s">
        <v>0</v>
      </c>
      <c r="H8491" s="27" t="s">
        <v>0</v>
      </c>
      <c r="I8491" s="27"/>
      <c r="J8491" s="27"/>
      <c r="K8491" s="27"/>
      <c r="L8491" s="27"/>
      <c r="M8491" s="27"/>
      <c r="N8491" s="27"/>
      <c r="O8491" s="27"/>
      <c r="P8491" s="27"/>
      <c r="Q8491" s="27" t="str">
        <f t="shared" si="7354"/>
        <v>-</v>
      </c>
    </row>
    <row r="8492" spans="1:17" ht="45.75" thickBot="1">
      <c r="A8492" s="1" t="s">
        <v>82</v>
      </c>
      <c r="B8492" s="1" t="s">
        <v>83</v>
      </c>
      <c r="C8492" s="1" t="s">
        <v>84</v>
      </c>
      <c r="D8492" s="19" t="s">
        <v>0</v>
      </c>
      <c r="E8492" s="1" t="s">
        <v>85</v>
      </c>
      <c r="F8492" s="1" t="s">
        <v>86</v>
      </c>
      <c r="G8492" s="82" t="s">
        <v>87</v>
      </c>
      <c r="H8492" s="1" t="s">
        <v>1</v>
      </c>
      <c r="I8492" s="1" t="s">
        <v>3016</v>
      </c>
      <c r="J8492" s="1" t="s">
        <v>3199</v>
      </c>
      <c r="K8492" s="1" t="s">
        <v>3198</v>
      </c>
      <c r="L8492" s="1" t="s">
        <v>3191</v>
      </c>
      <c r="M8492" s="1" t="s">
        <v>3193</v>
      </c>
      <c r="N8492" s="1" t="s">
        <v>3194</v>
      </c>
      <c r="O8492" s="1" t="s">
        <v>3195</v>
      </c>
      <c r="P8492" s="1" t="s">
        <v>3192</v>
      </c>
      <c r="Q8492" s="1" t="s">
        <v>3185</v>
      </c>
    </row>
    <row r="8493" spans="1:17">
      <c r="A8493" s="20" t="s">
        <v>0</v>
      </c>
      <c r="B8493" s="20" t="s">
        <v>0</v>
      </c>
      <c r="C8493" s="20" t="s">
        <v>0</v>
      </c>
      <c r="D8493" s="21" t="s">
        <v>0</v>
      </c>
      <c r="E8493" s="21" t="s">
        <v>0</v>
      </c>
      <c r="F8493" s="22" t="s">
        <v>0</v>
      </c>
      <c r="G8493" s="83" t="s">
        <v>0</v>
      </c>
      <c r="H8493" s="23" t="s">
        <v>0</v>
      </c>
      <c r="I8493" s="28">
        <v>1</v>
      </c>
      <c r="J8493" s="28">
        <v>2</v>
      </c>
      <c r="K8493" s="28">
        <v>3</v>
      </c>
      <c r="L8493" s="28" t="s">
        <v>3186</v>
      </c>
      <c r="M8493" s="28">
        <v>5</v>
      </c>
      <c r="N8493" s="28">
        <v>6</v>
      </c>
      <c r="O8493" s="28">
        <v>7</v>
      </c>
      <c r="P8493" s="28" t="s">
        <v>3187</v>
      </c>
      <c r="Q8493" s="28">
        <v>9</v>
      </c>
    </row>
    <row r="8494" spans="1:17">
      <c r="A8494" s="17" t="s">
        <v>2624</v>
      </c>
      <c r="B8494" s="17" t="s">
        <v>129</v>
      </c>
      <c r="C8494" s="12" t="s">
        <v>1038</v>
      </c>
      <c r="D8494" s="12" t="s">
        <v>2832</v>
      </c>
      <c r="E8494" s="18" t="s">
        <v>0</v>
      </c>
      <c r="F8494" s="18" t="s">
        <v>0</v>
      </c>
      <c r="G8494" s="81" t="s">
        <v>0</v>
      </c>
      <c r="H8494" s="18" t="s">
        <v>2833</v>
      </c>
      <c r="I8494" s="11"/>
      <c r="J8494" s="11"/>
      <c r="K8494" s="11"/>
      <c r="L8494" s="11"/>
      <c r="M8494" s="11"/>
      <c r="N8494" s="11"/>
      <c r="O8494" s="11"/>
      <c r="P8494" s="11"/>
      <c r="Q8494" s="11" t="str">
        <f t="shared" si="7354"/>
        <v>-</v>
      </c>
    </row>
    <row r="8495" spans="1:17" ht="22.5">
      <c r="A8495" s="17" t="s">
        <v>0</v>
      </c>
      <c r="B8495" s="17" t="s">
        <v>0</v>
      </c>
      <c r="C8495" s="17" t="s">
        <v>0</v>
      </c>
      <c r="D8495" s="18" t="s">
        <v>0</v>
      </c>
      <c r="E8495" s="18" t="s">
        <v>0</v>
      </c>
      <c r="F8495" s="18" t="s">
        <v>0</v>
      </c>
      <c r="G8495" s="81" t="s">
        <v>0</v>
      </c>
      <c r="H8495" s="24" t="s">
        <v>27</v>
      </c>
      <c r="I8495" s="29">
        <v>5324775</v>
      </c>
      <c r="J8495" s="29">
        <f t="shared" ref="J8495" si="7370">SUM(J8496,J8504,J8506)</f>
        <v>4155017</v>
      </c>
      <c r="K8495" s="29">
        <f t="shared" ref="K8495" si="7371">SUM(K8496,K8504,K8506)</f>
        <v>2255473</v>
      </c>
      <c r="L8495" s="29">
        <f t="shared" ref="L8495:L8528" si="7372">M8495+N8495+O8495</f>
        <v>1029846</v>
      </c>
      <c r="M8495" s="29">
        <f t="shared" ref="M8495:O8495" si="7373">SUM(M8496,M8504,M8506)</f>
        <v>341782</v>
      </c>
      <c r="N8495" s="29">
        <f t="shared" si="7373"/>
        <v>347782</v>
      </c>
      <c r="O8495" s="29">
        <f t="shared" si="7373"/>
        <v>340282</v>
      </c>
      <c r="P8495" s="29">
        <f t="shared" ref="P8495:P8528" si="7374">SUM(K8495+L8495)</f>
        <v>3285319</v>
      </c>
      <c r="Q8495" s="29">
        <f t="shared" si="7354"/>
        <v>79.068725831928006</v>
      </c>
    </row>
    <row r="8496" spans="1:17">
      <c r="A8496" s="12" t="s">
        <v>2624</v>
      </c>
      <c r="B8496" s="12" t="s">
        <v>129</v>
      </c>
      <c r="C8496" s="12" t="s">
        <v>1038</v>
      </c>
      <c r="D8496" s="12" t="s">
        <v>2832</v>
      </c>
      <c r="E8496" s="18" t="s">
        <v>2</v>
      </c>
      <c r="F8496" s="18" t="s">
        <v>0</v>
      </c>
      <c r="G8496" s="81" t="s">
        <v>0</v>
      </c>
      <c r="H8496" s="18" t="s">
        <v>3</v>
      </c>
      <c r="I8496" s="3">
        <v>3840836</v>
      </c>
      <c r="J8496" s="3">
        <f t="shared" ref="J8496" si="7375">SUM(J8497:J8498)</f>
        <v>3362471</v>
      </c>
      <c r="K8496" s="3">
        <f t="shared" ref="K8496" si="7376">SUM(K8497:K8498)</f>
        <v>1741191</v>
      </c>
      <c r="L8496" s="3">
        <f t="shared" si="7372"/>
        <v>875346</v>
      </c>
      <c r="M8496" s="3">
        <f t="shared" ref="M8496:O8496" si="7377">SUM(M8497:M8498)</f>
        <v>289282</v>
      </c>
      <c r="N8496" s="3">
        <f t="shared" si="7377"/>
        <v>296782</v>
      </c>
      <c r="O8496" s="3">
        <f t="shared" si="7377"/>
        <v>289282</v>
      </c>
      <c r="P8496" s="3">
        <f t="shared" si="7374"/>
        <v>2616537</v>
      </c>
      <c r="Q8496" s="3">
        <f t="shared" si="7354"/>
        <v>77.815897891758766</v>
      </c>
    </row>
    <row r="8497" spans="1:17">
      <c r="A8497" s="12" t="s">
        <v>2624</v>
      </c>
      <c r="B8497" s="12" t="s">
        <v>129</v>
      </c>
      <c r="C8497" s="12" t="s">
        <v>1038</v>
      </c>
      <c r="D8497" s="12" t="s">
        <v>2832</v>
      </c>
      <c r="E8497" s="11">
        <v>6111</v>
      </c>
      <c r="F8497" s="12"/>
      <c r="G8497" s="84" t="s">
        <v>3110</v>
      </c>
      <c r="H8497" s="13" t="s">
        <v>4</v>
      </c>
      <c r="I8497" s="2">
        <v>3543700</v>
      </c>
      <c r="J8497" s="2">
        <v>3076000</v>
      </c>
      <c r="K8497" s="2">
        <v>1567138</v>
      </c>
      <c r="L8497" s="2">
        <f t="shared" si="7372"/>
        <v>804000</v>
      </c>
      <c r="M8497" s="2">
        <v>268000</v>
      </c>
      <c r="N8497" s="2">
        <v>268000</v>
      </c>
      <c r="O8497" s="2">
        <v>268000</v>
      </c>
      <c r="P8497" s="2">
        <f t="shared" si="7374"/>
        <v>2371138</v>
      </c>
      <c r="Q8497" s="2">
        <f t="shared" si="7354"/>
        <v>77.085110533159948</v>
      </c>
    </row>
    <row r="8498" spans="1:17">
      <c r="A8498" s="17" t="s">
        <v>2624</v>
      </c>
      <c r="B8498" s="17" t="s">
        <v>129</v>
      </c>
      <c r="C8498" s="17" t="s">
        <v>1038</v>
      </c>
      <c r="D8498" s="17" t="s">
        <v>2832</v>
      </c>
      <c r="E8498" s="17" t="s">
        <v>91</v>
      </c>
      <c r="F8498" s="12" t="s">
        <v>0</v>
      </c>
      <c r="G8498" s="84" t="s">
        <v>0</v>
      </c>
      <c r="H8498" s="18" t="s">
        <v>5</v>
      </c>
      <c r="I8498" s="3">
        <v>297136</v>
      </c>
      <c r="J8498" s="3">
        <f t="shared" ref="J8498:K8498" si="7378">SUM(J8499:J8503)</f>
        <v>286471</v>
      </c>
      <c r="K8498" s="3">
        <f t="shared" si="7378"/>
        <v>174053</v>
      </c>
      <c r="L8498" s="3">
        <f t="shared" si="7372"/>
        <v>71346</v>
      </c>
      <c r="M8498" s="3">
        <f t="shared" ref="M8498:O8498" si="7379">SUM(M8499:M8503)</f>
        <v>21282</v>
      </c>
      <c r="N8498" s="3">
        <f t="shared" si="7379"/>
        <v>28782</v>
      </c>
      <c r="O8498" s="3">
        <f t="shared" si="7379"/>
        <v>21282</v>
      </c>
      <c r="P8498" s="3">
        <f t="shared" si="7374"/>
        <v>245399</v>
      </c>
      <c r="Q8498" s="3">
        <f t="shared" si="7354"/>
        <v>85.662772147966109</v>
      </c>
    </row>
    <row r="8499" spans="1:17">
      <c r="A8499" s="12" t="s">
        <v>2624</v>
      </c>
      <c r="B8499" s="12" t="s">
        <v>129</v>
      </c>
      <c r="C8499" s="12" t="s">
        <v>1038</v>
      </c>
      <c r="D8499" s="12" t="s">
        <v>2832</v>
      </c>
      <c r="E8499" s="11">
        <v>6112</v>
      </c>
      <c r="F8499" s="12" t="s">
        <v>2834</v>
      </c>
      <c r="G8499" s="84" t="s">
        <v>3110</v>
      </c>
      <c r="H8499" s="13" t="s">
        <v>9</v>
      </c>
      <c r="I8499" s="2">
        <v>56036</v>
      </c>
      <c r="J8499" s="2">
        <v>56036</v>
      </c>
      <c r="K8499" s="2">
        <v>29008</v>
      </c>
      <c r="L8499" s="2">
        <f t="shared" si="7372"/>
        <v>15735</v>
      </c>
      <c r="M8499" s="2">
        <v>5245</v>
      </c>
      <c r="N8499" s="2">
        <v>5245</v>
      </c>
      <c r="O8499" s="2">
        <v>5245</v>
      </c>
      <c r="P8499" s="2">
        <f t="shared" si="7374"/>
        <v>44743</v>
      </c>
      <c r="Q8499" s="2">
        <f t="shared" si="7354"/>
        <v>79.846884145906202</v>
      </c>
    </row>
    <row r="8500" spans="1:17">
      <c r="A8500" s="12" t="s">
        <v>2624</v>
      </c>
      <c r="B8500" s="12" t="s">
        <v>129</v>
      </c>
      <c r="C8500" s="12" t="s">
        <v>1038</v>
      </c>
      <c r="D8500" s="12" t="s">
        <v>2832</v>
      </c>
      <c r="E8500" s="11">
        <v>6112</v>
      </c>
      <c r="F8500" s="12" t="s">
        <v>2835</v>
      </c>
      <c r="G8500" s="84" t="s">
        <v>3110</v>
      </c>
      <c r="H8500" s="13" t="s">
        <v>10</v>
      </c>
      <c r="I8500" s="2">
        <v>175600</v>
      </c>
      <c r="J8500" s="2">
        <v>175600</v>
      </c>
      <c r="K8500" s="2">
        <v>97710</v>
      </c>
      <c r="L8500" s="2">
        <f t="shared" si="7372"/>
        <v>48111</v>
      </c>
      <c r="M8500" s="2">
        <v>16037</v>
      </c>
      <c r="N8500" s="2">
        <v>16037</v>
      </c>
      <c r="O8500" s="2">
        <v>16037</v>
      </c>
      <c r="P8500" s="2">
        <f t="shared" si="7374"/>
        <v>145821</v>
      </c>
      <c r="Q8500" s="2">
        <f t="shared" si="7354"/>
        <v>83.041571753986332</v>
      </c>
    </row>
    <row r="8501" spans="1:17">
      <c r="A8501" s="12" t="s">
        <v>2624</v>
      </c>
      <c r="B8501" s="12" t="s">
        <v>129</v>
      </c>
      <c r="C8501" s="12" t="s">
        <v>1038</v>
      </c>
      <c r="D8501" s="12" t="s">
        <v>2832</v>
      </c>
      <c r="E8501" s="11">
        <v>6112</v>
      </c>
      <c r="F8501" s="12" t="s">
        <v>2836</v>
      </c>
      <c r="G8501" s="84" t="s">
        <v>3110</v>
      </c>
      <c r="H8501" s="13" t="s">
        <v>7</v>
      </c>
      <c r="I8501" s="2">
        <v>38000</v>
      </c>
      <c r="J8501" s="2">
        <v>41854</v>
      </c>
      <c r="K8501" s="2">
        <v>41854</v>
      </c>
      <c r="L8501" s="2">
        <f t="shared" si="7372"/>
        <v>0</v>
      </c>
      <c r="M8501" s="2"/>
      <c r="N8501" s="2"/>
      <c r="O8501" s="2"/>
      <c r="P8501" s="2">
        <f t="shared" si="7374"/>
        <v>41854</v>
      </c>
      <c r="Q8501" s="2">
        <f t="shared" si="7354"/>
        <v>100</v>
      </c>
    </row>
    <row r="8502" spans="1:17">
      <c r="A8502" s="12" t="s">
        <v>2624</v>
      </c>
      <c r="B8502" s="12" t="s">
        <v>129</v>
      </c>
      <c r="C8502" s="12" t="s">
        <v>1038</v>
      </c>
      <c r="D8502" s="12" t="s">
        <v>2832</v>
      </c>
      <c r="E8502" s="11">
        <v>6112</v>
      </c>
      <c r="F8502" s="12" t="s">
        <v>2837</v>
      </c>
      <c r="G8502" s="84" t="s">
        <v>3110</v>
      </c>
      <c r="H8502" s="13" t="s">
        <v>8</v>
      </c>
      <c r="I8502" s="2">
        <v>7500</v>
      </c>
      <c r="J8502" s="2">
        <v>7500</v>
      </c>
      <c r="K8502" s="2">
        <v>0</v>
      </c>
      <c r="L8502" s="2">
        <f t="shared" si="7372"/>
        <v>7500</v>
      </c>
      <c r="M8502" s="2"/>
      <c r="N8502" s="2">
        <v>7500</v>
      </c>
      <c r="O8502" s="2"/>
      <c r="P8502" s="2">
        <f t="shared" si="7374"/>
        <v>7500</v>
      </c>
      <c r="Q8502" s="2">
        <f t="shared" si="7354"/>
        <v>100</v>
      </c>
    </row>
    <row r="8503" spans="1:17">
      <c r="A8503" s="12" t="s">
        <v>2624</v>
      </c>
      <c r="B8503" s="12" t="s">
        <v>129</v>
      </c>
      <c r="C8503" s="12" t="s">
        <v>1038</v>
      </c>
      <c r="D8503" s="12" t="s">
        <v>2832</v>
      </c>
      <c r="E8503" s="11">
        <v>6112</v>
      </c>
      <c r="F8503" s="12" t="s">
        <v>2838</v>
      </c>
      <c r="G8503" s="84" t="s">
        <v>3110</v>
      </c>
      <c r="H8503" s="13" t="s">
        <v>6</v>
      </c>
      <c r="I8503" s="2">
        <v>20000</v>
      </c>
      <c r="J8503" s="2">
        <v>5481</v>
      </c>
      <c r="K8503" s="2">
        <v>5481</v>
      </c>
      <c r="L8503" s="2">
        <f t="shared" si="7372"/>
        <v>0</v>
      </c>
      <c r="M8503" s="2"/>
      <c r="N8503" s="2"/>
      <c r="O8503" s="2"/>
      <c r="P8503" s="2">
        <f t="shared" si="7374"/>
        <v>5481</v>
      </c>
      <c r="Q8503" s="2">
        <f t="shared" si="7354"/>
        <v>100</v>
      </c>
    </row>
    <row r="8504" spans="1:17">
      <c r="A8504" s="12" t="s">
        <v>2624</v>
      </c>
      <c r="B8504" s="12" t="s">
        <v>129</v>
      </c>
      <c r="C8504" s="12" t="s">
        <v>1038</v>
      </c>
      <c r="D8504" s="12" t="s">
        <v>2832</v>
      </c>
      <c r="E8504" s="18" t="s">
        <v>13</v>
      </c>
      <c r="F8504" s="18" t="s">
        <v>0</v>
      </c>
      <c r="G8504" s="81" t="s">
        <v>0</v>
      </c>
      <c r="H8504" s="18" t="s">
        <v>14</v>
      </c>
      <c r="I8504" s="3">
        <v>371439</v>
      </c>
      <c r="J8504" s="3">
        <f t="shared" ref="J8504:K8504" si="7380">SUM(J8505)</f>
        <v>324000</v>
      </c>
      <c r="K8504" s="3">
        <f t="shared" si="7380"/>
        <v>160643</v>
      </c>
      <c r="L8504" s="3">
        <f t="shared" si="7372"/>
        <v>87000</v>
      </c>
      <c r="M8504" s="3">
        <f t="shared" ref="M8504:O8504" si="7381">SUM(M8505)</f>
        <v>29000</v>
      </c>
      <c r="N8504" s="3">
        <f t="shared" si="7381"/>
        <v>29000</v>
      </c>
      <c r="O8504" s="3">
        <f t="shared" si="7381"/>
        <v>29000</v>
      </c>
      <c r="P8504" s="3">
        <f t="shared" si="7374"/>
        <v>247643</v>
      </c>
      <c r="Q8504" s="3">
        <f t="shared" si="7354"/>
        <v>76.433024691358014</v>
      </c>
    </row>
    <row r="8505" spans="1:17">
      <c r="A8505" s="12" t="s">
        <v>2624</v>
      </c>
      <c r="B8505" s="12" t="s">
        <v>129</v>
      </c>
      <c r="C8505" s="12" t="s">
        <v>1038</v>
      </c>
      <c r="D8505" s="12" t="s">
        <v>2832</v>
      </c>
      <c r="E8505" s="11">
        <v>6121</v>
      </c>
      <c r="F8505" s="12"/>
      <c r="G8505" s="84" t="s">
        <v>3110</v>
      </c>
      <c r="H8505" s="13" t="s">
        <v>15</v>
      </c>
      <c r="I8505" s="2">
        <v>371439</v>
      </c>
      <c r="J8505" s="2">
        <v>324000</v>
      </c>
      <c r="K8505" s="2">
        <v>160643</v>
      </c>
      <c r="L8505" s="2">
        <f t="shared" si="7372"/>
        <v>87000</v>
      </c>
      <c r="M8505" s="2">
        <v>29000</v>
      </c>
      <c r="N8505" s="2">
        <v>29000</v>
      </c>
      <c r="O8505" s="2">
        <v>29000</v>
      </c>
      <c r="P8505" s="2">
        <f t="shared" si="7374"/>
        <v>247643</v>
      </c>
      <c r="Q8505" s="2">
        <f t="shared" si="7354"/>
        <v>76.433024691358014</v>
      </c>
    </row>
    <row r="8506" spans="1:17">
      <c r="A8506" s="12" t="s">
        <v>2624</v>
      </c>
      <c r="B8506" s="12" t="s">
        <v>129</v>
      </c>
      <c r="C8506" s="12" t="s">
        <v>1038</v>
      </c>
      <c r="D8506" s="12" t="s">
        <v>2832</v>
      </c>
      <c r="E8506" s="18" t="s">
        <v>16</v>
      </c>
      <c r="F8506" s="18" t="s">
        <v>0</v>
      </c>
      <c r="G8506" s="81" t="s">
        <v>0</v>
      </c>
      <c r="H8506" s="18" t="s">
        <v>17</v>
      </c>
      <c r="I8506" s="3">
        <v>1112500</v>
      </c>
      <c r="J8506" s="3">
        <f t="shared" ref="J8506:K8506" si="7382">SUM(J8507:J8515)</f>
        <v>468546</v>
      </c>
      <c r="K8506" s="3">
        <f t="shared" si="7382"/>
        <v>353639</v>
      </c>
      <c r="L8506" s="3">
        <f t="shared" si="7372"/>
        <v>67500</v>
      </c>
      <c r="M8506" s="3">
        <f t="shared" ref="M8506:O8506" si="7383">SUM(M8507:M8515)</f>
        <v>23500</v>
      </c>
      <c r="N8506" s="3">
        <f t="shared" si="7383"/>
        <v>22000</v>
      </c>
      <c r="O8506" s="3">
        <f t="shared" si="7383"/>
        <v>22000</v>
      </c>
      <c r="P8506" s="3">
        <f t="shared" si="7374"/>
        <v>421139</v>
      </c>
      <c r="Q8506" s="3">
        <f t="shared" si="7354"/>
        <v>89.882103358048099</v>
      </c>
    </row>
    <row r="8507" spans="1:17">
      <c r="A8507" s="12" t="s">
        <v>2624</v>
      </c>
      <c r="B8507" s="12" t="s">
        <v>129</v>
      </c>
      <c r="C8507" s="12" t="s">
        <v>1038</v>
      </c>
      <c r="D8507" s="12" t="s">
        <v>2832</v>
      </c>
      <c r="E8507" s="11">
        <v>6131</v>
      </c>
      <c r="F8507" s="12"/>
      <c r="G8507" s="84" t="s">
        <v>3110</v>
      </c>
      <c r="H8507" s="13" t="s">
        <v>18</v>
      </c>
      <c r="I8507" s="2">
        <v>55000</v>
      </c>
      <c r="J8507" s="2">
        <v>0</v>
      </c>
      <c r="K8507" s="2">
        <v>0</v>
      </c>
      <c r="L8507" s="2">
        <f t="shared" si="7372"/>
        <v>0</v>
      </c>
      <c r="M8507" s="2"/>
      <c r="N8507" s="2"/>
      <c r="O8507" s="2"/>
      <c r="P8507" s="2">
        <f t="shared" si="7374"/>
        <v>0</v>
      </c>
      <c r="Q8507" s="2" t="str">
        <f t="shared" si="7354"/>
        <v>-</v>
      </c>
    </row>
    <row r="8508" spans="1:17">
      <c r="A8508" s="12" t="s">
        <v>2624</v>
      </c>
      <c r="B8508" s="12" t="s">
        <v>129</v>
      </c>
      <c r="C8508" s="12" t="s">
        <v>1038</v>
      </c>
      <c r="D8508" s="12" t="s">
        <v>2832</v>
      </c>
      <c r="E8508" s="11">
        <v>6132</v>
      </c>
      <c r="F8508" s="12"/>
      <c r="G8508" s="84" t="s">
        <v>3110</v>
      </c>
      <c r="H8508" s="13" t="s">
        <v>19</v>
      </c>
      <c r="I8508" s="2">
        <v>372884</v>
      </c>
      <c r="J8508" s="2">
        <v>240285</v>
      </c>
      <c r="K8508" s="2">
        <v>169139</v>
      </c>
      <c r="L8508" s="2">
        <f t="shared" si="7372"/>
        <v>36000</v>
      </c>
      <c r="M8508" s="2">
        <v>12000</v>
      </c>
      <c r="N8508" s="2">
        <v>12000</v>
      </c>
      <c r="O8508" s="2">
        <v>12000</v>
      </c>
      <c r="P8508" s="2">
        <f t="shared" si="7374"/>
        <v>205139</v>
      </c>
      <c r="Q8508" s="2">
        <f t="shared" si="7354"/>
        <v>85.373202655180307</v>
      </c>
    </row>
    <row r="8509" spans="1:17">
      <c r="A8509" s="12" t="s">
        <v>2624</v>
      </c>
      <c r="B8509" s="12" t="s">
        <v>129</v>
      </c>
      <c r="C8509" s="12" t="s">
        <v>1038</v>
      </c>
      <c r="D8509" s="12" t="s">
        <v>2832</v>
      </c>
      <c r="E8509" s="11">
        <v>6133</v>
      </c>
      <c r="F8509" s="12"/>
      <c r="G8509" s="84" t="s">
        <v>3110</v>
      </c>
      <c r="H8509" s="13" t="s">
        <v>20</v>
      </c>
      <c r="I8509" s="2">
        <v>50000</v>
      </c>
      <c r="J8509" s="2">
        <v>40000</v>
      </c>
      <c r="K8509" s="2">
        <v>23000</v>
      </c>
      <c r="L8509" s="2">
        <f t="shared" si="7372"/>
        <v>15000</v>
      </c>
      <c r="M8509" s="2">
        <v>5000</v>
      </c>
      <c r="N8509" s="2">
        <v>5000</v>
      </c>
      <c r="O8509" s="2">
        <v>5000</v>
      </c>
      <c r="P8509" s="2">
        <f t="shared" si="7374"/>
        <v>38000</v>
      </c>
      <c r="Q8509" s="2">
        <f t="shared" si="7354"/>
        <v>95</v>
      </c>
    </row>
    <row r="8510" spans="1:17">
      <c r="A8510" s="12" t="s">
        <v>2624</v>
      </c>
      <c r="B8510" s="12" t="s">
        <v>129</v>
      </c>
      <c r="C8510" s="12" t="s">
        <v>1038</v>
      </c>
      <c r="D8510" s="12" t="s">
        <v>2832</v>
      </c>
      <c r="E8510" s="11">
        <v>6134</v>
      </c>
      <c r="F8510" s="12"/>
      <c r="G8510" s="84" t="s">
        <v>3110</v>
      </c>
      <c r="H8510" s="13" t="s">
        <v>21</v>
      </c>
      <c r="I8510" s="2">
        <v>23000</v>
      </c>
      <c r="J8510" s="2">
        <v>8000</v>
      </c>
      <c r="K8510" s="2">
        <v>7500</v>
      </c>
      <c r="L8510" s="2">
        <f t="shared" si="7372"/>
        <v>500</v>
      </c>
      <c r="M8510" s="2">
        <v>500</v>
      </c>
      <c r="N8510" s="2"/>
      <c r="O8510" s="2"/>
      <c r="P8510" s="2">
        <f t="shared" si="7374"/>
        <v>8000</v>
      </c>
      <c r="Q8510" s="2">
        <f t="shared" si="7354"/>
        <v>100</v>
      </c>
    </row>
    <row r="8511" spans="1:17">
      <c r="A8511" s="12" t="s">
        <v>2624</v>
      </c>
      <c r="B8511" s="12" t="s">
        <v>129</v>
      </c>
      <c r="C8511" s="12" t="s">
        <v>1038</v>
      </c>
      <c r="D8511" s="12" t="s">
        <v>2832</v>
      </c>
      <c r="E8511" s="11">
        <v>6135</v>
      </c>
      <c r="F8511" s="12"/>
      <c r="G8511" s="84" t="s">
        <v>3110</v>
      </c>
      <c r="H8511" s="13" t="s">
        <v>22</v>
      </c>
      <c r="I8511" s="2">
        <v>8000</v>
      </c>
      <c r="J8511" s="2">
        <v>0</v>
      </c>
      <c r="K8511" s="2">
        <v>0</v>
      </c>
      <c r="L8511" s="2">
        <f t="shared" si="7372"/>
        <v>0</v>
      </c>
      <c r="M8511" s="2"/>
      <c r="N8511" s="2"/>
      <c r="O8511" s="2"/>
      <c r="P8511" s="2">
        <f t="shared" si="7374"/>
        <v>0</v>
      </c>
      <c r="Q8511" s="2" t="str">
        <f t="shared" si="7354"/>
        <v>-</v>
      </c>
    </row>
    <row r="8512" spans="1:17">
      <c r="A8512" s="12" t="s">
        <v>2624</v>
      </c>
      <c r="B8512" s="12" t="s">
        <v>129</v>
      </c>
      <c r="C8512" s="12" t="s">
        <v>1038</v>
      </c>
      <c r="D8512" s="12" t="s">
        <v>2832</v>
      </c>
      <c r="E8512" s="11">
        <v>6136</v>
      </c>
      <c r="F8512" s="12"/>
      <c r="G8512" s="84" t="s">
        <v>3110</v>
      </c>
      <c r="H8512" s="13" t="s">
        <v>23</v>
      </c>
      <c r="I8512" s="2">
        <v>7000</v>
      </c>
      <c r="J8512" s="2">
        <v>0</v>
      </c>
      <c r="K8512" s="2">
        <v>0</v>
      </c>
      <c r="L8512" s="2">
        <f t="shared" si="7372"/>
        <v>0</v>
      </c>
      <c r="M8512" s="2"/>
      <c r="N8512" s="2"/>
      <c r="O8512" s="2"/>
      <c r="P8512" s="2">
        <f t="shared" si="7374"/>
        <v>0</v>
      </c>
      <c r="Q8512" s="2" t="str">
        <f t="shared" si="7354"/>
        <v>-</v>
      </c>
    </row>
    <row r="8513" spans="1:17">
      <c r="A8513" s="12" t="s">
        <v>2624</v>
      </c>
      <c r="B8513" s="12" t="s">
        <v>129</v>
      </c>
      <c r="C8513" s="12" t="s">
        <v>1038</v>
      </c>
      <c r="D8513" s="12" t="s">
        <v>2832</v>
      </c>
      <c r="E8513" s="11">
        <v>6137</v>
      </c>
      <c r="F8513" s="12"/>
      <c r="G8513" s="84" t="s">
        <v>3110</v>
      </c>
      <c r="H8513" s="13" t="s">
        <v>24</v>
      </c>
      <c r="I8513" s="2">
        <v>20000</v>
      </c>
      <c r="J8513" s="2">
        <v>37000</v>
      </c>
      <c r="K8513" s="2">
        <v>36000</v>
      </c>
      <c r="L8513" s="2">
        <f t="shared" si="7372"/>
        <v>1000</v>
      </c>
      <c r="M8513" s="2">
        <v>1000</v>
      </c>
      <c r="N8513" s="2"/>
      <c r="O8513" s="2"/>
      <c r="P8513" s="2">
        <f t="shared" si="7374"/>
        <v>37000</v>
      </c>
      <c r="Q8513" s="2">
        <f t="shared" si="7354"/>
        <v>100</v>
      </c>
    </row>
    <row r="8514" spans="1:17">
      <c r="A8514" s="12" t="s">
        <v>2624</v>
      </c>
      <c r="B8514" s="12" t="s">
        <v>129</v>
      </c>
      <c r="C8514" s="12" t="s">
        <v>1038</v>
      </c>
      <c r="D8514" s="12" t="s">
        <v>2832</v>
      </c>
      <c r="E8514" s="11">
        <v>6138</v>
      </c>
      <c r="F8514" s="12"/>
      <c r="G8514" s="84" t="s">
        <v>3110</v>
      </c>
      <c r="H8514" s="13" t="s">
        <v>25</v>
      </c>
      <c r="I8514" s="2">
        <v>13000</v>
      </c>
      <c r="J8514" s="2">
        <v>3500</v>
      </c>
      <c r="K8514" s="2">
        <v>3500</v>
      </c>
      <c r="L8514" s="2">
        <f t="shared" si="7372"/>
        <v>0</v>
      </c>
      <c r="M8514" s="2"/>
      <c r="N8514" s="2"/>
      <c r="O8514" s="2"/>
      <c r="P8514" s="2">
        <f t="shared" si="7374"/>
        <v>3500</v>
      </c>
      <c r="Q8514" s="2">
        <f t="shared" si="7354"/>
        <v>100</v>
      </c>
    </row>
    <row r="8515" spans="1:17">
      <c r="A8515" s="17" t="s">
        <v>2624</v>
      </c>
      <c r="B8515" s="17" t="s">
        <v>129</v>
      </c>
      <c r="C8515" s="17" t="s">
        <v>1038</v>
      </c>
      <c r="D8515" s="17" t="s">
        <v>2832</v>
      </c>
      <c r="E8515" s="17" t="s">
        <v>99</v>
      </c>
      <c r="F8515" s="12" t="s">
        <v>0</v>
      </c>
      <c r="G8515" s="84" t="s">
        <v>0</v>
      </c>
      <c r="H8515" s="18" t="s">
        <v>26</v>
      </c>
      <c r="I8515" s="3">
        <v>563616</v>
      </c>
      <c r="J8515" s="3">
        <f t="shared" ref="J8515:K8515" si="7384">SUM(J8516:J8518)</f>
        <v>139761</v>
      </c>
      <c r="K8515" s="3">
        <f t="shared" si="7384"/>
        <v>114500</v>
      </c>
      <c r="L8515" s="3">
        <f t="shared" si="7372"/>
        <v>15000</v>
      </c>
      <c r="M8515" s="3">
        <f t="shared" ref="M8515:O8515" si="7385">SUM(M8516:M8518)</f>
        <v>5000</v>
      </c>
      <c r="N8515" s="3">
        <f t="shared" si="7385"/>
        <v>5000</v>
      </c>
      <c r="O8515" s="3">
        <f t="shared" si="7385"/>
        <v>5000</v>
      </c>
      <c r="P8515" s="3">
        <f t="shared" si="7374"/>
        <v>129500</v>
      </c>
      <c r="Q8515" s="3">
        <f t="shared" si="7354"/>
        <v>92.658180751425647</v>
      </c>
    </row>
    <row r="8516" spans="1:17">
      <c r="A8516" s="12" t="s">
        <v>2624</v>
      </c>
      <c r="B8516" s="12" t="s">
        <v>129</v>
      </c>
      <c r="C8516" s="12" t="s">
        <v>1038</v>
      </c>
      <c r="D8516" s="12" t="s">
        <v>2832</v>
      </c>
      <c r="E8516" s="11">
        <v>6139</v>
      </c>
      <c r="F8516" s="12"/>
      <c r="G8516" s="84" t="s">
        <v>3110</v>
      </c>
      <c r="H8516" s="13" t="s">
        <v>26</v>
      </c>
      <c r="I8516" s="2">
        <v>533616</v>
      </c>
      <c r="J8516" s="2">
        <v>122261</v>
      </c>
      <c r="K8516" s="2">
        <v>97000</v>
      </c>
      <c r="L8516" s="2">
        <f t="shared" si="7372"/>
        <v>15000</v>
      </c>
      <c r="M8516" s="2">
        <v>5000</v>
      </c>
      <c r="N8516" s="2">
        <v>5000</v>
      </c>
      <c r="O8516" s="2">
        <v>5000</v>
      </c>
      <c r="P8516" s="2">
        <f t="shared" si="7374"/>
        <v>112000</v>
      </c>
      <c r="Q8516" s="2">
        <f t="shared" si="7354"/>
        <v>91.607299138727811</v>
      </c>
    </row>
    <row r="8517" spans="1:17">
      <c r="A8517" s="12" t="s">
        <v>2624</v>
      </c>
      <c r="B8517" s="12" t="s">
        <v>129</v>
      </c>
      <c r="C8517" s="12" t="s">
        <v>1038</v>
      </c>
      <c r="D8517" s="12" t="s">
        <v>2832</v>
      </c>
      <c r="E8517" s="11">
        <v>6139</v>
      </c>
      <c r="F8517" s="12" t="s">
        <v>2839</v>
      </c>
      <c r="G8517" s="84" t="s">
        <v>3110</v>
      </c>
      <c r="H8517" s="13" t="s">
        <v>108</v>
      </c>
      <c r="I8517" s="2">
        <v>14000</v>
      </c>
      <c r="J8517" s="2">
        <v>10000</v>
      </c>
      <c r="K8517" s="2">
        <v>10000</v>
      </c>
      <c r="L8517" s="2">
        <f t="shared" si="7372"/>
        <v>0</v>
      </c>
      <c r="M8517" s="2"/>
      <c r="N8517" s="2"/>
      <c r="O8517" s="2"/>
      <c r="P8517" s="2">
        <f t="shared" si="7374"/>
        <v>10000</v>
      </c>
      <c r="Q8517" s="2">
        <f t="shared" si="7354"/>
        <v>100</v>
      </c>
    </row>
    <row r="8518" spans="1:17" ht="22.5">
      <c r="A8518" s="12" t="s">
        <v>2624</v>
      </c>
      <c r="B8518" s="12" t="s">
        <v>129</v>
      </c>
      <c r="C8518" s="12" t="s">
        <v>1038</v>
      </c>
      <c r="D8518" s="12" t="s">
        <v>2832</v>
      </c>
      <c r="E8518" s="11">
        <v>6139</v>
      </c>
      <c r="F8518" s="12" t="s">
        <v>2840</v>
      </c>
      <c r="G8518" s="84" t="s">
        <v>3110</v>
      </c>
      <c r="H8518" s="13" t="s">
        <v>114</v>
      </c>
      <c r="I8518" s="2">
        <v>16000</v>
      </c>
      <c r="J8518" s="2">
        <v>7500</v>
      </c>
      <c r="K8518" s="2">
        <v>7500</v>
      </c>
      <c r="L8518" s="2">
        <f t="shared" si="7372"/>
        <v>0</v>
      </c>
      <c r="M8518" s="2"/>
      <c r="N8518" s="2"/>
      <c r="O8518" s="2"/>
      <c r="P8518" s="2">
        <f t="shared" si="7374"/>
        <v>7500</v>
      </c>
      <c r="Q8518" s="2">
        <f t="shared" si="7354"/>
        <v>100</v>
      </c>
    </row>
    <row r="8519" spans="1:17" ht="22.5">
      <c r="A8519" s="17" t="s">
        <v>0</v>
      </c>
      <c r="B8519" s="17" t="s">
        <v>0</v>
      </c>
      <c r="C8519" s="17" t="s">
        <v>0</v>
      </c>
      <c r="D8519" s="18" t="s">
        <v>0</v>
      </c>
      <c r="E8519" s="18" t="s">
        <v>0</v>
      </c>
      <c r="F8519" s="18" t="s">
        <v>0</v>
      </c>
      <c r="G8519" s="81" t="s">
        <v>0</v>
      </c>
      <c r="H8519" s="24" t="s">
        <v>36</v>
      </c>
      <c r="I8519" s="29">
        <v>20000</v>
      </c>
      <c r="J8519" s="29">
        <f t="shared" ref="J8519:K8520" si="7386">SUM(J8520)</f>
        <v>0</v>
      </c>
      <c r="K8519" s="29">
        <f t="shared" si="7386"/>
        <v>0</v>
      </c>
      <c r="L8519" s="29">
        <f t="shared" si="7372"/>
        <v>0</v>
      </c>
      <c r="M8519" s="29">
        <f t="shared" ref="M8519:O8520" si="7387">SUM(M8520)</f>
        <v>0</v>
      </c>
      <c r="N8519" s="29">
        <f t="shared" si="7387"/>
        <v>0</v>
      </c>
      <c r="O8519" s="29">
        <f t="shared" si="7387"/>
        <v>0</v>
      </c>
      <c r="P8519" s="29">
        <f t="shared" si="7374"/>
        <v>0</v>
      </c>
      <c r="Q8519" s="29" t="str">
        <f t="shared" si="7354"/>
        <v>-</v>
      </c>
    </row>
    <row r="8520" spans="1:17">
      <c r="A8520" s="12" t="s">
        <v>2624</v>
      </c>
      <c r="B8520" s="12" t="s">
        <v>129</v>
      </c>
      <c r="C8520" s="12" t="s">
        <v>1038</v>
      </c>
      <c r="D8520" s="12" t="s">
        <v>2832</v>
      </c>
      <c r="E8520" s="18" t="s">
        <v>28</v>
      </c>
      <c r="F8520" s="18" t="s">
        <v>0</v>
      </c>
      <c r="G8520" s="81" t="s">
        <v>0</v>
      </c>
      <c r="H8520" s="18" t="s">
        <v>29</v>
      </c>
      <c r="I8520" s="3">
        <v>20000</v>
      </c>
      <c r="J8520" s="3">
        <f t="shared" si="7386"/>
        <v>0</v>
      </c>
      <c r="K8520" s="3">
        <f t="shared" si="7386"/>
        <v>0</v>
      </c>
      <c r="L8520" s="3">
        <f t="shared" si="7372"/>
        <v>0</v>
      </c>
      <c r="M8520" s="3">
        <f t="shared" si="7387"/>
        <v>0</v>
      </c>
      <c r="N8520" s="3">
        <f t="shared" si="7387"/>
        <v>0</v>
      </c>
      <c r="O8520" s="3">
        <f t="shared" si="7387"/>
        <v>0</v>
      </c>
      <c r="P8520" s="3">
        <f t="shared" si="7374"/>
        <v>0</v>
      </c>
      <c r="Q8520" s="3" t="str">
        <f t="shared" si="7354"/>
        <v>-</v>
      </c>
    </row>
    <row r="8521" spans="1:17">
      <c r="A8521" s="12" t="s">
        <v>2624</v>
      </c>
      <c r="B8521" s="12" t="s">
        <v>129</v>
      </c>
      <c r="C8521" s="12" t="s">
        <v>1038</v>
      </c>
      <c r="D8521" s="12" t="s">
        <v>2832</v>
      </c>
      <c r="E8521" s="11">
        <v>6148</v>
      </c>
      <c r="F8521" s="12"/>
      <c r="G8521" s="84" t="s">
        <v>3110</v>
      </c>
      <c r="H8521" s="13" t="s">
        <v>35</v>
      </c>
      <c r="I8521" s="2">
        <v>20000</v>
      </c>
      <c r="J8521" s="2">
        <v>0</v>
      </c>
      <c r="K8521" s="2">
        <v>0</v>
      </c>
      <c r="L8521" s="2">
        <f t="shared" si="7372"/>
        <v>0</v>
      </c>
      <c r="M8521" s="2"/>
      <c r="N8521" s="2"/>
      <c r="O8521" s="2"/>
      <c r="P8521" s="2">
        <f t="shared" si="7374"/>
        <v>0</v>
      </c>
      <c r="Q8521" s="2" t="str">
        <f t="shared" si="7354"/>
        <v>-</v>
      </c>
    </row>
    <row r="8522" spans="1:17" ht="22.5">
      <c r="A8522" s="17" t="s">
        <v>0</v>
      </c>
      <c r="B8522" s="17" t="s">
        <v>0</v>
      </c>
      <c r="C8522" s="17" t="s">
        <v>0</v>
      </c>
      <c r="D8522" s="18" t="s">
        <v>0</v>
      </c>
      <c r="E8522" s="18" t="s">
        <v>0</v>
      </c>
      <c r="F8522" s="18" t="s">
        <v>0</v>
      </c>
      <c r="G8522" s="81" t="s">
        <v>0</v>
      </c>
      <c r="H8522" s="24" t="s">
        <v>58</v>
      </c>
      <c r="I8522" s="29">
        <v>209242</v>
      </c>
      <c r="J8522" s="29">
        <f t="shared" ref="J8522:K8522" si="7388">SUM(J8523)</f>
        <v>0</v>
      </c>
      <c r="K8522" s="29">
        <f t="shared" si="7388"/>
        <v>0</v>
      </c>
      <c r="L8522" s="29">
        <f t="shared" si="7372"/>
        <v>0</v>
      </c>
      <c r="M8522" s="29">
        <f t="shared" ref="M8522:O8522" si="7389">SUM(M8523)</f>
        <v>0</v>
      </c>
      <c r="N8522" s="29">
        <f t="shared" si="7389"/>
        <v>0</v>
      </c>
      <c r="O8522" s="29">
        <f t="shared" si="7389"/>
        <v>0</v>
      </c>
      <c r="P8522" s="29">
        <f t="shared" si="7374"/>
        <v>0</v>
      </c>
      <c r="Q8522" s="29" t="str">
        <f t="shared" si="7354"/>
        <v>-</v>
      </c>
    </row>
    <row r="8523" spans="1:17">
      <c r="A8523" s="12" t="s">
        <v>2624</v>
      </c>
      <c r="B8523" s="12" t="s">
        <v>129</v>
      </c>
      <c r="C8523" s="12" t="s">
        <v>1038</v>
      </c>
      <c r="D8523" s="12" t="s">
        <v>2832</v>
      </c>
      <c r="E8523" s="18" t="s">
        <v>50</v>
      </c>
      <c r="F8523" s="18" t="s">
        <v>0</v>
      </c>
      <c r="G8523" s="81" t="s">
        <v>0</v>
      </c>
      <c r="H8523" s="18" t="s">
        <v>51</v>
      </c>
      <c r="I8523" s="3">
        <v>209242</v>
      </c>
      <c r="J8523" s="3">
        <f t="shared" ref="J8523" si="7390">SUM(J8524:J8526)</f>
        <v>0</v>
      </c>
      <c r="K8523" s="3">
        <f t="shared" ref="K8523" si="7391">SUM(K8524:K8526)</f>
        <v>0</v>
      </c>
      <c r="L8523" s="3">
        <f t="shared" si="7372"/>
        <v>0</v>
      </c>
      <c r="M8523" s="3">
        <f t="shared" ref="M8523:O8523" si="7392">SUM(M8524:M8526)</f>
        <v>0</v>
      </c>
      <c r="N8523" s="3">
        <f t="shared" si="7392"/>
        <v>0</v>
      </c>
      <c r="O8523" s="3">
        <f t="shared" si="7392"/>
        <v>0</v>
      </c>
      <c r="P8523" s="3">
        <f t="shared" si="7374"/>
        <v>0</v>
      </c>
      <c r="Q8523" s="3" t="str">
        <f t="shared" si="7354"/>
        <v>-</v>
      </c>
    </row>
    <row r="8524" spans="1:17">
      <c r="A8524" s="12" t="s">
        <v>2624</v>
      </c>
      <c r="B8524" s="12" t="s">
        <v>129</v>
      </c>
      <c r="C8524" s="12" t="s">
        <v>1038</v>
      </c>
      <c r="D8524" s="12" t="s">
        <v>2832</v>
      </c>
      <c r="E8524" s="11">
        <v>8213</v>
      </c>
      <c r="F8524" s="12"/>
      <c r="G8524" s="84" t="s">
        <v>3110</v>
      </c>
      <c r="H8524" s="13" t="s">
        <v>54</v>
      </c>
      <c r="I8524" s="2">
        <v>119242</v>
      </c>
      <c r="J8524" s="2">
        <v>0</v>
      </c>
      <c r="K8524" s="2">
        <v>0</v>
      </c>
      <c r="L8524" s="2">
        <f t="shared" si="7372"/>
        <v>0</v>
      </c>
      <c r="M8524" s="2"/>
      <c r="N8524" s="2"/>
      <c r="O8524" s="2"/>
      <c r="P8524" s="2">
        <f t="shared" si="7374"/>
        <v>0</v>
      </c>
      <c r="Q8524" s="2" t="str">
        <f t="shared" si="7354"/>
        <v>-</v>
      </c>
    </row>
    <row r="8525" spans="1:17">
      <c r="A8525" s="12" t="s">
        <v>2624</v>
      </c>
      <c r="B8525" s="12" t="s">
        <v>129</v>
      </c>
      <c r="C8525" s="12" t="s">
        <v>1038</v>
      </c>
      <c r="D8525" s="12" t="s">
        <v>2832</v>
      </c>
      <c r="E8525" s="11">
        <v>8215</v>
      </c>
      <c r="F8525" s="12"/>
      <c r="G8525" s="84" t="s">
        <v>3110</v>
      </c>
      <c r="H8525" s="13" t="s">
        <v>56</v>
      </c>
      <c r="I8525" s="2">
        <v>10000</v>
      </c>
      <c r="J8525" s="2">
        <v>0</v>
      </c>
      <c r="K8525" s="2">
        <v>0</v>
      </c>
      <c r="L8525" s="2">
        <f t="shared" si="7372"/>
        <v>0</v>
      </c>
      <c r="M8525" s="2"/>
      <c r="N8525" s="2"/>
      <c r="O8525" s="2"/>
      <c r="P8525" s="2">
        <f t="shared" si="7374"/>
        <v>0</v>
      </c>
      <c r="Q8525" s="2" t="str">
        <f t="shared" si="7354"/>
        <v>-</v>
      </c>
    </row>
    <row r="8526" spans="1:17">
      <c r="A8526" s="12" t="s">
        <v>2624</v>
      </c>
      <c r="B8526" s="12" t="s">
        <v>129</v>
      </c>
      <c r="C8526" s="12" t="s">
        <v>1038</v>
      </c>
      <c r="D8526" s="12" t="s">
        <v>2832</v>
      </c>
      <c r="E8526" s="11">
        <v>8216</v>
      </c>
      <c r="F8526" s="12"/>
      <c r="G8526" s="84" t="s">
        <v>3110</v>
      </c>
      <c r="H8526" s="13" t="s">
        <v>57</v>
      </c>
      <c r="I8526" s="2">
        <v>80000</v>
      </c>
      <c r="J8526" s="2">
        <v>0</v>
      </c>
      <c r="K8526" s="2">
        <v>0</v>
      </c>
      <c r="L8526" s="2">
        <f t="shared" si="7372"/>
        <v>0</v>
      </c>
      <c r="M8526" s="2"/>
      <c r="N8526" s="2"/>
      <c r="O8526" s="2"/>
      <c r="P8526" s="2">
        <f t="shared" si="7374"/>
        <v>0</v>
      </c>
      <c r="Q8526" s="2" t="str">
        <f t="shared" si="7354"/>
        <v>-</v>
      </c>
    </row>
    <row r="8527" spans="1:17">
      <c r="A8527" s="13" t="s">
        <v>0</v>
      </c>
      <c r="B8527" s="13" t="s">
        <v>0</v>
      </c>
      <c r="C8527" s="13" t="s">
        <v>0</v>
      </c>
      <c r="D8527" s="13" t="s">
        <v>0</v>
      </c>
      <c r="E8527" s="13" t="s">
        <v>0</v>
      </c>
      <c r="F8527" s="13" t="s">
        <v>0</v>
      </c>
      <c r="G8527" s="84" t="s">
        <v>0</v>
      </c>
      <c r="H8527" s="24" t="s">
        <v>2841</v>
      </c>
      <c r="I8527" s="29">
        <v>5554017</v>
      </c>
      <c r="J8527" s="29">
        <f t="shared" ref="J8527:K8527" si="7393">SUM(J8522,J8519,J8495)</f>
        <v>4155017</v>
      </c>
      <c r="K8527" s="29">
        <f t="shared" si="7393"/>
        <v>2255473</v>
      </c>
      <c r="L8527" s="29">
        <f t="shared" si="7372"/>
        <v>1029846</v>
      </c>
      <c r="M8527" s="29">
        <f t="shared" ref="M8527:O8527" si="7394">SUM(M8522,M8519,M8495)</f>
        <v>341782</v>
      </c>
      <c r="N8527" s="29">
        <f t="shared" si="7394"/>
        <v>347782</v>
      </c>
      <c r="O8527" s="29">
        <f t="shared" si="7394"/>
        <v>340282</v>
      </c>
      <c r="P8527" s="29">
        <f t="shared" si="7374"/>
        <v>3285319</v>
      </c>
      <c r="Q8527" s="29">
        <f t="shared" si="7354"/>
        <v>79.068725831928006</v>
      </c>
    </row>
    <row r="8528" spans="1:17" ht="15.75" thickBot="1">
      <c r="A8528" s="13" t="s">
        <v>0</v>
      </c>
      <c r="B8528" s="13" t="s">
        <v>0</v>
      </c>
      <c r="C8528" s="13" t="s">
        <v>0</v>
      </c>
      <c r="D8528" s="13" t="s">
        <v>0</v>
      </c>
      <c r="E8528" s="13" t="s">
        <v>0</v>
      </c>
      <c r="F8528" s="13" t="s">
        <v>0</v>
      </c>
      <c r="G8528" s="84" t="s">
        <v>0</v>
      </c>
      <c r="H8528" s="18" t="s">
        <v>125</v>
      </c>
      <c r="I8528" s="3">
        <v>75</v>
      </c>
      <c r="J8528" s="3">
        <v>75</v>
      </c>
      <c r="K8528" s="3">
        <v>0</v>
      </c>
      <c r="L8528" s="3">
        <f t="shared" si="7372"/>
        <v>0</v>
      </c>
      <c r="M8528" s="3"/>
      <c r="N8528" s="3"/>
      <c r="O8528" s="3"/>
      <c r="P8528" s="3">
        <f t="shared" si="7374"/>
        <v>0</v>
      </c>
      <c r="Q8528" s="3">
        <f t="shared" si="7354"/>
        <v>0</v>
      </c>
    </row>
    <row r="8529" spans="1:17" ht="45.75" thickBot="1">
      <c r="A8529" s="109" t="s">
        <v>0</v>
      </c>
      <c r="B8529" s="109" t="s">
        <v>0</v>
      </c>
      <c r="C8529" s="109" t="s">
        <v>0</v>
      </c>
      <c r="D8529" s="109" t="s">
        <v>0</v>
      </c>
      <c r="E8529" s="109" t="s">
        <v>0</v>
      </c>
      <c r="F8529" s="109" t="s">
        <v>0</v>
      </c>
      <c r="G8529" s="121" t="s">
        <v>0</v>
      </c>
      <c r="H8529" s="1" t="s">
        <v>126</v>
      </c>
      <c r="I8529" s="1" t="s">
        <v>3016</v>
      </c>
      <c r="J8529" s="1" t="s">
        <v>3199</v>
      </c>
      <c r="K8529" s="1" t="s">
        <v>3198</v>
      </c>
      <c r="L8529" s="1" t="s">
        <v>3191</v>
      </c>
      <c r="M8529" s="1" t="s">
        <v>3193</v>
      </c>
      <c r="N8529" s="1" t="s">
        <v>3194</v>
      </c>
      <c r="O8529" s="1" t="s">
        <v>3195</v>
      </c>
      <c r="P8529" s="1" t="s">
        <v>3192</v>
      </c>
      <c r="Q8529" s="1" t="s">
        <v>3185</v>
      </c>
    </row>
    <row r="8530" spans="1:17">
      <c r="A8530" s="110"/>
      <c r="B8530" s="110"/>
      <c r="C8530" s="110"/>
      <c r="D8530" s="110"/>
      <c r="E8530" s="110"/>
      <c r="F8530" s="110"/>
      <c r="G8530" s="122"/>
      <c r="H8530" s="26" t="s">
        <v>0</v>
      </c>
      <c r="I8530" s="28">
        <v>1</v>
      </c>
      <c r="J8530" s="28">
        <v>2</v>
      </c>
      <c r="K8530" s="28">
        <v>3</v>
      </c>
      <c r="L8530" s="28" t="s">
        <v>3186</v>
      </c>
      <c r="M8530" s="28">
        <v>5</v>
      </c>
      <c r="N8530" s="28">
        <v>6</v>
      </c>
      <c r="O8530" s="28">
        <v>7</v>
      </c>
      <c r="P8530" s="28" t="s">
        <v>3187</v>
      </c>
      <c r="Q8530" s="28">
        <v>9</v>
      </c>
    </row>
    <row r="8531" spans="1:17">
      <c r="A8531" s="110"/>
      <c r="B8531" s="110"/>
      <c r="C8531" s="110"/>
      <c r="D8531" s="110"/>
      <c r="E8531" s="110"/>
      <c r="F8531" s="110"/>
      <c r="G8531" s="122"/>
      <c r="H8531" s="8" t="s">
        <v>2657</v>
      </c>
      <c r="I8531" s="9">
        <v>5554017</v>
      </c>
      <c r="J8531" s="9">
        <f t="shared" ref="J8531" si="7395">SUM(J8527)</f>
        <v>4155017</v>
      </c>
      <c r="K8531" s="9">
        <f t="shared" ref="K8531" si="7396">SUM(K8527)</f>
        <v>2255473</v>
      </c>
      <c r="L8531" s="9">
        <f t="shared" ref="L8531:L8532" si="7397">M8531+N8531+O8531</f>
        <v>1029846</v>
      </c>
      <c r="M8531" s="9">
        <f t="shared" ref="M8531:O8531" si="7398">SUM(M8527)</f>
        <v>341782</v>
      </c>
      <c r="N8531" s="9">
        <f t="shared" si="7398"/>
        <v>347782</v>
      </c>
      <c r="O8531" s="9">
        <f t="shared" si="7398"/>
        <v>340282</v>
      </c>
      <c r="P8531" s="9">
        <f t="shared" ref="P8531:P8532" si="7399">SUM(K8531+L8531)</f>
        <v>3285319</v>
      </c>
      <c r="Q8531" s="9">
        <f t="shared" si="7354"/>
        <v>79.068725831928006</v>
      </c>
    </row>
    <row r="8532" spans="1:17">
      <c r="A8532" s="110"/>
      <c r="B8532" s="110"/>
      <c r="C8532" s="110"/>
      <c r="D8532" s="110"/>
      <c r="E8532" s="110"/>
      <c r="F8532" s="110"/>
      <c r="G8532" s="122"/>
      <c r="H8532" s="10" t="s">
        <v>68</v>
      </c>
      <c r="I8532" s="9">
        <v>5554017</v>
      </c>
      <c r="J8532" s="9">
        <f t="shared" ref="J8532" si="7400">SUM(J8531)</f>
        <v>4155017</v>
      </c>
      <c r="K8532" s="9">
        <f t="shared" ref="K8532" si="7401">SUM(K8531)</f>
        <v>2255473</v>
      </c>
      <c r="L8532" s="9">
        <f t="shared" si="7397"/>
        <v>1029846</v>
      </c>
      <c r="M8532" s="9">
        <f t="shared" ref="M8532:O8532" si="7402">SUM(M8531)</f>
        <v>341782</v>
      </c>
      <c r="N8532" s="9">
        <f t="shared" si="7402"/>
        <v>347782</v>
      </c>
      <c r="O8532" s="9">
        <f t="shared" si="7402"/>
        <v>340282</v>
      </c>
      <c r="P8532" s="9">
        <f t="shared" si="7399"/>
        <v>3285319</v>
      </c>
      <c r="Q8532" s="9">
        <f t="shared" si="7354"/>
        <v>79.068725831928006</v>
      </c>
    </row>
    <row r="8533" spans="1:17">
      <c r="A8533" s="111"/>
      <c r="B8533" s="111"/>
      <c r="C8533" s="111"/>
      <c r="D8533" s="111"/>
      <c r="E8533" s="111"/>
      <c r="F8533" s="111"/>
      <c r="G8533" s="123"/>
      <c r="Q8533" t="str">
        <f t="shared" si="7354"/>
        <v>-</v>
      </c>
    </row>
    <row r="8534" spans="1:17" ht="15.75" thickBot="1">
      <c r="A8534" s="13" t="s">
        <v>0</v>
      </c>
      <c r="B8534" s="13" t="s">
        <v>0</v>
      </c>
      <c r="C8534" s="13" t="s">
        <v>0</v>
      </c>
      <c r="D8534" s="13" t="s">
        <v>0</v>
      </c>
      <c r="E8534" s="13" t="s">
        <v>0</v>
      </c>
      <c r="F8534" s="13" t="s">
        <v>0</v>
      </c>
      <c r="G8534" s="84" t="s">
        <v>0</v>
      </c>
      <c r="H8534" s="27" t="s">
        <v>0</v>
      </c>
      <c r="I8534" s="27"/>
      <c r="J8534" s="27"/>
      <c r="K8534" s="27"/>
      <c r="L8534" s="27"/>
      <c r="M8534" s="27"/>
      <c r="N8534" s="27"/>
      <c r="O8534" s="27"/>
      <c r="P8534" s="27"/>
      <c r="Q8534" s="27" t="str">
        <f t="shared" si="7354"/>
        <v>-</v>
      </c>
    </row>
    <row r="8535" spans="1:17" ht="45.75" thickBot="1">
      <c r="A8535" s="1" t="s">
        <v>82</v>
      </c>
      <c r="B8535" s="1" t="s">
        <v>83</v>
      </c>
      <c r="C8535" s="1" t="s">
        <v>84</v>
      </c>
      <c r="D8535" s="19" t="s">
        <v>0</v>
      </c>
      <c r="E8535" s="1" t="s">
        <v>85</v>
      </c>
      <c r="F8535" s="1" t="s">
        <v>86</v>
      </c>
      <c r="G8535" s="82" t="s">
        <v>87</v>
      </c>
      <c r="H8535" s="1" t="s">
        <v>1</v>
      </c>
      <c r="I8535" s="1" t="s">
        <v>3016</v>
      </c>
      <c r="J8535" s="1" t="s">
        <v>3199</v>
      </c>
      <c r="K8535" s="1" t="s">
        <v>3198</v>
      </c>
      <c r="L8535" s="1" t="s">
        <v>3191</v>
      </c>
      <c r="M8535" s="1" t="s">
        <v>3193</v>
      </c>
      <c r="N8535" s="1" t="s">
        <v>3194</v>
      </c>
      <c r="O8535" s="1" t="s">
        <v>3195</v>
      </c>
      <c r="P8535" s="1" t="s">
        <v>3192</v>
      </c>
      <c r="Q8535" s="1" t="s">
        <v>3185</v>
      </c>
    </row>
    <row r="8536" spans="1:17">
      <c r="A8536" s="20" t="s">
        <v>0</v>
      </c>
      <c r="B8536" s="20" t="s">
        <v>0</v>
      </c>
      <c r="C8536" s="20" t="s">
        <v>0</v>
      </c>
      <c r="D8536" s="21" t="s">
        <v>0</v>
      </c>
      <c r="E8536" s="21" t="s">
        <v>0</v>
      </c>
      <c r="F8536" s="22" t="s">
        <v>0</v>
      </c>
      <c r="G8536" s="83" t="s">
        <v>0</v>
      </c>
      <c r="H8536" s="23" t="s">
        <v>0</v>
      </c>
      <c r="I8536" s="28">
        <v>1</v>
      </c>
      <c r="J8536" s="28">
        <v>2</v>
      </c>
      <c r="K8536" s="28">
        <v>3</v>
      </c>
      <c r="L8536" s="28" t="s">
        <v>3186</v>
      </c>
      <c r="M8536" s="28">
        <v>5</v>
      </c>
      <c r="N8536" s="28">
        <v>6</v>
      </c>
      <c r="O8536" s="28">
        <v>7</v>
      </c>
      <c r="P8536" s="28" t="s">
        <v>3187</v>
      </c>
      <c r="Q8536" s="28">
        <v>9</v>
      </c>
    </row>
    <row r="8537" spans="1:17">
      <c r="A8537" s="17" t="s">
        <v>2624</v>
      </c>
      <c r="B8537" s="17" t="s">
        <v>129</v>
      </c>
      <c r="C8537" s="12" t="s">
        <v>1049</v>
      </c>
      <c r="D8537" s="12" t="s">
        <v>2842</v>
      </c>
      <c r="E8537" s="18" t="s">
        <v>0</v>
      </c>
      <c r="F8537" s="18" t="s">
        <v>0</v>
      </c>
      <c r="G8537" s="81" t="s">
        <v>0</v>
      </c>
      <c r="H8537" s="18" t="s">
        <v>2843</v>
      </c>
      <c r="I8537" s="11"/>
      <c r="J8537" s="11"/>
      <c r="K8537" s="11"/>
      <c r="L8537" s="11"/>
      <c r="M8537" s="11"/>
      <c r="N8537" s="11"/>
      <c r="O8537" s="11"/>
      <c r="P8537" s="11"/>
      <c r="Q8537" s="11" t="str">
        <f t="shared" si="7354"/>
        <v>-</v>
      </c>
    </row>
    <row r="8538" spans="1:17" ht="22.5">
      <c r="A8538" s="17" t="s">
        <v>0</v>
      </c>
      <c r="B8538" s="17" t="s">
        <v>0</v>
      </c>
      <c r="C8538" s="17" t="s">
        <v>0</v>
      </c>
      <c r="D8538" s="18" t="s">
        <v>0</v>
      </c>
      <c r="E8538" s="18" t="s">
        <v>0</v>
      </c>
      <c r="F8538" s="18" t="s">
        <v>0</v>
      </c>
      <c r="G8538" s="81" t="s">
        <v>0</v>
      </c>
      <c r="H8538" s="24" t="s">
        <v>36</v>
      </c>
      <c r="I8538" s="29">
        <v>1339497</v>
      </c>
      <c r="J8538" s="29">
        <f t="shared" ref="J8538:K8539" si="7403">SUM(J8539)</f>
        <v>1339497</v>
      </c>
      <c r="K8538" s="29">
        <f t="shared" si="7403"/>
        <v>735300</v>
      </c>
      <c r="L8538" s="29">
        <f t="shared" ref="L8538:L8542" si="7404">M8538+N8538+O8538</f>
        <v>430000</v>
      </c>
      <c r="M8538" s="29">
        <f t="shared" ref="M8538:O8539" si="7405">SUM(M8539)</f>
        <v>150000</v>
      </c>
      <c r="N8538" s="29">
        <f t="shared" si="7405"/>
        <v>140000</v>
      </c>
      <c r="O8538" s="29">
        <f t="shared" si="7405"/>
        <v>140000</v>
      </c>
      <c r="P8538" s="29">
        <f t="shared" ref="P8538:P8542" si="7406">SUM(K8538+L8538)</f>
        <v>1165300</v>
      </c>
      <c r="Q8538" s="29">
        <f t="shared" si="7354"/>
        <v>86.995342281468339</v>
      </c>
    </row>
    <row r="8539" spans="1:17">
      <c r="A8539" s="12" t="s">
        <v>2624</v>
      </c>
      <c r="B8539" s="12" t="s">
        <v>129</v>
      </c>
      <c r="C8539" s="12" t="s">
        <v>1049</v>
      </c>
      <c r="D8539" s="12" t="s">
        <v>2842</v>
      </c>
      <c r="E8539" s="18" t="s">
        <v>28</v>
      </c>
      <c r="F8539" s="18" t="s">
        <v>0</v>
      </c>
      <c r="G8539" s="81" t="s">
        <v>0</v>
      </c>
      <c r="H8539" s="18" t="s">
        <v>29</v>
      </c>
      <c r="I8539" s="3">
        <v>1339497</v>
      </c>
      <c r="J8539" s="3">
        <f t="shared" si="7403"/>
        <v>1339497</v>
      </c>
      <c r="K8539" s="3">
        <f t="shared" si="7403"/>
        <v>735300</v>
      </c>
      <c r="L8539" s="3">
        <f t="shared" si="7404"/>
        <v>430000</v>
      </c>
      <c r="M8539" s="3">
        <f t="shared" si="7405"/>
        <v>150000</v>
      </c>
      <c r="N8539" s="3">
        <f t="shared" si="7405"/>
        <v>140000</v>
      </c>
      <c r="O8539" s="3">
        <f t="shared" si="7405"/>
        <v>140000</v>
      </c>
      <c r="P8539" s="3">
        <f t="shared" si="7406"/>
        <v>1165300</v>
      </c>
      <c r="Q8539" s="3">
        <f t="shared" si="7354"/>
        <v>86.995342281468339</v>
      </c>
    </row>
    <row r="8540" spans="1:17">
      <c r="A8540" s="12" t="s">
        <v>2624</v>
      </c>
      <c r="B8540" s="12" t="s">
        <v>129</v>
      </c>
      <c r="C8540" s="12" t="s">
        <v>1049</v>
      </c>
      <c r="D8540" s="12" t="s">
        <v>2842</v>
      </c>
      <c r="E8540" s="11">
        <v>6143</v>
      </c>
      <c r="F8540" s="12"/>
      <c r="G8540" s="84" t="s">
        <v>3110</v>
      </c>
      <c r="H8540" s="13" t="s">
        <v>32</v>
      </c>
      <c r="I8540" s="2">
        <v>1339497</v>
      </c>
      <c r="J8540" s="2">
        <v>1339497</v>
      </c>
      <c r="K8540" s="2">
        <v>735300</v>
      </c>
      <c r="L8540" s="2">
        <f t="shared" si="7404"/>
        <v>430000</v>
      </c>
      <c r="M8540" s="2">
        <v>150000</v>
      </c>
      <c r="N8540" s="2">
        <v>140000</v>
      </c>
      <c r="O8540" s="2">
        <v>140000</v>
      </c>
      <c r="P8540" s="2">
        <f t="shared" si="7406"/>
        <v>1165300</v>
      </c>
      <c r="Q8540" s="2">
        <f t="shared" si="7354"/>
        <v>86.995342281468339</v>
      </c>
    </row>
    <row r="8541" spans="1:17">
      <c r="A8541" s="13" t="s">
        <v>0</v>
      </c>
      <c r="B8541" s="13" t="s">
        <v>0</v>
      </c>
      <c r="C8541" s="13" t="s">
        <v>0</v>
      </c>
      <c r="D8541" s="13" t="s">
        <v>0</v>
      </c>
      <c r="E8541" s="13" t="s">
        <v>0</v>
      </c>
      <c r="F8541" s="13" t="s">
        <v>0</v>
      </c>
      <c r="G8541" s="84" t="s">
        <v>0</v>
      </c>
      <c r="H8541" s="24" t="s">
        <v>2844</v>
      </c>
      <c r="I8541" s="29">
        <v>1339497</v>
      </c>
      <c r="J8541" s="29">
        <f t="shared" ref="J8541:K8541" si="7407">SUM(J8538)</f>
        <v>1339497</v>
      </c>
      <c r="K8541" s="29">
        <f t="shared" si="7407"/>
        <v>735300</v>
      </c>
      <c r="L8541" s="29">
        <f t="shared" si="7404"/>
        <v>430000</v>
      </c>
      <c r="M8541" s="29">
        <f t="shared" ref="M8541:O8541" si="7408">SUM(M8538)</f>
        <v>150000</v>
      </c>
      <c r="N8541" s="29">
        <f t="shared" si="7408"/>
        <v>140000</v>
      </c>
      <c r="O8541" s="29">
        <f t="shared" si="7408"/>
        <v>140000</v>
      </c>
      <c r="P8541" s="29">
        <f t="shared" si="7406"/>
        <v>1165300</v>
      </c>
      <c r="Q8541" s="29">
        <f t="shared" ref="Q8541:Q8604" si="7409">IF(J8541=0,"-",P8541/J8541*100)</f>
        <v>86.995342281468339</v>
      </c>
    </row>
    <row r="8542" spans="1:17" ht="15.75" thickBot="1">
      <c r="A8542" s="13" t="s">
        <v>0</v>
      </c>
      <c r="B8542" s="13" t="s">
        <v>0</v>
      </c>
      <c r="C8542" s="13" t="s">
        <v>0</v>
      </c>
      <c r="D8542" s="13" t="s">
        <v>0</v>
      </c>
      <c r="E8542" s="13" t="s">
        <v>0</v>
      </c>
      <c r="F8542" s="13" t="s">
        <v>0</v>
      </c>
      <c r="G8542" s="84" t="s">
        <v>0</v>
      </c>
      <c r="H8542" s="18" t="s">
        <v>125</v>
      </c>
      <c r="I8542" s="3">
        <v>25</v>
      </c>
      <c r="J8542" s="3">
        <v>25</v>
      </c>
      <c r="K8542" s="3">
        <v>0</v>
      </c>
      <c r="L8542" s="3">
        <f t="shared" si="7404"/>
        <v>0</v>
      </c>
      <c r="M8542" s="3"/>
      <c r="N8542" s="3"/>
      <c r="O8542" s="3"/>
      <c r="P8542" s="3">
        <f t="shared" si="7406"/>
        <v>0</v>
      </c>
      <c r="Q8542" s="3">
        <f t="shared" si="7409"/>
        <v>0</v>
      </c>
    </row>
    <row r="8543" spans="1:17" ht="45.75" thickBot="1">
      <c r="A8543" s="109" t="s">
        <v>0</v>
      </c>
      <c r="B8543" s="109" t="s">
        <v>0</v>
      </c>
      <c r="C8543" s="109" t="s">
        <v>0</v>
      </c>
      <c r="D8543" s="109" t="s">
        <v>0</v>
      </c>
      <c r="E8543" s="109" t="s">
        <v>0</v>
      </c>
      <c r="F8543" s="109" t="s">
        <v>0</v>
      </c>
      <c r="G8543" s="121" t="s">
        <v>0</v>
      </c>
      <c r="H8543" s="1" t="s">
        <v>126</v>
      </c>
      <c r="I8543" s="1" t="s">
        <v>3016</v>
      </c>
      <c r="J8543" s="1" t="s">
        <v>3199</v>
      </c>
      <c r="K8543" s="1" t="s">
        <v>3198</v>
      </c>
      <c r="L8543" s="1" t="s">
        <v>3191</v>
      </c>
      <c r="M8543" s="1" t="s">
        <v>3193</v>
      </c>
      <c r="N8543" s="1" t="s">
        <v>3194</v>
      </c>
      <c r="O8543" s="1" t="s">
        <v>3195</v>
      </c>
      <c r="P8543" s="1" t="s">
        <v>3192</v>
      </c>
      <c r="Q8543" s="1" t="s">
        <v>3185</v>
      </c>
    </row>
    <row r="8544" spans="1:17">
      <c r="A8544" s="110"/>
      <c r="B8544" s="110"/>
      <c r="C8544" s="110"/>
      <c r="D8544" s="110"/>
      <c r="E8544" s="110"/>
      <c r="F8544" s="110"/>
      <c r="G8544" s="122"/>
      <c r="H8544" s="26" t="s">
        <v>0</v>
      </c>
      <c r="I8544" s="28">
        <v>1</v>
      </c>
      <c r="J8544" s="28">
        <v>2</v>
      </c>
      <c r="K8544" s="28">
        <v>3</v>
      </c>
      <c r="L8544" s="28" t="s">
        <v>3186</v>
      </c>
      <c r="M8544" s="28">
        <v>5</v>
      </c>
      <c r="N8544" s="28">
        <v>6</v>
      </c>
      <c r="O8544" s="28">
        <v>7</v>
      </c>
      <c r="P8544" s="28" t="s">
        <v>3187</v>
      </c>
      <c r="Q8544" s="28">
        <v>9</v>
      </c>
    </row>
    <row r="8545" spans="1:17">
      <c r="A8545" s="110"/>
      <c r="B8545" s="110"/>
      <c r="C8545" s="110"/>
      <c r="D8545" s="110"/>
      <c r="E8545" s="110"/>
      <c r="F8545" s="110"/>
      <c r="G8545" s="122"/>
      <c r="H8545" s="8" t="s">
        <v>2657</v>
      </c>
      <c r="I8545" s="9">
        <v>1339497</v>
      </c>
      <c r="J8545" s="9">
        <f t="shared" ref="J8545" si="7410">SUM(J8541)</f>
        <v>1339497</v>
      </c>
      <c r="K8545" s="9">
        <f t="shared" ref="K8545" si="7411">SUM(K8541)</f>
        <v>735300</v>
      </c>
      <c r="L8545" s="9">
        <f t="shared" ref="L8545:L8546" si="7412">M8545+N8545+O8545</f>
        <v>430000</v>
      </c>
      <c r="M8545" s="9">
        <f t="shared" ref="M8545:O8545" si="7413">SUM(M8541)</f>
        <v>150000</v>
      </c>
      <c r="N8545" s="9">
        <f t="shared" si="7413"/>
        <v>140000</v>
      </c>
      <c r="O8545" s="9">
        <f t="shared" si="7413"/>
        <v>140000</v>
      </c>
      <c r="P8545" s="9">
        <f t="shared" ref="P8545:P8546" si="7414">SUM(K8545+L8545)</f>
        <v>1165300</v>
      </c>
      <c r="Q8545" s="9">
        <f t="shared" si="7409"/>
        <v>86.995342281468339</v>
      </c>
    </row>
    <row r="8546" spans="1:17">
      <c r="A8546" s="110"/>
      <c r="B8546" s="110"/>
      <c r="C8546" s="110"/>
      <c r="D8546" s="110"/>
      <c r="E8546" s="110"/>
      <c r="F8546" s="110"/>
      <c r="G8546" s="122"/>
      <c r="H8546" s="10" t="s">
        <v>68</v>
      </c>
      <c r="I8546" s="9">
        <v>1339497</v>
      </c>
      <c r="J8546" s="9">
        <f t="shared" ref="J8546" si="7415">SUM(J8545)</f>
        <v>1339497</v>
      </c>
      <c r="K8546" s="9">
        <f t="shared" ref="K8546" si="7416">SUM(K8545)</f>
        <v>735300</v>
      </c>
      <c r="L8546" s="9">
        <f t="shared" si="7412"/>
        <v>430000</v>
      </c>
      <c r="M8546" s="9">
        <f t="shared" ref="M8546:O8546" si="7417">SUM(M8545)</f>
        <v>150000</v>
      </c>
      <c r="N8546" s="9">
        <f t="shared" si="7417"/>
        <v>140000</v>
      </c>
      <c r="O8546" s="9">
        <f t="shared" si="7417"/>
        <v>140000</v>
      </c>
      <c r="P8546" s="9">
        <f t="shared" si="7414"/>
        <v>1165300</v>
      </c>
      <c r="Q8546" s="9">
        <f t="shared" si="7409"/>
        <v>86.995342281468339</v>
      </c>
    </row>
    <row r="8547" spans="1:17">
      <c r="A8547" s="111"/>
      <c r="B8547" s="111"/>
      <c r="C8547" s="111"/>
      <c r="D8547" s="111"/>
      <c r="E8547" s="111"/>
      <c r="F8547" s="111"/>
      <c r="G8547" s="123"/>
      <c r="Q8547" t="str">
        <f t="shared" si="7409"/>
        <v>-</v>
      </c>
    </row>
    <row r="8548" spans="1:17" ht="15.75" thickBot="1">
      <c r="A8548" s="13" t="s">
        <v>0</v>
      </c>
      <c r="B8548" s="13" t="s">
        <v>0</v>
      </c>
      <c r="C8548" s="13" t="s">
        <v>0</v>
      </c>
      <c r="D8548" s="13" t="s">
        <v>0</v>
      </c>
      <c r="E8548" s="13" t="s">
        <v>0</v>
      </c>
      <c r="F8548" s="13" t="s">
        <v>0</v>
      </c>
      <c r="G8548" s="84" t="s">
        <v>0</v>
      </c>
      <c r="H8548" s="27" t="s">
        <v>0</v>
      </c>
      <c r="I8548" s="27"/>
      <c r="J8548" s="27"/>
      <c r="K8548" s="27"/>
      <c r="L8548" s="27"/>
      <c r="M8548" s="27"/>
      <c r="N8548" s="27"/>
      <c r="O8548" s="27"/>
      <c r="P8548" s="27"/>
      <c r="Q8548" s="27" t="str">
        <f t="shared" si="7409"/>
        <v>-</v>
      </c>
    </row>
    <row r="8549" spans="1:17" ht="45.75" thickBot="1">
      <c r="A8549" s="1" t="s">
        <v>82</v>
      </c>
      <c r="B8549" s="1" t="s">
        <v>83</v>
      </c>
      <c r="C8549" s="1" t="s">
        <v>84</v>
      </c>
      <c r="D8549" s="19" t="s">
        <v>0</v>
      </c>
      <c r="E8549" s="1" t="s">
        <v>85</v>
      </c>
      <c r="F8549" s="1" t="s">
        <v>86</v>
      </c>
      <c r="G8549" s="82" t="s">
        <v>87</v>
      </c>
      <c r="H8549" s="1" t="s">
        <v>1</v>
      </c>
      <c r="I8549" s="1" t="s">
        <v>3016</v>
      </c>
      <c r="J8549" s="1" t="s">
        <v>3199</v>
      </c>
      <c r="K8549" s="1" t="s">
        <v>3198</v>
      </c>
      <c r="L8549" s="1" t="s">
        <v>3191</v>
      </c>
      <c r="M8549" s="1" t="s">
        <v>3193</v>
      </c>
      <c r="N8549" s="1" t="s">
        <v>3194</v>
      </c>
      <c r="O8549" s="1" t="s">
        <v>3195</v>
      </c>
      <c r="P8549" s="1" t="s">
        <v>3192</v>
      </c>
      <c r="Q8549" s="1" t="s">
        <v>3185</v>
      </c>
    </row>
    <row r="8550" spans="1:17">
      <c r="A8550" s="20" t="s">
        <v>0</v>
      </c>
      <c r="B8550" s="20" t="s">
        <v>0</v>
      </c>
      <c r="C8550" s="20" t="s">
        <v>0</v>
      </c>
      <c r="D8550" s="21" t="s">
        <v>0</v>
      </c>
      <c r="E8550" s="21" t="s">
        <v>0</v>
      </c>
      <c r="F8550" s="22" t="s">
        <v>0</v>
      </c>
      <c r="G8550" s="83" t="s">
        <v>0</v>
      </c>
      <c r="H8550" s="23" t="s">
        <v>0</v>
      </c>
      <c r="I8550" s="28">
        <v>1</v>
      </c>
      <c r="J8550" s="28">
        <v>2</v>
      </c>
      <c r="K8550" s="28">
        <v>3</v>
      </c>
      <c r="L8550" s="28" t="s">
        <v>3186</v>
      </c>
      <c r="M8550" s="28">
        <v>5</v>
      </c>
      <c r="N8550" s="28">
        <v>6</v>
      </c>
      <c r="O8550" s="28">
        <v>7</v>
      </c>
      <c r="P8550" s="28" t="s">
        <v>3187</v>
      </c>
      <c r="Q8550" s="28">
        <v>9</v>
      </c>
    </row>
    <row r="8551" spans="1:17">
      <c r="A8551" s="17" t="s">
        <v>2624</v>
      </c>
      <c r="B8551" s="17" t="s">
        <v>129</v>
      </c>
      <c r="C8551" s="12" t="s">
        <v>1060</v>
      </c>
      <c r="D8551" s="12" t="s">
        <v>2845</v>
      </c>
      <c r="E8551" s="18" t="s">
        <v>0</v>
      </c>
      <c r="F8551" s="18" t="s">
        <v>0</v>
      </c>
      <c r="G8551" s="81" t="s">
        <v>0</v>
      </c>
      <c r="H8551" s="18" t="s">
        <v>2846</v>
      </c>
      <c r="I8551" s="11"/>
      <c r="J8551" s="11"/>
      <c r="K8551" s="11"/>
      <c r="L8551" s="11"/>
      <c r="M8551" s="11"/>
      <c r="N8551" s="11"/>
      <c r="O8551" s="11"/>
      <c r="P8551" s="11"/>
      <c r="Q8551" s="11" t="str">
        <f t="shared" si="7409"/>
        <v>-</v>
      </c>
    </row>
    <row r="8552" spans="1:17" ht="22.5">
      <c r="A8552" s="17" t="s">
        <v>0</v>
      </c>
      <c r="B8552" s="17" t="s">
        <v>0</v>
      </c>
      <c r="C8552" s="17" t="s">
        <v>0</v>
      </c>
      <c r="D8552" s="18" t="s">
        <v>0</v>
      </c>
      <c r="E8552" s="18" t="s">
        <v>0</v>
      </c>
      <c r="F8552" s="18" t="s">
        <v>0</v>
      </c>
      <c r="G8552" s="81" t="s">
        <v>0</v>
      </c>
      <c r="H8552" s="24" t="s">
        <v>27</v>
      </c>
      <c r="I8552" s="29">
        <v>6945394</v>
      </c>
      <c r="J8552" s="29">
        <f t="shared" ref="J8552" si="7418">SUM(J8553,J8561,J8563)</f>
        <v>6469766</v>
      </c>
      <c r="K8552" s="29">
        <f t="shared" ref="K8552" si="7419">SUM(K8553,K8561,K8563)</f>
        <v>3281386</v>
      </c>
      <c r="L8552" s="29">
        <f t="shared" ref="L8552:L8588" si="7420">M8552+N8552+O8552</f>
        <v>1579420</v>
      </c>
      <c r="M8552" s="29">
        <f t="shared" ref="M8552:O8552" si="7421">SUM(M8553,M8561,M8563)</f>
        <v>535740</v>
      </c>
      <c r="N8552" s="29">
        <f t="shared" si="7421"/>
        <v>511740</v>
      </c>
      <c r="O8552" s="29">
        <f t="shared" si="7421"/>
        <v>531940</v>
      </c>
      <c r="P8552" s="29">
        <f t="shared" ref="P8552:P8588" si="7422">SUM(K8552+L8552)</f>
        <v>4860806</v>
      </c>
      <c r="Q8552" s="29">
        <f t="shared" si="7409"/>
        <v>75.131094385793858</v>
      </c>
    </row>
    <row r="8553" spans="1:17">
      <c r="A8553" s="12" t="s">
        <v>2624</v>
      </c>
      <c r="B8553" s="12" t="s">
        <v>129</v>
      </c>
      <c r="C8553" s="12" t="s">
        <v>1060</v>
      </c>
      <c r="D8553" s="12" t="s">
        <v>2845</v>
      </c>
      <c r="E8553" s="18" t="s">
        <v>2</v>
      </c>
      <c r="F8553" s="18" t="s">
        <v>0</v>
      </c>
      <c r="G8553" s="81" t="s">
        <v>0</v>
      </c>
      <c r="H8553" s="18" t="s">
        <v>3</v>
      </c>
      <c r="I8553" s="3">
        <v>5682452</v>
      </c>
      <c r="J8553" s="3">
        <f t="shared" ref="J8553" si="7423">SUM(J8554:J8555)</f>
        <v>5607452</v>
      </c>
      <c r="K8553" s="3">
        <f t="shared" ref="K8553" si="7424">SUM(K8554:K8555)</f>
        <v>2814786</v>
      </c>
      <c r="L8553" s="3">
        <f t="shared" si="7420"/>
        <v>1373000</v>
      </c>
      <c r="M8553" s="3">
        <f t="shared" ref="M8553:O8553" si="7425">SUM(M8554:M8555)</f>
        <v>463500</v>
      </c>
      <c r="N8553" s="3">
        <f t="shared" si="7425"/>
        <v>446000</v>
      </c>
      <c r="O8553" s="3">
        <f t="shared" si="7425"/>
        <v>463500</v>
      </c>
      <c r="P8553" s="3">
        <f t="shared" si="7422"/>
        <v>4187786</v>
      </c>
      <c r="Q8553" s="3">
        <f t="shared" si="7409"/>
        <v>74.682511771835053</v>
      </c>
    </row>
    <row r="8554" spans="1:17">
      <c r="A8554" s="12" t="s">
        <v>2624</v>
      </c>
      <c r="B8554" s="12" t="s">
        <v>129</v>
      </c>
      <c r="C8554" s="12" t="s">
        <v>1060</v>
      </c>
      <c r="D8554" s="12" t="s">
        <v>2845</v>
      </c>
      <c r="E8554" s="11">
        <v>6111</v>
      </c>
      <c r="F8554" s="12"/>
      <c r="G8554" s="84" t="s">
        <v>3110</v>
      </c>
      <c r="H8554" s="13" t="s">
        <v>4</v>
      </c>
      <c r="I8554" s="2">
        <v>5200210</v>
      </c>
      <c r="J8554" s="2">
        <v>5125210</v>
      </c>
      <c r="K8554" s="2">
        <v>2559883</v>
      </c>
      <c r="L8554" s="2">
        <f t="shared" si="7420"/>
        <v>1290000</v>
      </c>
      <c r="M8554" s="2">
        <v>430000</v>
      </c>
      <c r="N8554" s="2">
        <v>430000</v>
      </c>
      <c r="O8554" s="2">
        <v>430000</v>
      </c>
      <c r="P8554" s="2">
        <f t="shared" si="7422"/>
        <v>3849883</v>
      </c>
      <c r="Q8554" s="2">
        <f t="shared" si="7409"/>
        <v>75.116590344590762</v>
      </c>
    </row>
    <row r="8555" spans="1:17">
      <c r="A8555" s="17" t="s">
        <v>2624</v>
      </c>
      <c r="B8555" s="17" t="s">
        <v>129</v>
      </c>
      <c r="C8555" s="17" t="s">
        <v>1060</v>
      </c>
      <c r="D8555" s="17" t="s">
        <v>2845</v>
      </c>
      <c r="E8555" s="17" t="s">
        <v>91</v>
      </c>
      <c r="F8555" s="12" t="s">
        <v>0</v>
      </c>
      <c r="G8555" s="84" t="s">
        <v>0</v>
      </c>
      <c r="H8555" s="18" t="s">
        <v>5</v>
      </c>
      <c r="I8555" s="3">
        <v>482242</v>
      </c>
      <c r="J8555" s="3">
        <f t="shared" ref="J8555:K8555" si="7426">SUM(J8556:J8560)</f>
        <v>482242</v>
      </c>
      <c r="K8555" s="3">
        <f t="shared" si="7426"/>
        <v>254903</v>
      </c>
      <c r="L8555" s="3">
        <f t="shared" si="7420"/>
        <v>83000</v>
      </c>
      <c r="M8555" s="3">
        <f t="shared" ref="M8555:O8555" si="7427">SUM(M8556:M8560)</f>
        <v>33500</v>
      </c>
      <c r="N8555" s="3">
        <f t="shared" si="7427"/>
        <v>16000</v>
      </c>
      <c r="O8555" s="3">
        <f t="shared" si="7427"/>
        <v>33500</v>
      </c>
      <c r="P8555" s="3">
        <f t="shared" si="7422"/>
        <v>337903</v>
      </c>
      <c r="Q8555" s="3">
        <f t="shared" si="7409"/>
        <v>70.069176886293604</v>
      </c>
    </row>
    <row r="8556" spans="1:17">
      <c r="A8556" s="12" t="s">
        <v>2624</v>
      </c>
      <c r="B8556" s="12" t="s">
        <v>129</v>
      </c>
      <c r="C8556" s="12" t="s">
        <v>1060</v>
      </c>
      <c r="D8556" s="12" t="s">
        <v>2845</v>
      </c>
      <c r="E8556" s="11">
        <v>6112</v>
      </c>
      <c r="F8556" s="12" t="s">
        <v>2847</v>
      </c>
      <c r="G8556" s="84" t="s">
        <v>3110</v>
      </c>
      <c r="H8556" s="13" t="s">
        <v>9</v>
      </c>
      <c r="I8556" s="2">
        <v>70557</v>
      </c>
      <c r="J8556" s="2">
        <v>70557</v>
      </c>
      <c r="K8556" s="2">
        <v>37214</v>
      </c>
      <c r="L8556" s="2">
        <f t="shared" si="7420"/>
        <v>15000</v>
      </c>
      <c r="M8556" s="2">
        <v>6500</v>
      </c>
      <c r="N8556" s="2">
        <v>2000</v>
      </c>
      <c r="O8556" s="2">
        <v>6500</v>
      </c>
      <c r="P8556" s="2">
        <f t="shared" si="7422"/>
        <v>52214</v>
      </c>
      <c r="Q8556" s="2">
        <f t="shared" si="7409"/>
        <v>74.002579474750902</v>
      </c>
    </row>
    <row r="8557" spans="1:17">
      <c r="A8557" s="12" t="s">
        <v>2624</v>
      </c>
      <c r="B8557" s="12" t="s">
        <v>129</v>
      </c>
      <c r="C8557" s="12" t="s">
        <v>1060</v>
      </c>
      <c r="D8557" s="12" t="s">
        <v>2845</v>
      </c>
      <c r="E8557" s="11">
        <v>6112</v>
      </c>
      <c r="F8557" s="12" t="s">
        <v>2848</v>
      </c>
      <c r="G8557" s="84" t="s">
        <v>3110</v>
      </c>
      <c r="H8557" s="13" t="s">
        <v>10</v>
      </c>
      <c r="I8557" s="2">
        <v>295390</v>
      </c>
      <c r="J8557" s="2">
        <v>295390</v>
      </c>
      <c r="K8557" s="2">
        <v>152071</v>
      </c>
      <c r="L8557" s="2">
        <f t="shared" si="7420"/>
        <v>68000</v>
      </c>
      <c r="M8557" s="2">
        <v>27000</v>
      </c>
      <c r="N8557" s="2">
        <v>14000</v>
      </c>
      <c r="O8557" s="2">
        <v>27000</v>
      </c>
      <c r="P8557" s="2">
        <f t="shared" si="7422"/>
        <v>220071</v>
      </c>
      <c r="Q8557" s="2">
        <f t="shared" si="7409"/>
        <v>74.501845018450183</v>
      </c>
    </row>
    <row r="8558" spans="1:17">
      <c r="A8558" s="12" t="s">
        <v>2624</v>
      </c>
      <c r="B8558" s="12" t="s">
        <v>129</v>
      </c>
      <c r="C8558" s="12" t="s">
        <v>1060</v>
      </c>
      <c r="D8558" s="12" t="s">
        <v>2845</v>
      </c>
      <c r="E8558" s="11">
        <v>6112</v>
      </c>
      <c r="F8558" s="12" t="s">
        <v>2849</v>
      </c>
      <c r="G8558" s="84" t="s">
        <v>3110</v>
      </c>
      <c r="H8558" s="13" t="s">
        <v>7</v>
      </c>
      <c r="I8558" s="2">
        <v>65400</v>
      </c>
      <c r="J8558" s="2">
        <v>65400</v>
      </c>
      <c r="K8558" s="2">
        <v>60898</v>
      </c>
      <c r="L8558" s="2">
        <f t="shared" si="7420"/>
        <v>0</v>
      </c>
      <c r="M8558" s="2">
        <v>0</v>
      </c>
      <c r="N8558" s="2">
        <v>0</v>
      </c>
      <c r="O8558" s="2">
        <v>0</v>
      </c>
      <c r="P8558" s="2">
        <f t="shared" si="7422"/>
        <v>60898</v>
      </c>
      <c r="Q8558" s="2">
        <f t="shared" si="7409"/>
        <v>93.116207951070336</v>
      </c>
    </row>
    <row r="8559" spans="1:17">
      <c r="A8559" s="12" t="s">
        <v>2624</v>
      </c>
      <c r="B8559" s="12" t="s">
        <v>129</v>
      </c>
      <c r="C8559" s="12" t="s">
        <v>1060</v>
      </c>
      <c r="D8559" s="12" t="s">
        <v>2845</v>
      </c>
      <c r="E8559" s="11">
        <v>6112</v>
      </c>
      <c r="F8559" s="12" t="s">
        <v>2850</v>
      </c>
      <c r="G8559" s="84" t="s">
        <v>3110</v>
      </c>
      <c r="H8559" s="13" t="s">
        <v>8</v>
      </c>
      <c r="I8559" s="2">
        <v>30395</v>
      </c>
      <c r="J8559" s="2">
        <v>30395</v>
      </c>
      <c r="K8559" s="2">
        <v>0</v>
      </c>
      <c r="L8559" s="2">
        <f t="shared" si="7420"/>
        <v>0</v>
      </c>
      <c r="M8559" s="2">
        <v>0</v>
      </c>
      <c r="N8559" s="2">
        <v>0</v>
      </c>
      <c r="O8559" s="2">
        <v>0</v>
      </c>
      <c r="P8559" s="2">
        <f t="shared" si="7422"/>
        <v>0</v>
      </c>
      <c r="Q8559" s="2">
        <f t="shared" si="7409"/>
        <v>0</v>
      </c>
    </row>
    <row r="8560" spans="1:17">
      <c r="A8560" s="12" t="s">
        <v>2624</v>
      </c>
      <c r="B8560" s="12" t="s">
        <v>129</v>
      </c>
      <c r="C8560" s="12" t="s">
        <v>1060</v>
      </c>
      <c r="D8560" s="12" t="s">
        <v>2845</v>
      </c>
      <c r="E8560" s="11">
        <v>6112</v>
      </c>
      <c r="F8560" s="12" t="s">
        <v>2851</v>
      </c>
      <c r="G8560" s="84" t="s">
        <v>3110</v>
      </c>
      <c r="H8560" s="13" t="s">
        <v>6</v>
      </c>
      <c r="I8560" s="2">
        <v>20500</v>
      </c>
      <c r="J8560" s="2">
        <v>20500</v>
      </c>
      <c r="K8560" s="2">
        <v>4720</v>
      </c>
      <c r="L8560" s="2">
        <f t="shared" si="7420"/>
        <v>0</v>
      </c>
      <c r="M8560" s="2">
        <v>0</v>
      </c>
      <c r="N8560" s="2">
        <v>0</v>
      </c>
      <c r="O8560" s="2">
        <v>0</v>
      </c>
      <c r="P8560" s="2">
        <f t="shared" si="7422"/>
        <v>4720</v>
      </c>
      <c r="Q8560" s="2">
        <f t="shared" si="7409"/>
        <v>23.024390243902442</v>
      </c>
    </row>
    <row r="8561" spans="1:17">
      <c r="A8561" s="12" t="s">
        <v>2624</v>
      </c>
      <c r="B8561" s="12" t="s">
        <v>129</v>
      </c>
      <c r="C8561" s="12" t="s">
        <v>1060</v>
      </c>
      <c r="D8561" s="12" t="s">
        <v>2845</v>
      </c>
      <c r="E8561" s="18" t="s">
        <v>13</v>
      </c>
      <c r="F8561" s="18" t="s">
        <v>0</v>
      </c>
      <c r="G8561" s="81" t="s">
        <v>0</v>
      </c>
      <c r="H8561" s="18" t="s">
        <v>14</v>
      </c>
      <c r="I8561" s="3">
        <v>545032</v>
      </c>
      <c r="J8561" s="3">
        <f t="shared" ref="J8561:K8561" si="7428">SUM(J8562)</f>
        <v>537257</v>
      </c>
      <c r="K8561" s="3">
        <f t="shared" si="7428"/>
        <v>268789</v>
      </c>
      <c r="L8561" s="3">
        <f t="shared" si="7420"/>
        <v>135450</v>
      </c>
      <c r="M8561" s="3">
        <f t="shared" ref="M8561:O8561" si="7429">SUM(M8562)</f>
        <v>45150</v>
      </c>
      <c r="N8561" s="3">
        <f t="shared" si="7429"/>
        <v>45150</v>
      </c>
      <c r="O8561" s="3">
        <f t="shared" si="7429"/>
        <v>45150</v>
      </c>
      <c r="P8561" s="3">
        <f t="shared" si="7422"/>
        <v>404239</v>
      </c>
      <c r="Q8561" s="3">
        <f t="shared" si="7409"/>
        <v>75.241271868025919</v>
      </c>
    </row>
    <row r="8562" spans="1:17">
      <c r="A8562" s="12" t="s">
        <v>2624</v>
      </c>
      <c r="B8562" s="12" t="s">
        <v>129</v>
      </c>
      <c r="C8562" s="12" t="s">
        <v>1060</v>
      </c>
      <c r="D8562" s="12" t="s">
        <v>2845</v>
      </c>
      <c r="E8562" s="11">
        <v>6121</v>
      </c>
      <c r="F8562" s="12"/>
      <c r="G8562" s="84" t="s">
        <v>3110</v>
      </c>
      <c r="H8562" s="13" t="s">
        <v>15</v>
      </c>
      <c r="I8562" s="2">
        <v>545032</v>
      </c>
      <c r="J8562" s="2">
        <v>537257</v>
      </c>
      <c r="K8562" s="2">
        <v>268789</v>
      </c>
      <c r="L8562" s="2">
        <f t="shared" si="7420"/>
        <v>135450</v>
      </c>
      <c r="M8562" s="2">
        <v>45150</v>
      </c>
      <c r="N8562" s="2">
        <v>45150</v>
      </c>
      <c r="O8562" s="2">
        <v>45150</v>
      </c>
      <c r="P8562" s="2">
        <f t="shared" si="7422"/>
        <v>404239</v>
      </c>
      <c r="Q8562" s="2">
        <f t="shared" si="7409"/>
        <v>75.241271868025919</v>
      </c>
    </row>
    <row r="8563" spans="1:17">
      <c r="A8563" s="12" t="s">
        <v>2624</v>
      </c>
      <c r="B8563" s="12" t="s">
        <v>129</v>
      </c>
      <c r="C8563" s="12" t="s">
        <v>1060</v>
      </c>
      <c r="D8563" s="12" t="s">
        <v>2845</v>
      </c>
      <c r="E8563" s="18" t="s">
        <v>16</v>
      </c>
      <c r="F8563" s="18" t="s">
        <v>0</v>
      </c>
      <c r="G8563" s="81" t="s">
        <v>0</v>
      </c>
      <c r="H8563" s="18" t="s">
        <v>17</v>
      </c>
      <c r="I8563" s="3">
        <v>717910</v>
      </c>
      <c r="J8563" s="3">
        <f t="shared" ref="J8563:K8563" si="7430">SUM(J8564:J8572)</f>
        <v>325057</v>
      </c>
      <c r="K8563" s="3">
        <f t="shared" si="7430"/>
        <v>197811</v>
      </c>
      <c r="L8563" s="3">
        <f t="shared" si="7420"/>
        <v>70970</v>
      </c>
      <c r="M8563" s="3">
        <f t="shared" ref="M8563:O8563" si="7431">SUM(M8564:M8572)</f>
        <v>27090</v>
      </c>
      <c r="N8563" s="3">
        <f t="shared" si="7431"/>
        <v>20590</v>
      </c>
      <c r="O8563" s="3">
        <f t="shared" si="7431"/>
        <v>23290</v>
      </c>
      <c r="P8563" s="3">
        <f t="shared" si="7422"/>
        <v>268781</v>
      </c>
      <c r="Q8563" s="3">
        <f t="shared" si="7409"/>
        <v>82.687344065809995</v>
      </c>
    </row>
    <row r="8564" spans="1:17">
      <c r="A8564" s="12" t="s">
        <v>2624</v>
      </c>
      <c r="B8564" s="12" t="s">
        <v>129</v>
      </c>
      <c r="C8564" s="12" t="s">
        <v>1060</v>
      </c>
      <c r="D8564" s="12" t="s">
        <v>2845</v>
      </c>
      <c r="E8564" s="11">
        <v>6131</v>
      </c>
      <c r="F8564" s="12"/>
      <c r="G8564" s="84" t="s">
        <v>3110</v>
      </c>
      <c r="H8564" s="13" t="s">
        <v>18</v>
      </c>
      <c r="I8564" s="2">
        <v>37300</v>
      </c>
      <c r="J8564" s="2">
        <v>0</v>
      </c>
      <c r="K8564" s="2">
        <v>0</v>
      </c>
      <c r="L8564" s="2">
        <f t="shared" si="7420"/>
        <v>0</v>
      </c>
      <c r="M8564" s="2">
        <v>0</v>
      </c>
      <c r="N8564" s="2">
        <v>0</v>
      </c>
      <c r="O8564" s="2">
        <v>0</v>
      </c>
      <c r="P8564" s="2">
        <f t="shared" si="7422"/>
        <v>0</v>
      </c>
      <c r="Q8564" s="2" t="str">
        <f t="shared" si="7409"/>
        <v>-</v>
      </c>
    </row>
    <row r="8565" spans="1:17">
      <c r="A8565" s="12" t="s">
        <v>2624</v>
      </c>
      <c r="B8565" s="12" t="s">
        <v>129</v>
      </c>
      <c r="C8565" s="12" t="s">
        <v>1060</v>
      </c>
      <c r="D8565" s="12" t="s">
        <v>2845</v>
      </c>
      <c r="E8565" s="11">
        <v>6132</v>
      </c>
      <c r="F8565" s="12"/>
      <c r="G8565" s="84" t="s">
        <v>3110</v>
      </c>
      <c r="H8565" s="13" t="s">
        <v>19</v>
      </c>
      <c r="I8565" s="2">
        <v>246000</v>
      </c>
      <c r="J8565" s="2">
        <v>141000</v>
      </c>
      <c r="K8565" s="2">
        <v>102500</v>
      </c>
      <c r="L8565" s="2">
        <f t="shared" si="7420"/>
        <v>22500</v>
      </c>
      <c r="M8565" s="2">
        <v>8000</v>
      </c>
      <c r="N8565" s="2">
        <v>7000</v>
      </c>
      <c r="O8565" s="2">
        <v>7500</v>
      </c>
      <c r="P8565" s="2">
        <f t="shared" si="7422"/>
        <v>125000</v>
      </c>
      <c r="Q8565" s="2">
        <f t="shared" si="7409"/>
        <v>88.652482269503537</v>
      </c>
    </row>
    <row r="8566" spans="1:17">
      <c r="A8566" s="12" t="s">
        <v>2624</v>
      </c>
      <c r="B8566" s="12" t="s">
        <v>129</v>
      </c>
      <c r="C8566" s="12" t="s">
        <v>1060</v>
      </c>
      <c r="D8566" s="12" t="s">
        <v>2845</v>
      </c>
      <c r="E8566" s="11">
        <v>6133</v>
      </c>
      <c r="F8566" s="12"/>
      <c r="G8566" s="84" t="s">
        <v>3110</v>
      </c>
      <c r="H8566" s="13" t="s">
        <v>20</v>
      </c>
      <c r="I8566" s="2">
        <v>33460</v>
      </c>
      <c r="J8566" s="2">
        <v>22460</v>
      </c>
      <c r="K8566" s="2">
        <v>12822</v>
      </c>
      <c r="L8566" s="2">
        <f t="shared" si="7420"/>
        <v>5200</v>
      </c>
      <c r="M8566" s="2">
        <v>2000</v>
      </c>
      <c r="N8566" s="2">
        <v>1500</v>
      </c>
      <c r="O8566" s="2">
        <v>1700</v>
      </c>
      <c r="P8566" s="2">
        <f t="shared" si="7422"/>
        <v>18022</v>
      </c>
      <c r="Q8566" s="2">
        <f t="shared" si="7409"/>
        <v>80.240427426536058</v>
      </c>
    </row>
    <row r="8567" spans="1:17">
      <c r="A8567" s="12" t="s">
        <v>2624</v>
      </c>
      <c r="B8567" s="12" t="s">
        <v>129</v>
      </c>
      <c r="C8567" s="12" t="s">
        <v>1060</v>
      </c>
      <c r="D8567" s="12" t="s">
        <v>2845</v>
      </c>
      <c r="E8567" s="11">
        <v>6134</v>
      </c>
      <c r="F8567" s="12"/>
      <c r="G8567" s="84" t="s">
        <v>3110</v>
      </c>
      <c r="H8567" s="13" t="s">
        <v>21</v>
      </c>
      <c r="I8567" s="2">
        <v>60550</v>
      </c>
      <c r="J8567" s="2">
        <v>25050</v>
      </c>
      <c r="K8567" s="2">
        <v>16400</v>
      </c>
      <c r="L8567" s="2">
        <f t="shared" si="7420"/>
        <v>8000</v>
      </c>
      <c r="M8567" s="2">
        <v>5000</v>
      </c>
      <c r="N8567" s="2">
        <v>1000</v>
      </c>
      <c r="O8567" s="2">
        <v>2000</v>
      </c>
      <c r="P8567" s="2">
        <f t="shared" si="7422"/>
        <v>24400</v>
      </c>
      <c r="Q8567" s="2">
        <f t="shared" si="7409"/>
        <v>97.405189620758478</v>
      </c>
    </row>
    <row r="8568" spans="1:17">
      <c r="A8568" s="12" t="s">
        <v>2624</v>
      </c>
      <c r="B8568" s="12" t="s">
        <v>129</v>
      </c>
      <c r="C8568" s="12" t="s">
        <v>1060</v>
      </c>
      <c r="D8568" s="12" t="s">
        <v>2845</v>
      </c>
      <c r="E8568" s="11">
        <v>6135</v>
      </c>
      <c r="F8568" s="12"/>
      <c r="G8568" s="84" t="s">
        <v>3110</v>
      </c>
      <c r="H8568" s="13" t="s">
        <v>22</v>
      </c>
      <c r="I8568" s="2">
        <v>5000</v>
      </c>
      <c r="J8568" s="2">
        <v>0</v>
      </c>
      <c r="K8568" s="2">
        <v>0</v>
      </c>
      <c r="L8568" s="2">
        <f t="shared" si="7420"/>
        <v>0</v>
      </c>
      <c r="M8568" s="2">
        <v>0</v>
      </c>
      <c r="N8568" s="2">
        <v>0</v>
      </c>
      <c r="O8568" s="2">
        <v>0</v>
      </c>
      <c r="P8568" s="2">
        <f t="shared" si="7422"/>
        <v>0</v>
      </c>
      <c r="Q8568" s="2" t="str">
        <f t="shared" si="7409"/>
        <v>-</v>
      </c>
    </row>
    <row r="8569" spans="1:17">
      <c r="A8569" s="12" t="s">
        <v>2624</v>
      </c>
      <c r="B8569" s="12" t="s">
        <v>129</v>
      </c>
      <c r="C8569" s="12" t="s">
        <v>1060</v>
      </c>
      <c r="D8569" s="12" t="s">
        <v>2845</v>
      </c>
      <c r="E8569" s="11">
        <v>6136</v>
      </c>
      <c r="F8569" s="12"/>
      <c r="G8569" s="84" t="s">
        <v>3110</v>
      </c>
      <c r="H8569" s="13" t="s">
        <v>23</v>
      </c>
      <c r="I8569" s="2">
        <v>6000</v>
      </c>
      <c r="J8569" s="2">
        <v>0</v>
      </c>
      <c r="K8569" s="2">
        <v>0</v>
      </c>
      <c r="L8569" s="2">
        <f t="shared" si="7420"/>
        <v>0</v>
      </c>
      <c r="M8569" s="2">
        <v>0</v>
      </c>
      <c r="N8569" s="2">
        <v>0</v>
      </c>
      <c r="O8569" s="2">
        <v>0</v>
      </c>
      <c r="P8569" s="2">
        <f t="shared" si="7422"/>
        <v>0</v>
      </c>
      <c r="Q8569" s="2" t="str">
        <f t="shared" si="7409"/>
        <v>-</v>
      </c>
    </row>
    <row r="8570" spans="1:17">
      <c r="A8570" s="12" t="s">
        <v>2624</v>
      </c>
      <c r="B8570" s="12" t="s">
        <v>129</v>
      </c>
      <c r="C8570" s="12" t="s">
        <v>1060</v>
      </c>
      <c r="D8570" s="12" t="s">
        <v>2845</v>
      </c>
      <c r="E8570" s="11">
        <v>6137</v>
      </c>
      <c r="F8570" s="12"/>
      <c r="G8570" s="84" t="s">
        <v>3110</v>
      </c>
      <c r="H8570" s="13" t="s">
        <v>24</v>
      </c>
      <c r="I8570" s="2">
        <v>56000</v>
      </c>
      <c r="J8570" s="2">
        <v>35000</v>
      </c>
      <c r="K8570" s="2">
        <v>17083</v>
      </c>
      <c r="L8570" s="2">
        <f t="shared" si="7420"/>
        <v>6000</v>
      </c>
      <c r="M8570" s="2">
        <v>2000</v>
      </c>
      <c r="N8570" s="2">
        <v>2000</v>
      </c>
      <c r="O8570" s="2">
        <v>2000</v>
      </c>
      <c r="P8570" s="2">
        <f t="shared" si="7422"/>
        <v>23083</v>
      </c>
      <c r="Q8570" s="2">
        <f t="shared" si="7409"/>
        <v>65.951428571428579</v>
      </c>
    </row>
    <row r="8571" spans="1:17">
      <c r="A8571" s="12" t="s">
        <v>2624</v>
      </c>
      <c r="B8571" s="12" t="s">
        <v>129</v>
      </c>
      <c r="C8571" s="12" t="s">
        <v>1060</v>
      </c>
      <c r="D8571" s="12" t="s">
        <v>2845</v>
      </c>
      <c r="E8571" s="11">
        <v>6138</v>
      </c>
      <c r="F8571" s="12"/>
      <c r="G8571" s="84" t="s">
        <v>3110</v>
      </c>
      <c r="H8571" s="13" t="s">
        <v>25</v>
      </c>
      <c r="I8571" s="2">
        <v>28500</v>
      </c>
      <c r="J8571" s="2">
        <v>0</v>
      </c>
      <c r="K8571" s="2">
        <v>0</v>
      </c>
      <c r="L8571" s="2">
        <f t="shared" si="7420"/>
        <v>0</v>
      </c>
      <c r="M8571" s="2">
        <v>0</v>
      </c>
      <c r="N8571" s="2">
        <v>0</v>
      </c>
      <c r="O8571" s="2">
        <v>0</v>
      </c>
      <c r="P8571" s="2">
        <f t="shared" si="7422"/>
        <v>0</v>
      </c>
      <c r="Q8571" s="2" t="str">
        <f t="shared" si="7409"/>
        <v>-</v>
      </c>
    </row>
    <row r="8572" spans="1:17">
      <c r="A8572" s="17" t="s">
        <v>2624</v>
      </c>
      <c r="B8572" s="17" t="s">
        <v>129</v>
      </c>
      <c r="C8572" s="17" t="s">
        <v>1060</v>
      </c>
      <c r="D8572" s="17" t="s">
        <v>2845</v>
      </c>
      <c r="E8572" s="17" t="s">
        <v>99</v>
      </c>
      <c r="F8572" s="12" t="s">
        <v>0</v>
      </c>
      <c r="G8572" s="84" t="s">
        <v>0</v>
      </c>
      <c r="H8572" s="18" t="s">
        <v>26</v>
      </c>
      <c r="I8572" s="3">
        <v>245100</v>
      </c>
      <c r="J8572" s="3">
        <f t="shared" ref="J8572:K8572" si="7432">SUM(J8573:J8576)</f>
        <v>101547</v>
      </c>
      <c r="K8572" s="3">
        <f t="shared" si="7432"/>
        <v>49006</v>
      </c>
      <c r="L8572" s="3">
        <f t="shared" si="7420"/>
        <v>29270</v>
      </c>
      <c r="M8572" s="3">
        <f t="shared" ref="M8572:O8572" si="7433">SUM(M8573:M8576)</f>
        <v>10090</v>
      </c>
      <c r="N8572" s="3">
        <f t="shared" si="7433"/>
        <v>9090</v>
      </c>
      <c r="O8572" s="3">
        <f t="shared" si="7433"/>
        <v>10090</v>
      </c>
      <c r="P8572" s="3">
        <f t="shared" si="7422"/>
        <v>78276</v>
      </c>
      <c r="Q8572" s="3">
        <f t="shared" si="7409"/>
        <v>77.083517976897397</v>
      </c>
    </row>
    <row r="8573" spans="1:17">
      <c r="A8573" s="12" t="s">
        <v>2624</v>
      </c>
      <c r="B8573" s="12" t="s">
        <v>129</v>
      </c>
      <c r="C8573" s="12" t="s">
        <v>1060</v>
      </c>
      <c r="D8573" s="12" t="s">
        <v>2845</v>
      </c>
      <c r="E8573" s="11">
        <v>6139</v>
      </c>
      <c r="F8573" s="12"/>
      <c r="G8573" s="84" t="s">
        <v>3110</v>
      </c>
      <c r="H8573" s="13" t="s">
        <v>26</v>
      </c>
      <c r="I8573" s="2">
        <v>223318</v>
      </c>
      <c r="J8573" s="2">
        <v>80000</v>
      </c>
      <c r="K8573" s="2">
        <v>37000</v>
      </c>
      <c r="L8573" s="2">
        <f t="shared" si="7420"/>
        <v>23000</v>
      </c>
      <c r="M8573" s="2">
        <v>8000</v>
      </c>
      <c r="N8573" s="2">
        <v>7000</v>
      </c>
      <c r="O8573" s="2">
        <v>8000</v>
      </c>
      <c r="P8573" s="2">
        <f t="shared" si="7422"/>
        <v>60000</v>
      </c>
      <c r="Q8573" s="2">
        <f t="shared" si="7409"/>
        <v>75</v>
      </c>
    </row>
    <row r="8574" spans="1:17">
      <c r="A8574" s="12" t="s">
        <v>2624</v>
      </c>
      <c r="B8574" s="12" t="s">
        <v>129</v>
      </c>
      <c r="C8574" s="12" t="s">
        <v>1060</v>
      </c>
      <c r="D8574" s="12" t="s">
        <v>2845</v>
      </c>
      <c r="E8574" s="11">
        <v>6139</v>
      </c>
      <c r="F8574" s="12" t="s">
        <v>2852</v>
      </c>
      <c r="G8574" s="84" t="s">
        <v>3110</v>
      </c>
      <c r="H8574" s="13" t="s">
        <v>108</v>
      </c>
      <c r="I8574" s="2">
        <v>15122</v>
      </c>
      <c r="J8574" s="2">
        <v>14887</v>
      </c>
      <c r="K8574" s="2">
        <v>8436</v>
      </c>
      <c r="L8574" s="2">
        <f t="shared" si="7420"/>
        <v>4290</v>
      </c>
      <c r="M8574" s="2">
        <v>1430</v>
      </c>
      <c r="N8574" s="2">
        <v>1430</v>
      </c>
      <c r="O8574" s="2">
        <v>1430</v>
      </c>
      <c r="P8574" s="2">
        <f t="shared" si="7422"/>
        <v>12726</v>
      </c>
      <c r="Q8574" s="2">
        <f t="shared" si="7409"/>
        <v>85.483979310808095</v>
      </c>
    </row>
    <row r="8575" spans="1:17" ht="22.5">
      <c r="A8575" s="12" t="s">
        <v>2624</v>
      </c>
      <c r="B8575" s="12" t="s">
        <v>129</v>
      </c>
      <c r="C8575" s="12" t="s">
        <v>1060</v>
      </c>
      <c r="D8575" s="12" t="s">
        <v>2845</v>
      </c>
      <c r="E8575" s="11">
        <v>6139</v>
      </c>
      <c r="F8575" s="12" t="s">
        <v>2853</v>
      </c>
      <c r="G8575" s="84" t="s">
        <v>3110</v>
      </c>
      <c r="H8575" s="13" t="s">
        <v>114</v>
      </c>
      <c r="I8575" s="2">
        <v>6660</v>
      </c>
      <c r="J8575" s="2">
        <v>6660</v>
      </c>
      <c r="K8575" s="2">
        <v>3570</v>
      </c>
      <c r="L8575" s="2">
        <f t="shared" si="7420"/>
        <v>1980</v>
      </c>
      <c r="M8575" s="2">
        <v>660</v>
      </c>
      <c r="N8575" s="2">
        <v>660</v>
      </c>
      <c r="O8575" s="2">
        <v>660</v>
      </c>
      <c r="P8575" s="2">
        <f t="shared" si="7422"/>
        <v>5550</v>
      </c>
      <c r="Q8575" s="2">
        <f t="shared" si="7409"/>
        <v>83.333333333333343</v>
      </c>
    </row>
    <row r="8576" spans="1:17">
      <c r="A8576" s="12" t="s">
        <v>2624</v>
      </c>
      <c r="B8576" s="12" t="s">
        <v>129</v>
      </c>
      <c r="C8576" s="12" t="s">
        <v>1060</v>
      </c>
      <c r="D8576" s="12" t="s">
        <v>2845</v>
      </c>
      <c r="E8576" s="11">
        <v>6139</v>
      </c>
      <c r="F8576" s="12" t="s">
        <v>2854</v>
      </c>
      <c r="G8576" s="84" t="s">
        <v>3110</v>
      </c>
      <c r="H8576" s="13" t="s">
        <v>2799</v>
      </c>
      <c r="I8576" s="2">
        <v>0</v>
      </c>
      <c r="J8576" s="2">
        <v>0</v>
      </c>
      <c r="K8576" s="2">
        <v>0</v>
      </c>
      <c r="L8576" s="2">
        <f t="shared" si="7420"/>
        <v>0</v>
      </c>
      <c r="M8576" s="2">
        <v>0</v>
      </c>
      <c r="N8576" s="2">
        <v>0</v>
      </c>
      <c r="O8576" s="2">
        <v>0</v>
      </c>
      <c r="P8576" s="2">
        <f t="shared" si="7422"/>
        <v>0</v>
      </c>
      <c r="Q8576" s="2" t="str">
        <f t="shared" si="7409"/>
        <v>-</v>
      </c>
    </row>
    <row r="8577" spans="1:17" ht="22.5">
      <c r="A8577" s="17" t="s">
        <v>0</v>
      </c>
      <c r="B8577" s="17" t="s">
        <v>0</v>
      </c>
      <c r="C8577" s="17" t="s">
        <v>0</v>
      </c>
      <c r="D8577" s="18" t="s">
        <v>0</v>
      </c>
      <c r="E8577" s="18" t="s">
        <v>0</v>
      </c>
      <c r="F8577" s="18" t="s">
        <v>0</v>
      </c>
      <c r="G8577" s="81" t="s">
        <v>0</v>
      </c>
      <c r="H8577" s="24" t="s">
        <v>36</v>
      </c>
      <c r="I8577" s="29">
        <v>6000</v>
      </c>
      <c r="J8577" s="29">
        <f t="shared" ref="J8577:K8577" si="7434">SUM(J8578)</f>
        <v>0</v>
      </c>
      <c r="K8577" s="29">
        <f t="shared" si="7434"/>
        <v>0</v>
      </c>
      <c r="L8577" s="29">
        <f t="shared" si="7420"/>
        <v>0</v>
      </c>
      <c r="M8577" s="29">
        <f t="shared" ref="M8577:O8577" si="7435">SUM(M8578)</f>
        <v>0</v>
      </c>
      <c r="N8577" s="29">
        <f t="shared" si="7435"/>
        <v>0</v>
      </c>
      <c r="O8577" s="29">
        <f t="shared" si="7435"/>
        <v>0</v>
      </c>
      <c r="P8577" s="29">
        <f t="shared" si="7422"/>
        <v>0</v>
      </c>
      <c r="Q8577" s="29" t="str">
        <f t="shared" si="7409"/>
        <v>-</v>
      </c>
    </row>
    <row r="8578" spans="1:17">
      <c r="A8578" s="12" t="s">
        <v>2624</v>
      </c>
      <c r="B8578" s="12" t="s">
        <v>129</v>
      </c>
      <c r="C8578" s="12" t="s">
        <v>1060</v>
      </c>
      <c r="D8578" s="12" t="s">
        <v>2845</v>
      </c>
      <c r="E8578" s="18" t="s">
        <v>28</v>
      </c>
      <c r="F8578" s="18" t="s">
        <v>0</v>
      </c>
      <c r="G8578" s="81" t="s">
        <v>0</v>
      </c>
      <c r="H8578" s="18" t="s">
        <v>29</v>
      </c>
      <c r="I8578" s="3">
        <v>6000</v>
      </c>
      <c r="J8578" s="3">
        <f t="shared" ref="J8578" si="7436">SUM(J8579:J8581)</f>
        <v>0</v>
      </c>
      <c r="K8578" s="3">
        <f t="shared" ref="K8578" si="7437">SUM(K8579:K8581)</f>
        <v>0</v>
      </c>
      <c r="L8578" s="3">
        <f t="shared" si="7420"/>
        <v>0</v>
      </c>
      <c r="M8578" s="3">
        <f t="shared" ref="M8578:O8578" si="7438">SUM(M8579:M8581)</f>
        <v>0</v>
      </c>
      <c r="N8578" s="3">
        <f t="shared" si="7438"/>
        <v>0</v>
      </c>
      <c r="O8578" s="3">
        <f t="shared" si="7438"/>
        <v>0</v>
      </c>
      <c r="P8578" s="3">
        <f t="shared" si="7422"/>
        <v>0</v>
      </c>
      <c r="Q8578" s="3" t="str">
        <f t="shared" si="7409"/>
        <v>-</v>
      </c>
    </row>
    <row r="8579" spans="1:17">
      <c r="A8579" s="12" t="s">
        <v>2624</v>
      </c>
      <c r="B8579" s="12" t="s">
        <v>129</v>
      </c>
      <c r="C8579" s="12" t="s">
        <v>1060</v>
      </c>
      <c r="D8579" s="12" t="s">
        <v>2845</v>
      </c>
      <c r="E8579" s="11">
        <v>6142</v>
      </c>
      <c r="F8579" s="12"/>
      <c r="G8579" s="84" t="s">
        <v>3110</v>
      </c>
      <c r="H8579" s="13" t="s">
        <v>31</v>
      </c>
      <c r="I8579" s="2">
        <v>2500</v>
      </c>
      <c r="J8579" s="2">
        <v>0</v>
      </c>
      <c r="K8579" s="2">
        <v>0</v>
      </c>
      <c r="L8579" s="2">
        <f t="shared" si="7420"/>
        <v>0</v>
      </c>
      <c r="M8579" s="2">
        <v>0</v>
      </c>
      <c r="N8579" s="2">
        <v>0</v>
      </c>
      <c r="O8579" s="2">
        <v>0</v>
      </c>
      <c r="P8579" s="2">
        <f t="shared" si="7422"/>
        <v>0</v>
      </c>
      <c r="Q8579" s="2" t="str">
        <f t="shared" si="7409"/>
        <v>-</v>
      </c>
    </row>
    <row r="8580" spans="1:17">
      <c r="A8580" s="12" t="s">
        <v>2624</v>
      </c>
      <c r="B8580" s="12" t="s">
        <v>129</v>
      </c>
      <c r="C8580" s="12" t="s">
        <v>1060</v>
      </c>
      <c r="D8580" s="12" t="s">
        <v>2845</v>
      </c>
      <c r="E8580" s="11">
        <v>6143</v>
      </c>
      <c r="F8580" s="12"/>
      <c r="G8580" s="84" t="s">
        <v>3110</v>
      </c>
      <c r="H8580" s="13" t="s">
        <v>32</v>
      </c>
      <c r="I8580" s="2">
        <v>500</v>
      </c>
      <c r="J8580" s="2">
        <v>0</v>
      </c>
      <c r="K8580" s="2">
        <v>0</v>
      </c>
      <c r="L8580" s="2">
        <f t="shared" si="7420"/>
        <v>0</v>
      </c>
      <c r="M8580" s="2">
        <v>0</v>
      </c>
      <c r="N8580" s="2">
        <v>0</v>
      </c>
      <c r="O8580" s="2">
        <v>0</v>
      </c>
      <c r="P8580" s="2">
        <f t="shared" si="7422"/>
        <v>0</v>
      </c>
      <c r="Q8580" s="2" t="str">
        <f t="shared" si="7409"/>
        <v>-</v>
      </c>
    </row>
    <row r="8581" spans="1:17">
      <c r="A8581" s="12" t="s">
        <v>2624</v>
      </c>
      <c r="B8581" s="12" t="s">
        <v>129</v>
      </c>
      <c r="C8581" s="12" t="s">
        <v>1060</v>
      </c>
      <c r="D8581" s="12" t="s">
        <v>2845</v>
      </c>
      <c r="E8581" s="11">
        <v>6148</v>
      </c>
      <c r="F8581" s="12"/>
      <c r="G8581" s="84" t="s">
        <v>3110</v>
      </c>
      <c r="H8581" s="13" t="s">
        <v>35</v>
      </c>
      <c r="I8581" s="2">
        <v>3000</v>
      </c>
      <c r="J8581" s="2">
        <v>0</v>
      </c>
      <c r="K8581" s="2">
        <v>0</v>
      </c>
      <c r="L8581" s="2">
        <f t="shared" si="7420"/>
        <v>0</v>
      </c>
      <c r="M8581" s="2">
        <v>0</v>
      </c>
      <c r="N8581" s="2">
        <v>0</v>
      </c>
      <c r="O8581" s="2">
        <v>0</v>
      </c>
      <c r="P8581" s="2">
        <f t="shared" si="7422"/>
        <v>0</v>
      </c>
      <c r="Q8581" s="2" t="str">
        <f t="shared" si="7409"/>
        <v>-</v>
      </c>
    </row>
    <row r="8582" spans="1:17" ht="22.5">
      <c r="A8582" s="17" t="s">
        <v>0</v>
      </c>
      <c r="B8582" s="17" t="s">
        <v>0</v>
      </c>
      <c r="C8582" s="17" t="s">
        <v>0</v>
      </c>
      <c r="D8582" s="18" t="s">
        <v>0</v>
      </c>
      <c r="E8582" s="18" t="s">
        <v>0</v>
      </c>
      <c r="F8582" s="18" t="s">
        <v>0</v>
      </c>
      <c r="G8582" s="81" t="s">
        <v>0</v>
      </c>
      <c r="H8582" s="24" t="s">
        <v>58</v>
      </c>
      <c r="I8582" s="29">
        <v>372290</v>
      </c>
      <c r="J8582" s="29">
        <f t="shared" ref="J8582:K8582" si="7439">SUM(J8583)</f>
        <v>250000</v>
      </c>
      <c r="K8582" s="29">
        <f t="shared" si="7439"/>
        <v>0</v>
      </c>
      <c r="L8582" s="29">
        <f t="shared" si="7420"/>
        <v>0</v>
      </c>
      <c r="M8582" s="29">
        <f t="shared" ref="M8582:O8582" si="7440">SUM(M8583)</f>
        <v>0</v>
      </c>
      <c r="N8582" s="29">
        <f t="shared" si="7440"/>
        <v>0</v>
      </c>
      <c r="O8582" s="29">
        <f t="shared" si="7440"/>
        <v>0</v>
      </c>
      <c r="P8582" s="29">
        <f t="shared" si="7422"/>
        <v>0</v>
      </c>
      <c r="Q8582" s="29">
        <f t="shared" si="7409"/>
        <v>0</v>
      </c>
    </row>
    <row r="8583" spans="1:17">
      <c r="A8583" s="12" t="s">
        <v>2624</v>
      </c>
      <c r="B8583" s="12" t="s">
        <v>129</v>
      </c>
      <c r="C8583" s="12" t="s">
        <v>1060</v>
      </c>
      <c r="D8583" s="12" t="s">
        <v>2845</v>
      </c>
      <c r="E8583" s="18" t="s">
        <v>50</v>
      </c>
      <c r="F8583" s="18" t="s">
        <v>0</v>
      </c>
      <c r="G8583" s="81" t="s">
        <v>0</v>
      </c>
      <c r="H8583" s="18" t="s">
        <v>51</v>
      </c>
      <c r="I8583" s="3">
        <v>372290</v>
      </c>
      <c r="J8583" s="3">
        <f t="shared" ref="J8583" si="7441">SUM(J8584:J8586)</f>
        <v>250000</v>
      </c>
      <c r="K8583" s="3">
        <f t="shared" ref="K8583" si="7442">SUM(K8584:K8586)</f>
        <v>0</v>
      </c>
      <c r="L8583" s="3">
        <f t="shared" si="7420"/>
        <v>0</v>
      </c>
      <c r="M8583" s="3">
        <f t="shared" ref="M8583:O8583" si="7443">SUM(M8584:M8586)</f>
        <v>0</v>
      </c>
      <c r="N8583" s="3">
        <f t="shared" si="7443"/>
        <v>0</v>
      </c>
      <c r="O8583" s="3">
        <f t="shared" si="7443"/>
        <v>0</v>
      </c>
      <c r="P8583" s="3">
        <f t="shared" si="7422"/>
        <v>0</v>
      </c>
      <c r="Q8583" s="3">
        <f t="shared" si="7409"/>
        <v>0</v>
      </c>
    </row>
    <row r="8584" spans="1:17">
      <c r="A8584" s="12" t="s">
        <v>2624</v>
      </c>
      <c r="B8584" s="12" t="s">
        <v>129</v>
      </c>
      <c r="C8584" s="12" t="s">
        <v>1060</v>
      </c>
      <c r="D8584" s="12" t="s">
        <v>2845</v>
      </c>
      <c r="E8584" s="11">
        <v>8213</v>
      </c>
      <c r="F8584" s="12"/>
      <c r="G8584" s="84" t="s">
        <v>3110</v>
      </c>
      <c r="H8584" s="13" t="s">
        <v>54</v>
      </c>
      <c r="I8584" s="2">
        <v>101290</v>
      </c>
      <c r="J8584" s="2">
        <v>0</v>
      </c>
      <c r="K8584" s="2">
        <v>0</v>
      </c>
      <c r="L8584" s="2">
        <f t="shared" si="7420"/>
        <v>0</v>
      </c>
      <c r="M8584" s="2">
        <v>0</v>
      </c>
      <c r="N8584" s="2">
        <v>0</v>
      </c>
      <c r="O8584" s="2">
        <v>0</v>
      </c>
      <c r="P8584" s="2">
        <f t="shared" si="7422"/>
        <v>0</v>
      </c>
      <c r="Q8584" s="2" t="str">
        <f t="shared" si="7409"/>
        <v>-</v>
      </c>
    </row>
    <row r="8585" spans="1:17">
      <c r="A8585" s="12" t="s">
        <v>2624</v>
      </c>
      <c r="B8585" s="12" t="s">
        <v>129</v>
      </c>
      <c r="C8585" s="12" t="s">
        <v>1060</v>
      </c>
      <c r="D8585" s="12" t="s">
        <v>2845</v>
      </c>
      <c r="E8585" s="11">
        <v>8215</v>
      </c>
      <c r="F8585" s="12"/>
      <c r="G8585" s="84" t="s">
        <v>3110</v>
      </c>
      <c r="H8585" s="13" t="s">
        <v>56</v>
      </c>
      <c r="I8585" s="2">
        <v>5500</v>
      </c>
      <c r="J8585" s="2">
        <v>0</v>
      </c>
      <c r="K8585" s="2">
        <v>0</v>
      </c>
      <c r="L8585" s="2">
        <f t="shared" si="7420"/>
        <v>0</v>
      </c>
      <c r="M8585" s="2">
        <v>0</v>
      </c>
      <c r="N8585" s="2">
        <v>0</v>
      </c>
      <c r="O8585" s="2">
        <v>0</v>
      </c>
      <c r="P8585" s="2">
        <f t="shared" si="7422"/>
        <v>0</v>
      </c>
      <c r="Q8585" s="2" t="str">
        <f t="shared" si="7409"/>
        <v>-</v>
      </c>
    </row>
    <row r="8586" spans="1:17" ht="22.5">
      <c r="A8586" s="12" t="s">
        <v>2624</v>
      </c>
      <c r="B8586" s="12" t="s">
        <v>129</v>
      </c>
      <c r="C8586" s="12" t="s">
        <v>1060</v>
      </c>
      <c r="D8586" s="12" t="s">
        <v>2845</v>
      </c>
      <c r="E8586" s="11">
        <v>8216</v>
      </c>
      <c r="F8586" s="12"/>
      <c r="G8586" s="84" t="s">
        <v>3110</v>
      </c>
      <c r="H8586" s="13" t="s">
        <v>2855</v>
      </c>
      <c r="I8586" s="2">
        <v>265500</v>
      </c>
      <c r="J8586" s="2">
        <v>250000</v>
      </c>
      <c r="K8586" s="2">
        <v>0</v>
      </c>
      <c r="L8586" s="2">
        <f t="shared" si="7420"/>
        <v>0</v>
      </c>
      <c r="M8586" s="2">
        <v>0</v>
      </c>
      <c r="N8586" s="2">
        <v>0</v>
      </c>
      <c r="O8586" s="2">
        <v>0</v>
      </c>
      <c r="P8586" s="2">
        <f t="shared" si="7422"/>
        <v>0</v>
      </c>
      <c r="Q8586" s="2">
        <f t="shared" si="7409"/>
        <v>0</v>
      </c>
    </row>
    <row r="8587" spans="1:17">
      <c r="A8587" s="13" t="s">
        <v>0</v>
      </c>
      <c r="B8587" s="13" t="s">
        <v>0</v>
      </c>
      <c r="C8587" s="13" t="s">
        <v>0</v>
      </c>
      <c r="D8587" s="13" t="s">
        <v>0</v>
      </c>
      <c r="E8587" s="13" t="s">
        <v>0</v>
      </c>
      <c r="F8587" s="13" t="s">
        <v>0</v>
      </c>
      <c r="G8587" s="84" t="s">
        <v>0</v>
      </c>
      <c r="H8587" s="24" t="s">
        <v>2856</v>
      </c>
      <c r="I8587" s="29">
        <v>7323684</v>
      </c>
      <c r="J8587" s="29">
        <f t="shared" ref="J8587:K8587" si="7444">SUM(J8582,J8577,J8552)</f>
        <v>6719766</v>
      </c>
      <c r="K8587" s="29">
        <f t="shared" si="7444"/>
        <v>3281386</v>
      </c>
      <c r="L8587" s="29">
        <f t="shared" si="7420"/>
        <v>1579420</v>
      </c>
      <c r="M8587" s="29">
        <f t="shared" ref="M8587:O8587" si="7445">SUM(M8582,M8577,M8552)</f>
        <v>535740</v>
      </c>
      <c r="N8587" s="29">
        <f t="shared" si="7445"/>
        <v>511740</v>
      </c>
      <c r="O8587" s="29">
        <f t="shared" si="7445"/>
        <v>531940</v>
      </c>
      <c r="P8587" s="29">
        <f t="shared" si="7422"/>
        <v>4860806</v>
      </c>
      <c r="Q8587" s="29">
        <f t="shared" si="7409"/>
        <v>72.335941459866319</v>
      </c>
    </row>
    <row r="8588" spans="1:17" ht="15.75" thickBot="1">
      <c r="A8588" s="13" t="s">
        <v>0</v>
      </c>
      <c r="B8588" s="13" t="s">
        <v>0</v>
      </c>
      <c r="C8588" s="13" t="s">
        <v>0</v>
      </c>
      <c r="D8588" s="13" t="s">
        <v>0</v>
      </c>
      <c r="E8588" s="13" t="s">
        <v>0</v>
      </c>
      <c r="F8588" s="13" t="s">
        <v>0</v>
      </c>
      <c r="G8588" s="84" t="s">
        <v>0</v>
      </c>
      <c r="H8588" s="18" t="s">
        <v>125</v>
      </c>
      <c r="I8588" s="3">
        <v>120</v>
      </c>
      <c r="J8588" s="3">
        <v>120</v>
      </c>
      <c r="K8588" s="3">
        <v>0</v>
      </c>
      <c r="L8588" s="3">
        <f t="shared" si="7420"/>
        <v>0</v>
      </c>
      <c r="M8588" s="3"/>
      <c r="N8588" s="3"/>
      <c r="O8588" s="3"/>
      <c r="P8588" s="3">
        <f t="shared" si="7422"/>
        <v>0</v>
      </c>
      <c r="Q8588" s="3">
        <f t="shared" si="7409"/>
        <v>0</v>
      </c>
    </row>
    <row r="8589" spans="1:17" ht="45.75" thickBot="1">
      <c r="A8589" s="109" t="s">
        <v>0</v>
      </c>
      <c r="B8589" s="109" t="s">
        <v>0</v>
      </c>
      <c r="C8589" s="109" t="s">
        <v>0</v>
      </c>
      <c r="D8589" s="109" t="s">
        <v>0</v>
      </c>
      <c r="E8589" s="109" t="s">
        <v>0</v>
      </c>
      <c r="F8589" s="109" t="s">
        <v>0</v>
      </c>
      <c r="G8589" s="121" t="s">
        <v>0</v>
      </c>
      <c r="H8589" s="1" t="s">
        <v>126</v>
      </c>
      <c r="I8589" s="1" t="s">
        <v>3016</v>
      </c>
      <c r="J8589" s="1" t="s">
        <v>3199</v>
      </c>
      <c r="K8589" s="1" t="s">
        <v>3198</v>
      </c>
      <c r="L8589" s="1" t="s">
        <v>3191</v>
      </c>
      <c r="M8589" s="1" t="s">
        <v>3193</v>
      </c>
      <c r="N8589" s="1" t="s">
        <v>3194</v>
      </c>
      <c r="O8589" s="1" t="s">
        <v>3195</v>
      </c>
      <c r="P8589" s="1" t="s">
        <v>3192</v>
      </c>
      <c r="Q8589" s="1" t="s">
        <v>3185</v>
      </c>
    </row>
    <row r="8590" spans="1:17">
      <c r="A8590" s="110"/>
      <c r="B8590" s="110"/>
      <c r="C8590" s="110"/>
      <c r="D8590" s="110"/>
      <c r="E8590" s="110"/>
      <c r="F8590" s="110"/>
      <c r="G8590" s="122"/>
      <c r="H8590" s="26" t="s">
        <v>0</v>
      </c>
      <c r="I8590" s="28">
        <v>1</v>
      </c>
      <c r="J8590" s="28">
        <v>2</v>
      </c>
      <c r="K8590" s="28">
        <v>3</v>
      </c>
      <c r="L8590" s="28" t="s">
        <v>3186</v>
      </c>
      <c r="M8590" s="28">
        <v>5</v>
      </c>
      <c r="N8590" s="28">
        <v>6</v>
      </c>
      <c r="O8590" s="28">
        <v>7</v>
      </c>
      <c r="P8590" s="28" t="s">
        <v>3187</v>
      </c>
      <c r="Q8590" s="28">
        <v>9</v>
      </c>
    </row>
    <row r="8591" spans="1:17">
      <c r="A8591" s="110"/>
      <c r="B8591" s="110"/>
      <c r="C8591" s="110"/>
      <c r="D8591" s="110"/>
      <c r="E8591" s="110"/>
      <c r="F8591" s="110"/>
      <c r="G8591" s="122"/>
      <c r="H8591" s="8" t="s">
        <v>2657</v>
      </c>
      <c r="I8591" s="9">
        <v>7323684</v>
      </c>
      <c r="J8591" s="9">
        <f t="shared" ref="J8591" si="7446">SUM(J8587)</f>
        <v>6719766</v>
      </c>
      <c r="K8591" s="9">
        <f t="shared" ref="K8591" si="7447">SUM(K8587)</f>
        <v>3281386</v>
      </c>
      <c r="L8591" s="9">
        <f t="shared" ref="L8591:L8592" si="7448">M8591+N8591+O8591</f>
        <v>1579420</v>
      </c>
      <c r="M8591" s="9">
        <f t="shared" ref="M8591:O8591" si="7449">SUM(M8587)</f>
        <v>535740</v>
      </c>
      <c r="N8591" s="9">
        <f t="shared" si="7449"/>
        <v>511740</v>
      </c>
      <c r="O8591" s="9">
        <f t="shared" si="7449"/>
        <v>531940</v>
      </c>
      <c r="P8591" s="9">
        <f t="shared" ref="P8591:P8592" si="7450">SUM(K8591+L8591)</f>
        <v>4860806</v>
      </c>
      <c r="Q8591" s="9">
        <f t="shared" si="7409"/>
        <v>72.335941459866319</v>
      </c>
    </row>
    <row r="8592" spans="1:17">
      <c r="A8592" s="110"/>
      <c r="B8592" s="110"/>
      <c r="C8592" s="110"/>
      <c r="D8592" s="110"/>
      <c r="E8592" s="110"/>
      <c r="F8592" s="110"/>
      <c r="G8592" s="122"/>
      <c r="H8592" s="10" t="s">
        <v>68</v>
      </c>
      <c r="I8592" s="9">
        <v>7323684</v>
      </c>
      <c r="J8592" s="9">
        <f t="shared" ref="J8592" si="7451">SUM(J8591)</f>
        <v>6719766</v>
      </c>
      <c r="K8592" s="9">
        <f t="shared" ref="K8592" si="7452">SUM(K8591)</f>
        <v>3281386</v>
      </c>
      <c r="L8592" s="9">
        <f t="shared" si="7448"/>
        <v>1579420</v>
      </c>
      <c r="M8592" s="9">
        <f t="shared" ref="M8592:O8592" si="7453">SUM(M8591)</f>
        <v>535740</v>
      </c>
      <c r="N8592" s="9">
        <f t="shared" si="7453"/>
        <v>511740</v>
      </c>
      <c r="O8592" s="9">
        <f t="shared" si="7453"/>
        <v>531940</v>
      </c>
      <c r="P8592" s="9">
        <f t="shared" si="7450"/>
        <v>4860806</v>
      </c>
      <c r="Q8592" s="9">
        <f t="shared" si="7409"/>
        <v>72.335941459866319</v>
      </c>
    </row>
    <row r="8593" spans="1:17" ht="15.75" thickBot="1">
      <c r="A8593" s="13" t="s">
        <v>0</v>
      </c>
      <c r="B8593" s="13" t="s">
        <v>0</v>
      </c>
      <c r="C8593" s="13" t="s">
        <v>0</v>
      </c>
      <c r="D8593" s="13" t="s">
        <v>0</v>
      </c>
      <c r="E8593" s="13" t="s">
        <v>0</v>
      </c>
      <c r="F8593" s="13" t="s">
        <v>0</v>
      </c>
      <c r="G8593" s="84" t="s">
        <v>0</v>
      </c>
      <c r="H8593" s="27" t="s">
        <v>0</v>
      </c>
      <c r="I8593" s="27"/>
      <c r="J8593" s="27"/>
      <c r="K8593" s="27"/>
      <c r="L8593" s="27"/>
      <c r="M8593" s="27"/>
      <c r="N8593" s="27"/>
      <c r="O8593" s="27"/>
      <c r="P8593" s="27"/>
      <c r="Q8593" s="27" t="str">
        <f t="shared" si="7409"/>
        <v>-</v>
      </c>
    </row>
    <row r="8594" spans="1:17" ht="45.75" thickBot="1">
      <c r="A8594" s="1" t="s">
        <v>82</v>
      </c>
      <c r="B8594" s="1" t="s">
        <v>83</v>
      </c>
      <c r="C8594" s="1" t="s">
        <v>84</v>
      </c>
      <c r="D8594" s="19" t="s">
        <v>0</v>
      </c>
      <c r="E8594" s="1" t="s">
        <v>85</v>
      </c>
      <c r="F8594" s="1" t="s">
        <v>86</v>
      </c>
      <c r="G8594" s="82" t="s">
        <v>87</v>
      </c>
      <c r="H8594" s="1" t="s">
        <v>1</v>
      </c>
      <c r="I8594" s="1" t="s">
        <v>3016</v>
      </c>
      <c r="J8594" s="1" t="s">
        <v>3199</v>
      </c>
      <c r="K8594" s="1" t="s">
        <v>3198</v>
      </c>
      <c r="L8594" s="1" t="s">
        <v>3191</v>
      </c>
      <c r="M8594" s="1" t="s">
        <v>3193</v>
      </c>
      <c r="N8594" s="1" t="s">
        <v>3194</v>
      </c>
      <c r="O8594" s="1" t="s">
        <v>3195</v>
      </c>
      <c r="P8594" s="1" t="s">
        <v>3192</v>
      </c>
      <c r="Q8594" s="1" t="s">
        <v>3185</v>
      </c>
    </row>
    <row r="8595" spans="1:17">
      <c r="A8595" s="20" t="s">
        <v>0</v>
      </c>
      <c r="B8595" s="20" t="s">
        <v>0</v>
      </c>
      <c r="C8595" s="20" t="s">
        <v>0</v>
      </c>
      <c r="D8595" s="21" t="s">
        <v>0</v>
      </c>
      <c r="E8595" s="21" t="s">
        <v>0</v>
      </c>
      <c r="F8595" s="22" t="s">
        <v>0</v>
      </c>
      <c r="G8595" s="83" t="s">
        <v>0</v>
      </c>
      <c r="H8595" s="23" t="s">
        <v>0</v>
      </c>
      <c r="I8595" s="28">
        <v>1</v>
      </c>
      <c r="J8595" s="28">
        <v>2</v>
      </c>
      <c r="K8595" s="28">
        <v>3</v>
      </c>
      <c r="L8595" s="28" t="s">
        <v>3186</v>
      </c>
      <c r="M8595" s="28">
        <v>5</v>
      </c>
      <c r="N8595" s="28">
        <v>6</v>
      </c>
      <c r="O8595" s="28">
        <v>7</v>
      </c>
      <c r="P8595" s="28" t="s">
        <v>3187</v>
      </c>
      <c r="Q8595" s="28">
        <v>9</v>
      </c>
    </row>
    <row r="8596" spans="1:17">
      <c r="A8596" s="17" t="s">
        <v>2624</v>
      </c>
      <c r="B8596" s="17" t="s">
        <v>129</v>
      </c>
      <c r="C8596" s="12" t="s">
        <v>1071</v>
      </c>
      <c r="D8596" s="12" t="s">
        <v>2857</v>
      </c>
      <c r="E8596" s="18" t="s">
        <v>0</v>
      </c>
      <c r="F8596" s="18" t="s">
        <v>0</v>
      </c>
      <c r="G8596" s="81" t="s">
        <v>0</v>
      </c>
      <c r="H8596" s="18" t="s">
        <v>2858</v>
      </c>
      <c r="I8596" s="11"/>
      <c r="J8596" s="11"/>
      <c r="K8596" s="11"/>
      <c r="L8596" s="11"/>
      <c r="M8596" s="11"/>
      <c r="N8596" s="11"/>
      <c r="O8596" s="11"/>
      <c r="P8596" s="11"/>
      <c r="Q8596" s="11" t="str">
        <f t="shared" si="7409"/>
        <v>-</v>
      </c>
    </row>
    <row r="8597" spans="1:17" ht="12.75" customHeight="1">
      <c r="A8597" s="17" t="s">
        <v>0</v>
      </c>
      <c r="B8597" s="17" t="s">
        <v>0</v>
      </c>
      <c r="C8597" s="17" t="s">
        <v>0</v>
      </c>
      <c r="D8597" s="18" t="s">
        <v>0</v>
      </c>
      <c r="E8597" s="18" t="s">
        <v>0</v>
      </c>
      <c r="F8597" s="18" t="s">
        <v>0</v>
      </c>
      <c r="G8597" s="81" t="s">
        <v>0</v>
      </c>
      <c r="H8597" s="24" t="s">
        <v>27</v>
      </c>
      <c r="I8597" s="29">
        <v>11789453</v>
      </c>
      <c r="J8597" s="29">
        <f t="shared" ref="J8597" si="7454">SUM(J8598,J8606,J8608)</f>
        <v>10816733</v>
      </c>
      <c r="K8597" s="29">
        <f t="shared" ref="K8597" si="7455">SUM(K8598,K8606,K8608)</f>
        <v>5150444</v>
      </c>
      <c r="L8597" s="29">
        <f t="shared" ref="L8597:L8635" si="7456">M8597+N8597+O8597</f>
        <v>2487600</v>
      </c>
      <c r="M8597" s="29">
        <f t="shared" ref="M8597:O8597" si="7457">SUM(M8598,M8606,M8608)</f>
        <v>845200</v>
      </c>
      <c r="N8597" s="29">
        <f t="shared" si="7457"/>
        <v>797200</v>
      </c>
      <c r="O8597" s="29">
        <f t="shared" si="7457"/>
        <v>845200</v>
      </c>
      <c r="P8597" s="29">
        <f t="shared" ref="P8597:P8635" si="7458">SUM(K8597+L8597)</f>
        <v>7638044</v>
      </c>
      <c r="Q8597" s="29">
        <f t="shared" si="7409"/>
        <v>70.61322489886733</v>
      </c>
    </row>
    <row r="8598" spans="1:17">
      <c r="A8598" s="12" t="s">
        <v>2624</v>
      </c>
      <c r="B8598" s="12" t="s">
        <v>129</v>
      </c>
      <c r="C8598" s="12" t="s">
        <v>1071</v>
      </c>
      <c r="D8598" s="12" t="s">
        <v>2857</v>
      </c>
      <c r="E8598" s="18" t="s">
        <v>2</v>
      </c>
      <c r="F8598" s="18" t="s">
        <v>0</v>
      </c>
      <c r="G8598" s="81" t="s">
        <v>0</v>
      </c>
      <c r="H8598" s="18" t="s">
        <v>3</v>
      </c>
      <c r="I8598" s="3">
        <v>9536788</v>
      </c>
      <c r="J8598" s="3">
        <f t="shared" ref="J8598" si="7459">SUM(J8599:J8600)</f>
        <v>9311778</v>
      </c>
      <c r="K8598" s="3">
        <f t="shared" ref="K8598" si="7460">SUM(K8599:K8600)</f>
        <v>4324355</v>
      </c>
      <c r="L8598" s="3">
        <f t="shared" si="7456"/>
        <v>2196000</v>
      </c>
      <c r="M8598" s="3">
        <f t="shared" ref="M8598:O8598" si="7461">SUM(M8599:M8600)</f>
        <v>748000</v>
      </c>
      <c r="N8598" s="3">
        <f t="shared" si="7461"/>
        <v>700000</v>
      </c>
      <c r="O8598" s="3">
        <f t="shared" si="7461"/>
        <v>748000</v>
      </c>
      <c r="P8598" s="3">
        <f t="shared" si="7458"/>
        <v>6520355</v>
      </c>
      <c r="Q8598" s="3">
        <f t="shared" si="7409"/>
        <v>70.022663770549514</v>
      </c>
    </row>
    <row r="8599" spans="1:17">
      <c r="A8599" s="12" t="s">
        <v>2624</v>
      </c>
      <c r="B8599" s="12" t="s">
        <v>129</v>
      </c>
      <c r="C8599" s="12" t="s">
        <v>1071</v>
      </c>
      <c r="D8599" s="12" t="s">
        <v>2857</v>
      </c>
      <c r="E8599" s="11">
        <v>6111</v>
      </c>
      <c r="F8599" s="12"/>
      <c r="G8599" s="84" t="s">
        <v>3110</v>
      </c>
      <c r="H8599" s="13" t="s">
        <v>4</v>
      </c>
      <c r="I8599" s="2">
        <v>8768210</v>
      </c>
      <c r="J8599" s="2">
        <v>8543200</v>
      </c>
      <c r="K8599" s="2">
        <v>3924572</v>
      </c>
      <c r="L8599" s="2">
        <f t="shared" si="7456"/>
        <v>2100000</v>
      </c>
      <c r="M8599" s="2">
        <v>700000</v>
      </c>
      <c r="N8599" s="2">
        <v>700000</v>
      </c>
      <c r="O8599" s="2">
        <v>700000</v>
      </c>
      <c r="P8599" s="2">
        <f t="shared" si="7458"/>
        <v>6024572</v>
      </c>
      <c r="Q8599" s="2">
        <f t="shared" si="7409"/>
        <v>70.518915628804194</v>
      </c>
    </row>
    <row r="8600" spans="1:17">
      <c r="A8600" s="17" t="s">
        <v>2624</v>
      </c>
      <c r="B8600" s="17" t="s">
        <v>129</v>
      </c>
      <c r="C8600" s="17" t="s">
        <v>1071</v>
      </c>
      <c r="D8600" s="17" t="s">
        <v>2857</v>
      </c>
      <c r="E8600" s="17" t="s">
        <v>91</v>
      </c>
      <c r="F8600" s="12" t="s">
        <v>0</v>
      </c>
      <c r="G8600" s="84" t="s">
        <v>0</v>
      </c>
      <c r="H8600" s="18" t="s">
        <v>5</v>
      </c>
      <c r="I8600" s="3">
        <v>768578</v>
      </c>
      <c r="J8600" s="3">
        <f t="shared" ref="J8600:K8600" si="7462">SUM(J8601:J8605)</f>
        <v>768578</v>
      </c>
      <c r="K8600" s="3">
        <f t="shared" si="7462"/>
        <v>399783</v>
      </c>
      <c r="L8600" s="3">
        <f t="shared" si="7456"/>
        <v>96000</v>
      </c>
      <c r="M8600" s="3">
        <f t="shared" ref="M8600:O8600" si="7463">SUM(M8601:M8605)</f>
        <v>48000</v>
      </c>
      <c r="N8600" s="3">
        <f t="shared" si="7463"/>
        <v>0</v>
      </c>
      <c r="O8600" s="3">
        <f t="shared" si="7463"/>
        <v>48000</v>
      </c>
      <c r="P8600" s="3">
        <f t="shared" si="7458"/>
        <v>495783</v>
      </c>
      <c r="Q8600" s="3">
        <f t="shared" si="7409"/>
        <v>64.506530241562984</v>
      </c>
    </row>
    <row r="8601" spans="1:17">
      <c r="A8601" s="12" t="s">
        <v>2624</v>
      </c>
      <c r="B8601" s="12" t="s">
        <v>129</v>
      </c>
      <c r="C8601" s="12" t="s">
        <v>1071</v>
      </c>
      <c r="D8601" s="12" t="s">
        <v>2857</v>
      </c>
      <c r="E8601" s="11">
        <v>6112</v>
      </c>
      <c r="F8601" s="12" t="s">
        <v>2859</v>
      </c>
      <c r="G8601" s="84" t="s">
        <v>3110</v>
      </c>
      <c r="H8601" s="13" t="s">
        <v>9</v>
      </c>
      <c r="I8601" s="2">
        <v>115650</v>
      </c>
      <c r="J8601" s="2">
        <v>115650</v>
      </c>
      <c r="K8601" s="2">
        <v>51567</v>
      </c>
      <c r="L8601" s="2">
        <f t="shared" si="7456"/>
        <v>16000</v>
      </c>
      <c r="M8601" s="2">
        <v>8000</v>
      </c>
      <c r="N8601" s="2"/>
      <c r="O8601" s="2">
        <v>8000</v>
      </c>
      <c r="P8601" s="2">
        <f t="shared" si="7458"/>
        <v>67567</v>
      </c>
      <c r="Q8601" s="2">
        <f t="shared" si="7409"/>
        <v>58.423692174664929</v>
      </c>
    </row>
    <row r="8602" spans="1:17">
      <c r="A8602" s="12" t="s">
        <v>2624</v>
      </c>
      <c r="B8602" s="12" t="s">
        <v>129</v>
      </c>
      <c r="C8602" s="12" t="s">
        <v>1071</v>
      </c>
      <c r="D8602" s="12" t="s">
        <v>2857</v>
      </c>
      <c r="E8602" s="11">
        <v>6112</v>
      </c>
      <c r="F8602" s="12" t="s">
        <v>2860</v>
      </c>
      <c r="G8602" s="84" t="s">
        <v>3110</v>
      </c>
      <c r="H8602" s="13" t="s">
        <v>10</v>
      </c>
      <c r="I8602" s="2">
        <v>430000</v>
      </c>
      <c r="J8602" s="2">
        <v>430000</v>
      </c>
      <c r="K8602" s="2">
        <v>203741</v>
      </c>
      <c r="L8602" s="2">
        <f t="shared" si="7456"/>
        <v>80000</v>
      </c>
      <c r="M8602" s="2">
        <v>40000</v>
      </c>
      <c r="N8602" s="2"/>
      <c r="O8602" s="2">
        <v>40000</v>
      </c>
      <c r="P8602" s="2">
        <f t="shared" si="7458"/>
        <v>283741</v>
      </c>
      <c r="Q8602" s="2">
        <f t="shared" si="7409"/>
        <v>65.986279069767434</v>
      </c>
    </row>
    <row r="8603" spans="1:17">
      <c r="A8603" s="12" t="s">
        <v>2624</v>
      </c>
      <c r="B8603" s="12" t="s">
        <v>129</v>
      </c>
      <c r="C8603" s="12" t="s">
        <v>1071</v>
      </c>
      <c r="D8603" s="12" t="s">
        <v>2857</v>
      </c>
      <c r="E8603" s="11">
        <v>6112</v>
      </c>
      <c r="F8603" s="12" t="s">
        <v>2861</v>
      </c>
      <c r="G8603" s="84" t="s">
        <v>3110</v>
      </c>
      <c r="H8603" s="13" t="s">
        <v>7</v>
      </c>
      <c r="I8603" s="2">
        <v>101850</v>
      </c>
      <c r="J8603" s="2">
        <v>101850</v>
      </c>
      <c r="K8603" s="2">
        <v>89817</v>
      </c>
      <c r="L8603" s="2">
        <f t="shared" si="7456"/>
        <v>0</v>
      </c>
      <c r="M8603" s="2"/>
      <c r="N8603" s="2"/>
      <c r="O8603" s="2"/>
      <c r="P8603" s="2">
        <f t="shared" si="7458"/>
        <v>89817</v>
      </c>
      <c r="Q8603" s="2">
        <f t="shared" si="7409"/>
        <v>88.185567010309271</v>
      </c>
    </row>
    <row r="8604" spans="1:17">
      <c r="A8604" s="12" t="s">
        <v>2624</v>
      </c>
      <c r="B8604" s="12" t="s">
        <v>129</v>
      </c>
      <c r="C8604" s="12" t="s">
        <v>1071</v>
      </c>
      <c r="D8604" s="12" t="s">
        <v>2857</v>
      </c>
      <c r="E8604" s="11">
        <v>6112</v>
      </c>
      <c r="F8604" s="12" t="s">
        <v>2862</v>
      </c>
      <c r="G8604" s="84" t="s">
        <v>3110</v>
      </c>
      <c r="H8604" s="13" t="s">
        <v>8</v>
      </c>
      <c r="I8604" s="2">
        <v>72999</v>
      </c>
      <c r="J8604" s="2">
        <v>72999</v>
      </c>
      <c r="K8604" s="2">
        <v>42888</v>
      </c>
      <c r="L8604" s="2">
        <f t="shared" si="7456"/>
        <v>0</v>
      </c>
      <c r="M8604" s="2"/>
      <c r="N8604" s="2"/>
      <c r="O8604" s="2"/>
      <c r="P8604" s="2">
        <f t="shared" si="7458"/>
        <v>42888</v>
      </c>
      <c r="Q8604" s="2">
        <f t="shared" si="7409"/>
        <v>58.751489746434885</v>
      </c>
    </row>
    <row r="8605" spans="1:17">
      <c r="A8605" s="12" t="s">
        <v>2624</v>
      </c>
      <c r="B8605" s="12" t="s">
        <v>129</v>
      </c>
      <c r="C8605" s="12" t="s">
        <v>1071</v>
      </c>
      <c r="D8605" s="12" t="s">
        <v>2857</v>
      </c>
      <c r="E8605" s="11">
        <v>6112</v>
      </c>
      <c r="F8605" s="12" t="s">
        <v>2863</v>
      </c>
      <c r="G8605" s="84" t="s">
        <v>3110</v>
      </c>
      <c r="H8605" s="13" t="s">
        <v>6</v>
      </c>
      <c r="I8605" s="2">
        <v>48079</v>
      </c>
      <c r="J8605" s="2">
        <v>48079</v>
      </c>
      <c r="K8605" s="2">
        <v>11770</v>
      </c>
      <c r="L8605" s="2">
        <f t="shared" si="7456"/>
        <v>0</v>
      </c>
      <c r="M8605" s="2"/>
      <c r="N8605" s="2"/>
      <c r="O8605" s="2"/>
      <c r="P8605" s="2">
        <f t="shared" si="7458"/>
        <v>11770</v>
      </c>
      <c r="Q8605" s="2">
        <f t="shared" ref="Q8605:Q8668" si="7464">IF(J8605=0,"-",P8605/J8605*100)</f>
        <v>24.480542440566566</v>
      </c>
    </row>
    <row r="8606" spans="1:17">
      <c r="A8606" s="12" t="s">
        <v>2624</v>
      </c>
      <c r="B8606" s="12" t="s">
        <v>129</v>
      </c>
      <c r="C8606" s="12" t="s">
        <v>1071</v>
      </c>
      <c r="D8606" s="12" t="s">
        <v>2857</v>
      </c>
      <c r="E8606" s="18" t="s">
        <v>13</v>
      </c>
      <c r="F8606" s="18" t="s">
        <v>0</v>
      </c>
      <c r="G8606" s="81" t="s">
        <v>0</v>
      </c>
      <c r="H8606" s="18" t="s">
        <v>14</v>
      </c>
      <c r="I8606" s="3">
        <v>938465</v>
      </c>
      <c r="J8606" s="3">
        <f t="shared" ref="J8606:K8606" si="7465">SUM(J8607)</f>
        <v>914455</v>
      </c>
      <c r="K8606" s="3">
        <f t="shared" si="7465"/>
        <v>426482</v>
      </c>
      <c r="L8606" s="3">
        <f t="shared" si="7456"/>
        <v>228000</v>
      </c>
      <c r="M8606" s="3">
        <f t="shared" ref="M8606:O8606" si="7466">SUM(M8607)</f>
        <v>76000</v>
      </c>
      <c r="N8606" s="3">
        <f t="shared" si="7466"/>
        <v>76000</v>
      </c>
      <c r="O8606" s="3">
        <f t="shared" si="7466"/>
        <v>76000</v>
      </c>
      <c r="P8606" s="3">
        <f t="shared" si="7458"/>
        <v>654482</v>
      </c>
      <c r="Q8606" s="3">
        <f t="shared" si="7464"/>
        <v>71.570716984433346</v>
      </c>
    </row>
    <row r="8607" spans="1:17">
      <c r="A8607" s="12" t="s">
        <v>2624</v>
      </c>
      <c r="B8607" s="12" t="s">
        <v>129</v>
      </c>
      <c r="C8607" s="12" t="s">
        <v>1071</v>
      </c>
      <c r="D8607" s="12" t="s">
        <v>2857</v>
      </c>
      <c r="E8607" s="11">
        <v>6121</v>
      </c>
      <c r="F8607" s="12"/>
      <c r="G8607" s="84" t="s">
        <v>3110</v>
      </c>
      <c r="H8607" s="13" t="s">
        <v>15</v>
      </c>
      <c r="I8607" s="2">
        <v>938465</v>
      </c>
      <c r="J8607" s="2">
        <v>914455</v>
      </c>
      <c r="K8607" s="2">
        <v>426482</v>
      </c>
      <c r="L8607" s="2">
        <f t="shared" si="7456"/>
        <v>228000</v>
      </c>
      <c r="M8607" s="2">
        <v>76000</v>
      </c>
      <c r="N8607" s="2">
        <v>76000</v>
      </c>
      <c r="O8607" s="2">
        <v>76000</v>
      </c>
      <c r="P8607" s="2">
        <f t="shared" si="7458"/>
        <v>654482</v>
      </c>
      <c r="Q8607" s="2">
        <f t="shared" si="7464"/>
        <v>71.570716984433346</v>
      </c>
    </row>
    <row r="8608" spans="1:17">
      <c r="A8608" s="12" t="s">
        <v>2624</v>
      </c>
      <c r="B8608" s="12" t="s">
        <v>129</v>
      </c>
      <c r="C8608" s="12" t="s">
        <v>1071</v>
      </c>
      <c r="D8608" s="12" t="s">
        <v>2857</v>
      </c>
      <c r="E8608" s="18" t="s">
        <v>16</v>
      </c>
      <c r="F8608" s="18" t="s">
        <v>0</v>
      </c>
      <c r="G8608" s="81" t="s">
        <v>0</v>
      </c>
      <c r="H8608" s="18" t="s">
        <v>17</v>
      </c>
      <c r="I8608" s="3">
        <v>1314200</v>
      </c>
      <c r="J8608" s="3">
        <f t="shared" ref="J8608:K8608" si="7467">SUM(J8609:J8617)</f>
        <v>590500</v>
      </c>
      <c r="K8608" s="3">
        <f t="shared" si="7467"/>
        <v>399607</v>
      </c>
      <c r="L8608" s="3">
        <f t="shared" si="7456"/>
        <v>63600</v>
      </c>
      <c r="M8608" s="3">
        <f t="shared" ref="M8608:O8608" si="7468">SUM(M8609:M8617)</f>
        <v>21200</v>
      </c>
      <c r="N8608" s="3">
        <f t="shared" si="7468"/>
        <v>21200</v>
      </c>
      <c r="O8608" s="3">
        <f t="shared" si="7468"/>
        <v>21200</v>
      </c>
      <c r="P8608" s="3">
        <f t="shared" si="7458"/>
        <v>463207</v>
      </c>
      <c r="Q8608" s="3">
        <f t="shared" si="7464"/>
        <v>78.443183742591032</v>
      </c>
    </row>
    <row r="8609" spans="1:17">
      <c r="A8609" s="12" t="s">
        <v>2624</v>
      </c>
      <c r="B8609" s="12" t="s">
        <v>129</v>
      </c>
      <c r="C8609" s="12" t="s">
        <v>1071</v>
      </c>
      <c r="D8609" s="12" t="s">
        <v>2857</v>
      </c>
      <c r="E8609" s="11">
        <v>6131</v>
      </c>
      <c r="F8609" s="12"/>
      <c r="G8609" s="84" t="s">
        <v>3110</v>
      </c>
      <c r="H8609" s="13" t="s">
        <v>18</v>
      </c>
      <c r="I8609" s="2">
        <v>35020</v>
      </c>
      <c r="J8609" s="2">
        <v>20000</v>
      </c>
      <c r="K8609" s="2">
        <v>6400</v>
      </c>
      <c r="L8609" s="2">
        <f t="shared" si="7456"/>
        <v>5100</v>
      </c>
      <c r="M8609" s="2">
        <v>1700</v>
      </c>
      <c r="N8609" s="2">
        <v>1700</v>
      </c>
      <c r="O8609" s="2">
        <v>1700</v>
      </c>
      <c r="P8609" s="2">
        <f t="shared" si="7458"/>
        <v>11500</v>
      </c>
      <c r="Q8609" s="2">
        <f t="shared" si="7464"/>
        <v>57.499999999999993</v>
      </c>
    </row>
    <row r="8610" spans="1:17">
      <c r="A8610" s="12" t="s">
        <v>2624</v>
      </c>
      <c r="B8610" s="12" t="s">
        <v>129</v>
      </c>
      <c r="C8610" s="12" t="s">
        <v>1071</v>
      </c>
      <c r="D8610" s="12" t="s">
        <v>2857</v>
      </c>
      <c r="E8610" s="11">
        <v>6132</v>
      </c>
      <c r="F8610" s="12"/>
      <c r="G8610" s="84" t="s">
        <v>3110</v>
      </c>
      <c r="H8610" s="13" t="s">
        <v>19</v>
      </c>
      <c r="I8610" s="2">
        <v>328500</v>
      </c>
      <c r="J8610" s="2">
        <v>231000</v>
      </c>
      <c r="K8610" s="2">
        <v>143500</v>
      </c>
      <c r="L8610" s="2">
        <f t="shared" si="7456"/>
        <v>0</v>
      </c>
      <c r="M8610" s="2"/>
      <c r="N8610" s="2"/>
      <c r="O8610" s="2"/>
      <c r="P8610" s="2">
        <f t="shared" si="7458"/>
        <v>143500</v>
      </c>
      <c r="Q8610" s="2">
        <f t="shared" si="7464"/>
        <v>62.121212121212125</v>
      </c>
    </row>
    <row r="8611" spans="1:17">
      <c r="A8611" s="12" t="s">
        <v>2624</v>
      </c>
      <c r="B8611" s="12" t="s">
        <v>129</v>
      </c>
      <c r="C8611" s="12" t="s">
        <v>1071</v>
      </c>
      <c r="D8611" s="12" t="s">
        <v>2857</v>
      </c>
      <c r="E8611" s="11">
        <v>6133</v>
      </c>
      <c r="F8611" s="12"/>
      <c r="G8611" s="84" t="s">
        <v>3110</v>
      </c>
      <c r="H8611" s="13" t="s">
        <v>20</v>
      </c>
      <c r="I8611" s="2">
        <v>75000</v>
      </c>
      <c r="J8611" s="2">
        <v>49000</v>
      </c>
      <c r="K8611" s="2">
        <v>27700</v>
      </c>
      <c r="L8611" s="2">
        <f t="shared" si="7456"/>
        <v>12000</v>
      </c>
      <c r="M8611" s="2">
        <v>4000</v>
      </c>
      <c r="N8611" s="2">
        <v>4000</v>
      </c>
      <c r="O8611" s="2">
        <v>4000</v>
      </c>
      <c r="P8611" s="2">
        <f t="shared" si="7458"/>
        <v>39700</v>
      </c>
      <c r="Q8611" s="2">
        <f t="shared" si="7464"/>
        <v>81.020408163265301</v>
      </c>
    </row>
    <row r="8612" spans="1:17">
      <c r="A8612" s="12" t="s">
        <v>2624</v>
      </c>
      <c r="B8612" s="12" t="s">
        <v>129</v>
      </c>
      <c r="C8612" s="12" t="s">
        <v>1071</v>
      </c>
      <c r="D8612" s="12" t="s">
        <v>2857</v>
      </c>
      <c r="E8612" s="11">
        <v>6134</v>
      </c>
      <c r="F8612" s="12"/>
      <c r="G8612" s="84" t="s">
        <v>3110</v>
      </c>
      <c r="H8612" s="13" t="s">
        <v>21</v>
      </c>
      <c r="I8612" s="2">
        <v>274370</v>
      </c>
      <c r="J8612" s="2">
        <v>0</v>
      </c>
      <c r="K8612" s="2">
        <v>0</v>
      </c>
      <c r="L8612" s="2">
        <f t="shared" si="7456"/>
        <v>0</v>
      </c>
      <c r="M8612" s="2"/>
      <c r="N8612" s="2"/>
      <c r="O8612" s="2"/>
      <c r="P8612" s="2">
        <f t="shared" si="7458"/>
        <v>0</v>
      </c>
      <c r="Q8612" s="2" t="str">
        <f t="shared" si="7464"/>
        <v>-</v>
      </c>
    </row>
    <row r="8613" spans="1:17">
      <c r="A8613" s="12" t="s">
        <v>2624</v>
      </c>
      <c r="B8613" s="12" t="s">
        <v>129</v>
      </c>
      <c r="C8613" s="12" t="s">
        <v>1071</v>
      </c>
      <c r="D8613" s="12" t="s">
        <v>2857</v>
      </c>
      <c r="E8613" s="11">
        <v>6135</v>
      </c>
      <c r="F8613" s="12"/>
      <c r="G8613" s="84" t="s">
        <v>3110</v>
      </c>
      <c r="H8613" s="13" t="s">
        <v>22</v>
      </c>
      <c r="I8613" s="2">
        <v>6010</v>
      </c>
      <c r="J8613" s="2">
        <v>0</v>
      </c>
      <c r="K8613" s="2">
        <v>0</v>
      </c>
      <c r="L8613" s="2">
        <f t="shared" si="7456"/>
        <v>0</v>
      </c>
      <c r="M8613" s="2"/>
      <c r="N8613" s="2"/>
      <c r="O8613" s="2"/>
      <c r="P8613" s="2">
        <f t="shared" si="7458"/>
        <v>0</v>
      </c>
      <c r="Q8613" s="2" t="str">
        <f t="shared" si="7464"/>
        <v>-</v>
      </c>
    </row>
    <row r="8614" spans="1:17">
      <c r="A8614" s="12" t="s">
        <v>2624</v>
      </c>
      <c r="B8614" s="12" t="s">
        <v>129</v>
      </c>
      <c r="C8614" s="12" t="s">
        <v>1071</v>
      </c>
      <c r="D8614" s="12" t="s">
        <v>2857</v>
      </c>
      <c r="E8614" s="11">
        <v>6136</v>
      </c>
      <c r="F8614" s="12"/>
      <c r="G8614" s="84" t="s">
        <v>3110</v>
      </c>
      <c r="H8614" s="13" t="s">
        <v>23</v>
      </c>
      <c r="I8614" s="2">
        <v>1010</v>
      </c>
      <c r="J8614" s="2">
        <v>0</v>
      </c>
      <c r="K8614" s="2">
        <v>0</v>
      </c>
      <c r="L8614" s="2">
        <f t="shared" si="7456"/>
        <v>0</v>
      </c>
      <c r="M8614" s="2"/>
      <c r="N8614" s="2"/>
      <c r="O8614" s="2"/>
      <c r="P8614" s="2">
        <f t="shared" si="7458"/>
        <v>0</v>
      </c>
      <c r="Q8614" s="2" t="str">
        <f t="shared" si="7464"/>
        <v>-</v>
      </c>
    </row>
    <row r="8615" spans="1:17">
      <c r="A8615" s="12" t="s">
        <v>2624</v>
      </c>
      <c r="B8615" s="12" t="s">
        <v>129</v>
      </c>
      <c r="C8615" s="12" t="s">
        <v>1071</v>
      </c>
      <c r="D8615" s="12" t="s">
        <v>2857</v>
      </c>
      <c r="E8615" s="11">
        <v>6137</v>
      </c>
      <c r="F8615" s="12"/>
      <c r="G8615" s="84" t="s">
        <v>3110</v>
      </c>
      <c r="H8615" s="13" t="s">
        <v>24</v>
      </c>
      <c r="I8615" s="2">
        <v>70020</v>
      </c>
      <c r="J8615" s="2">
        <v>35000</v>
      </c>
      <c r="K8615" s="2">
        <v>19500</v>
      </c>
      <c r="L8615" s="2">
        <f t="shared" si="7456"/>
        <v>9000</v>
      </c>
      <c r="M8615" s="2">
        <v>3000</v>
      </c>
      <c r="N8615" s="2">
        <v>3000</v>
      </c>
      <c r="O8615" s="2">
        <v>3000</v>
      </c>
      <c r="P8615" s="2">
        <f t="shared" si="7458"/>
        <v>28500</v>
      </c>
      <c r="Q8615" s="2">
        <f t="shared" si="7464"/>
        <v>81.428571428571431</v>
      </c>
    </row>
    <row r="8616" spans="1:17">
      <c r="A8616" s="12" t="s">
        <v>2624</v>
      </c>
      <c r="B8616" s="12" t="s">
        <v>129</v>
      </c>
      <c r="C8616" s="12" t="s">
        <v>1071</v>
      </c>
      <c r="D8616" s="12" t="s">
        <v>2857</v>
      </c>
      <c r="E8616" s="11">
        <v>6138</v>
      </c>
      <c r="F8616" s="12"/>
      <c r="G8616" s="84" t="s">
        <v>3110</v>
      </c>
      <c r="H8616" s="13" t="s">
        <v>25</v>
      </c>
      <c r="I8616" s="2">
        <v>16050</v>
      </c>
      <c r="J8616" s="2">
        <v>0</v>
      </c>
      <c r="K8616" s="2">
        <v>0</v>
      </c>
      <c r="L8616" s="2">
        <f t="shared" si="7456"/>
        <v>0</v>
      </c>
      <c r="M8616" s="2"/>
      <c r="N8616" s="2"/>
      <c r="O8616" s="2"/>
      <c r="P8616" s="2">
        <f t="shared" si="7458"/>
        <v>0</v>
      </c>
      <c r="Q8616" s="2" t="str">
        <f t="shared" si="7464"/>
        <v>-</v>
      </c>
    </row>
    <row r="8617" spans="1:17">
      <c r="A8617" s="17" t="s">
        <v>2624</v>
      </c>
      <c r="B8617" s="17" t="s">
        <v>129</v>
      </c>
      <c r="C8617" s="17" t="s">
        <v>1071</v>
      </c>
      <c r="D8617" s="17" t="s">
        <v>2857</v>
      </c>
      <c r="E8617" s="17" t="s">
        <v>99</v>
      </c>
      <c r="F8617" s="12" t="s">
        <v>0</v>
      </c>
      <c r="G8617" s="84" t="s">
        <v>0</v>
      </c>
      <c r="H8617" s="18" t="s">
        <v>26</v>
      </c>
      <c r="I8617" s="3">
        <v>508220</v>
      </c>
      <c r="J8617" s="3">
        <f t="shared" ref="J8617:K8617" si="7469">SUM(J8618:J8621)</f>
        <v>255500</v>
      </c>
      <c r="K8617" s="3">
        <f t="shared" si="7469"/>
        <v>202507</v>
      </c>
      <c r="L8617" s="3">
        <f t="shared" si="7456"/>
        <v>37500</v>
      </c>
      <c r="M8617" s="3">
        <f t="shared" ref="M8617:O8617" si="7470">SUM(M8618:M8621)</f>
        <v>12500</v>
      </c>
      <c r="N8617" s="3">
        <f t="shared" si="7470"/>
        <v>12500</v>
      </c>
      <c r="O8617" s="3">
        <f t="shared" si="7470"/>
        <v>12500</v>
      </c>
      <c r="P8617" s="3">
        <f t="shared" si="7458"/>
        <v>240007</v>
      </c>
      <c r="Q8617" s="3">
        <f t="shared" si="7464"/>
        <v>93.936203522504897</v>
      </c>
    </row>
    <row r="8618" spans="1:17">
      <c r="A8618" s="12" t="s">
        <v>2624</v>
      </c>
      <c r="B8618" s="12" t="s">
        <v>129</v>
      </c>
      <c r="C8618" s="12" t="s">
        <v>1071</v>
      </c>
      <c r="D8618" s="12" t="s">
        <v>2857</v>
      </c>
      <c r="E8618" s="11">
        <v>6139</v>
      </c>
      <c r="F8618" s="12"/>
      <c r="G8618" s="84" t="s">
        <v>3110</v>
      </c>
      <c r="H8618" s="13" t="s">
        <v>26</v>
      </c>
      <c r="I8618" s="2">
        <v>471010</v>
      </c>
      <c r="J8618" s="2">
        <v>225000</v>
      </c>
      <c r="K8618" s="2">
        <v>187000</v>
      </c>
      <c r="L8618" s="2">
        <f t="shared" si="7456"/>
        <v>30000</v>
      </c>
      <c r="M8618" s="2">
        <v>10000</v>
      </c>
      <c r="N8618" s="2">
        <v>10000</v>
      </c>
      <c r="O8618" s="2">
        <v>10000</v>
      </c>
      <c r="P8618" s="2">
        <f t="shared" si="7458"/>
        <v>217000</v>
      </c>
      <c r="Q8618" s="2">
        <f t="shared" si="7464"/>
        <v>96.444444444444443</v>
      </c>
    </row>
    <row r="8619" spans="1:17">
      <c r="A8619" s="12" t="s">
        <v>2624</v>
      </c>
      <c r="B8619" s="12" t="s">
        <v>129</v>
      </c>
      <c r="C8619" s="12" t="s">
        <v>1071</v>
      </c>
      <c r="D8619" s="12" t="s">
        <v>2857</v>
      </c>
      <c r="E8619" s="11">
        <v>6139</v>
      </c>
      <c r="F8619" s="12" t="s">
        <v>2864</v>
      </c>
      <c r="G8619" s="84" t="s">
        <v>3110</v>
      </c>
      <c r="H8619" s="13" t="s">
        <v>108</v>
      </c>
      <c r="I8619" s="2">
        <v>36610</v>
      </c>
      <c r="J8619" s="2">
        <v>30000</v>
      </c>
      <c r="K8619" s="2">
        <v>15507</v>
      </c>
      <c r="L8619" s="2">
        <f t="shared" si="7456"/>
        <v>7500</v>
      </c>
      <c r="M8619" s="2">
        <v>2500</v>
      </c>
      <c r="N8619" s="2">
        <v>2500</v>
      </c>
      <c r="O8619" s="2">
        <v>2500</v>
      </c>
      <c r="P8619" s="2">
        <f t="shared" si="7458"/>
        <v>23007</v>
      </c>
      <c r="Q8619" s="2">
        <f t="shared" si="7464"/>
        <v>76.69</v>
      </c>
    </row>
    <row r="8620" spans="1:17">
      <c r="A8620" s="12" t="s">
        <v>2624</v>
      </c>
      <c r="B8620" s="12" t="s">
        <v>129</v>
      </c>
      <c r="C8620" s="12" t="s">
        <v>1071</v>
      </c>
      <c r="D8620" s="12" t="s">
        <v>2857</v>
      </c>
      <c r="E8620" s="11">
        <v>6139</v>
      </c>
      <c r="F8620" s="12" t="s">
        <v>2865</v>
      </c>
      <c r="G8620" s="84" t="s">
        <v>3110</v>
      </c>
      <c r="H8620" s="13" t="s">
        <v>2799</v>
      </c>
      <c r="I8620" s="2">
        <v>100</v>
      </c>
      <c r="J8620" s="2">
        <v>0</v>
      </c>
      <c r="K8620" s="2">
        <v>0</v>
      </c>
      <c r="L8620" s="2">
        <f t="shared" si="7456"/>
        <v>0</v>
      </c>
      <c r="M8620" s="2"/>
      <c r="N8620" s="2"/>
      <c r="O8620" s="2"/>
      <c r="P8620" s="2">
        <f t="shared" si="7458"/>
        <v>0</v>
      </c>
      <c r="Q8620" s="2" t="str">
        <f t="shared" si="7464"/>
        <v>-</v>
      </c>
    </row>
    <row r="8621" spans="1:17" ht="22.5">
      <c r="A8621" s="12" t="s">
        <v>2624</v>
      </c>
      <c r="B8621" s="12" t="s">
        <v>129</v>
      </c>
      <c r="C8621" s="12" t="s">
        <v>1071</v>
      </c>
      <c r="D8621" s="12" t="s">
        <v>2857</v>
      </c>
      <c r="E8621" s="11">
        <v>6139</v>
      </c>
      <c r="F8621" s="12" t="s">
        <v>2866</v>
      </c>
      <c r="G8621" s="84" t="s">
        <v>3110</v>
      </c>
      <c r="H8621" s="13" t="s">
        <v>114</v>
      </c>
      <c r="I8621" s="2">
        <v>500</v>
      </c>
      <c r="J8621" s="2">
        <v>500</v>
      </c>
      <c r="K8621" s="2">
        <v>0</v>
      </c>
      <c r="L8621" s="2">
        <f t="shared" si="7456"/>
        <v>0</v>
      </c>
      <c r="M8621" s="2"/>
      <c r="N8621" s="2"/>
      <c r="O8621" s="2"/>
      <c r="P8621" s="2">
        <f t="shared" si="7458"/>
        <v>0</v>
      </c>
      <c r="Q8621" s="2">
        <f t="shared" si="7464"/>
        <v>0</v>
      </c>
    </row>
    <row r="8622" spans="1:17" ht="14.25" customHeight="1">
      <c r="A8622" s="17" t="s">
        <v>0</v>
      </c>
      <c r="B8622" s="17" t="s">
        <v>0</v>
      </c>
      <c r="C8622" s="17" t="s">
        <v>0</v>
      </c>
      <c r="D8622" s="18" t="s">
        <v>0</v>
      </c>
      <c r="E8622" s="18" t="s">
        <v>0</v>
      </c>
      <c r="F8622" s="18" t="s">
        <v>0</v>
      </c>
      <c r="G8622" s="81" t="s">
        <v>0</v>
      </c>
      <c r="H8622" s="24" t="s">
        <v>36</v>
      </c>
      <c r="I8622" s="29">
        <v>83210</v>
      </c>
      <c r="J8622" s="29">
        <f t="shared" ref="J8622:K8622" si="7471">SUM(J8623)</f>
        <v>0</v>
      </c>
      <c r="K8622" s="29">
        <f t="shared" si="7471"/>
        <v>0</v>
      </c>
      <c r="L8622" s="29">
        <f t="shared" si="7456"/>
        <v>0</v>
      </c>
      <c r="M8622" s="29">
        <f t="shared" ref="M8622:O8622" si="7472">SUM(M8623)</f>
        <v>0</v>
      </c>
      <c r="N8622" s="29">
        <f t="shared" si="7472"/>
        <v>0</v>
      </c>
      <c r="O8622" s="29">
        <f t="shared" si="7472"/>
        <v>0</v>
      </c>
      <c r="P8622" s="29">
        <f t="shared" si="7458"/>
        <v>0</v>
      </c>
      <c r="Q8622" s="29" t="str">
        <f t="shared" si="7464"/>
        <v>-</v>
      </c>
    </row>
    <row r="8623" spans="1:17">
      <c r="A8623" s="12" t="s">
        <v>2624</v>
      </c>
      <c r="B8623" s="12" t="s">
        <v>129</v>
      </c>
      <c r="C8623" s="12" t="s">
        <v>1071</v>
      </c>
      <c r="D8623" s="12" t="s">
        <v>2857</v>
      </c>
      <c r="E8623" s="18" t="s">
        <v>28</v>
      </c>
      <c r="F8623" s="18" t="s">
        <v>0</v>
      </c>
      <c r="G8623" s="81" t="s">
        <v>0</v>
      </c>
      <c r="H8623" s="18" t="s">
        <v>29</v>
      </c>
      <c r="I8623" s="3">
        <v>83210</v>
      </c>
      <c r="J8623" s="3">
        <f t="shared" ref="J8623" si="7473">SUM(J8624:J8626)</f>
        <v>0</v>
      </c>
      <c r="K8623" s="3">
        <f t="shared" ref="K8623" si="7474">SUM(K8624:K8626)</f>
        <v>0</v>
      </c>
      <c r="L8623" s="3">
        <f t="shared" si="7456"/>
        <v>0</v>
      </c>
      <c r="M8623" s="3">
        <f t="shared" ref="M8623:O8623" si="7475">SUM(M8624:M8626)</f>
        <v>0</v>
      </c>
      <c r="N8623" s="3">
        <f t="shared" si="7475"/>
        <v>0</v>
      </c>
      <c r="O8623" s="3">
        <f t="shared" si="7475"/>
        <v>0</v>
      </c>
      <c r="P8623" s="3">
        <f t="shared" si="7458"/>
        <v>0</v>
      </c>
      <c r="Q8623" s="3" t="str">
        <f t="shared" si="7464"/>
        <v>-</v>
      </c>
    </row>
    <row r="8624" spans="1:17">
      <c r="A8624" s="12" t="s">
        <v>2624</v>
      </c>
      <c r="B8624" s="12" t="s">
        <v>129</v>
      </c>
      <c r="C8624" s="12" t="s">
        <v>1071</v>
      </c>
      <c r="D8624" s="12" t="s">
        <v>2857</v>
      </c>
      <c r="E8624" s="11">
        <v>6142</v>
      </c>
      <c r="F8624" s="12"/>
      <c r="G8624" s="84" t="s">
        <v>3110</v>
      </c>
      <c r="H8624" s="13" t="s">
        <v>31</v>
      </c>
      <c r="I8624" s="2">
        <v>16200</v>
      </c>
      <c r="J8624" s="2">
        <v>0</v>
      </c>
      <c r="K8624" s="2">
        <v>0</v>
      </c>
      <c r="L8624" s="2">
        <f t="shared" si="7456"/>
        <v>0</v>
      </c>
      <c r="M8624" s="2"/>
      <c r="N8624" s="2"/>
      <c r="O8624" s="2"/>
      <c r="P8624" s="2">
        <f t="shared" si="7458"/>
        <v>0</v>
      </c>
      <c r="Q8624" s="2" t="str">
        <f t="shared" si="7464"/>
        <v>-</v>
      </c>
    </row>
    <row r="8625" spans="1:17">
      <c r="A8625" s="12" t="s">
        <v>2624</v>
      </c>
      <c r="B8625" s="12" t="s">
        <v>129</v>
      </c>
      <c r="C8625" s="12" t="s">
        <v>1071</v>
      </c>
      <c r="D8625" s="12" t="s">
        <v>2857</v>
      </c>
      <c r="E8625" s="11">
        <v>6143</v>
      </c>
      <c r="F8625" s="12"/>
      <c r="G8625" s="84" t="s">
        <v>3110</v>
      </c>
      <c r="H8625" s="13" t="s">
        <v>32</v>
      </c>
      <c r="I8625" s="2">
        <v>7000</v>
      </c>
      <c r="J8625" s="2">
        <v>0</v>
      </c>
      <c r="K8625" s="2">
        <v>0</v>
      </c>
      <c r="L8625" s="2">
        <f t="shared" si="7456"/>
        <v>0</v>
      </c>
      <c r="M8625" s="2"/>
      <c r="N8625" s="2"/>
      <c r="O8625" s="2"/>
      <c r="P8625" s="2">
        <f t="shared" si="7458"/>
        <v>0</v>
      </c>
      <c r="Q8625" s="2" t="str">
        <f t="shared" si="7464"/>
        <v>-</v>
      </c>
    </row>
    <row r="8626" spans="1:17">
      <c r="A8626" s="12" t="s">
        <v>2624</v>
      </c>
      <c r="B8626" s="12" t="s">
        <v>129</v>
      </c>
      <c r="C8626" s="12" t="s">
        <v>1071</v>
      </c>
      <c r="D8626" s="12" t="s">
        <v>2857</v>
      </c>
      <c r="E8626" s="11">
        <v>6148</v>
      </c>
      <c r="F8626" s="12"/>
      <c r="G8626" s="84" t="s">
        <v>3110</v>
      </c>
      <c r="H8626" s="13" t="s">
        <v>35</v>
      </c>
      <c r="I8626" s="2">
        <v>60010</v>
      </c>
      <c r="J8626" s="2">
        <v>0</v>
      </c>
      <c r="K8626" s="2">
        <v>0</v>
      </c>
      <c r="L8626" s="2">
        <f t="shared" si="7456"/>
        <v>0</v>
      </c>
      <c r="M8626" s="2"/>
      <c r="N8626" s="2"/>
      <c r="O8626" s="2"/>
      <c r="P8626" s="2">
        <f t="shared" si="7458"/>
        <v>0</v>
      </c>
      <c r="Q8626" s="2" t="str">
        <f t="shared" si="7464"/>
        <v>-</v>
      </c>
    </row>
    <row r="8627" spans="1:17" ht="13.5" customHeight="1">
      <c r="A8627" s="17" t="s">
        <v>0</v>
      </c>
      <c r="B8627" s="17" t="s">
        <v>0</v>
      </c>
      <c r="C8627" s="17" t="s">
        <v>0</v>
      </c>
      <c r="D8627" s="18" t="s">
        <v>0</v>
      </c>
      <c r="E8627" s="18" t="s">
        <v>0</v>
      </c>
      <c r="F8627" s="18" t="s">
        <v>0</v>
      </c>
      <c r="G8627" s="81" t="s">
        <v>0</v>
      </c>
      <c r="H8627" s="24" t="s">
        <v>58</v>
      </c>
      <c r="I8627" s="29">
        <v>480080</v>
      </c>
      <c r="J8627" s="29">
        <f t="shared" ref="J8627:K8627" si="7476">SUM(J8628)</f>
        <v>0</v>
      </c>
      <c r="K8627" s="29">
        <f t="shared" si="7476"/>
        <v>0</v>
      </c>
      <c r="L8627" s="29">
        <f t="shared" si="7456"/>
        <v>0</v>
      </c>
      <c r="M8627" s="29">
        <f t="shared" ref="M8627:O8627" si="7477">SUM(M8628)</f>
        <v>0</v>
      </c>
      <c r="N8627" s="29">
        <f t="shared" si="7477"/>
        <v>0</v>
      </c>
      <c r="O8627" s="29">
        <f t="shared" si="7477"/>
        <v>0</v>
      </c>
      <c r="P8627" s="29">
        <f t="shared" si="7458"/>
        <v>0</v>
      </c>
      <c r="Q8627" s="29" t="str">
        <f t="shared" si="7464"/>
        <v>-</v>
      </c>
    </row>
    <row r="8628" spans="1:17">
      <c r="A8628" s="12" t="s">
        <v>2624</v>
      </c>
      <c r="B8628" s="12" t="s">
        <v>129</v>
      </c>
      <c r="C8628" s="12" t="s">
        <v>1071</v>
      </c>
      <c r="D8628" s="12" t="s">
        <v>2857</v>
      </c>
      <c r="E8628" s="18" t="s">
        <v>50</v>
      </c>
      <c r="F8628" s="18" t="s">
        <v>0</v>
      </c>
      <c r="G8628" s="81" t="s">
        <v>0</v>
      </c>
      <c r="H8628" s="18" t="s">
        <v>51</v>
      </c>
      <c r="I8628" s="3">
        <v>480080</v>
      </c>
      <c r="J8628" s="3">
        <f t="shared" ref="J8628" si="7478">SUM(J8629:J8633)</f>
        <v>0</v>
      </c>
      <c r="K8628" s="3">
        <f t="shared" ref="K8628" si="7479">SUM(K8629:K8633)</f>
        <v>0</v>
      </c>
      <c r="L8628" s="3">
        <f t="shared" si="7456"/>
        <v>0</v>
      </c>
      <c r="M8628" s="3">
        <f t="shared" ref="M8628:O8628" si="7480">SUM(M8629:M8633)</f>
        <v>0</v>
      </c>
      <c r="N8628" s="3">
        <f t="shared" si="7480"/>
        <v>0</v>
      </c>
      <c r="O8628" s="3">
        <f t="shared" si="7480"/>
        <v>0</v>
      </c>
      <c r="P8628" s="3">
        <f t="shared" si="7458"/>
        <v>0</v>
      </c>
      <c r="Q8628" s="3" t="str">
        <f t="shared" si="7464"/>
        <v>-</v>
      </c>
    </row>
    <row r="8629" spans="1:17">
      <c r="A8629" s="12" t="s">
        <v>2624</v>
      </c>
      <c r="B8629" s="12" t="s">
        <v>129</v>
      </c>
      <c r="C8629" s="12" t="s">
        <v>1071</v>
      </c>
      <c r="D8629" s="12" t="s">
        <v>2857</v>
      </c>
      <c r="E8629" s="11">
        <v>8212</v>
      </c>
      <c r="F8629" s="12"/>
      <c r="G8629" s="84" t="s">
        <v>3110</v>
      </c>
      <c r="H8629" s="13" t="s">
        <v>53</v>
      </c>
      <c r="I8629" s="2">
        <v>10</v>
      </c>
      <c r="J8629" s="2">
        <v>0</v>
      </c>
      <c r="K8629" s="2">
        <v>0</v>
      </c>
      <c r="L8629" s="2">
        <f t="shared" si="7456"/>
        <v>0</v>
      </c>
      <c r="M8629" s="2"/>
      <c r="N8629" s="2"/>
      <c r="O8629" s="2"/>
      <c r="P8629" s="2">
        <f t="shared" si="7458"/>
        <v>0</v>
      </c>
      <c r="Q8629" s="2" t="str">
        <f t="shared" si="7464"/>
        <v>-</v>
      </c>
    </row>
    <row r="8630" spans="1:17">
      <c r="A8630" s="12" t="s">
        <v>2624</v>
      </c>
      <c r="B8630" s="12" t="s">
        <v>129</v>
      </c>
      <c r="C8630" s="12" t="s">
        <v>1071</v>
      </c>
      <c r="D8630" s="12" t="s">
        <v>2857</v>
      </c>
      <c r="E8630" s="11">
        <v>8213</v>
      </c>
      <c r="F8630" s="12"/>
      <c r="G8630" s="84" t="s">
        <v>3110</v>
      </c>
      <c r="H8630" s="13" t="s">
        <v>54</v>
      </c>
      <c r="I8630" s="2">
        <v>300020</v>
      </c>
      <c r="J8630" s="2">
        <v>0</v>
      </c>
      <c r="K8630" s="2">
        <v>0</v>
      </c>
      <c r="L8630" s="2">
        <f t="shared" si="7456"/>
        <v>0</v>
      </c>
      <c r="M8630" s="2"/>
      <c r="N8630" s="2"/>
      <c r="O8630" s="2"/>
      <c r="P8630" s="2">
        <f t="shared" si="7458"/>
        <v>0</v>
      </c>
      <c r="Q8630" s="2" t="str">
        <f t="shared" si="7464"/>
        <v>-</v>
      </c>
    </row>
    <row r="8631" spans="1:17">
      <c r="A8631" s="12" t="s">
        <v>2624</v>
      </c>
      <c r="B8631" s="12" t="s">
        <v>129</v>
      </c>
      <c r="C8631" s="12" t="s">
        <v>1071</v>
      </c>
      <c r="D8631" s="12" t="s">
        <v>2857</v>
      </c>
      <c r="E8631" s="11">
        <v>8214</v>
      </c>
      <c r="F8631" s="12"/>
      <c r="G8631" s="84" t="s">
        <v>3110</v>
      </c>
      <c r="H8631" s="13" t="s">
        <v>55</v>
      </c>
      <c r="I8631" s="2">
        <v>10</v>
      </c>
      <c r="J8631" s="2">
        <v>0</v>
      </c>
      <c r="K8631" s="2">
        <v>0</v>
      </c>
      <c r="L8631" s="2">
        <f t="shared" si="7456"/>
        <v>0</v>
      </c>
      <c r="M8631" s="2"/>
      <c r="N8631" s="2"/>
      <c r="O8631" s="2"/>
      <c r="P8631" s="2">
        <f t="shared" si="7458"/>
        <v>0</v>
      </c>
      <c r="Q8631" s="2" t="str">
        <f t="shared" si="7464"/>
        <v>-</v>
      </c>
    </row>
    <row r="8632" spans="1:17">
      <c r="A8632" s="12" t="s">
        <v>2624</v>
      </c>
      <c r="B8632" s="12" t="s">
        <v>129</v>
      </c>
      <c r="C8632" s="12" t="s">
        <v>1071</v>
      </c>
      <c r="D8632" s="12" t="s">
        <v>2857</v>
      </c>
      <c r="E8632" s="11">
        <v>8215</v>
      </c>
      <c r="F8632" s="12"/>
      <c r="G8632" s="84" t="s">
        <v>3110</v>
      </c>
      <c r="H8632" s="13" t="s">
        <v>56</v>
      </c>
      <c r="I8632" s="2">
        <v>20</v>
      </c>
      <c r="J8632" s="2">
        <v>0</v>
      </c>
      <c r="K8632" s="2">
        <v>0</v>
      </c>
      <c r="L8632" s="2">
        <f t="shared" si="7456"/>
        <v>0</v>
      </c>
      <c r="M8632" s="2"/>
      <c r="N8632" s="2"/>
      <c r="O8632" s="2"/>
      <c r="P8632" s="2">
        <f t="shared" si="7458"/>
        <v>0</v>
      </c>
      <c r="Q8632" s="2" t="str">
        <f t="shared" si="7464"/>
        <v>-</v>
      </c>
    </row>
    <row r="8633" spans="1:17">
      <c r="A8633" s="12" t="s">
        <v>2624</v>
      </c>
      <c r="B8633" s="12" t="s">
        <v>129</v>
      </c>
      <c r="C8633" s="12" t="s">
        <v>1071</v>
      </c>
      <c r="D8633" s="12" t="s">
        <v>2857</v>
      </c>
      <c r="E8633" s="11">
        <v>8216</v>
      </c>
      <c r="F8633" s="12"/>
      <c r="G8633" s="84" t="s">
        <v>3110</v>
      </c>
      <c r="H8633" s="13" t="s">
        <v>57</v>
      </c>
      <c r="I8633" s="2">
        <v>180020</v>
      </c>
      <c r="J8633" s="2">
        <v>0</v>
      </c>
      <c r="K8633" s="2">
        <v>0</v>
      </c>
      <c r="L8633" s="2">
        <f t="shared" si="7456"/>
        <v>0</v>
      </c>
      <c r="M8633" s="2"/>
      <c r="N8633" s="2"/>
      <c r="O8633" s="2"/>
      <c r="P8633" s="2">
        <f t="shared" si="7458"/>
        <v>0</v>
      </c>
      <c r="Q8633" s="2" t="str">
        <f t="shared" si="7464"/>
        <v>-</v>
      </c>
    </row>
    <row r="8634" spans="1:17">
      <c r="A8634" s="13" t="s">
        <v>0</v>
      </c>
      <c r="B8634" s="13" t="s">
        <v>0</v>
      </c>
      <c r="C8634" s="13" t="s">
        <v>0</v>
      </c>
      <c r="D8634" s="13" t="s">
        <v>0</v>
      </c>
      <c r="E8634" s="13" t="s">
        <v>0</v>
      </c>
      <c r="F8634" s="13" t="s">
        <v>0</v>
      </c>
      <c r="G8634" s="84" t="s">
        <v>0</v>
      </c>
      <c r="H8634" s="24" t="s">
        <v>2867</v>
      </c>
      <c r="I8634" s="29">
        <v>12352743</v>
      </c>
      <c r="J8634" s="29">
        <f t="shared" ref="J8634:K8634" si="7481">SUM(J8627,J8622,J8597)</f>
        <v>10816733</v>
      </c>
      <c r="K8634" s="29">
        <f t="shared" si="7481"/>
        <v>5150444</v>
      </c>
      <c r="L8634" s="29">
        <f t="shared" si="7456"/>
        <v>2487600</v>
      </c>
      <c r="M8634" s="29">
        <f t="shared" ref="M8634:O8634" si="7482">SUM(M8627,M8622,M8597)</f>
        <v>845200</v>
      </c>
      <c r="N8634" s="29">
        <f t="shared" si="7482"/>
        <v>797200</v>
      </c>
      <c r="O8634" s="29">
        <f t="shared" si="7482"/>
        <v>845200</v>
      </c>
      <c r="P8634" s="29">
        <f t="shared" si="7458"/>
        <v>7638044</v>
      </c>
      <c r="Q8634" s="29">
        <f t="shared" si="7464"/>
        <v>70.61322489886733</v>
      </c>
    </row>
    <row r="8635" spans="1:17" ht="15.75" thickBot="1">
      <c r="A8635" s="13" t="s">
        <v>0</v>
      </c>
      <c r="B8635" s="13" t="s">
        <v>0</v>
      </c>
      <c r="C8635" s="13" t="s">
        <v>0</v>
      </c>
      <c r="D8635" s="13" t="s">
        <v>0</v>
      </c>
      <c r="E8635" s="13" t="s">
        <v>0</v>
      </c>
      <c r="F8635" s="13" t="s">
        <v>0</v>
      </c>
      <c r="G8635" s="84" t="s">
        <v>0</v>
      </c>
      <c r="H8635" s="18" t="s">
        <v>125</v>
      </c>
      <c r="I8635" s="3">
        <v>278</v>
      </c>
      <c r="J8635" s="3">
        <v>278</v>
      </c>
      <c r="K8635" s="3">
        <v>0</v>
      </c>
      <c r="L8635" s="3">
        <f t="shared" si="7456"/>
        <v>0</v>
      </c>
      <c r="M8635" s="3"/>
      <c r="N8635" s="3"/>
      <c r="O8635" s="3"/>
      <c r="P8635" s="3">
        <f t="shared" si="7458"/>
        <v>0</v>
      </c>
      <c r="Q8635" s="3">
        <f t="shared" si="7464"/>
        <v>0</v>
      </c>
    </row>
    <row r="8636" spans="1:17" ht="45.75" thickBot="1">
      <c r="A8636" s="109" t="s">
        <v>0</v>
      </c>
      <c r="B8636" s="109" t="s">
        <v>0</v>
      </c>
      <c r="C8636" s="109" t="s">
        <v>0</v>
      </c>
      <c r="D8636" s="109" t="s">
        <v>0</v>
      </c>
      <c r="E8636" s="109" t="s">
        <v>0</v>
      </c>
      <c r="F8636" s="109" t="s">
        <v>0</v>
      </c>
      <c r="G8636" s="121" t="s">
        <v>0</v>
      </c>
      <c r="H8636" s="1" t="s">
        <v>126</v>
      </c>
      <c r="I8636" s="1" t="s">
        <v>3016</v>
      </c>
      <c r="J8636" s="1" t="s">
        <v>3199</v>
      </c>
      <c r="K8636" s="1" t="s">
        <v>3198</v>
      </c>
      <c r="L8636" s="1" t="s">
        <v>3191</v>
      </c>
      <c r="M8636" s="1" t="s">
        <v>3193</v>
      </c>
      <c r="N8636" s="1" t="s">
        <v>3194</v>
      </c>
      <c r="O8636" s="1" t="s">
        <v>3195</v>
      </c>
      <c r="P8636" s="1" t="s">
        <v>3192</v>
      </c>
      <c r="Q8636" s="1" t="s">
        <v>3185</v>
      </c>
    </row>
    <row r="8637" spans="1:17">
      <c r="A8637" s="110"/>
      <c r="B8637" s="110"/>
      <c r="C8637" s="110"/>
      <c r="D8637" s="110"/>
      <c r="E8637" s="110"/>
      <c r="F8637" s="110"/>
      <c r="G8637" s="122"/>
      <c r="H8637" s="26" t="s">
        <v>0</v>
      </c>
      <c r="I8637" s="28">
        <v>1</v>
      </c>
      <c r="J8637" s="28">
        <v>2</v>
      </c>
      <c r="K8637" s="28">
        <v>3</v>
      </c>
      <c r="L8637" s="28" t="s">
        <v>3186</v>
      </c>
      <c r="M8637" s="28">
        <v>5</v>
      </c>
      <c r="N8637" s="28">
        <v>6</v>
      </c>
      <c r="O8637" s="28">
        <v>7</v>
      </c>
      <c r="P8637" s="28" t="s">
        <v>3187</v>
      </c>
      <c r="Q8637" s="28">
        <v>9</v>
      </c>
    </row>
    <row r="8638" spans="1:17">
      <c r="A8638" s="110"/>
      <c r="B8638" s="110"/>
      <c r="C8638" s="110"/>
      <c r="D8638" s="110"/>
      <c r="E8638" s="110"/>
      <c r="F8638" s="110"/>
      <c r="G8638" s="122"/>
      <c r="H8638" s="8" t="s">
        <v>2657</v>
      </c>
      <c r="I8638" s="9">
        <v>12352743</v>
      </c>
      <c r="J8638" s="9">
        <f t="shared" ref="J8638" si="7483">SUM(J8634)</f>
        <v>10816733</v>
      </c>
      <c r="K8638" s="9">
        <f t="shared" ref="K8638" si="7484">SUM(K8634)</f>
        <v>5150444</v>
      </c>
      <c r="L8638" s="9">
        <f t="shared" ref="L8638:L8639" si="7485">M8638+N8638+O8638</f>
        <v>2487600</v>
      </c>
      <c r="M8638" s="9">
        <f t="shared" ref="M8638:O8638" si="7486">SUM(M8634)</f>
        <v>845200</v>
      </c>
      <c r="N8638" s="9">
        <f t="shared" si="7486"/>
        <v>797200</v>
      </c>
      <c r="O8638" s="9">
        <f t="shared" si="7486"/>
        <v>845200</v>
      </c>
      <c r="P8638" s="9">
        <f t="shared" ref="P8638:P8639" si="7487">SUM(K8638+L8638)</f>
        <v>7638044</v>
      </c>
      <c r="Q8638" s="9">
        <f t="shared" si="7464"/>
        <v>70.61322489886733</v>
      </c>
    </row>
    <row r="8639" spans="1:17">
      <c r="A8639" s="110"/>
      <c r="B8639" s="110"/>
      <c r="C8639" s="110"/>
      <c r="D8639" s="110"/>
      <c r="E8639" s="110"/>
      <c r="F8639" s="110"/>
      <c r="G8639" s="122"/>
      <c r="H8639" s="10" t="s">
        <v>68</v>
      </c>
      <c r="I8639" s="9">
        <v>12352743</v>
      </c>
      <c r="J8639" s="9">
        <f t="shared" ref="J8639" si="7488">SUM(J8638)</f>
        <v>10816733</v>
      </c>
      <c r="K8639" s="9">
        <f t="shared" ref="K8639" si="7489">SUM(K8638)</f>
        <v>5150444</v>
      </c>
      <c r="L8639" s="9">
        <f t="shared" si="7485"/>
        <v>2487600</v>
      </c>
      <c r="M8639" s="9">
        <f t="shared" ref="M8639:O8639" si="7490">SUM(M8638)</f>
        <v>845200</v>
      </c>
      <c r="N8639" s="9">
        <f t="shared" si="7490"/>
        <v>797200</v>
      </c>
      <c r="O8639" s="9">
        <f t="shared" si="7490"/>
        <v>845200</v>
      </c>
      <c r="P8639" s="9">
        <f t="shared" si="7487"/>
        <v>7638044</v>
      </c>
      <c r="Q8639" s="9">
        <f t="shared" si="7464"/>
        <v>70.61322489886733</v>
      </c>
    </row>
    <row r="8640" spans="1:17" ht="15.75" thickBot="1">
      <c r="A8640" s="111"/>
      <c r="B8640" s="111"/>
      <c r="C8640" s="111"/>
      <c r="D8640" s="111"/>
      <c r="E8640" s="111"/>
      <c r="F8640" s="111"/>
      <c r="G8640" s="123"/>
      <c r="Q8640" t="str">
        <f t="shared" si="7464"/>
        <v>-</v>
      </c>
    </row>
    <row r="8641" spans="1:17" ht="45.75" thickBot="1">
      <c r="A8641" s="1" t="s">
        <v>82</v>
      </c>
      <c r="B8641" s="1" t="s">
        <v>83</v>
      </c>
      <c r="C8641" s="1" t="s">
        <v>84</v>
      </c>
      <c r="D8641" s="19" t="s">
        <v>0</v>
      </c>
      <c r="E8641" s="1" t="s">
        <v>85</v>
      </c>
      <c r="F8641" s="1" t="s">
        <v>86</v>
      </c>
      <c r="G8641" s="82" t="s">
        <v>87</v>
      </c>
      <c r="H8641" s="1" t="s">
        <v>1</v>
      </c>
      <c r="I8641" s="1" t="s">
        <v>3016</v>
      </c>
      <c r="J8641" s="1" t="s">
        <v>3199</v>
      </c>
      <c r="K8641" s="1" t="s">
        <v>3198</v>
      </c>
      <c r="L8641" s="1" t="s">
        <v>3191</v>
      </c>
      <c r="M8641" s="1" t="s">
        <v>3193</v>
      </c>
      <c r="N8641" s="1" t="s">
        <v>3194</v>
      </c>
      <c r="O8641" s="1" t="s">
        <v>3195</v>
      </c>
      <c r="P8641" s="1" t="s">
        <v>3192</v>
      </c>
      <c r="Q8641" s="1" t="s">
        <v>3185</v>
      </c>
    </row>
    <row r="8642" spans="1:17">
      <c r="A8642" s="20" t="s">
        <v>0</v>
      </c>
      <c r="B8642" s="20" t="s">
        <v>0</v>
      </c>
      <c r="C8642" s="20" t="s">
        <v>0</v>
      </c>
      <c r="D8642" s="21" t="s">
        <v>0</v>
      </c>
      <c r="E8642" s="21" t="s">
        <v>0</v>
      </c>
      <c r="F8642" s="22" t="s">
        <v>0</v>
      </c>
      <c r="G8642" s="83" t="s">
        <v>0</v>
      </c>
      <c r="H8642" s="23" t="s">
        <v>0</v>
      </c>
      <c r="I8642" s="28">
        <v>1</v>
      </c>
      <c r="J8642" s="28">
        <v>2</v>
      </c>
      <c r="K8642" s="28">
        <v>3</v>
      </c>
      <c r="L8642" s="28" t="s">
        <v>3186</v>
      </c>
      <c r="M8642" s="28">
        <v>5</v>
      </c>
      <c r="N8642" s="28">
        <v>6</v>
      </c>
      <c r="O8642" s="28">
        <v>7</v>
      </c>
      <c r="P8642" s="28" t="s">
        <v>3187</v>
      </c>
      <c r="Q8642" s="28">
        <v>9</v>
      </c>
    </row>
    <row r="8643" spans="1:17">
      <c r="A8643" s="17" t="s">
        <v>2624</v>
      </c>
      <c r="B8643" s="17" t="s">
        <v>129</v>
      </c>
      <c r="C8643" s="12" t="s">
        <v>1082</v>
      </c>
      <c r="D8643" s="12" t="s">
        <v>2868</v>
      </c>
      <c r="E8643" s="18" t="s">
        <v>0</v>
      </c>
      <c r="F8643" s="18" t="s">
        <v>0</v>
      </c>
      <c r="G8643" s="81" t="s">
        <v>0</v>
      </c>
      <c r="H8643" s="18" t="s">
        <v>2869</v>
      </c>
      <c r="I8643" s="11"/>
      <c r="J8643" s="11"/>
      <c r="K8643" s="11"/>
      <c r="L8643" s="11"/>
      <c r="M8643" s="11"/>
      <c r="N8643" s="11"/>
      <c r="O8643" s="11"/>
      <c r="P8643" s="11"/>
      <c r="Q8643" s="11" t="str">
        <f t="shared" si="7464"/>
        <v>-</v>
      </c>
    </row>
    <row r="8644" spans="1:17" ht="22.5">
      <c r="A8644" s="17" t="s">
        <v>0</v>
      </c>
      <c r="B8644" s="17" t="s">
        <v>0</v>
      </c>
      <c r="C8644" s="17" t="s">
        <v>0</v>
      </c>
      <c r="D8644" s="18" t="s">
        <v>0</v>
      </c>
      <c r="E8644" s="18" t="s">
        <v>0</v>
      </c>
      <c r="F8644" s="18" t="s">
        <v>0</v>
      </c>
      <c r="G8644" s="81" t="s">
        <v>0</v>
      </c>
      <c r="H8644" s="24" t="s">
        <v>27</v>
      </c>
      <c r="I8644" s="29">
        <v>4064331</v>
      </c>
      <c r="J8644" s="29">
        <f t="shared" ref="J8644" si="7491">SUM(J8645,J8653,J8655)</f>
        <v>3884131</v>
      </c>
      <c r="K8644" s="29">
        <f t="shared" ref="K8644" si="7492">SUM(K8645,K8653,K8655)</f>
        <v>2125540</v>
      </c>
      <c r="L8644" s="29">
        <f t="shared" ref="L8644:L8678" si="7493">M8644+N8644+O8644</f>
        <v>1023703</v>
      </c>
      <c r="M8644" s="29">
        <f t="shared" ref="M8644:O8644" si="7494">SUM(M8645,M8653,M8655)</f>
        <v>356750</v>
      </c>
      <c r="N8644" s="29">
        <f t="shared" si="7494"/>
        <v>317500</v>
      </c>
      <c r="O8644" s="29">
        <f t="shared" si="7494"/>
        <v>349453</v>
      </c>
      <c r="P8644" s="29">
        <f t="shared" ref="P8644:P8678" si="7495">SUM(K8644+L8644)</f>
        <v>3149243</v>
      </c>
      <c r="Q8644" s="29">
        <f t="shared" si="7464"/>
        <v>81.079731862802774</v>
      </c>
    </row>
    <row r="8645" spans="1:17">
      <c r="A8645" s="12" t="s">
        <v>2624</v>
      </c>
      <c r="B8645" s="12" t="s">
        <v>129</v>
      </c>
      <c r="C8645" s="12" t="s">
        <v>1082</v>
      </c>
      <c r="D8645" s="12" t="s">
        <v>2868</v>
      </c>
      <c r="E8645" s="18" t="s">
        <v>2</v>
      </c>
      <c r="F8645" s="18" t="s">
        <v>0</v>
      </c>
      <c r="G8645" s="81" t="s">
        <v>0</v>
      </c>
      <c r="H8645" s="18" t="s">
        <v>3</v>
      </c>
      <c r="I8645" s="3">
        <v>3314191</v>
      </c>
      <c r="J8645" s="3">
        <f t="shared" ref="J8645" si="7496">SUM(J8646:J8647)</f>
        <v>3287491</v>
      </c>
      <c r="K8645" s="3">
        <f t="shared" ref="K8645" si="7497">SUM(K8646:K8647)</f>
        <v>1774539</v>
      </c>
      <c r="L8645" s="3">
        <f t="shared" si="7493"/>
        <v>860000</v>
      </c>
      <c r="M8645" s="3">
        <f t="shared" ref="M8645:O8645" si="7498">SUM(M8646:M8647)</f>
        <v>292000</v>
      </c>
      <c r="N8645" s="3">
        <f t="shared" si="7498"/>
        <v>276000</v>
      </c>
      <c r="O8645" s="3">
        <f t="shared" si="7498"/>
        <v>292000</v>
      </c>
      <c r="P8645" s="3">
        <f t="shared" si="7495"/>
        <v>2634539</v>
      </c>
      <c r="Q8645" s="3">
        <f t="shared" si="7464"/>
        <v>80.138287831054129</v>
      </c>
    </row>
    <row r="8646" spans="1:17">
      <c r="A8646" s="12" t="s">
        <v>2624</v>
      </c>
      <c r="B8646" s="12" t="s">
        <v>129</v>
      </c>
      <c r="C8646" s="12" t="s">
        <v>1082</v>
      </c>
      <c r="D8646" s="12" t="s">
        <v>2868</v>
      </c>
      <c r="E8646" s="11">
        <v>6111</v>
      </c>
      <c r="F8646" s="12"/>
      <c r="G8646" s="84" t="s">
        <v>3110</v>
      </c>
      <c r="H8646" s="13" t="s">
        <v>4</v>
      </c>
      <c r="I8646" s="2">
        <v>3031191</v>
      </c>
      <c r="J8646" s="2">
        <v>3004491</v>
      </c>
      <c r="K8646" s="2">
        <v>1581446</v>
      </c>
      <c r="L8646" s="2">
        <f t="shared" si="7493"/>
        <v>810000</v>
      </c>
      <c r="M8646" s="2">
        <v>270000</v>
      </c>
      <c r="N8646" s="2">
        <v>270000</v>
      </c>
      <c r="O8646" s="2">
        <v>270000</v>
      </c>
      <c r="P8646" s="2">
        <f t="shared" si="7495"/>
        <v>2391446</v>
      </c>
      <c r="Q8646" s="2">
        <f t="shared" si="7464"/>
        <v>79.595711885973358</v>
      </c>
    </row>
    <row r="8647" spans="1:17">
      <c r="A8647" s="17" t="s">
        <v>2624</v>
      </c>
      <c r="B8647" s="17" t="s">
        <v>129</v>
      </c>
      <c r="C8647" s="17" t="s">
        <v>1082</v>
      </c>
      <c r="D8647" s="17" t="s">
        <v>2868</v>
      </c>
      <c r="E8647" s="17" t="s">
        <v>91</v>
      </c>
      <c r="F8647" s="12" t="s">
        <v>0</v>
      </c>
      <c r="G8647" s="84" t="s">
        <v>0</v>
      </c>
      <c r="H8647" s="18" t="s">
        <v>5</v>
      </c>
      <c r="I8647" s="3">
        <v>283000</v>
      </c>
      <c r="J8647" s="3">
        <f t="shared" ref="J8647:K8647" si="7499">SUM(J8648:J8652)</f>
        <v>283000</v>
      </c>
      <c r="K8647" s="3">
        <f t="shared" si="7499"/>
        <v>193093</v>
      </c>
      <c r="L8647" s="3">
        <f t="shared" si="7493"/>
        <v>50000</v>
      </c>
      <c r="M8647" s="3">
        <f t="shared" ref="M8647:O8647" si="7500">SUM(M8648:M8652)</f>
        <v>22000</v>
      </c>
      <c r="N8647" s="3">
        <f t="shared" si="7500"/>
        <v>6000</v>
      </c>
      <c r="O8647" s="3">
        <f t="shared" si="7500"/>
        <v>22000</v>
      </c>
      <c r="P8647" s="3">
        <f t="shared" si="7495"/>
        <v>243093</v>
      </c>
      <c r="Q8647" s="3">
        <f t="shared" si="7464"/>
        <v>85.898586572438163</v>
      </c>
    </row>
    <row r="8648" spans="1:17">
      <c r="A8648" s="12" t="s">
        <v>2624</v>
      </c>
      <c r="B8648" s="12" t="s">
        <v>129</v>
      </c>
      <c r="C8648" s="12" t="s">
        <v>1082</v>
      </c>
      <c r="D8648" s="12" t="s">
        <v>2868</v>
      </c>
      <c r="E8648" s="11">
        <v>6112</v>
      </c>
      <c r="F8648" s="12" t="s">
        <v>2870</v>
      </c>
      <c r="G8648" s="84" t="s">
        <v>3110</v>
      </c>
      <c r="H8648" s="13" t="s">
        <v>9</v>
      </c>
      <c r="I8648" s="2">
        <v>45500</v>
      </c>
      <c r="J8648" s="2">
        <v>45500</v>
      </c>
      <c r="K8648" s="2">
        <v>24007</v>
      </c>
      <c r="L8648" s="2">
        <f t="shared" si="7493"/>
        <v>9000</v>
      </c>
      <c r="M8648" s="2">
        <v>4000</v>
      </c>
      <c r="N8648" s="2">
        <v>1000</v>
      </c>
      <c r="O8648" s="2">
        <v>4000</v>
      </c>
      <c r="P8648" s="2">
        <f t="shared" si="7495"/>
        <v>33007</v>
      </c>
      <c r="Q8648" s="2">
        <f t="shared" si="7464"/>
        <v>72.542857142857144</v>
      </c>
    </row>
    <row r="8649" spans="1:17">
      <c r="A8649" s="12" t="s">
        <v>2624</v>
      </c>
      <c r="B8649" s="12" t="s">
        <v>129</v>
      </c>
      <c r="C8649" s="12" t="s">
        <v>1082</v>
      </c>
      <c r="D8649" s="12" t="s">
        <v>2868</v>
      </c>
      <c r="E8649" s="11">
        <v>6112</v>
      </c>
      <c r="F8649" s="12" t="s">
        <v>2871</v>
      </c>
      <c r="G8649" s="84" t="s">
        <v>3110</v>
      </c>
      <c r="H8649" s="13" t="s">
        <v>10</v>
      </c>
      <c r="I8649" s="2">
        <v>153000</v>
      </c>
      <c r="J8649" s="2">
        <v>153000</v>
      </c>
      <c r="K8649" s="2">
        <v>85093</v>
      </c>
      <c r="L8649" s="2">
        <f t="shared" si="7493"/>
        <v>41000</v>
      </c>
      <c r="M8649" s="2">
        <v>18000</v>
      </c>
      <c r="N8649" s="2">
        <v>5000</v>
      </c>
      <c r="O8649" s="2">
        <v>18000</v>
      </c>
      <c r="P8649" s="2">
        <f t="shared" si="7495"/>
        <v>126093</v>
      </c>
      <c r="Q8649" s="2">
        <f t="shared" si="7464"/>
        <v>82.413725490196072</v>
      </c>
    </row>
    <row r="8650" spans="1:17">
      <c r="A8650" s="12" t="s">
        <v>2624</v>
      </c>
      <c r="B8650" s="12" t="s">
        <v>129</v>
      </c>
      <c r="C8650" s="12" t="s">
        <v>1082</v>
      </c>
      <c r="D8650" s="12" t="s">
        <v>2868</v>
      </c>
      <c r="E8650" s="11">
        <v>6112</v>
      </c>
      <c r="F8650" s="12" t="s">
        <v>2872</v>
      </c>
      <c r="G8650" s="84" t="s">
        <v>3110</v>
      </c>
      <c r="H8650" s="13" t="s">
        <v>7</v>
      </c>
      <c r="I8650" s="2">
        <v>39000</v>
      </c>
      <c r="J8650" s="2">
        <v>39000</v>
      </c>
      <c r="K8650" s="2">
        <v>38493</v>
      </c>
      <c r="L8650" s="2">
        <f t="shared" si="7493"/>
        <v>0</v>
      </c>
      <c r="M8650" s="2"/>
      <c r="N8650" s="2"/>
      <c r="O8650" s="2"/>
      <c r="P8650" s="2">
        <f t="shared" si="7495"/>
        <v>38493</v>
      </c>
      <c r="Q8650" s="2">
        <f t="shared" si="7464"/>
        <v>98.7</v>
      </c>
    </row>
    <row r="8651" spans="1:17">
      <c r="A8651" s="12" t="s">
        <v>2624</v>
      </c>
      <c r="B8651" s="12" t="s">
        <v>129</v>
      </c>
      <c r="C8651" s="12" t="s">
        <v>1082</v>
      </c>
      <c r="D8651" s="12" t="s">
        <v>2868</v>
      </c>
      <c r="E8651" s="11">
        <v>6112</v>
      </c>
      <c r="F8651" s="12" t="s">
        <v>2873</v>
      </c>
      <c r="G8651" s="84" t="s">
        <v>3110</v>
      </c>
      <c r="H8651" s="13" t="s">
        <v>8</v>
      </c>
      <c r="I8651" s="2">
        <v>36500</v>
      </c>
      <c r="J8651" s="2">
        <v>36500</v>
      </c>
      <c r="K8651" s="2">
        <v>36500</v>
      </c>
      <c r="L8651" s="2">
        <f t="shared" si="7493"/>
        <v>0</v>
      </c>
      <c r="M8651" s="2"/>
      <c r="N8651" s="2"/>
      <c r="O8651" s="2"/>
      <c r="P8651" s="2">
        <f t="shared" si="7495"/>
        <v>36500</v>
      </c>
      <c r="Q8651" s="2">
        <f t="shared" si="7464"/>
        <v>100</v>
      </c>
    </row>
    <row r="8652" spans="1:17">
      <c r="A8652" s="12" t="s">
        <v>2624</v>
      </c>
      <c r="B8652" s="12" t="s">
        <v>129</v>
      </c>
      <c r="C8652" s="12" t="s">
        <v>1082</v>
      </c>
      <c r="D8652" s="12" t="s">
        <v>2868</v>
      </c>
      <c r="E8652" s="11">
        <v>6112</v>
      </c>
      <c r="F8652" s="12" t="s">
        <v>2874</v>
      </c>
      <c r="G8652" s="84" t="s">
        <v>3110</v>
      </c>
      <c r="H8652" s="13" t="s">
        <v>6</v>
      </c>
      <c r="I8652" s="2">
        <v>9000</v>
      </c>
      <c r="J8652" s="2">
        <v>9000</v>
      </c>
      <c r="K8652" s="2">
        <v>9000</v>
      </c>
      <c r="L8652" s="2">
        <f t="shared" si="7493"/>
        <v>0</v>
      </c>
      <c r="M8652" s="2"/>
      <c r="N8652" s="2"/>
      <c r="O8652" s="2"/>
      <c r="P8652" s="2">
        <f t="shared" si="7495"/>
        <v>9000</v>
      </c>
      <c r="Q8652" s="2">
        <f t="shared" si="7464"/>
        <v>100</v>
      </c>
    </row>
    <row r="8653" spans="1:17">
      <c r="A8653" s="12" t="s">
        <v>2624</v>
      </c>
      <c r="B8653" s="12" t="s">
        <v>129</v>
      </c>
      <c r="C8653" s="12" t="s">
        <v>1082</v>
      </c>
      <c r="D8653" s="12" t="s">
        <v>2868</v>
      </c>
      <c r="E8653" s="18" t="s">
        <v>13</v>
      </c>
      <c r="F8653" s="18" t="s">
        <v>0</v>
      </c>
      <c r="G8653" s="81" t="s">
        <v>0</v>
      </c>
      <c r="H8653" s="18" t="s">
        <v>14</v>
      </c>
      <c r="I8653" s="3">
        <v>318522</v>
      </c>
      <c r="J8653" s="3">
        <f t="shared" ref="J8653:K8653" si="7501">SUM(J8654)</f>
        <v>316522</v>
      </c>
      <c r="K8653" s="3">
        <f t="shared" si="7501"/>
        <v>166136</v>
      </c>
      <c r="L8653" s="3">
        <f t="shared" si="7493"/>
        <v>87000</v>
      </c>
      <c r="M8653" s="3">
        <f t="shared" ref="M8653:O8653" si="7502">SUM(M8654)</f>
        <v>29000</v>
      </c>
      <c r="N8653" s="3">
        <f t="shared" si="7502"/>
        <v>29000</v>
      </c>
      <c r="O8653" s="3">
        <f t="shared" si="7502"/>
        <v>29000</v>
      </c>
      <c r="P8653" s="3">
        <f t="shared" si="7495"/>
        <v>253136</v>
      </c>
      <c r="Q8653" s="3">
        <f t="shared" si="7464"/>
        <v>79.9742198014672</v>
      </c>
    </row>
    <row r="8654" spans="1:17">
      <c r="A8654" s="12" t="s">
        <v>2624</v>
      </c>
      <c r="B8654" s="12" t="s">
        <v>129</v>
      </c>
      <c r="C8654" s="12" t="s">
        <v>1082</v>
      </c>
      <c r="D8654" s="12" t="s">
        <v>2868</v>
      </c>
      <c r="E8654" s="11">
        <v>6121</v>
      </c>
      <c r="F8654" s="12"/>
      <c r="G8654" s="84" t="s">
        <v>3110</v>
      </c>
      <c r="H8654" s="13" t="s">
        <v>15</v>
      </c>
      <c r="I8654" s="2">
        <v>318522</v>
      </c>
      <c r="J8654" s="2">
        <v>316522</v>
      </c>
      <c r="K8654" s="2">
        <v>166136</v>
      </c>
      <c r="L8654" s="2">
        <f t="shared" si="7493"/>
        <v>87000</v>
      </c>
      <c r="M8654" s="2">
        <v>29000</v>
      </c>
      <c r="N8654" s="2">
        <v>29000</v>
      </c>
      <c r="O8654" s="2">
        <v>29000</v>
      </c>
      <c r="P8654" s="2">
        <f t="shared" si="7495"/>
        <v>253136</v>
      </c>
      <c r="Q8654" s="2">
        <f t="shared" si="7464"/>
        <v>79.9742198014672</v>
      </c>
    </row>
    <row r="8655" spans="1:17">
      <c r="A8655" s="12" t="s">
        <v>2624</v>
      </c>
      <c r="B8655" s="12" t="s">
        <v>129</v>
      </c>
      <c r="C8655" s="12" t="s">
        <v>1082</v>
      </c>
      <c r="D8655" s="12" t="s">
        <v>2868</v>
      </c>
      <c r="E8655" s="18" t="s">
        <v>16</v>
      </c>
      <c r="F8655" s="18" t="s">
        <v>0</v>
      </c>
      <c r="G8655" s="81" t="s">
        <v>0</v>
      </c>
      <c r="H8655" s="18" t="s">
        <v>17</v>
      </c>
      <c r="I8655" s="3">
        <v>431618</v>
      </c>
      <c r="J8655" s="3">
        <f t="shared" ref="J8655:K8655" si="7503">SUM(J8656:J8664)</f>
        <v>280118</v>
      </c>
      <c r="K8655" s="3">
        <f t="shared" si="7503"/>
        <v>184865</v>
      </c>
      <c r="L8655" s="3">
        <f t="shared" si="7493"/>
        <v>76703</v>
      </c>
      <c r="M8655" s="3">
        <f t="shared" ref="M8655:O8655" si="7504">SUM(M8656:M8664)</f>
        <v>35750</v>
      </c>
      <c r="N8655" s="3">
        <f t="shared" si="7504"/>
        <v>12500</v>
      </c>
      <c r="O8655" s="3">
        <f t="shared" si="7504"/>
        <v>28453</v>
      </c>
      <c r="P8655" s="3">
        <f t="shared" si="7495"/>
        <v>261568</v>
      </c>
      <c r="Q8655" s="3">
        <f t="shared" si="7464"/>
        <v>93.377790788167843</v>
      </c>
    </row>
    <row r="8656" spans="1:17">
      <c r="A8656" s="12" t="s">
        <v>2624</v>
      </c>
      <c r="B8656" s="12" t="s">
        <v>129</v>
      </c>
      <c r="C8656" s="12" t="s">
        <v>1082</v>
      </c>
      <c r="D8656" s="12" t="s">
        <v>2868</v>
      </c>
      <c r="E8656" s="11">
        <v>6131</v>
      </c>
      <c r="F8656" s="12"/>
      <c r="G8656" s="84" t="s">
        <v>3110</v>
      </c>
      <c r="H8656" s="13" t="s">
        <v>18</v>
      </c>
      <c r="I8656" s="2">
        <v>30000</v>
      </c>
      <c r="J8656" s="2">
        <v>0</v>
      </c>
      <c r="K8656" s="2">
        <v>0</v>
      </c>
      <c r="L8656" s="2">
        <f t="shared" si="7493"/>
        <v>0</v>
      </c>
      <c r="M8656" s="2"/>
      <c r="N8656" s="2"/>
      <c r="O8656" s="2"/>
      <c r="P8656" s="2">
        <f t="shared" si="7495"/>
        <v>0</v>
      </c>
      <c r="Q8656" s="2" t="str">
        <f t="shared" si="7464"/>
        <v>-</v>
      </c>
    </row>
    <row r="8657" spans="1:17">
      <c r="A8657" s="12" t="s">
        <v>2624</v>
      </c>
      <c r="B8657" s="12" t="s">
        <v>129</v>
      </c>
      <c r="C8657" s="12" t="s">
        <v>1082</v>
      </c>
      <c r="D8657" s="12" t="s">
        <v>2868</v>
      </c>
      <c r="E8657" s="11">
        <v>6132</v>
      </c>
      <c r="F8657" s="12"/>
      <c r="G8657" s="84" t="s">
        <v>3110</v>
      </c>
      <c r="H8657" s="13" t="s">
        <v>19</v>
      </c>
      <c r="I8657" s="2">
        <v>31500</v>
      </c>
      <c r="J8657" s="2">
        <v>31500</v>
      </c>
      <c r="K8657" s="2">
        <v>19000</v>
      </c>
      <c r="L8657" s="2">
        <f t="shared" si="7493"/>
        <v>11000</v>
      </c>
      <c r="M8657" s="2">
        <v>4000</v>
      </c>
      <c r="N8657" s="2">
        <v>3000</v>
      </c>
      <c r="O8657" s="2">
        <v>4000</v>
      </c>
      <c r="P8657" s="2">
        <f t="shared" si="7495"/>
        <v>30000</v>
      </c>
      <c r="Q8657" s="2">
        <f t="shared" si="7464"/>
        <v>95.238095238095227</v>
      </c>
    </row>
    <row r="8658" spans="1:17">
      <c r="A8658" s="12" t="s">
        <v>2624</v>
      </c>
      <c r="B8658" s="12" t="s">
        <v>129</v>
      </c>
      <c r="C8658" s="12" t="s">
        <v>1082</v>
      </c>
      <c r="D8658" s="12" t="s">
        <v>2868</v>
      </c>
      <c r="E8658" s="11">
        <v>6133</v>
      </c>
      <c r="F8658" s="12"/>
      <c r="G8658" s="84" t="s">
        <v>3110</v>
      </c>
      <c r="H8658" s="13" t="s">
        <v>20</v>
      </c>
      <c r="I8658" s="2">
        <v>21250</v>
      </c>
      <c r="J8658" s="2">
        <v>21250</v>
      </c>
      <c r="K8658" s="2">
        <v>11000</v>
      </c>
      <c r="L8658" s="2">
        <f t="shared" si="7493"/>
        <v>6000</v>
      </c>
      <c r="M8658" s="2">
        <v>2000</v>
      </c>
      <c r="N8658" s="2">
        <v>2000</v>
      </c>
      <c r="O8658" s="2">
        <v>2000</v>
      </c>
      <c r="P8658" s="2">
        <f t="shared" si="7495"/>
        <v>17000</v>
      </c>
      <c r="Q8658" s="2">
        <f t="shared" si="7464"/>
        <v>80</v>
      </c>
    </row>
    <row r="8659" spans="1:17">
      <c r="A8659" s="12" t="s">
        <v>2624</v>
      </c>
      <c r="B8659" s="12" t="s">
        <v>129</v>
      </c>
      <c r="C8659" s="12" t="s">
        <v>1082</v>
      </c>
      <c r="D8659" s="12" t="s">
        <v>2868</v>
      </c>
      <c r="E8659" s="11">
        <v>6134</v>
      </c>
      <c r="F8659" s="12"/>
      <c r="G8659" s="84" t="s">
        <v>3110</v>
      </c>
      <c r="H8659" s="13" t="s">
        <v>21</v>
      </c>
      <c r="I8659" s="2">
        <v>20000</v>
      </c>
      <c r="J8659" s="2">
        <v>0</v>
      </c>
      <c r="K8659" s="2">
        <v>0</v>
      </c>
      <c r="L8659" s="2">
        <f t="shared" si="7493"/>
        <v>0</v>
      </c>
      <c r="M8659" s="2"/>
      <c r="N8659" s="2"/>
      <c r="O8659" s="2"/>
      <c r="P8659" s="2">
        <f t="shared" si="7495"/>
        <v>0</v>
      </c>
      <c r="Q8659" s="2" t="str">
        <f t="shared" si="7464"/>
        <v>-</v>
      </c>
    </row>
    <row r="8660" spans="1:17">
      <c r="A8660" s="12" t="s">
        <v>2624</v>
      </c>
      <c r="B8660" s="12" t="s">
        <v>129</v>
      </c>
      <c r="C8660" s="12" t="s">
        <v>1082</v>
      </c>
      <c r="D8660" s="12" t="s">
        <v>2868</v>
      </c>
      <c r="E8660" s="11">
        <v>6135</v>
      </c>
      <c r="F8660" s="12"/>
      <c r="G8660" s="84" t="s">
        <v>3110</v>
      </c>
      <c r="H8660" s="13" t="s">
        <v>22</v>
      </c>
      <c r="I8660" s="2">
        <v>2000</v>
      </c>
      <c r="J8660" s="2">
        <v>0</v>
      </c>
      <c r="K8660" s="2">
        <v>0</v>
      </c>
      <c r="L8660" s="2">
        <f t="shared" si="7493"/>
        <v>0</v>
      </c>
      <c r="M8660" s="2"/>
      <c r="N8660" s="2"/>
      <c r="O8660" s="2"/>
      <c r="P8660" s="2">
        <f t="shared" si="7495"/>
        <v>0</v>
      </c>
      <c r="Q8660" s="2" t="str">
        <f t="shared" si="7464"/>
        <v>-</v>
      </c>
    </row>
    <row r="8661" spans="1:17">
      <c r="A8661" s="12" t="s">
        <v>2624</v>
      </c>
      <c r="B8661" s="12" t="s">
        <v>129</v>
      </c>
      <c r="C8661" s="12" t="s">
        <v>1082</v>
      </c>
      <c r="D8661" s="12" t="s">
        <v>2868</v>
      </c>
      <c r="E8661" s="11">
        <v>6136</v>
      </c>
      <c r="F8661" s="12"/>
      <c r="G8661" s="84" t="s">
        <v>3110</v>
      </c>
      <c r="H8661" s="13" t="s">
        <v>23</v>
      </c>
      <c r="I8661" s="2">
        <v>15000</v>
      </c>
      <c r="J8661" s="2">
        <v>0</v>
      </c>
      <c r="K8661" s="2">
        <v>0</v>
      </c>
      <c r="L8661" s="2">
        <f t="shared" si="7493"/>
        <v>0</v>
      </c>
      <c r="M8661" s="2"/>
      <c r="N8661" s="2"/>
      <c r="O8661" s="2"/>
      <c r="P8661" s="2">
        <f t="shared" si="7495"/>
        <v>0</v>
      </c>
      <c r="Q8661" s="2" t="str">
        <f t="shared" si="7464"/>
        <v>-</v>
      </c>
    </row>
    <row r="8662" spans="1:17">
      <c r="A8662" s="12" t="s">
        <v>2624</v>
      </c>
      <c r="B8662" s="12" t="s">
        <v>129</v>
      </c>
      <c r="C8662" s="12" t="s">
        <v>1082</v>
      </c>
      <c r="D8662" s="12" t="s">
        <v>2868</v>
      </c>
      <c r="E8662" s="11">
        <v>6137</v>
      </c>
      <c r="F8662" s="12"/>
      <c r="G8662" s="84" t="s">
        <v>3110</v>
      </c>
      <c r="H8662" s="13" t="s">
        <v>24</v>
      </c>
      <c r="I8662" s="2">
        <v>38500</v>
      </c>
      <c r="J8662" s="2">
        <v>37500</v>
      </c>
      <c r="K8662" s="2">
        <v>18700</v>
      </c>
      <c r="L8662" s="2">
        <f t="shared" si="7493"/>
        <v>10000</v>
      </c>
      <c r="M8662" s="2">
        <v>4000</v>
      </c>
      <c r="N8662" s="2">
        <v>2000</v>
      </c>
      <c r="O8662" s="2">
        <v>4000</v>
      </c>
      <c r="P8662" s="2">
        <f t="shared" si="7495"/>
        <v>28700</v>
      </c>
      <c r="Q8662" s="2">
        <f t="shared" si="7464"/>
        <v>76.533333333333331</v>
      </c>
    </row>
    <row r="8663" spans="1:17">
      <c r="A8663" s="12" t="s">
        <v>2624</v>
      </c>
      <c r="B8663" s="12" t="s">
        <v>129</v>
      </c>
      <c r="C8663" s="12" t="s">
        <v>1082</v>
      </c>
      <c r="D8663" s="12" t="s">
        <v>2868</v>
      </c>
      <c r="E8663" s="11">
        <v>6138</v>
      </c>
      <c r="F8663" s="12"/>
      <c r="G8663" s="84" t="s">
        <v>3110</v>
      </c>
      <c r="H8663" s="13" t="s">
        <v>25</v>
      </c>
      <c r="I8663" s="2">
        <v>8000</v>
      </c>
      <c r="J8663" s="2">
        <v>0</v>
      </c>
      <c r="K8663" s="2">
        <v>0</v>
      </c>
      <c r="L8663" s="2">
        <f t="shared" si="7493"/>
        <v>0</v>
      </c>
      <c r="M8663" s="2"/>
      <c r="N8663" s="2"/>
      <c r="O8663" s="2"/>
      <c r="P8663" s="2">
        <f t="shared" si="7495"/>
        <v>0</v>
      </c>
      <c r="Q8663" s="2" t="str">
        <f t="shared" si="7464"/>
        <v>-</v>
      </c>
    </row>
    <row r="8664" spans="1:17">
      <c r="A8664" s="17" t="s">
        <v>2624</v>
      </c>
      <c r="B8664" s="17" t="s">
        <v>129</v>
      </c>
      <c r="C8664" s="17" t="s">
        <v>1082</v>
      </c>
      <c r="D8664" s="17" t="s">
        <v>2868</v>
      </c>
      <c r="E8664" s="17" t="s">
        <v>99</v>
      </c>
      <c r="F8664" s="12" t="s">
        <v>0</v>
      </c>
      <c r="G8664" s="84" t="s">
        <v>0</v>
      </c>
      <c r="H8664" s="18" t="s">
        <v>26</v>
      </c>
      <c r="I8664" s="3">
        <v>265368</v>
      </c>
      <c r="J8664" s="3">
        <f t="shared" ref="J8664:K8664" si="7505">SUM(J8665:J8667)</f>
        <v>189868</v>
      </c>
      <c r="K8664" s="3">
        <f t="shared" si="7505"/>
        <v>136165</v>
      </c>
      <c r="L8664" s="3">
        <f t="shared" si="7493"/>
        <v>49703</v>
      </c>
      <c r="M8664" s="3">
        <f t="shared" ref="M8664:O8664" si="7506">SUM(M8665:M8667)</f>
        <v>25750</v>
      </c>
      <c r="N8664" s="3">
        <f t="shared" si="7506"/>
        <v>5500</v>
      </c>
      <c r="O8664" s="3">
        <f t="shared" si="7506"/>
        <v>18453</v>
      </c>
      <c r="P8664" s="3">
        <f t="shared" si="7495"/>
        <v>185868</v>
      </c>
      <c r="Q8664" s="3">
        <f t="shared" si="7464"/>
        <v>97.893273221395916</v>
      </c>
    </row>
    <row r="8665" spans="1:17">
      <c r="A8665" s="12" t="s">
        <v>2624</v>
      </c>
      <c r="B8665" s="12" t="s">
        <v>129</v>
      </c>
      <c r="C8665" s="12" t="s">
        <v>1082</v>
      </c>
      <c r="D8665" s="12" t="s">
        <v>2868</v>
      </c>
      <c r="E8665" s="11">
        <v>6139</v>
      </c>
      <c r="F8665" s="12"/>
      <c r="G8665" s="84" t="s">
        <v>3110</v>
      </c>
      <c r="H8665" s="13" t="s">
        <v>26</v>
      </c>
      <c r="I8665" s="2">
        <v>248453</v>
      </c>
      <c r="J8665" s="2">
        <v>173453</v>
      </c>
      <c r="K8665" s="2">
        <v>125000</v>
      </c>
      <c r="L8665" s="2">
        <f t="shared" si="7493"/>
        <v>48453</v>
      </c>
      <c r="M8665" s="2">
        <v>25000</v>
      </c>
      <c r="N8665" s="2">
        <v>5000</v>
      </c>
      <c r="O8665" s="2">
        <v>18453</v>
      </c>
      <c r="P8665" s="2">
        <f t="shared" si="7495"/>
        <v>173453</v>
      </c>
      <c r="Q8665" s="2">
        <f t="shared" si="7464"/>
        <v>100</v>
      </c>
    </row>
    <row r="8666" spans="1:17">
      <c r="A8666" s="12" t="s">
        <v>2624</v>
      </c>
      <c r="B8666" s="12" t="s">
        <v>129</v>
      </c>
      <c r="C8666" s="12" t="s">
        <v>1082</v>
      </c>
      <c r="D8666" s="12" t="s">
        <v>2868</v>
      </c>
      <c r="E8666" s="11">
        <v>6139</v>
      </c>
      <c r="F8666" s="12" t="s">
        <v>2875</v>
      </c>
      <c r="G8666" s="84" t="s">
        <v>3110</v>
      </c>
      <c r="H8666" s="13" t="s">
        <v>108</v>
      </c>
      <c r="I8666" s="2">
        <v>9415</v>
      </c>
      <c r="J8666" s="2">
        <v>9415</v>
      </c>
      <c r="K8666" s="2">
        <v>8165</v>
      </c>
      <c r="L8666" s="2">
        <f t="shared" si="7493"/>
        <v>1250</v>
      </c>
      <c r="M8666" s="2">
        <v>750</v>
      </c>
      <c r="N8666" s="2">
        <v>500</v>
      </c>
      <c r="O8666" s="2"/>
      <c r="P8666" s="2">
        <f t="shared" si="7495"/>
        <v>9415</v>
      </c>
      <c r="Q8666" s="2">
        <f t="shared" si="7464"/>
        <v>100</v>
      </c>
    </row>
    <row r="8667" spans="1:17" ht="22.5">
      <c r="A8667" s="12" t="s">
        <v>2624</v>
      </c>
      <c r="B8667" s="12" t="s">
        <v>129</v>
      </c>
      <c r="C8667" s="12" t="s">
        <v>1082</v>
      </c>
      <c r="D8667" s="12" t="s">
        <v>2868</v>
      </c>
      <c r="E8667" s="11">
        <v>6139</v>
      </c>
      <c r="F8667" s="12" t="s">
        <v>2876</v>
      </c>
      <c r="G8667" s="84" t="s">
        <v>3110</v>
      </c>
      <c r="H8667" s="13" t="s">
        <v>114</v>
      </c>
      <c r="I8667" s="2">
        <v>7500</v>
      </c>
      <c r="J8667" s="2">
        <v>7000</v>
      </c>
      <c r="K8667" s="2">
        <v>3000</v>
      </c>
      <c r="L8667" s="2">
        <f t="shared" si="7493"/>
        <v>0</v>
      </c>
      <c r="M8667" s="2"/>
      <c r="N8667" s="2"/>
      <c r="O8667" s="2"/>
      <c r="P8667" s="2">
        <f t="shared" si="7495"/>
        <v>3000</v>
      </c>
      <c r="Q8667" s="2">
        <f t="shared" si="7464"/>
        <v>42.857142857142854</v>
      </c>
    </row>
    <row r="8668" spans="1:17" ht="22.5">
      <c r="A8668" s="17" t="s">
        <v>0</v>
      </c>
      <c r="B8668" s="17" t="s">
        <v>0</v>
      </c>
      <c r="C8668" s="17" t="s">
        <v>0</v>
      </c>
      <c r="D8668" s="18" t="s">
        <v>0</v>
      </c>
      <c r="E8668" s="18" t="s">
        <v>0</v>
      </c>
      <c r="F8668" s="18" t="s">
        <v>0</v>
      </c>
      <c r="G8668" s="81" t="s">
        <v>0</v>
      </c>
      <c r="H8668" s="24" t="s">
        <v>36</v>
      </c>
      <c r="I8668" s="29">
        <v>6400</v>
      </c>
      <c r="J8668" s="29">
        <f t="shared" ref="J8668:K8668" si="7507">SUM(J8669)</f>
        <v>0</v>
      </c>
      <c r="K8668" s="29">
        <f t="shared" si="7507"/>
        <v>0</v>
      </c>
      <c r="L8668" s="29">
        <f t="shared" si="7493"/>
        <v>0</v>
      </c>
      <c r="M8668" s="29">
        <f t="shared" ref="M8668:O8668" si="7508">SUM(M8669)</f>
        <v>0</v>
      </c>
      <c r="N8668" s="29">
        <f t="shared" si="7508"/>
        <v>0</v>
      </c>
      <c r="O8668" s="29">
        <f t="shared" si="7508"/>
        <v>0</v>
      </c>
      <c r="P8668" s="29">
        <f t="shared" si="7495"/>
        <v>0</v>
      </c>
      <c r="Q8668" s="29" t="str">
        <f t="shared" si="7464"/>
        <v>-</v>
      </c>
    </row>
    <row r="8669" spans="1:17">
      <c r="A8669" s="12" t="s">
        <v>2624</v>
      </c>
      <c r="B8669" s="12" t="s">
        <v>129</v>
      </c>
      <c r="C8669" s="12" t="s">
        <v>1082</v>
      </c>
      <c r="D8669" s="12" t="s">
        <v>2868</v>
      </c>
      <c r="E8669" s="18" t="s">
        <v>28</v>
      </c>
      <c r="F8669" s="18" t="s">
        <v>0</v>
      </c>
      <c r="G8669" s="81" t="s">
        <v>0</v>
      </c>
      <c r="H8669" s="18" t="s">
        <v>29</v>
      </c>
      <c r="I8669" s="3">
        <v>6400</v>
      </c>
      <c r="J8669" s="3">
        <f t="shared" ref="J8669" si="7509">SUM(J8670:J8672)</f>
        <v>0</v>
      </c>
      <c r="K8669" s="3">
        <f t="shared" ref="K8669" si="7510">SUM(K8670:K8672)</f>
        <v>0</v>
      </c>
      <c r="L8669" s="3">
        <f t="shared" si="7493"/>
        <v>0</v>
      </c>
      <c r="M8669" s="3">
        <f t="shared" ref="M8669:O8669" si="7511">SUM(M8670:M8672)</f>
        <v>0</v>
      </c>
      <c r="N8669" s="3">
        <f t="shared" si="7511"/>
        <v>0</v>
      </c>
      <c r="O8669" s="3">
        <f t="shared" si="7511"/>
        <v>0</v>
      </c>
      <c r="P8669" s="3">
        <f t="shared" si="7495"/>
        <v>0</v>
      </c>
      <c r="Q8669" s="3" t="str">
        <f t="shared" ref="Q8669:Q8732" si="7512">IF(J8669=0,"-",P8669/J8669*100)</f>
        <v>-</v>
      </c>
    </row>
    <row r="8670" spans="1:17">
      <c r="A8670" s="12" t="s">
        <v>2624</v>
      </c>
      <c r="B8670" s="12" t="s">
        <v>129</v>
      </c>
      <c r="C8670" s="12" t="s">
        <v>1082</v>
      </c>
      <c r="D8670" s="12" t="s">
        <v>2868</v>
      </c>
      <c r="E8670" s="11">
        <v>6142</v>
      </c>
      <c r="F8670" s="12"/>
      <c r="G8670" s="84" t="s">
        <v>3110</v>
      </c>
      <c r="H8670" s="13" t="s">
        <v>31</v>
      </c>
      <c r="I8670" s="2">
        <v>5200</v>
      </c>
      <c r="J8670" s="2">
        <v>0</v>
      </c>
      <c r="K8670" s="2">
        <v>0</v>
      </c>
      <c r="L8670" s="2">
        <f t="shared" si="7493"/>
        <v>0</v>
      </c>
      <c r="M8670" s="2"/>
      <c r="N8670" s="2"/>
      <c r="O8670" s="2"/>
      <c r="P8670" s="2">
        <f t="shared" si="7495"/>
        <v>0</v>
      </c>
      <c r="Q8670" s="2" t="str">
        <f t="shared" si="7512"/>
        <v>-</v>
      </c>
    </row>
    <row r="8671" spans="1:17">
      <c r="A8671" s="12" t="s">
        <v>2624</v>
      </c>
      <c r="B8671" s="12" t="s">
        <v>129</v>
      </c>
      <c r="C8671" s="12" t="s">
        <v>1082</v>
      </c>
      <c r="D8671" s="12" t="s">
        <v>2868</v>
      </c>
      <c r="E8671" s="11">
        <v>6143</v>
      </c>
      <c r="F8671" s="12"/>
      <c r="G8671" s="84" t="s">
        <v>3110</v>
      </c>
      <c r="H8671" s="13" t="s">
        <v>32</v>
      </c>
      <c r="I8671" s="2">
        <v>100</v>
      </c>
      <c r="J8671" s="2">
        <v>0</v>
      </c>
      <c r="K8671" s="2">
        <v>0</v>
      </c>
      <c r="L8671" s="2">
        <f t="shared" si="7493"/>
        <v>0</v>
      </c>
      <c r="M8671" s="2"/>
      <c r="N8671" s="2"/>
      <c r="O8671" s="2"/>
      <c r="P8671" s="2">
        <f t="shared" si="7495"/>
        <v>0</v>
      </c>
      <c r="Q8671" s="2" t="str">
        <f t="shared" si="7512"/>
        <v>-</v>
      </c>
    </row>
    <row r="8672" spans="1:17">
      <c r="A8672" s="12" t="s">
        <v>2624</v>
      </c>
      <c r="B8672" s="12" t="s">
        <v>129</v>
      </c>
      <c r="C8672" s="12" t="s">
        <v>1082</v>
      </c>
      <c r="D8672" s="12" t="s">
        <v>2868</v>
      </c>
      <c r="E8672" s="11">
        <v>6148</v>
      </c>
      <c r="F8672" s="12"/>
      <c r="G8672" s="84" t="s">
        <v>3110</v>
      </c>
      <c r="H8672" s="13" t="s">
        <v>35</v>
      </c>
      <c r="I8672" s="2">
        <v>1100</v>
      </c>
      <c r="J8672" s="2">
        <v>0</v>
      </c>
      <c r="K8672" s="2">
        <v>0</v>
      </c>
      <c r="L8672" s="2">
        <f t="shared" si="7493"/>
        <v>0</v>
      </c>
      <c r="M8672" s="2"/>
      <c r="N8672" s="2"/>
      <c r="O8672" s="2"/>
      <c r="P8672" s="2">
        <f t="shared" si="7495"/>
        <v>0</v>
      </c>
      <c r="Q8672" s="2" t="str">
        <f t="shared" si="7512"/>
        <v>-</v>
      </c>
    </row>
    <row r="8673" spans="1:17" ht="22.5">
      <c r="A8673" s="17" t="s">
        <v>0</v>
      </c>
      <c r="B8673" s="17" t="s">
        <v>0</v>
      </c>
      <c r="C8673" s="17" t="s">
        <v>0</v>
      </c>
      <c r="D8673" s="18" t="s">
        <v>0</v>
      </c>
      <c r="E8673" s="18" t="s">
        <v>0</v>
      </c>
      <c r="F8673" s="18" t="s">
        <v>0</v>
      </c>
      <c r="G8673" s="81" t="s">
        <v>0</v>
      </c>
      <c r="H8673" s="24" t="s">
        <v>58</v>
      </c>
      <c r="I8673" s="29">
        <v>61523</v>
      </c>
      <c r="J8673" s="29">
        <f t="shared" ref="J8673:K8673" si="7513">SUM(J8674)</f>
        <v>11423</v>
      </c>
      <c r="K8673" s="29">
        <f t="shared" si="7513"/>
        <v>10000</v>
      </c>
      <c r="L8673" s="29">
        <f t="shared" si="7493"/>
        <v>1423</v>
      </c>
      <c r="M8673" s="29">
        <f t="shared" ref="M8673:O8673" si="7514">SUM(M8674)</f>
        <v>1000</v>
      </c>
      <c r="N8673" s="29">
        <f t="shared" si="7514"/>
        <v>423</v>
      </c>
      <c r="O8673" s="29">
        <f t="shared" si="7514"/>
        <v>0</v>
      </c>
      <c r="P8673" s="29">
        <f t="shared" si="7495"/>
        <v>11423</v>
      </c>
      <c r="Q8673" s="29">
        <f t="shared" si="7512"/>
        <v>100</v>
      </c>
    </row>
    <row r="8674" spans="1:17">
      <c r="A8674" s="12" t="s">
        <v>2624</v>
      </c>
      <c r="B8674" s="12" t="s">
        <v>129</v>
      </c>
      <c r="C8674" s="12" t="s">
        <v>1082</v>
      </c>
      <c r="D8674" s="12" t="s">
        <v>2868</v>
      </c>
      <c r="E8674" s="18" t="s">
        <v>50</v>
      </c>
      <c r="F8674" s="18" t="s">
        <v>0</v>
      </c>
      <c r="G8674" s="81" t="s">
        <v>0</v>
      </c>
      <c r="H8674" s="18" t="s">
        <v>51</v>
      </c>
      <c r="I8674" s="3">
        <v>61523</v>
      </c>
      <c r="J8674" s="3">
        <f t="shared" ref="J8674" si="7515">SUM(J8675:J8676)</f>
        <v>11423</v>
      </c>
      <c r="K8674" s="3">
        <f t="shared" ref="K8674" si="7516">SUM(K8675:K8676)</f>
        <v>10000</v>
      </c>
      <c r="L8674" s="3">
        <f t="shared" si="7493"/>
        <v>1423</v>
      </c>
      <c r="M8674" s="3">
        <f t="shared" ref="M8674:O8674" si="7517">SUM(M8675:M8676)</f>
        <v>1000</v>
      </c>
      <c r="N8674" s="3">
        <f t="shared" si="7517"/>
        <v>423</v>
      </c>
      <c r="O8674" s="3">
        <f t="shared" si="7517"/>
        <v>0</v>
      </c>
      <c r="P8674" s="3">
        <f t="shared" si="7495"/>
        <v>11423</v>
      </c>
      <c r="Q8674" s="3">
        <f t="shared" si="7512"/>
        <v>100</v>
      </c>
    </row>
    <row r="8675" spans="1:17">
      <c r="A8675" s="12" t="s">
        <v>2624</v>
      </c>
      <c r="B8675" s="12" t="s">
        <v>129</v>
      </c>
      <c r="C8675" s="12" t="s">
        <v>1082</v>
      </c>
      <c r="D8675" s="12" t="s">
        <v>2868</v>
      </c>
      <c r="E8675" s="11">
        <v>8213</v>
      </c>
      <c r="F8675" s="12"/>
      <c r="G8675" s="84" t="s">
        <v>3110</v>
      </c>
      <c r="H8675" s="13" t="s">
        <v>54</v>
      </c>
      <c r="I8675" s="2">
        <v>61423</v>
      </c>
      <c r="J8675" s="2">
        <v>11423</v>
      </c>
      <c r="K8675" s="2">
        <v>10000</v>
      </c>
      <c r="L8675" s="2">
        <f t="shared" si="7493"/>
        <v>1423</v>
      </c>
      <c r="M8675" s="2">
        <v>1000</v>
      </c>
      <c r="N8675" s="2">
        <v>423</v>
      </c>
      <c r="O8675" s="2"/>
      <c r="P8675" s="2">
        <f t="shared" si="7495"/>
        <v>11423</v>
      </c>
      <c r="Q8675" s="2">
        <f t="shared" si="7512"/>
        <v>100</v>
      </c>
    </row>
    <row r="8676" spans="1:17">
      <c r="A8676" s="12" t="s">
        <v>2624</v>
      </c>
      <c r="B8676" s="12" t="s">
        <v>129</v>
      </c>
      <c r="C8676" s="12" t="s">
        <v>1082</v>
      </c>
      <c r="D8676" s="12" t="s">
        <v>2868</v>
      </c>
      <c r="E8676" s="11">
        <v>8216</v>
      </c>
      <c r="F8676" s="12"/>
      <c r="G8676" s="84" t="s">
        <v>3110</v>
      </c>
      <c r="H8676" s="13" t="s">
        <v>57</v>
      </c>
      <c r="I8676" s="2">
        <v>100</v>
      </c>
      <c r="J8676" s="2">
        <v>0</v>
      </c>
      <c r="K8676" s="2">
        <v>0</v>
      </c>
      <c r="L8676" s="2">
        <f t="shared" si="7493"/>
        <v>0</v>
      </c>
      <c r="M8676" s="2"/>
      <c r="N8676" s="2"/>
      <c r="O8676" s="2"/>
      <c r="P8676" s="2">
        <f t="shared" si="7495"/>
        <v>0</v>
      </c>
      <c r="Q8676" s="2" t="str">
        <f t="shared" si="7512"/>
        <v>-</v>
      </c>
    </row>
    <row r="8677" spans="1:17">
      <c r="A8677" s="13" t="s">
        <v>0</v>
      </c>
      <c r="B8677" s="13" t="s">
        <v>0</v>
      </c>
      <c r="C8677" s="13" t="s">
        <v>0</v>
      </c>
      <c r="D8677" s="13" t="s">
        <v>0</v>
      </c>
      <c r="E8677" s="13" t="s">
        <v>0</v>
      </c>
      <c r="F8677" s="13" t="s">
        <v>0</v>
      </c>
      <c r="G8677" s="84" t="s">
        <v>0</v>
      </c>
      <c r="H8677" s="24" t="s">
        <v>2877</v>
      </c>
      <c r="I8677" s="29">
        <v>4132254</v>
      </c>
      <c r="J8677" s="29">
        <f t="shared" ref="J8677:K8677" si="7518">SUM(J8673,J8668,J8644)</f>
        <v>3895554</v>
      </c>
      <c r="K8677" s="29">
        <f t="shared" si="7518"/>
        <v>2135540</v>
      </c>
      <c r="L8677" s="29">
        <f t="shared" si="7493"/>
        <v>1025126</v>
      </c>
      <c r="M8677" s="29">
        <f t="shared" ref="M8677:O8677" si="7519">SUM(M8673,M8668,M8644)</f>
        <v>357750</v>
      </c>
      <c r="N8677" s="29">
        <f t="shared" si="7519"/>
        <v>317923</v>
      </c>
      <c r="O8677" s="29">
        <f t="shared" si="7519"/>
        <v>349453</v>
      </c>
      <c r="P8677" s="29">
        <f t="shared" si="7495"/>
        <v>3160666</v>
      </c>
      <c r="Q8677" s="29">
        <f t="shared" si="7512"/>
        <v>81.135212090501113</v>
      </c>
    </row>
    <row r="8678" spans="1:17" ht="15.75" thickBot="1">
      <c r="A8678" s="13" t="s">
        <v>0</v>
      </c>
      <c r="B8678" s="13" t="s">
        <v>0</v>
      </c>
      <c r="C8678" s="13" t="s">
        <v>0</v>
      </c>
      <c r="D8678" s="13" t="s">
        <v>0</v>
      </c>
      <c r="E8678" s="13" t="s">
        <v>0</v>
      </c>
      <c r="F8678" s="13" t="s">
        <v>0</v>
      </c>
      <c r="G8678" s="84" t="s">
        <v>0</v>
      </c>
      <c r="H8678" s="18" t="s">
        <v>125</v>
      </c>
      <c r="I8678" s="3">
        <v>65</v>
      </c>
      <c r="J8678" s="3">
        <v>65</v>
      </c>
      <c r="K8678" s="3">
        <v>0</v>
      </c>
      <c r="L8678" s="3">
        <f t="shared" si="7493"/>
        <v>0</v>
      </c>
      <c r="M8678" s="3"/>
      <c r="N8678" s="3"/>
      <c r="O8678" s="3"/>
      <c r="P8678" s="3">
        <f t="shared" si="7495"/>
        <v>0</v>
      </c>
      <c r="Q8678" s="3">
        <f t="shared" si="7512"/>
        <v>0</v>
      </c>
    </row>
    <row r="8679" spans="1:17" ht="45.75" thickBot="1">
      <c r="A8679" s="109" t="s">
        <v>0</v>
      </c>
      <c r="B8679" s="109" t="s">
        <v>0</v>
      </c>
      <c r="C8679" s="109" t="s">
        <v>0</v>
      </c>
      <c r="D8679" s="109" t="s">
        <v>0</v>
      </c>
      <c r="E8679" s="109" t="s">
        <v>0</v>
      </c>
      <c r="F8679" s="109" t="s">
        <v>0</v>
      </c>
      <c r="G8679" s="121" t="s">
        <v>0</v>
      </c>
      <c r="H8679" s="1" t="s">
        <v>126</v>
      </c>
      <c r="I8679" s="1" t="s">
        <v>3016</v>
      </c>
      <c r="J8679" s="1" t="s">
        <v>3199</v>
      </c>
      <c r="K8679" s="1" t="s">
        <v>3198</v>
      </c>
      <c r="L8679" s="1" t="s">
        <v>3191</v>
      </c>
      <c r="M8679" s="1" t="s">
        <v>3193</v>
      </c>
      <c r="N8679" s="1" t="s">
        <v>3194</v>
      </c>
      <c r="O8679" s="1" t="s">
        <v>3195</v>
      </c>
      <c r="P8679" s="1" t="s">
        <v>3192</v>
      </c>
      <c r="Q8679" s="1" t="s">
        <v>3185</v>
      </c>
    </row>
    <row r="8680" spans="1:17">
      <c r="A8680" s="110"/>
      <c r="B8680" s="110"/>
      <c r="C8680" s="110"/>
      <c r="D8680" s="110"/>
      <c r="E8680" s="110"/>
      <c r="F8680" s="110"/>
      <c r="G8680" s="122"/>
      <c r="H8680" s="26" t="s">
        <v>0</v>
      </c>
      <c r="I8680" s="28">
        <v>1</v>
      </c>
      <c r="J8680" s="28">
        <v>2</v>
      </c>
      <c r="K8680" s="28">
        <v>3</v>
      </c>
      <c r="L8680" s="28" t="s">
        <v>3186</v>
      </c>
      <c r="M8680" s="28">
        <v>5</v>
      </c>
      <c r="N8680" s="28">
        <v>6</v>
      </c>
      <c r="O8680" s="28">
        <v>7</v>
      </c>
      <c r="P8680" s="28" t="s">
        <v>3187</v>
      </c>
      <c r="Q8680" s="28">
        <v>9</v>
      </c>
    </row>
    <row r="8681" spans="1:17">
      <c r="A8681" s="110"/>
      <c r="B8681" s="110"/>
      <c r="C8681" s="110"/>
      <c r="D8681" s="110"/>
      <c r="E8681" s="110"/>
      <c r="F8681" s="110"/>
      <c r="G8681" s="122"/>
      <c r="H8681" s="8" t="s">
        <v>2657</v>
      </c>
      <c r="I8681" s="9">
        <v>4132254</v>
      </c>
      <c r="J8681" s="9">
        <f t="shared" ref="J8681" si="7520">SUM(J8677)</f>
        <v>3895554</v>
      </c>
      <c r="K8681" s="9">
        <f t="shared" ref="K8681" si="7521">SUM(K8677)</f>
        <v>2135540</v>
      </c>
      <c r="L8681" s="9">
        <f t="shared" ref="L8681:L8682" si="7522">M8681+N8681+O8681</f>
        <v>1025126</v>
      </c>
      <c r="M8681" s="9">
        <f t="shared" ref="M8681:O8681" si="7523">SUM(M8677)</f>
        <v>357750</v>
      </c>
      <c r="N8681" s="9">
        <f t="shared" si="7523"/>
        <v>317923</v>
      </c>
      <c r="O8681" s="9">
        <f t="shared" si="7523"/>
        <v>349453</v>
      </c>
      <c r="P8681" s="9">
        <f t="shared" ref="P8681:P8682" si="7524">SUM(K8681+L8681)</f>
        <v>3160666</v>
      </c>
      <c r="Q8681" s="9">
        <f t="shared" si="7512"/>
        <v>81.135212090501113</v>
      </c>
    </row>
    <row r="8682" spans="1:17">
      <c r="A8682" s="110"/>
      <c r="B8682" s="110"/>
      <c r="C8682" s="110"/>
      <c r="D8682" s="110"/>
      <c r="E8682" s="110"/>
      <c r="F8682" s="110"/>
      <c r="G8682" s="122"/>
      <c r="H8682" s="10" t="s">
        <v>68</v>
      </c>
      <c r="I8682" s="9">
        <v>4132254</v>
      </c>
      <c r="J8682" s="9">
        <f t="shared" ref="J8682" si="7525">SUM(J8681)</f>
        <v>3895554</v>
      </c>
      <c r="K8682" s="9">
        <f t="shared" ref="K8682" si="7526">SUM(K8681)</f>
        <v>2135540</v>
      </c>
      <c r="L8682" s="9">
        <f t="shared" si="7522"/>
        <v>1025126</v>
      </c>
      <c r="M8682" s="9">
        <f t="shared" ref="M8682:O8682" si="7527">SUM(M8681)</f>
        <v>357750</v>
      </c>
      <c r="N8682" s="9">
        <f t="shared" si="7527"/>
        <v>317923</v>
      </c>
      <c r="O8682" s="9">
        <f t="shared" si="7527"/>
        <v>349453</v>
      </c>
      <c r="P8682" s="9">
        <f t="shared" si="7524"/>
        <v>3160666</v>
      </c>
      <c r="Q8682" s="9">
        <f t="shared" si="7512"/>
        <v>81.135212090501113</v>
      </c>
    </row>
    <row r="8683" spans="1:17">
      <c r="A8683" s="111"/>
      <c r="B8683" s="111"/>
      <c r="C8683" s="111"/>
      <c r="D8683" s="111"/>
      <c r="E8683" s="111"/>
      <c r="F8683" s="111"/>
      <c r="G8683" s="123"/>
      <c r="Q8683" t="str">
        <f t="shared" si="7512"/>
        <v>-</v>
      </c>
    </row>
    <row r="8684" spans="1:17" ht="15.75" thickBot="1">
      <c r="A8684" s="13" t="s">
        <v>0</v>
      </c>
      <c r="B8684" s="13" t="s">
        <v>0</v>
      </c>
      <c r="C8684" s="13" t="s">
        <v>0</v>
      </c>
      <c r="D8684" s="13" t="s">
        <v>0</v>
      </c>
      <c r="E8684" s="13" t="s">
        <v>0</v>
      </c>
      <c r="F8684" s="13" t="s">
        <v>0</v>
      </c>
      <c r="G8684" s="84" t="s">
        <v>0</v>
      </c>
      <c r="H8684" s="27" t="s">
        <v>0</v>
      </c>
      <c r="I8684" s="27"/>
      <c r="J8684" s="27"/>
      <c r="K8684" s="27"/>
      <c r="L8684" s="27"/>
      <c r="M8684" s="27"/>
      <c r="N8684" s="27"/>
      <c r="O8684" s="27"/>
      <c r="P8684" s="27"/>
      <c r="Q8684" s="27" t="str">
        <f t="shared" si="7512"/>
        <v>-</v>
      </c>
    </row>
    <row r="8685" spans="1:17" ht="45.75" thickBot="1">
      <c r="A8685" s="1" t="s">
        <v>82</v>
      </c>
      <c r="B8685" s="1" t="s">
        <v>83</v>
      </c>
      <c r="C8685" s="1" t="s">
        <v>84</v>
      </c>
      <c r="D8685" s="19" t="s">
        <v>0</v>
      </c>
      <c r="E8685" s="1" t="s">
        <v>85</v>
      </c>
      <c r="F8685" s="1" t="s">
        <v>86</v>
      </c>
      <c r="G8685" s="82" t="s">
        <v>87</v>
      </c>
      <c r="H8685" s="1" t="s">
        <v>1</v>
      </c>
      <c r="I8685" s="1" t="s">
        <v>3016</v>
      </c>
      <c r="J8685" s="1" t="s">
        <v>3199</v>
      </c>
      <c r="K8685" s="1" t="s">
        <v>3198</v>
      </c>
      <c r="L8685" s="1" t="s">
        <v>3191</v>
      </c>
      <c r="M8685" s="1" t="s">
        <v>3193</v>
      </c>
      <c r="N8685" s="1" t="s">
        <v>3194</v>
      </c>
      <c r="O8685" s="1" t="s">
        <v>3195</v>
      </c>
      <c r="P8685" s="1" t="s">
        <v>3192</v>
      </c>
      <c r="Q8685" s="1" t="s">
        <v>3185</v>
      </c>
    </row>
    <row r="8686" spans="1:17">
      <c r="A8686" s="20" t="s">
        <v>0</v>
      </c>
      <c r="B8686" s="20" t="s">
        <v>0</v>
      </c>
      <c r="C8686" s="20" t="s">
        <v>0</v>
      </c>
      <c r="D8686" s="21" t="s">
        <v>0</v>
      </c>
      <c r="E8686" s="21" t="s">
        <v>0</v>
      </c>
      <c r="F8686" s="22" t="s">
        <v>0</v>
      </c>
      <c r="G8686" s="83" t="s">
        <v>0</v>
      </c>
      <c r="H8686" s="23" t="s">
        <v>0</v>
      </c>
      <c r="I8686" s="28">
        <v>1</v>
      </c>
      <c r="J8686" s="28">
        <v>2</v>
      </c>
      <c r="K8686" s="28">
        <v>3</v>
      </c>
      <c r="L8686" s="28" t="s">
        <v>3186</v>
      </c>
      <c r="M8686" s="28">
        <v>5</v>
      </c>
      <c r="N8686" s="28">
        <v>6</v>
      </c>
      <c r="O8686" s="28">
        <v>7</v>
      </c>
      <c r="P8686" s="28" t="s">
        <v>3187</v>
      </c>
      <c r="Q8686" s="28">
        <v>9</v>
      </c>
    </row>
    <row r="8687" spans="1:17">
      <c r="A8687" s="17" t="s">
        <v>2624</v>
      </c>
      <c r="B8687" s="17" t="s">
        <v>129</v>
      </c>
      <c r="C8687" s="12" t="s">
        <v>1093</v>
      </c>
      <c r="D8687" s="12" t="s">
        <v>2878</v>
      </c>
      <c r="E8687" s="18" t="s">
        <v>0</v>
      </c>
      <c r="F8687" s="18" t="s">
        <v>0</v>
      </c>
      <c r="G8687" s="81" t="s">
        <v>0</v>
      </c>
      <c r="H8687" s="18" t="s">
        <v>2879</v>
      </c>
      <c r="I8687" s="11"/>
      <c r="J8687" s="11"/>
      <c r="K8687" s="11"/>
      <c r="L8687" s="11"/>
      <c r="M8687" s="11"/>
      <c r="N8687" s="11"/>
      <c r="O8687" s="11"/>
      <c r="P8687" s="11"/>
      <c r="Q8687" s="11" t="str">
        <f t="shared" si="7512"/>
        <v>-</v>
      </c>
    </row>
    <row r="8688" spans="1:17" ht="22.5">
      <c r="A8688" s="17" t="s">
        <v>0</v>
      </c>
      <c r="B8688" s="17" t="s">
        <v>0</v>
      </c>
      <c r="C8688" s="17" t="s">
        <v>0</v>
      </c>
      <c r="D8688" s="18" t="s">
        <v>0</v>
      </c>
      <c r="E8688" s="18" t="s">
        <v>0</v>
      </c>
      <c r="F8688" s="18" t="s">
        <v>0</v>
      </c>
      <c r="G8688" s="81" t="s">
        <v>0</v>
      </c>
      <c r="H8688" s="24" t="s">
        <v>27</v>
      </c>
      <c r="I8688" s="29">
        <v>7885946</v>
      </c>
      <c r="J8688" s="29">
        <f t="shared" ref="J8688" si="7528">SUM(J8689,J8697,J8699)</f>
        <v>6412396</v>
      </c>
      <c r="K8688" s="29">
        <f t="shared" ref="K8688" si="7529">SUM(K8689,K8697,K8699)</f>
        <v>3363302</v>
      </c>
      <c r="L8688" s="29">
        <f t="shared" ref="L8688:L8724" si="7530">M8688+N8688+O8688</f>
        <v>1443600</v>
      </c>
      <c r="M8688" s="29">
        <f t="shared" ref="M8688:O8688" si="7531">SUM(M8689,M8697,M8699)</f>
        <v>481200</v>
      </c>
      <c r="N8688" s="29">
        <f t="shared" si="7531"/>
        <v>481200</v>
      </c>
      <c r="O8688" s="29">
        <f t="shared" si="7531"/>
        <v>481200</v>
      </c>
      <c r="P8688" s="29">
        <f t="shared" ref="P8688:P8724" si="7532">SUM(K8688+L8688)</f>
        <v>4806902</v>
      </c>
      <c r="Q8688" s="29">
        <f t="shared" si="7512"/>
        <v>74.962650466377937</v>
      </c>
    </row>
    <row r="8689" spans="1:17">
      <c r="A8689" s="12" t="s">
        <v>2624</v>
      </c>
      <c r="B8689" s="12" t="s">
        <v>129</v>
      </c>
      <c r="C8689" s="12" t="s">
        <v>1093</v>
      </c>
      <c r="D8689" s="12" t="s">
        <v>2878</v>
      </c>
      <c r="E8689" s="18" t="s">
        <v>2</v>
      </c>
      <c r="F8689" s="18" t="s">
        <v>0</v>
      </c>
      <c r="G8689" s="81" t="s">
        <v>0</v>
      </c>
      <c r="H8689" s="18" t="s">
        <v>3</v>
      </c>
      <c r="I8689" s="3">
        <v>5961463</v>
      </c>
      <c r="J8689" s="3">
        <f t="shared" ref="J8689" si="7533">SUM(J8690:J8691)</f>
        <v>5598062</v>
      </c>
      <c r="K8689" s="3">
        <f t="shared" ref="K8689" si="7534">SUM(K8690:K8691)</f>
        <v>2931096</v>
      </c>
      <c r="L8689" s="3">
        <f t="shared" si="7530"/>
        <v>1277940</v>
      </c>
      <c r="M8689" s="3">
        <f t="shared" ref="M8689:O8689" si="7535">SUM(M8690:M8691)</f>
        <v>425980</v>
      </c>
      <c r="N8689" s="3">
        <f t="shared" si="7535"/>
        <v>425980</v>
      </c>
      <c r="O8689" s="3">
        <f t="shared" si="7535"/>
        <v>425980</v>
      </c>
      <c r="P8689" s="3">
        <f t="shared" si="7532"/>
        <v>4209036</v>
      </c>
      <c r="Q8689" s="3">
        <f t="shared" si="7512"/>
        <v>75.187377345945791</v>
      </c>
    </row>
    <row r="8690" spans="1:17">
      <c r="A8690" s="12" t="s">
        <v>2624</v>
      </c>
      <c r="B8690" s="12" t="s">
        <v>129</v>
      </c>
      <c r="C8690" s="12" t="s">
        <v>1093</v>
      </c>
      <c r="D8690" s="12" t="s">
        <v>2878</v>
      </c>
      <c r="E8690" s="11">
        <v>6111</v>
      </c>
      <c r="F8690" s="12"/>
      <c r="G8690" s="84" t="s">
        <v>3110</v>
      </c>
      <c r="H8690" s="13" t="s">
        <v>4</v>
      </c>
      <c r="I8690" s="2">
        <v>5451263</v>
      </c>
      <c r="J8690" s="2">
        <v>5101263</v>
      </c>
      <c r="K8690" s="2">
        <v>2654615</v>
      </c>
      <c r="L8690" s="2">
        <f t="shared" si="7530"/>
        <v>1260000</v>
      </c>
      <c r="M8690" s="2">
        <v>420000</v>
      </c>
      <c r="N8690" s="2">
        <v>420000</v>
      </c>
      <c r="O8690" s="2">
        <v>420000</v>
      </c>
      <c r="P8690" s="2">
        <f t="shared" si="7532"/>
        <v>3914615</v>
      </c>
      <c r="Q8690" s="2">
        <f t="shared" si="7512"/>
        <v>76.738152884883604</v>
      </c>
    </row>
    <row r="8691" spans="1:17">
      <c r="A8691" s="17" t="s">
        <v>2624</v>
      </c>
      <c r="B8691" s="17" t="s">
        <v>129</v>
      </c>
      <c r="C8691" s="17" t="s">
        <v>1093</v>
      </c>
      <c r="D8691" s="17" t="s">
        <v>2878</v>
      </c>
      <c r="E8691" s="17" t="s">
        <v>91</v>
      </c>
      <c r="F8691" s="12" t="s">
        <v>0</v>
      </c>
      <c r="G8691" s="84" t="s">
        <v>0</v>
      </c>
      <c r="H8691" s="18" t="s">
        <v>5</v>
      </c>
      <c r="I8691" s="3">
        <v>510200</v>
      </c>
      <c r="J8691" s="3">
        <f t="shared" ref="J8691:K8691" si="7536">SUM(J8692:J8696)</f>
        <v>496799</v>
      </c>
      <c r="K8691" s="3">
        <f t="shared" si="7536"/>
        <v>276481</v>
      </c>
      <c r="L8691" s="3">
        <f t="shared" si="7530"/>
        <v>17940</v>
      </c>
      <c r="M8691" s="3">
        <f t="shared" ref="M8691:O8691" si="7537">SUM(M8692:M8696)</f>
        <v>5980</v>
      </c>
      <c r="N8691" s="3">
        <f t="shared" si="7537"/>
        <v>5980</v>
      </c>
      <c r="O8691" s="3">
        <f t="shared" si="7537"/>
        <v>5980</v>
      </c>
      <c r="P8691" s="3">
        <f t="shared" si="7532"/>
        <v>294421</v>
      </c>
      <c r="Q8691" s="3">
        <f t="shared" si="7512"/>
        <v>59.263605603070857</v>
      </c>
    </row>
    <row r="8692" spans="1:17">
      <c r="A8692" s="12" t="s">
        <v>2624</v>
      </c>
      <c r="B8692" s="12" t="s">
        <v>129</v>
      </c>
      <c r="C8692" s="12" t="s">
        <v>1093</v>
      </c>
      <c r="D8692" s="12" t="s">
        <v>2878</v>
      </c>
      <c r="E8692" s="11">
        <v>6112</v>
      </c>
      <c r="F8692" s="12" t="s">
        <v>2880</v>
      </c>
      <c r="G8692" s="84" t="s">
        <v>3110</v>
      </c>
      <c r="H8692" s="13" t="s">
        <v>9</v>
      </c>
      <c r="I8692" s="2">
        <v>75000</v>
      </c>
      <c r="J8692" s="2">
        <v>75000</v>
      </c>
      <c r="K8692" s="2">
        <v>35723</v>
      </c>
      <c r="L8692" s="2">
        <f t="shared" si="7530"/>
        <v>17940</v>
      </c>
      <c r="M8692" s="2">
        <v>5980</v>
      </c>
      <c r="N8692" s="2">
        <v>5980</v>
      </c>
      <c r="O8692" s="2">
        <v>5980</v>
      </c>
      <c r="P8692" s="2">
        <f t="shared" si="7532"/>
        <v>53663</v>
      </c>
      <c r="Q8692" s="2">
        <f t="shared" si="7512"/>
        <v>71.550666666666658</v>
      </c>
    </row>
    <row r="8693" spans="1:17">
      <c r="A8693" s="12" t="s">
        <v>2624</v>
      </c>
      <c r="B8693" s="12" t="s">
        <v>129</v>
      </c>
      <c r="C8693" s="12" t="s">
        <v>1093</v>
      </c>
      <c r="D8693" s="12" t="s">
        <v>2878</v>
      </c>
      <c r="E8693" s="11">
        <v>6112</v>
      </c>
      <c r="F8693" s="12" t="s">
        <v>2881</v>
      </c>
      <c r="G8693" s="84" t="s">
        <v>3110</v>
      </c>
      <c r="H8693" s="13" t="s">
        <v>10</v>
      </c>
      <c r="I8693" s="2">
        <v>312000</v>
      </c>
      <c r="J8693" s="2">
        <v>312000</v>
      </c>
      <c r="K8693" s="2">
        <v>152737</v>
      </c>
      <c r="L8693" s="2">
        <f t="shared" si="7530"/>
        <v>0</v>
      </c>
      <c r="M8693" s="2"/>
      <c r="N8693" s="2"/>
      <c r="O8693" s="2"/>
      <c r="P8693" s="2">
        <f t="shared" si="7532"/>
        <v>152737</v>
      </c>
      <c r="Q8693" s="2">
        <f t="shared" si="7512"/>
        <v>48.954166666666666</v>
      </c>
    </row>
    <row r="8694" spans="1:17">
      <c r="A8694" s="12" t="s">
        <v>2624</v>
      </c>
      <c r="B8694" s="12" t="s">
        <v>129</v>
      </c>
      <c r="C8694" s="12" t="s">
        <v>1093</v>
      </c>
      <c r="D8694" s="12" t="s">
        <v>2878</v>
      </c>
      <c r="E8694" s="11">
        <v>6112</v>
      </c>
      <c r="F8694" s="12" t="s">
        <v>2882</v>
      </c>
      <c r="G8694" s="84" t="s">
        <v>3110</v>
      </c>
      <c r="H8694" s="13" t="s">
        <v>7</v>
      </c>
      <c r="I8694" s="2">
        <v>60000</v>
      </c>
      <c r="J8694" s="2">
        <v>66599</v>
      </c>
      <c r="K8694" s="2">
        <v>66599</v>
      </c>
      <c r="L8694" s="2">
        <f t="shared" si="7530"/>
        <v>0</v>
      </c>
      <c r="M8694" s="2"/>
      <c r="N8694" s="2"/>
      <c r="O8694" s="2"/>
      <c r="P8694" s="2">
        <f t="shared" si="7532"/>
        <v>66599</v>
      </c>
      <c r="Q8694" s="2">
        <f t="shared" si="7512"/>
        <v>100</v>
      </c>
    </row>
    <row r="8695" spans="1:17">
      <c r="A8695" s="12" t="s">
        <v>2624</v>
      </c>
      <c r="B8695" s="12" t="s">
        <v>129</v>
      </c>
      <c r="C8695" s="12" t="s">
        <v>1093</v>
      </c>
      <c r="D8695" s="12" t="s">
        <v>2878</v>
      </c>
      <c r="E8695" s="11">
        <v>6112</v>
      </c>
      <c r="F8695" s="12" t="s">
        <v>2883</v>
      </c>
      <c r="G8695" s="84" t="s">
        <v>3110</v>
      </c>
      <c r="H8695" s="13" t="s">
        <v>8</v>
      </c>
      <c r="I8695" s="2">
        <v>18000</v>
      </c>
      <c r="J8695" s="2">
        <v>18000</v>
      </c>
      <c r="K8695" s="2">
        <v>0</v>
      </c>
      <c r="L8695" s="2">
        <f t="shared" si="7530"/>
        <v>0</v>
      </c>
      <c r="M8695" s="2"/>
      <c r="N8695" s="2"/>
      <c r="O8695" s="2"/>
      <c r="P8695" s="2">
        <f t="shared" si="7532"/>
        <v>0</v>
      </c>
      <c r="Q8695" s="2">
        <f t="shared" si="7512"/>
        <v>0</v>
      </c>
    </row>
    <row r="8696" spans="1:17">
      <c r="A8696" s="12" t="s">
        <v>2624</v>
      </c>
      <c r="B8696" s="12" t="s">
        <v>129</v>
      </c>
      <c r="C8696" s="12" t="s">
        <v>1093</v>
      </c>
      <c r="D8696" s="12" t="s">
        <v>2878</v>
      </c>
      <c r="E8696" s="11">
        <v>6112</v>
      </c>
      <c r="F8696" s="12" t="s">
        <v>2884</v>
      </c>
      <c r="G8696" s="84" t="s">
        <v>3110</v>
      </c>
      <c r="H8696" s="13" t="s">
        <v>6</v>
      </c>
      <c r="I8696" s="2">
        <v>45200</v>
      </c>
      <c r="J8696" s="2">
        <v>25200</v>
      </c>
      <c r="K8696" s="2">
        <v>21422</v>
      </c>
      <c r="L8696" s="2">
        <f t="shared" si="7530"/>
        <v>0</v>
      </c>
      <c r="M8696" s="2"/>
      <c r="N8696" s="2"/>
      <c r="O8696" s="2"/>
      <c r="P8696" s="2">
        <f t="shared" si="7532"/>
        <v>21422</v>
      </c>
      <c r="Q8696" s="2">
        <f t="shared" si="7512"/>
        <v>85.007936507936506</v>
      </c>
    </row>
    <row r="8697" spans="1:17">
      <c r="A8697" s="12" t="s">
        <v>2624</v>
      </c>
      <c r="B8697" s="12" t="s">
        <v>129</v>
      </c>
      <c r="C8697" s="12" t="s">
        <v>1093</v>
      </c>
      <c r="D8697" s="12" t="s">
        <v>2878</v>
      </c>
      <c r="E8697" s="18" t="s">
        <v>13</v>
      </c>
      <c r="F8697" s="18" t="s">
        <v>0</v>
      </c>
      <c r="G8697" s="81" t="s">
        <v>0</v>
      </c>
      <c r="H8697" s="18" t="s">
        <v>14</v>
      </c>
      <c r="I8697" s="3">
        <v>572383</v>
      </c>
      <c r="J8697" s="3">
        <f t="shared" ref="J8697:K8697" si="7538">SUM(J8698)</f>
        <v>535633</v>
      </c>
      <c r="K8697" s="3">
        <f t="shared" si="7538"/>
        <v>277939</v>
      </c>
      <c r="L8697" s="3">
        <f t="shared" si="7530"/>
        <v>132000</v>
      </c>
      <c r="M8697" s="3">
        <f t="shared" ref="M8697:O8697" si="7539">SUM(M8698)</f>
        <v>44000</v>
      </c>
      <c r="N8697" s="3">
        <f t="shared" si="7539"/>
        <v>44000</v>
      </c>
      <c r="O8697" s="3">
        <f t="shared" si="7539"/>
        <v>44000</v>
      </c>
      <c r="P8697" s="3">
        <f t="shared" si="7532"/>
        <v>409939</v>
      </c>
      <c r="Q8697" s="3">
        <f t="shared" si="7512"/>
        <v>76.533559358740035</v>
      </c>
    </row>
    <row r="8698" spans="1:17">
      <c r="A8698" s="12" t="s">
        <v>2624</v>
      </c>
      <c r="B8698" s="12" t="s">
        <v>129</v>
      </c>
      <c r="C8698" s="12" t="s">
        <v>1093</v>
      </c>
      <c r="D8698" s="12" t="s">
        <v>2878</v>
      </c>
      <c r="E8698" s="11">
        <v>6121</v>
      </c>
      <c r="F8698" s="12"/>
      <c r="G8698" s="84" t="s">
        <v>3110</v>
      </c>
      <c r="H8698" s="13" t="s">
        <v>15</v>
      </c>
      <c r="I8698" s="2">
        <v>572383</v>
      </c>
      <c r="J8698" s="2">
        <v>535633</v>
      </c>
      <c r="K8698" s="2">
        <v>277939</v>
      </c>
      <c r="L8698" s="2">
        <f t="shared" si="7530"/>
        <v>132000</v>
      </c>
      <c r="M8698" s="2">
        <v>44000</v>
      </c>
      <c r="N8698" s="2">
        <v>44000</v>
      </c>
      <c r="O8698" s="2">
        <v>44000</v>
      </c>
      <c r="P8698" s="2">
        <f t="shared" si="7532"/>
        <v>409939</v>
      </c>
      <c r="Q8698" s="2">
        <f t="shared" si="7512"/>
        <v>76.533559358740035</v>
      </c>
    </row>
    <row r="8699" spans="1:17">
      <c r="A8699" s="12" t="s">
        <v>2624</v>
      </c>
      <c r="B8699" s="12" t="s">
        <v>129</v>
      </c>
      <c r="C8699" s="12" t="s">
        <v>1093</v>
      </c>
      <c r="D8699" s="12" t="s">
        <v>2878</v>
      </c>
      <c r="E8699" s="18" t="s">
        <v>16</v>
      </c>
      <c r="F8699" s="18" t="s">
        <v>0</v>
      </c>
      <c r="G8699" s="81" t="s">
        <v>0</v>
      </c>
      <c r="H8699" s="18" t="s">
        <v>17</v>
      </c>
      <c r="I8699" s="3">
        <v>1352100</v>
      </c>
      <c r="J8699" s="3">
        <f t="shared" ref="J8699:K8699" si="7540">SUM(J8700:J8708)</f>
        <v>278701</v>
      </c>
      <c r="K8699" s="3">
        <f t="shared" si="7540"/>
        <v>154267</v>
      </c>
      <c r="L8699" s="3">
        <f t="shared" si="7530"/>
        <v>33660</v>
      </c>
      <c r="M8699" s="3">
        <f t="shared" ref="M8699:O8699" si="7541">SUM(M8700:M8708)</f>
        <v>11220</v>
      </c>
      <c r="N8699" s="3">
        <f t="shared" si="7541"/>
        <v>11220</v>
      </c>
      <c r="O8699" s="3">
        <f t="shared" si="7541"/>
        <v>11220</v>
      </c>
      <c r="P8699" s="3">
        <f t="shared" si="7532"/>
        <v>187927</v>
      </c>
      <c r="Q8699" s="3">
        <f t="shared" si="7512"/>
        <v>67.42961094506299</v>
      </c>
    </row>
    <row r="8700" spans="1:17">
      <c r="A8700" s="12" t="s">
        <v>2624</v>
      </c>
      <c r="B8700" s="12" t="s">
        <v>129</v>
      </c>
      <c r="C8700" s="12" t="s">
        <v>1093</v>
      </c>
      <c r="D8700" s="12" t="s">
        <v>2878</v>
      </c>
      <c r="E8700" s="11">
        <v>6131</v>
      </c>
      <c r="F8700" s="12"/>
      <c r="G8700" s="84" t="s">
        <v>3110</v>
      </c>
      <c r="H8700" s="13" t="s">
        <v>18</v>
      </c>
      <c r="I8700" s="2">
        <v>210100</v>
      </c>
      <c r="J8700" s="2">
        <v>0</v>
      </c>
      <c r="K8700" s="2">
        <v>0</v>
      </c>
      <c r="L8700" s="2">
        <f t="shared" si="7530"/>
        <v>0</v>
      </c>
      <c r="M8700" s="2"/>
      <c r="N8700" s="2"/>
      <c r="O8700" s="2"/>
      <c r="P8700" s="2">
        <f t="shared" si="7532"/>
        <v>0</v>
      </c>
      <c r="Q8700" s="2" t="str">
        <f t="shared" si="7512"/>
        <v>-</v>
      </c>
    </row>
    <row r="8701" spans="1:17">
      <c r="A8701" s="12" t="s">
        <v>2624</v>
      </c>
      <c r="B8701" s="12" t="s">
        <v>129</v>
      </c>
      <c r="C8701" s="12" t="s">
        <v>1093</v>
      </c>
      <c r="D8701" s="12" t="s">
        <v>2878</v>
      </c>
      <c r="E8701" s="11">
        <v>6132</v>
      </c>
      <c r="F8701" s="12"/>
      <c r="G8701" s="84" t="s">
        <v>3110</v>
      </c>
      <c r="H8701" s="13" t="s">
        <v>19</v>
      </c>
      <c r="I8701" s="2">
        <v>220000</v>
      </c>
      <c r="J8701" s="2">
        <v>140000</v>
      </c>
      <c r="K8701" s="2">
        <v>98200</v>
      </c>
      <c r="L8701" s="2">
        <f t="shared" si="7530"/>
        <v>21600</v>
      </c>
      <c r="M8701" s="2">
        <v>7200</v>
      </c>
      <c r="N8701" s="2">
        <v>7200</v>
      </c>
      <c r="O8701" s="2">
        <v>7200</v>
      </c>
      <c r="P8701" s="2">
        <f t="shared" si="7532"/>
        <v>119800</v>
      </c>
      <c r="Q8701" s="2">
        <f t="shared" si="7512"/>
        <v>85.571428571428569</v>
      </c>
    </row>
    <row r="8702" spans="1:17">
      <c r="A8702" s="12" t="s">
        <v>2624</v>
      </c>
      <c r="B8702" s="12" t="s">
        <v>129</v>
      </c>
      <c r="C8702" s="12" t="s">
        <v>1093</v>
      </c>
      <c r="D8702" s="12" t="s">
        <v>2878</v>
      </c>
      <c r="E8702" s="11">
        <v>6133</v>
      </c>
      <c r="F8702" s="12"/>
      <c r="G8702" s="84" t="s">
        <v>3110</v>
      </c>
      <c r="H8702" s="13" t="s">
        <v>20</v>
      </c>
      <c r="I8702" s="2">
        <v>44000</v>
      </c>
      <c r="J8702" s="2">
        <v>22000</v>
      </c>
      <c r="K8702" s="2">
        <v>14800</v>
      </c>
      <c r="L8702" s="2">
        <f t="shared" si="7530"/>
        <v>5100</v>
      </c>
      <c r="M8702" s="2">
        <v>1700</v>
      </c>
      <c r="N8702" s="2">
        <v>1700</v>
      </c>
      <c r="O8702" s="2">
        <v>1700</v>
      </c>
      <c r="P8702" s="2">
        <f t="shared" si="7532"/>
        <v>19900</v>
      </c>
      <c r="Q8702" s="2">
        <f t="shared" si="7512"/>
        <v>90.454545454545453</v>
      </c>
    </row>
    <row r="8703" spans="1:17">
      <c r="A8703" s="12" t="s">
        <v>2624</v>
      </c>
      <c r="B8703" s="12" t="s">
        <v>129</v>
      </c>
      <c r="C8703" s="12" t="s">
        <v>1093</v>
      </c>
      <c r="D8703" s="12" t="s">
        <v>2878</v>
      </c>
      <c r="E8703" s="11">
        <v>6134</v>
      </c>
      <c r="F8703" s="12"/>
      <c r="G8703" s="84" t="s">
        <v>3110</v>
      </c>
      <c r="H8703" s="13" t="s">
        <v>21</v>
      </c>
      <c r="I8703" s="2">
        <v>70000</v>
      </c>
      <c r="J8703" s="2">
        <v>0</v>
      </c>
      <c r="K8703" s="2">
        <v>0</v>
      </c>
      <c r="L8703" s="2">
        <f t="shared" si="7530"/>
        <v>0</v>
      </c>
      <c r="M8703" s="2"/>
      <c r="N8703" s="2"/>
      <c r="O8703" s="2"/>
      <c r="P8703" s="2">
        <f t="shared" si="7532"/>
        <v>0</v>
      </c>
      <c r="Q8703" s="2" t="str">
        <f t="shared" si="7512"/>
        <v>-</v>
      </c>
    </row>
    <row r="8704" spans="1:17">
      <c r="A8704" s="12" t="s">
        <v>2624</v>
      </c>
      <c r="B8704" s="12" t="s">
        <v>129</v>
      </c>
      <c r="C8704" s="12" t="s">
        <v>1093</v>
      </c>
      <c r="D8704" s="12" t="s">
        <v>2878</v>
      </c>
      <c r="E8704" s="11">
        <v>6135</v>
      </c>
      <c r="F8704" s="12"/>
      <c r="G8704" s="84" t="s">
        <v>3110</v>
      </c>
      <c r="H8704" s="13" t="s">
        <v>22</v>
      </c>
      <c r="I8704" s="2">
        <v>28000</v>
      </c>
      <c r="J8704" s="2">
        <v>0</v>
      </c>
      <c r="K8704" s="2">
        <v>0</v>
      </c>
      <c r="L8704" s="2">
        <f t="shared" si="7530"/>
        <v>0</v>
      </c>
      <c r="M8704" s="2"/>
      <c r="N8704" s="2"/>
      <c r="O8704" s="2"/>
      <c r="P8704" s="2">
        <f t="shared" si="7532"/>
        <v>0</v>
      </c>
      <c r="Q8704" s="2" t="str">
        <f t="shared" si="7512"/>
        <v>-</v>
      </c>
    </row>
    <row r="8705" spans="1:17">
      <c r="A8705" s="12" t="s">
        <v>2624</v>
      </c>
      <c r="B8705" s="12" t="s">
        <v>129</v>
      </c>
      <c r="C8705" s="12" t="s">
        <v>1093</v>
      </c>
      <c r="D8705" s="12" t="s">
        <v>2878</v>
      </c>
      <c r="E8705" s="11">
        <v>6136</v>
      </c>
      <c r="F8705" s="12"/>
      <c r="G8705" s="84" t="s">
        <v>3110</v>
      </c>
      <c r="H8705" s="13" t="s">
        <v>23</v>
      </c>
      <c r="I8705" s="2">
        <v>5000</v>
      </c>
      <c r="J8705" s="2">
        <v>0</v>
      </c>
      <c r="K8705" s="2">
        <v>0</v>
      </c>
      <c r="L8705" s="2">
        <f t="shared" si="7530"/>
        <v>0</v>
      </c>
      <c r="M8705" s="2"/>
      <c r="N8705" s="2"/>
      <c r="O8705" s="2"/>
      <c r="P8705" s="2">
        <f t="shared" si="7532"/>
        <v>0</v>
      </c>
      <c r="Q8705" s="2" t="str">
        <f t="shared" si="7512"/>
        <v>-</v>
      </c>
    </row>
    <row r="8706" spans="1:17">
      <c r="A8706" s="12" t="s">
        <v>2624</v>
      </c>
      <c r="B8706" s="12" t="s">
        <v>129</v>
      </c>
      <c r="C8706" s="12" t="s">
        <v>1093</v>
      </c>
      <c r="D8706" s="12" t="s">
        <v>2878</v>
      </c>
      <c r="E8706" s="11">
        <v>6137</v>
      </c>
      <c r="F8706" s="12"/>
      <c r="G8706" s="84" t="s">
        <v>3110</v>
      </c>
      <c r="H8706" s="13" t="s">
        <v>24</v>
      </c>
      <c r="I8706" s="2">
        <v>45000</v>
      </c>
      <c r="J8706" s="2">
        <v>15000</v>
      </c>
      <c r="K8706" s="2">
        <v>10500</v>
      </c>
      <c r="L8706" s="2">
        <f t="shared" si="7530"/>
        <v>0</v>
      </c>
      <c r="M8706" s="2"/>
      <c r="N8706" s="2"/>
      <c r="O8706" s="2"/>
      <c r="P8706" s="2">
        <f t="shared" si="7532"/>
        <v>10500</v>
      </c>
      <c r="Q8706" s="2">
        <f t="shared" si="7512"/>
        <v>70</v>
      </c>
    </row>
    <row r="8707" spans="1:17">
      <c r="A8707" s="12" t="s">
        <v>2624</v>
      </c>
      <c r="B8707" s="12" t="s">
        <v>129</v>
      </c>
      <c r="C8707" s="12" t="s">
        <v>1093</v>
      </c>
      <c r="D8707" s="12" t="s">
        <v>2878</v>
      </c>
      <c r="E8707" s="11">
        <v>6138</v>
      </c>
      <c r="F8707" s="12"/>
      <c r="G8707" s="84" t="s">
        <v>3110</v>
      </c>
      <c r="H8707" s="13" t="s">
        <v>25</v>
      </c>
      <c r="I8707" s="2">
        <v>16000</v>
      </c>
      <c r="J8707" s="2">
        <v>0</v>
      </c>
      <c r="K8707" s="2">
        <v>0</v>
      </c>
      <c r="L8707" s="2">
        <f t="shared" si="7530"/>
        <v>0</v>
      </c>
      <c r="M8707" s="2"/>
      <c r="N8707" s="2"/>
      <c r="O8707" s="2"/>
      <c r="P8707" s="2">
        <f t="shared" si="7532"/>
        <v>0</v>
      </c>
      <c r="Q8707" s="2" t="str">
        <f t="shared" si="7512"/>
        <v>-</v>
      </c>
    </row>
    <row r="8708" spans="1:17">
      <c r="A8708" s="17" t="s">
        <v>2624</v>
      </c>
      <c r="B8708" s="17" t="s">
        <v>129</v>
      </c>
      <c r="C8708" s="17" t="s">
        <v>1093</v>
      </c>
      <c r="D8708" s="17" t="s">
        <v>2878</v>
      </c>
      <c r="E8708" s="17" t="s">
        <v>99</v>
      </c>
      <c r="F8708" s="12" t="s">
        <v>0</v>
      </c>
      <c r="G8708" s="84" t="s">
        <v>0</v>
      </c>
      <c r="H8708" s="18" t="s">
        <v>26</v>
      </c>
      <c r="I8708" s="3">
        <v>714000</v>
      </c>
      <c r="J8708" s="3">
        <f t="shared" ref="J8708:K8708" si="7542">SUM(J8709:J8711)</f>
        <v>101701</v>
      </c>
      <c r="K8708" s="3">
        <f t="shared" si="7542"/>
        <v>30767</v>
      </c>
      <c r="L8708" s="3">
        <f t="shared" si="7530"/>
        <v>6960</v>
      </c>
      <c r="M8708" s="3">
        <f t="shared" ref="M8708:O8708" si="7543">SUM(M8709:M8711)</f>
        <v>2320</v>
      </c>
      <c r="N8708" s="3">
        <f t="shared" si="7543"/>
        <v>2320</v>
      </c>
      <c r="O8708" s="3">
        <f t="shared" si="7543"/>
        <v>2320</v>
      </c>
      <c r="P8708" s="3">
        <f t="shared" si="7532"/>
        <v>37727</v>
      </c>
      <c r="Q8708" s="3">
        <f t="shared" si="7512"/>
        <v>37.095997089507478</v>
      </c>
    </row>
    <row r="8709" spans="1:17">
      <c r="A8709" s="12" t="s">
        <v>2624</v>
      </c>
      <c r="B8709" s="12" t="s">
        <v>129</v>
      </c>
      <c r="C8709" s="12" t="s">
        <v>1093</v>
      </c>
      <c r="D8709" s="12" t="s">
        <v>2878</v>
      </c>
      <c r="E8709" s="11">
        <v>6139</v>
      </c>
      <c r="F8709" s="12"/>
      <c r="G8709" s="84" t="s">
        <v>3110</v>
      </c>
      <c r="H8709" s="13" t="s">
        <v>26</v>
      </c>
      <c r="I8709" s="2">
        <v>680100</v>
      </c>
      <c r="J8709" s="2">
        <v>73401</v>
      </c>
      <c r="K8709" s="2">
        <v>20600</v>
      </c>
      <c r="L8709" s="2">
        <f t="shared" si="7530"/>
        <v>3000</v>
      </c>
      <c r="M8709" s="2">
        <v>1000</v>
      </c>
      <c r="N8709" s="2">
        <v>1000</v>
      </c>
      <c r="O8709" s="2">
        <v>1000</v>
      </c>
      <c r="P8709" s="2">
        <f t="shared" si="7532"/>
        <v>23600</v>
      </c>
      <c r="Q8709" s="2">
        <f t="shared" si="7512"/>
        <v>32.152150515660551</v>
      </c>
    </row>
    <row r="8710" spans="1:17">
      <c r="A8710" s="12" t="s">
        <v>2624</v>
      </c>
      <c r="B8710" s="12" t="s">
        <v>129</v>
      </c>
      <c r="C8710" s="12" t="s">
        <v>1093</v>
      </c>
      <c r="D8710" s="12" t="s">
        <v>2878</v>
      </c>
      <c r="E8710" s="11">
        <v>6139</v>
      </c>
      <c r="F8710" s="12" t="s">
        <v>2885</v>
      </c>
      <c r="G8710" s="84" t="s">
        <v>3110</v>
      </c>
      <c r="H8710" s="13" t="s">
        <v>108</v>
      </c>
      <c r="I8710" s="2">
        <v>17900</v>
      </c>
      <c r="J8710" s="2">
        <v>16300</v>
      </c>
      <c r="K8710" s="2">
        <v>8667</v>
      </c>
      <c r="L8710" s="2">
        <f t="shared" si="7530"/>
        <v>3960</v>
      </c>
      <c r="M8710" s="2">
        <v>1320</v>
      </c>
      <c r="N8710" s="2">
        <v>1320</v>
      </c>
      <c r="O8710" s="2">
        <v>1320</v>
      </c>
      <c r="P8710" s="2">
        <f t="shared" si="7532"/>
        <v>12627</v>
      </c>
      <c r="Q8710" s="2">
        <f t="shared" si="7512"/>
        <v>77.466257668711663</v>
      </c>
    </row>
    <row r="8711" spans="1:17" ht="22.5">
      <c r="A8711" s="12" t="s">
        <v>2624</v>
      </c>
      <c r="B8711" s="12" t="s">
        <v>129</v>
      </c>
      <c r="C8711" s="12" t="s">
        <v>1093</v>
      </c>
      <c r="D8711" s="12" t="s">
        <v>2878</v>
      </c>
      <c r="E8711" s="11">
        <v>6139</v>
      </c>
      <c r="F8711" s="12" t="s">
        <v>2886</v>
      </c>
      <c r="G8711" s="84" t="s">
        <v>3110</v>
      </c>
      <c r="H8711" s="13" t="s">
        <v>114</v>
      </c>
      <c r="I8711" s="2">
        <v>16000</v>
      </c>
      <c r="J8711" s="2">
        <v>12000</v>
      </c>
      <c r="K8711" s="2">
        <v>1500</v>
      </c>
      <c r="L8711" s="2">
        <f t="shared" si="7530"/>
        <v>0</v>
      </c>
      <c r="M8711" s="2"/>
      <c r="N8711" s="2"/>
      <c r="O8711" s="2"/>
      <c r="P8711" s="2">
        <f t="shared" si="7532"/>
        <v>1500</v>
      </c>
      <c r="Q8711" s="2">
        <f t="shared" si="7512"/>
        <v>12.5</v>
      </c>
    </row>
    <row r="8712" spans="1:17" ht="22.5">
      <c r="A8712" s="17" t="s">
        <v>0</v>
      </c>
      <c r="B8712" s="17" t="s">
        <v>0</v>
      </c>
      <c r="C8712" s="17" t="s">
        <v>0</v>
      </c>
      <c r="D8712" s="18" t="s">
        <v>0</v>
      </c>
      <c r="E8712" s="18" t="s">
        <v>0</v>
      </c>
      <c r="F8712" s="18" t="s">
        <v>0</v>
      </c>
      <c r="G8712" s="81"/>
      <c r="H8712" s="24" t="s">
        <v>36</v>
      </c>
      <c r="I8712" s="29">
        <v>21350</v>
      </c>
      <c r="J8712" s="29">
        <f t="shared" ref="J8712:K8712" si="7544">SUM(J8713)</f>
        <v>0</v>
      </c>
      <c r="K8712" s="29">
        <f t="shared" si="7544"/>
        <v>0</v>
      </c>
      <c r="L8712" s="29">
        <f t="shared" si="7530"/>
        <v>0</v>
      </c>
      <c r="M8712" s="29">
        <f t="shared" ref="M8712:O8712" si="7545">SUM(M8713)</f>
        <v>0</v>
      </c>
      <c r="N8712" s="29">
        <f t="shared" si="7545"/>
        <v>0</v>
      </c>
      <c r="O8712" s="29">
        <f t="shared" si="7545"/>
        <v>0</v>
      </c>
      <c r="P8712" s="29">
        <f t="shared" si="7532"/>
        <v>0</v>
      </c>
      <c r="Q8712" s="29" t="str">
        <f t="shared" si="7512"/>
        <v>-</v>
      </c>
    </row>
    <row r="8713" spans="1:17">
      <c r="A8713" s="12" t="s">
        <v>2624</v>
      </c>
      <c r="B8713" s="12" t="s">
        <v>129</v>
      </c>
      <c r="C8713" s="12" t="s">
        <v>1093</v>
      </c>
      <c r="D8713" s="12" t="s">
        <v>2878</v>
      </c>
      <c r="E8713" s="18" t="s">
        <v>28</v>
      </c>
      <c r="F8713" s="18" t="s">
        <v>0</v>
      </c>
      <c r="G8713" s="81" t="s">
        <v>0</v>
      </c>
      <c r="H8713" s="18" t="s">
        <v>29</v>
      </c>
      <c r="I8713" s="3">
        <v>21350</v>
      </c>
      <c r="J8713" s="3">
        <f t="shared" ref="J8713" si="7546">SUM(J8714:J8716)</f>
        <v>0</v>
      </c>
      <c r="K8713" s="3">
        <f t="shared" ref="K8713" si="7547">SUM(K8714:K8716)</f>
        <v>0</v>
      </c>
      <c r="L8713" s="3">
        <f t="shared" si="7530"/>
        <v>0</v>
      </c>
      <c r="M8713" s="3">
        <f t="shared" ref="M8713:O8713" si="7548">SUM(M8714:M8716)</f>
        <v>0</v>
      </c>
      <c r="N8713" s="3">
        <f t="shared" si="7548"/>
        <v>0</v>
      </c>
      <c r="O8713" s="3">
        <f t="shared" si="7548"/>
        <v>0</v>
      </c>
      <c r="P8713" s="3">
        <f t="shared" si="7532"/>
        <v>0</v>
      </c>
      <c r="Q8713" s="3" t="str">
        <f t="shared" si="7512"/>
        <v>-</v>
      </c>
    </row>
    <row r="8714" spans="1:17">
      <c r="A8714" s="12" t="s">
        <v>2624</v>
      </c>
      <c r="B8714" s="12" t="s">
        <v>129</v>
      </c>
      <c r="C8714" s="12" t="s">
        <v>1093</v>
      </c>
      <c r="D8714" s="12" t="s">
        <v>2878</v>
      </c>
      <c r="E8714" s="11">
        <v>6142</v>
      </c>
      <c r="F8714" s="12"/>
      <c r="G8714" s="84" t="s">
        <v>3110</v>
      </c>
      <c r="H8714" s="13" t="s">
        <v>31</v>
      </c>
      <c r="I8714" s="2">
        <v>1050</v>
      </c>
      <c r="J8714" s="2">
        <v>0</v>
      </c>
      <c r="K8714" s="2">
        <v>0</v>
      </c>
      <c r="L8714" s="2">
        <f t="shared" si="7530"/>
        <v>0</v>
      </c>
      <c r="M8714" s="2"/>
      <c r="N8714" s="2"/>
      <c r="O8714" s="2"/>
      <c r="P8714" s="2">
        <f t="shared" si="7532"/>
        <v>0</v>
      </c>
      <c r="Q8714" s="2" t="str">
        <f t="shared" si="7512"/>
        <v>-</v>
      </c>
    </row>
    <row r="8715" spans="1:17">
      <c r="A8715" s="12" t="s">
        <v>2624</v>
      </c>
      <c r="B8715" s="12" t="s">
        <v>129</v>
      </c>
      <c r="C8715" s="12" t="s">
        <v>1093</v>
      </c>
      <c r="D8715" s="12" t="s">
        <v>2878</v>
      </c>
      <c r="E8715" s="11">
        <v>6143</v>
      </c>
      <c r="F8715" s="12"/>
      <c r="G8715" s="84" t="s">
        <v>3110</v>
      </c>
      <c r="H8715" s="13" t="s">
        <v>32</v>
      </c>
      <c r="I8715" s="2">
        <v>200</v>
      </c>
      <c r="J8715" s="2">
        <v>0</v>
      </c>
      <c r="K8715" s="2">
        <v>0</v>
      </c>
      <c r="L8715" s="2">
        <f t="shared" si="7530"/>
        <v>0</v>
      </c>
      <c r="M8715" s="2"/>
      <c r="N8715" s="2"/>
      <c r="O8715" s="2"/>
      <c r="P8715" s="2">
        <f t="shared" si="7532"/>
        <v>0</v>
      </c>
      <c r="Q8715" s="2" t="str">
        <f t="shared" si="7512"/>
        <v>-</v>
      </c>
    </row>
    <row r="8716" spans="1:17">
      <c r="A8716" s="12" t="s">
        <v>2624</v>
      </c>
      <c r="B8716" s="12" t="s">
        <v>129</v>
      </c>
      <c r="C8716" s="12" t="s">
        <v>1093</v>
      </c>
      <c r="D8716" s="12" t="s">
        <v>2878</v>
      </c>
      <c r="E8716" s="11">
        <v>6148</v>
      </c>
      <c r="F8716" s="12"/>
      <c r="G8716" s="84" t="s">
        <v>3110</v>
      </c>
      <c r="H8716" s="13" t="s">
        <v>35</v>
      </c>
      <c r="I8716" s="2">
        <v>20100</v>
      </c>
      <c r="J8716" s="2">
        <v>0</v>
      </c>
      <c r="K8716" s="2">
        <v>0</v>
      </c>
      <c r="L8716" s="2">
        <f t="shared" si="7530"/>
        <v>0</v>
      </c>
      <c r="M8716" s="2"/>
      <c r="N8716" s="2"/>
      <c r="O8716" s="2"/>
      <c r="P8716" s="2">
        <f t="shared" si="7532"/>
        <v>0</v>
      </c>
      <c r="Q8716" s="2" t="str">
        <f t="shared" si="7512"/>
        <v>-</v>
      </c>
    </row>
    <row r="8717" spans="1:17" ht="22.5">
      <c r="A8717" s="17" t="s">
        <v>0</v>
      </c>
      <c r="B8717" s="17" t="s">
        <v>0</v>
      </c>
      <c r="C8717" s="17" t="s">
        <v>0</v>
      </c>
      <c r="D8717" s="18" t="s">
        <v>0</v>
      </c>
      <c r="E8717" s="18" t="s">
        <v>0</v>
      </c>
      <c r="F8717" s="18" t="s">
        <v>0</v>
      </c>
      <c r="G8717" s="81" t="s">
        <v>0</v>
      </c>
      <c r="H8717" s="24" t="s">
        <v>58</v>
      </c>
      <c r="I8717" s="29">
        <v>370100</v>
      </c>
      <c r="J8717" s="29">
        <f t="shared" ref="J8717:K8717" si="7549">SUM(J8718)</f>
        <v>0</v>
      </c>
      <c r="K8717" s="29">
        <f t="shared" si="7549"/>
        <v>0</v>
      </c>
      <c r="L8717" s="29">
        <f t="shared" si="7530"/>
        <v>0</v>
      </c>
      <c r="M8717" s="29">
        <f t="shared" ref="M8717:O8717" si="7550">SUM(M8718)</f>
        <v>0</v>
      </c>
      <c r="N8717" s="29">
        <f t="shared" si="7550"/>
        <v>0</v>
      </c>
      <c r="O8717" s="29">
        <f t="shared" si="7550"/>
        <v>0</v>
      </c>
      <c r="P8717" s="29">
        <f t="shared" si="7532"/>
        <v>0</v>
      </c>
      <c r="Q8717" s="29" t="str">
        <f t="shared" si="7512"/>
        <v>-</v>
      </c>
    </row>
    <row r="8718" spans="1:17">
      <c r="A8718" s="12" t="s">
        <v>2624</v>
      </c>
      <c r="B8718" s="12" t="s">
        <v>129</v>
      </c>
      <c r="C8718" s="12" t="s">
        <v>1093</v>
      </c>
      <c r="D8718" s="12" t="s">
        <v>2878</v>
      </c>
      <c r="E8718" s="18" t="s">
        <v>50</v>
      </c>
      <c r="F8718" s="18" t="s">
        <v>0</v>
      </c>
      <c r="G8718" s="81" t="s">
        <v>0</v>
      </c>
      <c r="H8718" s="18" t="s">
        <v>51</v>
      </c>
      <c r="I8718" s="3">
        <v>370100</v>
      </c>
      <c r="J8718" s="3">
        <f t="shared" ref="J8718" si="7551">SUM(J8719:J8722)</f>
        <v>0</v>
      </c>
      <c r="K8718" s="3">
        <f t="shared" ref="K8718" si="7552">SUM(K8719:K8722)</f>
        <v>0</v>
      </c>
      <c r="L8718" s="3">
        <f t="shared" si="7530"/>
        <v>0</v>
      </c>
      <c r="M8718" s="3">
        <f t="shared" ref="M8718:O8718" si="7553">SUM(M8719:M8722)</f>
        <v>0</v>
      </c>
      <c r="N8718" s="3">
        <f t="shared" si="7553"/>
        <v>0</v>
      </c>
      <c r="O8718" s="3">
        <f t="shared" si="7553"/>
        <v>0</v>
      </c>
      <c r="P8718" s="3">
        <f t="shared" si="7532"/>
        <v>0</v>
      </c>
      <c r="Q8718" s="3" t="str">
        <f t="shared" si="7512"/>
        <v>-</v>
      </c>
    </row>
    <row r="8719" spans="1:17">
      <c r="A8719" s="12" t="s">
        <v>2624</v>
      </c>
      <c r="B8719" s="12" t="s">
        <v>129</v>
      </c>
      <c r="C8719" s="12" t="s">
        <v>1093</v>
      </c>
      <c r="D8719" s="12" t="s">
        <v>2878</v>
      </c>
      <c r="E8719" s="11">
        <v>8212</v>
      </c>
      <c r="F8719" s="12"/>
      <c r="G8719" s="84" t="s">
        <v>3110</v>
      </c>
      <c r="H8719" s="13" t="s">
        <v>53</v>
      </c>
      <c r="I8719" s="2">
        <v>50000</v>
      </c>
      <c r="J8719" s="2">
        <v>0</v>
      </c>
      <c r="K8719" s="2">
        <v>0</v>
      </c>
      <c r="L8719" s="2">
        <f t="shared" si="7530"/>
        <v>0</v>
      </c>
      <c r="M8719" s="2"/>
      <c r="N8719" s="2"/>
      <c r="O8719" s="2"/>
      <c r="P8719" s="2">
        <f t="shared" si="7532"/>
        <v>0</v>
      </c>
      <c r="Q8719" s="2" t="str">
        <f t="shared" si="7512"/>
        <v>-</v>
      </c>
    </row>
    <row r="8720" spans="1:17">
      <c r="A8720" s="12" t="s">
        <v>2624</v>
      </c>
      <c r="B8720" s="12" t="s">
        <v>129</v>
      </c>
      <c r="C8720" s="12" t="s">
        <v>1093</v>
      </c>
      <c r="D8720" s="12" t="s">
        <v>2878</v>
      </c>
      <c r="E8720" s="11">
        <v>8213</v>
      </c>
      <c r="F8720" s="12"/>
      <c r="G8720" s="84" t="s">
        <v>3110</v>
      </c>
      <c r="H8720" s="13" t="s">
        <v>54</v>
      </c>
      <c r="I8720" s="2">
        <v>230000</v>
      </c>
      <c r="J8720" s="2">
        <v>0</v>
      </c>
      <c r="K8720" s="2">
        <v>0</v>
      </c>
      <c r="L8720" s="2">
        <f t="shared" si="7530"/>
        <v>0</v>
      </c>
      <c r="M8720" s="2"/>
      <c r="N8720" s="2"/>
      <c r="O8720" s="2"/>
      <c r="P8720" s="2">
        <f t="shared" si="7532"/>
        <v>0</v>
      </c>
      <c r="Q8720" s="2" t="str">
        <f t="shared" si="7512"/>
        <v>-</v>
      </c>
    </row>
    <row r="8721" spans="1:17">
      <c r="A8721" s="12" t="s">
        <v>2624</v>
      </c>
      <c r="B8721" s="12" t="s">
        <v>129</v>
      </c>
      <c r="C8721" s="12" t="s">
        <v>1093</v>
      </c>
      <c r="D8721" s="12" t="s">
        <v>2878</v>
      </c>
      <c r="E8721" s="11">
        <v>8215</v>
      </c>
      <c r="F8721" s="12"/>
      <c r="G8721" s="84" t="s">
        <v>3110</v>
      </c>
      <c r="H8721" s="13" t="s">
        <v>56</v>
      </c>
      <c r="I8721" s="2">
        <v>60100</v>
      </c>
      <c r="J8721" s="2">
        <v>0</v>
      </c>
      <c r="K8721" s="2">
        <v>0</v>
      </c>
      <c r="L8721" s="2">
        <f t="shared" si="7530"/>
        <v>0</v>
      </c>
      <c r="M8721" s="2"/>
      <c r="N8721" s="2"/>
      <c r="O8721" s="2"/>
      <c r="P8721" s="2">
        <f t="shared" si="7532"/>
        <v>0</v>
      </c>
      <c r="Q8721" s="2" t="str">
        <f t="shared" si="7512"/>
        <v>-</v>
      </c>
    </row>
    <row r="8722" spans="1:17">
      <c r="A8722" s="12" t="s">
        <v>2624</v>
      </c>
      <c r="B8722" s="12" t="s">
        <v>129</v>
      </c>
      <c r="C8722" s="12" t="s">
        <v>1093</v>
      </c>
      <c r="D8722" s="12" t="s">
        <v>2878</v>
      </c>
      <c r="E8722" s="11">
        <v>8216</v>
      </c>
      <c r="F8722" s="12"/>
      <c r="G8722" s="84" t="s">
        <v>3110</v>
      </c>
      <c r="H8722" s="13" t="s">
        <v>57</v>
      </c>
      <c r="I8722" s="2">
        <v>30000</v>
      </c>
      <c r="J8722" s="2">
        <v>0</v>
      </c>
      <c r="K8722" s="2">
        <v>0</v>
      </c>
      <c r="L8722" s="2">
        <f t="shared" si="7530"/>
        <v>0</v>
      </c>
      <c r="M8722" s="2"/>
      <c r="N8722" s="2"/>
      <c r="O8722" s="2"/>
      <c r="P8722" s="2">
        <f t="shared" si="7532"/>
        <v>0</v>
      </c>
      <c r="Q8722" s="2" t="str">
        <f t="shared" si="7512"/>
        <v>-</v>
      </c>
    </row>
    <row r="8723" spans="1:17" ht="22.5">
      <c r="A8723" s="13" t="s">
        <v>0</v>
      </c>
      <c r="B8723" s="13" t="s">
        <v>0</v>
      </c>
      <c r="C8723" s="13" t="s">
        <v>0</v>
      </c>
      <c r="D8723" s="13" t="s">
        <v>0</v>
      </c>
      <c r="E8723" s="13" t="s">
        <v>0</v>
      </c>
      <c r="F8723" s="13" t="s">
        <v>0</v>
      </c>
      <c r="G8723" s="84" t="s">
        <v>0</v>
      </c>
      <c r="H8723" s="24" t="s">
        <v>2887</v>
      </c>
      <c r="I8723" s="29">
        <v>8277396</v>
      </c>
      <c r="J8723" s="29">
        <f t="shared" ref="J8723:K8723" si="7554">SUM(J8717,J8712,J8688)</f>
        <v>6412396</v>
      </c>
      <c r="K8723" s="29">
        <f t="shared" si="7554"/>
        <v>3363302</v>
      </c>
      <c r="L8723" s="29">
        <f t="shared" si="7530"/>
        <v>1443600</v>
      </c>
      <c r="M8723" s="29">
        <f t="shared" ref="M8723:O8723" si="7555">SUM(M8717,M8712,M8688)</f>
        <v>481200</v>
      </c>
      <c r="N8723" s="29">
        <f t="shared" si="7555"/>
        <v>481200</v>
      </c>
      <c r="O8723" s="29">
        <f t="shared" si="7555"/>
        <v>481200</v>
      </c>
      <c r="P8723" s="29">
        <f t="shared" si="7532"/>
        <v>4806902</v>
      </c>
      <c r="Q8723" s="29">
        <f t="shared" si="7512"/>
        <v>74.962650466377937</v>
      </c>
    </row>
    <row r="8724" spans="1:17" ht="15.75" thickBot="1">
      <c r="A8724" s="13" t="s">
        <v>0</v>
      </c>
      <c r="B8724" s="13" t="s">
        <v>0</v>
      </c>
      <c r="C8724" s="13" t="s">
        <v>0</v>
      </c>
      <c r="D8724" s="13" t="s">
        <v>0</v>
      </c>
      <c r="E8724" s="13" t="s">
        <v>0</v>
      </c>
      <c r="F8724" s="13" t="s">
        <v>0</v>
      </c>
      <c r="G8724" s="84" t="s">
        <v>0</v>
      </c>
      <c r="H8724" s="18" t="s">
        <v>125</v>
      </c>
      <c r="I8724" s="3">
        <v>109</v>
      </c>
      <c r="J8724" s="3">
        <v>109</v>
      </c>
      <c r="K8724" s="3">
        <v>0</v>
      </c>
      <c r="L8724" s="3">
        <f t="shared" si="7530"/>
        <v>0</v>
      </c>
      <c r="M8724" s="3"/>
      <c r="N8724" s="3"/>
      <c r="O8724" s="3"/>
      <c r="P8724" s="3">
        <f t="shared" si="7532"/>
        <v>0</v>
      </c>
      <c r="Q8724" s="3">
        <f t="shared" si="7512"/>
        <v>0</v>
      </c>
    </row>
    <row r="8725" spans="1:17" ht="45.75" thickBot="1">
      <c r="A8725" s="109" t="s">
        <v>0</v>
      </c>
      <c r="B8725" s="109" t="s">
        <v>0</v>
      </c>
      <c r="C8725" s="109" t="s">
        <v>0</v>
      </c>
      <c r="D8725" s="109" t="s">
        <v>0</v>
      </c>
      <c r="E8725" s="109" t="s">
        <v>0</v>
      </c>
      <c r="F8725" s="109" t="s">
        <v>0</v>
      </c>
      <c r="G8725" s="121" t="s">
        <v>0</v>
      </c>
      <c r="H8725" s="1" t="s">
        <v>126</v>
      </c>
      <c r="I8725" s="1" t="s">
        <v>3016</v>
      </c>
      <c r="J8725" s="1" t="s">
        <v>3199</v>
      </c>
      <c r="K8725" s="1" t="s">
        <v>3198</v>
      </c>
      <c r="L8725" s="1" t="s">
        <v>3191</v>
      </c>
      <c r="M8725" s="1" t="s">
        <v>3193</v>
      </c>
      <c r="N8725" s="1" t="s">
        <v>3194</v>
      </c>
      <c r="O8725" s="1" t="s">
        <v>3195</v>
      </c>
      <c r="P8725" s="1" t="s">
        <v>3192</v>
      </c>
      <c r="Q8725" s="1" t="s">
        <v>3185</v>
      </c>
    </row>
    <row r="8726" spans="1:17">
      <c r="A8726" s="110"/>
      <c r="B8726" s="110"/>
      <c r="C8726" s="110"/>
      <c r="D8726" s="110"/>
      <c r="E8726" s="110"/>
      <c r="F8726" s="110"/>
      <c r="G8726" s="122"/>
      <c r="H8726" s="26" t="s">
        <v>0</v>
      </c>
      <c r="I8726" s="28">
        <v>1</v>
      </c>
      <c r="J8726" s="28">
        <v>2</v>
      </c>
      <c r="K8726" s="28">
        <v>3</v>
      </c>
      <c r="L8726" s="28" t="s">
        <v>3186</v>
      </c>
      <c r="M8726" s="28">
        <v>5</v>
      </c>
      <c r="N8726" s="28">
        <v>6</v>
      </c>
      <c r="O8726" s="28">
        <v>7</v>
      </c>
      <c r="P8726" s="28" t="s">
        <v>3187</v>
      </c>
      <c r="Q8726" s="28">
        <v>9</v>
      </c>
    </row>
    <row r="8727" spans="1:17">
      <c r="A8727" s="110"/>
      <c r="B8727" s="110"/>
      <c r="C8727" s="110"/>
      <c r="D8727" s="110"/>
      <c r="E8727" s="110"/>
      <c r="F8727" s="110"/>
      <c r="G8727" s="122"/>
      <c r="H8727" s="8" t="s">
        <v>2657</v>
      </c>
      <c r="I8727" s="9">
        <v>8277396</v>
      </c>
      <c r="J8727" s="9">
        <f t="shared" ref="J8727" si="7556">SUM(J8723)</f>
        <v>6412396</v>
      </c>
      <c r="K8727" s="9">
        <f t="shared" ref="K8727" si="7557">SUM(K8723)</f>
        <v>3363302</v>
      </c>
      <c r="L8727" s="9">
        <f t="shared" ref="L8727:L8728" si="7558">M8727+N8727+O8727</f>
        <v>1443600</v>
      </c>
      <c r="M8727" s="9">
        <f t="shared" ref="M8727:O8727" si="7559">SUM(M8723)</f>
        <v>481200</v>
      </c>
      <c r="N8727" s="9">
        <f t="shared" si="7559"/>
        <v>481200</v>
      </c>
      <c r="O8727" s="9">
        <f t="shared" si="7559"/>
        <v>481200</v>
      </c>
      <c r="P8727" s="9">
        <f t="shared" ref="P8727:P8728" si="7560">SUM(K8727+L8727)</f>
        <v>4806902</v>
      </c>
      <c r="Q8727" s="9">
        <f t="shared" si="7512"/>
        <v>74.962650466377937</v>
      </c>
    </row>
    <row r="8728" spans="1:17">
      <c r="A8728" s="110"/>
      <c r="B8728" s="110"/>
      <c r="C8728" s="110"/>
      <c r="D8728" s="110"/>
      <c r="E8728" s="110"/>
      <c r="F8728" s="110"/>
      <c r="G8728" s="122"/>
      <c r="H8728" s="10" t="s">
        <v>68</v>
      </c>
      <c r="I8728" s="9">
        <v>8277396</v>
      </c>
      <c r="J8728" s="9">
        <f t="shared" ref="J8728" si="7561">SUM(J8727)</f>
        <v>6412396</v>
      </c>
      <c r="K8728" s="9">
        <f t="shared" ref="K8728" si="7562">SUM(K8727)</f>
        <v>3363302</v>
      </c>
      <c r="L8728" s="9">
        <f t="shared" si="7558"/>
        <v>1443600</v>
      </c>
      <c r="M8728" s="9">
        <f t="shared" ref="M8728:O8728" si="7563">SUM(M8727)</f>
        <v>481200</v>
      </c>
      <c r="N8728" s="9">
        <f t="shared" si="7563"/>
        <v>481200</v>
      </c>
      <c r="O8728" s="9">
        <f t="shared" si="7563"/>
        <v>481200</v>
      </c>
      <c r="P8728" s="9">
        <f t="shared" si="7560"/>
        <v>4806902</v>
      </c>
      <c r="Q8728" s="9">
        <f t="shared" si="7512"/>
        <v>74.962650466377937</v>
      </c>
    </row>
    <row r="8729" spans="1:17" ht="15.75" thickBot="1">
      <c r="A8729" s="111"/>
      <c r="B8729" s="111"/>
      <c r="C8729" s="111"/>
      <c r="D8729" s="111"/>
      <c r="E8729" s="111"/>
      <c r="F8729" s="111"/>
      <c r="G8729" s="123"/>
      <c r="Q8729" t="str">
        <f t="shared" si="7512"/>
        <v>-</v>
      </c>
    </row>
    <row r="8730" spans="1:17" ht="45.75" thickBot="1">
      <c r="A8730" s="1" t="s">
        <v>82</v>
      </c>
      <c r="B8730" s="1" t="s">
        <v>83</v>
      </c>
      <c r="C8730" s="1" t="s">
        <v>84</v>
      </c>
      <c r="D8730" s="19" t="s">
        <v>0</v>
      </c>
      <c r="E8730" s="1" t="s">
        <v>85</v>
      </c>
      <c r="F8730" s="1" t="s">
        <v>86</v>
      </c>
      <c r="G8730" s="82" t="s">
        <v>87</v>
      </c>
      <c r="H8730" s="1" t="s">
        <v>1</v>
      </c>
      <c r="I8730" s="1" t="s">
        <v>3016</v>
      </c>
      <c r="J8730" s="1" t="s">
        <v>3199</v>
      </c>
      <c r="K8730" s="1" t="s">
        <v>3198</v>
      </c>
      <c r="L8730" s="1" t="s">
        <v>3191</v>
      </c>
      <c r="M8730" s="1" t="s">
        <v>3193</v>
      </c>
      <c r="N8730" s="1" t="s">
        <v>3194</v>
      </c>
      <c r="O8730" s="1" t="s">
        <v>3195</v>
      </c>
      <c r="P8730" s="1" t="s">
        <v>3192</v>
      </c>
      <c r="Q8730" s="1" t="s">
        <v>3185</v>
      </c>
    </row>
    <row r="8731" spans="1:17">
      <c r="A8731" s="20" t="s">
        <v>0</v>
      </c>
      <c r="B8731" s="20" t="s">
        <v>0</v>
      </c>
      <c r="C8731" s="20" t="s">
        <v>0</v>
      </c>
      <c r="D8731" s="21" t="s">
        <v>0</v>
      </c>
      <c r="E8731" s="21" t="s">
        <v>0</v>
      </c>
      <c r="F8731" s="22" t="s">
        <v>0</v>
      </c>
      <c r="G8731" s="83" t="s">
        <v>0</v>
      </c>
      <c r="H8731" s="23" t="s">
        <v>0</v>
      </c>
      <c r="I8731" s="28">
        <v>1</v>
      </c>
      <c r="J8731" s="28">
        <v>2</v>
      </c>
      <c r="K8731" s="28">
        <v>3</v>
      </c>
      <c r="L8731" s="28" t="s">
        <v>3186</v>
      </c>
      <c r="M8731" s="28">
        <v>5</v>
      </c>
      <c r="N8731" s="28">
        <v>6</v>
      </c>
      <c r="O8731" s="28">
        <v>7</v>
      </c>
      <c r="P8731" s="28" t="s">
        <v>3187</v>
      </c>
      <c r="Q8731" s="28">
        <v>9</v>
      </c>
    </row>
    <row r="8732" spans="1:17">
      <c r="A8732" s="17" t="s">
        <v>2624</v>
      </c>
      <c r="B8732" s="17" t="s">
        <v>129</v>
      </c>
      <c r="C8732" s="12" t="s">
        <v>1104</v>
      </c>
      <c r="D8732" s="12" t="s">
        <v>2888</v>
      </c>
      <c r="E8732" s="18" t="s">
        <v>0</v>
      </c>
      <c r="F8732" s="18" t="s">
        <v>0</v>
      </c>
      <c r="G8732" s="81" t="s">
        <v>0</v>
      </c>
      <c r="H8732" s="18" t="s">
        <v>2889</v>
      </c>
      <c r="I8732" s="11"/>
      <c r="J8732" s="11"/>
      <c r="K8732" s="11"/>
      <c r="L8732" s="11"/>
      <c r="M8732" s="11"/>
      <c r="N8732" s="11"/>
      <c r="O8732" s="11"/>
      <c r="P8732" s="11"/>
      <c r="Q8732" s="11" t="str">
        <f t="shared" si="7512"/>
        <v>-</v>
      </c>
    </row>
    <row r="8733" spans="1:17" ht="22.5">
      <c r="A8733" s="17" t="s">
        <v>0</v>
      </c>
      <c r="B8733" s="17" t="s">
        <v>0</v>
      </c>
      <c r="C8733" s="17" t="s">
        <v>0</v>
      </c>
      <c r="D8733" s="18" t="s">
        <v>0</v>
      </c>
      <c r="E8733" s="18" t="s">
        <v>0</v>
      </c>
      <c r="F8733" s="18" t="s">
        <v>0</v>
      </c>
      <c r="G8733" s="81" t="s">
        <v>0</v>
      </c>
      <c r="H8733" s="24" t="s">
        <v>27</v>
      </c>
      <c r="I8733" s="29">
        <v>4070932</v>
      </c>
      <c r="J8733" s="29">
        <f t="shared" ref="J8733" si="7564">SUM(J8734,J8742,J8744)</f>
        <v>3846868</v>
      </c>
      <c r="K8733" s="29">
        <f t="shared" ref="K8733" si="7565">SUM(K8734,K8742,K8744)</f>
        <v>2094137</v>
      </c>
      <c r="L8733" s="29">
        <f t="shared" ref="L8733:L8766" si="7566">M8733+N8733+O8733</f>
        <v>1022140</v>
      </c>
      <c r="M8733" s="29">
        <f t="shared" ref="M8733:O8733" si="7567">SUM(M8734,M8742,M8744)</f>
        <v>348067</v>
      </c>
      <c r="N8733" s="29">
        <f t="shared" si="7567"/>
        <v>338238</v>
      </c>
      <c r="O8733" s="29">
        <f t="shared" si="7567"/>
        <v>335835</v>
      </c>
      <c r="P8733" s="29">
        <f t="shared" ref="P8733:P8766" si="7568">SUM(K8733+L8733)</f>
        <v>3116277</v>
      </c>
      <c r="Q8733" s="29">
        <f t="shared" ref="Q8733:Q8796" si="7569">IF(J8733=0,"-",P8733/J8733*100)</f>
        <v>81.008160404776035</v>
      </c>
    </row>
    <row r="8734" spans="1:17">
      <c r="A8734" s="12" t="s">
        <v>2624</v>
      </c>
      <c r="B8734" s="12" t="s">
        <v>129</v>
      </c>
      <c r="C8734" s="12" t="s">
        <v>1104</v>
      </c>
      <c r="D8734" s="12" t="s">
        <v>2888</v>
      </c>
      <c r="E8734" s="18" t="s">
        <v>2</v>
      </c>
      <c r="F8734" s="18" t="s">
        <v>0</v>
      </c>
      <c r="G8734" s="81" t="s">
        <v>0</v>
      </c>
      <c r="H8734" s="18" t="s">
        <v>3</v>
      </c>
      <c r="I8734" s="3">
        <v>3393326</v>
      </c>
      <c r="J8734" s="3">
        <f t="shared" ref="J8734" si="7570">SUM(J8735:J8736)</f>
        <v>3323326</v>
      </c>
      <c r="K8734" s="3">
        <f t="shared" ref="K8734" si="7571">SUM(K8735:K8736)</f>
        <v>1764695</v>
      </c>
      <c r="L8734" s="3">
        <f t="shared" si="7566"/>
        <v>898205</v>
      </c>
      <c r="M8734" s="3">
        <f t="shared" ref="M8734:O8734" si="7572">SUM(M8735:M8736)</f>
        <v>299735</v>
      </c>
      <c r="N8734" s="3">
        <f t="shared" si="7572"/>
        <v>298735</v>
      </c>
      <c r="O8734" s="3">
        <f t="shared" si="7572"/>
        <v>299735</v>
      </c>
      <c r="P8734" s="3">
        <f t="shared" si="7568"/>
        <v>2662900</v>
      </c>
      <c r="Q8734" s="3">
        <f t="shared" si="7569"/>
        <v>80.127558957502202</v>
      </c>
    </row>
    <row r="8735" spans="1:17">
      <c r="A8735" s="12" t="s">
        <v>2624</v>
      </c>
      <c r="B8735" s="12" t="s">
        <v>129</v>
      </c>
      <c r="C8735" s="12" t="s">
        <v>1104</v>
      </c>
      <c r="D8735" s="12" t="s">
        <v>2888</v>
      </c>
      <c r="E8735" s="11">
        <v>6111</v>
      </c>
      <c r="F8735" s="12"/>
      <c r="G8735" s="84" t="s">
        <v>3110</v>
      </c>
      <c r="H8735" s="13" t="s">
        <v>4</v>
      </c>
      <c r="I8735" s="2">
        <v>3132484</v>
      </c>
      <c r="J8735" s="2">
        <v>3050585</v>
      </c>
      <c r="K8735" s="2">
        <v>1582639</v>
      </c>
      <c r="L8735" s="2">
        <f t="shared" si="7566"/>
        <v>830385</v>
      </c>
      <c r="M8735" s="2">
        <v>276795</v>
      </c>
      <c r="N8735" s="2">
        <v>276795</v>
      </c>
      <c r="O8735" s="2">
        <v>276795</v>
      </c>
      <c r="P8735" s="2">
        <f t="shared" si="7568"/>
        <v>2413024</v>
      </c>
      <c r="Q8735" s="2">
        <f t="shared" si="7569"/>
        <v>79.100369273434438</v>
      </c>
    </row>
    <row r="8736" spans="1:17">
      <c r="A8736" s="17" t="s">
        <v>2624</v>
      </c>
      <c r="B8736" s="17" t="s">
        <v>129</v>
      </c>
      <c r="C8736" s="17" t="s">
        <v>1104</v>
      </c>
      <c r="D8736" s="17" t="s">
        <v>2888</v>
      </c>
      <c r="E8736" s="17" t="s">
        <v>91</v>
      </c>
      <c r="F8736" s="12" t="s">
        <v>0</v>
      </c>
      <c r="G8736" s="84" t="s">
        <v>0</v>
      </c>
      <c r="H8736" s="18" t="s">
        <v>5</v>
      </c>
      <c r="I8736" s="3">
        <v>260842</v>
      </c>
      <c r="J8736" s="3">
        <f t="shared" ref="J8736:K8736" si="7573">SUM(J8737:J8741)</f>
        <v>272741</v>
      </c>
      <c r="K8736" s="3">
        <f t="shared" si="7573"/>
        <v>182056</v>
      </c>
      <c r="L8736" s="3">
        <f t="shared" si="7566"/>
        <v>67820</v>
      </c>
      <c r="M8736" s="3">
        <f t="shared" ref="M8736:O8736" si="7574">SUM(M8737:M8741)</f>
        <v>22940</v>
      </c>
      <c r="N8736" s="3">
        <f t="shared" si="7574"/>
        <v>21940</v>
      </c>
      <c r="O8736" s="3">
        <f t="shared" si="7574"/>
        <v>22940</v>
      </c>
      <c r="P8736" s="3">
        <f t="shared" si="7568"/>
        <v>249876</v>
      </c>
      <c r="Q8736" s="3">
        <f t="shared" si="7569"/>
        <v>91.61658863170554</v>
      </c>
    </row>
    <row r="8737" spans="1:17">
      <c r="A8737" s="12" t="s">
        <v>2624</v>
      </c>
      <c r="B8737" s="12" t="s">
        <v>129</v>
      </c>
      <c r="C8737" s="12" t="s">
        <v>1104</v>
      </c>
      <c r="D8737" s="12" t="s">
        <v>2888</v>
      </c>
      <c r="E8737" s="11">
        <v>6112</v>
      </c>
      <c r="F8737" s="12" t="s">
        <v>2890</v>
      </c>
      <c r="G8737" s="84" t="s">
        <v>3110</v>
      </c>
      <c r="H8737" s="13" t="s">
        <v>9</v>
      </c>
      <c r="I8737" s="2">
        <v>36500</v>
      </c>
      <c r="J8737" s="2">
        <v>36500</v>
      </c>
      <c r="K8737" s="2">
        <v>19157</v>
      </c>
      <c r="L8737" s="2">
        <f t="shared" si="7566"/>
        <v>9500</v>
      </c>
      <c r="M8737" s="2">
        <v>3500</v>
      </c>
      <c r="N8737" s="2">
        <v>2500</v>
      </c>
      <c r="O8737" s="2">
        <v>3500</v>
      </c>
      <c r="P8737" s="2">
        <f t="shared" si="7568"/>
        <v>28657</v>
      </c>
      <c r="Q8737" s="2">
        <f t="shared" si="7569"/>
        <v>78.512328767123279</v>
      </c>
    </row>
    <row r="8738" spans="1:17">
      <c r="A8738" s="12" t="s">
        <v>2624</v>
      </c>
      <c r="B8738" s="12" t="s">
        <v>129</v>
      </c>
      <c r="C8738" s="12" t="s">
        <v>1104</v>
      </c>
      <c r="D8738" s="12" t="s">
        <v>2888</v>
      </c>
      <c r="E8738" s="11">
        <v>6112</v>
      </c>
      <c r="F8738" s="12" t="s">
        <v>2891</v>
      </c>
      <c r="G8738" s="84" t="s">
        <v>3110</v>
      </c>
      <c r="H8738" s="13" t="s">
        <v>10</v>
      </c>
      <c r="I8738" s="2">
        <v>177860</v>
      </c>
      <c r="J8738" s="2">
        <v>177860</v>
      </c>
      <c r="K8738" s="2">
        <v>104518</v>
      </c>
      <c r="L8738" s="2">
        <f t="shared" si="7566"/>
        <v>58320</v>
      </c>
      <c r="M8738" s="2">
        <v>19440</v>
      </c>
      <c r="N8738" s="2">
        <v>19440</v>
      </c>
      <c r="O8738" s="2">
        <v>19440</v>
      </c>
      <c r="P8738" s="2">
        <f t="shared" si="7568"/>
        <v>162838</v>
      </c>
      <c r="Q8738" s="2">
        <f t="shared" si="7569"/>
        <v>91.554031260542004</v>
      </c>
    </row>
    <row r="8739" spans="1:17">
      <c r="A8739" s="12" t="s">
        <v>2624</v>
      </c>
      <c r="B8739" s="12" t="s">
        <v>129</v>
      </c>
      <c r="C8739" s="12" t="s">
        <v>1104</v>
      </c>
      <c r="D8739" s="12" t="s">
        <v>2888</v>
      </c>
      <c r="E8739" s="11">
        <v>6112</v>
      </c>
      <c r="F8739" s="12" t="s">
        <v>2892</v>
      </c>
      <c r="G8739" s="84" t="s">
        <v>3110</v>
      </c>
      <c r="H8739" s="13" t="s">
        <v>7</v>
      </c>
      <c r="I8739" s="2">
        <v>31482</v>
      </c>
      <c r="J8739" s="2">
        <v>43381</v>
      </c>
      <c r="K8739" s="2">
        <v>43381</v>
      </c>
      <c r="L8739" s="2">
        <f t="shared" si="7566"/>
        <v>0</v>
      </c>
      <c r="M8739" s="2"/>
      <c r="N8739" s="2"/>
      <c r="O8739" s="2"/>
      <c r="P8739" s="2">
        <f t="shared" si="7568"/>
        <v>43381</v>
      </c>
      <c r="Q8739" s="2">
        <f t="shared" si="7569"/>
        <v>100</v>
      </c>
    </row>
    <row r="8740" spans="1:17">
      <c r="A8740" s="12" t="s">
        <v>2624</v>
      </c>
      <c r="B8740" s="12" t="s">
        <v>129</v>
      </c>
      <c r="C8740" s="12" t="s">
        <v>1104</v>
      </c>
      <c r="D8740" s="12" t="s">
        <v>2888</v>
      </c>
      <c r="E8740" s="11">
        <v>6112</v>
      </c>
      <c r="F8740" s="12" t="s">
        <v>2893</v>
      </c>
      <c r="G8740" s="84" t="s">
        <v>3110</v>
      </c>
      <c r="H8740" s="13" t="s">
        <v>8</v>
      </c>
      <c r="I8740" s="2">
        <v>0</v>
      </c>
      <c r="J8740" s="2">
        <v>0</v>
      </c>
      <c r="K8740" s="2">
        <v>0</v>
      </c>
      <c r="L8740" s="2">
        <f t="shared" si="7566"/>
        <v>0</v>
      </c>
      <c r="M8740" s="2"/>
      <c r="N8740" s="2"/>
      <c r="O8740" s="2"/>
      <c r="P8740" s="2">
        <f t="shared" si="7568"/>
        <v>0</v>
      </c>
      <c r="Q8740" s="2" t="str">
        <f t="shared" si="7569"/>
        <v>-</v>
      </c>
    </row>
    <row r="8741" spans="1:17">
      <c r="A8741" s="12" t="s">
        <v>2624</v>
      </c>
      <c r="B8741" s="12" t="s">
        <v>129</v>
      </c>
      <c r="C8741" s="12" t="s">
        <v>1104</v>
      </c>
      <c r="D8741" s="12" t="s">
        <v>2888</v>
      </c>
      <c r="E8741" s="11">
        <v>6112</v>
      </c>
      <c r="F8741" s="12" t="s">
        <v>2894</v>
      </c>
      <c r="G8741" s="84" t="s">
        <v>3110</v>
      </c>
      <c r="H8741" s="13" t="s">
        <v>6</v>
      </c>
      <c r="I8741" s="2">
        <v>15000</v>
      </c>
      <c r="J8741" s="2">
        <v>15000</v>
      </c>
      <c r="K8741" s="2">
        <v>15000</v>
      </c>
      <c r="L8741" s="2">
        <f t="shared" si="7566"/>
        <v>0</v>
      </c>
      <c r="M8741" s="2"/>
      <c r="N8741" s="2"/>
      <c r="O8741" s="2"/>
      <c r="P8741" s="2">
        <f t="shared" si="7568"/>
        <v>15000</v>
      </c>
      <c r="Q8741" s="2">
        <f t="shared" si="7569"/>
        <v>100</v>
      </c>
    </row>
    <row r="8742" spans="1:17">
      <c r="A8742" s="12" t="s">
        <v>2624</v>
      </c>
      <c r="B8742" s="12" t="s">
        <v>129</v>
      </c>
      <c r="C8742" s="12" t="s">
        <v>1104</v>
      </c>
      <c r="D8742" s="12" t="s">
        <v>2888</v>
      </c>
      <c r="E8742" s="18" t="s">
        <v>13</v>
      </c>
      <c r="F8742" s="18" t="s">
        <v>0</v>
      </c>
      <c r="G8742" s="81" t="s">
        <v>0</v>
      </c>
      <c r="H8742" s="18" t="s">
        <v>14</v>
      </c>
      <c r="I8742" s="3">
        <v>342611</v>
      </c>
      <c r="J8742" s="3">
        <f t="shared" ref="J8742:K8742" si="7575">SUM(J8743)</f>
        <v>322611</v>
      </c>
      <c r="K8742" s="3">
        <f t="shared" si="7575"/>
        <v>166179</v>
      </c>
      <c r="L8742" s="3">
        <f t="shared" si="7566"/>
        <v>87189</v>
      </c>
      <c r="M8742" s="3">
        <f t="shared" ref="M8742:O8742" si="7576">SUM(M8743)</f>
        <v>29063</v>
      </c>
      <c r="N8742" s="3">
        <f t="shared" si="7576"/>
        <v>29063</v>
      </c>
      <c r="O8742" s="3">
        <f t="shared" si="7576"/>
        <v>29063</v>
      </c>
      <c r="P8742" s="3">
        <f t="shared" si="7568"/>
        <v>253368</v>
      </c>
      <c r="Q8742" s="3">
        <f t="shared" si="7569"/>
        <v>78.536689697499469</v>
      </c>
    </row>
    <row r="8743" spans="1:17">
      <c r="A8743" s="12" t="s">
        <v>2624</v>
      </c>
      <c r="B8743" s="12" t="s">
        <v>129</v>
      </c>
      <c r="C8743" s="12" t="s">
        <v>1104</v>
      </c>
      <c r="D8743" s="12" t="s">
        <v>2888</v>
      </c>
      <c r="E8743" s="11">
        <v>6121</v>
      </c>
      <c r="F8743" s="12"/>
      <c r="G8743" s="84" t="s">
        <v>3110</v>
      </c>
      <c r="H8743" s="13" t="s">
        <v>15</v>
      </c>
      <c r="I8743" s="2">
        <v>342611</v>
      </c>
      <c r="J8743" s="2">
        <v>322611</v>
      </c>
      <c r="K8743" s="2">
        <v>166179</v>
      </c>
      <c r="L8743" s="2">
        <f t="shared" si="7566"/>
        <v>87189</v>
      </c>
      <c r="M8743" s="2">
        <v>29063</v>
      </c>
      <c r="N8743" s="2">
        <v>29063</v>
      </c>
      <c r="O8743" s="2">
        <v>29063</v>
      </c>
      <c r="P8743" s="2">
        <f t="shared" si="7568"/>
        <v>253368</v>
      </c>
      <c r="Q8743" s="2">
        <f t="shared" si="7569"/>
        <v>78.536689697499469</v>
      </c>
    </row>
    <row r="8744" spans="1:17">
      <c r="A8744" s="12" t="s">
        <v>2624</v>
      </c>
      <c r="B8744" s="12" t="s">
        <v>129</v>
      </c>
      <c r="C8744" s="12" t="s">
        <v>1104</v>
      </c>
      <c r="D8744" s="12" t="s">
        <v>2888</v>
      </c>
      <c r="E8744" s="18" t="s">
        <v>16</v>
      </c>
      <c r="F8744" s="18" t="s">
        <v>0</v>
      </c>
      <c r="G8744" s="81" t="s">
        <v>0</v>
      </c>
      <c r="H8744" s="18" t="s">
        <v>17</v>
      </c>
      <c r="I8744" s="3">
        <v>334995</v>
      </c>
      <c r="J8744" s="3">
        <f t="shared" ref="J8744:K8744" si="7577">SUM(J8745:J8753)</f>
        <v>200931</v>
      </c>
      <c r="K8744" s="3">
        <f t="shared" si="7577"/>
        <v>163263</v>
      </c>
      <c r="L8744" s="3">
        <f t="shared" si="7566"/>
        <v>36746</v>
      </c>
      <c r="M8744" s="3">
        <f t="shared" ref="M8744:O8744" si="7578">SUM(M8745:M8753)</f>
        <v>19269</v>
      </c>
      <c r="N8744" s="3">
        <f t="shared" si="7578"/>
        <v>10440</v>
      </c>
      <c r="O8744" s="3">
        <f t="shared" si="7578"/>
        <v>7037</v>
      </c>
      <c r="P8744" s="3">
        <f t="shared" si="7568"/>
        <v>200009</v>
      </c>
      <c r="Q8744" s="3">
        <f t="shared" si="7569"/>
        <v>99.541136011864779</v>
      </c>
    </row>
    <row r="8745" spans="1:17">
      <c r="A8745" s="12" t="s">
        <v>2624</v>
      </c>
      <c r="B8745" s="12" t="s">
        <v>129</v>
      </c>
      <c r="C8745" s="12" t="s">
        <v>1104</v>
      </c>
      <c r="D8745" s="12" t="s">
        <v>2888</v>
      </c>
      <c r="E8745" s="11">
        <v>6131</v>
      </c>
      <c r="F8745" s="12"/>
      <c r="G8745" s="84" t="s">
        <v>3110</v>
      </c>
      <c r="H8745" s="13" t="s">
        <v>18</v>
      </c>
      <c r="I8745" s="2">
        <v>9000</v>
      </c>
      <c r="J8745" s="2">
        <v>0</v>
      </c>
      <c r="K8745" s="2">
        <v>0</v>
      </c>
      <c r="L8745" s="2">
        <f t="shared" si="7566"/>
        <v>0</v>
      </c>
      <c r="M8745" s="2"/>
      <c r="N8745" s="2"/>
      <c r="O8745" s="2"/>
      <c r="P8745" s="2">
        <f t="shared" si="7568"/>
        <v>0</v>
      </c>
      <c r="Q8745" s="2" t="str">
        <f t="shared" si="7569"/>
        <v>-</v>
      </c>
    </row>
    <row r="8746" spans="1:17">
      <c r="A8746" s="12" t="s">
        <v>2624</v>
      </c>
      <c r="B8746" s="12" t="s">
        <v>129</v>
      </c>
      <c r="C8746" s="12" t="s">
        <v>1104</v>
      </c>
      <c r="D8746" s="12" t="s">
        <v>2888</v>
      </c>
      <c r="E8746" s="11">
        <v>6132</v>
      </c>
      <c r="F8746" s="12"/>
      <c r="G8746" s="84" t="s">
        <v>3110</v>
      </c>
      <c r="H8746" s="13" t="s">
        <v>19</v>
      </c>
      <c r="I8746" s="2">
        <v>121440</v>
      </c>
      <c r="J8746" s="2">
        <v>121440</v>
      </c>
      <c r="K8746" s="2">
        <v>110000</v>
      </c>
      <c r="L8746" s="2">
        <f t="shared" si="7566"/>
        <v>11440</v>
      </c>
      <c r="M8746" s="2">
        <v>8000</v>
      </c>
      <c r="N8746" s="2">
        <v>3440</v>
      </c>
      <c r="O8746" s="2"/>
      <c r="P8746" s="2">
        <f t="shared" si="7568"/>
        <v>121440</v>
      </c>
      <c r="Q8746" s="2">
        <f t="shared" si="7569"/>
        <v>100</v>
      </c>
    </row>
    <row r="8747" spans="1:17">
      <c r="A8747" s="12" t="s">
        <v>2624</v>
      </c>
      <c r="B8747" s="12" t="s">
        <v>129</v>
      </c>
      <c r="C8747" s="12" t="s">
        <v>1104</v>
      </c>
      <c r="D8747" s="12" t="s">
        <v>2888</v>
      </c>
      <c r="E8747" s="11">
        <v>6133</v>
      </c>
      <c r="F8747" s="12"/>
      <c r="G8747" s="84" t="s">
        <v>3110</v>
      </c>
      <c r="H8747" s="13" t="s">
        <v>20</v>
      </c>
      <c r="I8747" s="2">
        <v>17422</v>
      </c>
      <c r="J8747" s="2">
        <v>17422</v>
      </c>
      <c r="K8747" s="2">
        <v>15000</v>
      </c>
      <c r="L8747" s="2">
        <f t="shared" si="7566"/>
        <v>1500</v>
      </c>
      <c r="M8747" s="2">
        <v>500</v>
      </c>
      <c r="N8747" s="2">
        <v>500</v>
      </c>
      <c r="O8747" s="2">
        <v>500</v>
      </c>
      <c r="P8747" s="2">
        <f t="shared" si="7568"/>
        <v>16500</v>
      </c>
      <c r="Q8747" s="2">
        <f t="shared" si="7569"/>
        <v>94.707840661232922</v>
      </c>
    </row>
    <row r="8748" spans="1:17">
      <c r="A8748" s="12" t="s">
        <v>2624</v>
      </c>
      <c r="B8748" s="12" t="s">
        <v>129</v>
      </c>
      <c r="C8748" s="12" t="s">
        <v>1104</v>
      </c>
      <c r="D8748" s="12" t="s">
        <v>2888</v>
      </c>
      <c r="E8748" s="11">
        <v>6134</v>
      </c>
      <c r="F8748" s="12"/>
      <c r="G8748" s="84" t="s">
        <v>3110</v>
      </c>
      <c r="H8748" s="13" t="s">
        <v>21</v>
      </c>
      <c r="I8748" s="2">
        <v>30000</v>
      </c>
      <c r="J8748" s="2">
        <v>10000</v>
      </c>
      <c r="K8748" s="2">
        <v>10000</v>
      </c>
      <c r="L8748" s="2">
        <f t="shared" si="7566"/>
        <v>0</v>
      </c>
      <c r="M8748" s="2"/>
      <c r="N8748" s="2"/>
      <c r="O8748" s="2"/>
      <c r="P8748" s="2">
        <f t="shared" si="7568"/>
        <v>10000</v>
      </c>
      <c r="Q8748" s="2">
        <f t="shared" si="7569"/>
        <v>100</v>
      </c>
    </row>
    <row r="8749" spans="1:17">
      <c r="A8749" s="12" t="s">
        <v>2624</v>
      </c>
      <c r="B8749" s="12" t="s">
        <v>129</v>
      </c>
      <c r="C8749" s="12" t="s">
        <v>1104</v>
      </c>
      <c r="D8749" s="12" t="s">
        <v>2888</v>
      </c>
      <c r="E8749" s="11">
        <v>6135</v>
      </c>
      <c r="F8749" s="12"/>
      <c r="G8749" s="84" t="s">
        <v>3110</v>
      </c>
      <c r="H8749" s="13" t="s">
        <v>22</v>
      </c>
      <c r="I8749" s="2">
        <v>400</v>
      </c>
      <c r="J8749" s="2">
        <v>0</v>
      </c>
      <c r="K8749" s="2">
        <v>0</v>
      </c>
      <c r="L8749" s="2">
        <f t="shared" si="7566"/>
        <v>0</v>
      </c>
      <c r="M8749" s="2"/>
      <c r="N8749" s="2"/>
      <c r="O8749" s="2"/>
      <c r="P8749" s="2">
        <f t="shared" si="7568"/>
        <v>0</v>
      </c>
      <c r="Q8749" s="2" t="str">
        <f t="shared" si="7569"/>
        <v>-</v>
      </c>
    </row>
    <row r="8750" spans="1:17">
      <c r="A8750" s="12" t="s">
        <v>2624</v>
      </c>
      <c r="B8750" s="12" t="s">
        <v>129</v>
      </c>
      <c r="C8750" s="12" t="s">
        <v>1104</v>
      </c>
      <c r="D8750" s="12" t="s">
        <v>2888</v>
      </c>
      <c r="E8750" s="11">
        <v>6136</v>
      </c>
      <c r="F8750" s="12"/>
      <c r="G8750" s="84" t="s">
        <v>3110</v>
      </c>
      <c r="H8750" s="13" t="s">
        <v>23</v>
      </c>
      <c r="I8750" s="2">
        <v>500</v>
      </c>
      <c r="J8750" s="2">
        <v>0</v>
      </c>
      <c r="K8750" s="2">
        <v>0</v>
      </c>
      <c r="L8750" s="2">
        <f t="shared" si="7566"/>
        <v>0</v>
      </c>
      <c r="M8750" s="2"/>
      <c r="N8750" s="2"/>
      <c r="O8750" s="2"/>
      <c r="P8750" s="2">
        <f t="shared" si="7568"/>
        <v>0</v>
      </c>
      <c r="Q8750" s="2" t="str">
        <f t="shared" si="7569"/>
        <v>-</v>
      </c>
    </row>
    <row r="8751" spans="1:17">
      <c r="A8751" s="12" t="s">
        <v>2624</v>
      </c>
      <c r="B8751" s="12" t="s">
        <v>129</v>
      </c>
      <c r="C8751" s="12" t="s">
        <v>1104</v>
      </c>
      <c r="D8751" s="12" t="s">
        <v>2888</v>
      </c>
      <c r="E8751" s="11">
        <v>6137</v>
      </c>
      <c r="F8751" s="12"/>
      <c r="G8751" s="84" t="s">
        <v>3110</v>
      </c>
      <c r="H8751" s="13" t="s">
        <v>24</v>
      </c>
      <c r="I8751" s="2">
        <v>42269</v>
      </c>
      <c r="J8751" s="2">
        <v>22269</v>
      </c>
      <c r="K8751" s="2">
        <v>13000</v>
      </c>
      <c r="L8751" s="2">
        <f t="shared" si="7566"/>
        <v>9269</v>
      </c>
      <c r="M8751" s="2">
        <v>4269</v>
      </c>
      <c r="N8751" s="2">
        <v>0</v>
      </c>
      <c r="O8751" s="2">
        <v>5000</v>
      </c>
      <c r="P8751" s="2">
        <f t="shared" si="7568"/>
        <v>22269</v>
      </c>
      <c r="Q8751" s="2">
        <f t="shared" si="7569"/>
        <v>100</v>
      </c>
    </row>
    <row r="8752" spans="1:17">
      <c r="A8752" s="12" t="s">
        <v>2624</v>
      </c>
      <c r="B8752" s="12" t="s">
        <v>129</v>
      </c>
      <c r="C8752" s="12" t="s">
        <v>1104</v>
      </c>
      <c r="D8752" s="12" t="s">
        <v>2888</v>
      </c>
      <c r="E8752" s="11">
        <v>6138</v>
      </c>
      <c r="F8752" s="12"/>
      <c r="G8752" s="84" t="s">
        <v>3110</v>
      </c>
      <c r="H8752" s="13" t="s">
        <v>25</v>
      </c>
      <c r="I8752" s="2">
        <v>5000</v>
      </c>
      <c r="J8752" s="2">
        <v>0</v>
      </c>
      <c r="K8752" s="2">
        <v>0</v>
      </c>
      <c r="L8752" s="2">
        <f t="shared" si="7566"/>
        <v>0</v>
      </c>
      <c r="M8752" s="2"/>
      <c r="N8752" s="2"/>
      <c r="O8752" s="2"/>
      <c r="P8752" s="2">
        <f t="shared" si="7568"/>
        <v>0</v>
      </c>
      <c r="Q8752" s="2" t="str">
        <f t="shared" si="7569"/>
        <v>-</v>
      </c>
    </row>
    <row r="8753" spans="1:17">
      <c r="A8753" s="17" t="s">
        <v>2624</v>
      </c>
      <c r="B8753" s="17" t="s">
        <v>129</v>
      </c>
      <c r="C8753" s="17" t="s">
        <v>1104</v>
      </c>
      <c r="D8753" s="17" t="s">
        <v>2888</v>
      </c>
      <c r="E8753" s="17" t="s">
        <v>99</v>
      </c>
      <c r="F8753" s="12" t="s">
        <v>0</v>
      </c>
      <c r="G8753" s="84" t="s">
        <v>0</v>
      </c>
      <c r="H8753" s="18" t="s">
        <v>26</v>
      </c>
      <c r="I8753" s="3">
        <v>108964</v>
      </c>
      <c r="J8753" s="3">
        <f t="shared" ref="J8753:K8753" si="7579">SUM(J8754:J8757)</f>
        <v>29800</v>
      </c>
      <c r="K8753" s="3">
        <f t="shared" si="7579"/>
        <v>15263</v>
      </c>
      <c r="L8753" s="3">
        <f t="shared" si="7566"/>
        <v>14537</v>
      </c>
      <c r="M8753" s="3">
        <f t="shared" ref="M8753:O8753" si="7580">SUM(M8754:M8757)</f>
        <v>6500</v>
      </c>
      <c r="N8753" s="3">
        <f t="shared" si="7580"/>
        <v>6500</v>
      </c>
      <c r="O8753" s="3">
        <f t="shared" si="7580"/>
        <v>1537</v>
      </c>
      <c r="P8753" s="3">
        <f t="shared" si="7568"/>
        <v>29800</v>
      </c>
      <c r="Q8753" s="3">
        <f t="shared" si="7569"/>
        <v>100</v>
      </c>
    </row>
    <row r="8754" spans="1:17">
      <c r="A8754" s="12" t="s">
        <v>2624</v>
      </c>
      <c r="B8754" s="12" t="s">
        <v>129</v>
      </c>
      <c r="C8754" s="12" t="s">
        <v>1104</v>
      </c>
      <c r="D8754" s="12" t="s">
        <v>2888</v>
      </c>
      <c r="E8754" s="11">
        <v>6139</v>
      </c>
      <c r="F8754" s="12"/>
      <c r="G8754" s="84" t="s">
        <v>3110</v>
      </c>
      <c r="H8754" s="13" t="s">
        <v>26</v>
      </c>
      <c r="I8754" s="2">
        <v>74164</v>
      </c>
      <c r="J8754" s="2">
        <v>21000</v>
      </c>
      <c r="K8754" s="2">
        <v>10500</v>
      </c>
      <c r="L8754" s="2">
        <f t="shared" si="7566"/>
        <v>10500</v>
      </c>
      <c r="M8754" s="2">
        <v>4500</v>
      </c>
      <c r="N8754" s="2">
        <v>4500</v>
      </c>
      <c r="O8754" s="2">
        <v>1500</v>
      </c>
      <c r="P8754" s="2">
        <f t="shared" si="7568"/>
        <v>21000</v>
      </c>
      <c r="Q8754" s="2">
        <f t="shared" si="7569"/>
        <v>100</v>
      </c>
    </row>
    <row r="8755" spans="1:17">
      <c r="A8755" s="12" t="s">
        <v>2624</v>
      </c>
      <c r="B8755" s="12" t="s">
        <v>129</v>
      </c>
      <c r="C8755" s="12" t="s">
        <v>1104</v>
      </c>
      <c r="D8755" s="12" t="s">
        <v>2888</v>
      </c>
      <c r="E8755" s="11">
        <v>6139</v>
      </c>
      <c r="F8755" s="12" t="s">
        <v>2895</v>
      </c>
      <c r="G8755" s="84" t="s">
        <v>3110</v>
      </c>
      <c r="H8755" s="13" t="s">
        <v>108</v>
      </c>
      <c r="I8755" s="2">
        <v>9800</v>
      </c>
      <c r="J8755" s="2">
        <v>8800</v>
      </c>
      <c r="K8755" s="2">
        <v>4763</v>
      </c>
      <c r="L8755" s="2">
        <f t="shared" si="7566"/>
        <v>4037</v>
      </c>
      <c r="M8755" s="2">
        <v>2000</v>
      </c>
      <c r="N8755" s="2">
        <v>2000</v>
      </c>
      <c r="O8755" s="2">
        <v>37</v>
      </c>
      <c r="P8755" s="2">
        <f t="shared" si="7568"/>
        <v>8800</v>
      </c>
      <c r="Q8755" s="2">
        <f t="shared" si="7569"/>
        <v>100</v>
      </c>
    </row>
    <row r="8756" spans="1:17" ht="22.5">
      <c r="A8756" s="12" t="s">
        <v>2624</v>
      </c>
      <c r="B8756" s="12" t="s">
        <v>129</v>
      </c>
      <c r="C8756" s="12" t="s">
        <v>1104</v>
      </c>
      <c r="D8756" s="12" t="s">
        <v>2888</v>
      </c>
      <c r="E8756" s="11">
        <v>6139</v>
      </c>
      <c r="F8756" s="12" t="s">
        <v>2896</v>
      </c>
      <c r="G8756" s="84" t="s">
        <v>3110</v>
      </c>
      <c r="H8756" s="13" t="s">
        <v>114</v>
      </c>
      <c r="I8756" s="2">
        <v>5000</v>
      </c>
      <c r="J8756" s="2">
        <v>0</v>
      </c>
      <c r="K8756" s="2">
        <v>0</v>
      </c>
      <c r="L8756" s="2">
        <f t="shared" si="7566"/>
        <v>0</v>
      </c>
      <c r="M8756" s="2"/>
      <c r="N8756" s="2"/>
      <c r="O8756" s="2"/>
      <c r="P8756" s="2">
        <f t="shared" si="7568"/>
        <v>0</v>
      </c>
      <c r="Q8756" s="2" t="str">
        <f t="shared" si="7569"/>
        <v>-</v>
      </c>
    </row>
    <row r="8757" spans="1:17">
      <c r="A8757" s="12" t="s">
        <v>2624</v>
      </c>
      <c r="B8757" s="12" t="s">
        <v>129</v>
      </c>
      <c r="C8757" s="12" t="s">
        <v>1104</v>
      </c>
      <c r="D8757" s="12" t="s">
        <v>2888</v>
      </c>
      <c r="E8757" s="11">
        <v>6139</v>
      </c>
      <c r="F8757" s="12" t="s">
        <v>2897</v>
      </c>
      <c r="G8757" s="84" t="s">
        <v>3110</v>
      </c>
      <c r="H8757" s="13" t="s">
        <v>2799</v>
      </c>
      <c r="I8757" s="2">
        <v>20000</v>
      </c>
      <c r="J8757" s="2">
        <v>0</v>
      </c>
      <c r="K8757" s="2">
        <v>0</v>
      </c>
      <c r="L8757" s="2">
        <f t="shared" si="7566"/>
        <v>0</v>
      </c>
      <c r="M8757" s="2"/>
      <c r="N8757" s="2"/>
      <c r="O8757" s="2"/>
      <c r="P8757" s="2">
        <f t="shared" si="7568"/>
        <v>0</v>
      </c>
      <c r="Q8757" s="2" t="str">
        <f t="shared" si="7569"/>
        <v>-</v>
      </c>
    </row>
    <row r="8758" spans="1:17" ht="22.5">
      <c r="A8758" s="17" t="s">
        <v>0</v>
      </c>
      <c r="B8758" s="17" t="s">
        <v>0</v>
      </c>
      <c r="C8758" s="17" t="s">
        <v>0</v>
      </c>
      <c r="D8758" s="18" t="s">
        <v>0</v>
      </c>
      <c r="E8758" s="18" t="s">
        <v>0</v>
      </c>
      <c r="F8758" s="18" t="s">
        <v>0</v>
      </c>
      <c r="G8758" s="81" t="s">
        <v>0</v>
      </c>
      <c r="H8758" s="24" t="s">
        <v>36</v>
      </c>
      <c r="I8758" s="29">
        <v>16000</v>
      </c>
      <c r="J8758" s="29">
        <f t="shared" ref="J8758:K8758" si="7581">SUM(J8759)</f>
        <v>0</v>
      </c>
      <c r="K8758" s="29">
        <f t="shared" si="7581"/>
        <v>0</v>
      </c>
      <c r="L8758" s="29">
        <f t="shared" si="7566"/>
        <v>0</v>
      </c>
      <c r="M8758" s="29">
        <f t="shared" ref="M8758:O8758" si="7582">SUM(M8759)</f>
        <v>0</v>
      </c>
      <c r="N8758" s="29">
        <f t="shared" si="7582"/>
        <v>0</v>
      </c>
      <c r="O8758" s="29">
        <f t="shared" si="7582"/>
        <v>0</v>
      </c>
      <c r="P8758" s="29">
        <f t="shared" si="7568"/>
        <v>0</v>
      </c>
      <c r="Q8758" s="29" t="str">
        <f t="shared" si="7569"/>
        <v>-</v>
      </c>
    </row>
    <row r="8759" spans="1:17">
      <c r="A8759" s="12" t="s">
        <v>2624</v>
      </c>
      <c r="B8759" s="12" t="s">
        <v>129</v>
      </c>
      <c r="C8759" s="12" t="s">
        <v>1104</v>
      </c>
      <c r="D8759" s="12" t="s">
        <v>2888</v>
      </c>
      <c r="E8759" s="18" t="s">
        <v>28</v>
      </c>
      <c r="F8759" s="18" t="s">
        <v>0</v>
      </c>
      <c r="G8759" s="81" t="s">
        <v>0</v>
      </c>
      <c r="H8759" s="18" t="s">
        <v>29</v>
      </c>
      <c r="I8759" s="3">
        <v>16000</v>
      </c>
      <c r="J8759" s="3">
        <f t="shared" ref="J8759" si="7583">SUM(J8760:J8761)</f>
        <v>0</v>
      </c>
      <c r="K8759" s="3">
        <f t="shared" ref="K8759" si="7584">SUM(K8760:K8761)</f>
        <v>0</v>
      </c>
      <c r="L8759" s="3">
        <f t="shared" si="7566"/>
        <v>0</v>
      </c>
      <c r="M8759" s="3">
        <f t="shared" ref="M8759:O8759" si="7585">SUM(M8760:M8761)</f>
        <v>0</v>
      </c>
      <c r="N8759" s="3">
        <f t="shared" si="7585"/>
        <v>0</v>
      </c>
      <c r="O8759" s="3">
        <f t="shared" si="7585"/>
        <v>0</v>
      </c>
      <c r="P8759" s="3">
        <f t="shared" si="7568"/>
        <v>0</v>
      </c>
      <c r="Q8759" s="3" t="str">
        <f t="shared" si="7569"/>
        <v>-</v>
      </c>
    </row>
    <row r="8760" spans="1:17">
      <c r="A8760" s="12" t="s">
        <v>2624</v>
      </c>
      <c r="B8760" s="12" t="s">
        <v>129</v>
      </c>
      <c r="C8760" s="12" t="s">
        <v>1104</v>
      </c>
      <c r="D8760" s="12" t="s">
        <v>2888</v>
      </c>
      <c r="E8760" s="11">
        <v>6142</v>
      </c>
      <c r="F8760" s="12"/>
      <c r="G8760" s="84" t="s">
        <v>3110</v>
      </c>
      <c r="H8760" s="13" t="s">
        <v>31</v>
      </c>
      <c r="I8760" s="2">
        <v>5000</v>
      </c>
      <c r="J8760" s="2">
        <v>0</v>
      </c>
      <c r="K8760" s="2">
        <v>0</v>
      </c>
      <c r="L8760" s="2">
        <f t="shared" si="7566"/>
        <v>0</v>
      </c>
      <c r="M8760" s="2"/>
      <c r="N8760" s="2"/>
      <c r="O8760" s="2"/>
      <c r="P8760" s="2">
        <f t="shared" si="7568"/>
        <v>0</v>
      </c>
      <c r="Q8760" s="2" t="str">
        <f t="shared" si="7569"/>
        <v>-</v>
      </c>
    </row>
    <row r="8761" spans="1:17">
      <c r="A8761" s="12" t="s">
        <v>2624</v>
      </c>
      <c r="B8761" s="12" t="s">
        <v>129</v>
      </c>
      <c r="C8761" s="12" t="s">
        <v>1104</v>
      </c>
      <c r="D8761" s="12" t="s">
        <v>2888</v>
      </c>
      <c r="E8761" s="11">
        <v>6148</v>
      </c>
      <c r="F8761" s="12"/>
      <c r="G8761" s="84" t="s">
        <v>3110</v>
      </c>
      <c r="H8761" s="13" t="s">
        <v>35</v>
      </c>
      <c r="I8761" s="2">
        <v>11000</v>
      </c>
      <c r="J8761" s="2">
        <v>0</v>
      </c>
      <c r="K8761" s="2">
        <v>0</v>
      </c>
      <c r="L8761" s="2">
        <f t="shared" si="7566"/>
        <v>0</v>
      </c>
      <c r="M8761" s="2"/>
      <c r="N8761" s="2"/>
      <c r="O8761" s="2"/>
      <c r="P8761" s="2">
        <f t="shared" si="7568"/>
        <v>0</v>
      </c>
      <c r="Q8761" s="2" t="str">
        <f t="shared" si="7569"/>
        <v>-</v>
      </c>
    </row>
    <row r="8762" spans="1:17" ht="22.5">
      <c r="A8762" s="17" t="s">
        <v>0</v>
      </c>
      <c r="B8762" s="17" t="s">
        <v>0</v>
      </c>
      <c r="C8762" s="17" t="s">
        <v>0</v>
      </c>
      <c r="D8762" s="18" t="s">
        <v>0</v>
      </c>
      <c r="E8762" s="18" t="s">
        <v>0</v>
      </c>
      <c r="F8762" s="18" t="s">
        <v>0</v>
      </c>
      <c r="G8762" s="81" t="s">
        <v>0</v>
      </c>
      <c r="H8762" s="24" t="s">
        <v>58</v>
      </c>
      <c r="I8762" s="29">
        <v>40000</v>
      </c>
      <c r="J8762" s="29">
        <f t="shared" ref="J8762:K8763" si="7586">SUM(J8763)</f>
        <v>20000</v>
      </c>
      <c r="K8762" s="29">
        <f t="shared" si="7586"/>
        <v>10000</v>
      </c>
      <c r="L8762" s="29">
        <f t="shared" si="7566"/>
        <v>5000</v>
      </c>
      <c r="M8762" s="29">
        <f t="shared" ref="M8762:O8763" si="7587">SUM(M8763)</f>
        <v>5000</v>
      </c>
      <c r="N8762" s="29">
        <f t="shared" si="7587"/>
        <v>0</v>
      </c>
      <c r="O8762" s="29">
        <f t="shared" si="7587"/>
        <v>0</v>
      </c>
      <c r="P8762" s="29">
        <f t="shared" si="7568"/>
        <v>15000</v>
      </c>
      <c r="Q8762" s="29">
        <f t="shared" si="7569"/>
        <v>75</v>
      </c>
    </row>
    <row r="8763" spans="1:17">
      <c r="A8763" s="12" t="s">
        <v>2624</v>
      </c>
      <c r="B8763" s="12" t="s">
        <v>129</v>
      </c>
      <c r="C8763" s="12" t="s">
        <v>1104</v>
      </c>
      <c r="D8763" s="12" t="s">
        <v>2888</v>
      </c>
      <c r="E8763" s="18" t="s">
        <v>50</v>
      </c>
      <c r="F8763" s="18" t="s">
        <v>0</v>
      </c>
      <c r="G8763" s="81" t="s">
        <v>0</v>
      </c>
      <c r="H8763" s="18" t="s">
        <v>51</v>
      </c>
      <c r="I8763" s="3">
        <v>40000</v>
      </c>
      <c r="J8763" s="3">
        <f t="shared" si="7586"/>
        <v>20000</v>
      </c>
      <c r="K8763" s="3">
        <f t="shared" si="7586"/>
        <v>10000</v>
      </c>
      <c r="L8763" s="3">
        <f t="shared" si="7566"/>
        <v>5000</v>
      </c>
      <c r="M8763" s="3">
        <f t="shared" si="7587"/>
        <v>5000</v>
      </c>
      <c r="N8763" s="3">
        <f t="shared" si="7587"/>
        <v>0</v>
      </c>
      <c r="O8763" s="3">
        <f t="shared" si="7587"/>
        <v>0</v>
      </c>
      <c r="P8763" s="3">
        <f t="shared" si="7568"/>
        <v>15000</v>
      </c>
      <c r="Q8763" s="3">
        <f t="shared" si="7569"/>
        <v>75</v>
      </c>
    </row>
    <row r="8764" spans="1:17">
      <c r="A8764" s="12" t="s">
        <v>2624</v>
      </c>
      <c r="B8764" s="12" t="s">
        <v>129</v>
      </c>
      <c r="C8764" s="12" t="s">
        <v>1104</v>
      </c>
      <c r="D8764" s="12" t="s">
        <v>2888</v>
      </c>
      <c r="E8764" s="11">
        <v>8213</v>
      </c>
      <c r="F8764" s="12"/>
      <c r="G8764" s="84" t="s">
        <v>3110</v>
      </c>
      <c r="H8764" s="13" t="s">
        <v>54</v>
      </c>
      <c r="I8764" s="2">
        <v>40000</v>
      </c>
      <c r="J8764" s="2">
        <v>20000</v>
      </c>
      <c r="K8764" s="2">
        <v>10000</v>
      </c>
      <c r="L8764" s="2">
        <f t="shared" si="7566"/>
        <v>5000</v>
      </c>
      <c r="M8764" s="2">
        <v>5000</v>
      </c>
      <c r="N8764" s="2"/>
      <c r="O8764" s="2"/>
      <c r="P8764" s="2">
        <f t="shared" si="7568"/>
        <v>15000</v>
      </c>
      <c r="Q8764" s="2">
        <f t="shared" si="7569"/>
        <v>75</v>
      </c>
    </row>
    <row r="8765" spans="1:17">
      <c r="A8765" s="13" t="s">
        <v>0</v>
      </c>
      <c r="B8765" s="13" t="s">
        <v>0</v>
      </c>
      <c r="C8765" s="13" t="s">
        <v>0</v>
      </c>
      <c r="D8765" s="13" t="s">
        <v>0</v>
      </c>
      <c r="E8765" s="13" t="s">
        <v>0</v>
      </c>
      <c r="F8765" s="13" t="s">
        <v>0</v>
      </c>
      <c r="G8765" s="84" t="s">
        <v>0</v>
      </c>
      <c r="H8765" s="24" t="s">
        <v>2898</v>
      </c>
      <c r="I8765" s="29">
        <v>4126932</v>
      </c>
      <c r="J8765" s="29">
        <f t="shared" ref="J8765:K8765" si="7588">SUM(J8762,J8758,J8733)</f>
        <v>3866868</v>
      </c>
      <c r="K8765" s="29">
        <f t="shared" si="7588"/>
        <v>2104137</v>
      </c>
      <c r="L8765" s="29">
        <f t="shared" si="7566"/>
        <v>1027140</v>
      </c>
      <c r="M8765" s="29">
        <f t="shared" ref="M8765:O8765" si="7589">SUM(M8762,M8758,M8733)</f>
        <v>353067</v>
      </c>
      <c r="N8765" s="29">
        <f t="shared" si="7589"/>
        <v>338238</v>
      </c>
      <c r="O8765" s="29">
        <f t="shared" si="7589"/>
        <v>335835</v>
      </c>
      <c r="P8765" s="29">
        <f t="shared" si="7568"/>
        <v>3131277</v>
      </c>
      <c r="Q8765" s="29">
        <f t="shared" si="7569"/>
        <v>80.977085331074136</v>
      </c>
    </row>
    <row r="8766" spans="1:17" ht="15.75" thickBot="1">
      <c r="A8766" s="13" t="s">
        <v>0</v>
      </c>
      <c r="B8766" s="13" t="s">
        <v>0</v>
      </c>
      <c r="C8766" s="13" t="s">
        <v>0</v>
      </c>
      <c r="D8766" s="13" t="s">
        <v>0</v>
      </c>
      <c r="E8766" s="13" t="s">
        <v>0</v>
      </c>
      <c r="F8766" s="13" t="s">
        <v>0</v>
      </c>
      <c r="G8766" s="84" t="s">
        <v>0</v>
      </c>
      <c r="H8766" s="18" t="s">
        <v>125</v>
      </c>
      <c r="I8766" s="3">
        <v>72</v>
      </c>
      <c r="J8766" s="3">
        <v>72</v>
      </c>
      <c r="K8766" s="3">
        <v>0</v>
      </c>
      <c r="L8766" s="3">
        <f t="shared" si="7566"/>
        <v>0</v>
      </c>
      <c r="M8766" s="3"/>
      <c r="N8766" s="3"/>
      <c r="O8766" s="3"/>
      <c r="P8766" s="3">
        <f t="shared" si="7568"/>
        <v>0</v>
      </c>
      <c r="Q8766" s="3">
        <f t="shared" si="7569"/>
        <v>0</v>
      </c>
    </row>
    <row r="8767" spans="1:17" ht="45.75" thickBot="1">
      <c r="A8767" s="109" t="s">
        <v>0</v>
      </c>
      <c r="B8767" s="109" t="s">
        <v>0</v>
      </c>
      <c r="C8767" s="109" t="s">
        <v>0</v>
      </c>
      <c r="D8767" s="109" t="s">
        <v>0</v>
      </c>
      <c r="E8767" s="109" t="s">
        <v>0</v>
      </c>
      <c r="F8767" s="109" t="s">
        <v>0</v>
      </c>
      <c r="G8767" s="121" t="s">
        <v>0</v>
      </c>
      <c r="H8767" s="1" t="s">
        <v>126</v>
      </c>
      <c r="I8767" s="1" t="s">
        <v>3016</v>
      </c>
      <c r="J8767" s="1" t="s">
        <v>3199</v>
      </c>
      <c r="K8767" s="1" t="s">
        <v>3198</v>
      </c>
      <c r="L8767" s="1" t="s">
        <v>3191</v>
      </c>
      <c r="M8767" s="1" t="s">
        <v>3193</v>
      </c>
      <c r="N8767" s="1" t="s">
        <v>3194</v>
      </c>
      <c r="O8767" s="1" t="s">
        <v>3195</v>
      </c>
      <c r="P8767" s="1" t="s">
        <v>3192</v>
      </c>
      <c r="Q8767" s="1" t="s">
        <v>3185</v>
      </c>
    </row>
    <row r="8768" spans="1:17">
      <c r="A8768" s="110"/>
      <c r="B8768" s="110"/>
      <c r="C8768" s="110"/>
      <c r="D8768" s="110"/>
      <c r="E8768" s="110"/>
      <c r="F8768" s="110"/>
      <c r="G8768" s="122"/>
      <c r="H8768" s="26" t="s">
        <v>0</v>
      </c>
      <c r="I8768" s="28">
        <v>1</v>
      </c>
      <c r="J8768" s="28">
        <v>2</v>
      </c>
      <c r="K8768" s="28">
        <v>3</v>
      </c>
      <c r="L8768" s="28" t="s">
        <v>3186</v>
      </c>
      <c r="M8768" s="28">
        <v>5</v>
      </c>
      <c r="N8768" s="28">
        <v>6</v>
      </c>
      <c r="O8768" s="28">
        <v>7</v>
      </c>
      <c r="P8768" s="28" t="s">
        <v>3187</v>
      </c>
      <c r="Q8768" s="28">
        <v>9</v>
      </c>
    </row>
    <row r="8769" spans="1:17">
      <c r="A8769" s="110"/>
      <c r="B8769" s="110"/>
      <c r="C8769" s="110"/>
      <c r="D8769" s="110"/>
      <c r="E8769" s="110"/>
      <c r="F8769" s="110"/>
      <c r="G8769" s="122"/>
      <c r="H8769" s="8" t="s">
        <v>2657</v>
      </c>
      <c r="I8769" s="9">
        <v>4126932</v>
      </c>
      <c r="J8769" s="9">
        <f t="shared" ref="J8769" si="7590">SUM(J8765)</f>
        <v>3866868</v>
      </c>
      <c r="K8769" s="9">
        <f t="shared" ref="K8769" si="7591">SUM(K8765)</f>
        <v>2104137</v>
      </c>
      <c r="L8769" s="9">
        <f t="shared" ref="L8769:L8770" si="7592">M8769+N8769+O8769</f>
        <v>1027140</v>
      </c>
      <c r="M8769" s="9">
        <f t="shared" ref="M8769:O8769" si="7593">SUM(M8765)</f>
        <v>353067</v>
      </c>
      <c r="N8769" s="9">
        <f t="shared" si="7593"/>
        <v>338238</v>
      </c>
      <c r="O8769" s="9">
        <f t="shared" si="7593"/>
        <v>335835</v>
      </c>
      <c r="P8769" s="9">
        <f t="shared" ref="P8769:P8770" si="7594">SUM(K8769+L8769)</f>
        <v>3131277</v>
      </c>
      <c r="Q8769" s="9">
        <f t="shared" si="7569"/>
        <v>80.977085331074136</v>
      </c>
    </row>
    <row r="8770" spans="1:17">
      <c r="A8770" s="110"/>
      <c r="B8770" s="110"/>
      <c r="C8770" s="110"/>
      <c r="D8770" s="110"/>
      <c r="E8770" s="110"/>
      <c r="F8770" s="110"/>
      <c r="G8770" s="122"/>
      <c r="H8770" s="10" t="s">
        <v>68</v>
      </c>
      <c r="I8770" s="9">
        <v>4126932</v>
      </c>
      <c r="J8770" s="9">
        <f t="shared" ref="J8770" si="7595">SUM(J8769)</f>
        <v>3866868</v>
      </c>
      <c r="K8770" s="9">
        <f t="shared" ref="K8770" si="7596">SUM(K8769)</f>
        <v>2104137</v>
      </c>
      <c r="L8770" s="9">
        <f t="shared" si="7592"/>
        <v>1027140</v>
      </c>
      <c r="M8770" s="9">
        <f t="shared" ref="M8770:O8770" si="7597">SUM(M8769)</f>
        <v>353067</v>
      </c>
      <c r="N8770" s="9">
        <f t="shared" si="7597"/>
        <v>338238</v>
      </c>
      <c r="O8770" s="9">
        <f t="shared" si="7597"/>
        <v>335835</v>
      </c>
      <c r="P8770" s="9">
        <f t="shared" si="7594"/>
        <v>3131277</v>
      </c>
      <c r="Q8770" s="9">
        <f t="shared" si="7569"/>
        <v>80.977085331074136</v>
      </c>
    </row>
    <row r="8771" spans="1:17">
      <c r="A8771" s="111"/>
      <c r="B8771" s="111"/>
      <c r="C8771" s="111"/>
      <c r="D8771" s="111"/>
      <c r="E8771" s="111"/>
      <c r="F8771" s="111"/>
      <c r="G8771" s="123"/>
      <c r="Q8771" t="str">
        <f t="shared" si="7569"/>
        <v>-</v>
      </c>
    </row>
    <row r="8772" spans="1:17" ht="15.75" thickBot="1">
      <c r="A8772" s="13" t="s">
        <v>0</v>
      </c>
      <c r="B8772" s="13" t="s">
        <v>0</v>
      </c>
      <c r="C8772" s="13" t="s">
        <v>0</v>
      </c>
      <c r="D8772" s="13" t="s">
        <v>0</v>
      </c>
      <c r="E8772" s="13" t="s">
        <v>0</v>
      </c>
      <c r="F8772" s="13" t="s">
        <v>0</v>
      </c>
      <c r="G8772" s="84" t="s">
        <v>0</v>
      </c>
      <c r="H8772" s="27" t="s">
        <v>0</v>
      </c>
      <c r="I8772" s="27"/>
      <c r="J8772" s="27"/>
      <c r="K8772" s="27"/>
      <c r="L8772" s="27"/>
      <c r="M8772" s="27"/>
      <c r="N8772" s="27"/>
      <c r="O8772" s="27"/>
      <c r="P8772" s="27"/>
      <c r="Q8772" s="27" t="str">
        <f t="shared" si="7569"/>
        <v>-</v>
      </c>
    </row>
    <row r="8773" spans="1:17" ht="45.75" thickBot="1">
      <c r="A8773" s="1" t="s">
        <v>82</v>
      </c>
      <c r="B8773" s="1" t="s">
        <v>83</v>
      </c>
      <c r="C8773" s="1" t="s">
        <v>84</v>
      </c>
      <c r="D8773" s="19" t="s">
        <v>0</v>
      </c>
      <c r="E8773" s="1" t="s">
        <v>85</v>
      </c>
      <c r="F8773" s="1" t="s">
        <v>86</v>
      </c>
      <c r="G8773" s="82" t="s">
        <v>87</v>
      </c>
      <c r="H8773" s="1" t="s">
        <v>1</v>
      </c>
      <c r="I8773" s="1" t="s">
        <v>3016</v>
      </c>
      <c r="J8773" s="1" t="s">
        <v>3199</v>
      </c>
      <c r="K8773" s="1" t="s">
        <v>3198</v>
      </c>
      <c r="L8773" s="1" t="s">
        <v>3191</v>
      </c>
      <c r="M8773" s="1" t="s">
        <v>3193</v>
      </c>
      <c r="N8773" s="1" t="s">
        <v>3194</v>
      </c>
      <c r="O8773" s="1" t="s">
        <v>3195</v>
      </c>
      <c r="P8773" s="1" t="s">
        <v>3192</v>
      </c>
      <c r="Q8773" s="1" t="s">
        <v>3185</v>
      </c>
    </row>
    <row r="8774" spans="1:17">
      <c r="A8774" s="20" t="s">
        <v>0</v>
      </c>
      <c r="B8774" s="20" t="s">
        <v>0</v>
      </c>
      <c r="C8774" s="20" t="s">
        <v>0</v>
      </c>
      <c r="D8774" s="21" t="s">
        <v>0</v>
      </c>
      <c r="E8774" s="21" t="s">
        <v>0</v>
      </c>
      <c r="F8774" s="22" t="s">
        <v>0</v>
      </c>
      <c r="G8774" s="83" t="s">
        <v>0</v>
      </c>
      <c r="H8774" s="23" t="s">
        <v>0</v>
      </c>
      <c r="I8774" s="28">
        <v>1</v>
      </c>
      <c r="J8774" s="28">
        <v>2</v>
      </c>
      <c r="K8774" s="28">
        <v>3</v>
      </c>
      <c r="L8774" s="28" t="s">
        <v>3186</v>
      </c>
      <c r="M8774" s="28">
        <v>5</v>
      </c>
      <c r="N8774" s="28">
        <v>6</v>
      </c>
      <c r="O8774" s="28">
        <v>7</v>
      </c>
      <c r="P8774" s="28" t="s">
        <v>3187</v>
      </c>
      <c r="Q8774" s="28">
        <v>9</v>
      </c>
    </row>
    <row r="8775" spans="1:17">
      <c r="A8775" s="17" t="s">
        <v>2624</v>
      </c>
      <c r="B8775" s="17" t="s">
        <v>129</v>
      </c>
      <c r="C8775" s="12" t="s">
        <v>1115</v>
      </c>
      <c r="D8775" s="12" t="s">
        <v>2899</v>
      </c>
      <c r="E8775" s="18" t="s">
        <v>0</v>
      </c>
      <c r="F8775" s="18" t="s">
        <v>0</v>
      </c>
      <c r="G8775" s="81" t="s">
        <v>0</v>
      </c>
      <c r="H8775" s="18" t="s">
        <v>2900</v>
      </c>
      <c r="I8775" s="11"/>
      <c r="J8775" s="11"/>
      <c r="K8775" s="11"/>
      <c r="L8775" s="11"/>
      <c r="M8775" s="11"/>
      <c r="N8775" s="11"/>
      <c r="O8775" s="11"/>
      <c r="P8775" s="11"/>
      <c r="Q8775" s="11" t="str">
        <f t="shared" si="7569"/>
        <v>-</v>
      </c>
    </row>
    <row r="8776" spans="1:17" ht="22.5">
      <c r="A8776" s="17" t="s">
        <v>0</v>
      </c>
      <c r="B8776" s="17" t="s">
        <v>0</v>
      </c>
      <c r="C8776" s="17" t="s">
        <v>0</v>
      </c>
      <c r="D8776" s="18" t="s">
        <v>0</v>
      </c>
      <c r="E8776" s="18" t="s">
        <v>0</v>
      </c>
      <c r="F8776" s="18" t="s">
        <v>0</v>
      </c>
      <c r="G8776" s="81" t="s">
        <v>0</v>
      </c>
      <c r="H8776" s="24" t="s">
        <v>27</v>
      </c>
      <c r="I8776" s="29">
        <v>11576308</v>
      </c>
      <c r="J8776" s="29">
        <f t="shared" ref="J8776" si="7598">SUM(J8777,J8785,J8787)</f>
        <v>10992808</v>
      </c>
      <c r="K8776" s="29">
        <f t="shared" ref="K8776" si="7599">SUM(K8777,K8785,K8787)</f>
        <v>5571898</v>
      </c>
      <c r="L8776" s="29">
        <f t="shared" ref="L8776:L8810" si="7600">M8776+N8776+O8776</f>
        <v>2869210</v>
      </c>
      <c r="M8776" s="29">
        <f t="shared" ref="M8776:O8776" si="7601">SUM(M8777,M8785,M8787)</f>
        <v>974220</v>
      </c>
      <c r="N8776" s="29">
        <f t="shared" si="7601"/>
        <v>925795</v>
      </c>
      <c r="O8776" s="29">
        <f t="shared" si="7601"/>
        <v>969195</v>
      </c>
      <c r="P8776" s="29">
        <f t="shared" ref="P8776:P8810" si="7602">SUM(K8776+L8776)</f>
        <v>8441108</v>
      </c>
      <c r="Q8776" s="29">
        <f t="shared" si="7569"/>
        <v>76.787550551233124</v>
      </c>
    </row>
    <row r="8777" spans="1:17">
      <c r="A8777" s="12" t="s">
        <v>2624</v>
      </c>
      <c r="B8777" s="12" t="s">
        <v>129</v>
      </c>
      <c r="C8777" s="12" t="s">
        <v>1115</v>
      </c>
      <c r="D8777" s="12" t="s">
        <v>2899</v>
      </c>
      <c r="E8777" s="18" t="s">
        <v>2</v>
      </c>
      <c r="F8777" s="18" t="s">
        <v>0</v>
      </c>
      <c r="G8777" s="81" t="s">
        <v>0</v>
      </c>
      <c r="H8777" s="18" t="s">
        <v>3</v>
      </c>
      <c r="I8777" s="3">
        <v>9670055</v>
      </c>
      <c r="J8777" s="3">
        <f t="shared" ref="J8777" si="7603">SUM(J8778:J8779)</f>
        <v>9459690</v>
      </c>
      <c r="K8777" s="3">
        <f t="shared" ref="K8777" si="7604">SUM(K8778:K8779)</f>
        <v>4743583</v>
      </c>
      <c r="L8777" s="3">
        <f t="shared" si="7600"/>
        <v>2463100</v>
      </c>
      <c r="M8777" s="3">
        <f t="shared" ref="M8777:O8777" si="7605">SUM(M8778:M8779)</f>
        <v>836500</v>
      </c>
      <c r="N8777" s="3">
        <f t="shared" si="7605"/>
        <v>800100</v>
      </c>
      <c r="O8777" s="3">
        <f t="shared" si="7605"/>
        <v>826500</v>
      </c>
      <c r="P8777" s="3">
        <f t="shared" si="7602"/>
        <v>7206683</v>
      </c>
      <c r="Q8777" s="3">
        <f t="shared" si="7569"/>
        <v>76.183077880987653</v>
      </c>
    </row>
    <row r="8778" spans="1:17">
      <c r="A8778" s="12" t="s">
        <v>2624</v>
      </c>
      <c r="B8778" s="12" t="s">
        <v>129</v>
      </c>
      <c r="C8778" s="12" t="s">
        <v>1115</v>
      </c>
      <c r="D8778" s="12" t="s">
        <v>2899</v>
      </c>
      <c r="E8778" s="11">
        <v>6111</v>
      </c>
      <c r="F8778" s="12"/>
      <c r="G8778" s="84" t="s">
        <v>3110</v>
      </c>
      <c r="H8778" s="13" t="s">
        <v>4</v>
      </c>
      <c r="I8778" s="2">
        <v>8970304</v>
      </c>
      <c r="J8778" s="2">
        <v>8750304</v>
      </c>
      <c r="K8778" s="2">
        <v>4292320</v>
      </c>
      <c r="L8778" s="2">
        <f t="shared" si="7600"/>
        <v>2327800</v>
      </c>
      <c r="M8778" s="2">
        <v>782600</v>
      </c>
      <c r="N8778" s="2">
        <v>772600</v>
      </c>
      <c r="O8778" s="2">
        <v>772600</v>
      </c>
      <c r="P8778" s="2">
        <f t="shared" si="7602"/>
        <v>6620120</v>
      </c>
      <c r="Q8778" s="2">
        <f t="shared" si="7569"/>
        <v>75.655885784082471</v>
      </c>
    </row>
    <row r="8779" spans="1:17">
      <c r="A8779" s="17" t="s">
        <v>2624</v>
      </c>
      <c r="B8779" s="17" t="s">
        <v>129</v>
      </c>
      <c r="C8779" s="17" t="s">
        <v>1115</v>
      </c>
      <c r="D8779" s="17" t="s">
        <v>2899</v>
      </c>
      <c r="E8779" s="17" t="s">
        <v>91</v>
      </c>
      <c r="F8779" s="12" t="s">
        <v>0</v>
      </c>
      <c r="G8779" s="84" t="s">
        <v>0</v>
      </c>
      <c r="H8779" s="18" t="s">
        <v>5</v>
      </c>
      <c r="I8779" s="3">
        <v>699751</v>
      </c>
      <c r="J8779" s="3">
        <f t="shared" ref="J8779:K8779" si="7606">SUM(J8780:J8784)</f>
        <v>709386</v>
      </c>
      <c r="K8779" s="3">
        <f t="shared" si="7606"/>
        <v>451263</v>
      </c>
      <c r="L8779" s="3">
        <f t="shared" si="7600"/>
        <v>135300</v>
      </c>
      <c r="M8779" s="3">
        <f t="shared" ref="M8779:O8779" si="7607">SUM(M8780:M8784)</f>
        <v>53900</v>
      </c>
      <c r="N8779" s="3">
        <f t="shared" si="7607"/>
        <v>27500</v>
      </c>
      <c r="O8779" s="3">
        <f t="shared" si="7607"/>
        <v>53900</v>
      </c>
      <c r="P8779" s="3">
        <f t="shared" si="7602"/>
        <v>586563</v>
      </c>
      <c r="Q8779" s="3">
        <f t="shared" si="7569"/>
        <v>82.686012974600558</v>
      </c>
    </row>
    <row r="8780" spans="1:17">
      <c r="A8780" s="12" t="s">
        <v>2624</v>
      </c>
      <c r="B8780" s="12" t="s">
        <v>129</v>
      </c>
      <c r="C8780" s="12" t="s">
        <v>1115</v>
      </c>
      <c r="D8780" s="12" t="s">
        <v>2899</v>
      </c>
      <c r="E8780" s="11">
        <v>6112</v>
      </c>
      <c r="F8780" s="12" t="s">
        <v>2901</v>
      </c>
      <c r="G8780" s="84" t="s">
        <v>3110</v>
      </c>
      <c r="H8780" s="13" t="s">
        <v>9</v>
      </c>
      <c r="I8780" s="2">
        <v>98500</v>
      </c>
      <c r="J8780" s="2">
        <v>98500</v>
      </c>
      <c r="K8780" s="2">
        <v>50425</v>
      </c>
      <c r="L8780" s="2">
        <f t="shared" si="7600"/>
        <v>22800</v>
      </c>
      <c r="M8780" s="2">
        <v>8900</v>
      </c>
      <c r="N8780" s="2">
        <v>5000</v>
      </c>
      <c r="O8780" s="2">
        <v>8900</v>
      </c>
      <c r="P8780" s="2">
        <f t="shared" si="7602"/>
        <v>73225</v>
      </c>
      <c r="Q8780" s="2">
        <f t="shared" si="7569"/>
        <v>74.340101522842644</v>
      </c>
    </row>
    <row r="8781" spans="1:17">
      <c r="A8781" s="12" t="s">
        <v>2624</v>
      </c>
      <c r="B8781" s="12" t="s">
        <v>129</v>
      </c>
      <c r="C8781" s="12" t="s">
        <v>1115</v>
      </c>
      <c r="D8781" s="12" t="s">
        <v>2899</v>
      </c>
      <c r="E8781" s="11">
        <v>6112</v>
      </c>
      <c r="F8781" s="12" t="s">
        <v>2902</v>
      </c>
      <c r="G8781" s="84" t="s">
        <v>3110</v>
      </c>
      <c r="H8781" s="13" t="s">
        <v>10</v>
      </c>
      <c r="I8781" s="2">
        <v>451651</v>
      </c>
      <c r="J8781" s="2">
        <v>451651</v>
      </c>
      <c r="K8781" s="2">
        <v>260027</v>
      </c>
      <c r="L8781" s="2">
        <f t="shared" si="7600"/>
        <v>112500</v>
      </c>
      <c r="M8781" s="2">
        <v>45000</v>
      </c>
      <c r="N8781" s="2">
        <v>22500</v>
      </c>
      <c r="O8781" s="2">
        <v>45000</v>
      </c>
      <c r="P8781" s="2">
        <f t="shared" si="7602"/>
        <v>372527</v>
      </c>
      <c r="Q8781" s="2">
        <f t="shared" si="7569"/>
        <v>82.481163553274541</v>
      </c>
    </row>
    <row r="8782" spans="1:17">
      <c r="A8782" s="12" t="s">
        <v>2624</v>
      </c>
      <c r="B8782" s="12" t="s">
        <v>129</v>
      </c>
      <c r="C8782" s="12" t="s">
        <v>1115</v>
      </c>
      <c r="D8782" s="12" t="s">
        <v>2899</v>
      </c>
      <c r="E8782" s="11">
        <v>6112</v>
      </c>
      <c r="F8782" s="12" t="s">
        <v>2903</v>
      </c>
      <c r="G8782" s="84" t="s">
        <v>3110</v>
      </c>
      <c r="H8782" s="13" t="s">
        <v>7</v>
      </c>
      <c r="I8782" s="2">
        <v>103400</v>
      </c>
      <c r="J8782" s="2">
        <v>113035</v>
      </c>
      <c r="K8782" s="2">
        <v>113035</v>
      </c>
      <c r="L8782" s="2">
        <f t="shared" si="7600"/>
        <v>0</v>
      </c>
      <c r="M8782" s="2"/>
      <c r="N8782" s="2"/>
      <c r="O8782" s="2"/>
      <c r="P8782" s="2">
        <f t="shared" si="7602"/>
        <v>113035</v>
      </c>
      <c r="Q8782" s="2">
        <f t="shared" si="7569"/>
        <v>100</v>
      </c>
    </row>
    <row r="8783" spans="1:17">
      <c r="A8783" s="12" t="s">
        <v>2624</v>
      </c>
      <c r="B8783" s="12" t="s">
        <v>129</v>
      </c>
      <c r="C8783" s="12" t="s">
        <v>1115</v>
      </c>
      <c r="D8783" s="12" t="s">
        <v>2899</v>
      </c>
      <c r="E8783" s="11">
        <v>6112</v>
      </c>
      <c r="F8783" s="12" t="s">
        <v>2904</v>
      </c>
      <c r="G8783" s="84" t="s">
        <v>3110</v>
      </c>
      <c r="H8783" s="13" t="s">
        <v>8</v>
      </c>
      <c r="I8783" s="2">
        <v>19800</v>
      </c>
      <c r="J8783" s="2">
        <v>19800</v>
      </c>
      <c r="K8783" s="2">
        <v>4400</v>
      </c>
      <c r="L8783" s="2">
        <f t="shared" si="7600"/>
        <v>0</v>
      </c>
      <c r="M8783" s="2"/>
      <c r="N8783" s="2"/>
      <c r="O8783" s="2"/>
      <c r="P8783" s="2">
        <f t="shared" si="7602"/>
        <v>4400</v>
      </c>
      <c r="Q8783" s="2">
        <f t="shared" si="7569"/>
        <v>22.222222222222221</v>
      </c>
    </row>
    <row r="8784" spans="1:17">
      <c r="A8784" s="12" t="s">
        <v>2624</v>
      </c>
      <c r="B8784" s="12" t="s">
        <v>129</v>
      </c>
      <c r="C8784" s="12" t="s">
        <v>1115</v>
      </c>
      <c r="D8784" s="12" t="s">
        <v>2899</v>
      </c>
      <c r="E8784" s="11">
        <v>6112</v>
      </c>
      <c r="F8784" s="12" t="s">
        <v>2905</v>
      </c>
      <c r="G8784" s="84" t="s">
        <v>3110</v>
      </c>
      <c r="H8784" s="13" t="s">
        <v>6</v>
      </c>
      <c r="I8784" s="2">
        <v>26400</v>
      </c>
      <c r="J8784" s="2">
        <v>26400</v>
      </c>
      <c r="K8784" s="2">
        <v>23376</v>
      </c>
      <c r="L8784" s="2">
        <f t="shared" si="7600"/>
        <v>0</v>
      </c>
      <c r="M8784" s="2"/>
      <c r="N8784" s="2"/>
      <c r="O8784" s="2"/>
      <c r="P8784" s="2">
        <f t="shared" si="7602"/>
        <v>23376</v>
      </c>
      <c r="Q8784" s="2">
        <f t="shared" si="7569"/>
        <v>88.545454545454547</v>
      </c>
    </row>
    <row r="8785" spans="1:17">
      <c r="A8785" s="12" t="s">
        <v>2624</v>
      </c>
      <c r="B8785" s="12" t="s">
        <v>129</v>
      </c>
      <c r="C8785" s="12" t="s">
        <v>1115</v>
      </c>
      <c r="D8785" s="12" t="s">
        <v>2899</v>
      </c>
      <c r="E8785" s="18" t="s">
        <v>13</v>
      </c>
      <c r="F8785" s="18" t="s">
        <v>0</v>
      </c>
      <c r="G8785" s="81" t="s">
        <v>0</v>
      </c>
      <c r="H8785" s="18" t="s">
        <v>14</v>
      </c>
      <c r="I8785" s="3">
        <v>941812</v>
      </c>
      <c r="J8785" s="3">
        <f t="shared" ref="J8785:K8785" si="7608">SUM(J8786)</f>
        <v>918782</v>
      </c>
      <c r="K8785" s="3">
        <f t="shared" si="7608"/>
        <v>454129</v>
      </c>
      <c r="L8785" s="3">
        <f t="shared" si="7600"/>
        <v>244360</v>
      </c>
      <c r="M8785" s="3">
        <f t="shared" ref="M8785:O8785" si="7609">SUM(M8786)</f>
        <v>82110</v>
      </c>
      <c r="N8785" s="3">
        <f t="shared" si="7609"/>
        <v>81125</v>
      </c>
      <c r="O8785" s="3">
        <f t="shared" si="7609"/>
        <v>81125</v>
      </c>
      <c r="P8785" s="3">
        <f t="shared" si="7602"/>
        <v>698489</v>
      </c>
      <c r="Q8785" s="3">
        <f t="shared" si="7569"/>
        <v>76.023365716785918</v>
      </c>
    </row>
    <row r="8786" spans="1:17">
      <c r="A8786" s="12" t="s">
        <v>2624</v>
      </c>
      <c r="B8786" s="12" t="s">
        <v>129</v>
      </c>
      <c r="C8786" s="12" t="s">
        <v>1115</v>
      </c>
      <c r="D8786" s="12" t="s">
        <v>2899</v>
      </c>
      <c r="E8786" s="11">
        <v>6121</v>
      </c>
      <c r="F8786" s="12"/>
      <c r="G8786" s="84" t="s">
        <v>3110</v>
      </c>
      <c r="H8786" s="13" t="s">
        <v>15</v>
      </c>
      <c r="I8786" s="2">
        <v>941812</v>
      </c>
      <c r="J8786" s="2">
        <v>918782</v>
      </c>
      <c r="K8786" s="2">
        <v>454129</v>
      </c>
      <c r="L8786" s="2">
        <f t="shared" si="7600"/>
        <v>244360</v>
      </c>
      <c r="M8786" s="2">
        <v>82110</v>
      </c>
      <c r="N8786" s="2">
        <v>81125</v>
      </c>
      <c r="O8786" s="2">
        <v>81125</v>
      </c>
      <c r="P8786" s="2">
        <f t="shared" si="7602"/>
        <v>698489</v>
      </c>
      <c r="Q8786" s="2">
        <f t="shared" si="7569"/>
        <v>76.023365716785918</v>
      </c>
    </row>
    <row r="8787" spans="1:17">
      <c r="A8787" s="12" t="s">
        <v>2624</v>
      </c>
      <c r="B8787" s="12" t="s">
        <v>129</v>
      </c>
      <c r="C8787" s="12" t="s">
        <v>1115</v>
      </c>
      <c r="D8787" s="12" t="s">
        <v>2899</v>
      </c>
      <c r="E8787" s="18" t="s">
        <v>16</v>
      </c>
      <c r="F8787" s="18" t="s">
        <v>0</v>
      </c>
      <c r="G8787" s="81" t="s">
        <v>0</v>
      </c>
      <c r="H8787" s="18" t="s">
        <v>17</v>
      </c>
      <c r="I8787" s="3">
        <v>964441</v>
      </c>
      <c r="J8787" s="3">
        <f t="shared" ref="J8787:K8787" si="7610">SUM(J8788:J8796)</f>
        <v>614336</v>
      </c>
      <c r="K8787" s="3">
        <f t="shared" si="7610"/>
        <v>374186</v>
      </c>
      <c r="L8787" s="3">
        <f t="shared" si="7600"/>
        <v>161750</v>
      </c>
      <c r="M8787" s="3">
        <f t="shared" ref="M8787:O8787" si="7611">SUM(M8788:M8796)</f>
        <v>55610</v>
      </c>
      <c r="N8787" s="3">
        <f t="shared" si="7611"/>
        <v>44570</v>
      </c>
      <c r="O8787" s="3">
        <f t="shared" si="7611"/>
        <v>61570</v>
      </c>
      <c r="P8787" s="3">
        <f t="shared" si="7602"/>
        <v>535936</v>
      </c>
      <c r="Q8787" s="3">
        <f t="shared" si="7569"/>
        <v>87.238253984790077</v>
      </c>
    </row>
    <row r="8788" spans="1:17">
      <c r="A8788" s="12" t="s">
        <v>2624</v>
      </c>
      <c r="B8788" s="12" t="s">
        <v>129</v>
      </c>
      <c r="C8788" s="12" t="s">
        <v>1115</v>
      </c>
      <c r="D8788" s="12" t="s">
        <v>2899</v>
      </c>
      <c r="E8788" s="11">
        <v>6131</v>
      </c>
      <c r="F8788" s="12"/>
      <c r="G8788" s="84" t="s">
        <v>3110</v>
      </c>
      <c r="H8788" s="13" t="s">
        <v>18</v>
      </c>
      <c r="I8788" s="2">
        <v>33000</v>
      </c>
      <c r="J8788" s="2">
        <v>0</v>
      </c>
      <c r="K8788" s="2">
        <v>0</v>
      </c>
      <c r="L8788" s="2">
        <f t="shared" si="7600"/>
        <v>0</v>
      </c>
      <c r="M8788" s="2"/>
      <c r="N8788" s="2"/>
      <c r="O8788" s="2"/>
      <c r="P8788" s="2">
        <f t="shared" si="7602"/>
        <v>0</v>
      </c>
      <c r="Q8788" s="2" t="str">
        <f t="shared" si="7569"/>
        <v>-</v>
      </c>
    </row>
    <row r="8789" spans="1:17">
      <c r="A8789" s="12" t="s">
        <v>2624</v>
      </c>
      <c r="B8789" s="12" t="s">
        <v>129</v>
      </c>
      <c r="C8789" s="12" t="s">
        <v>1115</v>
      </c>
      <c r="D8789" s="12" t="s">
        <v>2899</v>
      </c>
      <c r="E8789" s="11">
        <v>6132</v>
      </c>
      <c r="F8789" s="12"/>
      <c r="G8789" s="84" t="s">
        <v>3110</v>
      </c>
      <c r="H8789" s="13" t="s">
        <v>19</v>
      </c>
      <c r="I8789" s="2">
        <v>275200</v>
      </c>
      <c r="J8789" s="2">
        <v>240000</v>
      </c>
      <c r="K8789" s="2">
        <v>185000</v>
      </c>
      <c r="L8789" s="2">
        <f t="shared" si="7600"/>
        <v>50000</v>
      </c>
      <c r="M8789" s="2">
        <v>10000</v>
      </c>
      <c r="N8789" s="2">
        <v>10000</v>
      </c>
      <c r="O8789" s="2">
        <v>30000</v>
      </c>
      <c r="P8789" s="2">
        <f t="shared" si="7602"/>
        <v>235000</v>
      </c>
      <c r="Q8789" s="2">
        <f t="shared" si="7569"/>
        <v>97.916666666666657</v>
      </c>
    </row>
    <row r="8790" spans="1:17">
      <c r="A8790" s="12" t="s">
        <v>2624</v>
      </c>
      <c r="B8790" s="12" t="s">
        <v>129</v>
      </c>
      <c r="C8790" s="12" t="s">
        <v>1115</v>
      </c>
      <c r="D8790" s="12" t="s">
        <v>2899</v>
      </c>
      <c r="E8790" s="11">
        <v>6133</v>
      </c>
      <c r="F8790" s="12"/>
      <c r="G8790" s="84" t="s">
        <v>3110</v>
      </c>
      <c r="H8790" s="13" t="s">
        <v>20</v>
      </c>
      <c r="I8790" s="2">
        <v>51000</v>
      </c>
      <c r="J8790" s="2">
        <v>36000</v>
      </c>
      <c r="K8790" s="2">
        <v>19200</v>
      </c>
      <c r="L8790" s="2">
        <f t="shared" si="7600"/>
        <v>9000</v>
      </c>
      <c r="M8790" s="2">
        <v>3000</v>
      </c>
      <c r="N8790" s="2">
        <v>3000</v>
      </c>
      <c r="O8790" s="2">
        <v>3000</v>
      </c>
      <c r="P8790" s="2">
        <f t="shared" si="7602"/>
        <v>28200</v>
      </c>
      <c r="Q8790" s="2">
        <f t="shared" si="7569"/>
        <v>78.333333333333329</v>
      </c>
    </row>
    <row r="8791" spans="1:17">
      <c r="A8791" s="12" t="s">
        <v>2624</v>
      </c>
      <c r="B8791" s="12" t="s">
        <v>129</v>
      </c>
      <c r="C8791" s="12" t="s">
        <v>1115</v>
      </c>
      <c r="D8791" s="12" t="s">
        <v>2899</v>
      </c>
      <c r="E8791" s="11">
        <v>6134</v>
      </c>
      <c r="F8791" s="12"/>
      <c r="G8791" s="84" t="s">
        <v>3110</v>
      </c>
      <c r="H8791" s="13" t="s">
        <v>21</v>
      </c>
      <c r="I8791" s="2">
        <v>144530</v>
      </c>
      <c r="J8791" s="2">
        <v>61000</v>
      </c>
      <c r="K8791" s="2">
        <v>30200</v>
      </c>
      <c r="L8791" s="2">
        <f t="shared" si="7600"/>
        <v>25000</v>
      </c>
      <c r="M8791" s="2">
        <v>15000</v>
      </c>
      <c r="N8791" s="2">
        <v>5000</v>
      </c>
      <c r="O8791" s="2">
        <v>5000</v>
      </c>
      <c r="P8791" s="2">
        <f t="shared" si="7602"/>
        <v>55200</v>
      </c>
      <c r="Q8791" s="2">
        <f t="shared" si="7569"/>
        <v>90.491803278688522</v>
      </c>
    </row>
    <row r="8792" spans="1:17">
      <c r="A8792" s="12" t="s">
        <v>2624</v>
      </c>
      <c r="B8792" s="12" t="s">
        <v>129</v>
      </c>
      <c r="C8792" s="12" t="s">
        <v>1115</v>
      </c>
      <c r="D8792" s="12" t="s">
        <v>2899</v>
      </c>
      <c r="E8792" s="11">
        <v>6135</v>
      </c>
      <c r="F8792" s="12"/>
      <c r="G8792" s="84" t="s">
        <v>3110</v>
      </c>
      <c r="H8792" s="13" t="s">
        <v>22</v>
      </c>
      <c r="I8792" s="2">
        <v>3000</v>
      </c>
      <c r="J8792" s="2">
        <v>0</v>
      </c>
      <c r="K8792" s="2">
        <v>0</v>
      </c>
      <c r="L8792" s="2">
        <f t="shared" si="7600"/>
        <v>0</v>
      </c>
      <c r="M8792" s="2"/>
      <c r="N8792" s="2"/>
      <c r="O8792" s="2"/>
      <c r="P8792" s="2">
        <f t="shared" si="7602"/>
        <v>0</v>
      </c>
      <c r="Q8792" s="2" t="str">
        <f t="shared" si="7569"/>
        <v>-</v>
      </c>
    </row>
    <row r="8793" spans="1:17">
      <c r="A8793" s="12" t="s">
        <v>2624</v>
      </c>
      <c r="B8793" s="12" t="s">
        <v>129</v>
      </c>
      <c r="C8793" s="12" t="s">
        <v>1115</v>
      </c>
      <c r="D8793" s="12" t="s">
        <v>2899</v>
      </c>
      <c r="E8793" s="11">
        <v>6136</v>
      </c>
      <c r="F8793" s="12"/>
      <c r="G8793" s="84" t="s">
        <v>3110</v>
      </c>
      <c r="H8793" s="13" t="s">
        <v>23</v>
      </c>
      <c r="I8793" s="2">
        <v>3000</v>
      </c>
      <c r="J8793" s="2">
        <v>0</v>
      </c>
      <c r="K8793" s="2">
        <v>0</v>
      </c>
      <c r="L8793" s="2">
        <f t="shared" si="7600"/>
        <v>0</v>
      </c>
      <c r="M8793" s="2"/>
      <c r="N8793" s="2"/>
      <c r="O8793" s="2"/>
      <c r="P8793" s="2">
        <f t="shared" si="7602"/>
        <v>0</v>
      </c>
      <c r="Q8793" s="2" t="str">
        <f t="shared" si="7569"/>
        <v>-</v>
      </c>
    </row>
    <row r="8794" spans="1:17">
      <c r="A8794" s="12" t="s">
        <v>2624</v>
      </c>
      <c r="B8794" s="12" t="s">
        <v>129</v>
      </c>
      <c r="C8794" s="12" t="s">
        <v>1115</v>
      </c>
      <c r="D8794" s="12" t="s">
        <v>2899</v>
      </c>
      <c r="E8794" s="11">
        <v>6137</v>
      </c>
      <c r="F8794" s="12"/>
      <c r="G8794" s="84" t="s">
        <v>3110</v>
      </c>
      <c r="H8794" s="13" t="s">
        <v>24</v>
      </c>
      <c r="I8794" s="2">
        <v>175141</v>
      </c>
      <c r="J8794" s="2">
        <v>154241</v>
      </c>
      <c r="K8794" s="2">
        <v>79440</v>
      </c>
      <c r="L8794" s="2">
        <f t="shared" si="7600"/>
        <v>42000</v>
      </c>
      <c r="M8794" s="2">
        <v>15000</v>
      </c>
      <c r="N8794" s="2">
        <v>15000</v>
      </c>
      <c r="O8794" s="2">
        <v>12000</v>
      </c>
      <c r="P8794" s="2">
        <f t="shared" si="7602"/>
        <v>121440</v>
      </c>
      <c r="Q8794" s="2">
        <f t="shared" si="7569"/>
        <v>78.733929370271198</v>
      </c>
    </row>
    <row r="8795" spans="1:17">
      <c r="A8795" s="12" t="s">
        <v>2624</v>
      </c>
      <c r="B8795" s="12" t="s">
        <v>129</v>
      </c>
      <c r="C8795" s="12" t="s">
        <v>1115</v>
      </c>
      <c r="D8795" s="12" t="s">
        <v>2899</v>
      </c>
      <c r="E8795" s="11">
        <v>6138</v>
      </c>
      <c r="F8795" s="12"/>
      <c r="G8795" s="84" t="s">
        <v>3110</v>
      </c>
      <c r="H8795" s="13" t="s">
        <v>25</v>
      </c>
      <c r="I8795" s="2">
        <v>11100</v>
      </c>
      <c r="J8795" s="2">
        <v>0</v>
      </c>
      <c r="K8795" s="2">
        <v>0</v>
      </c>
      <c r="L8795" s="2">
        <f t="shared" si="7600"/>
        <v>0</v>
      </c>
      <c r="M8795" s="2"/>
      <c r="N8795" s="2"/>
      <c r="O8795" s="2"/>
      <c r="P8795" s="2">
        <f t="shared" si="7602"/>
        <v>0</v>
      </c>
      <c r="Q8795" s="2" t="str">
        <f t="shared" si="7569"/>
        <v>-</v>
      </c>
    </row>
    <row r="8796" spans="1:17">
      <c r="A8796" s="17" t="s">
        <v>2624</v>
      </c>
      <c r="B8796" s="17" t="s">
        <v>129</v>
      </c>
      <c r="C8796" s="17" t="s">
        <v>1115</v>
      </c>
      <c r="D8796" s="17" t="s">
        <v>2899</v>
      </c>
      <c r="E8796" s="17" t="s">
        <v>99</v>
      </c>
      <c r="F8796" s="12" t="s">
        <v>0</v>
      </c>
      <c r="G8796" s="84" t="s">
        <v>0</v>
      </c>
      <c r="H8796" s="18" t="s">
        <v>26</v>
      </c>
      <c r="I8796" s="3">
        <v>268470</v>
      </c>
      <c r="J8796" s="3">
        <f t="shared" ref="J8796:K8796" si="7612">SUM(J8797:J8799)</f>
        <v>123095</v>
      </c>
      <c r="K8796" s="3">
        <f t="shared" si="7612"/>
        <v>60346</v>
      </c>
      <c r="L8796" s="3">
        <f t="shared" si="7600"/>
        <v>35750</v>
      </c>
      <c r="M8796" s="3">
        <f t="shared" ref="M8796:O8796" si="7613">SUM(M8797:M8799)</f>
        <v>12610</v>
      </c>
      <c r="N8796" s="3">
        <f t="shared" si="7613"/>
        <v>11570</v>
      </c>
      <c r="O8796" s="3">
        <f t="shared" si="7613"/>
        <v>11570</v>
      </c>
      <c r="P8796" s="3">
        <f t="shared" si="7602"/>
        <v>96096</v>
      </c>
      <c r="Q8796" s="3">
        <f t="shared" si="7569"/>
        <v>78.066533977822004</v>
      </c>
    </row>
    <row r="8797" spans="1:17">
      <c r="A8797" s="12" t="s">
        <v>2624</v>
      </c>
      <c r="B8797" s="12" t="s">
        <v>129</v>
      </c>
      <c r="C8797" s="12" t="s">
        <v>1115</v>
      </c>
      <c r="D8797" s="12" t="s">
        <v>2899</v>
      </c>
      <c r="E8797" s="11">
        <v>6139</v>
      </c>
      <c r="F8797" s="12"/>
      <c r="G8797" s="84" t="s">
        <v>3110</v>
      </c>
      <c r="H8797" s="13" t="s">
        <v>26</v>
      </c>
      <c r="I8797" s="2">
        <v>215000</v>
      </c>
      <c r="J8797" s="2">
        <v>70365</v>
      </c>
      <c r="K8797" s="2">
        <v>40400</v>
      </c>
      <c r="L8797" s="2">
        <f t="shared" si="7600"/>
        <v>22000</v>
      </c>
      <c r="M8797" s="2">
        <v>8000</v>
      </c>
      <c r="N8797" s="2">
        <v>7000</v>
      </c>
      <c r="O8797" s="2">
        <v>7000</v>
      </c>
      <c r="P8797" s="2">
        <f t="shared" si="7602"/>
        <v>62400</v>
      </c>
      <c r="Q8797" s="2">
        <f t="shared" ref="Q8797:Q8860" si="7614">IF(J8797=0,"-",P8797/J8797*100)</f>
        <v>88.68045192922618</v>
      </c>
    </row>
    <row r="8798" spans="1:17">
      <c r="A8798" s="12" t="s">
        <v>2624</v>
      </c>
      <c r="B8798" s="12" t="s">
        <v>129</v>
      </c>
      <c r="C8798" s="12" t="s">
        <v>1115</v>
      </c>
      <c r="D8798" s="12" t="s">
        <v>2899</v>
      </c>
      <c r="E8798" s="11">
        <v>6139</v>
      </c>
      <c r="F8798" s="12" t="s">
        <v>2906</v>
      </c>
      <c r="G8798" s="84" t="s">
        <v>3110</v>
      </c>
      <c r="H8798" s="13" t="s">
        <v>108</v>
      </c>
      <c r="I8798" s="2">
        <v>28390</v>
      </c>
      <c r="J8798" s="2">
        <v>27650</v>
      </c>
      <c r="K8798" s="2">
        <v>13636</v>
      </c>
      <c r="L8798" s="2">
        <f t="shared" si="7600"/>
        <v>7480</v>
      </c>
      <c r="M8798" s="2">
        <v>2520</v>
      </c>
      <c r="N8798" s="2">
        <v>2480</v>
      </c>
      <c r="O8798" s="2">
        <v>2480</v>
      </c>
      <c r="P8798" s="2">
        <f t="shared" si="7602"/>
        <v>21116</v>
      </c>
      <c r="Q8798" s="2">
        <f t="shared" si="7614"/>
        <v>76.368896925858948</v>
      </c>
    </row>
    <row r="8799" spans="1:17" ht="22.5">
      <c r="A8799" s="12" t="s">
        <v>2624</v>
      </c>
      <c r="B8799" s="12" t="s">
        <v>129</v>
      </c>
      <c r="C8799" s="12" t="s">
        <v>1115</v>
      </c>
      <c r="D8799" s="12" t="s">
        <v>2899</v>
      </c>
      <c r="E8799" s="11">
        <v>6139</v>
      </c>
      <c r="F8799" s="12" t="s">
        <v>2907</v>
      </c>
      <c r="G8799" s="84" t="s">
        <v>3110</v>
      </c>
      <c r="H8799" s="13" t="s">
        <v>114</v>
      </c>
      <c r="I8799" s="2">
        <v>25080</v>
      </c>
      <c r="J8799" s="2">
        <v>25080</v>
      </c>
      <c r="K8799" s="2">
        <v>6310</v>
      </c>
      <c r="L8799" s="2">
        <f t="shared" si="7600"/>
        <v>6270</v>
      </c>
      <c r="M8799" s="2">
        <v>2090</v>
      </c>
      <c r="N8799" s="2">
        <v>2090</v>
      </c>
      <c r="O8799" s="2">
        <v>2090</v>
      </c>
      <c r="P8799" s="2">
        <f t="shared" si="7602"/>
        <v>12580</v>
      </c>
      <c r="Q8799" s="2">
        <f t="shared" si="7614"/>
        <v>50.159489633173848</v>
      </c>
    </row>
    <row r="8800" spans="1:17" ht="22.5">
      <c r="A8800" s="17" t="s">
        <v>0</v>
      </c>
      <c r="B8800" s="17" t="s">
        <v>0</v>
      </c>
      <c r="C8800" s="17" t="s">
        <v>0</v>
      </c>
      <c r="D8800" s="18" t="s">
        <v>0</v>
      </c>
      <c r="E8800" s="18" t="s">
        <v>0</v>
      </c>
      <c r="F8800" s="18" t="s">
        <v>0</v>
      </c>
      <c r="G8800" s="81" t="s">
        <v>0</v>
      </c>
      <c r="H8800" s="24" t="s">
        <v>36</v>
      </c>
      <c r="I8800" s="29">
        <v>5800</v>
      </c>
      <c r="J8800" s="29">
        <f t="shared" ref="J8800:K8800" si="7615">SUM(J8801)</f>
        <v>0</v>
      </c>
      <c r="K8800" s="29">
        <f t="shared" si="7615"/>
        <v>0</v>
      </c>
      <c r="L8800" s="29">
        <f t="shared" si="7600"/>
        <v>0</v>
      </c>
      <c r="M8800" s="29">
        <f t="shared" ref="M8800:O8800" si="7616">SUM(M8801)</f>
        <v>0</v>
      </c>
      <c r="N8800" s="29">
        <f t="shared" si="7616"/>
        <v>0</v>
      </c>
      <c r="O8800" s="29">
        <f t="shared" si="7616"/>
        <v>0</v>
      </c>
      <c r="P8800" s="29">
        <f t="shared" si="7602"/>
        <v>0</v>
      </c>
      <c r="Q8800" s="29" t="str">
        <f t="shared" si="7614"/>
        <v>-</v>
      </c>
    </row>
    <row r="8801" spans="1:17">
      <c r="A8801" s="12" t="s">
        <v>2624</v>
      </c>
      <c r="B8801" s="12" t="s">
        <v>129</v>
      </c>
      <c r="C8801" s="12" t="s">
        <v>1115</v>
      </c>
      <c r="D8801" s="12" t="s">
        <v>2899</v>
      </c>
      <c r="E8801" s="18" t="s">
        <v>28</v>
      </c>
      <c r="F8801" s="18" t="s">
        <v>0</v>
      </c>
      <c r="G8801" s="81" t="s">
        <v>0</v>
      </c>
      <c r="H8801" s="18" t="s">
        <v>29</v>
      </c>
      <c r="I8801" s="3">
        <v>5800</v>
      </c>
      <c r="J8801" s="3">
        <f t="shared" ref="J8801" si="7617">SUM(J8802:J8804)</f>
        <v>0</v>
      </c>
      <c r="K8801" s="3">
        <f t="shared" ref="K8801" si="7618">SUM(K8802:K8804)</f>
        <v>0</v>
      </c>
      <c r="L8801" s="3">
        <f t="shared" si="7600"/>
        <v>0</v>
      </c>
      <c r="M8801" s="3">
        <f t="shared" ref="M8801:O8801" si="7619">SUM(M8802:M8804)</f>
        <v>0</v>
      </c>
      <c r="N8801" s="3">
        <f t="shared" si="7619"/>
        <v>0</v>
      </c>
      <c r="O8801" s="3">
        <f t="shared" si="7619"/>
        <v>0</v>
      </c>
      <c r="P8801" s="3">
        <f t="shared" si="7602"/>
        <v>0</v>
      </c>
      <c r="Q8801" s="3" t="str">
        <f t="shared" si="7614"/>
        <v>-</v>
      </c>
    </row>
    <row r="8802" spans="1:17">
      <c r="A8802" s="12" t="s">
        <v>2624</v>
      </c>
      <c r="B8802" s="12" t="s">
        <v>129</v>
      </c>
      <c r="C8802" s="12" t="s">
        <v>1115</v>
      </c>
      <c r="D8802" s="12" t="s">
        <v>2899</v>
      </c>
      <c r="E8802" s="11">
        <v>6142</v>
      </c>
      <c r="F8802" s="12"/>
      <c r="G8802" s="84" t="s">
        <v>3110</v>
      </c>
      <c r="H8802" s="13" t="s">
        <v>31</v>
      </c>
      <c r="I8802" s="2">
        <v>100</v>
      </c>
      <c r="J8802" s="2">
        <v>0</v>
      </c>
      <c r="K8802" s="2">
        <v>0</v>
      </c>
      <c r="L8802" s="2">
        <f t="shared" si="7600"/>
        <v>0</v>
      </c>
      <c r="M8802" s="2"/>
      <c r="N8802" s="2"/>
      <c r="O8802" s="2"/>
      <c r="P8802" s="2">
        <f t="shared" si="7602"/>
        <v>0</v>
      </c>
      <c r="Q8802" s="2" t="str">
        <f t="shared" si="7614"/>
        <v>-</v>
      </c>
    </row>
    <row r="8803" spans="1:17">
      <c r="A8803" s="12" t="s">
        <v>2624</v>
      </c>
      <c r="B8803" s="12" t="s">
        <v>129</v>
      </c>
      <c r="C8803" s="12" t="s">
        <v>1115</v>
      </c>
      <c r="D8803" s="12" t="s">
        <v>2899</v>
      </c>
      <c r="E8803" s="11">
        <v>6143</v>
      </c>
      <c r="F8803" s="12"/>
      <c r="G8803" s="84" t="s">
        <v>3110</v>
      </c>
      <c r="H8803" s="13" t="s">
        <v>32</v>
      </c>
      <c r="I8803" s="2">
        <v>100</v>
      </c>
      <c r="J8803" s="2">
        <v>0</v>
      </c>
      <c r="K8803" s="2">
        <v>0</v>
      </c>
      <c r="L8803" s="2">
        <f t="shared" si="7600"/>
        <v>0</v>
      </c>
      <c r="M8803" s="2"/>
      <c r="N8803" s="2"/>
      <c r="O8803" s="2"/>
      <c r="P8803" s="2">
        <f t="shared" si="7602"/>
        <v>0</v>
      </c>
      <c r="Q8803" s="2" t="str">
        <f t="shared" si="7614"/>
        <v>-</v>
      </c>
    </row>
    <row r="8804" spans="1:17">
      <c r="A8804" s="12" t="s">
        <v>2624</v>
      </c>
      <c r="B8804" s="12" t="s">
        <v>129</v>
      </c>
      <c r="C8804" s="12" t="s">
        <v>1115</v>
      </c>
      <c r="D8804" s="12" t="s">
        <v>2899</v>
      </c>
      <c r="E8804" s="11">
        <v>6148</v>
      </c>
      <c r="F8804" s="12"/>
      <c r="G8804" s="84" t="s">
        <v>3110</v>
      </c>
      <c r="H8804" s="13" t="s">
        <v>35</v>
      </c>
      <c r="I8804" s="2">
        <v>5600</v>
      </c>
      <c r="J8804" s="2">
        <v>0</v>
      </c>
      <c r="K8804" s="2">
        <v>0</v>
      </c>
      <c r="L8804" s="2">
        <f t="shared" si="7600"/>
        <v>0</v>
      </c>
      <c r="M8804" s="2"/>
      <c r="N8804" s="2"/>
      <c r="O8804" s="2"/>
      <c r="P8804" s="2">
        <f t="shared" si="7602"/>
        <v>0</v>
      </c>
      <c r="Q8804" s="2" t="str">
        <f t="shared" si="7614"/>
        <v>-</v>
      </c>
    </row>
    <row r="8805" spans="1:17" ht="22.5">
      <c r="A8805" s="17" t="s">
        <v>0</v>
      </c>
      <c r="B8805" s="17" t="s">
        <v>0</v>
      </c>
      <c r="C8805" s="17" t="s">
        <v>0</v>
      </c>
      <c r="D8805" s="18" t="s">
        <v>0</v>
      </c>
      <c r="E8805" s="18" t="s">
        <v>0</v>
      </c>
      <c r="F8805" s="18" t="s">
        <v>0</v>
      </c>
      <c r="G8805" s="81" t="s">
        <v>0</v>
      </c>
      <c r="H8805" s="24" t="s">
        <v>58</v>
      </c>
      <c r="I8805" s="29">
        <v>105000</v>
      </c>
      <c r="J8805" s="29">
        <f t="shared" ref="J8805:K8805" si="7620">SUM(J8806)</f>
        <v>0</v>
      </c>
      <c r="K8805" s="29">
        <f t="shared" si="7620"/>
        <v>0</v>
      </c>
      <c r="L8805" s="29">
        <f t="shared" si="7600"/>
        <v>0</v>
      </c>
      <c r="M8805" s="29">
        <f t="shared" ref="M8805:O8805" si="7621">SUM(M8806)</f>
        <v>0</v>
      </c>
      <c r="N8805" s="29">
        <f t="shared" si="7621"/>
        <v>0</v>
      </c>
      <c r="O8805" s="29">
        <f t="shared" si="7621"/>
        <v>0</v>
      </c>
      <c r="P8805" s="29">
        <f t="shared" si="7602"/>
        <v>0</v>
      </c>
      <c r="Q8805" s="29" t="str">
        <f t="shared" si="7614"/>
        <v>-</v>
      </c>
    </row>
    <row r="8806" spans="1:17">
      <c r="A8806" s="12" t="s">
        <v>2624</v>
      </c>
      <c r="B8806" s="12" t="s">
        <v>129</v>
      </c>
      <c r="C8806" s="12" t="s">
        <v>1115</v>
      </c>
      <c r="D8806" s="12" t="s">
        <v>2899</v>
      </c>
      <c r="E8806" s="18" t="s">
        <v>50</v>
      </c>
      <c r="F8806" s="18" t="s">
        <v>0</v>
      </c>
      <c r="G8806" s="81" t="s">
        <v>0</v>
      </c>
      <c r="H8806" s="18" t="s">
        <v>51</v>
      </c>
      <c r="I8806" s="3">
        <v>105000</v>
      </c>
      <c r="J8806" s="3">
        <f t="shared" ref="J8806" si="7622">SUM(J8807:J8808)</f>
        <v>0</v>
      </c>
      <c r="K8806" s="3">
        <f t="shared" ref="K8806" si="7623">SUM(K8807:K8808)</f>
        <v>0</v>
      </c>
      <c r="L8806" s="3">
        <f t="shared" si="7600"/>
        <v>0</v>
      </c>
      <c r="M8806" s="3">
        <f t="shared" ref="M8806:O8806" si="7624">SUM(M8807:M8808)</f>
        <v>0</v>
      </c>
      <c r="N8806" s="3">
        <f t="shared" si="7624"/>
        <v>0</v>
      </c>
      <c r="O8806" s="3">
        <f t="shared" si="7624"/>
        <v>0</v>
      </c>
      <c r="P8806" s="3">
        <f t="shared" si="7602"/>
        <v>0</v>
      </c>
      <c r="Q8806" s="3" t="str">
        <f t="shared" si="7614"/>
        <v>-</v>
      </c>
    </row>
    <row r="8807" spans="1:17">
      <c r="A8807" s="12" t="s">
        <v>2624</v>
      </c>
      <c r="B8807" s="12" t="s">
        <v>129</v>
      </c>
      <c r="C8807" s="12" t="s">
        <v>1115</v>
      </c>
      <c r="D8807" s="12" t="s">
        <v>2899</v>
      </c>
      <c r="E8807" s="11">
        <v>8213</v>
      </c>
      <c r="F8807" s="12"/>
      <c r="G8807" s="84" t="s">
        <v>3110</v>
      </c>
      <c r="H8807" s="13" t="s">
        <v>54</v>
      </c>
      <c r="I8807" s="2">
        <v>85000</v>
      </c>
      <c r="J8807" s="2">
        <v>0</v>
      </c>
      <c r="K8807" s="2">
        <v>0</v>
      </c>
      <c r="L8807" s="2">
        <f t="shared" si="7600"/>
        <v>0</v>
      </c>
      <c r="M8807" s="2"/>
      <c r="N8807" s="2"/>
      <c r="O8807" s="2"/>
      <c r="P8807" s="2">
        <f t="shared" si="7602"/>
        <v>0</v>
      </c>
      <c r="Q8807" s="2" t="str">
        <f t="shared" si="7614"/>
        <v>-</v>
      </c>
    </row>
    <row r="8808" spans="1:17">
      <c r="A8808" s="12" t="s">
        <v>2624</v>
      </c>
      <c r="B8808" s="12" t="s">
        <v>129</v>
      </c>
      <c r="C8808" s="12" t="s">
        <v>1115</v>
      </c>
      <c r="D8808" s="12" t="s">
        <v>2899</v>
      </c>
      <c r="E8808" s="11">
        <v>8216</v>
      </c>
      <c r="F8808" s="12"/>
      <c r="G8808" s="84" t="s">
        <v>3110</v>
      </c>
      <c r="H8808" s="13" t="s">
        <v>57</v>
      </c>
      <c r="I8808" s="2">
        <v>20000</v>
      </c>
      <c r="J8808" s="2">
        <v>0</v>
      </c>
      <c r="K8808" s="2">
        <v>0</v>
      </c>
      <c r="L8808" s="2">
        <f t="shared" si="7600"/>
        <v>0</v>
      </c>
      <c r="M8808" s="2"/>
      <c r="N8808" s="2"/>
      <c r="O8808" s="2"/>
      <c r="P8808" s="2">
        <f t="shared" si="7602"/>
        <v>0</v>
      </c>
      <c r="Q8808" s="2" t="str">
        <f t="shared" si="7614"/>
        <v>-</v>
      </c>
    </row>
    <row r="8809" spans="1:17">
      <c r="A8809" s="13" t="s">
        <v>0</v>
      </c>
      <c r="B8809" s="13" t="s">
        <v>0</v>
      </c>
      <c r="C8809" s="13" t="s">
        <v>0</v>
      </c>
      <c r="D8809" s="13" t="s">
        <v>0</v>
      </c>
      <c r="E8809" s="13" t="s">
        <v>0</v>
      </c>
      <c r="F8809" s="13" t="s">
        <v>0</v>
      </c>
      <c r="G8809" s="84" t="s">
        <v>0</v>
      </c>
      <c r="H8809" s="24" t="s">
        <v>2908</v>
      </c>
      <c r="I8809" s="29">
        <v>11687108</v>
      </c>
      <c r="J8809" s="29">
        <f t="shared" ref="J8809:K8809" si="7625">SUM(J8805,J8800,J8776)</f>
        <v>10992808</v>
      </c>
      <c r="K8809" s="29">
        <f t="shared" si="7625"/>
        <v>5571898</v>
      </c>
      <c r="L8809" s="29">
        <f t="shared" si="7600"/>
        <v>2869210</v>
      </c>
      <c r="M8809" s="29">
        <f t="shared" ref="M8809:O8809" si="7626">SUM(M8805,M8800,M8776)</f>
        <v>974220</v>
      </c>
      <c r="N8809" s="29">
        <f t="shared" si="7626"/>
        <v>925795</v>
      </c>
      <c r="O8809" s="29">
        <f t="shared" si="7626"/>
        <v>969195</v>
      </c>
      <c r="P8809" s="29">
        <f t="shared" si="7602"/>
        <v>8441108</v>
      </c>
      <c r="Q8809" s="29">
        <f t="shared" si="7614"/>
        <v>76.787550551233124</v>
      </c>
    </row>
    <row r="8810" spans="1:17" ht="15.75" thickBot="1">
      <c r="A8810" s="13" t="s">
        <v>0</v>
      </c>
      <c r="B8810" s="13" t="s">
        <v>0</v>
      </c>
      <c r="C8810" s="13" t="s">
        <v>0</v>
      </c>
      <c r="D8810" s="13" t="s">
        <v>0</v>
      </c>
      <c r="E8810" s="13" t="s">
        <v>0</v>
      </c>
      <c r="F8810" s="13" t="s">
        <v>0</v>
      </c>
      <c r="G8810" s="84" t="s">
        <v>0</v>
      </c>
      <c r="H8810" s="18" t="s">
        <v>125</v>
      </c>
      <c r="I8810" s="3">
        <v>194</v>
      </c>
      <c r="J8810" s="3">
        <v>194</v>
      </c>
      <c r="K8810" s="3">
        <v>0</v>
      </c>
      <c r="L8810" s="3">
        <f t="shared" si="7600"/>
        <v>0</v>
      </c>
      <c r="M8810" s="3"/>
      <c r="N8810" s="3"/>
      <c r="O8810" s="3"/>
      <c r="P8810" s="3">
        <f t="shared" si="7602"/>
        <v>0</v>
      </c>
      <c r="Q8810" s="3">
        <f t="shared" si="7614"/>
        <v>0</v>
      </c>
    </row>
    <row r="8811" spans="1:17" ht="45.75" thickBot="1">
      <c r="A8811" s="109" t="s">
        <v>0</v>
      </c>
      <c r="B8811" s="109" t="s">
        <v>0</v>
      </c>
      <c r="C8811" s="109" t="s">
        <v>0</v>
      </c>
      <c r="D8811" s="109" t="s">
        <v>0</v>
      </c>
      <c r="E8811" s="109" t="s">
        <v>0</v>
      </c>
      <c r="F8811" s="109" t="s">
        <v>0</v>
      </c>
      <c r="G8811" s="121" t="s">
        <v>0</v>
      </c>
      <c r="H8811" s="1" t="s">
        <v>126</v>
      </c>
      <c r="I8811" s="1" t="s">
        <v>3016</v>
      </c>
      <c r="J8811" s="1" t="s">
        <v>3199</v>
      </c>
      <c r="K8811" s="1" t="s">
        <v>3198</v>
      </c>
      <c r="L8811" s="1" t="s">
        <v>3191</v>
      </c>
      <c r="M8811" s="1" t="s">
        <v>3193</v>
      </c>
      <c r="N8811" s="1" t="s">
        <v>3194</v>
      </c>
      <c r="O8811" s="1" t="s">
        <v>3195</v>
      </c>
      <c r="P8811" s="1" t="s">
        <v>3192</v>
      </c>
      <c r="Q8811" s="1" t="s">
        <v>3185</v>
      </c>
    </row>
    <row r="8812" spans="1:17">
      <c r="A8812" s="110"/>
      <c r="B8812" s="110"/>
      <c r="C8812" s="110"/>
      <c r="D8812" s="110"/>
      <c r="E8812" s="110"/>
      <c r="F8812" s="110"/>
      <c r="G8812" s="122"/>
      <c r="H8812" s="26" t="s">
        <v>0</v>
      </c>
      <c r="I8812" s="28">
        <v>1</v>
      </c>
      <c r="J8812" s="28">
        <v>2</v>
      </c>
      <c r="K8812" s="28">
        <v>3</v>
      </c>
      <c r="L8812" s="28" t="s">
        <v>3186</v>
      </c>
      <c r="M8812" s="28">
        <v>5</v>
      </c>
      <c r="N8812" s="28">
        <v>6</v>
      </c>
      <c r="O8812" s="28">
        <v>7</v>
      </c>
      <c r="P8812" s="28" t="s">
        <v>3187</v>
      </c>
      <c r="Q8812" s="28">
        <v>9</v>
      </c>
    </row>
    <row r="8813" spans="1:17">
      <c r="A8813" s="110"/>
      <c r="B8813" s="110"/>
      <c r="C8813" s="110"/>
      <c r="D8813" s="110"/>
      <c r="E8813" s="110"/>
      <c r="F8813" s="110"/>
      <c r="G8813" s="122"/>
      <c r="H8813" s="8" t="s">
        <v>2657</v>
      </c>
      <c r="I8813" s="9">
        <v>11687108</v>
      </c>
      <c r="J8813" s="9">
        <f t="shared" ref="J8813" si="7627">SUM(J8809)</f>
        <v>10992808</v>
      </c>
      <c r="K8813" s="9">
        <f t="shared" ref="K8813" si="7628">SUM(K8809)</f>
        <v>5571898</v>
      </c>
      <c r="L8813" s="9">
        <f t="shared" ref="L8813:L8814" si="7629">M8813+N8813+O8813</f>
        <v>2869210</v>
      </c>
      <c r="M8813" s="9">
        <f t="shared" ref="M8813:O8813" si="7630">SUM(M8809)</f>
        <v>974220</v>
      </c>
      <c r="N8813" s="9">
        <f t="shared" si="7630"/>
        <v>925795</v>
      </c>
      <c r="O8813" s="9">
        <f t="shared" si="7630"/>
        <v>969195</v>
      </c>
      <c r="P8813" s="9">
        <f t="shared" ref="P8813:P8814" si="7631">SUM(K8813+L8813)</f>
        <v>8441108</v>
      </c>
      <c r="Q8813" s="9">
        <f t="shared" si="7614"/>
        <v>76.787550551233124</v>
      </c>
    </row>
    <row r="8814" spans="1:17">
      <c r="A8814" s="110"/>
      <c r="B8814" s="110"/>
      <c r="C8814" s="110"/>
      <c r="D8814" s="110"/>
      <c r="E8814" s="110"/>
      <c r="F8814" s="110"/>
      <c r="G8814" s="122"/>
      <c r="H8814" s="10" t="s">
        <v>68</v>
      </c>
      <c r="I8814" s="9">
        <v>11687108</v>
      </c>
      <c r="J8814" s="9">
        <f t="shared" ref="J8814" si="7632">SUM(J8813)</f>
        <v>10992808</v>
      </c>
      <c r="K8814" s="9">
        <f t="shared" ref="K8814" si="7633">SUM(K8813)</f>
        <v>5571898</v>
      </c>
      <c r="L8814" s="9">
        <f t="shared" si="7629"/>
        <v>2869210</v>
      </c>
      <c r="M8814" s="9">
        <f t="shared" ref="M8814:O8814" si="7634">SUM(M8813)</f>
        <v>974220</v>
      </c>
      <c r="N8814" s="9">
        <f t="shared" si="7634"/>
        <v>925795</v>
      </c>
      <c r="O8814" s="9">
        <f t="shared" si="7634"/>
        <v>969195</v>
      </c>
      <c r="P8814" s="9">
        <f t="shared" si="7631"/>
        <v>8441108</v>
      </c>
      <c r="Q8814" s="9">
        <f t="shared" si="7614"/>
        <v>76.787550551233124</v>
      </c>
    </row>
    <row r="8815" spans="1:17">
      <c r="A8815" s="111"/>
      <c r="B8815" s="111"/>
      <c r="C8815" s="111"/>
      <c r="D8815" s="111"/>
      <c r="E8815" s="111"/>
      <c r="F8815" s="111"/>
      <c r="G8815" s="123"/>
      <c r="Q8815" t="str">
        <f t="shared" si="7614"/>
        <v>-</v>
      </c>
    </row>
    <row r="8816" spans="1:17" ht="15.75" thickBot="1">
      <c r="A8816" s="13" t="s">
        <v>0</v>
      </c>
      <c r="B8816" s="13" t="s">
        <v>0</v>
      </c>
      <c r="C8816" s="13" t="s">
        <v>0</v>
      </c>
      <c r="D8816" s="13" t="s">
        <v>0</v>
      </c>
      <c r="E8816" s="13" t="s">
        <v>0</v>
      </c>
      <c r="F8816" s="13" t="s">
        <v>0</v>
      </c>
      <c r="G8816" s="84" t="s">
        <v>0</v>
      </c>
      <c r="H8816" s="27" t="s">
        <v>0</v>
      </c>
      <c r="I8816" s="27"/>
      <c r="J8816" s="27"/>
      <c r="K8816" s="27"/>
      <c r="L8816" s="27"/>
      <c r="M8816" s="27"/>
      <c r="N8816" s="27"/>
      <c r="O8816" s="27"/>
      <c r="P8816" s="27"/>
      <c r="Q8816" s="27" t="str">
        <f t="shared" si="7614"/>
        <v>-</v>
      </c>
    </row>
    <row r="8817" spans="1:17" ht="45.75" thickBot="1">
      <c r="A8817" s="1" t="s">
        <v>82</v>
      </c>
      <c r="B8817" s="1" t="s">
        <v>83</v>
      </c>
      <c r="C8817" s="1" t="s">
        <v>84</v>
      </c>
      <c r="D8817" s="19" t="s">
        <v>0</v>
      </c>
      <c r="E8817" s="1" t="s">
        <v>85</v>
      </c>
      <c r="F8817" s="1" t="s">
        <v>86</v>
      </c>
      <c r="G8817" s="82" t="s">
        <v>87</v>
      </c>
      <c r="H8817" s="1" t="s">
        <v>1</v>
      </c>
      <c r="I8817" s="1" t="s">
        <v>3016</v>
      </c>
      <c r="J8817" s="1" t="s">
        <v>3199</v>
      </c>
      <c r="K8817" s="1" t="s">
        <v>3198</v>
      </c>
      <c r="L8817" s="1" t="s">
        <v>3191</v>
      </c>
      <c r="M8817" s="1" t="s">
        <v>3193</v>
      </c>
      <c r="N8817" s="1" t="s">
        <v>3194</v>
      </c>
      <c r="O8817" s="1" t="s">
        <v>3195</v>
      </c>
      <c r="P8817" s="1" t="s">
        <v>3192</v>
      </c>
      <c r="Q8817" s="1" t="s">
        <v>3185</v>
      </c>
    </row>
    <row r="8818" spans="1:17">
      <c r="A8818" s="20" t="s">
        <v>0</v>
      </c>
      <c r="B8818" s="20" t="s">
        <v>0</v>
      </c>
      <c r="C8818" s="20" t="s">
        <v>0</v>
      </c>
      <c r="D8818" s="21" t="s">
        <v>0</v>
      </c>
      <c r="E8818" s="21" t="s">
        <v>0</v>
      </c>
      <c r="F8818" s="22" t="s">
        <v>0</v>
      </c>
      <c r="G8818" s="83" t="s">
        <v>0</v>
      </c>
      <c r="H8818" s="23" t="s">
        <v>0</v>
      </c>
      <c r="I8818" s="28">
        <v>1</v>
      </c>
      <c r="J8818" s="28">
        <v>2</v>
      </c>
      <c r="K8818" s="28">
        <v>3</v>
      </c>
      <c r="L8818" s="28" t="s">
        <v>3186</v>
      </c>
      <c r="M8818" s="28">
        <v>5</v>
      </c>
      <c r="N8818" s="28">
        <v>6</v>
      </c>
      <c r="O8818" s="28">
        <v>7</v>
      </c>
      <c r="P8818" s="28" t="s">
        <v>3187</v>
      </c>
      <c r="Q8818" s="28">
        <v>9</v>
      </c>
    </row>
    <row r="8819" spans="1:17">
      <c r="A8819" s="17" t="s">
        <v>2624</v>
      </c>
      <c r="B8819" s="17" t="s">
        <v>129</v>
      </c>
      <c r="C8819" s="12" t="s">
        <v>1126</v>
      </c>
      <c r="D8819" s="12" t="s">
        <v>2909</v>
      </c>
      <c r="E8819" s="18" t="s">
        <v>0</v>
      </c>
      <c r="F8819" s="18" t="s">
        <v>0</v>
      </c>
      <c r="G8819" s="81" t="s">
        <v>0</v>
      </c>
      <c r="H8819" s="18" t="s">
        <v>2910</v>
      </c>
      <c r="I8819" s="11"/>
      <c r="J8819" s="11"/>
      <c r="K8819" s="11"/>
      <c r="L8819" s="11"/>
      <c r="M8819" s="11"/>
      <c r="N8819" s="11"/>
      <c r="O8819" s="11"/>
      <c r="P8819" s="11"/>
      <c r="Q8819" s="11" t="str">
        <f t="shared" si="7614"/>
        <v>-</v>
      </c>
    </row>
    <row r="8820" spans="1:17" ht="22.5">
      <c r="A8820" s="17" t="s">
        <v>0</v>
      </c>
      <c r="B8820" s="17" t="s">
        <v>0</v>
      </c>
      <c r="C8820" s="17" t="s">
        <v>0</v>
      </c>
      <c r="D8820" s="18" t="s">
        <v>0</v>
      </c>
      <c r="E8820" s="18" t="s">
        <v>0</v>
      </c>
      <c r="F8820" s="18" t="s">
        <v>0</v>
      </c>
      <c r="G8820" s="81" t="s">
        <v>0</v>
      </c>
      <c r="H8820" s="24" t="s">
        <v>27</v>
      </c>
      <c r="I8820" s="29">
        <v>3703197</v>
      </c>
      <c r="J8820" s="29">
        <f t="shared" ref="J8820" si="7635">SUM(J8821,J8829,J8831)</f>
        <v>3650597</v>
      </c>
      <c r="K8820" s="29">
        <f t="shared" ref="K8820" si="7636">SUM(K8821,K8829,K8831)</f>
        <v>1847816</v>
      </c>
      <c r="L8820" s="29">
        <f t="shared" ref="L8820:L8855" si="7637">M8820+N8820+O8820</f>
        <v>889300</v>
      </c>
      <c r="M8820" s="29">
        <f t="shared" ref="M8820:O8820" si="7638">SUM(M8821,M8829,M8831)</f>
        <v>304000</v>
      </c>
      <c r="N8820" s="29">
        <f t="shared" si="7638"/>
        <v>283400</v>
      </c>
      <c r="O8820" s="29">
        <f t="shared" si="7638"/>
        <v>301900</v>
      </c>
      <c r="P8820" s="29">
        <f t="shared" ref="P8820:P8855" si="7639">SUM(K8820+L8820)</f>
        <v>2737116</v>
      </c>
      <c r="Q8820" s="29">
        <f t="shared" si="7614"/>
        <v>74.97721605534656</v>
      </c>
    </row>
    <row r="8821" spans="1:17">
      <c r="A8821" s="12" t="s">
        <v>2624</v>
      </c>
      <c r="B8821" s="12" t="s">
        <v>129</v>
      </c>
      <c r="C8821" s="12" t="s">
        <v>1126</v>
      </c>
      <c r="D8821" s="12" t="s">
        <v>2909</v>
      </c>
      <c r="E8821" s="18" t="s">
        <v>2</v>
      </c>
      <c r="F8821" s="18" t="s">
        <v>0</v>
      </c>
      <c r="G8821" s="81" t="s">
        <v>0</v>
      </c>
      <c r="H8821" s="18" t="s">
        <v>3</v>
      </c>
      <c r="I8821" s="3">
        <v>3190717</v>
      </c>
      <c r="J8821" s="3">
        <f t="shared" ref="J8821" si="7640">SUM(J8822:J8823)</f>
        <v>3169044</v>
      </c>
      <c r="K8821" s="3">
        <f t="shared" ref="K8821" si="7641">SUM(K8822:K8823)</f>
        <v>1578927</v>
      </c>
      <c r="L8821" s="3">
        <f t="shared" si="7637"/>
        <v>789000</v>
      </c>
      <c r="M8821" s="3">
        <f t="shared" ref="M8821:O8821" si="7642">SUM(M8822:M8823)</f>
        <v>269500</v>
      </c>
      <c r="N8821" s="3">
        <f t="shared" si="7642"/>
        <v>250000</v>
      </c>
      <c r="O8821" s="3">
        <f t="shared" si="7642"/>
        <v>269500</v>
      </c>
      <c r="P8821" s="3">
        <f t="shared" si="7639"/>
        <v>2367927</v>
      </c>
      <c r="Q8821" s="3">
        <f t="shared" si="7614"/>
        <v>74.720546638039735</v>
      </c>
    </row>
    <row r="8822" spans="1:17">
      <c r="A8822" s="12" t="s">
        <v>2624</v>
      </c>
      <c r="B8822" s="12" t="s">
        <v>129</v>
      </c>
      <c r="C8822" s="12" t="s">
        <v>1126</v>
      </c>
      <c r="D8822" s="12" t="s">
        <v>2909</v>
      </c>
      <c r="E8822" s="11">
        <v>6111</v>
      </c>
      <c r="F8822" s="12"/>
      <c r="G8822" s="84" t="s">
        <v>3110</v>
      </c>
      <c r="H8822" s="13" t="s">
        <v>4</v>
      </c>
      <c r="I8822" s="2">
        <v>2937932</v>
      </c>
      <c r="J8822" s="2">
        <v>2914432</v>
      </c>
      <c r="K8822" s="2">
        <v>1435176</v>
      </c>
      <c r="L8822" s="2">
        <f t="shared" si="7637"/>
        <v>750000</v>
      </c>
      <c r="M8822" s="2">
        <v>250000</v>
      </c>
      <c r="N8822" s="2">
        <v>250000</v>
      </c>
      <c r="O8822" s="2">
        <v>250000</v>
      </c>
      <c r="P8822" s="2">
        <f t="shared" si="7639"/>
        <v>2185176</v>
      </c>
      <c r="Q8822" s="2">
        <f t="shared" si="7614"/>
        <v>74.977765821950896</v>
      </c>
    </row>
    <row r="8823" spans="1:17">
      <c r="A8823" s="17" t="s">
        <v>2624</v>
      </c>
      <c r="B8823" s="17" t="s">
        <v>129</v>
      </c>
      <c r="C8823" s="17" t="s">
        <v>1126</v>
      </c>
      <c r="D8823" s="17" t="s">
        <v>2909</v>
      </c>
      <c r="E8823" s="17" t="s">
        <v>91</v>
      </c>
      <c r="F8823" s="12" t="s">
        <v>0</v>
      </c>
      <c r="G8823" s="84" t="s">
        <v>0</v>
      </c>
      <c r="H8823" s="18" t="s">
        <v>5</v>
      </c>
      <c r="I8823" s="3">
        <v>252785</v>
      </c>
      <c r="J8823" s="3">
        <f t="shared" ref="J8823:K8823" si="7643">SUM(J8824:J8828)</f>
        <v>254612</v>
      </c>
      <c r="K8823" s="3">
        <f t="shared" si="7643"/>
        <v>143751</v>
      </c>
      <c r="L8823" s="3">
        <f t="shared" si="7637"/>
        <v>39000</v>
      </c>
      <c r="M8823" s="3">
        <f t="shared" ref="M8823:O8823" si="7644">SUM(M8824:M8828)</f>
        <v>19500</v>
      </c>
      <c r="N8823" s="3">
        <f t="shared" si="7644"/>
        <v>0</v>
      </c>
      <c r="O8823" s="3">
        <f t="shared" si="7644"/>
        <v>19500</v>
      </c>
      <c r="P8823" s="3">
        <f t="shared" si="7639"/>
        <v>182751</v>
      </c>
      <c r="Q8823" s="3">
        <f t="shared" si="7614"/>
        <v>71.776271346205206</v>
      </c>
    </row>
    <row r="8824" spans="1:17">
      <c r="A8824" s="12" t="s">
        <v>2624</v>
      </c>
      <c r="B8824" s="12" t="s">
        <v>129</v>
      </c>
      <c r="C8824" s="12" t="s">
        <v>1126</v>
      </c>
      <c r="D8824" s="12" t="s">
        <v>2909</v>
      </c>
      <c r="E8824" s="11">
        <v>6112</v>
      </c>
      <c r="F8824" s="12" t="s">
        <v>2911</v>
      </c>
      <c r="G8824" s="84" t="s">
        <v>3110</v>
      </c>
      <c r="H8824" s="13" t="s">
        <v>9</v>
      </c>
      <c r="I8824" s="2">
        <v>41050</v>
      </c>
      <c r="J8824" s="2">
        <v>41050</v>
      </c>
      <c r="K8824" s="2">
        <v>20383</v>
      </c>
      <c r="L8824" s="2">
        <f t="shared" si="7637"/>
        <v>8000</v>
      </c>
      <c r="M8824" s="2">
        <v>4000</v>
      </c>
      <c r="N8824" s="2">
        <v>0</v>
      </c>
      <c r="O8824" s="2">
        <v>4000</v>
      </c>
      <c r="P8824" s="2">
        <f t="shared" si="7639"/>
        <v>28383</v>
      </c>
      <c r="Q8824" s="2">
        <f t="shared" si="7614"/>
        <v>69.142509135200967</v>
      </c>
    </row>
    <row r="8825" spans="1:17">
      <c r="A8825" s="12" t="s">
        <v>2624</v>
      </c>
      <c r="B8825" s="12" t="s">
        <v>129</v>
      </c>
      <c r="C8825" s="12" t="s">
        <v>1126</v>
      </c>
      <c r="D8825" s="12" t="s">
        <v>2909</v>
      </c>
      <c r="E8825" s="11">
        <v>6112</v>
      </c>
      <c r="F8825" s="12" t="s">
        <v>2912</v>
      </c>
      <c r="G8825" s="84" t="s">
        <v>3110</v>
      </c>
      <c r="H8825" s="13" t="s">
        <v>10</v>
      </c>
      <c r="I8825" s="2">
        <v>146800</v>
      </c>
      <c r="J8825" s="2">
        <v>146800</v>
      </c>
      <c r="K8825" s="2">
        <v>83741</v>
      </c>
      <c r="L8825" s="2">
        <f t="shared" si="7637"/>
        <v>31000</v>
      </c>
      <c r="M8825" s="2">
        <v>15500</v>
      </c>
      <c r="N8825" s="2">
        <v>0</v>
      </c>
      <c r="O8825" s="2">
        <v>15500</v>
      </c>
      <c r="P8825" s="2">
        <f t="shared" si="7639"/>
        <v>114741</v>
      </c>
      <c r="Q8825" s="2">
        <f t="shared" si="7614"/>
        <v>78.161444141689373</v>
      </c>
    </row>
    <row r="8826" spans="1:17">
      <c r="A8826" s="12" t="s">
        <v>2624</v>
      </c>
      <c r="B8826" s="12" t="s">
        <v>129</v>
      </c>
      <c r="C8826" s="12" t="s">
        <v>1126</v>
      </c>
      <c r="D8826" s="12" t="s">
        <v>2909</v>
      </c>
      <c r="E8826" s="11">
        <v>6112</v>
      </c>
      <c r="F8826" s="12" t="s">
        <v>2913</v>
      </c>
      <c r="G8826" s="84" t="s">
        <v>3110</v>
      </c>
      <c r="H8826" s="13" t="s">
        <v>7</v>
      </c>
      <c r="I8826" s="2">
        <v>33000</v>
      </c>
      <c r="J8826" s="2">
        <v>34827</v>
      </c>
      <c r="K8826" s="2">
        <v>34827</v>
      </c>
      <c r="L8826" s="2">
        <f t="shared" si="7637"/>
        <v>0</v>
      </c>
      <c r="M8826" s="2"/>
      <c r="N8826" s="2"/>
      <c r="O8826" s="2"/>
      <c r="P8826" s="2">
        <f t="shared" si="7639"/>
        <v>34827</v>
      </c>
      <c r="Q8826" s="2">
        <f t="shared" si="7614"/>
        <v>100</v>
      </c>
    </row>
    <row r="8827" spans="1:17">
      <c r="A8827" s="12" t="s">
        <v>2624</v>
      </c>
      <c r="B8827" s="12" t="s">
        <v>129</v>
      </c>
      <c r="C8827" s="12" t="s">
        <v>1126</v>
      </c>
      <c r="D8827" s="12" t="s">
        <v>2909</v>
      </c>
      <c r="E8827" s="11">
        <v>6112</v>
      </c>
      <c r="F8827" s="12" t="s">
        <v>2914</v>
      </c>
      <c r="G8827" s="84" t="s">
        <v>3110</v>
      </c>
      <c r="H8827" s="13" t="s">
        <v>8</v>
      </c>
      <c r="I8827" s="2">
        <v>27135</v>
      </c>
      <c r="J8827" s="2">
        <v>27135</v>
      </c>
      <c r="K8827" s="2">
        <v>0</v>
      </c>
      <c r="L8827" s="2">
        <f t="shared" si="7637"/>
        <v>0</v>
      </c>
      <c r="M8827" s="2"/>
      <c r="N8827" s="2"/>
      <c r="O8827" s="2"/>
      <c r="P8827" s="2">
        <f t="shared" si="7639"/>
        <v>0</v>
      </c>
      <c r="Q8827" s="2">
        <f t="shared" si="7614"/>
        <v>0</v>
      </c>
    </row>
    <row r="8828" spans="1:17">
      <c r="A8828" s="12" t="s">
        <v>2624</v>
      </c>
      <c r="B8828" s="12" t="s">
        <v>129</v>
      </c>
      <c r="C8828" s="12" t="s">
        <v>1126</v>
      </c>
      <c r="D8828" s="12" t="s">
        <v>2909</v>
      </c>
      <c r="E8828" s="11">
        <v>6112</v>
      </c>
      <c r="F8828" s="12" t="s">
        <v>2915</v>
      </c>
      <c r="G8828" s="84" t="s">
        <v>3110</v>
      </c>
      <c r="H8828" s="13" t="s">
        <v>6</v>
      </c>
      <c r="I8828" s="2">
        <v>4800</v>
      </c>
      <c r="J8828" s="2">
        <v>4800</v>
      </c>
      <c r="K8828" s="2">
        <v>4800</v>
      </c>
      <c r="L8828" s="2">
        <f t="shared" si="7637"/>
        <v>0</v>
      </c>
      <c r="M8828" s="2"/>
      <c r="N8828" s="2"/>
      <c r="O8828" s="2"/>
      <c r="P8828" s="2">
        <f t="shared" si="7639"/>
        <v>4800</v>
      </c>
      <c r="Q8828" s="2">
        <f t="shared" si="7614"/>
        <v>100</v>
      </c>
    </row>
    <row r="8829" spans="1:17">
      <c r="A8829" s="12" t="s">
        <v>2624</v>
      </c>
      <c r="B8829" s="12" t="s">
        <v>129</v>
      </c>
      <c r="C8829" s="12" t="s">
        <v>1126</v>
      </c>
      <c r="D8829" s="12" t="s">
        <v>2909</v>
      </c>
      <c r="E8829" s="18" t="s">
        <v>13</v>
      </c>
      <c r="F8829" s="18" t="s">
        <v>0</v>
      </c>
      <c r="G8829" s="81" t="s">
        <v>0</v>
      </c>
      <c r="H8829" s="18" t="s">
        <v>14</v>
      </c>
      <c r="I8829" s="3">
        <v>309535</v>
      </c>
      <c r="J8829" s="3">
        <f t="shared" ref="J8829:K8829" si="7645">SUM(J8830)</f>
        <v>307065</v>
      </c>
      <c r="K8829" s="3">
        <f t="shared" si="7645"/>
        <v>150969</v>
      </c>
      <c r="L8829" s="3">
        <f t="shared" si="7637"/>
        <v>81000</v>
      </c>
      <c r="M8829" s="3">
        <f t="shared" ref="M8829:O8829" si="7646">SUM(M8830)</f>
        <v>27000</v>
      </c>
      <c r="N8829" s="3">
        <f t="shared" si="7646"/>
        <v>27000</v>
      </c>
      <c r="O8829" s="3">
        <f t="shared" si="7646"/>
        <v>27000</v>
      </c>
      <c r="P8829" s="3">
        <f t="shared" si="7639"/>
        <v>231969</v>
      </c>
      <c r="Q8829" s="3">
        <f t="shared" si="7614"/>
        <v>75.543940208099258</v>
      </c>
    </row>
    <row r="8830" spans="1:17">
      <c r="A8830" s="12" t="s">
        <v>2624</v>
      </c>
      <c r="B8830" s="12" t="s">
        <v>129</v>
      </c>
      <c r="C8830" s="12" t="s">
        <v>1126</v>
      </c>
      <c r="D8830" s="12" t="s">
        <v>2909</v>
      </c>
      <c r="E8830" s="11">
        <v>6121</v>
      </c>
      <c r="F8830" s="12"/>
      <c r="G8830" s="84" t="s">
        <v>3110</v>
      </c>
      <c r="H8830" s="13" t="s">
        <v>15</v>
      </c>
      <c r="I8830" s="2">
        <v>309535</v>
      </c>
      <c r="J8830" s="2">
        <v>307065</v>
      </c>
      <c r="K8830" s="2">
        <v>150969</v>
      </c>
      <c r="L8830" s="2">
        <f t="shared" si="7637"/>
        <v>81000</v>
      </c>
      <c r="M8830" s="2">
        <v>27000</v>
      </c>
      <c r="N8830" s="2">
        <v>27000</v>
      </c>
      <c r="O8830" s="2">
        <v>27000</v>
      </c>
      <c r="P8830" s="2">
        <f t="shared" si="7639"/>
        <v>231969</v>
      </c>
      <c r="Q8830" s="2">
        <f t="shared" si="7614"/>
        <v>75.543940208099258</v>
      </c>
    </row>
    <row r="8831" spans="1:17">
      <c r="A8831" s="12" t="s">
        <v>2624</v>
      </c>
      <c r="B8831" s="12" t="s">
        <v>129</v>
      </c>
      <c r="C8831" s="12" t="s">
        <v>1126</v>
      </c>
      <c r="D8831" s="12" t="s">
        <v>2909</v>
      </c>
      <c r="E8831" s="18" t="s">
        <v>16</v>
      </c>
      <c r="F8831" s="18" t="s">
        <v>0</v>
      </c>
      <c r="G8831" s="81" t="s">
        <v>0</v>
      </c>
      <c r="H8831" s="18" t="s">
        <v>17</v>
      </c>
      <c r="I8831" s="3">
        <v>202945</v>
      </c>
      <c r="J8831" s="3">
        <f t="shared" ref="J8831:K8831" si="7647">SUM(J8832:J8840)</f>
        <v>174488</v>
      </c>
      <c r="K8831" s="3">
        <f t="shared" si="7647"/>
        <v>117920</v>
      </c>
      <c r="L8831" s="3">
        <f t="shared" si="7637"/>
        <v>19300</v>
      </c>
      <c r="M8831" s="3">
        <f t="shared" ref="M8831:O8831" si="7648">SUM(M8832:M8840)</f>
        <v>7500</v>
      </c>
      <c r="N8831" s="3">
        <f t="shared" si="7648"/>
        <v>6400</v>
      </c>
      <c r="O8831" s="3">
        <f t="shared" si="7648"/>
        <v>5400</v>
      </c>
      <c r="P8831" s="3">
        <f t="shared" si="7639"/>
        <v>137220</v>
      </c>
      <c r="Q8831" s="3">
        <f t="shared" si="7614"/>
        <v>78.641511164091511</v>
      </c>
    </row>
    <row r="8832" spans="1:17">
      <c r="A8832" s="12" t="s">
        <v>2624</v>
      </c>
      <c r="B8832" s="12" t="s">
        <v>129</v>
      </c>
      <c r="C8832" s="12" t="s">
        <v>1126</v>
      </c>
      <c r="D8832" s="12" t="s">
        <v>2909</v>
      </c>
      <c r="E8832" s="11">
        <v>6131</v>
      </c>
      <c r="F8832" s="12"/>
      <c r="G8832" s="84" t="s">
        <v>3110</v>
      </c>
      <c r="H8832" s="13" t="s">
        <v>18</v>
      </c>
      <c r="I8832" s="2">
        <v>750</v>
      </c>
      <c r="J8832" s="2">
        <v>0</v>
      </c>
      <c r="K8832" s="2">
        <v>0</v>
      </c>
      <c r="L8832" s="2">
        <f t="shared" si="7637"/>
        <v>0</v>
      </c>
      <c r="M8832" s="2"/>
      <c r="N8832" s="2"/>
      <c r="O8832" s="2"/>
      <c r="P8832" s="2">
        <f t="shared" si="7639"/>
        <v>0</v>
      </c>
      <c r="Q8832" s="2" t="str">
        <f t="shared" si="7614"/>
        <v>-</v>
      </c>
    </row>
    <row r="8833" spans="1:17">
      <c r="A8833" s="12" t="s">
        <v>2624</v>
      </c>
      <c r="B8833" s="12" t="s">
        <v>129</v>
      </c>
      <c r="C8833" s="12" t="s">
        <v>1126</v>
      </c>
      <c r="D8833" s="12" t="s">
        <v>2909</v>
      </c>
      <c r="E8833" s="11">
        <v>6132</v>
      </c>
      <c r="F8833" s="12"/>
      <c r="G8833" s="84" t="s">
        <v>3110</v>
      </c>
      <c r="H8833" s="13" t="s">
        <v>19</v>
      </c>
      <c r="I8833" s="2">
        <v>78100</v>
      </c>
      <c r="J8833" s="2">
        <v>78000</v>
      </c>
      <c r="K8833" s="2">
        <v>56000</v>
      </c>
      <c r="L8833" s="2">
        <f t="shared" si="7637"/>
        <v>12000</v>
      </c>
      <c r="M8833" s="2">
        <v>5000</v>
      </c>
      <c r="N8833" s="2">
        <v>4000</v>
      </c>
      <c r="O8833" s="2">
        <v>3000</v>
      </c>
      <c r="P8833" s="2">
        <f t="shared" si="7639"/>
        <v>68000</v>
      </c>
      <c r="Q8833" s="2">
        <f t="shared" si="7614"/>
        <v>87.179487179487182</v>
      </c>
    </row>
    <row r="8834" spans="1:17">
      <c r="A8834" s="12" t="s">
        <v>2624</v>
      </c>
      <c r="B8834" s="12" t="s">
        <v>129</v>
      </c>
      <c r="C8834" s="12" t="s">
        <v>1126</v>
      </c>
      <c r="D8834" s="12" t="s">
        <v>2909</v>
      </c>
      <c r="E8834" s="11">
        <v>6133</v>
      </c>
      <c r="F8834" s="12"/>
      <c r="G8834" s="84" t="s">
        <v>3110</v>
      </c>
      <c r="H8834" s="13" t="s">
        <v>20</v>
      </c>
      <c r="I8834" s="2">
        <v>15415</v>
      </c>
      <c r="J8834" s="2">
        <v>15315</v>
      </c>
      <c r="K8834" s="2">
        <v>9500</v>
      </c>
      <c r="L8834" s="2">
        <f t="shared" si="7637"/>
        <v>4500</v>
      </c>
      <c r="M8834" s="2">
        <v>1500</v>
      </c>
      <c r="N8834" s="2">
        <v>1500</v>
      </c>
      <c r="O8834" s="2">
        <v>1500</v>
      </c>
      <c r="P8834" s="2">
        <f t="shared" si="7639"/>
        <v>14000</v>
      </c>
      <c r="Q8834" s="2">
        <f t="shared" si="7614"/>
        <v>91.413646751550772</v>
      </c>
    </row>
    <row r="8835" spans="1:17">
      <c r="A8835" s="12" t="s">
        <v>2624</v>
      </c>
      <c r="B8835" s="12" t="s">
        <v>129</v>
      </c>
      <c r="C8835" s="12" t="s">
        <v>1126</v>
      </c>
      <c r="D8835" s="12" t="s">
        <v>2909</v>
      </c>
      <c r="E8835" s="11">
        <v>6134</v>
      </c>
      <c r="F8835" s="12"/>
      <c r="G8835" s="84" t="s">
        <v>3110</v>
      </c>
      <c r="H8835" s="13" t="s">
        <v>21</v>
      </c>
      <c r="I8835" s="2">
        <v>5780</v>
      </c>
      <c r="J8835" s="2">
        <v>1000</v>
      </c>
      <c r="K8835" s="2">
        <v>900</v>
      </c>
      <c r="L8835" s="2">
        <f t="shared" si="7637"/>
        <v>100</v>
      </c>
      <c r="M8835" s="2">
        <v>100</v>
      </c>
      <c r="N8835" s="2"/>
      <c r="O8835" s="2"/>
      <c r="P8835" s="2">
        <f t="shared" si="7639"/>
        <v>1000</v>
      </c>
      <c r="Q8835" s="2">
        <f t="shared" si="7614"/>
        <v>100</v>
      </c>
    </row>
    <row r="8836" spans="1:17">
      <c r="A8836" s="12" t="s">
        <v>2624</v>
      </c>
      <c r="B8836" s="12" t="s">
        <v>129</v>
      </c>
      <c r="C8836" s="12" t="s">
        <v>1126</v>
      </c>
      <c r="D8836" s="12" t="s">
        <v>2909</v>
      </c>
      <c r="E8836" s="11">
        <v>6135</v>
      </c>
      <c r="F8836" s="12"/>
      <c r="G8836" s="84" t="s">
        <v>3110</v>
      </c>
      <c r="H8836" s="13" t="s">
        <v>22</v>
      </c>
      <c r="I8836" s="2">
        <v>100</v>
      </c>
      <c r="J8836" s="2">
        <v>0</v>
      </c>
      <c r="K8836" s="2">
        <v>0</v>
      </c>
      <c r="L8836" s="2">
        <f t="shared" si="7637"/>
        <v>0</v>
      </c>
      <c r="M8836" s="2"/>
      <c r="N8836" s="2"/>
      <c r="O8836" s="2"/>
      <c r="P8836" s="2">
        <f t="shared" si="7639"/>
        <v>0</v>
      </c>
      <c r="Q8836" s="2" t="str">
        <f t="shared" si="7614"/>
        <v>-</v>
      </c>
    </row>
    <row r="8837" spans="1:17">
      <c r="A8837" s="12" t="s">
        <v>2624</v>
      </c>
      <c r="B8837" s="12" t="s">
        <v>129</v>
      </c>
      <c r="C8837" s="12" t="s">
        <v>1126</v>
      </c>
      <c r="D8837" s="12" t="s">
        <v>2909</v>
      </c>
      <c r="E8837" s="11">
        <v>6136</v>
      </c>
      <c r="F8837" s="12"/>
      <c r="G8837" s="84" t="s">
        <v>3110</v>
      </c>
      <c r="H8837" s="13" t="s">
        <v>23</v>
      </c>
      <c r="I8837" s="2">
        <v>100</v>
      </c>
      <c r="J8837" s="2">
        <v>0</v>
      </c>
      <c r="K8837" s="2">
        <v>0</v>
      </c>
      <c r="L8837" s="2">
        <f t="shared" si="7637"/>
        <v>0</v>
      </c>
      <c r="M8837" s="2"/>
      <c r="N8837" s="2"/>
      <c r="O8837" s="2"/>
      <c r="P8837" s="2">
        <f t="shared" si="7639"/>
        <v>0</v>
      </c>
      <c r="Q8837" s="2" t="str">
        <f t="shared" si="7614"/>
        <v>-</v>
      </c>
    </row>
    <row r="8838" spans="1:17">
      <c r="A8838" s="12" t="s">
        <v>2624</v>
      </c>
      <c r="B8838" s="12" t="s">
        <v>129</v>
      </c>
      <c r="C8838" s="12" t="s">
        <v>1126</v>
      </c>
      <c r="D8838" s="12" t="s">
        <v>2909</v>
      </c>
      <c r="E8838" s="11">
        <v>6137</v>
      </c>
      <c r="F8838" s="12"/>
      <c r="G8838" s="84" t="s">
        <v>3110</v>
      </c>
      <c r="H8838" s="13" t="s">
        <v>24</v>
      </c>
      <c r="I8838" s="2">
        <v>2000</v>
      </c>
      <c r="J8838" s="2">
        <v>1000</v>
      </c>
      <c r="K8838" s="2">
        <v>1000</v>
      </c>
      <c r="L8838" s="2">
        <f t="shared" si="7637"/>
        <v>0</v>
      </c>
      <c r="M8838" s="2"/>
      <c r="N8838" s="2"/>
      <c r="O8838" s="2"/>
      <c r="P8838" s="2">
        <f t="shared" si="7639"/>
        <v>1000</v>
      </c>
      <c r="Q8838" s="2">
        <f t="shared" si="7614"/>
        <v>100</v>
      </c>
    </row>
    <row r="8839" spans="1:17">
      <c r="A8839" s="12" t="s">
        <v>2624</v>
      </c>
      <c r="B8839" s="12" t="s">
        <v>129</v>
      </c>
      <c r="C8839" s="12" t="s">
        <v>1126</v>
      </c>
      <c r="D8839" s="12" t="s">
        <v>2909</v>
      </c>
      <c r="E8839" s="11">
        <v>6138</v>
      </c>
      <c r="F8839" s="12"/>
      <c r="G8839" s="84" t="s">
        <v>3110</v>
      </c>
      <c r="H8839" s="13" t="s">
        <v>25</v>
      </c>
      <c r="I8839" s="2">
        <v>5000</v>
      </c>
      <c r="J8839" s="2">
        <v>0</v>
      </c>
      <c r="K8839" s="2">
        <v>0</v>
      </c>
      <c r="L8839" s="2">
        <f t="shared" si="7637"/>
        <v>0</v>
      </c>
      <c r="M8839" s="2"/>
      <c r="N8839" s="2"/>
      <c r="O8839" s="2"/>
      <c r="P8839" s="2">
        <f t="shared" si="7639"/>
        <v>0</v>
      </c>
      <c r="Q8839" s="2" t="str">
        <f t="shared" si="7614"/>
        <v>-</v>
      </c>
    </row>
    <row r="8840" spans="1:17">
      <c r="A8840" s="17" t="s">
        <v>2624</v>
      </c>
      <c r="B8840" s="17" t="s">
        <v>129</v>
      </c>
      <c r="C8840" s="17" t="s">
        <v>1126</v>
      </c>
      <c r="D8840" s="17" t="s">
        <v>2909</v>
      </c>
      <c r="E8840" s="17" t="s">
        <v>99</v>
      </c>
      <c r="F8840" s="12" t="s">
        <v>0</v>
      </c>
      <c r="G8840" s="84" t="s">
        <v>0</v>
      </c>
      <c r="H8840" s="18" t="s">
        <v>26</v>
      </c>
      <c r="I8840" s="3">
        <v>95700</v>
      </c>
      <c r="J8840" s="3">
        <f t="shared" ref="J8840:K8840" si="7649">SUM(J8841:J8843)</f>
        <v>79173</v>
      </c>
      <c r="K8840" s="3">
        <f t="shared" si="7649"/>
        <v>50520</v>
      </c>
      <c r="L8840" s="3">
        <f t="shared" si="7637"/>
        <v>2700</v>
      </c>
      <c r="M8840" s="3">
        <f t="shared" ref="M8840:O8840" si="7650">SUM(M8841:M8843)</f>
        <v>900</v>
      </c>
      <c r="N8840" s="3">
        <f t="shared" si="7650"/>
        <v>900</v>
      </c>
      <c r="O8840" s="3">
        <f t="shared" si="7650"/>
        <v>900</v>
      </c>
      <c r="P8840" s="3">
        <f t="shared" si="7639"/>
        <v>53220</v>
      </c>
      <c r="Q8840" s="3">
        <f t="shared" si="7614"/>
        <v>67.219885567049374</v>
      </c>
    </row>
    <row r="8841" spans="1:17">
      <c r="A8841" s="12" t="s">
        <v>2624</v>
      </c>
      <c r="B8841" s="12" t="s">
        <v>129</v>
      </c>
      <c r="C8841" s="12" t="s">
        <v>1126</v>
      </c>
      <c r="D8841" s="12" t="s">
        <v>2909</v>
      </c>
      <c r="E8841" s="11">
        <v>6139</v>
      </c>
      <c r="F8841" s="12"/>
      <c r="G8841" s="84" t="s">
        <v>3110</v>
      </c>
      <c r="H8841" s="13" t="s">
        <v>26</v>
      </c>
      <c r="I8841" s="2">
        <v>84000</v>
      </c>
      <c r="J8841" s="2">
        <v>69173</v>
      </c>
      <c r="K8841" s="2">
        <v>45000</v>
      </c>
      <c r="L8841" s="2">
        <f t="shared" si="7637"/>
        <v>0</v>
      </c>
      <c r="M8841" s="2">
        <v>0</v>
      </c>
      <c r="N8841" s="2">
        <v>0</v>
      </c>
      <c r="O8841" s="2">
        <v>0</v>
      </c>
      <c r="P8841" s="2">
        <f t="shared" si="7639"/>
        <v>45000</v>
      </c>
      <c r="Q8841" s="2">
        <f t="shared" si="7614"/>
        <v>65.054284186026337</v>
      </c>
    </row>
    <row r="8842" spans="1:17">
      <c r="A8842" s="12" t="s">
        <v>2624</v>
      </c>
      <c r="B8842" s="12" t="s">
        <v>129</v>
      </c>
      <c r="C8842" s="12" t="s">
        <v>1126</v>
      </c>
      <c r="D8842" s="12" t="s">
        <v>2909</v>
      </c>
      <c r="E8842" s="11">
        <v>6139</v>
      </c>
      <c r="F8842" s="12" t="s">
        <v>2916</v>
      </c>
      <c r="G8842" s="84" t="s">
        <v>3110</v>
      </c>
      <c r="H8842" s="13" t="s">
        <v>108</v>
      </c>
      <c r="I8842" s="2">
        <v>10700</v>
      </c>
      <c r="J8842" s="2">
        <v>10000</v>
      </c>
      <c r="K8842" s="2">
        <v>5520</v>
      </c>
      <c r="L8842" s="2">
        <f t="shared" si="7637"/>
        <v>2700</v>
      </c>
      <c r="M8842" s="2">
        <v>900</v>
      </c>
      <c r="N8842" s="2">
        <v>900</v>
      </c>
      <c r="O8842" s="2">
        <v>900</v>
      </c>
      <c r="P8842" s="2">
        <f t="shared" si="7639"/>
        <v>8220</v>
      </c>
      <c r="Q8842" s="2">
        <f t="shared" si="7614"/>
        <v>82.199999999999989</v>
      </c>
    </row>
    <row r="8843" spans="1:17">
      <c r="A8843" s="12" t="s">
        <v>2624</v>
      </c>
      <c r="B8843" s="12" t="s">
        <v>129</v>
      </c>
      <c r="C8843" s="12" t="s">
        <v>1126</v>
      </c>
      <c r="D8843" s="12" t="s">
        <v>2909</v>
      </c>
      <c r="E8843" s="11">
        <v>6139</v>
      </c>
      <c r="F8843" s="12" t="s">
        <v>2917</v>
      </c>
      <c r="G8843" s="84" t="s">
        <v>3110</v>
      </c>
      <c r="H8843" s="13" t="s">
        <v>2799</v>
      </c>
      <c r="I8843" s="2">
        <v>1000</v>
      </c>
      <c r="J8843" s="2">
        <v>0</v>
      </c>
      <c r="K8843" s="2">
        <v>0</v>
      </c>
      <c r="L8843" s="2">
        <f t="shared" si="7637"/>
        <v>0</v>
      </c>
      <c r="M8843" s="2"/>
      <c r="N8843" s="2"/>
      <c r="O8843" s="2"/>
      <c r="P8843" s="2">
        <f t="shared" si="7639"/>
        <v>0</v>
      </c>
      <c r="Q8843" s="2" t="str">
        <f t="shared" si="7614"/>
        <v>-</v>
      </c>
    </row>
    <row r="8844" spans="1:17" ht="22.5">
      <c r="A8844" s="17" t="s">
        <v>0</v>
      </c>
      <c r="B8844" s="17" t="s">
        <v>0</v>
      </c>
      <c r="C8844" s="17" t="s">
        <v>0</v>
      </c>
      <c r="D8844" s="18" t="s">
        <v>0</v>
      </c>
      <c r="E8844" s="18" t="s">
        <v>0</v>
      </c>
      <c r="F8844" s="18" t="s">
        <v>0</v>
      </c>
      <c r="G8844" s="81" t="s">
        <v>0</v>
      </c>
      <c r="H8844" s="24" t="s">
        <v>36</v>
      </c>
      <c r="I8844" s="29">
        <v>300</v>
      </c>
      <c r="J8844" s="29">
        <f t="shared" ref="J8844:K8844" si="7651">SUM(J8845)</f>
        <v>0</v>
      </c>
      <c r="K8844" s="29">
        <f t="shared" si="7651"/>
        <v>0</v>
      </c>
      <c r="L8844" s="29">
        <f t="shared" si="7637"/>
        <v>0</v>
      </c>
      <c r="M8844" s="29">
        <f t="shared" ref="M8844:O8844" si="7652">SUM(M8845)</f>
        <v>0</v>
      </c>
      <c r="N8844" s="29">
        <f t="shared" si="7652"/>
        <v>0</v>
      </c>
      <c r="O8844" s="29">
        <f t="shared" si="7652"/>
        <v>0</v>
      </c>
      <c r="P8844" s="29">
        <f t="shared" si="7639"/>
        <v>0</v>
      </c>
      <c r="Q8844" s="29" t="str">
        <f t="shared" si="7614"/>
        <v>-</v>
      </c>
    </row>
    <row r="8845" spans="1:17">
      <c r="A8845" s="12" t="s">
        <v>2624</v>
      </c>
      <c r="B8845" s="12" t="s">
        <v>129</v>
      </c>
      <c r="C8845" s="12" t="s">
        <v>1126</v>
      </c>
      <c r="D8845" s="12" t="s">
        <v>2909</v>
      </c>
      <c r="E8845" s="18" t="s">
        <v>28</v>
      </c>
      <c r="F8845" s="18" t="s">
        <v>0</v>
      </c>
      <c r="G8845" s="81" t="s">
        <v>0</v>
      </c>
      <c r="H8845" s="18" t="s">
        <v>29</v>
      </c>
      <c r="I8845" s="3">
        <v>300</v>
      </c>
      <c r="J8845" s="3">
        <f t="shared" ref="J8845" si="7653">SUM(J8846:J8848)</f>
        <v>0</v>
      </c>
      <c r="K8845" s="3">
        <f t="shared" ref="K8845" si="7654">SUM(K8846:K8848)</f>
        <v>0</v>
      </c>
      <c r="L8845" s="3">
        <f t="shared" si="7637"/>
        <v>0</v>
      </c>
      <c r="M8845" s="3">
        <f t="shared" ref="M8845:O8845" si="7655">SUM(M8846:M8848)</f>
        <v>0</v>
      </c>
      <c r="N8845" s="3">
        <f t="shared" si="7655"/>
        <v>0</v>
      </c>
      <c r="O8845" s="3">
        <f t="shared" si="7655"/>
        <v>0</v>
      </c>
      <c r="P8845" s="3">
        <f t="shared" si="7639"/>
        <v>0</v>
      </c>
      <c r="Q8845" s="3" t="str">
        <f t="shared" si="7614"/>
        <v>-</v>
      </c>
    </row>
    <row r="8846" spans="1:17">
      <c r="A8846" s="12" t="s">
        <v>2624</v>
      </c>
      <c r="B8846" s="12" t="s">
        <v>129</v>
      </c>
      <c r="C8846" s="12" t="s">
        <v>1126</v>
      </c>
      <c r="D8846" s="12" t="s">
        <v>2909</v>
      </c>
      <c r="E8846" s="11">
        <v>6142</v>
      </c>
      <c r="F8846" s="12"/>
      <c r="G8846" s="84" t="s">
        <v>3110</v>
      </c>
      <c r="H8846" s="13" t="s">
        <v>31</v>
      </c>
      <c r="I8846" s="2">
        <v>100</v>
      </c>
      <c r="J8846" s="2">
        <v>0</v>
      </c>
      <c r="K8846" s="2">
        <v>0</v>
      </c>
      <c r="L8846" s="2">
        <f t="shared" si="7637"/>
        <v>0</v>
      </c>
      <c r="M8846" s="2"/>
      <c r="N8846" s="2"/>
      <c r="O8846" s="2"/>
      <c r="P8846" s="2">
        <f t="shared" si="7639"/>
        <v>0</v>
      </c>
      <c r="Q8846" s="2" t="str">
        <f t="shared" si="7614"/>
        <v>-</v>
      </c>
    </row>
    <row r="8847" spans="1:17">
      <c r="A8847" s="12" t="s">
        <v>2624</v>
      </c>
      <c r="B8847" s="12" t="s">
        <v>129</v>
      </c>
      <c r="C8847" s="12" t="s">
        <v>1126</v>
      </c>
      <c r="D8847" s="12" t="s">
        <v>2909</v>
      </c>
      <c r="E8847" s="11">
        <v>6143</v>
      </c>
      <c r="F8847" s="12"/>
      <c r="G8847" s="84" t="s">
        <v>3110</v>
      </c>
      <c r="H8847" s="13" t="s">
        <v>32</v>
      </c>
      <c r="I8847" s="2">
        <v>100</v>
      </c>
      <c r="J8847" s="2">
        <v>0</v>
      </c>
      <c r="K8847" s="2">
        <v>0</v>
      </c>
      <c r="L8847" s="2">
        <f t="shared" si="7637"/>
        <v>0</v>
      </c>
      <c r="M8847" s="2"/>
      <c r="N8847" s="2"/>
      <c r="O8847" s="2"/>
      <c r="P8847" s="2">
        <f t="shared" si="7639"/>
        <v>0</v>
      </c>
      <c r="Q8847" s="2" t="str">
        <f t="shared" si="7614"/>
        <v>-</v>
      </c>
    </row>
    <row r="8848" spans="1:17">
      <c r="A8848" s="12" t="s">
        <v>2624</v>
      </c>
      <c r="B8848" s="12" t="s">
        <v>129</v>
      </c>
      <c r="C8848" s="12" t="s">
        <v>1126</v>
      </c>
      <c r="D8848" s="12" t="s">
        <v>2909</v>
      </c>
      <c r="E8848" s="11">
        <v>6148</v>
      </c>
      <c r="F8848" s="12"/>
      <c r="G8848" s="84" t="s">
        <v>3110</v>
      </c>
      <c r="H8848" s="13" t="s">
        <v>35</v>
      </c>
      <c r="I8848" s="2">
        <v>100</v>
      </c>
      <c r="J8848" s="2">
        <v>0</v>
      </c>
      <c r="K8848" s="2">
        <v>0</v>
      </c>
      <c r="L8848" s="2">
        <f t="shared" si="7637"/>
        <v>0</v>
      </c>
      <c r="M8848" s="2"/>
      <c r="N8848" s="2"/>
      <c r="O8848" s="2"/>
      <c r="P8848" s="2">
        <f t="shared" si="7639"/>
        <v>0</v>
      </c>
      <c r="Q8848" s="2" t="str">
        <f t="shared" si="7614"/>
        <v>-</v>
      </c>
    </row>
    <row r="8849" spans="1:17" ht="22.5">
      <c r="A8849" s="17" t="s">
        <v>0</v>
      </c>
      <c r="B8849" s="17" t="s">
        <v>0</v>
      </c>
      <c r="C8849" s="17" t="s">
        <v>0</v>
      </c>
      <c r="D8849" s="18" t="s">
        <v>0</v>
      </c>
      <c r="E8849" s="18" t="s">
        <v>0</v>
      </c>
      <c r="F8849" s="18" t="s">
        <v>0</v>
      </c>
      <c r="G8849" s="81" t="s">
        <v>0</v>
      </c>
      <c r="H8849" s="24" t="s">
        <v>58</v>
      </c>
      <c r="I8849" s="29">
        <v>28800</v>
      </c>
      <c r="J8849" s="29">
        <f t="shared" ref="J8849:K8849" si="7656">SUM(J8850)</f>
        <v>0</v>
      </c>
      <c r="K8849" s="29">
        <f t="shared" si="7656"/>
        <v>0</v>
      </c>
      <c r="L8849" s="29">
        <f t="shared" si="7637"/>
        <v>0</v>
      </c>
      <c r="M8849" s="29">
        <f t="shared" ref="M8849:O8849" si="7657">SUM(M8850)</f>
        <v>0</v>
      </c>
      <c r="N8849" s="29">
        <f t="shared" si="7657"/>
        <v>0</v>
      </c>
      <c r="O8849" s="29">
        <f t="shared" si="7657"/>
        <v>0</v>
      </c>
      <c r="P8849" s="29">
        <f t="shared" si="7639"/>
        <v>0</v>
      </c>
      <c r="Q8849" s="29" t="str">
        <f t="shared" si="7614"/>
        <v>-</v>
      </c>
    </row>
    <row r="8850" spans="1:17">
      <c r="A8850" s="12" t="s">
        <v>2624</v>
      </c>
      <c r="B8850" s="12" t="s">
        <v>129</v>
      </c>
      <c r="C8850" s="12" t="s">
        <v>1126</v>
      </c>
      <c r="D8850" s="12" t="s">
        <v>2909</v>
      </c>
      <c r="E8850" s="18" t="s">
        <v>50</v>
      </c>
      <c r="F8850" s="18" t="s">
        <v>0</v>
      </c>
      <c r="G8850" s="81" t="s">
        <v>0</v>
      </c>
      <c r="H8850" s="18" t="s">
        <v>51</v>
      </c>
      <c r="I8850" s="3">
        <v>28800</v>
      </c>
      <c r="J8850" s="3">
        <f t="shared" ref="J8850" si="7658">SUM(J8851:J8853)</f>
        <v>0</v>
      </c>
      <c r="K8850" s="3">
        <f t="shared" ref="K8850" si="7659">SUM(K8851:K8853)</f>
        <v>0</v>
      </c>
      <c r="L8850" s="3">
        <f t="shared" si="7637"/>
        <v>0</v>
      </c>
      <c r="M8850" s="3">
        <f t="shared" ref="M8850:O8850" si="7660">SUM(M8851:M8853)</f>
        <v>0</v>
      </c>
      <c r="N8850" s="3">
        <f t="shared" si="7660"/>
        <v>0</v>
      </c>
      <c r="O8850" s="3">
        <f t="shared" si="7660"/>
        <v>0</v>
      </c>
      <c r="P8850" s="3">
        <f t="shared" si="7639"/>
        <v>0</v>
      </c>
      <c r="Q8850" s="3" t="str">
        <f t="shared" si="7614"/>
        <v>-</v>
      </c>
    </row>
    <row r="8851" spans="1:17">
      <c r="A8851" s="12" t="s">
        <v>2624</v>
      </c>
      <c r="B8851" s="12" t="s">
        <v>129</v>
      </c>
      <c r="C8851" s="12" t="s">
        <v>1126</v>
      </c>
      <c r="D8851" s="12" t="s">
        <v>2909</v>
      </c>
      <c r="E8851" s="11">
        <v>8213</v>
      </c>
      <c r="F8851" s="12"/>
      <c r="G8851" s="84" t="s">
        <v>3110</v>
      </c>
      <c r="H8851" s="13" t="s">
        <v>54</v>
      </c>
      <c r="I8851" s="2">
        <v>27600</v>
      </c>
      <c r="J8851" s="2">
        <v>0</v>
      </c>
      <c r="K8851" s="2">
        <v>0</v>
      </c>
      <c r="L8851" s="2">
        <f t="shared" si="7637"/>
        <v>0</v>
      </c>
      <c r="M8851" s="2"/>
      <c r="N8851" s="2"/>
      <c r="O8851" s="2"/>
      <c r="P8851" s="2">
        <f t="shared" si="7639"/>
        <v>0</v>
      </c>
      <c r="Q8851" s="2" t="str">
        <f t="shared" si="7614"/>
        <v>-</v>
      </c>
    </row>
    <row r="8852" spans="1:17">
      <c r="A8852" s="12" t="s">
        <v>2624</v>
      </c>
      <c r="B8852" s="12" t="s">
        <v>129</v>
      </c>
      <c r="C8852" s="12" t="s">
        <v>1126</v>
      </c>
      <c r="D8852" s="12" t="s">
        <v>2909</v>
      </c>
      <c r="E8852" s="11">
        <v>8215</v>
      </c>
      <c r="F8852" s="12"/>
      <c r="G8852" s="84" t="s">
        <v>3110</v>
      </c>
      <c r="H8852" s="13" t="s">
        <v>56</v>
      </c>
      <c r="I8852" s="2">
        <v>100</v>
      </c>
      <c r="J8852" s="2">
        <v>0</v>
      </c>
      <c r="K8852" s="2">
        <v>0</v>
      </c>
      <c r="L8852" s="2">
        <f t="shared" si="7637"/>
        <v>0</v>
      </c>
      <c r="M8852" s="2"/>
      <c r="N8852" s="2"/>
      <c r="O8852" s="2"/>
      <c r="P8852" s="2">
        <f t="shared" si="7639"/>
        <v>0</v>
      </c>
      <c r="Q8852" s="2" t="str">
        <f t="shared" si="7614"/>
        <v>-</v>
      </c>
    </row>
    <row r="8853" spans="1:17">
      <c r="A8853" s="12" t="s">
        <v>2624</v>
      </c>
      <c r="B8853" s="12" t="s">
        <v>129</v>
      </c>
      <c r="C8853" s="12" t="s">
        <v>1126</v>
      </c>
      <c r="D8853" s="12" t="s">
        <v>2909</v>
      </c>
      <c r="E8853" s="11">
        <v>8216</v>
      </c>
      <c r="F8853" s="12"/>
      <c r="G8853" s="84" t="s">
        <v>3110</v>
      </c>
      <c r="H8853" s="13" t="s">
        <v>57</v>
      </c>
      <c r="I8853" s="2">
        <v>1100</v>
      </c>
      <c r="J8853" s="2">
        <v>0</v>
      </c>
      <c r="K8853" s="2">
        <v>0</v>
      </c>
      <c r="L8853" s="2">
        <f t="shared" si="7637"/>
        <v>0</v>
      </c>
      <c r="M8853" s="2"/>
      <c r="N8853" s="2"/>
      <c r="O8853" s="2"/>
      <c r="P8853" s="2">
        <f t="shared" si="7639"/>
        <v>0</v>
      </c>
      <c r="Q8853" s="2" t="str">
        <f t="shared" si="7614"/>
        <v>-</v>
      </c>
    </row>
    <row r="8854" spans="1:17">
      <c r="A8854" s="13" t="s">
        <v>0</v>
      </c>
      <c r="B8854" s="13" t="s">
        <v>0</v>
      </c>
      <c r="C8854" s="13" t="s">
        <v>0</v>
      </c>
      <c r="D8854" s="13" t="s">
        <v>0</v>
      </c>
      <c r="E8854" s="13" t="s">
        <v>0</v>
      </c>
      <c r="F8854" s="13" t="s">
        <v>0</v>
      </c>
      <c r="G8854" s="84" t="s">
        <v>0</v>
      </c>
      <c r="H8854" s="24" t="s">
        <v>2918</v>
      </c>
      <c r="I8854" s="29">
        <v>3732297</v>
      </c>
      <c r="J8854" s="29">
        <f t="shared" ref="J8854:K8854" si="7661">SUM(J8849,J8844,J8820)</f>
        <v>3650597</v>
      </c>
      <c r="K8854" s="29">
        <f t="shared" si="7661"/>
        <v>1847816</v>
      </c>
      <c r="L8854" s="29">
        <f t="shared" si="7637"/>
        <v>889300</v>
      </c>
      <c r="M8854" s="29">
        <f t="shared" ref="M8854:O8854" si="7662">SUM(M8849,M8844,M8820)</f>
        <v>304000</v>
      </c>
      <c r="N8854" s="29">
        <f t="shared" si="7662"/>
        <v>283400</v>
      </c>
      <c r="O8854" s="29">
        <f t="shared" si="7662"/>
        <v>301900</v>
      </c>
      <c r="P8854" s="29">
        <f t="shared" si="7639"/>
        <v>2737116</v>
      </c>
      <c r="Q8854" s="29">
        <f t="shared" si="7614"/>
        <v>74.97721605534656</v>
      </c>
    </row>
    <row r="8855" spans="1:17" ht="15.75" thickBot="1">
      <c r="A8855" s="13" t="s">
        <v>0</v>
      </c>
      <c r="B8855" s="13" t="s">
        <v>0</v>
      </c>
      <c r="C8855" s="13" t="s">
        <v>0</v>
      </c>
      <c r="D8855" s="13" t="s">
        <v>0</v>
      </c>
      <c r="E8855" s="13" t="s">
        <v>0</v>
      </c>
      <c r="F8855" s="13" t="s">
        <v>0</v>
      </c>
      <c r="G8855" s="84" t="s">
        <v>0</v>
      </c>
      <c r="H8855" s="18" t="s">
        <v>125</v>
      </c>
      <c r="I8855" s="3">
        <v>57</v>
      </c>
      <c r="J8855" s="3">
        <v>57</v>
      </c>
      <c r="K8855" s="3">
        <v>0</v>
      </c>
      <c r="L8855" s="3">
        <f t="shared" si="7637"/>
        <v>0</v>
      </c>
      <c r="M8855" s="3"/>
      <c r="N8855" s="3"/>
      <c r="O8855" s="3"/>
      <c r="P8855" s="3">
        <f t="shared" si="7639"/>
        <v>0</v>
      </c>
      <c r="Q8855" s="3">
        <f t="shared" si="7614"/>
        <v>0</v>
      </c>
    </row>
    <row r="8856" spans="1:17" ht="45.75" thickBot="1">
      <c r="A8856" s="109" t="s">
        <v>0</v>
      </c>
      <c r="B8856" s="109" t="s">
        <v>0</v>
      </c>
      <c r="C8856" s="109" t="s">
        <v>0</v>
      </c>
      <c r="D8856" s="109" t="s">
        <v>0</v>
      </c>
      <c r="E8856" s="109" t="s">
        <v>0</v>
      </c>
      <c r="F8856" s="109" t="s">
        <v>0</v>
      </c>
      <c r="G8856" s="121" t="s">
        <v>0</v>
      </c>
      <c r="H8856" s="1" t="s">
        <v>126</v>
      </c>
      <c r="I8856" s="1" t="s">
        <v>3016</v>
      </c>
      <c r="J8856" s="1" t="s">
        <v>3199</v>
      </c>
      <c r="K8856" s="1" t="s">
        <v>3198</v>
      </c>
      <c r="L8856" s="1" t="s">
        <v>3191</v>
      </c>
      <c r="M8856" s="1" t="s">
        <v>3193</v>
      </c>
      <c r="N8856" s="1" t="s">
        <v>3194</v>
      </c>
      <c r="O8856" s="1" t="s">
        <v>3195</v>
      </c>
      <c r="P8856" s="1" t="s">
        <v>3192</v>
      </c>
      <c r="Q8856" s="1" t="s">
        <v>3185</v>
      </c>
    </row>
    <row r="8857" spans="1:17">
      <c r="A8857" s="110"/>
      <c r="B8857" s="110"/>
      <c r="C8857" s="110"/>
      <c r="D8857" s="110"/>
      <c r="E8857" s="110"/>
      <c r="F8857" s="110"/>
      <c r="G8857" s="122"/>
      <c r="H8857" s="26" t="s">
        <v>0</v>
      </c>
      <c r="I8857" s="28">
        <v>1</v>
      </c>
      <c r="J8857" s="28">
        <v>2</v>
      </c>
      <c r="K8857" s="28">
        <v>3</v>
      </c>
      <c r="L8857" s="28" t="s">
        <v>3186</v>
      </c>
      <c r="M8857" s="28">
        <v>5</v>
      </c>
      <c r="N8857" s="28">
        <v>6</v>
      </c>
      <c r="O8857" s="28">
        <v>7</v>
      </c>
      <c r="P8857" s="28" t="s">
        <v>3187</v>
      </c>
      <c r="Q8857" s="28">
        <v>9</v>
      </c>
    </row>
    <row r="8858" spans="1:17">
      <c r="A8858" s="110"/>
      <c r="B8858" s="110"/>
      <c r="C8858" s="110"/>
      <c r="D8858" s="110"/>
      <c r="E8858" s="110"/>
      <c r="F8858" s="110"/>
      <c r="G8858" s="122"/>
      <c r="H8858" s="8" t="s">
        <v>2657</v>
      </c>
      <c r="I8858" s="9">
        <v>3732297</v>
      </c>
      <c r="J8858" s="9">
        <f t="shared" ref="J8858" si="7663">SUM(J8854)</f>
        <v>3650597</v>
      </c>
      <c r="K8858" s="9">
        <f t="shared" ref="K8858" si="7664">SUM(K8854)</f>
        <v>1847816</v>
      </c>
      <c r="L8858" s="9">
        <f t="shared" ref="L8858:L8859" si="7665">M8858+N8858+O8858</f>
        <v>889300</v>
      </c>
      <c r="M8858" s="9">
        <f t="shared" ref="M8858:O8858" si="7666">SUM(M8854)</f>
        <v>304000</v>
      </c>
      <c r="N8858" s="9">
        <f t="shared" si="7666"/>
        <v>283400</v>
      </c>
      <c r="O8858" s="9">
        <f t="shared" si="7666"/>
        <v>301900</v>
      </c>
      <c r="P8858" s="9">
        <f t="shared" ref="P8858:P8859" si="7667">SUM(K8858+L8858)</f>
        <v>2737116</v>
      </c>
      <c r="Q8858" s="9">
        <f t="shared" si="7614"/>
        <v>74.97721605534656</v>
      </c>
    </row>
    <row r="8859" spans="1:17">
      <c r="A8859" s="110"/>
      <c r="B8859" s="110"/>
      <c r="C8859" s="110"/>
      <c r="D8859" s="110"/>
      <c r="E8859" s="110"/>
      <c r="F8859" s="110"/>
      <c r="G8859" s="122"/>
      <c r="H8859" s="10" t="s">
        <v>68</v>
      </c>
      <c r="I8859" s="9">
        <v>3732297</v>
      </c>
      <c r="J8859" s="9">
        <f t="shared" ref="J8859" si="7668">SUM(J8858)</f>
        <v>3650597</v>
      </c>
      <c r="K8859" s="9">
        <f t="shared" ref="K8859" si="7669">SUM(K8858)</f>
        <v>1847816</v>
      </c>
      <c r="L8859" s="9">
        <f t="shared" si="7665"/>
        <v>889300</v>
      </c>
      <c r="M8859" s="9">
        <f t="shared" ref="M8859:O8859" si="7670">SUM(M8858)</f>
        <v>304000</v>
      </c>
      <c r="N8859" s="9">
        <f t="shared" si="7670"/>
        <v>283400</v>
      </c>
      <c r="O8859" s="9">
        <f t="shared" si="7670"/>
        <v>301900</v>
      </c>
      <c r="P8859" s="9">
        <f t="shared" si="7667"/>
        <v>2737116</v>
      </c>
      <c r="Q8859" s="9">
        <f t="shared" si="7614"/>
        <v>74.97721605534656</v>
      </c>
    </row>
    <row r="8860" spans="1:17">
      <c r="A8860" s="111"/>
      <c r="B8860" s="111"/>
      <c r="C8860" s="111"/>
      <c r="D8860" s="111"/>
      <c r="E8860" s="111"/>
      <c r="F8860" s="111"/>
      <c r="G8860" s="123"/>
      <c r="Q8860" t="str">
        <f t="shared" si="7614"/>
        <v>-</v>
      </c>
    </row>
    <row r="8861" spans="1:17" ht="15.75" thickBot="1">
      <c r="A8861" s="13" t="s">
        <v>0</v>
      </c>
      <c r="B8861" s="13" t="s">
        <v>0</v>
      </c>
      <c r="C8861" s="13" t="s">
        <v>0</v>
      </c>
      <c r="D8861" s="13" t="s">
        <v>0</v>
      </c>
      <c r="E8861" s="13" t="s">
        <v>0</v>
      </c>
      <c r="F8861" s="13" t="s">
        <v>0</v>
      </c>
      <c r="G8861" s="84" t="s">
        <v>0</v>
      </c>
      <c r="H8861" s="27" t="s">
        <v>0</v>
      </c>
      <c r="I8861" s="27"/>
      <c r="J8861" s="27"/>
      <c r="K8861" s="27"/>
      <c r="L8861" s="27"/>
      <c r="M8861" s="27"/>
      <c r="N8861" s="27"/>
      <c r="O8861" s="27"/>
      <c r="P8861" s="27"/>
      <c r="Q8861" s="27" t="str">
        <f t="shared" ref="Q8861:Q8924" si="7671">IF(J8861=0,"-",P8861/J8861*100)</f>
        <v>-</v>
      </c>
    </row>
    <row r="8862" spans="1:17" ht="45.75" thickBot="1">
      <c r="A8862" s="1" t="s">
        <v>82</v>
      </c>
      <c r="B8862" s="1" t="s">
        <v>83</v>
      </c>
      <c r="C8862" s="1" t="s">
        <v>84</v>
      </c>
      <c r="D8862" s="19" t="s">
        <v>0</v>
      </c>
      <c r="E8862" s="1" t="s">
        <v>85</v>
      </c>
      <c r="F8862" s="1" t="s">
        <v>86</v>
      </c>
      <c r="G8862" s="82" t="s">
        <v>87</v>
      </c>
      <c r="H8862" s="1" t="s">
        <v>1</v>
      </c>
      <c r="I8862" s="1" t="s">
        <v>3016</v>
      </c>
      <c r="J8862" s="1" t="s">
        <v>3199</v>
      </c>
      <c r="K8862" s="1" t="s">
        <v>3198</v>
      </c>
      <c r="L8862" s="1" t="s">
        <v>3191</v>
      </c>
      <c r="M8862" s="1" t="s">
        <v>3193</v>
      </c>
      <c r="N8862" s="1" t="s">
        <v>3194</v>
      </c>
      <c r="O8862" s="1" t="s">
        <v>3195</v>
      </c>
      <c r="P8862" s="1" t="s">
        <v>3192</v>
      </c>
      <c r="Q8862" s="1" t="s">
        <v>3185</v>
      </c>
    </row>
    <row r="8863" spans="1:17">
      <c r="A8863" s="20" t="s">
        <v>0</v>
      </c>
      <c r="B8863" s="20" t="s">
        <v>0</v>
      </c>
      <c r="C8863" s="20" t="s">
        <v>0</v>
      </c>
      <c r="D8863" s="21" t="s">
        <v>0</v>
      </c>
      <c r="E8863" s="21" t="s">
        <v>0</v>
      </c>
      <c r="F8863" s="22" t="s">
        <v>0</v>
      </c>
      <c r="G8863" s="83" t="s">
        <v>0</v>
      </c>
      <c r="H8863" s="23" t="s">
        <v>0</v>
      </c>
      <c r="I8863" s="28">
        <v>1</v>
      </c>
      <c r="J8863" s="28">
        <v>2</v>
      </c>
      <c r="K8863" s="28">
        <v>3</v>
      </c>
      <c r="L8863" s="28" t="s">
        <v>3186</v>
      </c>
      <c r="M8863" s="28">
        <v>5</v>
      </c>
      <c r="N8863" s="28">
        <v>6</v>
      </c>
      <c r="O8863" s="28">
        <v>7</v>
      </c>
      <c r="P8863" s="28" t="s">
        <v>3187</v>
      </c>
      <c r="Q8863" s="28">
        <v>9</v>
      </c>
    </row>
    <row r="8864" spans="1:17">
      <c r="A8864" s="17" t="s">
        <v>2624</v>
      </c>
      <c r="B8864" s="17" t="s">
        <v>129</v>
      </c>
      <c r="C8864" s="12" t="s">
        <v>1137</v>
      </c>
      <c r="D8864" s="12" t="s">
        <v>2919</v>
      </c>
      <c r="E8864" s="18" t="s">
        <v>0</v>
      </c>
      <c r="F8864" s="18" t="s">
        <v>0</v>
      </c>
      <c r="G8864" s="81" t="s">
        <v>0</v>
      </c>
      <c r="H8864" s="18" t="s">
        <v>2920</v>
      </c>
      <c r="I8864" s="11"/>
      <c r="J8864" s="11"/>
      <c r="K8864" s="11"/>
      <c r="L8864" s="11"/>
      <c r="M8864" s="11"/>
      <c r="N8864" s="11"/>
      <c r="O8864" s="11"/>
      <c r="P8864" s="11"/>
      <c r="Q8864" s="11" t="str">
        <f t="shared" si="7671"/>
        <v>-</v>
      </c>
    </row>
    <row r="8865" spans="1:17" ht="22.5">
      <c r="A8865" s="17" t="s">
        <v>0</v>
      </c>
      <c r="B8865" s="17" t="s">
        <v>0</v>
      </c>
      <c r="C8865" s="17" t="s">
        <v>0</v>
      </c>
      <c r="D8865" s="18" t="s">
        <v>0</v>
      </c>
      <c r="E8865" s="18" t="s">
        <v>0</v>
      </c>
      <c r="F8865" s="18" t="s">
        <v>0</v>
      </c>
      <c r="G8865" s="81" t="s">
        <v>0</v>
      </c>
      <c r="H8865" s="24" t="s">
        <v>27</v>
      </c>
      <c r="I8865" s="29">
        <v>15406566</v>
      </c>
      <c r="J8865" s="29">
        <f t="shared" ref="J8865" si="7672">SUM(J8866,J8874,J8876)</f>
        <v>6410414</v>
      </c>
      <c r="K8865" s="29">
        <f t="shared" ref="K8865" si="7673">SUM(K8866,K8874,K8876)</f>
        <v>4440442</v>
      </c>
      <c r="L8865" s="29">
        <f t="shared" ref="L8865:L8901" si="7674">M8865+N8865+O8865</f>
        <v>1763601</v>
      </c>
      <c r="M8865" s="29">
        <f t="shared" ref="M8865:O8865" si="7675">SUM(M8866,M8874,M8876)</f>
        <v>678137</v>
      </c>
      <c r="N8865" s="29">
        <f t="shared" si="7675"/>
        <v>542732</v>
      </c>
      <c r="O8865" s="29">
        <f t="shared" si="7675"/>
        <v>542732</v>
      </c>
      <c r="P8865" s="29">
        <f t="shared" ref="P8865:P8901" si="7676">SUM(K8865+L8865)</f>
        <v>6204043</v>
      </c>
      <c r="Q8865" s="29">
        <f t="shared" si="7671"/>
        <v>96.780691543479094</v>
      </c>
    </row>
    <row r="8866" spans="1:17">
      <c r="A8866" s="12" t="s">
        <v>2624</v>
      </c>
      <c r="B8866" s="12" t="s">
        <v>129</v>
      </c>
      <c r="C8866" s="12" t="s">
        <v>1137</v>
      </c>
      <c r="D8866" s="12" t="s">
        <v>2919</v>
      </c>
      <c r="E8866" s="18" t="s">
        <v>2</v>
      </c>
      <c r="F8866" s="18" t="s">
        <v>0</v>
      </c>
      <c r="G8866" s="81" t="s">
        <v>0</v>
      </c>
      <c r="H8866" s="18" t="s">
        <v>3</v>
      </c>
      <c r="I8866" s="3">
        <v>11320179</v>
      </c>
      <c r="J8866" s="3">
        <f t="shared" ref="J8866" si="7677">SUM(J8867:J8868)</f>
        <v>4819047</v>
      </c>
      <c r="K8866" s="3">
        <f t="shared" ref="K8866" si="7678">SUM(K8867:K8868)</f>
        <v>3389494</v>
      </c>
      <c r="L8866" s="3">
        <f t="shared" si="7674"/>
        <v>1385762</v>
      </c>
      <c r="M8866" s="3">
        <f t="shared" ref="M8866:O8866" si="7679">SUM(M8867:M8868)</f>
        <v>465524</v>
      </c>
      <c r="N8866" s="3">
        <f t="shared" si="7679"/>
        <v>460119</v>
      </c>
      <c r="O8866" s="3">
        <f t="shared" si="7679"/>
        <v>460119</v>
      </c>
      <c r="P8866" s="3">
        <f t="shared" si="7676"/>
        <v>4775256</v>
      </c>
      <c r="Q8866" s="3">
        <f t="shared" si="7671"/>
        <v>99.091293361529779</v>
      </c>
    </row>
    <row r="8867" spans="1:17">
      <c r="A8867" s="12" t="s">
        <v>2624</v>
      </c>
      <c r="B8867" s="12" t="s">
        <v>129</v>
      </c>
      <c r="C8867" s="12" t="s">
        <v>1137</v>
      </c>
      <c r="D8867" s="12" t="s">
        <v>2919</v>
      </c>
      <c r="E8867" s="11">
        <v>6111</v>
      </c>
      <c r="F8867" s="12"/>
      <c r="G8867" s="84" t="s">
        <v>3110</v>
      </c>
      <c r="H8867" s="13" t="s">
        <v>4</v>
      </c>
      <c r="I8867" s="2">
        <v>10407154</v>
      </c>
      <c r="J8867" s="2">
        <v>4557543</v>
      </c>
      <c r="K8867" s="2">
        <v>3153919</v>
      </c>
      <c r="L8867" s="2">
        <f t="shared" si="7674"/>
        <v>1362357</v>
      </c>
      <c r="M8867" s="2">
        <v>454119</v>
      </c>
      <c r="N8867" s="2">
        <v>454119</v>
      </c>
      <c r="O8867" s="2">
        <v>454119</v>
      </c>
      <c r="P8867" s="2">
        <f t="shared" si="7676"/>
        <v>4516276</v>
      </c>
      <c r="Q8867" s="2">
        <f t="shared" si="7671"/>
        <v>99.094534050474124</v>
      </c>
    </row>
    <row r="8868" spans="1:17">
      <c r="A8868" s="17" t="s">
        <v>2624</v>
      </c>
      <c r="B8868" s="17" t="s">
        <v>129</v>
      </c>
      <c r="C8868" s="17" t="s">
        <v>1137</v>
      </c>
      <c r="D8868" s="17" t="s">
        <v>2919</v>
      </c>
      <c r="E8868" s="17" t="s">
        <v>91</v>
      </c>
      <c r="F8868" s="12" t="s">
        <v>0</v>
      </c>
      <c r="G8868" s="84" t="s">
        <v>0</v>
      </c>
      <c r="H8868" s="18" t="s">
        <v>5</v>
      </c>
      <c r="I8868" s="3">
        <v>913025</v>
      </c>
      <c r="J8868" s="3">
        <f t="shared" ref="J8868:K8868" si="7680">SUM(J8869:J8873)</f>
        <v>261504</v>
      </c>
      <c r="K8868" s="3">
        <f t="shared" si="7680"/>
        <v>235575</v>
      </c>
      <c r="L8868" s="3">
        <f t="shared" si="7674"/>
        <v>23405</v>
      </c>
      <c r="M8868" s="3">
        <f t="shared" ref="M8868:O8868" si="7681">SUM(M8869:M8873)</f>
        <v>11405</v>
      </c>
      <c r="N8868" s="3">
        <f t="shared" si="7681"/>
        <v>6000</v>
      </c>
      <c r="O8868" s="3">
        <f t="shared" si="7681"/>
        <v>6000</v>
      </c>
      <c r="P8868" s="3">
        <f t="shared" si="7676"/>
        <v>258980</v>
      </c>
      <c r="Q8868" s="3">
        <f t="shared" si="7671"/>
        <v>99.03481399902104</v>
      </c>
    </row>
    <row r="8869" spans="1:17">
      <c r="A8869" s="12" t="s">
        <v>2624</v>
      </c>
      <c r="B8869" s="12" t="s">
        <v>129</v>
      </c>
      <c r="C8869" s="12" t="s">
        <v>1137</v>
      </c>
      <c r="D8869" s="12" t="s">
        <v>2919</v>
      </c>
      <c r="E8869" s="11">
        <v>6112</v>
      </c>
      <c r="F8869" s="12" t="s">
        <v>2921</v>
      </c>
      <c r="G8869" s="84" t="s">
        <v>3110</v>
      </c>
      <c r="H8869" s="13" t="s">
        <v>9</v>
      </c>
      <c r="I8869" s="2">
        <v>127290</v>
      </c>
      <c r="J8869" s="2">
        <v>60878</v>
      </c>
      <c r="K8869" s="2">
        <v>42476</v>
      </c>
      <c r="L8869" s="2">
        <f t="shared" si="7674"/>
        <v>18000</v>
      </c>
      <c r="M8869" s="2">
        <v>6000</v>
      </c>
      <c r="N8869" s="2">
        <v>6000</v>
      </c>
      <c r="O8869" s="2">
        <v>6000</v>
      </c>
      <c r="P8869" s="2">
        <f t="shared" si="7676"/>
        <v>60476</v>
      </c>
      <c r="Q8869" s="2">
        <f t="shared" si="7671"/>
        <v>99.339662932422229</v>
      </c>
    </row>
    <row r="8870" spans="1:17">
      <c r="A8870" s="12" t="s">
        <v>2624</v>
      </c>
      <c r="B8870" s="12" t="s">
        <v>129</v>
      </c>
      <c r="C8870" s="12" t="s">
        <v>1137</v>
      </c>
      <c r="D8870" s="12" t="s">
        <v>2919</v>
      </c>
      <c r="E8870" s="11">
        <v>6112</v>
      </c>
      <c r="F8870" s="12" t="s">
        <v>2922</v>
      </c>
      <c r="G8870" s="84" t="s">
        <v>3110</v>
      </c>
      <c r="H8870" s="13" t="s">
        <v>10</v>
      </c>
      <c r="I8870" s="2">
        <v>594000</v>
      </c>
      <c r="J8870" s="2">
        <v>149104</v>
      </c>
      <c r="K8870" s="2">
        <v>143699</v>
      </c>
      <c r="L8870" s="2">
        <f t="shared" si="7674"/>
        <v>5405</v>
      </c>
      <c r="M8870" s="2">
        <v>5405</v>
      </c>
      <c r="N8870" s="2"/>
      <c r="O8870" s="2"/>
      <c r="P8870" s="2">
        <f t="shared" si="7676"/>
        <v>149104</v>
      </c>
      <c r="Q8870" s="2">
        <f t="shared" si="7671"/>
        <v>100</v>
      </c>
    </row>
    <row r="8871" spans="1:17">
      <c r="A8871" s="12" t="s">
        <v>2624</v>
      </c>
      <c r="B8871" s="12" t="s">
        <v>129</v>
      </c>
      <c r="C8871" s="12" t="s">
        <v>1137</v>
      </c>
      <c r="D8871" s="12" t="s">
        <v>2919</v>
      </c>
      <c r="E8871" s="11">
        <v>6112</v>
      </c>
      <c r="F8871" s="12" t="s">
        <v>2923</v>
      </c>
      <c r="G8871" s="84" t="s">
        <v>3110</v>
      </c>
      <c r="H8871" s="13" t="s">
        <v>7</v>
      </c>
      <c r="I8871" s="2">
        <v>110250</v>
      </c>
      <c r="J8871" s="2">
        <v>49400</v>
      </c>
      <c r="K8871" s="2">
        <v>49400</v>
      </c>
      <c r="L8871" s="2">
        <f t="shared" si="7674"/>
        <v>0</v>
      </c>
      <c r="M8871" s="2"/>
      <c r="N8871" s="2"/>
      <c r="O8871" s="2"/>
      <c r="P8871" s="2">
        <f t="shared" si="7676"/>
        <v>49400</v>
      </c>
      <c r="Q8871" s="2">
        <f t="shared" si="7671"/>
        <v>100</v>
      </c>
    </row>
    <row r="8872" spans="1:17">
      <c r="A8872" s="12" t="s">
        <v>2624</v>
      </c>
      <c r="B8872" s="12" t="s">
        <v>129</v>
      </c>
      <c r="C8872" s="12" t="s">
        <v>1137</v>
      </c>
      <c r="D8872" s="12" t="s">
        <v>2919</v>
      </c>
      <c r="E8872" s="11">
        <v>6112</v>
      </c>
      <c r="F8872" s="12" t="s">
        <v>2924</v>
      </c>
      <c r="G8872" s="84" t="s">
        <v>3110</v>
      </c>
      <c r="H8872" s="13" t="s">
        <v>8</v>
      </c>
      <c r="I8872" s="2">
        <v>31885</v>
      </c>
      <c r="J8872" s="2">
        <v>2122</v>
      </c>
      <c r="K8872" s="2">
        <v>0</v>
      </c>
      <c r="L8872" s="2">
        <f t="shared" si="7674"/>
        <v>0</v>
      </c>
      <c r="M8872" s="2"/>
      <c r="N8872" s="2"/>
      <c r="O8872" s="2"/>
      <c r="P8872" s="2">
        <f t="shared" si="7676"/>
        <v>0</v>
      </c>
      <c r="Q8872" s="2">
        <f t="shared" si="7671"/>
        <v>0</v>
      </c>
    </row>
    <row r="8873" spans="1:17">
      <c r="A8873" s="12" t="s">
        <v>2624</v>
      </c>
      <c r="B8873" s="12" t="s">
        <v>129</v>
      </c>
      <c r="C8873" s="12" t="s">
        <v>1137</v>
      </c>
      <c r="D8873" s="12" t="s">
        <v>2919</v>
      </c>
      <c r="E8873" s="11">
        <v>6112</v>
      </c>
      <c r="F8873" s="12" t="s">
        <v>2925</v>
      </c>
      <c r="G8873" s="84" t="s">
        <v>3110</v>
      </c>
      <c r="H8873" s="13" t="s">
        <v>6</v>
      </c>
      <c r="I8873" s="2">
        <v>49600</v>
      </c>
      <c r="J8873" s="2">
        <v>0</v>
      </c>
      <c r="K8873" s="2">
        <v>0</v>
      </c>
      <c r="L8873" s="2">
        <f t="shared" si="7674"/>
        <v>0</v>
      </c>
      <c r="M8873" s="2"/>
      <c r="N8873" s="2"/>
      <c r="O8873" s="2"/>
      <c r="P8873" s="2">
        <f t="shared" si="7676"/>
        <v>0</v>
      </c>
      <c r="Q8873" s="2" t="str">
        <f t="shared" si="7671"/>
        <v>-</v>
      </c>
    </row>
    <row r="8874" spans="1:17">
      <c r="A8874" s="12" t="s">
        <v>2624</v>
      </c>
      <c r="B8874" s="12" t="s">
        <v>129</v>
      </c>
      <c r="C8874" s="12" t="s">
        <v>1137</v>
      </c>
      <c r="D8874" s="12" t="s">
        <v>2919</v>
      </c>
      <c r="E8874" s="18" t="s">
        <v>13</v>
      </c>
      <c r="F8874" s="18" t="s">
        <v>0</v>
      </c>
      <c r="G8874" s="81" t="s">
        <v>0</v>
      </c>
      <c r="H8874" s="18" t="s">
        <v>14</v>
      </c>
      <c r="I8874" s="3">
        <v>1150117</v>
      </c>
      <c r="J8874" s="3">
        <f t="shared" ref="J8874:K8874" si="7682">SUM(J8875)</f>
        <v>475241</v>
      </c>
      <c r="K8874" s="3">
        <f t="shared" si="7682"/>
        <v>316962</v>
      </c>
      <c r="L8874" s="3">
        <f t="shared" si="7674"/>
        <v>118809</v>
      </c>
      <c r="M8874" s="3">
        <f t="shared" ref="M8874:O8874" si="7683">SUM(M8875)</f>
        <v>39603</v>
      </c>
      <c r="N8874" s="3">
        <f t="shared" si="7683"/>
        <v>39603</v>
      </c>
      <c r="O8874" s="3">
        <f t="shared" si="7683"/>
        <v>39603</v>
      </c>
      <c r="P8874" s="3">
        <f t="shared" si="7676"/>
        <v>435771</v>
      </c>
      <c r="Q8874" s="3">
        <f t="shared" si="7671"/>
        <v>91.694740142369866</v>
      </c>
    </row>
    <row r="8875" spans="1:17">
      <c r="A8875" s="12" t="s">
        <v>2624</v>
      </c>
      <c r="B8875" s="12" t="s">
        <v>129</v>
      </c>
      <c r="C8875" s="12" t="s">
        <v>1137</v>
      </c>
      <c r="D8875" s="12" t="s">
        <v>2919</v>
      </c>
      <c r="E8875" s="11">
        <v>6121</v>
      </c>
      <c r="F8875" s="12"/>
      <c r="G8875" s="84" t="s">
        <v>3110</v>
      </c>
      <c r="H8875" s="13" t="s">
        <v>15</v>
      </c>
      <c r="I8875" s="2">
        <v>1150117</v>
      </c>
      <c r="J8875" s="2">
        <v>475241</v>
      </c>
      <c r="K8875" s="2">
        <v>316962</v>
      </c>
      <c r="L8875" s="2">
        <f t="shared" si="7674"/>
        <v>118809</v>
      </c>
      <c r="M8875" s="2">
        <v>39603</v>
      </c>
      <c r="N8875" s="2">
        <v>39603</v>
      </c>
      <c r="O8875" s="2">
        <v>39603</v>
      </c>
      <c r="P8875" s="2">
        <f t="shared" si="7676"/>
        <v>435771</v>
      </c>
      <c r="Q8875" s="2">
        <f t="shared" si="7671"/>
        <v>91.694740142369866</v>
      </c>
    </row>
    <row r="8876" spans="1:17">
      <c r="A8876" s="12" t="s">
        <v>2624</v>
      </c>
      <c r="B8876" s="12" t="s">
        <v>129</v>
      </c>
      <c r="C8876" s="12" t="s">
        <v>1137</v>
      </c>
      <c r="D8876" s="12" t="s">
        <v>2919</v>
      </c>
      <c r="E8876" s="18" t="s">
        <v>16</v>
      </c>
      <c r="F8876" s="18" t="s">
        <v>0</v>
      </c>
      <c r="G8876" s="81" t="s">
        <v>0</v>
      </c>
      <c r="H8876" s="18" t="s">
        <v>17</v>
      </c>
      <c r="I8876" s="3">
        <v>2936270</v>
      </c>
      <c r="J8876" s="3">
        <f t="shared" ref="J8876:K8876" si="7684">SUM(J8877:J8885)</f>
        <v>1116126</v>
      </c>
      <c r="K8876" s="3">
        <f t="shared" si="7684"/>
        <v>733986</v>
      </c>
      <c r="L8876" s="3">
        <f t="shared" si="7674"/>
        <v>259030</v>
      </c>
      <c r="M8876" s="3">
        <f t="shared" ref="M8876:O8876" si="7685">SUM(M8877:M8885)</f>
        <v>173010</v>
      </c>
      <c r="N8876" s="3">
        <f t="shared" si="7685"/>
        <v>43010</v>
      </c>
      <c r="O8876" s="3">
        <f t="shared" si="7685"/>
        <v>43010</v>
      </c>
      <c r="P8876" s="3">
        <f t="shared" si="7676"/>
        <v>993016</v>
      </c>
      <c r="Q8876" s="3">
        <f t="shared" si="7671"/>
        <v>88.969883328584771</v>
      </c>
    </row>
    <row r="8877" spans="1:17">
      <c r="A8877" s="12" t="s">
        <v>2624</v>
      </c>
      <c r="B8877" s="12" t="s">
        <v>129</v>
      </c>
      <c r="C8877" s="12" t="s">
        <v>1137</v>
      </c>
      <c r="D8877" s="12" t="s">
        <v>2919</v>
      </c>
      <c r="E8877" s="11">
        <v>6131</v>
      </c>
      <c r="F8877" s="12"/>
      <c r="G8877" s="84" t="s">
        <v>3110</v>
      </c>
      <c r="H8877" s="13" t="s">
        <v>18</v>
      </c>
      <c r="I8877" s="2">
        <v>150000</v>
      </c>
      <c r="J8877" s="2">
        <v>0</v>
      </c>
      <c r="K8877" s="2">
        <v>0</v>
      </c>
      <c r="L8877" s="2">
        <f t="shared" si="7674"/>
        <v>0</v>
      </c>
      <c r="M8877" s="2"/>
      <c r="N8877" s="2"/>
      <c r="O8877" s="2"/>
      <c r="P8877" s="2">
        <f t="shared" si="7676"/>
        <v>0</v>
      </c>
      <c r="Q8877" s="2" t="str">
        <f t="shared" si="7671"/>
        <v>-</v>
      </c>
    </row>
    <row r="8878" spans="1:17">
      <c r="A8878" s="12" t="s">
        <v>2624</v>
      </c>
      <c r="B8878" s="12" t="s">
        <v>129</v>
      </c>
      <c r="C8878" s="12" t="s">
        <v>1137</v>
      </c>
      <c r="D8878" s="12" t="s">
        <v>2919</v>
      </c>
      <c r="E8878" s="11">
        <v>6132</v>
      </c>
      <c r="F8878" s="12"/>
      <c r="G8878" s="84" t="s">
        <v>3110</v>
      </c>
      <c r="H8878" s="13" t="s">
        <v>19</v>
      </c>
      <c r="I8878" s="2">
        <v>200100</v>
      </c>
      <c r="J8878" s="2">
        <v>112500</v>
      </c>
      <c r="K8878" s="2">
        <v>56750</v>
      </c>
      <c r="L8878" s="2">
        <f t="shared" si="7674"/>
        <v>28125</v>
      </c>
      <c r="M8878" s="2">
        <v>9375</v>
      </c>
      <c r="N8878" s="2">
        <v>9375</v>
      </c>
      <c r="O8878" s="2">
        <v>9375</v>
      </c>
      <c r="P8878" s="2">
        <f t="shared" si="7676"/>
        <v>84875</v>
      </c>
      <c r="Q8878" s="2">
        <f t="shared" si="7671"/>
        <v>75.444444444444443</v>
      </c>
    </row>
    <row r="8879" spans="1:17">
      <c r="A8879" s="12" t="s">
        <v>2624</v>
      </c>
      <c r="B8879" s="12" t="s">
        <v>129</v>
      </c>
      <c r="C8879" s="12" t="s">
        <v>1137</v>
      </c>
      <c r="D8879" s="12" t="s">
        <v>2919</v>
      </c>
      <c r="E8879" s="11">
        <v>6133</v>
      </c>
      <c r="F8879" s="12"/>
      <c r="G8879" s="84" t="s">
        <v>3110</v>
      </c>
      <c r="H8879" s="13" t="s">
        <v>20</v>
      </c>
      <c r="I8879" s="2">
        <v>70100</v>
      </c>
      <c r="J8879" s="2">
        <v>30000</v>
      </c>
      <c r="K8879" s="2">
        <v>15798</v>
      </c>
      <c r="L8879" s="2">
        <f t="shared" si="7674"/>
        <v>7500</v>
      </c>
      <c r="M8879" s="2">
        <v>2500</v>
      </c>
      <c r="N8879" s="2">
        <v>2500</v>
      </c>
      <c r="O8879" s="2">
        <v>2500</v>
      </c>
      <c r="P8879" s="2">
        <f t="shared" si="7676"/>
        <v>23298</v>
      </c>
      <c r="Q8879" s="2">
        <f t="shared" si="7671"/>
        <v>77.66</v>
      </c>
    </row>
    <row r="8880" spans="1:17">
      <c r="A8880" s="12" t="s">
        <v>2624</v>
      </c>
      <c r="B8880" s="12" t="s">
        <v>129</v>
      </c>
      <c r="C8880" s="12" t="s">
        <v>1137</v>
      </c>
      <c r="D8880" s="12" t="s">
        <v>2919</v>
      </c>
      <c r="E8880" s="11">
        <v>6134</v>
      </c>
      <c r="F8880" s="12"/>
      <c r="G8880" s="84" t="s">
        <v>3110</v>
      </c>
      <c r="H8880" s="13" t="s">
        <v>21</v>
      </c>
      <c r="I8880" s="2">
        <v>1380970</v>
      </c>
      <c r="J8880" s="2">
        <v>600000</v>
      </c>
      <c r="K8880" s="2">
        <v>470000</v>
      </c>
      <c r="L8880" s="2">
        <f t="shared" si="7674"/>
        <v>130000</v>
      </c>
      <c r="M8880" s="2">
        <v>130000</v>
      </c>
      <c r="N8880" s="2"/>
      <c r="O8880" s="2"/>
      <c r="P8880" s="2">
        <f t="shared" si="7676"/>
        <v>600000</v>
      </c>
      <c r="Q8880" s="2">
        <f t="shared" si="7671"/>
        <v>100</v>
      </c>
    </row>
    <row r="8881" spans="1:17">
      <c r="A8881" s="12" t="s">
        <v>2624</v>
      </c>
      <c r="B8881" s="12" t="s">
        <v>129</v>
      </c>
      <c r="C8881" s="12" t="s">
        <v>1137</v>
      </c>
      <c r="D8881" s="12" t="s">
        <v>2919</v>
      </c>
      <c r="E8881" s="11">
        <v>6135</v>
      </c>
      <c r="F8881" s="12"/>
      <c r="G8881" s="84" t="s">
        <v>3110</v>
      </c>
      <c r="H8881" s="13" t="s">
        <v>22</v>
      </c>
      <c r="I8881" s="2">
        <v>15000</v>
      </c>
      <c r="J8881" s="2">
        <v>0</v>
      </c>
      <c r="K8881" s="2">
        <v>0</v>
      </c>
      <c r="L8881" s="2">
        <f t="shared" si="7674"/>
        <v>0</v>
      </c>
      <c r="M8881" s="2"/>
      <c r="N8881" s="2"/>
      <c r="O8881" s="2"/>
      <c r="P8881" s="2">
        <f t="shared" si="7676"/>
        <v>0</v>
      </c>
      <c r="Q8881" s="2" t="str">
        <f t="shared" si="7671"/>
        <v>-</v>
      </c>
    </row>
    <row r="8882" spans="1:17">
      <c r="A8882" s="12" t="s">
        <v>2624</v>
      </c>
      <c r="B8882" s="12" t="s">
        <v>129</v>
      </c>
      <c r="C8882" s="12" t="s">
        <v>1137</v>
      </c>
      <c r="D8882" s="12" t="s">
        <v>2919</v>
      </c>
      <c r="E8882" s="11">
        <v>6136</v>
      </c>
      <c r="F8882" s="12"/>
      <c r="G8882" s="84" t="s">
        <v>3110</v>
      </c>
      <c r="H8882" s="13" t="s">
        <v>23</v>
      </c>
      <c r="I8882" s="2">
        <v>100</v>
      </c>
      <c r="J8882" s="2">
        <v>0</v>
      </c>
      <c r="K8882" s="2">
        <v>0</v>
      </c>
      <c r="L8882" s="2">
        <f t="shared" si="7674"/>
        <v>0</v>
      </c>
      <c r="M8882" s="2"/>
      <c r="N8882" s="2"/>
      <c r="O8882" s="2"/>
      <c r="P8882" s="2">
        <f t="shared" si="7676"/>
        <v>0</v>
      </c>
      <c r="Q8882" s="2" t="str">
        <f t="shared" si="7671"/>
        <v>-</v>
      </c>
    </row>
    <row r="8883" spans="1:17">
      <c r="A8883" s="12" t="s">
        <v>2624</v>
      </c>
      <c r="B8883" s="12" t="s">
        <v>129</v>
      </c>
      <c r="C8883" s="12" t="s">
        <v>1137</v>
      </c>
      <c r="D8883" s="12" t="s">
        <v>2919</v>
      </c>
      <c r="E8883" s="11">
        <v>6137</v>
      </c>
      <c r="F8883" s="12"/>
      <c r="G8883" s="84" t="s">
        <v>3110</v>
      </c>
      <c r="H8883" s="13" t="s">
        <v>24</v>
      </c>
      <c r="I8883" s="2">
        <v>220000</v>
      </c>
      <c r="J8883" s="2">
        <v>122500</v>
      </c>
      <c r="K8883" s="2">
        <v>61249</v>
      </c>
      <c r="L8883" s="2">
        <f t="shared" si="7674"/>
        <v>30624</v>
      </c>
      <c r="M8883" s="2">
        <v>10208</v>
      </c>
      <c r="N8883" s="2">
        <v>10208</v>
      </c>
      <c r="O8883" s="2">
        <v>10208</v>
      </c>
      <c r="P8883" s="2">
        <f t="shared" si="7676"/>
        <v>91873</v>
      </c>
      <c r="Q8883" s="2">
        <f t="shared" si="7671"/>
        <v>74.998367346938778</v>
      </c>
    </row>
    <row r="8884" spans="1:17">
      <c r="A8884" s="12" t="s">
        <v>2624</v>
      </c>
      <c r="B8884" s="12" t="s">
        <v>129</v>
      </c>
      <c r="C8884" s="12" t="s">
        <v>1137</v>
      </c>
      <c r="D8884" s="12" t="s">
        <v>2919</v>
      </c>
      <c r="E8884" s="11">
        <v>6138</v>
      </c>
      <c r="F8884" s="12"/>
      <c r="G8884" s="84" t="s">
        <v>3110</v>
      </c>
      <c r="H8884" s="13" t="s">
        <v>25</v>
      </c>
      <c r="I8884" s="2">
        <v>30000</v>
      </c>
      <c r="J8884" s="2">
        <v>0</v>
      </c>
      <c r="K8884" s="2">
        <v>0</v>
      </c>
      <c r="L8884" s="2">
        <f t="shared" si="7674"/>
        <v>0</v>
      </c>
      <c r="M8884" s="2"/>
      <c r="N8884" s="2"/>
      <c r="O8884" s="2"/>
      <c r="P8884" s="2">
        <f t="shared" si="7676"/>
        <v>0</v>
      </c>
      <c r="Q8884" s="2" t="str">
        <f t="shared" si="7671"/>
        <v>-</v>
      </c>
    </row>
    <row r="8885" spans="1:17">
      <c r="A8885" s="17" t="s">
        <v>2624</v>
      </c>
      <c r="B8885" s="17" t="s">
        <v>129</v>
      </c>
      <c r="C8885" s="17" t="s">
        <v>1137</v>
      </c>
      <c r="D8885" s="17" t="s">
        <v>2919</v>
      </c>
      <c r="E8885" s="17" t="s">
        <v>99</v>
      </c>
      <c r="F8885" s="12" t="s">
        <v>0</v>
      </c>
      <c r="G8885" s="84" t="s">
        <v>0</v>
      </c>
      <c r="H8885" s="18" t="s">
        <v>26</v>
      </c>
      <c r="I8885" s="3">
        <v>870000</v>
      </c>
      <c r="J8885" s="3">
        <f t="shared" ref="J8885:K8885" si="7686">SUM(J8886:J8889)</f>
        <v>251126</v>
      </c>
      <c r="K8885" s="3">
        <f t="shared" si="7686"/>
        <v>130189</v>
      </c>
      <c r="L8885" s="3">
        <f t="shared" si="7674"/>
        <v>62781</v>
      </c>
      <c r="M8885" s="3">
        <f t="shared" ref="M8885:O8885" si="7687">SUM(M8886:M8889)</f>
        <v>20927</v>
      </c>
      <c r="N8885" s="3">
        <f t="shared" si="7687"/>
        <v>20927</v>
      </c>
      <c r="O8885" s="3">
        <f t="shared" si="7687"/>
        <v>20927</v>
      </c>
      <c r="P8885" s="3">
        <f t="shared" si="7676"/>
        <v>192970</v>
      </c>
      <c r="Q8885" s="3">
        <f t="shared" si="7671"/>
        <v>76.841904064095317</v>
      </c>
    </row>
    <row r="8886" spans="1:17">
      <c r="A8886" s="12" t="s">
        <v>2624</v>
      </c>
      <c r="B8886" s="12" t="s">
        <v>129</v>
      </c>
      <c r="C8886" s="12" t="s">
        <v>1137</v>
      </c>
      <c r="D8886" s="12" t="s">
        <v>2919</v>
      </c>
      <c r="E8886" s="11">
        <v>6139</v>
      </c>
      <c r="F8886" s="12"/>
      <c r="G8886" s="84" t="s">
        <v>3110</v>
      </c>
      <c r="H8886" s="13" t="s">
        <v>26</v>
      </c>
      <c r="I8886" s="2">
        <v>819000</v>
      </c>
      <c r="J8886" s="2">
        <v>230000</v>
      </c>
      <c r="K8886" s="2">
        <v>117523</v>
      </c>
      <c r="L8886" s="2">
        <f t="shared" si="7674"/>
        <v>57501</v>
      </c>
      <c r="M8886" s="2">
        <v>19167</v>
      </c>
      <c r="N8886" s="2">
        <v>19167</v>
      </c>
      <c r="O8886" s="2">
        <v>19167</v>
      </c>
      <c r="P8886" s="2">
        <f t="shared" si="7676"/>
        <v>175024</v>
      </c>
      <c r="Q8886" s="2">
        <f t="shared" si="7671"/>
        <v>76.097391304347823</v>
      </c>
    </row>
    <row r="8887" spans="1:17">
      <c r="A8887" s="12" t="s">
        <v>2624</v>
      </c>
      <c r="B8887" s="12" t="s">
        <v>129</v>
      </c>
      <c r="C8887" s="12" t="s">
        <v>1137</v>
      </c>
      <c r="D8887" s="12" t="s">
        <v>2919</v>
      </c>
      <c r="E8887" s="11">
        <v>6139</v>
      </c>
      <c r="F8887" s="12" t="s">
        <v>2926</v>
      </c>
      <c r="G8887" s="84" t="s">
        <v>3110</v>
      </c>
      <c r="H8887" s="13" t="s">
        <v>108</v>
      </c>
      <c r="I8887" s="2">
        <v>50000</v>
      </c>
      <c r="J8887" s="2">
        <v>20126</v>
      </c>
      <c r="K8887" s="2">
        <v>12168</v>
      </c>
      <c r="L8887" s="2">
        <f t="shared" si="7674"/>
        <v>5031</v>
      </c>
      <c r="M8887" s="2">
        <v>1677</v>
      </c>
      <c r="N8887" s="2">
        <v>1677</v>
      </c>
      <c r="O8887" s="2">
        <v>1677</v>
      </c>
      <c r="P8887" s="2">
        <f t="shared" si="7676"/>
        <v>17199</v>
      </c>
      <c r="Q8887" s="2">
        <f t="shared" si="7671"/>
        <v>85.456623273377716</v>
      </c>
    </row>
    <row r="8888" spans="1:17" ht="22.5">
      <c r="A8888" s="12" t="s">
        <v>2624</v>
      </c>
      <c r="B8888" s="12" t="s">
        <v>129</v>
      </c>
      <c r="C8888" s="12" t="s">
        <v>1137</v>
      </c>
      <c r="D8888" s="12" t="s">
        <v>2919</v>
      </c>
      <c r="E8888" s="11">
        <v>6139</v>
      </c>
      <c r="F8888" s="12" t="s">
        <v>2927</v>
      </c>
      <c r="G8888" s="84" t="s">
        <v>3110</v>
      </c>
      <c r="H8888" s="13" t="s">
        <v>114</v>
      </c>
      <c r="I8888" s="2">
        <v>1000</v>
      </c>
      <c r="J8888" s="2">
        <v>1000</v>
      </c>
      <c r="K8888" s="2">
        <v>498</v>
      </c>
      <c r="L8888" s="2">
        <f t="shared" si="7674"/>
        <v>249</v>
      </c>
      <c r="M8888" s="2">
        <v>83</v>
      </c>
      <c r="N8888" s="2">
        <v>83</v>
      </c>
      <c r="O8888" s="2">
        <v>83</v>
      </c>
      <c r="P8888" s="2">
        <f t="shared" si="7676"/>
        <v>747</v>
      </c>
      <c r="Q8888" s="2">
        <f t="shared" si="7671"/>
        <v>74.7</v>
      </c>
    </row>
    <row r="8889" spans="1:17">
      <c r="A8889" s="12" t="s">
        <v>2624</v>
      </c>
      <c r="B8889" s="12" t="s">
        <v>129</v>
      </c>
      <c r="C8889" s="12" t="s">
        <v>1137</v>
      </c>
      <c r="D8889" s="12" t="s">
        <v>2919</v>
      </c>
      <c r="E8889" s="11">
        <v>6139</v>
      </c>
      <c r="F8889" s="12" t="s">
        <v>2928</v>
      </c>
      <c r="G8889" s="84" t="s">
        <v>3110</v>
      </c>
      <c r="H8889" s="13" t="s">
        <v>2799</v>
      </c>
      <c r="I8889" s="2">
        <v>0</v>
      </c>
      <c r="J8889" s="2">
        <v>0</v>
      </c>
      <c r="K8889" s="2">
        <v>0</v>
      </c>
      <c r="L8889" s="2">
        <f t="shared" si="7674"/>
        <v>0</v>
      </c>
      <c r="M8889" s="2"/>
      <c r="N8889" s="2"/>
      <c r="O8889" s="2"/>
      <c r="P8889" s="2">
        <f t="shared" si="7676"/>
        <v>0</v>
      </c>
      <c r="Q8889" s="2" t="str">
        <f t="shared" si="7671"/>
        <v>-</v>
      </c>
    </row>
    <row r="8890" spans="1:17" ht="22.5">
      <c r="A8890" s="17" t="s">
        <v>0</v>
      </c>
      <c r="B8890" s="17" t="s">
        <v>0</v>
      </c>
      <c r="C8890" s="17" t="s">
        <v>0</v>
      </c>
      <c r="D8890" s="18" t="s">
        <v>0</v>
      </c>
      <c r="E8890" s="18" t="s">
        <v>0</v>
      </c>
      <c r="F8890" s="18" t="s">
        <v>0</v>
      </c>
      <c r="G8890" s="81" t="s">
        <v>0</v>
      </c>
      <c r="H8890" s="24" t="s">
        <v>36</v>
      </c>
      <c r="I8890" s="29">
        <v>20300</v>
      </c>
      <c r="J8890" s="29">
        <f t="shared" ref="J8890:K8890" si="7688">SUM(J8891)</f>
        <v>0</v>
      </c>
      <c r="K8890" s="29">
        <f t="shared" si="7688"/>
        <v>0</v>
      </c>
      <c r="L8890" s="29">
        <f t="shared" si="7674"/>
        <v>0</v>
      </c>
      <c r="M8890" s="29">
        <f t="shared" ref="M8890:O8890" si="7689">SUM(M8891)</f>
        <v>0</v>
      </c>
      <c r="N8890" s="29">
        <f t="shared" si="7689"/>
        <v>0</v>
      </c>
      <c r="O8890" s="29">
        <f t="shared" si="7689"/>
        <v>0</v>
      </c>
      <c r="P8890" s="29">
        <f t="shared" si="7676"/>
        <v>0</v>
      </c>
      <c r="Q8890" s="29" t="str">
        <f t="shared" si="7671"/>
        <v>-</v>
      </c>
    </row>
    <row r="8891" spans="1:17">
      <c r="A8891" s="12" t="s">
        <v>2624</v>
      </c>
      <c r="B8891" s="12" t="s">
        <v>129</v>
      </c>
      <c r="C8891" s="12" t="s">
        <v>1137</v>
      </c>
      <c r="D8891" s="12" t="s">
        <v>2919</v>
      </c>
      <c r="E8891" s="18" t="s">
        <v>28</v>
      </c>
      <c r="F8891" s="18" t="s">
        <v>0</v>
      </c>
      <c r="G8891" s="81" t="s">
        <v>0</v>
      </c>
      <c r="H8891" s="18" t="s">
        <v>29</v>
      </c>
      <c r="I8891" s="3">
        <v>20300</v>
      </c>
      <c r="J8891" s="3">
        <f t="shared" ref="J8891" si="7690">SUM(J8892:J8894)</f>
        <v>0</v>
      </c>
      <c r="K8891" s="3">
        <f t="shared" ref="K8891" si="7691">SUM(K8892:K8894)</f>
        <v>0</v>
      </c>
      <c r="L8891" s="3">
        <f t="shared" si="7674"/>
        <v>0</v>
      </c>
      <c r="M8891" s="3">
        <f t="shared" ref="M8891:O8891" si="7692">SUM(M8892:M8894)</f>
        <v>0</v>
      </c>
      <c r="N8891" s="3">
        <f t="shared" si="7692"/>
        <v>0</v>
      </c>
      <c r="O8891" s="3">
        <f t="shared" si="7692"/>
        <v>0</v>
      </c>
      <c r="P8891" s="3">
        <f t="shared" si="7676"/>
        <v>0</v>
      </c>
      <c r="Q8891" s="3" t="str">
        <f t="shared" si="7671"/>
        <v>-</v>
      </c>
    </row>
    <row r="8892" spans="1:17">
      <c r="A8892" s="12" t="s">
        <v>2624</v>
      </c>
      <c r="B8892" s="12" t="s">
        <v>129</v>
      </c>
      <c r="C8892" s="12" t="s">
        <v>1137</v>
      </c>
      <c r="D8892" s="12" t="s">
        <v>2919</v>
      </c>
      <c r="E8892" s="11">
        <v>6142</v>
      </c>
      <c r="F8892" s="12"/>
      <c r="G8892" s="84" t="s">
        <v>3110</v>
      </c>
      <c r="H8892" s="13" t="s">
        <v>31</v>
      </c>
      <c r="I8892" s="2">
        <v>100</v>
      </c>
      <c r="J8892" s="2">
        <v>0</v>
      </c>
      <c r="K8892" s="2">
        <v>0</v>
      </c>
      <c r="L8892" s="2">
        <f t="shared" si="7674"/>
        <v>0</v>
      </c>
      <c r="M8892" s="2"/>
      <c r="N8892" s="2"/>
      <c r="O8892" s="2"/>
      <c r="P8892" s="2">
        <f t="shared" si="7676"/>
        <v>0</v>
      </c>
      <c r="Q8892" s="2" t="str">
        <f t="shared" si="7671"/>
        <v>-</v>
      </c>
    </row>
    <row r="8893" spans="1:17">
      <c r="A8893" s="12" t="s">
        <v>2624</v>
      </c>
      <c r="B8893" s="12" t="s">
        <v>129</v>
      </c>
      <c r="C8893" s="12" t="s">
        <v>1137</v>
      </c>
      <c r="D8893" s="12" t="s">
        <v>2919</v>
      </c>
      <c r="E8893" s="11">
        <v>6143</v>
      </c>
      <c r="F8893" s="12"/>
      <c r="G8893" s="84" t="s">
        <v>3110</v>
      </c>
      <c r="H8893" s="13" t="s">
        <v>32</v>
      </c>
      <c r="I8893" s="2">
        <v>100</v>
      </c>
      <c r="J8893" s="2">
        <v>0</v>
      </c>
      <c r="K8893" s="2">
        <v>0</v>
      </c>
      <c r="L8893" s="2">
        <f t="shared" si="7674"/>
        <v>0</v>
      </c>
      <c r="M8893" s="2"/>
      <c r="N8893" s="2"/>
      <c r="O8893" s="2"/>
      <c r="P8893" s="2">
        <f t="shared" si="7676"/>
        <v>0</v>
      </c>
      <c r="Q8893" s="2" t="str">
        <f t="shared" si="7671"/>
        <v>-</v>
      </c>
    </row>
    <row r="8894" spans="1:17">
      <c r="A8894" s="12" t="s">
        <v>2624</v>
      </c>
      <c r="B8894" s="12" t="s">
        <v>129</v>
      </c>
      <c r="C8894" s="12" t="s">
        <v>1137</v>
      </c>
      <c r="D8894" s="12" t="s">
        <v>2919</v>
      </c>
      <c r="E8894" s="11">
        <v>6148</v>
      </c>
      <c r="F8894" s="12"/>
      <c r="G8894" s="84" t="s">
        <v>3110</v>
      </c>
      <c r="H8894" s="13" t="s">
        <v>35</v>
      </c>
      <c r="I8894" s="2">
        <v>20100</v>
      </c>
      <c r="J8894" s="2">
        <v>0</v>
      </c>
      <c r="K8894" s="2">
        <v>0</v>
      </c>
      <c r="L8894" s="2">
        <f t="shared" si="7674"/>
        <v>0</v>
      </c>
      <c r="M8894" s="2"/>
      <c r="N8894" s="2"/>
      <c r="O8894" s="2"/>
      <c r="P8894" s="2">
        <f t="shared" si="7676"/>
        <v>0</v>
      </c>
      <c r="Q8894" s="2" t="str">
        <f t="shared" si="7671"/>
        <v>-</v>
      </c>
    </row>
    <row r="8895" spans="1:17" ht="22.5">
      <c r="A8895" s="17" t="s">
        <v>0</v>
      </c>
      <c r="B8895" s="17" t="s">
        <v>0</v>
      </c>
      <c r="C8895" s="17" t="s">
        <v>0</v>
      </c>
      <c r="D8895" s="18" t="s">
        <v>0</v>
      </c>
      <c r="E8895" s="18" t="s">
        <v>0</v>
      </c>
      <c r="F8895" s="18" t="s">
        <v>0</v>
      </c>
      <c r="G8895" s="81" t="s">
        <v>0</v>
      </c>
      <c r="H8895" s="24" t="s">
        <v>58</v>
      </c>
      <c r="I8895" s="29">
        <v>3000000</v>
      </c>
      <c r="J8895" s="29">
        <f t="shared" ref="J8895:K8895" si="7693">SUM(J8896)</f>
        <v>0</v>
      </c>
      <c r="K8895" s="29">
        <f t="shared" si="7693"/>
        <v>0</v>
      </c>
      <c r="L8895" s="29">
        <f t="shared" si="7674"/>
        <v>0</v>
      </c>
      <c r="M8895" s="29">
        <f t="shared" ref="M8895:O8895" si="7694">SUM(M8896)</f>
        <v>0</v>
      </c>
      <c r="N8895" s="29">
        <f t="shared" si="7694"/>
        <v>0</v>
      </c>
      <c r="O8895" s="29">
        <f t="shared" si="7694"/>
        <v>0</v>
      </c>
      <c r="P8895" s="29">
        <f t="shared" si="7676"/>
        <v>0</v>
      </c>
      <c r="Q8895" s="29" t="str">
        <f t="shared" si="7671"/>
        <v>-</v>
      </c>
    </row>
    <row r="8896" spans="1:17">
      <c r="A8896" s="12" t="s">
        <v>2624</v>
      </c>
      <c r="B8896" s="12" t="s">
        <v>129</v>
      </c>
      <c r="C8896" s="12" t="s">
        <v>1137</v>
      </c>
      <c r="D8896" s="12" t="s">
        <v>2919</v>
      </c>
      <c r="E8896" s="18" t="s">
        <v>50</v>
      </c>
      <c r="F8896" s="18" t="s">
        <v>0</v>
      </c>
      <c r="G8896" s="81" t="s">
        <v>0</v>
      </c>
      <c r="H8896" s="18" t="s">
        <v>51</v>
      </c>
      <c r="I8896" s="3">
        <v>3000000</v>
      </c>
      <c r="J8896" s="3">
        <f t="shared" ref="J8896" si="7695">SUM(J8897:J8899)</f>
        <v>0</v>
      </c>
      <c r="K8896" s="3">
        <f t="shared" ref="K8896" si="7696">SUM(K8897:K8899)</f>
        <v>0</v>
      </c>
      <c r="L8896" s="3">
        <f t="shared" si="7674"/>
        <v>0</v>
      </c>
      <c r="M8896" s="3">
        <f t="shared" ref="M8896:O8896" si="7697">SUM(M8897:M8899)</f>
        <v>0</v>
      </c>
      <c r="N8896" s="3">
        <f t="shared" si="7697"/>
        <v>0</v>
      </c>
      <c r="O8896" s="3">
        <f t="shared" si="7697"/>
        <v>0</v>
      </c>
      <c r="P8896" s="3">
        <f t="shared" si="7676"/>
        <v>0</v>
      </c>
      <c r="Q8896" s="3" t="str">
        <f t="shared" si="7671"/>
        <v>-</v>
      </c>
    </row>
    <row r="8897" spans="1:17">
      <c r="A8897" s="12" t="s">
        <v>2624</v>
      </c>
      <c r="B8897" s="12" t="s">
        <v>129</v>
      </c>
      <c r="C8897" s="12" t="s">
        <v>1137</v>
      </c>
      <c r="D8897" s="12" t="s">
        <v>2919</v>
      </c>
      <c r="E8897" s="11">
        <v>8213</v>
      </c>
      <c r="F8897" s="12"/>
      <c r="G8897" s="84" t="s">
        <v>3110</v>
      </c>
      <c r="H8897" s="13" t="s">
        <v>54</v>
      </c>
      <c r="I8897" s="2">
        <v>300000</v>
      </c>
      <c r="J8897" s="2">
        <v>0</v>
      </c>
      <c r="K8897" s="2">
        <v>0</v>
      </c>
      <c r="L8897" s="2">
        <f t="shared" si="7674"/>
        <v>0</v>
      </c>
      <c r="M8897" s="2"/>
      <c r="N8897" s="2"/>
      <c r="O8897" s="2"/>
      <c r="P8897" s="2">
        <f t="shared" si="7676"/>
        <v>0</v>
      </c>
      <c r="Q8897" s="2" t="str">
        <f t="shared" si="7671"/>
        <v>-</v>
      </c>
    </row>
    <row r="8898" spans="1:17">
      <c r="A8898" s="12" t="s">
        <v>2624</v>
      </c>
      <c r="B8898" s="12" t="s">
        <v>129</v>
      </c>
      <c r="C8898" s="12" t="s">
        <v>1137</v>
      </c>
      <c r="D8898" s="12" t="s">
        <v>2919</v>
      </c>
      <c r="E8898" s="11">
        <v>8214</v>
      </c>
      <c r="F8898" s="12"/>
      <c r="G8898" s="84" t="s">
        <v>3110</v>
      </c>
      <c r="H8898" s="13" t="s">
        <v>55</v>
      </c>
      <c r="I8898" s="2">
        <v>100000</v>
      </c>
      <c r="J8898" s="2">
        <v>0</v>
      </c>
      <c r="K8898" s="2">
        <v>0</v>
      </c>
      <c r="L8898" s="2">
        <f t="shared" si="7674"/>
        <v>0</v>
      </c>
      <c r="M8898" s="2"/>
      <c r="N8898" s="2"/>
      <c r="O8898" s="2"/>
      <c r="P8898" s="2">
        <f t="shared" si="7676"/>
        <v>0</v>
      </c>
      <c r="Q8898" s="2" t="str">
        <f t="shared" si="7671"/>
        <v>-</v>
      </c>
    </row>
    <row r="8899" spans="1:17" ht="33.75">
      <c r="A8899" s="12" t="s">
        <v>2624</v>
      </c>
      <c r="B8899" s="12" t="s">
        <v>129</v>
      </c>
      <c r="C8899" s="12" t="s">
        <v>1137</v>
      </c>
      <c r="D8899" s="12" t="s">
        <v>2919</v>
      </c>
      <c r="E8899" s="11">
        <v>8216</v>
      </c>
      <c r="F8899" s="12"/>
      <c r="G8899" s="84" t="s">
        <v>3110</v>
      </c>
      <c r="H8899" s="13" t="s">
        <v>2929</v>
      </c>
      <c r="I8899" s="2">
        <v>2600000</v>
      </c>
      <c r="J8899" s="2">
        <v>0</v>
      </c>
      <c r="K8899" s="2">
        <v>0</v>
      </c>
      <c r="L8899" s="2">
        <f t="shared" si="7674"/>
        <v>0</v>
      </c>
      <c r="M8899" s="2"/>
      <c r="N8899" s="2"/>
      <c r="O8899" s="2"/>
      <c r="P8899" s="2">
        <f t="shared" si="7676"/>
        <v>0</v>
      </c>
      <c r="Q8899" s="2" t="str">
        <f t="shared" si="7671"/>
        <v>-</v>
      </c>
    </row>
    <row r="8900" spans="1:17">
      <c r="A8900" s="13" t="s">
        <v>0</v>
      </c>
      <c r="B8900" s="13" t="s">
        <v>0</v>
      </c>
      <c r="C8900" s="13" t="s">
        <v>0</v>
      </c>
      <c r="D8900" s="13" t="s">
        <v>0</v>
      </c>
      <c r="E8900" s="13" t="s">
        <v>0</v>
      </c>
      <c r="F8900" s="13" t="s">
        <v>0</v>
      </c>
      <c r="G8900" s="84" t="s">
        <v>0</v>
      </c>
      <c r="H8900" s="24" t="s">
        <v>2930</v>
      </c>
      <c r="I8900" s="29">
        <v>18426866</v>
      </c>
      <c r="J8900" s="29">
        <f t="shared" ref="J8900:K8900" si="7698">SUM(J8895,J8890,J8865)</f>
        <v>6410414</v>
      </c>
      <c r="K8900" s="29">
        <f t="shared" si="7698"/>
        <v>4440442</v>
      </c>
      <c r="L8900" s="29">
        <f t="shared" si="7674"/>
        <v>1763601</v>
      </c>
      <c r="M8900" s="29">
        <f t="shared" ref="M8900:O8900" si="7699">SUM(M8895,M8890,M8865)</f>
        <v>678137</v>
      </c>
      <c r="N8900" s="29">
        <f t="shared" si="7699"/>
        <v>542732</v>
      </c>
      <c r="O8900" s="29">
        <f t="shared" si="7699"/>
        <v>542732</v>
      </c>
      <c r="P8900" s="29">
        <f t="shared" si="7676"/>
        <v>6204043</v>
      </c>
      <c r="Q8900" s="29">
        <f t="shared" si="7671"/>
        <v>96.780691543479094</v>
      </c>
    </row>
    <row r="8901" spans="1:17" ht="15.75" thickBot="1">
      <c r="A8901" s="13" t="s">
        <v>0</v>
      </c>
      <c r="B8901" s="13" t="s">
        <v>0</v>
      </c>
      <c r="C8901" s="13" t="s">
        <v>0</v>
      </c>
      <c r="D8901" s="13" t="s">
        <v>0</v>
      </c>
      <c r="E8901" s="13" t="s">
        <v>0</v>
      </c>
      <c r="F8901" s="13" t="s">
        <v>0</v>
      </c>
      <c r="G8901" s="84" t="s">
        <v>0</v>
      </c>
      <c r="H8901" s="18" t="s">
        <v>125</v>
      </c>
      <c r="I8901" s="3">
        <v>230</v>
      </c>
      <c r="J8901" s="3">
        <v>230</v>
      </c>
      <c r="K8901" s="3">
        <v>0</v>
      </c>
      <c r="L8901" s="3">
        <f t="shared" si="7674"/>
        <v>0</v>
      </c>
      <c r="M8901" s="3"/>
      <c r="N8901" s="3"/>
      <c r="O8901" s="3"/>
      <c r="P8901" s="3">
        <f t="shared" si="7676"/>
        <v>0</v>
      </c>
      <c r="Q8901" s="3">
        <f t="shared" si="7671"/>
        <v>0</v>
      </c>
    </row>
    <row r="8902" spans="1:17" ht="45.75" thickBot="1">
      <c r="A8902" s="109" t="s">
        <v>0</v>
      </c>
      <c r="B8902" s="109" t="s">
        <v>0</v>
      </c>
      <c r="C8902" s="109" t="s">
        <v>0</v>
      </c>
      <c r="D8902" s="109" t="s">
        <v>0</v>
      </c>
      <c r="E8902" s="109" t="s">
        <v>0</v>
      </c>
      <c r="F8902" s="109" t="s">
        <v>0</v>
      </c>
      <c r="G8902" s="121" t="s">
        <v>0</v>
      </c>
      <c r="H8902" s="1" t="s">
        <v>126</v>
      </c>
      <c r="I8902" s="1" t="s">
        <v>3016</v>
      </c>
      <c r="J8902" s="1" t="s">
        <v>3199</v>
      </c>
      <c r="K8902" s="1" t="s">
        <v>3198</v>
      </c>
      <c r="L8902" s="1" t="s">
        <v>3191</v>
      </c>
      <c r="M8902" s="1" t="s">
        <v>3193</v>
      </c>
      <c r="N8902" s="1" t="s">
        <v>3194</v>
      </c>
      <c r="O8902" s="1" t="s">
        <v>3195</v>
      </c>
      <c r="P8902" s="1" t="s">
        <v>3192</v>
      </c>
      <c r="Q8902" s="1" t="s">
        <v>3185</v>
      </c>
    </row>
    <row r="8903" spans="1:17">
      <c r="A8903" s="110"/>
      <c r="B8903" s="110"/>
      <c r="C8903" s="110"/>
      <c r="D8903" s="110"/>
      <c r="E8903" s="110"/>
      <c r="F8903" s="110"/>
      <c r="G8903" s="122"/>
      <c r="H8903" s="26" t="s">
        <v>0</v>
      </c>
      <c r="I8903" s="28">
        <v>1</v>
      </c>
      <c r="J8903" s="28">
        <v>2</v>
      </c>
      <c r="K8903" s="28">
        <v>3</v>
      </c>
      <c r="L8903" s="28" t="s">
        <v>3186</v>
      </c>
      <c r="M8903" s="28">
        <v>5</v>
      </c>
      <c r="N8903" s="28">
        <v>6</v>
      </c>
      <c r="O8903" s="28">
        <v>7</v>
      </c>
      <c r="P8903" s="28" t="s">
        <v>3187</v>
      </c>
      <c r="Q8903" s="28">
        <v>9</v>
      </c>
    </row>
    <row r="8904" spans="1:17">
      <c r="A8904" s="110"/>
      <c r="B8904" s="110"/>
      <c r="C8904" s="110"/>
      <c r="D8904" s="110"/>
      <c r="E8904" s="110"/>
      <c r="F8904" s="110"/>
      <c r="G8904" s="122"/>
      <c r="H8904" s="8" t="s">
        <v>2657</v>
      </c>
      <c r="I8904" s="9">
        <v>18426866</v>
      </c>
      <c r="J8904" s="9">
        <f t="shared" ref="J8904" si="7700">SUM(J8900)</f>
        <v>6410414</v>
      </c>
      <c r="K8904" s="9">
        <f t="shared" ref="K8904" si="7701">SUM(K8900)</f>
        <v>4440442</v>
      </c>
      <c r="L8904" s="9">
        <f t="shared" ref="L8904:L8905" si="7702">M8904+N8904+O8904</f>
        <v>1763601</v>
      </c>
      <c r="M8904" s="9">
        <f t="shared" ref="M8904:O8904" si="7703">SUM(M8900)</f>
        <v>678137</v>
      </c>
      <c r="N8904" s="9">
        <f t="shared" si="7703"/>
        <v>542732</v>
      </c>
      <c r="O8904" s="9">
        <f t="shared" si="7703"/>
        <v>542732</v>
      </c>
      <c r="P8904" s="9">
        <f t="shared" ref="P8904:P8905" si="7704">SUM(K8904+L8904)</f>
        <v>6204043</v>
      </c>
      <c r="Q8904" s="9">
        <f t="shared" si="7671"/>
        <v>96.780691543479094</v>
      </c>
    </row>
    <row r="8905" spans="1:17">
      <c r="A8905" s="110"/>
      <c r="B8905" s="110"/>
      <c r="C8905" s="110"/>
      <c r="D8905" s="110"/>
      <c r="E8905" s="110"/>
      <c r="F8905" s="110"/>
      <c r="G8905" s="122"/>
      <c r="H8905" s="10" t="s">
        <v>68</v>
      </c>
      <c r="I8905" s="9">
        <v>18426866</v>
      </c>
      <c r="J8905" s="9">
        <f t="shared" ref="J8905" si="7705">SUM(J8904)</f>
        <v>6410414</v>
      </c>
      <c r="K8905" s="9">
        <f t="shared" ref="K8905" si="7706">SUM(K8904)</f>
        <v>4440442</v>
      </c>
      <c r="L8905" s="9">
        <f t="shared" si="7702"/>
        <v>1763601</v>
      </c>
      <c r="M8905" s="9">
        <f t="shared" ref="M8905:O8905" si="7707">SUM(M8904)</f>
        <v>678137</v>
      </c>
      <c r="N8905" s="9">
        <f t="shared" si="7707"/>
        <v>542732</v>
      </c>
      <c r="O8905" s="9">
        <f t="shared" si="7707"/>
        <v>542732</v>
      </c>
      <c r="P8905" s="9">
        <f t="shared" si="7704"/>
        <v>6204043</v>
      </c>
      <c r="Q8905" s="9">
        <f t="shared" si="7671"/>
        <v>96.780691543479094</v>
      </c>
    </row>
    <row r="8906" spans="1:17" ht="15.75" thickBot="1">
      <c r="A8906" s="13" t="s">
        <v>0</v>
      </c>
      <c r="B8906" s="13" t="s">
        <v>0</v>
      </c>
      <c r="C8906" s="13" t="s">
        <v>0</v>
      </c>
      <c r="D8906" s="13" t="s">
        <v>0</v>
      </c>
      <c r="E8906" s="13" t="s">
        <v>0</v>
      </c>
      <c r="F8906" s="13" t="s">
        <v>0</v>
      </c>
      <c r="G8906" s="84" t="s">
        <v>0</v>
      </c>
      <c r="H8906" s="27" t="s">
        <v>0</v>
      </c>
      <c r="I8906" s="27"/>
      <c r="J8906" s="27"/>
      <c r="K8906" s="27"/>
      <c r="L8906" s="27"/>
      <c r="M8906" s="27"/>
      <c r="N8906" s="27"/>
      <c r="O8906" s="27"/>
      <c r="P8906" s="27"/>
      <c r="Q8906" s="27" t="str">
        <f t="shared" si="7671"/>
        <v>-</v>
      </c>
    </row>
    <row r="8907" spans="1:17" ht="45.75" thickBot="1">
      <c r="A8907" s="1" t="s">
        <v>82</v>
      </c>
      <c r="B8907" s="1" t="s">
        <v>83</v>
      </c>
      <c r="C8907" s="1" t="s">
        <v>84</v>
      </c>
      <c r="D8907" s="19" t="s">
        <v>0</v>
      </c>
      <c r="E8907" s="1" t="s">
        <v>85</v>
      </c>
      <c r="F8907" s="1" t="s">
        <v>86</v>
      </c>
      <c r="G8907" s="82" t="s">
        <v>87</v>
      </c>
      <c r="H8907" s="1" t="s">
        <v>1</v>
      </c>
      <c r="I8907" s="1" t="s">
        <v>3016</v>
      </c>
      <c r="J8907" s="1" t="s">
        <v>3199</v>
      </c>
      <c r="K8907" s="1" t="s">
        <v>3198</v>
      </c>
      <c r="L8907" s="1" t="s">
        <v>3191</v>
      </c>
      <c r="M8907" s="1" t="s">
        <v>3193</v>
      </c>
      <c r="N8907" s="1" t="s">
        <v>3194</v>
      </c>
      <c r="O8907" s="1" t="s">
        <v>3195</v>
      </c>
      <c r="P8907" s="1" t="s">
        <v>3192</v>
      </c>
      <c r="Q8907" s="1" t="s">
        <v>3185</v>
      </c>
    </row>
    <row r="8908" spans="1:17">
      <c r="A8908" s="20" t="s">
        <v>0</v>
      </c>
      <c r="B8908" s="20" t="s">
        <v>0</v>
      </c>
      <c r="C8908" s="20" t="s">
        <v>0</v>
      </c>
      <c r="D8908" s="21" t="s">
        <v>0</v>
      </c>
      <c r="E8908" s="21" t="s">
        <v>0</v>
      </c>
      <c r="F8908" s="22" t="s">
        <v>0</v>
      </c>
      <c r="G8908" s="83" t="s">
        <v>0</v>
      </c>
      <c r="H8908" s="23" t="s">
        <v>0</v>
      </c>
      <c r="I8908" s="28">
        <v>1</v>
      </c>
      <c r="J8908" s="28">
        <v>2</v>
      </c>
      <c r="K8908" s="28">
        <v>3</v>
      </c>
      <c r="L8908" s="28" t="s">
        <v>3186</v>
      </c>
      <c r="M8908" s="28">
        <v>5</v>
      </c>
      <c r="N8908" s="28">
        <v>6</v>
      </c>
      <c r="O8908" s="28">
        <v>7</v>
      </c>
      <c r="P8908" s="28" t="s">
        <v>3187</v>
      </c>
      <c r="Q8908" s="28">
        <v>9</v>
      </c>
    </row>
    <row r="8909" spans="1:17">
      <c r="A8909" s="17" t="s">
        <v>2624</v>
      </c>
      <c r="B8909" s="17" t="s">
        <v>129</v>
      </c>
      <c r="C8909" s="12" t="s">
        <v>1148</v>
      </c>
      <c r="D8909" s="12" t="s">
        <v>2931</v>
      </c>
      <c r="E8909" s="18" t="s">
        <v>0</v>
      </c>
      <c r="F8909" s="18" t="s">
        <v>0</v>
      </c>
      <c r="G8909" s="81" t="s">
        <v>0</v>
      </c>
      <c r="H8909" s="18" t="s">
        <v>2932</v>
      </c>
      <c r="I8909" s="11"/>
      <c r="J8909" s="11"/>
      <c r="K8909" s="11"/>
      <c r="L8909" s="11"/>
      <c r="M8909" s="11"/>
      <c r="N8909" s="11"/>
      <c r="O8909" s="11"/>
      <c r="P8909" s="11"/>
      <c r="Q8909" s="11" t="str">
        <f t="shared" si="7671"/>
        <v>-</v>
      </c>
    </row>
    <row r="8910" spans="1:17" ht="22.5">
      <c r="A8910" s="17" t="s">
        <v>0</v>
      </c>
      <c r="B8910" s="17" t="s">
        <v>0</v>
      </c>
      <c r="C8910" s="17" t="s">
        <v>0</v>
      </c>
      <c r="D8910" s="18" t="s">
        <v>0</v>
      </c>
      <c r="E8910" s="18" t="s">
        <v>0</v>
      </c>
      <c r="F8910" s="18" t="s">
        <v>0</v>
      </c>
      <c r="G8910" s="81" t="s">
        <v>0</v>
      </c>
      <c r="H8910" s="24" t="s">
        <v>27</v>
      </c>
      <c r="I8910" s="29">
        <v>3877744</v>
      </c>
      <c r="J8910" s="29">
        <f t="shared" ref="J8910" si="7708">SUM(J8911,J8919,J8921)</f>
        <v>3358066</v>
      </c>
      <c r="K8910" s="29">
        <f t="shared" ref="K8910" si="7709">SUM(K8911,K8919,K8921)</f>
        <v>1681365</v>
      </c>
      <c r="L8910" s="29">
        <f t="shared" ref="L8910:L8946" si="7710">M8910+N8910+O8910</f>
        <v>826188</v>
      </c>
      <c r="M8910" s="29">
        <f t="shared" ref="M8910:O8910" si="7711">SUM(M8911,M8919,M8921)</f>
        <v>276507</v>
      </c>
      <c r="N8910" s="29">
        <f t="shared" si="7711"/>
        <v>276507</v>
      </c>
      <c r="O8910" s="29">
        <f t="shared" si="7711"/>
        <v>273174</v>
      </c>
      <c r="P8910" s="29">
        <f t="shared" ref="P8910:P8946" si="7712">SUM(K8910+L8910)</f>
        <v>2507553</v>
      </c>
      <c r="Q8910" s="29">
        <f t="shared" si="7671"/>
        <v>74.672534726833845</v>
      </c>
    </row>
    <row r="8911" spans="1:17">
      <c r="A8911" s="12" t="s">
        <v>2624</v>
      </c>
      <c r="B8911" s="12" t="s">
        <v>129</v>
      </c>
      <c r="C8911" s="12" t="s">
        <v>1148</v>
      </c>
      <c r="D8911" s="12" t="s">
        <v>2931</v>
      </c>
      <c r="E8911" s="18" t="s">
        <v>2</v>
      </c>
      <c r="F8911" s="18" t="s">
        <v>0</v>
      </c>
      <c r="G8911" s="81" t="s">
        <v>0</v>
      </c>
      <c r="H8911" s="18" t="s">
        <v>3</v>
      </c>
      <c r="I8911" s="3">
        <v>3055514</v>
      </c>
      <c r="J8911" s="3">
        <f t="shared" ref="J8911" si="7713">SUM(J8912:J8913)</f>
        <v>2899301</v>
      </c>
      <c r="K8911" s="3">
        <f t="shared" ref="K8911" si="7714">SUM(K8912:K8913)</f>
        <v>1435936</v>
      </c>
      <c r="L8911" s="3">
        <f t="shared" si="7710"/>
        <v>713451</v>
      </c>
      <c r="M8911" s="3">
        <f t="shared" ref="M8911:O8911" si="7715">SUM(M8912:M8913)</f>
        <v>237817</v>
      </c>
      <c r="N8911" s="3">
        <f t="shared" si="7715"/>
        <v>237817</v>
      </c>
      <c r="O8911" s="3">
        <f t="shared" si="7715"/>
        <v>237817</v>
      </c>
      <c r="P8911" s="3">
        <f t="shared" si="7712"/>
        <v>2149387</v>
      </c>
      <c r="Q8911" s="3">
        <f t="shared" si="7671"/>
        <v>74.134662113385261</v>
      </c>
    </row>
    <row r="8912" spans="1:17">
      <c r="A8912" s="12" t="s">
        <v>2624</v>
      </c>
      <c r="B8912" s="12" t="s">
        <v>129</v>
      </c>
      <c r="C8912" s="12" t="s">
        <v>1148</v>
      </c>
      <c r="D8912" s="12" t="s">
        <v>2931</v>
      </c>
      <c r="E8912" s="11">
        <v>6111</v>
      </c>
      <c r="F8912" s="12"/>
      <c r="G8912" s="84" t="s">
        <v>3110</v>
      </c>
      <c r="H8912" s="13" t="s">
        <v>4</v>
      </c>
      <c r="I8912" s="2">
        <v>2823158</v>
      </c>
      <c r="J8912" s="2">
        <v>2691468</v>
      </c>
      <c r="K8912" s="2">
        <v>1302083</v>
      </c>
      <c r="L8912" s="2">
        <f t="shared" si="7710"/>
        <v>672867</v>
      </c>
      <c r="M8912" s="2">
        <v>224289</v>
      </c>
      <c r="N8912" s="2">
        <v>224289</v>
      </c>
      <c r="O8912" s="2">
        <v>224289</v>
      </c>
      <c r="P8912" s="2">
        <f t="shared" si="7712"/>
        <v>1974950</v>
      </c>
      <c r="Q8912" s="2">
        <f t="shared" si="7671"/>
        <v>73.378171317660104</v>
      </c>
    </row>
    <row r="8913" spans="1:17">
      <c r="A8913" s="17" t="s">
        <v>2624</v>
      </c>
      <c r="B8913" s="17" t="s">
        <v>129</v>
      </c>
      <c r="C8913" s="17" t="s">
        <v>1148</v>
      </c>
      <c r="D8913" s="17" t="s">
        <v>2931</v>
      </c>
      <c r="E8913" s="17" t="s">
        <v>91</v>
      </c>
      <c r="F8913" s="12" t="s">
        <v>0</v>
      </c>
      <c r="G8913" s="84" t="s">
        <v>0</v>
      </c>
      <c r="H8913" s="18" t="s">
        <v>5</v>
      </c>
      <c r="I8913" s="3">
        <v>232356</v>
      </c>
      <c r="J8913" s="3">
        <f t="shared" ref="J8913:K8913" si="7716">SUM(J8914:J8918)</f>
        <v>207833</v>
      </c>
      <c r="K8913" s="3">
        <f t="shared" si="7716"/>
        <v>133853</v>
      </c>
      <c r="L8913" s="3">
        <f t="shared" si="7710"/>
        <v>40584</v>
      </c>
      <c r="M8913" s="3">
        <f t="shared" ref="M8913:O8913" si="7717">SUM(M8914:M8918)</f>
        <v>13528</v>
      </c>
      <c r="N8913" s="3">
        <f t="shared" si="7717"/>
        <v>13528</v>
      </c>
      <c r="O8913" s="3">
        <f t="shared" si="7717"/>
        <v>13528</v>
      </c>
      <c r="P8913" s="3">
        <f t="shared" si="7712"/>
        <v>174437</v>
      </c>
      <c r="Q8913" s="3">
        <f t="shared" si="7671"/>
        <v>83.931329480881288</v>
      </c>
    </row>
    <row r="8914" spans="1:17">
      <c r="A8914" s="12" t="s">
        <v>2624</v>
      </c>
      <c r="B8914" s="12" t="s">
        <v>129</v>
      </c>
      <c r="C8914" s="12" t="s">
        <v>1148</v>
      </c>
      <c r="D8914" s="12" t="s">
        <v>2931</v>
      </c>
      <c r="E8914" s="11">
        <v>6112</v>
      </c>
      <c r="F8914" s="12" t="s">
        <v>2933</v>
      </c>
      <c r="G8914" s="84" t="s">
        <v>3110</v>
      </c>
      <c r="H8914" s="13" t="s">
        <v>9</v>
      </c>
      <c r="I8914" s="2">
        <v>33814</v>
      </c>
      <c r="J8914" s="2">
        <v>33814</v>
      </c>
      <c r="K8914" s="2">
        <v>16616</v>
      </c>
      <c r="L8914" s="2">
        <f t="shared" si="7710"/>
        <v>8454</v>
      </c>
      <c r="M8914" s="2">
        <v>2818</v>
      </c>
      <c r="N8914" s="2">
        <v>2818</v>
      </c>
      <c r="O8914" s="2">
        <v>2818</v>
      </c>
      <c r="P8914" s="2">
        <f t="shared" si="7712"/>
        <v>25070</v>
      </c>
      <c r="Q8914" s="2">
        <f t="shared" si="7671"/>
        <v>74.140888389424504</v>
      </c>
    </row>
    <row r="8915" spans="1:17">
      <c r="A8915" s="12" t="s">
        <v>2624</v>
      </c>
      <c r="B8915" s="12" t="s">
        <v>129</v>
      </c>
      <c r="C8915" s="12" t="s">
        <v>1148</v>
      </c>
      <c r="D8915" s="12" t="s">
        <v>2931</v>
      </c>
      <c r="E8915" s="11">
        <v>6112</v>
      </c>
      <c r="F8915" s="12" t="s">
        <v>2934</v>
      </c>
      <c r="G8915" s="84" t="s">
        <v>3110</v>
      </c>
      <c r="H8915" s="13" t="s">
        <v>10</v>
      </c>
      <c r="I8915" s="2">
        <v>133342</v>
      </c>
      <c r="J8915" s="2">
        <v>112317</v>
      </c>
      <c r="K8915" s="2">
        <v>62685</v>
      </c>
      <c r="L8915" s="2">
        <f t="shared" si="7710"/>
        <v>28080</v>
      </c>
      <c r="M8915" s="2">
        <v>9360</v>
      </c>
      <c r="N8915" s="2">
        <v>9360</v>
      </c>
      <c r="O8915" s="2">
        <v>9360</v>
      </c>
      <c r="P8915" s="2">
        <f t="shared" si="7712"/>
        <v>90765</v>
      </c>
      <c r="Q8915" s="2">
        <f t="shared" si="7671"/>
        <v>80.811453297363713</v>
      </c>
    </row>
    <row r="8916" spans="1:17">
      <c r="A8916" s="12" t="s">
        <v>2624</v>
      </c>
      <c r="B8916" s="12" t="s">
        <v>129</v>
      </c>
      <c r="C8916" s="12" t="s">
        <v>1148</v>
      </c>
      <c r="D8916" s="12" t="s">
        <v>2931</v>
      </c>
      <c r="E8916" s="11">
        <v>6112</v>
      </c>
      <c r="F8916" s="12" t="s">
        <v>2935</v>
      </c>
      <c r="G8916" s="84" t="s">
        <v>3110</v>
      </c>
      <c r="H8916" s="13" t="s">
        <v>7</v>
      </c>
      <c r="I8916" s="2">
        <v>28800</v>
      </c>
      <c r="J8916" s="2">
        <v>32383</v>
      </c>
      <c r="K8916" s="2">
        <v>32383</v>
      </c>
      <c r="L8916" s="2">
        <f t="shared" si="7710"/>
        <v>0</v>
      </c>
      <c r="M8916" s="2"/>
      <c r="N8916" s="2"/>
      <c r="O8916" s="2"/>
      <c r="P8916" s="2">
        <f t="shared" si="7712"/>
        <v>32383</v>
      </c>
      <c r="Q8916" s="2">
        <f t="shared" si="7671"/>
        <v>100</v>
      </c>
    </row>
    <row r="8917" spans="1:17">
      <c r="A8917" s="12" t="s">
        <v>2624</v>
      </c>
      <c r="B8917" s="12" t="s">
        <v>129</v>
      </c>
      <c r="C8917" s="12" t="s">
        <v>1148</v>
      </c>
      <c r="D8917" s="12" t="s">
        <v>2931</v>
      </c>
      <c r="E8917" s="11">
        <v>6112</v>
      </c>
      <c r="F8917" s="12" t="s">
        <v>2936</v>
      </c>
      <c r="G8917" s="84" t="s">
        <v>3110</v>
      </c>
      <c r="H8917" s="13" t="s">
        <v>8</v>
      </c>
      <c r="I8917" s="2">
        <v>12200</v>
      </c>
      <c r="J8917" s="2">
        <v>13119</v>
      </c>
      <c r="K8917" s="2">
        <v>13119</v>
      </c>
      <c r="L8917" s="2">
        <f t="shared" si="7710"/>
        <v>0</v>
      </c>
      <c r="M8917" s="2">
        <v>0</v>
      </c>
      <c r="N8917" s="2">
        <v>0</v>
      </c>
      <c r="O8917" s="2">
        <v>0</v>
      </c>
      <c r="P8917" s="2">
        <f t="shared" si="7712"/>
        <v>13119</v>
      </c>
      <c r="Q8917" s="2">
        <f t="shared" si="7671"/>
        <v>100</v>
      </c>
    </row>
    <row r="8918" spans="1:17">
      <c r="A8918" s="12" t="s">
        <v>2624</v>
      </c>
      <c r="B8918" s="12" t="s">
        <v>129</v>
      </c>
      <c r="C8918" s="12" t="s">
        <v>1148</v>
      </c>
      <c r="D8918" s="12" t="s">
        <v>2931</v>
      </c>
      <c r="E8918" s="11">
        <v>6112</v>
      </c>
      <c r="F8918" s="12" t="s">
        <v>2937</v>
      </c>
      <c r="G8918" s="84" t="s">
        <v>3110</v>
      </c>
      <c r="H8918" s="13" t="s">
        <v>6</v>
      </c>
      <c r="I8918" s="2">
        <v>24200</v>
      </c>
      <c r="J8918" s="2">
        <v>16200</v>
      </c>
      <c r="K8918" s="2">
        <v>9050</v>
      </c>
      <c r="L8918" s="2">
        <f t="shared" si="7710"/>
        <v>4050</v>
      </c>
      <c r="M8918" s="2">
        <v>1350</v>
      </c>
      <c r="N8918" s="2">
        <v>1350</v>
      </c>
      <c r="O8918" s="2">
        <v>1350</v>
      </c>
      <c r="P8918" s="2">
        <f t="shared" si="7712"/>
        <v>13100</v>
      </c>
      <c r="Q8918" s="2">
        <f t="shared" si="7671"/>
        <v>80.864197530864203</v>
      </c>
    </row>
    <row r="8919" spans="1:17">
      <c r="A8919" s="12" t="s">
        <v>2624</v>
      </c>
      <c r="B8919" s="12" t="s">
        <v>129</v>
      </c>
      <c r="C8919" s="12" t="s">
        <v>1148</v>
      </c>
      <c r="D8919" s="12" t="s">
        <v>2931</v>
      </c>
      <c r="E8919" s="18" t="s">
        <v>13</v>
      </c>
      <c r="F8919" s="18" t="s">
        <v>0</v>
      </c>
      <c r="G8919" s="81" t="s">
        <v>0</v>
      </c>
      <c r="H8919" s="18" t="s">
        <v>14</v>
      </c>
      <c r="I8919" s="3">
        <v>299637</v>
      </c>
      <c r="J8919" s="3">
        <f t="shared" ref="J8919:K8919" si="7718">SUM(J8920)</f>
        <v>283654</v>
      </c>
      <c r="K8919" s="3">
        <f t="shared" si="7718"/>
        <v>137269</v>
      </c>
      <c r="L8919" s="3">
        <f t="shared" si="7710"/>
        <v>70914</v>
      </c>
      <c r="M8919" s="3">
        <f t="shared" ref="M8919:O8919" si="7719">SUM(M8920)</f>
        <v>23638</v>
      </c>
      <c r="N8919" s="3">
        <f t="shared" si="7719"/>
        <v>23638</v>
      </c>
      <c r="O8919" s="3">
        <f t="shared" si="7719"/>
        <v>23638</v>
      </c>
      <c r="P8919" s="3">
        <f t="shared" si="7712"/>
        <v>208183</v>
      </c>
      <c r="Q8919" s="3">
        <f t="shared" si="7671"/>
        <v>73.393289007029693</v>
      </c>
    </row>
    <row r="8920" spans="1:17">
      <c r="A8920" s="12" t="s">
        <v>2624</v>
      </c>
      <c r="B8920" s="12" t="s">
        <v>129</v>
      </c>
      <c r="C8920" s="12" t="s">
        <v>1148</v>
      </c>
      <c r="D8920" s="12" t="s">
        <v>2931</v>
      </c>
      <c r="E8920" s="11">
        <v>6121</v>
      </c>
      <c r="F8920" s="12"/>
      <c r="G8920" s="84" t="s">
        <v>3110</v>
      </c>
      <c r="H8920" s="13" t="s">
        <v>15</v>
      </c>
      <c r="I8920" s="2">
        <v>299637</v>
      </c>
      <c r="J8920" s="2">
        <v>283654</v>
      </c>
      <c r="K8920" s="2">
        <v>137269</v>
      </c>
      <c r="L8920" s="2">
        <f t="shared" si="7710"/>
        <v>70914</v>
      </c>
      <c r="M8920" s="2">
        <v>23638</v>
      </c>
      <c r="N8920" s="2">
        <v>23638</v>
      </c>
      <c r="O8920" s="2">
        <v>23638</v>
      </c>
      <c r="P8920" s="2">
        <f t="shared" si="7712"/>
        <v>208183</v>
      </c>
      <c r="Q8920" s="2">
        <f t="shared" si="7671"/>
        <v>73.393289007029693</v>
      </c>
    </row>
    <row r="8921" spans="1:17">
      <c r="A8921" s="12" t="s">
        <v>2624</v>
      </c>
      <c r="B8921" s="12" t="s">
        <v>129</v>
      </c>
      <c r="C8921" s="12" t="s">
        <v>1148</v>
      </c>
      <c r="D8921" s="12" t="s">
        <v>2931</v>
      </c>
      <c r="E8921" s="18" t="s">
        <v>16</v>
      </c>
      <c r="F8921" s="18" t="s">
        <v>0</v>
      </c>
      <c r="G8921" s="81" t="s">
        <v>0</v>
      </c>
      <c r="H8921" s="18" t="s">
        <v>17</v>
      </c>
      <c r="I8921" s="3">
        <v>522593</v>
      </c>
      <c r="J8921" s="3">
        <f t="shared" ref="J8921:K8921" si="7720">SUM(J8922:J8930)</f>
        <v>175111</v>
      </c>
      <c r="K8921" s="3">
        <f t="shared" si="7720"/>
        <v>108160</v>
      </c>
      <c r="L8921" s="3">
        <f t="shared" si="7710"/>
        <v>41823</v>
      </c>
      <c r="M8921" s="3">
        <f t="shared" ref="M8921:O8921" si="7721">SUM(M8922:M8930)</f>
        <v>15052</v>
      </c>
      <c r="N8921" s="3">
        <f t="shared" si="7721"/>
        <v>15052</v>
      </c>
      <c r="O8921" s="3">
        <f t="shared" si="7721"/>
        <v>11719</v>
      </c>
      <c r="P8921" s="3">
        <f t="shared" si="7712"/>
        <v>149983</v>
      </c>
      <c r="Q8921" s="3">
        <f t="shared" si="7671"/>
        <v>85.650244701931925</v>
      </c>
    </row>
    <row r="8922" spans="1:17">
      <c r="A8922" s="12" t="s">
        <v>2624</v>
      </c>
      <c r="B8922" s="12" t="s">
        <v>129</v>
      </c>
      <c r="C8922" s="12" t="s">
        <v>1148</v>
      </c>
      <c r="D8922" s="12" t="s">
        <v>2931</v>
      </c>
      <c r="E8922" s="11">
        <v>6131</v>
      </c>
      <c r="F8922" s="12"/>
      <c r="G8922" s="84" t="s">
        <v>3110</v>
      </c>
      <c r="H8922" s="13" t="s">
        <v>18</v>
      </c>
      <c r="I8922" s="2">
        <v>55000</v>
      </c>
      <c r="J8922" s="2">
        <v>0</v>
      </c>
      <c r="K8922" s="2">
        <v>0</v>
      </c>
      <c r="L8922" s="2">
        <f t="shared" si="7710"/>
        <v>0</v>
      </c>
      <c r="M8922" s="2"/>
      <c r="N8922" s="2"/>
      <c r="O8922" s="2"/>
      <c r="P8922" s="2">
        <f t="shared" si="7712"/>
        <v>0</v>
      </c>
      <c r="Q8922" s="2" t="str">
        <f t="shared" si="7671"/>
        <v>-</v>
      </c>
    </row>
    <row r="8923" spans="1:17">
      <c r="A8923" s="12" t="s">
        <v>2624</v>
      </c>
      <c r="B8923" s="12" t="s">
        <v>129</v>
      </c>
      <c r="C8923" s="12" t="s">
        <v>1148</v>
      </c>
      <c r="D8923" s="12" t="s">
        <v>2931</v>
      </c>
      <c r="E8923" s="11">
        <v>6132</v>
      </c>
      <c r="F8923" s="12"/>
      <c r="G8923" s="84" t="s">
        <v>3110</v>
      </c>
      <c r="H8923" s="13" t="s">
        <v>19</v>
      </c>
      <c r="I8923" s="2">
        <v>114000</v>
      </c>
      <c r="J8923" s="2">
        <v>69000</v>
      </c>
      <c r="K8923" s="2">
        <v>44000</v>
      </c>
      <c r="L8923" s="2">
        <f t="shared" si="7710"/>
        <v>17250</v>
      </c>
      <c r="M8923" s="2">
        <v>5750</v>
      </c>
      <c r="N8923" s="2">
        <v>5750</v>
      </c>
      <c r="O8923" s="2">
        <v>5750</v>
      </c>
      <c r="P8923" s="2">
        <f t="shared" si="7712"/>
        <v>61250</v>
      </c>
      <c r="Q8923" s="2">
        <f t="shared" si="7671"/>
        <v>88.768115942028984</v>
      </c>
    </row>
    <row r="8924" spans="1:17">
      <c r="A8924" s="12" t="s">
        <v>2624</v>
      </c>
      <c r="B8924" s="12" t="s">
        <v>129</v>
      </c>
      <c r="C8924" s="12" t="s">
        <v>1148</v>
      </c>
      <c r="D8924" s="12" t="s">
        <v>2931</v>
      </c>
      <c r="E8924" s="11">
        <v>6133</v>
      </c>
      <c r="F8924" s="12"/>
      <c r="G8924" s="84" t="s">
        <v>3110</v>
      </c>
      <c r="H8924" s="13" t="s">
        <v>20</v>
      </c>
      <c r="I8924" s="2">
        <v>30800</v>
      </c>
      <c r="J8924" s="2">
        <v>21800</v>
      </c>
      <c r="K8924" s="2">
        <v>11601</v>
      </c>
      <c r="L8924" s="2">
        <f t="shared" si="7710"/>
        <v>5451</v>
      </c>
      <c r="M8924" s="2">
        <v>1817</v>
      </c>
      <c r="N8924" s="2">
        <v>1817</v>
      </c>
      <c r="O8924" s="2">
        <v>1817</v>
      </c>
      <c r="P8924" s="2">
        <f t="shared" si="7712"/>
        <v>17052</v>
      </c>
      <c r="Q8924" s="2">
        <f t="shared" si="7671"/>
        <v>78.22018348623854</v>
      </c>
    </row>
    <row r="8925" spans="1:17">
      <c r="A8925" s="12" t="s">
        <v>2624</v>
      </c>
      <c r="B8925" s="12" t="s">
        <v>129</v>
      </c>
      <c r="C8925" s="12" t="s">
        <v>1148</v>
      </c>
      <c r="D8925" s="12" t="s">
        <v>2931</v>
      </c>
      <c r="E8925" s="11">
        <v>6134</v>
      </c>
      <c r="F8925" s="12"/>
      <c r="G8925" s="84" t="s">
        <v>3110</v>
      </c>
      <c r="H8925" s="13" t="s">
        <v>21</v>
      </c>
      <c r="I8925" s="2">
        <v>42500</v>
      </c>
      <c r="J8925" s="2">
        <v>0</v>
      </c>
      <c r="K8925" s="2">
        <v>0</v>
      </c>
      <c r="L8925" s="2">
        <f t="shared" si="7710"/>
        <v>0</v>
      </c>
      <c r="M8925" s="2"/>
      <c r="N8925" s="2"/>
      <c r="O8925" s="2"/>
      <c r="P8925" s="2">
        <f t="shared" si="7712"/>
        <v>0</v>
      </c>
      <c r="Q8925" s="2" t="str">
        <f t="shared" ref="Q8925:Q8988" si="7722">IF(J8925=0,"-",P8925/J8925*100)</f>
        <v>-</v>
      </c>
    </row>
    <row r="8926" spans="1:17">
      <c r="A8926" s="12" t="s">
        <v>2624</v>
      </c>
      <c r="B8926" s="12" t="s">
        <v>129</v>
      </c>
      <c r="C8926" s="12" t="s">
        <v>1148</v>
      </c>
      <c r="D8926" s="12" t="s">
        <v>2931</v>
      </c>
      <c r="E8926" s="11">
        <v>6135</v>
      </c>
      <c r="F8926" s="12"/>
      <c r="G8926" s="84" t="s">
        <v>3110</v>
      </c>
      <c r="H8926" s="13" t="s">
        <v>22</v>
      </c>
      <c r="I8926" s="2">
        <v>12000</v>
      </c>
      <c r="J8926" s="2">
        <v>0</v>
      </c>
      <c r="K8926" s="2">
        <v>0</v>
      </c>
      <c r="L8926" s="2">
        <f t="shared" si="7710"/>
        <v>0</v>
      </c>
      <c r="M8926" s="2"/>
      <c r="N8926" s="2"/>
      <c r="O8926" s="2"/>
      <c r="P8926" s="2">
        <f t="shared" si="7712"/>
        <v>0</v>
      </c>
      <c r="Q8926" s="2" t="str">
        <f t="shared" si="7722"/>
        <v>-</v>
      </c>
    </row>
    <row r="8927" spans="1:17">
      <c r="A8927" s="12" t="s">
        <v>2624</v>
      </c>
      <c r="B8927" s="12" t="s">
        <v>129</v>
      </c>
      <c r="C8927" s="12" t="s">
        <v>1148</v>
      </c>
      <c r="D8927" s="12" t="s">
        <v>2931</v>
      </c>
      <c r="E8927" s="11">
        <v>6136</v>
      </c>
      <c r="F8927" s="12"/>
      <c r="G8927" s="84" t="s">
        <v>3110</v>
      </c>
      <c r="H8927" s="13" t="s">
        <v>23</v>
      </c>
      <c r="I8927" s="2">
        <v>6000</v>
      </c>
      <c r="J8927" s="2">
        <v>0</v>
      </c>
      <c r="K8927" s="2">
        <v>0</v>
      </c>
      <c r="L8927" s="2">
        <f t="shared" si="7710"/>
        <v>0</v>
      </c>
      <c r="M8927" s="2"/>
      <c r="N8927" s="2"/>
      <c r="O8927" s="2"/>
      <c r="P8927" s="2">
        <f t="shared" si="7712"/>
        <v>0</v>
      </c>
      <c r="Q8927" s="2" t="str">
        <f t="shared" si="7722"/>
        <v>-</v>
      </c>
    </row>
    <row r="8928" spans="1:17">
      <c r="A8928" s="12" t="s">
        <v>2624</v>
      </c>
      <c r="B8928" s="12" t="s">
        <v>129</v>
      </c>
      <c r="C8928" s="12" t="s">
        <v>1148</v>
      </c>
      <c r="D8928" s="12" t="s">
        <v>2931</v>
      </c>
      <c r="E8928" s="11">
        <v>6137</v>
      </c>
      <c r="F8928" s="12"/>
      <c r="G8928" s="84" t="s">
        <v>3110</v>
      </c>
      <c r="H8928" s="13" t="s">
        <v>24</v>
      </c>
      <c r="I8928" s="2">
        <v>45000</v>
      </c>
      <c r="J8928" s="2">
        <v>35000</v>
      </c>
      <c r="K8928" s="2">
        <v>17501</v>
      </c>
      <c r="L8928" s="2">
        <f t="shared" si="7710"/>
        <v>8751</v>
      </c>
      <c r="M8928" s="2">
        <v>2917</v>
      </c>
      <c r="N8928" s="2">
        <v>2917</v>
      </c>
      <c r="O8928" s="2">
        <v>2917</v>
      </c>
      <c r="P8928" s="2">
        <f t="shared" si="7712"/>
        <v>26252</v>
      </c>
      <c r="Q8928" s="2">
        <f t="shared" si="7722"/>
        <v>75.005714285714291</v>
      </c>
    </row>
    <row r="8929" spans="1:17">
      <c r="A8929" s="12" t="s">
        <v>2624</v>
      </c>
      <c r="B8929" s="12" t="s">
        <v>129</v>
      </c>
      <c r="C8929" s="12" t="s">
        <v>1148</v>
      </c>
      <c r="D8929" s="12" t="s">
        <v>2931</v>
      </c>
      <c r="E8929" s="11">
        <v>6138</v>
      </c>
      <c r="F8929" s="12"/>
      <c r="G8929" s="84" t="s">
        <v>3110</v>
      </c>
      <c r="H8929" s="13" t="s">
        <v>25</v>
      </c>
      <c r="I8929" s="2">
        <v>11280</v>
      </c>
      <c r="J8929" s="2">
        <v>0</v>
      </c>
      <c r="K8929" s="2">
        <v>0</v>
      </c>
      <c r="L8929" s="2">
        <f t="shared" si="7710"/>
        <v>0</v>
      </c>
      <c r="M8929" s="2"/>
      <c r="N8929" s="2"/>
      <c r="O8929" s="2"/>
      <c r="P8929" s="2">
        <f t="shared" si="7712"/>
        <v>0</v>
      </c>
      <c r="Q8929" s="2" t="str">
        <f t="shared" si="7722"/>
        <v>-</v>
      </c>
    </row>
    <row r="8930" spans="1:17">
      <c r="A8930" s="17" t="s">
        <v>2624</v>
      </c>
      <c r="B8930" s="17" t="s">
        <v>129</v>
      </c>
      <c r="C8930" s="17" t="s">
        <v>1148</v>
      </c>
      <c r="D8930" s="17" t="s">
        <v>2931</v>
      </c>
      <c r="E8930" s="17" t="s">
        <v>99</v>
      </c>
      <c r="F8930" s="12" t="s">
        <v>0</v>
      </c>
      <c r="G8930" s="84" t="s">
        <v>0</v>
      </c>
      <c r="H8930" s="18" t="s">
        <v>26</v>
      </c>
      <c r="I8930" s="3">
        <v>206013</v>
      </c>
      <c r="J8930" s="3">
        <f t="shared" ref="J8930:K8930" si="7723">SUM(J8931:J8933)</f>
        <v>49311</v>
      </c>
      <c r="K8930" s="3">
        <f t="shared" si="7723"/>
        <v>35058</v>
      </c>
      <c r="L8930" s="3">
        <f t="shared" si="7710"/>
        <v>10371</v>
      </c>
      <c r="M8930" s="3">
        <f t="shared" ref="M8930:O8930" si="7724">SUM(M8931:M8933)</f>
        <v>4568</v>
      </c>
      <c r="N8930" s="3">
        <f t="shared" si="7724"/>
        <v>4568</v>
      </c>
      <c r="O8930" s="3">
        <f t="shared" si="7724"/>
        <v>1235</v>
      </c>
      <c r="P8930" s="3">
        <f t="shared" si="7712"/>
        <v>45429</v>
      </c>
      <c r="Q8930" s="3">
        <f t="shared" si="7722"/>
        <v>92.127517186834581</v>
      </c>
    </row>
    <row r="8931" spans="1:17">
      <c r="A8931" s="12" t="s">
        <v>2624</v>
      </c>
      <c r="B8931" s="12" t="s">
        <v>129</v>
      </c>
      <c r="C8931" s="12" t="s">
        <v>1148</v>
      </c>
      <c r="D8931" s="12" t="s">
        <v>2931</v>
      </c>
      <c r="E8931" s="11">
        <v>6139</v>
      </c>
      <c r="F8931" s="12"/>
      <c r="G8931" s="84" t="s">
        <v>3110</v>
      </c>
      <c r="H8931" s="13" t="s">
        <v>26</v>
      </c>
      <c r="I8931" s="2">
        <v>185000</v>
      </c>
      <c r="J8931" s="2">
        <v>34498</v>
      </c>
      <c r="K8931" s="2">
        <v>26665</v>
      </c>
      <c r="L8931" s="2">
        <f t="shared" si="7710"/>
        <v>6666</v>
      </c>
      <c r="M8931" s="2">
        <v>3333</v>
      </c>
      <c r="N8931" s="2">
        <v>3333</v>
      </c>
      <c r="O8931" s="2"/>
      <c r="P8931" s="2">
        <f t="shared" si="7712"/>
        <v>33331</v>
      </c>
      <c r="Q8931" s="2">
        <f t="shared" si="7722"/>
        <v>96.617195199721735</v>
      </c>
    </row>
    <row r="8932" spans="1:17">
      <c r="A8932" s="12" t="s">
        <v>2624</v>
      </c>
      <c r="B8932" s="12" t="s">
        <v>129</v>
      </c>
      <c r="C8932" s="12" t="s">
        <v>1148</v>
      </c>
      <c r="D8932" s="12" t="s">
        <v>2931</v>
      </c>
      <c r="E8932" s="11">
        <v>6139</v>
      </c>
      <c r="F8932" s="12" t="s">
        <v>2938</v>
      </c>
      <c r="G8932" s="84" t="s">
        <v>3110</v>
      </c>
      <c r="H8932" s="13" t="s">
        <v>108</v>
      </c>
      <c r="I8932" s="2">
        <v>9179</v>
      </c>
      <c r="J8932" s="2">
        <v>6079</v>
      </c>
      <c r="K8932" s="2">
        <v>4025</v>
      </c>
      <c r="L8932" s="2">
        <f t="shared" si="7710"/>
        <v>1521</v>
      </c>
      <c r="M8932" s="2">
        <v>507</v>
      </c>
      <c r="N8932" s="2">
        <v>507</v>
      </c>
      <c r="O8932" s="2">
        <v>507</v>
      </c>
      <c r="P8932" s="2">
        <f t="shared" si="7712"/>
        <v>5546</v>
      </c>
      <c r="Q8932" s="2">
        <f t="shared" si="7722"/>
        <v>91.232110544497445</v>
      </c>
    </row>
    <row r="8933" spans="1:17" ht="22.5">
      <c r="A8933" s="12" t="s">
        <v>2624</v>
      </c>
      <c r="B8933" s="12" t="s">
        <v>129</v>
      </c>
      <c r="C8933" s="12" t="s">
        <v>1148</v>
      </c>
      <c r="D8933" s="12" t="s">
        <v>2931</v>
      </c>
      <c r="E8933" s="11">
        <v>6139</v>
      </c>
      <c r="F8933" s="12" t="s">
        <v>2939</v>
      </c>
      <c r="G8933" s="84" t="s">
        <v>3110</v>
      </c>
      <c r="H8933" s="13" t="s">
        <v>114</v>
      </c>
      <c r="I8933" s="2">
        <v>11834</v>
      </c>
      <c r="J8933" s="2">
        <v>8734</v>
      </c>
      <c r="K8933" s="2">
        <v>4368</v>
      </c>
      <c r="L8933" s="2">
        <f t="shared" si="7710"/>
        <v>2184</v>
      </c>
      <c r="M8933" s="2">
        <v>728</v>
      </c>
      <c r="N8933" s="2">
        <v>728</v>
      </c>
      <c r="O8933" s="2">
        <v>728</v>
      </c>
      <c r="P8933" s="2">
        <f t="shared" si="7712"/>
        <v>6552</v>
      </c>
      <c r="Q8933" s="2">
        <f t="shared" si="7722"/>
        <v>75.017174261506753</v>
      </c>
    </row>
    <row r="8934" spans="1:17" ht="22.5">
      <c r="A8934" s="17" t="s">
        <v>0</v>
      </c>
      <c r="B8934" s="17" t="s">
        <v>0</v>
      </c>
      <c r="C8934" s="17" t="s">
        <v>0</v>
      </c>
      <c r="D8934" s="18" t="s">
        <v>0</v>
      </c>
      <c r="E8934" s="18" t="s">
        <v>0</v>
      </c>
      <c r="F8934" s="18" t="s">
        <v>0</v>
      </c>
      <c r="G8934" s="81" t="s">
        <v>0</v>
      </c>
      <c r="H8934" s="24" t="s">
        <v>36</v>
      </c>
      <c r="I8934" s="29">
        <v>2600</v>
      </c>
      <c r="J8934" s="29">
        <f t="shared" ref="J8934:K8934" si="7725">SUM(J8935)</f>
        <v>0</v>
      </c>
      <c r="K8934" s="29">
        <f t="shared" si="7725"/>
        <v>0</v>
      </c>
      <c r="L8934" s="29">
        <f t="shared" si="7710"/>
        <v>0</v>
      </c>
      <c r="M8934" s="29">
        <f t="shared" ref="M8934:O8934" si="7726">SUM(M8935)</f>
        <v>0</v>
      </c>
      <c r="N8934" s="29">
        <f t="shared" si="7726"/>
        <v>0</v>
      </c>
      <c r="O8934" s="29">
        <f t="shared" si="7726"/>
        <v>0</v>
      </c>
      <c r="P8934" s="29">
        <f t="shared" si="7712"/>
        <v>0</v>
      </c>
      <c r="Q8934" s="29" t="str">
        <f t="shared" si="7722"/>
        <v>-</v>
      </c>
    </row>
    <row r="8935" spans="1:17">
      <c r="A8935" s="12" t="s">
        <v>2624</v>
      </c>
      <c r="B8935" s="12" t="s">
        <v>129</v>
      </c>
      <c r="C8935" s="12" t="s">
        <v>1148</v>
      </c>
      <c r="D8935" s="12" t="s">
        <v>2931</v>
      </c>
      <c r="E8935" s="18" t="s">
        <v>28</v>
      </c>
      <c r="F8935" s="18" t="s">
        <v>0</v>
      </c>
      <c r="G8935" s="81" t="s">
        <v>0</v>
      </c>
      <c r="H8935" s="18" t="s">
        <v>29</v>
      </c>
      <c r="I8935" s="3">
        <v>2600</v>
      </c>
      <c r="J8935" s="3">
        <f t="shared" ref="J8935" si="7727">SUM(J8936:J8938)</f>
        <v>0</v>
      </c>
      <c r="K8935" s="3">
        <f t="shared" ref="K8935" si="7728">SUM(K8936:K8938)</f>
        <v>0</v>
      </c>
      <c r="L8935" s="3">
        <f t="shared" si="7710"/>
        <v>0</v>
      </c>
      <c r="M8935" s="3">
        <f t="shared" ref="M8935:O8935" si="7729">SUM(M8936:M8938)</f>
        <v>0</v>
      </c>
      <c r="N8935" s="3">
        <f t="shared" si="7729"/>
        <v>0</v>
      </c>
      <c r="O8935" s="3">
        <f t="shared" si="7729"/>
        <v>0</v>
      </c>
      <c r="P8935" s="3">
        <f t="shared" si="7712"/>
        <v>0</v>
      </c>
      <c r="Q8935" s="3" t="str">
        <f t="shared" si="7722"/>
        <v>-</v>
      </c>
    </row>
    <row r="8936" spans="1:17">
      <c r="A8936" s="12" t="s">
        <v>2624</v>
      </c>
      <c r="B8936" s="12" t="s">
        <v>129</v>
      </c>
      <c r="C8936" s="12" t="s">
        <v>1148</v>
      </c>
      <c r="D8936" s="12" t="s">
        <v>2931</v>
      </c>
      <c r="E8936" s="11">
        <v>6142</v>
      </c>
      <c r="F8936" s="12"/>
      <c r="G8936" s="84" t="s">
        <v>3110</v>
      </c>
      <c r="H8936" s="13" t="s">
        <v>31</v>
      </c>
      <c r="I8936" s="2">
        <v>100</v>
      </c>
      <c r="J8936" s="2">
        <v>0</v>
      </c>
      <c r="K8936" s="2">
        <v>0</v>
      </c>
      <c r="L8936" s="2">
        <f t="shared" si="7710"/>
        <v>0</v>
      </c>
      <c r="M8936" s="2"/>
      <c r="N8936" s="2"/>
      <c r="O8936" s="2"/>
      <c r="P8936" s="2">
        <f t="shared" si="7712"/>
        <v>0</v>
      </c>
      <c r="Q8936" s="2" t="str">
        <f t="shared" si="7722"/>
        <v>-</v>
      </c>
    </row>
    <row r="8937" spans="1:17">
      <c r="A8937" s="12" t="s">
        <v>2624</v>
      </c>
      <c r="B8937" s="12" t="s">
        <v>129</v>
      </c>
      <c r="C8937" s="12" t="s">
        <v>1148</v>
      </c>
      <c r="D8937" s="12" t="s">
        <v>2931</v>
      </c>
      <c r="E8937" s="11">
        <v>6143</v>
      </c>
      <c r="F8937" s="12"/>
      <c r="G8937" s="84" t="s">
        <v>3110</v>
      </c>
      <c r="H8937" s="13" t="s">
        <v>32</v>
      </c>
      <c r="I8937" s="2">
        <v>1500</v>
      </c>
      <c r="J8937" s="2">
        <v>0</v>
      </c>
      <c r="K8937" s="2">
        <v>0</v>
      </c>
      <c r="L8937" s="2">
        <f t="shared" si="7710"/>
        <v>0</v>
      </c>
      <c r="M8937" s="2"/>
      <c r="N8937" s="2"/>
      <c r="O8937" s="2"/>
      <c r="P8937" s="2">
        <f t="shared" si="7712"/>
        <v>0</v>
      </c>
      <c r="Q8937" s="2" t="str">
        <f t="shared" si="7722"/>
        <v>-</v>
      </c>
    </row>
    <row r="8938" spans="1:17">
      <c r="A8938" s="12" t="s">
        <v>2624</v>
      </c>
      <c r="B8938" s="12" t="s">
        <v>129</v>
      </c>
      <c r="C8938" s="12" t="s">
        <v>1148</v>
      </c>
      <c r="D8938" s="12" t="s">
        <v>2931</v>
      </c>
      <c r="E8938" s="11">
        <v>6148</v>
      </c>
      <c r="F8938" s="12"/>
      <c r="G8938" s="84" t="s">
        <v>3110</v>
      </c>
      <c r="H8938" s="13" t="s">
        <v>35</v>
      </c>
      <c r="I8938" s="2">
        <v>1000</v>
      </c>
      <c r="J8938" s="2">
        <v>0</v>
      </c>
      <c r="K8938" s="2">
        <v>0</v>
      </c>
      <c r="L8938" s="2">
        <f t="shared" si="7710"/>
        <v>0</v>
      </c>
      <c r="M8938" s="2"/>
      <c r="N8938" s="2"/>
      <c r="O8938" s="2"/>
      <c r="P8938" s="2">
        <f t="shared" si="7712"/>
        <v>0</v>
      </c>
      <c r="Q8938" s="2" t="str">
        <f t="shared" si="7722"/>
        <v>-</v>
      </c>
    </row>
    <row r="8939" spans="1:17" ht="22.5">
      <c r="A8939" s="17" t="s">
        <v>0</v>
      </c>
      <c r="B8939" s="17" t="s">
        <v>0</v>
      </c>
      <c r="C8939" s="17" t="s">
        <v>0</v>
      </c>
      <c r="D8939" s="18" t="s">
        <v>0</v>
      </c>
      <c r="E8939" s="18" t="s">
        <v>0</v>
      </c>
      <c r="F8939" s="18" t="s">
        <v>0</v>
      </c>
      <c r="G8939" s="81" t="s">
        <v>0</v>
      </c>
      <c r="H8939" s="24" t="s">
        <v>58</v>
      </c>
      <c r="I8939" s="29">
        <v>657300</v>
      </c>
      <c r="J8939" s="29">
        <f t="shared" ref="J8939:K8939" si="7730">SUM(J8940)</f>
        <v>0</v>
      </c>
      <c r="K8939" s="29">
        <f t="shared" si="7730"/>
        <v>0</v>
      </c>
      <c r="L8939" s="29">
        <f t="shared" si="7710"/>
        <v>0</v>
      </c>
      <c r="M8939" s="29">
        <f t="shared" ref="M8939:O8939" si="7731">SUM(M8940)</f>
        <v>0</v>
      </c>
      <c r="N8939" s="29">
        <f t="shared" si="7731"/>
        <v>0</v>
      </c>
      <c r="O8939" s="29">
        <f t="shared" si="7731"/>
        <v>0</v>
      </c>
      <c r="P8939" s="29">
        <f t="shared" si="7712"/>
        <v>0</v>
      </c>
      <c r="Q8939" s="29" t="str">
        <f t="shared" si="7722"/>
        <v>-</v>
      </c>
    </row>
    <row r="8940" spans="1:17">
      <c r="A8940" s="12" t="s">
        <v>2624</v>
      </c>
      <c r="B8940" s="12" t="s">
        <v>129</v>
      </c>
      <c r="C8940" s="12" t="s">
        <v>1148</v>
      </c>
      <c r="D8940" s="12" t="s">
        <v>2931</v>
      </c>
      <c r="E8940" s="18" t="s">
        <v>50</v>
      </c>
      <c r="F8940" s="18" t="s">
        <v>0</v>
      </c>
      <c r="G8940" s="81" t="s">
        <v>0</v>
      </c>
      <c r="H8940" s="18" t="s">
        <v>51</v>
      </c>
      <c r="I8940" s="3">
        <v>657300</v>
      </c>
      <c r="J8940" s="3">
        <f t="shared" ref="J8940" si="7732">SUM(J8941:J8944)</f>
        <v>0</v>
      </c>
      <c r="K8940" s="3">
        <f t="shared" ref="K8940" si="7733">SUM(K8941:K8944)</f>
        <v>0</v>
      </c>
      <c r="L8940" s="3">
        <f t="shared" si="7710"/>
        <v>0</v>
      </c>
      <c r="M8940" s="3">
        <f t="shared" ref="M8940:O8940" si="7734">SUM(M8941:M8944)</f>
        <v>0</v>
      </c>
      <c r="N8940" s="3">
        <f t="shared" si="7734"/>
        <v>0</v>
      </c>
      <c r="O8940" s="3">
        <f t="shared" si="7734"/>
        <v>0</v>
      </c>
      <c r="P8940" s="3">
        <f t="shared" si="7712"/>
        <v>0</v>
      </c>
      <c r="Q8940" s="3" t="str">
        <f t="shared" si="7722"/>
        <v>-</v>
      </c>
    </row>
    <row r="8941" spans="1:17">
      <c r="A8941" s="12" t="s">
        <v>2624</v>
      </c>
      <c r="B8941" s="12" t="s">
        <v>129</v>
      </c>
      <c r="C8941" s="12" t="s">
        <v>1148</v>
      </c>
      <c r="D8941" s="12" t="s">
        <v>2931</v>
      </c>
      <c r="E8941" s="11">
        <v>8213</v>
      </c>
      <c r="F8941" s="12"/>
      <c r="G8941" s="84" t="s">
        <v>3110</v>
      </c>
      <c r="H8941" s="13" t="s">
        <v>54</v>
      </c>
      <c r="I8941" s="2">
        <v>140000</v>
      </c>
      <c r="J8941" s="2">
        <v>0</v>
      </c>
      <c r="K8941" s="2">
        <v>0</v>
      </c>
      <c r="L8941" s="2">
        <f t="shared" si="7710"/>
        <v>0</v>
      </c>
      <c r="M8941" s="2"/>
      <c r="N8941" s="2"/>
      <c r="O8941" s="2"/>
      <c r="P8941" s="2">
        <f t="shared" si="7712"/>
        <v>0</v>
      </c>
      <c r="Q8941" s="2" t="str">
        <f t="shared" si="7722"/>
        <v>-</v>
      </c>
    </row>
    <row r="8942" spans="1:17">
      <c r="A8942" s="12" t="s">
        <v>2624</v>
      </c>
      <c r="B8942" s="12" t="s">
        <v>129</v>
      </c>
      <c r="C8942" s="12" t="s">
        <v>1148</v>
      </c>
      <c r="D8942" s="12" t="s">
        <v>2931</v>
      </c>
      <c r="E8942" s="11">
        <v>8214</v>
      </c>
      <c r="F8942" s="12"/>
      <c r="G8942" s="84" t="s">
        <v>3110</v>
      </c>
      <c r="H8942" s="13" t="s">
        <v>55</v>
      </c>
      <c r="I8942" s="2">
        <v>5500</v>
      </c>
      <c r="J8942" s="2">
        <v>0</v>
      </c>
      <c r="K8942" s="2">
        <v>0</v>
      </c>
      <c r="L8942" s="2">
        <f t="shared" si="7710"/>
        <v>0</v>
      </c>
      <c r="M8942" s="2"/>
      <c r="N8942" s="2"/>
      <c r="O8942" s="2"/>
      <c r="P8942" s="2">
        <f t="shared" si="7712"/>
        <v>0</v>
      </c>
      <c r="Q8942" s="2" t="str">
        <f t="shared" si="7722"/>
        <v>-</v>
      </c>
    </row>
    <row r="8943" spans="1:17">
      <c r="A8943" s="12" t="s">
        <v>2624</v>
      </c>
      <c r="B8943" s="12" t="s">
        <v>129</v>
      </c>
      <c r="C8943" s="12" t="s">
        <v>1148</v>
      </c>
      <c r="D8943" s="12" t="s">
        <v>2931</v>
      </c>
      <c r="E8943" s="11">
        <v>8215</v>
      </c>
      <c r="F8943" s="12"/>
      <c r="G8943" s="84" t="s">
        <v>3110</v>
      </c>
      <c r="H8943" s="13" t="s">
        <v>56</v>
      </c>
      <c r="I8943" s="2">
        <v>4900</v>
      </c>
      <c r="J8943" s="2">
        <v>0</v>
      </c>
      <c r="K8943" s="2">
        <v>0</v>
      </c>
      <c r="L8943" s="2">
        <f t="shared" si="7710"/>
        <v>0</v>
      </c>
      <c r="M8943" s="2"/>
      <c r="N8943" s="2"/>
      <c r="O8943" s="2"/>
      <c r="P8943" s="2">
        <f t="shared" si="7712"/>
        <v>0</v>
      </c>
      <c r="Q8943" s="2" t="str">
        <f t="shared" si="7722"/>
        <v>-</v>
      </c>
    </row>
    <row r="8944" spans="1:17" ht="22.5">
      <c r="A8944" s="12" t="s">
        <v>2624</v>
      </c>
      <c r="B8944" s="12" t="s">
        <v>129</v>
      </c>
      <c r="C8944" s="12" t="s">
        <v>1148</v>
      </c>
      <c r="D8944" s="12" t="s">
        <v>2931</v>
      </c>
      <c r="E8944" s="11">
        <v>8216</v>
      </c>
      <c r="F8944" s="12"/>
      <c r="G8944" s="84" t="s">
        <v>3110</v>
      </c>
      <c r="H8944" s="13" t="s">
        <v>2940</v>
      </c>
      <c r="I8944" s="2">
        <v>506900</v>
      </c>
      <c r="J8944" s="2">
        <v>0</v>
      </c>
      <c r="K8944" s="2">
        <v>0</v>
      </c>
      <c r="L8944" s="2">
        <f t="shared" si="7710"/>
        <v>0</v>
      </c>
      <c r="M8944" s="2"/>
      <c r="N8944" s="2"/>
      <c r="O8944" s="2"/>
      <c r="P8944" s="2">
        <f t="shared" si="7712"/>
        <v>0</v>
      </c>
      <c r="Q8944" s="2" t="str">
        <f t="shared" si="7722"/>
        <v>-</v>
      </c>
    </row>
    <row r="8945" spans="1:17">
      <c r="A8945" s="13" t="s">
        <v>0</v>
      </c>
      <c r="B8945" s="13" t="s">
        <v>0</v>
      </c>
      <c r="C8945" s="13" t="s">
        <v>0</v>
      </c>
      <c r="D8945" s="13" t="s">
        <v>0</v>
      </c>
      <c r="E8945" s="13" t="s">
        <v>0</v>
      </c>
      <c r="F8945" s="13" t="s">
        <v>0</v>
      </c>
      <c r="G8945" s="84" t="s">
        <v>0</v>
      </c>
      <c r="H8945" s="24" t="s">
        <v>2941</v>
      </c>
      <c r="I8945" s="29">
        <v>4537644</v>
      </c>
      <c r="J8945" s="29">
        <f t="shared" ref="J8945:K8945" si="7735">SUM(J8939,J8934,J8910)</f>
        <v>3358066</v>
      </c>
      <c r="K8945" s="29">
        <f t="shared" si="7735"/>
        <v>1681365</v>
      </c>
      <c r="L8945" s="29">
        <f t="shared" si="7710"/>
        <v>826188</v>
      </c>
      <c r="M8945" s="29">
        <f t="shared" ref="M8945:O8945" si="7736">SUM(M8939,M8934,M8910)</f>
        <v>276507</v>
      </c>
      <c r="N8945" s="29">
        <f t="shared" si="7736"/>
        <v>276507</v>
      </c>
      <c r="O8945" s="29">
        <f t="shared" si="7736"/>
        <v>273174</v>
      </c>
      <c r="P8945" s="29">
        <f t="shared" si="7712"/>
        <v>2507553</v>
      </c>
      <c r="Q8945" s="29">
        <f t="shared" si="7722"/>
        <v>74.672534726833845</v>
      </c>
    </row>
    <row r="8946" spans="1:17" ht="15.75" thickBot="1">
      <c r="A8946" s="13" t="s">
        <v>0</v>
      </c>
      <c r="B8946" s="13" t="s">
        <v>0</v>
      </c>
      <c r="C8946" s="13" t="s">
        <v>0</v>
      </c>
      <c r="D8946" s="13" t="s">
        <v>0</v>
      </c>
      <c r="E8946" s="13" t="s">
        <v>0</v>
      </c>
      <c r="F8946" s="13" t="s">
        <v>0</v>
      </c>
      <c r="G8946" s="84" t="s">
        <v>0</v>
      </c>
      <c r="H8946" s="18" t="s">
        <v>125</v>
      </c>
      <c r="I8946" s="3">
        <v>56</v>
      </c>
      <c r="J8946" s="3">
        <v>56</v>
      </c>
      <c r="K8946" s="3">
        <v>0</v>
      </c>
      <c r="L8946" s="3">
        <f t="shared" si="7710"/>
        <v>0</v>
      </c>
      <c r="M8946" s="3"/>
      <c r="N8946" s="3"/>
      <c r="O8946" s="3"/>
      <c r="P8946" s="3">
        <f t="shared" si="7712"/>
        <v>0</v>
      </c>
      <c r="Q8946" s="3">
        <f t="shared" si="7722"/>
        <v>0</v>
      </c>
    </row>
    <row r="8947" spans="1:17" ht="45.75" thickBot="1">
      <c r="A8947" s="109" t="s">
        <v>0</v>
      </c>
      <c r="B8947" s="109" t="s">
        <v>0</v>
      </c>
      <c r="C8947" s="109" t="s">
        <v>0</v>
      </c>
      <c r="D8947" s="109" t="s">
        <v>0</v>
      </c>
      <c r="E8947" s="109" t="s">
        <v>0</v>
      </c>
      <c r="F8947" s="109" t="s">
        <v>0</v>
      </c>
      <c r="G8947" s="121" t="s">
        <v>0</v>
      </c>
      <c r="H8947" s="1" t="s">
        <v>126</v>
      </c>
      <c r="I8947" s="1" t="s">
        <v>3016</v>
      </c>
      <c r="J8947" s="1" t="s">
        <v>3199</v>
      </c>
      <c r="K8947" s="1" t="s">
        <v>3198</v>
      </c>
      <c r="L8947" s="1" t="s">
        <v>3191</v>
      </c>
      <c r="M8947" s="1" t="s">
        <v>3193</v>
      </c>
      <c r="N8947" s="1" t="s">
        <v>3194</v>
      </c>
      <c r="O8947" s="1" t="s">
        <v>3195</v>
      </c>
      <c r="P8947" s="1" t="s">
        <v>3192</v>
      </c>
      <c r="Q8947" s="1" t="s">
        <v>3185</v>
      </c>
    </row>
    <row r="8948" spans="1:17">
      <c r="A8948" s="110"/>
      <c r="B8948" s="110"/>
      <c r="C8948" s="110"/>
      <c r="D8948" s="110"/>
      <c r="E8948" s="110"/>
      <c r="F8948" s="110"/>
      <c r="G8948" s="122"/>
      <c r="H8948" s="26" t="s">
        <v>0</v>
      </c>
      <c r="I8948" s="28">
        <v>1</v>
      </c>
      <c r="J8948" s="28">
        <v>2</v>
      </c>
      <c r="K8948" s="28">
        <v>3</v>
      </c>
      <c r="L8948" s="28" t="s">
        <v>3186</v>
      </c>
      <c r="M8948" s="28">
        <v>5</v>
      </c>
      <c r="N8948" s="28">
        <v>6</v>
      </c>
      <c r="O8948" s="28">
        <v>7</v>
      </c>
      <c r="P8948" s="28" t="s">
        <v>3187</v>
      </c>
      <c r="Q8948" s="28">
        <v>9</v>
      </c>
    </row>
    <row r="8949" spans="1:17">
      <c r="A8949" s="110"/>
      <c r="B8949" s="110"/>
      <c r="C8949" s="110"/>
      <c r="D8949" s="110"/>
      <c r="E8949" s="110"/>
      <c r="F8949" s="110"/>
      <c r="G8949" s="122"/>
      <c r="H8949" s="8" t="s">
        <v>2657</v>
      </c>
      <c r="I8949" s="9">
        <v>4537644</v>
      </c>
      <c r="J8949" s="9">
        <f t="shared" ref="J8949" si="7737">SUM(J8945)</f>
        <v>3358066</v>
      </c>
      <c r="K8949" s="9">
        <f t="shared" ref="K8949" si="7738">SUM(K8945)</f>
        <v>1681365</v>
      </c>
      <c r="L8949" s="9">
        <f t="shared" ref="L8949:L8950" si="7739">M8949+N8949+O8949</f>
        <v>826188</v>
      </c>
      <c r="M8949" s="9">
        <f t="shared" ref="M8949:O8949" si="7740">SUM(M8945)</f>
        <v>276507</v>
      </c>
      <c r="N8949" s="9">
        <f t="shared" si="7740"/>
        <v>276507</v>
      </c>
      <c r="O8949" s="9">
        <f t="shared" si="7740"/>
        <v>273174</v>
      </c>
      <c r="P8949" s="9">
        <f t="shared" ref="P8949:P8950" si="7741">SUM(K8949+L8949)</f>
        <v>2507553</v>
      </c>
      <c r="Q8949" s="9">
        <f t="shared" si="7722"/>
        <v>74.672534726833845</v>
      </c>
    </row>
    <row r="8950" spans="1:17">
      <c r="A8950" s="110"/>
      <c r="B8950" s="110"/>
      <c r="C8950" s="110"/>
      <c r="D8950" s="110"/>
      <c r="E8950" s="110"/>
      <c r="F8950" s="110"/>
      <c r="G8950" s="122"/>
      <c r="H8950" s="10" t="s">
        <v>68</v>
      </c>
      <c r="I8950" s="9">
        <v>4537644</v>
      </c>
      <c r="J8950" s="9">
        <f t="shared" ref="J8950" si="7742">SUM(J8949)</f>
        <v>3358066</v>
      </c>
      <c r="K8950" s="9">
        <f t="shared" ref="K8950" si="7743">SUM(K8949)</f>
        <v>1681365</v>
      </c>
      <c r="L8950" s="9">
        <f t="shared" si="7739"/>
        <v>826188</v>
      </c>
      <c r="M8950" s="9">
        <f t="shared" ref="M8950:O8950" si="7744">SUM(M8949)</f>
        <v>276507</v>
      </c>
      <c r="N8950" s="9">
        <f t="shared" si="7744"/>
        <v>276507</v>
      </c>
      <c r="O8950" s="9">
        <f t="shared" si="7744"/>
        <v>273174</v>
      </c>
      <c r="P8950" s="9">
        <f t="shared" si="7741"/>
        <v>2507553</v>
      </c>
      <c r="Q8950" s="9">
        <f t="shared" si="7722"/>
        <v>74.672534726833845</v>
      </c>
    </row>
    <row r="8951" spans="1:17" ht="15.75" thickBot="1">
      <c r="A8951" s="111"/>
      <c r="B8951" s="111"/>
      <c r="C8951" s="111"/>
      <c r="D8951" s="111"/>
      <c r="E8951" s="111"/>
      <c r="F8951" s="111"/>
      <c r="G8951" s="123"/>
      <c r="Q8951" t="str">
        <f t="shared" si="7722"/>
        <v>-</v>
      </c>
    </row>
    <row r="8952" spans="1:17" ht="45.75" thickBot="1">
      <c r="A8952" s="1" t="s">
        <v>82</v>
      </c>
      <c r="B8952" s="1" t="s">
        <v>83</v>
      </c>
      <c r="C8952" s="1" t="s">
        <v>84</v>
      </c>
      <c r="D8952" s="19" t="s">
        <v>0</v>
      </c>
      <c r="E8952" s="1" t="s">
        <v>85</v>
      </c>
      <c r="F8952" s="1" t="s">
        <v>86</v>
      </c>
      <c r="G8952" s="82" t="s">
        <v>87</v>
      </c>
      <c r="H8952" s="1" t="s">
        <v>1</v>
      </c>
      <c r="I8952" s="1" t="s">
        <v>3016</v>
      </c>
      <c r="J8952" s="1" t="s">
        <v>3199</v>
      </c>
      <c r="K8952" s="1" t="s">
        <v>3198</v>
      </c>
      <c r="L8952" s="1" t="s">
        <v>3191</v>
      </c>
      <c r="M8952" s="1" t="s">
        <v>3193</v>
      </c>
      <c r="N8952" s="1" t="s">
        <v>3194</v>
      </c>
      <c r="O8952" s="1" t="s">
        <v>3195</v>
      </c>
      <c r="P8952" s="1" t="s">
        <v>3192</v>
      </c>
      <c r="Q8952" s="1" t="s">
        <v>3185</v>
      </c>
    </row>
    <row r="8953" spans="1:17">
      <c r="A8953" s="20" t="s">
        <v>0</v>
      </c>
      <c r="B8953" s="20" t="s">
        <v>0</v>
      </c>
      <c r="C8953" s="20" t="s">
        <v>0</v>
      </c>
      <c r="D8953" s="21" t="s">
        <v>0</v>
      </c>
      <c r="E8953" s="21" t="s">
        <v>0</v>
      </c>
      <c r="F8953" s="22" t="s">
        <v>0</v>
      </c>
      <c r="G8953" s="83" t="s">
        <v>0</v>
      </c>
      <c r="H8953" s="23" t="s">
        <v>0</v>
      </c>
      <c r="I8953" s="28">
        <v>1</v>
      </c>
      <c r="J8953" s="28">
        <v>2</v>
      </c>
      <c r="K8953" s="28">
        <v>3</v>
      </c>
      <c r="L8953" s="28" t="s">
        <v>3186</v>
      </c>
      <c r="M8953" s="28">
        <v>5</v>
      </c>
      <c r="N8953" s="28">
        <v>6</v>
      </c>
      <c r="O8953" s="28">
        <v>7</v>
      </c>
      <c r="P8953" s="28" t="s">
        <v>3187</v>
      </c>
      <c r="Q8953" s="28">
        <v>9</v>
      </c>
    </row>
    <row r="8954" spans="1:17">
      <c r="A8954" s="17" t="s">
        <v>2624</v>
      </c>
      <c r="B8954" s="17" t="s">
        <v>129</v>
      </c>
      <c r="C8954" s="12" t="s">
        <v>1159</v>
      </c>
      <c r="D8954" s="12" t="s">
        <v>2942</v>
      </c>
      <c r="E8954" s="18" t="s">
        <v>0</v>
      </c>
      <c r="F8954" s="18" t="s">
        <v>0</v>
      </c>
      <c r="G8954" s="81" t="s">
        <v>0</v>
      </c>
      <c r="H8954" s="18" t="s">
        <v>2943</v>
      </c>
      <c r="I8954" s="11"/>
      <c r="J8954" s="11"/>
      <c r="K8954" s="11"/>
      <c r="L8954" s="11"/>
      <c r="M8954" s="11"/>
      <c r="N8954" s="11"/>
      <c r="O8954" s="11"/>
      <c r="P8954" s="11"/>
      <c r="Q8954" s="11" t="str">
        <f t="shared" si="7722"/>
        <v>-</v>
      </c>
    </row>
    <row r="8955" spans="1:17" ht="22.5">
      <c r="A8955" s="17" t="s">
        <v>0</v>
      </c>
      <c r="B8955" s="17" t="s">
        <v>0</v>
      </c>
      <c r="C8955" s="17" t="s">
        <v>0</v>
      </c>
      <c r="D8955" s="18" t="s">
        <v>0</v>
      </c>
      <c r="E8955" s="18" t="s">
        <v>0</v>
      </c>
      <c r="F8955" s="18" t="s">
        <v>0</v>
      </c>
      <c r="G8955" s="81" t="s">
        <v>0</v>
      </c>
      <c r="H8955" s="24" t="s">
        <v>27</v>
      </c>
      <c r="I8955" s="29">
        <v>11552973</v>
      </c>
      <c r="J8955" s="29">
        <f t="shared" ref="J8955" si="7745">SUM(J8956,J8964,J8966)</f>
        <v>8404793</v>
      </c>
      <c r="K8955" s="29">
        <f t="shared" ref="K8955" si="7746">SUM(K8956,K8964,K8966)</f>
        <v>4257722</v>
      </c>
      <c r="L8955" s="29">
        <f t="shared" ref="L8955:L8990" si="7747">M8955+N8955+O8955</f>
        <v>2081887</v>
      </c>
      <c r="M8955" s="29">
        <f t="shared" ref="M8955:O8955" si="7748">SUM(M8956,M8964,M8966)</f>
        <v>703229</v>
      </c>
      <c r="N8955" s="29">
        <f t="shared" si="7748"/>
        <v>682429</v>
      </c>
      <c r="O8955" s="29">
        <f t="shared" si="7748"/>
        <v>696229</v>
      </c>
      <c r="P8955" s="29">
        <f t="shared" ref="P8955:P8990" si="7749">SUM(K8955+L8955)</f>
        <v>6339609</v>
      </c>
      <c r="Q8955" s="29">
        <f t="shared" si="7722"/>
        <v>75.428496573324281</v>
      </c>
    </row>
    <row r="8956" spans="1:17">
      <c r="A8956" s="12" t="s">
        <v>2624</v>
      </c>
      <c r="B8956" s="12" t="s">
        <v>129</v>
      </c>
      <c r="C8956" s="12" t="s">
        <v>1159</v>
      </c>
      <c r="D8956" s="12" t="s">
        <v>2942</v>
      </c>
      <c r="E8956" s="18" t="s">
        <v>2</v>
      </c>
      <c r="F8956" s="18" t="s">
        <v>0</v>
      </c>
      <c r="G8956" s="81" t="s">
        <v>0</v>
      </c>
      <c r="H8956" s="18" t="s">
        <v>3</v>
      </c>
      <c r="I8956" s="3">
        <v>8494568</v>
      </c>
      <c r="J8956" s="3">
        <f t="shared" ref="J8956" si="7750">SUM(J8957:J8958)</f>
        <v>7529353</v>
      </c>
      <c r="K8956" s="3">
        <f t="shared" ref="K8956" si="7751">SUM(K8957:K8958)</f>
        <v>3817126</v>
      </c>
      <c r="L8956" s="3">
        <f t="shared" si="7747"/>
        <v>1852155</v>
      </c>
      <c r="M8956" s="3">
        <f t="shared" ref="M8956:O8956" si="7752">SUM(M8957:M8958)</f>
        <v>621985</v>
      </c>
      <c r="N8956" s="3">
        <f t="shared" si="7752"/>
        <v>608185</v>
      </c>
      <c r="O8956" s="3">
        <f t="shared" si="7752"/>
        <v>621985</v>
      </c>
      <c r="P8956" s="3">
        <f t="shared" si="7749"/>
        <v>5669281</v>
      </c>
      <c r="Q8956" s="3">
        <f t="shared" si="7722"/>
        <v>75.295725940861061</v>
      </c>
    </row>
    <row r="8957" spans="1:17">
      <c r="A8957" s="12" t="s">
        <v>2624</v>
      </c>
      <c r="B8957" s="12" t="s">
        <v>129</v>
      </c>
      <c r="C8957" s="12" t="s">
        <v>1159</v>
      </c>
      <c r="D8957" s="12" t="s">
        <v>2942</v>
      </c>
      <c r="E8957" s="11">
        <v>6111</v>
      </c>
      <c r="F8957" s="12"/>
      <c r="G8957" s="84" t="s">
        <v>3110</v>
      </c>
      <c r="H8957" s="13" t="s">
        <v>4</v>
      </c>
      <c r="I8957" s="2">
        <v>7825643</v>
      </c>
      <c r="J8957" s="2">
        <v>6853748</v>
      </c>
      <c r="K8957" s="2">
        <v>3389488</v>
      </c>
      <c r="L8957" s="2">
        <f t="shared" si="7747"/>
        <v>1710108</v>
      </c>
      <c r="M8957" s="2">
        <v>570036</v>
      </c>
      <c r="N8957" s="2">
        <v>570036</v>
      </c>
      <c r="O8957" s="2">
        <v>570036</v>
      </c>
      <c r="P8957" s="2">
        <f t="shared" si="7749"/>
        <v>5099596</v>
      </c>
      <c r="Q8957" s="2">
        <f t="shared" si="7722"/>
        <v>74.405945476839833</v>
      </c>
    </row>
    <row r="8958" spans="1:17">
      <c r="A8958" s="17" t="s">
        <v>2624</v>
      </c>
      <c r="B8958" s="17" t="s">
        <v>129</v>
      </c>
      <c r="C8958" s="17" t="s">
        <v>1159</v>
      </c>
      <c r="D8958" s="17" t="s">
        <v>2942</v>
      </c>
      <c r="E8958" s="17" t="s">
        <v>91</v>
      </c>
      <c r="F8958" s="12" t="s">
        <v>0</v>
      </c>
      <c r="G8958" s="84" t="s">
        <v>0</v>
      </c>
      <c r="H8958" s="18" t="s">
        <v>5</v>
      </c>
      <c r="I8958" s="3">
        <v>668925</v>
      </c>
      <c r="J8958" s="3">
        <f t="shared" ref="J8958:K8958" si="7753">SUM(J8959:J8963)</f>
        <v>675605</v>
      </c>
      <c r="K8958" s="3">
        <f t="shared" si="7753"/>
        <v>427638</v>
      </c>
      <c r="L8958" s="3">
        <f t="shared" si="7747"/>
        <v>142047</v>
      </c>
      <c r="M8958" s="3">
        <f t="shared" ref="M8958:O8958" si="7754">SUM(M8959:M8963)</f>
        <v>51949</v>
      </c>
      <c r="N8958" s="3">
        <f t="shared" si="7754"/>
        <v>38149</v>
      </c>
      <c r="O8958" s="3">
        <f t="shared" si="7754"/>
        <v>51949</v>
      </c>
      <c r="P8958" s="3">
        <f t="shared" si="7749"/>
        <v>569685</v>
      </c>
      <c r="Q8958" s="3">
        <f t="shared" si="7722"/>
        <v>84.32220010213068</v>
      </c>
    </row>
    <row r="8959" spans="1:17">
      <c r="A8959" s="12" t="s">
        <v>2624</v>
      </c>
      <c r="B8959" s="12" t="s">
        <v>129</v>
      </c>
      <c r="C8959" s="12" t="s">
        <v>1159</v>
      </c>
      <c r="D8959" s="12" t="s">
        <v>2942</v>
      </c>
      <c r="E8959" s="11">
        <v>6112</v>
      </c>
      <c r="F8959" s="12" t="s">
        <v>2944</v>
      </c>
      <c r="G8959" s="84" t="s">
        <v>3110</v>
      </c>
      <c r="H8959" s="13" t="s">
        <v>9</v>
      </c>
      <c r="I8959" s="2">
        <v>99710</v>
      </c>
      <c r="J8959" s="2">
        <v>99710</v>
      </c>
      <c r="K8959" s="2">
        <v>49055</v>
      </c>
      <c r="L8959" s="2">
        <f t="shared" si="7747"/>
        <v>24447</v>
      </c>
      <c r="M8959" s="2">
        <v>8149</v>
      </c>
      <c r="N8959" s="2">
        <v>8149</v>
      </c>
      <c r="O8959" s="2">
        <v>8149</v>
      </c>
      <c r="P8959" s="2">
        <f t="shared" si="7749"/>
        <v>73502</v>
      </c>
      <c r="Q8959" s="2">
        <f t="shared" si="7722"/>
        <v>73.715775749674052</v>
      </c>
    </row>
    <row r="8960" spans="1:17">
      <c r="A8960" s="12" t="s">
        <v>2624</v>
      </c>
      <c r="B8960" s="12" t="s">
        <v>129</v>
      </c>
      <c r="C8960" s="12" t="s">
        <v>1159</v>
      </c>
      <c r="D8960" s="12" t="s">
        <v>2942</v>
      </c>
      <c r="E8960" s="11">
        <v>6112</v>
      </c>
      <c r="F8960" s="12" t="s">
        <v>2945</v>
      </c>
      <c r="G8960" s="84" t="s">
        <v>3110</v>
      </c>
      <c r="H8960" s="13" t="s">
        <v>10</v>
      </c>
      <c r="I8960" s="2">
        <v>406025</v>
      </c>
      <c r="J8960" s="2">
        <v>406025</v>
      </c>
      <c r="K8960" s="2">
        <v>224913</v>
      </c>
      <c r="L8960" s="2">
        <f t="shared" si="7747"/>
        <v>105600</v>
      </c>
      <c r="M8960" s="2">
        <v>37800</v>
      </c>
      <c r="N8960" s="2">
        <v>30000</v>
      </c>
      <c r="O8960" s="2">
        <v>37800</v>
      </c>
      <c r="P8960" s="2">
        <f t="shared" si="7749"/>
        <v>330513</v>
      </c>
      <c r="Q8960" s="2">
        <f t="shared" si="7722"/>
        <v>81.402130410688997</v>
      </c>
    </row>
    <row r="8961" spans="1:17">
      <c r="A8961" s="12" t="s">
        <v>2624</v>
      </c>
      <c r="B8961" s="12" t="s">
        <v>129</v>
      </c>
      <c r="C8961" s="12" t="s">
        <v>1159</v>
      </c>
      <c r="D8961" s="12" t="s">
        <v>2942</v>
      </c>
      <c r="E8961" s="11">
        <v>6112</v>
      </c>
      <c r="F8961" s="12" t="s">
        <v>2946</v>
      </c>
      <c r="G8961" s="84" t="s">
        <v>3110</v>
      </c>
      <c r="H8961" s="13" t="s">
        <v>7</v>
      </c>
      <c r="I8961" s="2">
        <v>86190</v>
      </c>
      <c r="J8961" s="2">
        <v>103870</v>
      </c>
      <c r="K8961" s="2">
        <v>103870</v>
      </c>
      <c r="L8961" s="2">
        <f t="shared" si="7747"/>
        <v>0</v>
      </c>
      <c r="M8961" s="2"/>
      <c r="N8961" s="2"/>
      <c r="O8961" s="2"/>
      <c r="P8961" s="2">
        <f t="shared" si="7749"/>
        <v>103870</v>
      </c>
      <c r="Q8961" s="2">
        <f t="shared" si="7722"/>
        <v>100</v>
      </c>
    </row>
    <row r="8962" spans="1:17">
      <c r="A8962" s="12" t="s">
        <v>2624</v>
      </c>
      <c r="B8962" s="12" t="s">
        <v>129</v>
      </c>
      <c r="C8962" s="12" t="s">
        <v>1159</v>
      </c>
      <c r="D8962" s="12" t="s">
        <v>2942</v>
      </c>
      <c r="E8962" s="11">
        <v>6112</v>
      </c>
      <c r="F8962" s="12" t="s">
        <v>2947</v>
      </c>
      <c r="G8962" s="84" t="s">
        <v>3110</v>
      </c>
      <c r="H8962" s="13" t="s">
        <v>8</v>
      </c>
      <c r="I8962" s="2">
        <v>21000</v>
      </c>
      <c r="J8962" s="2">
        <v>26000</v>
      </c>
      <c r="K8962" s="2">
        <v>26000</v>
      </c>
      <c r="L8962" s="2">
        <f t="shared" si="7747"/>
        <v>0</v>
      </c>
      <c r="M8962" s="2"/>
      <c r="N8962" s="2"/>
      <c r="O8962" s="2"/>
      <c r="P8962" s="2">
        <f t="shared" si="7749"/>
        <v>26000</v>
      </c>
      <c r="Q8962" s="2">
        <f t="shared" si="7722"/>
        <v>100</v>
      </c>
    </row>
    <row r="8963" spans="1:17">
      <c r="A8963" s="12" t="s">
        <v>2624</v>
      </c>
      <c r="B8963" s="12" t="s">
        <v>129</v>
      </c>
      <c r="C8963" s="12" t="s">
        <v>1159</v>
      </c>
      <c r="D8963" s="12" t="s">
        <v>2942</v>
      </c>
      <c r="E8963" s="11">
        <v>6112</v>
      </c>
      <c r="F8963" s="12" t="s">
        <v>2948</v>
      </c>
      <c r="G8963" s="84" t="s">
        <v>3110</v>
      </c>
      <c r="H8963" s="13" t="s">
        <v>6</v>
      </c>
      <c r="I8963" s="2">
        <v>56000</v>
      </c>
      <c r="J8963" s="2">
        <v>40000</v>
      </c>
      <c r="K8963" s="2">
        <v>23800</v>
      </c>
      <c r="L8963" s="2">
        <f t="shared" si="7747"/>
        <v>12000</v>
      </c>
      <c r="M8963" s="2">
        <v>6000</v>
      </c>
      <c r="N8963" s="2"/>
      <c r="O8963" s="2">
        <v>6000</v>
      </c>
      <c r="P8963" s="2">
        <f t="shared" si="7749"/>
        <v>35800</v>
      </c>
      <c r="Q8963" s="2">
        <f t="shared" si="7722"/>
        <v>89.5</v>
      </c>
    </row>
    <row r="8964" spans="1:17">
      <c r="A8964" s="12" t="s">
        <v>2624</v>
      </c>
      <c r="B8964" s="12" t="s">
        <v>129</v>
      </c>
      <c r="C8964" s="12" t="s">
        <v>1159</v>
      </c>
      <c r="D8964" s="12" t="s">
        <v>2942</v>
      </c>
      <c r="E8964" s="18" t="s">
        <v>13</v>
      </c>
      <c r="F8964" s="18" t="s">
        <v>0</v>
      </c>
      <c r="G8964" s="81" t="s">
        <v>0</v>
      </c>
      <c r="H8964" s="18" t="s">
        <v>14</v>
      </c>
      <c r="I8964" s="3">
        <v>824201</v>
      </c>
      <c r="J8964" s="3">
        <f t="shared" ref="J8964:K8964" si="7755">SUM(J8965)</f>
        <v>723075</v>
      </c>
      <c r="K8964" s="3">
        <f t="shared" si="7755"/>
        <v>356477</v>
      </c>
      <c r="L8964" s="3">
        <f t="shared" si="7747"/>
        <v>177732</v>
      </c>
      <c r="M8964" s="3">
        <f t="shared" ref="M8964:O8964" si="7756">SUM(M8965)</f>
        <v>59244</v>
      </c>
      <c r="N8964" s="3">
        <f t="shared" si="7756"/>
        <v>59244</v>
      </c>
      <c r="O8964" s="3">
        <f t="shared" si="7756"/>
        <v>59244</v>
      </c>
      <c r="P8964" s="3">
        <f t="shared" si="7749"/>
        <v>534209</v>
      </c>
      <c r="Q8964" s="3">
        <f t="shared" si="7722"/>
        <v>73.880164574905777</v>
      </c>
    </row>
    <row r="8965" spans="1:17">
      <c r="A8965" s="12" t="s">
        <v>2624</v>
      </c>
      <c r="B8965" s="12" t="s">
        <v>129</v>
      </c>
      <c r="C8965" s="12" t="s">
        <v>1159</v>
      </c>
      <c r="D8965" s="12" t="s">
        <v>2942</v>
      </c>
      <c r="E8965" s="11">
        <v>6121</v>
      </c>
      <c r="F8965" s="12"/>
      <c r="G8965" s="84" t="s">
        <v>3110</v>
      </c>
      <c r="H8965" s="13" t="s">
        <v>15</v>
      </c>
      <c r="I8965" s="2">
        <v>824201</v>
      </c>
      <c r="J8965" s="2">
        <v>723075</v>
      </c>
      <c r="K8965" s="2">
        <v>356477</v>
      </c>
      <c r="L8965" s="2">
        <f t="shared" si="7747"/>
        <v>177732</v>
      </c>
      <c r="M8965" s="2">
        <v>59244</v>
      </c>
      <c r="N8965" s="2">
        <v>59244</v>
      </c>
      <c r="O8965" s="2">
        <v>59244</v>
      </c>
      <c r="P8965" s="2">
        <f t="shared" si="7749"/>
        <v>534209</v>
      </c>
      <c r="Q8965" s="2">
        <f t="shared" si="7722"/>
        <v>73.880164574905777</v>
      </c>
    </row>
    <row r="8966" spans="1:17">
      <c r="A8966" s="12" t="s">
        <v>2624</v>
      </c>
      <c r="B8966" s="12" t="s">
        <v>129</v>
      </c>
      <c r="C8966" s="12" t="s">
        <v>1159</v>
      </c>
      <c r="D8966" s="12" t="s">
        <v>2942</v>
      </c>
      <c r="E8966" s="18" t="s">
        <v>16</v>
      </c>
      <c r="F8966" s="18" t="s">
        <v>0</v>
      </c>
      <c r="G8966" s="81" t="s">
        <v>0</v>
      </c>
      <c r="H8966" s="18" t="s">
        <v>17</v>
      </c>
      <c r="I8966" s="3">
        <v>2234204</v>
      </c>
      <c r="J8966" s="3">
        <f t="shared" ref="J8966:K8966" si="7757">SUM(J8967:J8975)</f>
        <v>152365</v>
      </c>
      <c r="K8966" s="3">
        <f t="shared" si="7757"/>
        <v>84119</v>
      </c>
      <c r="L8966" s="3">
        <f t="shared" si="7747"/>
        <v>52000</v>
      </c>
      <c r="M8966" s="3">
        <f t="shared" ref="M8966:O8966" si="7758">SUM(M8967:M8975)</f>
        <v>22000</v>
      </c>
      <c r="N8966" s="3">
        <f t="shared" si="7758"/>
        <v>15000</v>
      </c>
      <c r="O8966" s="3">
        <f t="shared" si="7758"/>
        <v>15000</v>
      </c>
      <c r="P8966" s="3">
        <f t="shared" si="7749"/>
        <v>136119</v>
      </c>
      <c r="Q8966" s="3">
        <f t="shared" si="7722"/>
        <v>89.337446263905747</v>
      </c>
    </row>
    <row r="8967" spans="1:17">
      <c r="A8967" s="12" t="s">
        <v>2624</v>
      </c>
      <c r="B8967" s="12" t="s">
        <v>129</v>
      </c>
      <c r="C8967" s="12" t="s">
        <v>1159</v>
      </c>
      <c r="D8967" s="12" t="s">
        <v>2942</v>
      </c>
      <c r="E8967" s="11">
        <v>6131</v>
      </c>
      <c r="F8967" s="12"/>
      <c r="G8967" s="84" t="s">
        <v>3110</v>
      </c>
      <c r="H8967" s="13" t="s">
        <v>18</v>
      </c>
      <c r="I8967" s="2">
        <v>112000</v>
      </c>
      <c r="J8967" s="2">
        <v>0</v>
      </c>
      <c r="K8967" s="2">
        <v>0</v>
      </c>
      <c r="L8967" s="2">
        <f t="shared" si="7747"/>
        <v>0</v>
      </c>
      <c r="M8967" s="2"/>
      <c r="N8967" s="2"/>
      <c r="O8967" s="2"/>
      <c r="P8967" s="2">
        <f t="shared" si="7749"/>
        <v>0</v>
      </c>
      <c r="Q8967" s="2" t="str">
        <f t="shared" si="7722"/>
        <v>-</v>
      </c>
    </row>
    <row r="8968" spans="1:17">
      <c r="A8968" s="12" t="s">
        <v>2624</v>
      </c>
      <c r="B8968" s="12" t="s">
        <v>129</v>
      </c>
      <c r="C8968" s="12" t="s">
        <v>1159</v>
      </c>
      <c r="D8968" s="12" t="s">
        <v>2942</v>
      </c>
      <c r="E8968" s="11">
        <v>6132</v>
      </c>
      <c r="F8968" s="12"/>
      <c r="G8968" s="84" t="s">
        <v>3110</v>
      </c>
      <c r="H8968" s="13" t="s">
        <v>19</v>
      </c>
      <c r="I8968" s="2">
        <v>357000</v>
      </c>
      <c r="J8968" s="2">
        <v>57000</v>
      </c>
      <c r="K8968" s="2">
        <v>37000</v>
      </c>
      <c r="L8968" s="2">
        <f t="shared" si="7747"/>
        <v>20000</v>
      </c>
      <c r="M8968" s="2">
        <v>10000</v>
      </c>
      <c r="N8968" s="2">
        <v>5000</v>
      </c>
      <c r="O8968" s="2">
        <v>5000</v>
      </c>
      <c r="P8968" s="2">
        <f t="shared" si="7749"/>
        <v>57000</v>
      </c>
      <c r="Q8968" s="2">
        <f t="shared" si="7722"/>
        <v>100</v>
      </c>
    </row>
    <row r="8969" spans="1:17">
      <c r="A8969" s="12" t="s">
        <v>2624</v>
      </c>
      <c r="B8969" s="12" t="s">
        <v>129</v>
      </c>
      <c r="C8969" s="12" t="s">
        <v>1159</v>
      </c>
      <c r="D8969" s="12" t="s">
        <v>2942</v>
      </c>
      <c r="E8969" s="11">
        <v>6133</v>
      </c>
      <c r="F8969" s="12"/>
      <c r="G8969" s="84" t="s">
        <v>3110</v>
      </c>
      <c r="H8969" s="13" t="s">
        <v>20</v>
      </c>
      <c r="I8969" s="2">
        <v>141000</v>
      </c>
      <c r="J8969" s="2">
        <v>40000</v>
      </c>
      <c r="K8969" s="2">
        <v>20000</v>
      </c>
      <c r="L8969" s="2">
        <f t="shared" si="7747"/>
        <v>17000</v>
      </c>
      <c r="M8969" s="2">
        <v>7000</v>
      </c>
      <c r="N8969" s="2">
        <v>5000</v>
      </c>
      <c r="O8969" s="2">
        <v>5000</v>
      </c>
      <c r="P8969" s="2">
        <f t="shared" si="7749"/>
        <v>37000</v>
      </c>
      <c r="Q8969" s="2">
        <f t="shared" si="7722"/>
        <v>92.5</v>
      </c>
    </row>
    <row r="8970" spans="1:17">
      <c r="A8970" s="12" t="s">
        <v>2624</v>
      </c>
      <c r="B8970" s="12" t="s">
        <v>129</v>
      </c>
      <c r="C8970" s="12" t="s">
        <v>1159</v>
      </c>
      <c r="D8970" s="12" t="s">
        <v>2942</v>
      </c>
      <c r="E8970" s="11">
        <v>6134</v>
      </c>
      <c r="F8970" s="12"/>
      <c r="G8970" s="84" t="s">
        <v>3110</v>
      </c>
      <c r="H8970" s="13" t="s">
        <v>21</v>
      </c>
      <c r="I8970" s="2">
        <v>520000</v>
      </c>
      <c r="J8970" s="2">
        <v>0</v>
      </c>
      <c r="K8970" s="2">
        <v>0</v>
      </c>
      <c r="L8970" s="2">
        <f t="shared" si="7747"/>
        <v>0</v>
      </c>
      <c r="M8970" s="2"/>
      <c r="N8970" s="2"/>
      <c r="O8970" s="2"/>
      <c r="P8970" s="2">
        <f t="shared" si="7749"/>
        <v>0</v>
      </c>
      <c r="Q8970" s="2" t="str">
        <f t="shared" si="7722"/>
        <v>-</v>
      </c>
    </row>
    <row r="8971" spans="1:17">
      <c r="A8971" s="12" t="s">
        <v>2624</v>
      </c>
      <c r="B8971" s="12" t="s">
        <v>129</v>
      </c>
      <c r="C8971" s="12" t="s">
        <v>1159</v>
      </c>
      <c r="D8971" s="12" t="s">
        <v>2942</v>
      </c>
      <c r="E8971" s="11">
        <v>6135</v>
      </c>
      <c r="F8971" s="12"/>
      <c r="G8971" s="84" t="s">
        <v>3110</v>
      </c>
      <c r="H8971" s="13" t="s">
        <v>22</v>
      </c>
      <c r="I8971" s="2">
        <v>30000</v>
      </c>
      <c r="J8971" s="2">
        <v>0</v>
      </c>
      <c r="K8971" s="2">
        <v>0</v>
      </c>
      <c r="L8971" s="2">
        <f t="shared" si="7747"/>
        <v>0</v>
      </c>
      <c r="M8971" s="2"/>
      <c r="N8971" s="2"/>
      <c r="O8971" s="2"/>
      <c r="P8971" s="2">
        <f t="shared" si="7749"/>
        <v>0</v>
      </c>
      <c r="Q8971" s="2" t="str">
        <f t="shared" si="7722"/>
        <v>-</v>
      </c>
    </row>
    <row r="8972" spans="1:17">
      <c r="A8972" s="12" t="s">
        <v>2624</v>
      </c>
      <c r="B8972" s="12" t="s">
        <v>129</v>
      </c>
      <c r="C8972" s="12" t="s">
        <v>1159</v>
      </c>
      <c r="D8972" s="12" t="s">
        <v>2942</v>
      </c>
      <c r="E8972" s="11">
        <v>6136</v>
      </c>
      <c r="F8972" s="12"/>
      <c r="G8972" s="84" t="s">
        <v>3110</v>
      </c>
      <c r="H8972" s="13" t="s">
        <v>23</v>
      </c>
      <c r="I8972" s="2">
        <v>15000</v>
      </c>
      <c r="J8972" s="2">
        <v>0</v>
      </c>
      <c r="K8972" s="2">
        <v>0</v>
      </c>
      <c r="L8972" s="2">
        <f t="shared" si="7747"/>
        <v>0</v>
      </c>
      <c r="M8972" s="2"/>
      <c r="N8972" s="2"/>
      <c r="O8972" s="2"/>
      <c r="P8972" s="2">
        <f t="shared" si="7749"/>
        <v>0</v>
      </c>
      <c r="Q8972" s="2" t="str">
        <f t="shared" si="7722"/>
        <v>-</v>
      </c>
    </row>
    <row r="8973" spans="1:17">
      <c r="A8973" s="12" t="s">
        <v>2624</v>
      </c>
      <c r="B8973" s="12" t="s">
        <v>129</v>
      </c>
      <c r="C8973" s="12" t="s">
        <v>1159</v>
      </c>
      <c r="D8973" s="12" t="s">
        <v>2942</v>
      </c>
      <c r="E8973" s="11">
        <v>6137</v>
      </c>
      <c r="F8973" s="12"/>
      <c r="G8973" s="84" t="s">
        <v>3110</v>
      </c>
      <c r="H8973" s="13" t="s">
        <v>24</v>
      </c>
      <c r="I8973" s="2">
        <v>242246</v>
      </c>
      <c r="J8973" s="2">
        <v>42246</v>
      </c>
      <c r="K8973" s="2">
        <v>15000</v>
      </c>
      <c r="L8973" s="2">
        <f t="shared" si="7747"/>
        <v>15000</v>
      </c>
      <c r="M8973" s="2">
        <v>5000</v>
      </c>
      <c r="N8973" s="2">
        <v>5000</v>
      </c>
      <c r="O8973" s="2">
        <v>5000</v>
      </c>
      <c r="P8973" s="2">
        <f t="shared" si="7749"/>
        <v>30000</v>
      </c>
      <c r="Q8973" s="2">
        <f t="shared" si="7722"/>
        <v>71.012640249964505</v>
      </c>
    </row>
    <row r="8974" spans="1:17">
      <c r="A8974" s="12" t="s">
        <v>2624</v>
      </c>
      <c r="B8974" s="12" t="s">
        <v>129</v>
      </c>
      <c r="C8974" s="12" t="s">
        <v>1159</v>
      </c>
      <c r="D8974" s="12" t="s">
        <v>2942</v>
      </c>
      <c r="E8974" s="11">
        <v>6138</v>
      </c>
      <c r="F8974" s="12"/>
      <c r="G8974" s="84" t="s">
        <v>3110</v>
      </c>
      <c r="H8974" s="13" t="s">
        <v>25</v>
      </c>
      <c r="I8974" s="2">
        <v>15000</v>
      </c>
      <c r="J8974" s="2">
        <v>0</v>
      </c>
      <c r="K8974" s="2">
        <v>0</v>
      </c>
      <c r="L8974" s="2">
        <f t="shared" si="7747"/>
        <v>0</v>
      </c>
      <c r="M8974" s="2"/>
      <c r="N8974" s="2"/>
      <c r="O8974" s="2"/>
      <c r="P8974" s="2">
        <f t="shared" si="7749"/>
        <v>0</v>
      </c>
      <c r="Q8974" s="2" t="str">
        <f t="shared" si="7722"/>
        <v>-</v>
      </c>
    </row>
    <row r="8975" spans="1:17">
      <c r="A8975" s="17" t="s">
        <v>2624</v>
      </c>
      <c r="B8975" s="17" t="s">
        <v>129</v>
      </c>
      <c r="C8975" s="17" t="s">
        <v>1159</v>
      </c>
      <c r="D8975" s="17" t="s">
        <v>2942</v>
      </c>
      <c r="E8975" s="17" t="s">
        <v>99</v>
      </c>
      <c r="F8975" s="12" t="s">
        <v>0</v>
      </c>
      <c r="G8975" s="84" t="s">
        <v>0</v>
      </c>
      <c r="H8975" s="18" t="s">
        <v>26</v>
      </c>
      <c r="I8975" s="3">
        <v>801958</v>
      </c>
      <c r="J8975" s="3">
        <f t="shared" ref="J8975:K8975" si="7759">SUM(J8976:J8978)</f>
        <v>13119</v>
      </c>
      <c r="K8975" s="3">
        <f t="shared" si="7759"/>
        <v>12119</v>
      </c>
      <c r="L8975" s="3">
        <f t="shared" si="7747"/>
        <v>0</v>
      </c>
      <c r="M8975" s="3">
        <f t="shared" ref="M8975:O8975" si="7760">SUM(M8976:M8978)</f>
        <v>0</v>
      </c>
      <c r="N8975" s="3">
        <f t="shared" si="7760"/>
        <v>0</v>
      </c>
      <c r="O8975" s="3">
        <f t="shared" si="7760"/>
        <v>0</v>
      </c>
      <c r="P8975" s="3">
        <f t="shared" si="7749"/>
        <v>12119</v>
      </c>
      <c r="Q8975" s="3">
        <f t="shared" si="7722"/>
        <v>92.377467794801433</v>
      </c>
    </row>
    <row r="8976" spans="1:17">
      <c r="A8976" s="12" t="s">
        <v>2624</v>
      </c>
      <c r="B8976" s="12" t="s">
        <v>129</v>
      </c>
      <c r="C8976" s="12" t="s">
        <v>1159</v>
      </c>
      <c r="D8976" s="12" t="s">
        <v>2942</v>
      </c>
      <c r="E8976" s="11">
        <v>6139</v>
      </c>
      <c r="F8976" s="12"/>
      <c r="G8976" s="84" t="s">
        <v>3110</v>
      </c>
      <c r="H8976" s="13" t="s">
        <v>26</v>
      </c>
      <c r="I8976" s="2">
        <v>718339</v>
      </c>
      <c r="J8976" s="2">
        <v>0</v>
      </c>
      <c r="K8976" s="2">
        <v>0</v>
      </c>
      <c r="L8976" s="2">
        <f t="shared" si="7747"/>
        <v>0</v>
      </c>
      <c r="M8976" s="2"/>
      <c r="N8976" s="2"/>
      <c r="O8976" s="2"/>
      <c r="P8976" s="2">
        <f t="shared" si="7749"/>
        <v>0</v>
      </c>
      <c r="Q8976" s="2" t="str">
        <f t="shared" si="7722"/>
        <v>-</v>
      </c>
    </row>
    <row r="8977" spans="1:17">
      <c r="A8977" s="12" t="s">
        <v>2624</v>
      </c>
      <c r="B8977" s="12" t="s">
        <v>129</v>
      </c>
      <c r="C8977" s="12" t="s">
        <v>1159</v>
      </c>
      <c r="D8977" s="12" t="s">
        <v>2942</v>
      </c>
      <c r="E8977" s="11">
        <v>6139</v>
      </c>
      <c r="F8977" s="12" t="s">
        <v>2949</v>
      </c>
      <c r="G8977" s="84" t="s">
        <v>3110</v>
      </c>
      <c r="H8977" s="13" t="s">
        <v>108</v>
      </c>
      <c r="I8977" s="2">
        <v>59119</v>
      </c>
      <c r="J8977" s="2">
        <v>9119</v>
      </c>
      <c r="K8977" s="2">
        <v>9119</v>
      </c>
      <c r="L8977" s="2">
        <f t="shared" si="7747"/>
        <v>0</v>
      </c>
      <c r="M8977" s="2"/>
      <c r="N8977" s="2"/>
      <c r="O8977" s="2"/>
      <c r="P8977" s="2">
        <f t="shared" si="7749"/>
        <v>9119</v>
      </c>
      <c r="Q8977" s="2">
        <f t="shared" si="7722"/>
        <v>100</v>
      </c>
    </row>
    <row r="8978" spans="1:17" ht="22.5">
      <c r="A8978" s="12" t="s">
        <v>2624</v>
      </c>
      <c r="B8978" s="12" t="s">
        <v>129</v>
      </c>
      <c r="C8978" s="12" t="s">
        <v>1159</v>
      </c>
      <c r="D8978" s="12" t="s">
        <v>2942</v>
      </c>
      <c r="E8978" s="11">
        <v>6139</v>
      </c>
      <c r="F8978" s="12" t="s">
        <v>2950</v>
      </c>
      <c r="G8978" s="84" t="s">
        <v>3110</v>
      </c>
      <c r="H8978" s="13" t="s">
        <v>114</v>
      </c>
      <c r="I8978" s="2">
        <v>24500</v>
      </c>
      <c r="J8978" s="2">
        <v>4000</v>
      </c>
      <c r="K8978" s="2">
        <v>3000</v>
      </c>
      <c r="L8978" s="2">
        <f t="shared" si="7747"/>
        <v>0</v>
      </c>
      <c r="M8978" s="2"/>
      <c r="N8978" s="2"/>
      <c r="O8978" s="2"/>
      <c r="P8978" s="2">
        <f t="shared" si="7749"/>
        <v>3000</v>
      </c>
      <c r="Q8978" s="2">
        <f t="shared" si="7722"/>
        <v>75</v>
      </c>
    </row>
    <row r="8979" spans="1:17" ht="22.5">
      <c r="A8979" s="17" t="s">
        <v>0</v>
      </c>
      <c r="B8979" s="17" t="s">
        <v>0</v>
      </c>
      <c r="C8979" s="17" t="s">
        <v>0</v>
      </c>
      <c r="D8979" s="18" t="s">
        <v>0</v>
      </c>
      <c r="E8979" s="18" t="s">
        <v>0</v>
      </c>
      <c r="F8979" s="18" t="s">
        <v>0</v>
      </c>
      <c r="G8979" s="81" t="s">
        <v>0</v>
      </c>
      <c r="H8979" s="24" t="s">
        <v>36</v>
      </c>
      <c r="I8979" s="29">
        <v>37000</v>
      </c>
      <c r="J8979" s="29">
        <f t="shared" ref="J8979:K8979" si="7761">SUM(J8980)</f>
        <v>0</v>
      </c>
      <c r="K8979" s="29">
        <f t="shared" si="7761"/>
        <v>0</v>
      </c>
      <c r="L8979" s="29">
        <f t="shared" si="7747"/>
        <v>0</v>
      </c>
      <c r="M8979" s="29">
        <f t="shared" ref="M8979:O8979" si="7762">SUM(M8980)</f>
        <v>0</v>
      </c>
      <c r="N8979" s="29">
        <f t="shared" si="7762"/>
        <v>0</v>
      </c>
      <c r="O8979" s="29">
        <f t="shared" si="7762"/>
        <v>0</v>
      </c>
      <c r="P8979" s="29">
        <f t="shared" si="7749"/>
        <v>0</v>
      </c>
      <c r="Q8979" s="29" t="str">
        <f t="shared" si="7722"/>
        <v>-</v>
      </c>
    </row>
    <row r="8980" spans="1:17">
      <c r="A8980" s="12" t="s">
        <v>2624</v>
      </c>
      <c r="B8980" s="12" t="s">
        <v>129</v>
      </c>
      <c r="C8980" s="12" t="s">
        <v>1159</v>
      </c>
      <c r="D8980" s="12" t="s">
        <v>2942</v>
      </c>
      <c r="E8980" s="18" t="s">
        <v>28</v>
      </c>
      <c r="F8980" s="18" t="s">
        <v>0</v>
      </c>
      <c r="G8980" s="81" t="s">
        <v>0</v>
      </c>
      <c r="H8980" s="18" t="s">
        <v>29</v>
      </c>
      <c r="I8980" s="3">
        <v>37000</v>
      </c>
      <c r="J8980" s="3">
        <f t="shared" ref="J8980" si="7763">SUM(J8981:J8983)</f>
        <v>0</v>
      </c>
      <c r="K8980" s="3">
        <f t="shared" ref="K8980" si="7764">SUM(K8981:K8983)</f>
        <v>0</v>
      </c>
      <c r="L8980" s="3">
        <f t="shared" si="7747"/>
        <v>0</v>
      </c>
      <c r="M8980" s="3">
        <f t="shared" ref="M8980:O8980" si="7765">SUM(M8981:M8983)</f>
        <v>0</v>
      </c>
      <c r="N8980" s="3">
        <f t="shared" si="7765"/>
        <v>0</v>
      </c>
      <c r="O8980" s="3">
        <f t="shared" si="7765"/>
        <v>0</v>
      </c>
      <c r="P8980" s="3">
        <f t="shared" si="7749"/>
        <v>0</v>
      </c>
      <c r="Q8980" s="3" t="str">
        <f t="shared" si="7722"/>
        <v>-</v>
      </c>
    </row>
    <row r="8981" spans="1:17">
      <c r="A8981" s="12" t="s">
        <v>2624</v>
      </c>
      <c r="B8981" s="12" t="s">
        <v>129</v>
      </c>
      <c r="C8981" s="12" t="s">
        <v>1159</v>
      </c>
      <c r="D8981" s="12" t="s">
        <v>2942</v>
      </c>
      <c r="E8981" s="11">
        <v>6142</v>
      </c>
      <c r="F8981" s="12"/>
      <c r="G8981" s="84" t="s">
        <v>3110</v>
      </c>
      <c r="H8981" s="13" t="s">
        <v>31</v>
      </c>
      <c r="I8981" s="2">
        <v>17000</v>
      </c>
      <c r="J8981" s="2">
        <v>0</v>
      </c>
      <c r="K8981" s="2">
        <v>0</v>
      </c>
      <c r="L8981" s="2">
        <f t="shared" si="7747"/>
        <v>0</v>
      </c>
      <c r="M8981" s="2"/>
      <c r="N8981" s="2"/>
      <c r="O8981" s="2"/>
      <c r="P8981" s="2">
        <f t="shared" si="7749"/>
        <v>0</v>
      </c>
      <c r="Q8981" s="2" t="str">
        <f t="shared" si="7722"/>
        <v>-</v>
      </c>
    </row>
    <row r="8982" spans="1:17">
      <c r="A8982" s="12" t="s">
        <v>2624</v>
      </c>
      <c r="B8982" s="12" t="s">
        <v>129</v>
      </c>
      <c r="C8982" s="12" t="s">
        <v>1159</v>
      </c>
      <c r="D8982" s="12" t="s">
        <v>2942</v>
      </c>
      <c r="E8982" s="11">
        <v>6143</v>
      </c>
      <c r="F8982" s="12"/>
      <c r="G8982" s="84" t="s">
        <v>3110</v>
      </c>
      <c r="H8982" s="13" t="s">
        <v>32</v>
      </c>
      <c r="I8982" s="2">
        <v>10000</v>
      </c>
      <c r="J8982" s="2">
        <v>0</v>
      </c>
      <c r="K8982" s="2">
        <v>0</v>
      </c>
      <c r="L8982" s="2">
        <f t="shared" si="7747"/>
        <v>0</v>
      </c>
      <c r="M8982" s="2"/>
      <c r="N8982" s="2"/>
      <c r="O8982" s="2"/>
      <c r="P8982" s="2">
        <f t="shared" si="7749"/>
        <v>0</v>
      </c>
      <c r="Q8982" s="2" t="str">
        <f t="shared" si="7722"/>
        <v>-</v>
      </c>
    </row>
    <row r="8983" spans="1:17">
      <c r="A8983" s="12" t="s">
        <v>2624</v>
      </c>
      <c r="B8983" s="12" t="s">
        <v>129</v>
      </c>
      <c r="C8983" s="12" t="s">
        <v>1159</v>
      </c>
      <c r="D8983" s="12" t="s">
        <v>2942</v>
      </c>
      <c r="E8983" s="11">
        <v>6148</v>
      </c>
      <c r="F8983" s="12"/>
      <c r="G8983" s="84" t="s">
        <v>3110</v>
      </c>
      <c r="H8983" s="13" t="s">
        <v>35</v>
      </c>
      <c r="I8983" s="2">
        <v>10000</v>
      </c>
      <c r="J8983" s="2">
        <v>0</v>
      </c>
      <c r="K8983" s="2">
        <v>0</v>
      </c>
      <c r="L8983" s="2">
        <f t="shared" si="7747"/>
        <v>0</v>
      </c>
      <c r="M8983" s="2"/>
      <c r="N8983" s="2"/>
      <c r="O8983" s="2"/>
      <c r="P8983" s="2">
        <f t="shared" si="7749"/>
        <v>0</v>
      </c>
      <c r="Q8983" s="2" t="str">
        <f t="shared" si="7722"/>
        <v>-</v>
      </c>
    </row>
    <row r="8984" spans="1:17" ht="22.5">
      <c r="A8984" s="17" t="s">
        <v>0</v>
      </c>
      <c r="B8984" s="17" t="s">
        <v>0</v>
      </c>
      <c r="C8984" s="17" t="s">
        <v>0</v>
      </c>
      <c r="D8984" s="18" t="s">
        <v>0</v>
      </c>
      <c r="E8984" s="18" t="s">
        <v>0</v>
      </c>
      <c r="F8984" s="18" t="s">
        <v>0</v>
      </c>
      <c r="G8984" s="81" t="s">
        <v>0</v>
      </c>
      <c r="H8984" s="24" t="s">
        <v>58</v>
      </c>
      <c r="I8984" s="29">
        <v>393000</v>
      </c>
      <c r="J8984" s="29">
        <f t="shared" ref="J8984:K8984" si="7766">SUM(J8985)</f>
        <v>0</v>
      </c>
      <c r="K8984" s="29">
        <f t="shared" si="7766"/>
        <v>0</v>
      </c>
      <c r="L8984" s="29">
        <f t="shared" si="7747"/>
        <v>0</v>
      </c>
      <c r="M8984" s="29">
        <f t="shared" ref="M8984:O8984" si="7767">SUM(M8985)</f>
        <v>0</v>
      </c>
      <c r="N8984" s="29">
        <f t="shared" si="7767"/>
        <v>0</v>
      </c>
      <c r="O8984" s="29">
        <f t="shared" si="7767"/>
        <v>0</v>
      </c>
      <c r="P8984" s="29">
        <f t="shared" si="7749"/>
        <v>0</v>
      </c>
      <c r="Q8984" s="29" t="str">
        <f t="shared" si="7722"/>
        <v>-</v>
      </c>
    </row>
    <row r="8985" spans="1:17">
      <c r="A8985" s="12" t="s">
        <v>2624</v>
      </c>
      <c r="B8985" s="12" t="s">
        <v>129</v>
      </c>
      <c r="C8985" s="12" t="s">
        <v>1159</v>
      </c>
      <c r="D8985" s="12" t="s">
        <v>2942</v>
      </c>
      <c r="E8985" s="18" t="s">
        <v>50</v>
      </c>
      <c r="F8985" s="18" t="s">
        <v>0</v>
      </c>
      <c r="G8985" s="81" t="s">
        <v>0</v>
      </c>
      <c r="H8985" s="18" t="s">
        <v>51</v>
      </c>
      <c r="I8985" s="3">
        <v>393000</v>
      </c>
      <c r="J8985" s="3">
        <f t="shared" ref="J8985" si="7768">SUM(J8986:J8988)</f>
        <v>0</v>
      </c>
      <c r="K8985" s="3">
        <f t="shared" ref="K8985" si="7769">SUM(K8986:K8988)</f>
        <v>0</v>
      </c>
      <c r="L8985" s="3">
        <f t="shared" si="7747"/>
        <v>0</v>
      </c>
      <c r="M8985" s="3">
        <f t="shared" ref="M8985:O8985" si="7770">SUM(M8986:M8988)</f>
        <v>0</v>
      </c>
      <c r="N8985" s="3">
        <f t="shared" si="7770"/>
        <v>0</v>
      </c>
      <c r="O8985" s="3">
        <f t="shared" si="7770"/>
        <v>0</v>
      </c>
      <c r="P8985" s="3">
        <f t="shared" si="7749"/>
        <v>0</v>
      </c>
      <c r="Q8985" s="3" t="str">
        <f t="shared" si="7722"/>
        <v>-</v>
      </c>
    </row>
    <row r="8986" spans="1:17">
      <c r="A8986" s="12" t="s">
        <v>2624</v>
      </c>
      <c r="B8986" s="12" t="s">
        <v>129</v>
      </c>
      <c r="C8986" s="12" t="s">
        <v>1159</v>
      </c>
      <c r="D8986" s="12">
        <v>35020026</v>
      </c>
      <c r="E8986" s="11">
        <v>8213</v>
      </c>
      <c r="F8986" s="12"/>
      <c r="G8986" s="84" t="s">
        <v>3110</v>
      </c>
      <c r="H8986" s="13" t="s">
        <v>54</v>
      </c>
      <c r="I8986" s="2">
        <v>290000</v>
      </c>
      <c r="J8986" s="2">
        <v>0</v>
      </c>
      <c r="K8986" s="2">
        <v>0</v>
      </c>
      <c r="L8986" s="2">
        <f t="shared" si="7747"/>
        <v>0</v>
      </c>
      <c r="M8986" s="2"/>
      <c r="N8986" s="2"/>
      <c r="O8986" s="2"/>
      <c r="P8986" s="2">
        <f t="shared" si="7749"/>
        <v>0</v>
      </c>
      <c r="Q8986" s="2" t="str">
        <f t="shared" si="7722"/>
        <v>-</v>
      </c>
    </row>
    <row r="8987" spans="1:17">
      <c r="A8987" s="12" t="s">
        <v>2624</v>
      </c>
      <c r="B8987" s="12" t="s">
        <v>129</v>
      </c>
      <c r="C8987" s="12" t="s">
        <v>1159</v>
      </c>
      <c r="D8987" s="12" t="s">
        <v>2942</v>
      </c>
      <c r="E8987" s="11">
        <v>8215</v>
      </c>
      <c r="F8987" s="12"/>
      <c r="G8987" s="84" t="s">
        <v>3110</v>
      </c>
      <c r="H8987" s="13" t="s">
        <v>56</v>
      </c>
      <c r="I8987" s="2">
        <v>10000</v>
      </c>
      <c r="J8987" s="2">
        <v>0</v>
      </c>
      <c r="K8987" s="2">
        <v>0</v>
      </c>
      <c r="L8987" s="2">
        <f t="shared" si="7747"/>
        <v>0</v>
      </c>
      <c r="M8987" s="2"/>
      <c r="N8987" s="2"/>
      <c r="O8987" s="2"/>
      <c r="P8987" s="2">
        <f t="shared" si="7749"/>
        <v>0</v>
      </c>
      <c r="Q8987" s="2" t="str">
        <f t="shared" si="7722"/>
        <v>-</v>
      </c>
    </row>
    <row r="8988" spans="1:17">
      <c r="A8988" s="12" t="s">
        <v>2624</v>
      </c>
      <c r="B8988" s="12" t="s">
        <v>129</v>
      </c>
      <c r="C8988" s="12" t="s">
        <v>1159</v>
      </c>
      <c r="D8988" s="12" t="s">
        <v>2942</v>
      </c>
      <c r="E8988" s="11">
        <v>8216</v>
      </c>
      <c r="F8988" s="12"/>
      <c r="G8988" s="84" t="s">
        <v>3110</v>
      </c>
      <c r="H8988" s="13" t="s">
        <v>57</v>
      </c>
      <c r="I8988" s="2">
        <v>93000</v>
      </c>
      <c r="J8988" s="2">
        <v>0</v>
      </c>
      <c r="K8988" s="2">
        <v>0</v>
      </c>
      <c r="L8988" s="2">
        <f t="shared" si="7747"/>
        <v>0</v>
      </c>
      <c r="M8988" s="2"/>
      <c r="N8988" s="2"/>
      <c r="O8988" s="2"/>
      <c r="P8988" s="2">
        <f t="shared" si="7749"/>
        <v>0</v>
      </c>
      <c r="Q8988" s="2" t="str">
        <f t="shared" si="7722"/>
        <v>-</v>
      </c>
    </row>
    <row r="8989" spans="1:17">
      <c r="A8989" s="13" t="s">
        <v>0</v>
      </c>
      <c r="B8989" s="13" t="s">
        <v>0</v>
      </c>
      <c r="C8989" s="13" t="s">
        <v>0</v>
      </c>
      <c r="D8989" s="13" t="s">
        <v>0</v>
      </c>
      <c r="E8989" s="13" t="s">
        <v>0</v>
      </c>
      <c r="F8989" s="13" t="s">
        <v>0</v>
      </c>
      <c r="G8989" s="84" t="s">
        <v>0</v>
      </c>
      <c r="H8989" s="24" t="s">
        <v>2951</v>
      </c>
      <c r="I8989" s="29">
        <v>11982973</v>
      </c>
      <c r="J8989" s="29">
        <f t="shared" ref="J8989:K8989" si="7771">SUM(J8984,J8979,J8955)</f>
        <v>8404793</v>
      </c>
      <c r="K8989" s="29">
        <f t="shared" si="7771"/>
        <v>4257722</v>
      </c>
      <c r="L8989" s="29">
        <f t="shared" si="7747"/>
        <v>2081887</v>
      </c>
      <c r="M8989" s="29">
        <f t="shared" ref="M8989:O8989" si="7772">SUM(M8984,M8979,M8955)</f>
        <v>703229</v>
      </c>
      <c r="N8989" s="29">
        <f t="shared" si="7772"/>
        <v>682429</v>
      </c>
      <c r="O8989" s="29">
        <f t="shared" si="7772"/>
        <v>696229</v>
      </c>
      <c r="P8989" s="29">
        <f t="shared" si="7749"/>
        <v>6339609</v>
      </c>
      <c r="Q8989" s="29">
        <f t="shared" ref="Q8989:Q9052" si="7773">IF(J8989=0,"-",P8989/J8989*100)</f>
        <v>75.428496573324281</v>
      </c>
    </row>
    <row r="8990" spans="1:17" ht="15.75" thickBot="1">
      <c r="A8990" s="13" t="s">
        <v>0</v>
      </c>
      <c r="B8990" s="13" t="s">
        <v>0</v>
      </c>
      <c r="C8990" s="13" t="s">
        <v>0</v>
      </c>
      <c r="D8990" s="13" t="s">
        <v>0</v>
      </c>
      <c r="E8990" s="13" t="s">
        <v>0</v>
      </c>
      <c r="F8990" s="13" t="s">
        <v>0</v>
      </c>
      <c r="G8990" s="84" t="s">
        <v>0</v>
      </c>
      <c r="H8990" s="18" t="s">
        <v>125</v>
      </c>
      <c r="I8990" s="3">
        <v>172</v>
      </c>
      <c r="J8990" s="3">
        <v>172</v>
      </c>
      <c r="K8990" s="3">
        <v>0</v>
      </c>
      <c r="L8990" s="3">
        <f t="shared" si="7747"/>
        <v>0</v>
      </c>
      <c r="M8990" s="3"/>
      <c r="N8990" s="3"/>
      <c r="O8990" s="3"/>
      <c r="P8990" s="3">
        <f t="shared" si="7749"/>
        <v>0</v>
      </c>
      <c r="Q8990" s="3">
        <f t="shared" si="7773"/>
        <v>0</v>
      </c>
    </row>
    <row r="8991" spans="1:17" ht="45.75" thickBot="1">
      <c r="A8991" s="109" t="s">
        <v>0</v>
      </c>
      <c r="B8991" s="109" t="s">
        <v>0</v>
      </c>
      <c r="C8991" s="109" t="s">
        <v>0</v>
      </c>
      <c r="D8991" s="109" t="s">
        <v>0</v>
      </c>
      <c r="E8991" s="109" t="s">
        <v>0</v>
      </c>
      <c r="F8991" s="109" t="s">
        <v>0</v>
      </c>
      <c r="G8991" s="121" t="s">
        <v>0</v>
      </c>
      <c r="H8991" s="1" t="s">
        <v>126</v>
      </c>
      <c r="I8991" s="1" t="s">
        <v>3016</v>
      </c>
      <c r="J8991" s="1" t="s">
        <v>3199</v>
      </c>
      <c r="K8991" s="1" t="s">
        <v>3198</v>
      </c>
      <c r="L8991" s="1" t="s">
        <v>3191</v>
      </c>
      <c r="M8991" s="1" t="s">
        <v>3193</v>
      </c>
      <c r="N8991" s="1" t="s">
        <v>3194</v>
      </c>
      <c r="O8991" s="1" t="s">
        <v>3195</v>
      </c>
      <c r="P8991" s="1" t="s">
        <v>3192</v>
      </c>
      <c r="Q8991" s="1" t="s">
        <v>3185</v>
      </c>
    </row>
    <row r="8992" spans="1:17">
      <c r="A8992" s="110"/>
      <c r="B8992" s="110"/>
      <c r="C8992" s="110"/>
      <c r="D8992" s="110"/>
      <c r="E8992" s="110"/>
      <c r="F8992" s="110"/>
      <c r="G8992" s="122"/>
      <c r="H8992" s="26" t="s">
        <v>0</v>
      </c>
      <c r="I8992" s="28">
        <v>1</v>
      </c>
      <c r="J8992" s="28">
        <v>2</v>
      </c>
      <c r="K8992" s="28">
        <v>3</v>
      </c>
      <c r="L8992" s="28" t="s">
        <v>3186</v>
      </c>
      <c r="M8992" s="28">
        <v>5</v>
      </c>
      <c r="N8992" s="28">
        <v>6</v>
      </c>
      <c r="O8992" s="28">
        <v>7</v>
      </c>
      <c r="P8992" s="28" t="s">
        <v>3187</v>
      </c>
      <c r="Q8992" s="28">
        <v>9</v>
      </c>
    </row>
    <row r="8993" spans="1:17">
      <c r="A8993" s="110"/>
      <c r="B8993" s="110"/>
      <c r="C8993" s="110"/>
      <c r="D8993" s="110"/>
      <c r="E8993" s="110"/>
      <c r="F8993" s="110"/>
      <c r="G8993" s="122"/>
      <c r="H8993" s="8" t="s">
        <v>2657</v>
      </c>
      <c r="I8993" s="9">
        <v>11982973</v>
      </c>
      <c r="J8993" s="9">
        <f t="shared" ref="J8993" si="7774">SUM(J8989)</f>
        <v>8404793</v>
      </c>
      <c r="K8993" s="9">
        <f t="shared" ref="K8993" si="7775">SUM(K8989)</f>
        <v>4257722</v>
      </c>
      <c r="L8993" s="9">
        <f t="shared" ref="L8993:L8994" si="7776">M8993+N8993+O8993</f>
        <v>2081887</v>
      </c>
      <c r="M8993" s="9">
        <f t="shared" ref="M8993:O8993" si="7777">SUM(M8989)</f>
        <v>703229</v>
      </c>
      <c r="N8993" s="9">
        <f t="shared" si="7777"/>
        <v>682429</v>
      </c>
      <c r="O8993" s="9">
        <f t="shared" si="7777"/>
        <v>696229</v>
      </c>
      <c r="P8993" s="9">
        <f t="shared" ref="P8993:P8994" si="7778">SUM(K8993+L8993)</f>
        <v>6339609</v>
      </c>
      <c r="Q8993" s="9">
        <f t="shared" si="7773"/>
        <v>75.428496573324281</v>
      </c>
    </row>
    <row r="8994" spans="1:17">
      <c r="A8994" s="110"/>
      <c r="B8994" s="110"/>
      <c r="C8994" s="110"/>
      <c r="D8994" s="110"/>
      <c r="E8994" s="110"/>
      <c r="F8994" s="110"/>
      <c r="G8994" s="122"/>
      <c r="H8994" s="10" t="s">
        <v>68</v>
      </c>
      <c r="I8994" s="9">
        <v>11982973</v>
      </c>
      <c r="J8994" s="9">
        <f t="shared" ref="J8994" si="7779">SUM(J8993)</f>
        <v>8404793</v>
      </c>
      <c r="K8994" s="9">
        <f t="shared" ref="K8994" si="7780">SUM(K8993)</f>
        <v>4257722</v>
      </c>
      <c r="L8994" s="9">
        <f t="shared" si="7776"/>
        <v>2081887</v>
      </c>
      <c r="M8994" s="9">
        <f t="shared" ref="M8994:O8994" si="7781">SUM(M8993)</f>
        <v>703229</v>
      </c>
      <c r="N8994" s="9">
        <f t="shared" si="7781"/>
        <v>682429</v>
      </c>
      <c r="O8994" s="9">
        <f t="shared" si="7781"/>
        <v>696229</v>
      </c>
      <c r="P8994" s="9">
        <f t="shared" si="7778"/>
        <v>6339609</v>
      </c>
      <c r="Q8994" s="9">
        <f t="shared" si="7773"/>
        <v>75.428496573324281</v>
      </c>
    </row>
    <row r="8995" spans="1:17">
      <c r="A8995" s="111"/>
      <c r="B8995" s="111"/>
      <c r="C8995" s="111"/>
      <c r="D8995" s="111"/>
      <c r="E8995" s="111"/>
      <c r="F8995" s="111"/>
      <c r="G8995" s="123"/>
      <c r="Q8995" t="str">
        <f t="shared" si="7773"/>
        <v>-</v>
      </c>
    </row>
    <row r="8996" spans="1:17" ht="15.75" thickBot="1">
      <c r="A8996" s="13" t="s">
        <v>0</v>
      </c>
      <c r="B8996" s="13" t="s">
        <v>0</v>
      </c>
      <c r="C8996" s="13" t="s">
        <v>0</v>
      </c>
      <c r="D8996" s="13" t="s">
        <v>0</v>
      </c>
      <c r="E8996" s="13" t="s">
        <v>0</v>
      </c>
      <c r="F8996" s="13" t="s">
        <v>0</v>
      </c>
      <c r="G8996" s="84" t="s">
        <v>0</v>
      </c>
      <c r="H8996" s="27" t="s">
        <v>0</v>
      </c>
      <c r="I8996" s="27"/>
      <c r="J8996" s="27"/>
      <c r="K8996" s="27"/>
      <c r="L8996" s="27"/>
      <c r="M8996" s="27"/>
      <c r="N8996" s="27"/>
      <c r="O8996" s="27"/>
      <c r="P8996" s="27"/>
      <c r="Q8996" s="27" t="str">
        <f t="shared" si="7773"/>
        <v>-</v>
      </c>
    </row>
    <row r="8997" spans="1:17" ht="45.75" thickBot="1">
      <c r="A8997" s="1" t="s">
        <v>82</v>
      </c>
      <c r="B8997" s="1" t="s">
        <v>83</v>
      </c>
      <c r="C8997" s="1" t="s">
        <v>84</v>
      </c>
      <c r="D8997" s="19" t="s">
        <v>0</v>
      </c>
      <c r="E8997" s="1" t="s">
        <v>85</v>
      </c>
      <c r="F8997" s="1" t="s">
        <v>86</v>
      </c>
      <c r="G8997" s="82" t="s">
        <v>87</v>
      </c>
      <c r="H8997" s="1" t="s">
        <v>1</v>
      </c>
      <c r="I8997" s="1" t="s">
        <v>3016</v>
      </c>
      <c r="J8997" s="1" t="s">
        <v>3199</v>
      </c>
      <c r="K8997" s="1" t="s">
        <v>3198</v>
      </c>
      <c r="L8997" s="1" t="s">
        <v>3191</v>
      </c>
      <c r="M8997" s="1" t="s">
        <v>3193</v>
      </c>
      <c r="N8997" s="1" t="s">
        <v>3194</v>
      </c>
      <c r="O8997" s="1" t="s">
        <v>3195</v>
      </c>
      <c r="P8997" s="1" t="s">
        <v>3192</v>
      </c>
      <c r="Q8997" s="1" t="s">
        <v>3185</v>
      </c>
    </row>
    <row r="8998" spans="1:17">
      <c r="A8998" s="20" t="s">
        <v>0</v>
      </c>
      <c r="B8998" s="20" t="s">
        <v>0</v>
      </c>
      <c r="C8998" s="20" t="s">
        <v>0</v>
      </c>
      <c r="D8998" s="21" t="s">
        <v>0</v>
      </c>
      <c r="E8998" s="21" t="s">
        <v>0</v>
      </c>
      <c r="F8998" s="22" t="s">
        <v>0</v>
      </c>
      <c r="G8998" s="83"/>
      <c r="H8998" s="23" t="s">
        <v>0</v>
      </c>
      <c r="I8998" s="28">
        <v>1</v>
      </c>
      <c r="J8998" s="28">
        <v>2</v>
      </c>
      <c r="K8998" s="28">
        <v>3</v>
      </c>
      <c r="L8998" s="28" t="s">
        <v>3186</v>
      </c>
      <c r="M8998" s="28">
        <v>5</v>
      </c>
      <c r="N8998" s="28">
        <v>6</v>
      </c>
      <c r="O8998" s="28">
        <v>7</v>
      </c>
      <c r="P8998" s="28" t="s">
        <v>3187</v>
      </c>
      <c r="Q8998" s="28">
        <v>9</v>
      </c>
    </row>
    <row r="8999" spans="1:17" ht="22.5">
      <c r="A8999" s="17" t="s">
        <v>2624</v>
      </c>
      <c r="B8999" s="17" t="s">
        <v>129</v>
      </c>
      <c r="C8999" s="12" t="s">
        <v>1170</v>
      </c>
      <c r="D8999" s="12" t="s">
        <v>2952</v>
      </c>
      <c r="E8999" s="18" t="s">
        <v>0</v>
      </c>
      <c r="F8999" s="18" t="s">
        <v>0</v>
      </c>
      <c r="G8999" s="81" t="s">
        <v>0</v>
      </c>
      <c r="H8999" s="18" t="s">
        <v>2953</v>
      </c>
      <c r="I8999" s="11"/>
      <c r="J8999" s="11"/>
      <c r="K8999" s="11"/>
      <c r="L8999" s="11"/>
      <c r="M8999" s="11"/>
      <c r="N8999" s="11"/>
      <c r="O8999" s="11"/>
      <c r="P8999" s="11"/>
      <c r="Q8999" s="11" t="str">
        <f t="shared" si="7773"/>
        <v>-</v>
      </c>
    </row>
    <row r="9000" spans="1:17" ht="22.5">
      <c r="A9000" s="17" t="s">
        <v>0</v>
      </c>
      <c r="B9000" s="17" t="s">
        <v>0</v>
      </c>
      <c r="C9000" s="17" t="s">
        <v>0</v>
      </c>
      <c r="D9000" s="18" t="s">
        <v>0</v>
      </c>
      <c r="E9000" s="18" t="s">
        <v>0</v>
      </c>
      <c r="F9000" s="18" t="s">
        <v>0</v>
      </c>
      <c r="G9000" s="81" t="s">
        <v>0</v>
      </c>
      <c r="H9000" s="24" t="s">
        <v>27</v>
      </c>
      <c r="I9000" s="29">
        <v>2113193</v>
      </c>
      <c r="J9000" s="29">
        <f t="shared" ref="J9000" si="7782">SUM(J9001,J9009,J9011)</f>
        <v>1713543</v>
      </c>
      <c r="K9000" s="29">
        <f t="shared" ref="K9000" si="7783">SUM(K9001,K9009,K9011)</f>
        <v>965822</v>
      </c>
      <c r="L9000" s="29">
        <f t="shared" ref="L9000:L9041" si="7784">M9000+N9000+O9000</f>
        <v>474872</v>
      </c>
      <c r="M9000" s="29">
        <f t="shared" ref="M9000:O9000" si="7785">SUM(M9001,M9009,M9011)</f>
        <v>159800</v>
      </c>
      <c r="N9000" s="29">
        <f t="shared" si="7785"/>
        <v>157800</v>
      </c>
      <c r="O9000" s="29">
        <f t="shared" si="7785"/>
        <v>157272</v>
      </c>
      <c r="P9000" s="29">
        <f t="shared" ref="P9000:P9041" si="7786">SUM(K9000+L9000)</f>
        <v>1440694</v>
      </c>
      <c r="Q9000" s="29">
        <f t="shared" si="7773"/>
        <v>84.076909654441124</v>
      </c>
    </row>
    <row r="9001" spans="1:17">
      <c r="A9001" s="12" t="s">
        <v>2624</v>
      </c>
      <c r="B9001" s="12" t="s">
        <v>129</v>
      </c>
      <c r="C9001" s="12" t="s">
        <v>1170</v>
      </c>
      <c r="D9001" s="12" t="s">
        <v>2952</v>
      </c>
      <c r="E9001" s="18" t="s">
        <v>2</v>
      </c>
      <c r="F9001" s="18" t="s">
        <v>0</v>
      </c>
      <c r="G9001" s="81" t="s">
        <v>0</v>
      </c>
      <c r="H9001" s="18" t="s">
        <v>3</v>
      </c>
      <c r="I9001" s="3">
        <v>1537554</v>
      </c>
      <c r="J9001" s="3">
        <f t="shared" ref="J9001" si="7787">SUM(J9002:J9003)</f>
        <v>1472554</v>
      </c>
      <c r="K9001" s="3">
        <f t="shared" ref="K9001" si="7788">SUM(K9002:K9003)</f>
        <v>809892</v>
      </c>
      <c r="L9001" s="3">
        <f t="shared" si="7784"/>
        <v>418200</v>
      </c>
      <c r="M9001" s="3">
        <f t="shared" ref="M9001:O9001" si="7789">SUM(M9002:M9003)</f>
        <v>139400</v>
      </c>
      <c r="N9001" s="3">
        <f t="shared" si="7789"/>
        <v>139400</v>
      </c>
      <c r="O9001" s="3">
        <f t="shared" si="7789"/>
        <v>139400</v>
      </c>
      <c r="P9001" s="3">
        <f t="shared" si="7786"/>
        <v>1228092</v>
      </c>
      <c r="Q9001" s="3">
        <f t="shared" si="7773"/>
        <v>83.398775189229056</v>
      </c>
    </row>
    <row r="9002" spans="1:17">
      <c r="A9002" s="12" t="s">
        <v>2624</v>
      </c>
      <c r="B9002" s="12" t="s">
        <v>129</v>
      </c>
      <c r="C9002" s="12" t="s">
        <v>1170</v>
      </c>
      <c r="D9002" s="12" t="s">
        <v>2952</v>
      </c>
      <c r="E9002" s="11">
        <v>6111</v>
      </c>
      <c r="F9002" s="12"/>
      <c r="G9002" s="84" t="s">
        <v>3110</v>
      </c>
      <c r="H9002" s="13" t="s">
        <v>4</v>
      </c>
      <c r="I9002" s="2">
        <v>1409458</v>
      </c>
      <c r="J9002" s="2">
        <v>1344458</v>
      </c>
      <c r="K9002" s="2">
        <v>734351</v>
      </c>
      <c r="L9002" s="2">
        <f t="shared" si="7784"/>
        <v>390000</v>
      </c>
      <c r="M9002" s="2">
        <v>130000</v>
      </c>
      <c r="N9002" s="2">
        <v>130000</v>
      </c>
      <c r="O9002" s="2">
        <v>130000</v>
      </c>
      <c r="P9002" s="2">
        <f t="shared" si="7786"/>
        <v>1124351</v>
      </c>
      <c r="Q9002" s="2">
        <f t="shared" si="7773"/>
        <v>83.628570025988168</v>
      </c>
    </row>
    <row r="9003" spans="1:17">
      <c r="A9003" s="17" t="s">
        <v>2624</v>
      </c>
      <c r="B9003" s="17" t="s">
        <v>129</v>
      </c>
      <c r="C9003" s="17" t="s">
        <v>1170</v>
      </c>
      <c r="D9003" s="17" t="s">
        <v>2952</v>
      </c>
      <c r="E9003" s="17" t="s">
        <v>91</v>
      </c>
      <c r="F9003" s="12" t="s">
        <v>0</v>
      </c>
      <c r="G9003" s="84" t="s">
        <v>0</v>
      </c>
      <c r="H9003" s="18" t="s">
        <v>5</v>
      </c>
      <c r="I9003" s="3">
        <v>128096</v>
      </c>
      <c r="J9003" s="3">
        <f t="shared" ref="J9003:K9003" si="7790">SUM(J9004:J9008)</f>
        <v>128096</v>
      </c>
      <c r="K9003" s="3">
        <f t="shared" si="7790"/>
        <v>75541</v>
      </c>
      <c r="L9003" s="3">
        <f t="shared" si="7784"/>
        <v>28200</v>
      </c>
      <c r="M9003" s="3">
        <f t="shared" ref="M9003:O9003" si="7791">SUM(M9004:M9008)</f>
        <v>9400</v>
      </c>
      <c r="N9003" s="3">
        <f t="shared" si="7791"/>
        <v>9400</v>
      </c>
      <c r="O9003" s="3">
        <f t="shared" si="7791"/>
        <v>9400</v>
      </c>
      <c r="P9003" s="3">
        <f t="shared" si="7786"/>
        <v>103741</v>
      </c>
      <c r="Q9003" s="3">
        <f t="shared" si="7773"/>
        <v>80.986916062952787</v>
      </c>
    </row>
    <row r="9004" spans="1:17">
      <c r="A9004" s="12" t="s">
        <v>2624</v>
      </c>
      <c r="B9004" s="12" t="s">
        <v>129</v>
      </c>
      <c r="C9004" s="12" t="s">
        <v>1170</v>
      </c>
      <c r="D9004" s="12" t="s">
        <v>2952</v>
      </c>
      <c r="E9004" s="11">
        <v>6112</v>
      </c>
      <c r="F9004" s="12" t="s">
        <v>2954</v>
      </c>
      <c r="G9004" s="84" t="s">
        <v>3110</v>
      </c>
      <c r="H9004" s="13" t="s">
        <v>9</v>
      </c>
      <c r="I9004" s="2">
        <v>21992</v>
      </c>
      <c r="J9004" s="2">
        <v>21992</v>
      </c>
      <c r="K9004" s="2">
        <v>11137</v>
      </c>
      <c r="L9004" s="2">
        <f t="shared" si="7784"/>
        <v>5700</v>
      </c>
      <c r="M9004" s="2">
        <v>1900</v>
      </c>
      <c r="N9004" s="2">
        <v>1900</v>
      </c>
      <c r="O9004" s="2">
        <v>1900</v>
      </c>
      <c r="P9004" s="2">
        <f t="shared" si="7786"/>
        <v>16837</v>
      </c>
      <c r="Q9004" s="2">
        <f t="shared" si="7773"/>
        <v>76.559658057475446</v>
      </c>
    </row>
    <row r="9005" spans="1:17">
      <c r="A9005" s="12" t="s">
        <v>2624</v>
      </c>
      <c r="B9005" s="12" t="s">
        <v>129</v>
      </c>
      <c r="C9005" s="12" t="s">
        <v>1170</v>
      </c>
      <c r="D9005" s="12" t="s">
        <v>2952</v>
      </c>
      <c r="E9005" s="11">
        <v>6112</v>
      </c>
      <c r="F9005" s="12" t="s">
        <v>2955</v>
      </c>
      <c r="G9005" s="84" t="s">
        <v>3110</v>
      </c>
      <c r="H9005" s="13" t="s">
        <v>10</v>
      </c>
      <c r="I9005" s="2">
        <v>75676</v>
      </c>
      <c r="J9005" s="2">
        <v>75676</v>
      </c>
      <c r="K9005" s="2">
        <v>42796</v>
      </c>
      <c r="L9005" s="2">
        <f t="shared" si="7784"/>
        <v>22500</v>
      </c>
      <c r="M9005" s="2">
        <v>7500</v>
      </c>
      <c r="N9005" s="2">
        <v>7500</v>
      </c>
      <c r="O9005" s="2">
        <v>7500</v>
      </c>
      <c r="P9005" s="2">
        <f t="shared" si="7786"/>
        <v>65296</v>
      </c>
      <c r="Q9005" s="2">
        <f t="shared" si="7773"/>
        <v>86.283630213013367</v>
      </c>
    </row>
    <row r="9006" spans="1:17">
      <c r="A9006" s="12" t="s">
        <v>2624</v>
      </c>
      <c r="B9006" s="12" t="s">
        <v>129</v>
      </c>
      <c r="C9006" s="12" t="s">
        <v>1170</v>
      </c>
      <c r="D9006" s="12" t="s">
        <v>2952</v>
      </c>
      <c r="E9006" s="11">
        <v>6112</v>
      </c>
      <c r="F9006" s="12" t="s">
        <v>2956</v>
      </c>
      <c r="G9006" s="84" t="s">
        <v>3110</v>
      </c>
      <c r="H9006" s="13" t="s">
        <v>7</v>
      </c>
      <c r="I9006" s="2">
        <v>11908</v>
      </c>
      <c r="J9006" s="2">
        <v>19552</v>
      </c>
      <c r="K9006" s="2">
        <v>19552</v>
      </c>
      <c r="L9006" s="2">
        <f t="shared" si="7784"/>
        <v>0</v>
      </c>
      <c r="M9006" s="2"/>
      <c r="N9006" s="2"/>
      <c r="O9006" s="2"/>
      <c r="P9006" s="2">
        <f t="shared" si="7786"/>
        <v>19552</v>
      </c>
      <c r="Q9006" s="2">
        <f t="shared" si="7773"/>
        <v>100</v>
      </c>
    </row>
    <row r="9007" spans="1:17">
      <c r="A9007" s="12" t="s">
        <v>2624</v>
      </c>
      <c r="B9007" s="12" t="s">
        <v>129</v>
      </c>
      <c r="C9007" s="12" t="s">
        <v>1170</v>
      </c>
      <c r="D9007" s="12" t="s">
        <v>2952</v>
      </c>
      <c r="E9007" s="11">
        <v>6112</v>
      </c>
      <c r="F9007" s="12" t="s">
        <v>2957</v>
      </c>
      <c r="G9007" s="84" t="s">
        <v>3110</v>
      </c>
      <c r="H9007" s="13" t="s">
        <v>8</v>
      </c>
      <c r="I9007" s="2">
        <v>9700</v>
      </c>
      <c r="J9007" s="2">
        <v>2056</v>
      </c>
      <c r="K9007" s="2">
        <v>2056</v>
      </c>
      <c r="L9007" s="2">
        <f t="shared" si="7784"/>
        <v>0</v>
      </c>
      <c r="M9007" s="2"/>
      <c r="N9007" s="2"/>
      <c r="O9007" s="2"/>
      <c r="P9007" s="2">
        <f t="shared" si="7786"/>
        <v>2056</v>
      </c>
      <c r="Q9007" s="2">
        <f t="shared" si="7773"/>
        <v>100</v>
      </c>
    </row>
    <row r="9008" spans="1:17">
      <c r="A9008" s="12" t="s">
        <v>2624</v>
      </c>
      <c r="B9008" s="12" t="s">
        <v>129</v>
      </c>
      <c r="C9008" s="12" t="s">
        <v>1170</v>
      </c>
      <c r="D9008" s="12" t="s">
        <v>2952</v>
      </c>
      <c r="E9008" s="11">
        <v>6112</v>
      </c>
      <c r="F9008" s="12" t="s">
        <v>2958</v>
      </c>
      <c r="G9008" s="84" t="s">
        <v>3110</v>
      </c>
      <c r="H9008" s="13" t="s">
        <v>6</v>
      </c>
      <c r="I9008" s="2">
        <v>8820</v>
      </c>
      <c r="J9008" s="2">
        <v>8820</v>
      </c>
      <c r="K9008" s="2">
        <v>0</v>
      </c>
      <c r="L9008" s="2">
        <f t="shared" si="7784"/>
        <v>0</v>
      </c>
      <c r="M9008" s="2"/>
      <c r="N9008" s="2"/>
      <c r="O9008" s="2"/>
      <c r="P9008" s="2">
        <f t="shared" si="7786"/>
        <v>0</v>
      </c>
      <c r="Q9008" s="2">
        <f t="shared" si="7773"/>
        <v>0</v>
      </c>
    </row>
    <row r="9009" spans="1:17">
      <c r="A9009" s="12" t="s">
        <v>2624</v>
      </c>
      <c r="B9009" s="12" t="s">
        <v>129</v>
      </c>
      <c r="C9009" s="12" t="s">
        <v>1170</v>
      </c>
      <c r="D9009" s="12" t="s">
        <v>2952</v>
      </c>
      <c r="E9009" s="18" t="s">
        <v>13</v>
      </c>
      <c r="F9009" s="18" t="s">
        <v>0</v>
      </c>
      <c r="G9009" s="81" t="s">
        <v>0</v>
      </c>
      <c r="H9009" s="18" t="s">
        <v>14</v>
      </c>
      <c r="I9009" s="3">
        <v>150127</v>
      </c>
      <c r="J9009" s="3">
        <f t="shared" ref="J9009:K9009" si="7792">SUM(J9010)</f>
        <v>139127</v>
      </c>
      <c r="K9009" s="3">
        <f t="shared" si="7792"/>
        <v>78205</v>
      </c>
      <c r="L9009" s="3">
        <f t="shared" si="7784"/>
        <v>42000</v>
      </c>
      <c r="M9009" s="3">
        <f t="shared" ref="M9009:O9009" si="7793">SUM(M9010)</f>
        <v>14000</v>
      </c>
      <c r="N9009" s="3">
        <f t="shared" si="7793"/>
        <v>14000</v>
      </c>
      <c r="O9009" s="3">
        <f t="shared" si="7793"/>
        <v>14000</v>
      </c>
      <c r="P9009" s="3">
        <f t="shared" si="7786"/>
        <v>120205</v>
      </c>
      <c r="Q9009" s="3">
        <f t="shared" si="7773"/>
        <v>86.399476737081955</v>
      </c>
    </row>
    <row r="9010" spans="1:17">
      <c r="A9010" s="12" t="s">
        <v>2624</v>
      </c>
      <c r="B9010" s="12" t="s">
        <v>129</v>
      </c>
      <c r="C9010" s="12" t="s">
        <v>1170</v>
      </c>
      <c r="D9010" s="12" t="s">
        <v>2952</v>
      </c>
      <c r="E9010" s="11">
        <v>6121</v>
      </c>
      <c r="F9010" s="12"/>
      <c r="G9010" s="84" t="s">
        <v>3110</v>
      </c>
      <c r="H9010" s="13" t="s">
        <v>15</v>
      </c>
      <c r="I9010" s="2">
        <v>150127</v>
      </c>
      <c r="J9010" s="2">
        <v>139127</v>
      </c>
      <c r="K9010" s="2">
        <v>78205</v>
      </c>
      <c r="L9010" s="2">
        <f t="shared" si="7784"/>
        <v>42000</v>
      </c>
      <c r="M9010" s="2">
        <v>14000</v>
      </c>
      <c r="N9010" s="2">
        <v>14000</v>
      </c>
      <c r="O9010" s="2">
        <v>14000</v>
      </c>
      <c r="P9010" s="2">
        <f t="shared" si="7786"/>
        <v>120205</v>
      </c>
      <c r="Q9010" s="2">
        <f t="shared" si="7773"/>
        <v>86.399476737081955</v>
      </c>
    </row>
    <row r="9011" spans="1:17">
      <c r="A9011" s="12" t="s">
        <v>2624</v>
      </c>
      <c r="B9011" s="12" t="s">
        <v>129</v>
      </c>
      <c r="C9011" s="12" t="s">
        <v>1170</v>
      </c>
      <c r="D9011" s="12" t="s">
        <v>2952</v>
      </c>
      <c r="E9011" s="18" t="s">
        <v>16</v>
      </c>
      <c r="F9011" s="18" t="s">
        <v>0</v>
      </c>
      <c r="G9011" s="81" t="s">
        <v>0</v>
      </c>
      <c r="H9011" s="18" t="s">
        <v>17</v>
      </c>
      <c r="I9011" s="3">
        <v>425512</v>
      </c>
      <c r="J9011" s="3">
        <f t="shared" ref="J9011:K9011" si="7794">SUM(J9012:J9020)</f>
        <v>101862</v>
      </c>
      <c r="K9011" s="3">
        <f t="shared" si="7794"/>
        <v>77725</v>
      </c>
      <c r="L9011" s="3">
        <f t="shared" si="7784"/>
        <v>14672</v>
      </c>
      <c r="M9011" s="3">
        <f t="shared" ref="M9011:O9011" si="7795">SUM(M9012:M9020)</f>
        <v>6400</v>
      </c>
      <c r="N9011" s="3">
        <f t="shared" si="7795"/>
        <v>4400</v>
      </c>
      <c r="O9011" s="3">
        <f t="shared" si="7795"/>
        <v>3872</v>
      </c>
      <c r="P9011" s="3">
        <f t="shared" si="7786"/>
        <v>92397</v>
      </c>
      <c r="Q9011" s="3">
        <f t="shared" si="7773"/>
        <v>90.708016728515048</v>
      </c>
    </row>
    <row r="9012" spans="1:17">
      <c r="A9012" s="12" t="s">
        <v>2624</v>
      </c>
      <c r="B9012" s="12" t="s">
        <v>129</v>
      </c>
      <c r="C9012" s="12" t="s">
        <v>1170</v>
      </c>
      <c r="D9012" s="12" t="s">
        <v>2952</v>
      </c>
      <c r="E9012" s="11">
        <v>6131</v>
      </c>
      <c r="F9012" s="12"/>
      <c r="G9012" s="84" t="s">
        <v>3110</v>
      </c>
      <c r="H9012" s="13" t="s">
        <v>18</v>
      </c>
      <c r="I9012" s="2">
        <v>26000</v>
      </c>
      <c r="J9012" s="2">
        <v>0</v>
      </c>
      <c r="K9012" s="2">
        <v>0</v>
      </c>
      <c r="L9012" s="2">
        <f t="shared" si="7784"/>
        <v>0</v>
      </c>
      <c r="M9012" s="2"/>
      <c r="N9012" s="2"/>
      <c r="O9012" s="2"/>
      <c r="P9012" s="2">
        <f t="shared" si="7786"/>
        <v>0</v>
      </c>
      <c r="Q9012" s="2" t="str">
        <f t="shared" si="7773"/>
        <v>-</v>
      </c>
    </row>
    <row r="9013" spans="1:17">
      <c r="A9013" s="12" t="s">
        <v>2624</v>
      </c>
      <c r="B9013" s="12" t="s">
        <v>129</v>
      </c>
      <c r="C9013" s="12" t="s">
        <v>1170</v>
      </c>
      <c r="D9013" s="12" t="s">
        <v>2952</v>
      </c>
      <c r="E9013" s="11">
        <v>6132</v>
      </c>
      <c r="F9013" s="12"/>
      <c r="G9013" s="84" t="s">
        <v>3110</v>
      </c>
      <c r="H9013" s="13" t="s">
        <v>19</v>
      </c>
      <c r="I9013" s="2">
        <v>40000</v>
      </c>
      <c r="J9013" s="2">
        <v>32000</v>
      </c>
      <c r="K9013" s="2">
        <v>16500</v>
      </c>
      <c r="L9013" s="2">
        <f t="shared" si="7784"/>
        <v>9500</v>
      </c>
      <c r="M9013" s="2">
        <v>3500</v>
      </c>
      <c r="N9013" s="2">
        <v>3000</v>
      </c>
      <c r="O9013" s="2">
        <v>3000</v>
      </c>
      <c r="P9013" s="2">
        <f t="shared" si="7786"/>
        <v>26000</v>
      </c>
      <c r="Q9013" s="2">
        <f t="shared" si="7773"/>
        <v>81.25</v>
      </c>
    </row>
    <row r="9014" spans="1:17">
      <c r="A9014" s="12" t="s">
        <v>2624</v>
      </c>
      <c r="B9014" s="12" t="s">
        <v>129</v>
      </c>
      <c r="C9014" s="12" t="s">
        <v>1170</v>
      </c>
      <c r="D9014" s="12" t="s">
        <v>2952</v>
      </c>
      <c r="E9014" s="11">
        <v>6133</v>
      </c>
      <c r="F9014" s="12"/>
      <c r="G9014" s="84" t="s">
        <v>3110</v>
      </c>
      <c r="H9014" s="13" t="s">
        <v>20</v>
      </c>
      <c r="I9014" s="2">
        <v>14750</v>
      </c>
      <c r="J9014" s="2">
        <v>8750</v>
      </c>
      <c r="K9014" s="2">
        <v>5700</v>
      </c>
      <c r="L9014" s="2">
        <f t="shared" si="7784"/>
        <v>3050</v>
      </c>
      <c r="M9014" s="2">
        <v>1500</v>
      </c>
      <c r="N9014" s="2">
        <v>1000</v>
      </c>
      <c r="O9014" s="2">
        <v>550</v>
      </c>
      <c r="P9014" s="2">
        <f t="shared" si="7786"/>
        <v>8750</v>
      </c>
      <c r="Q9014" s="2">
        <f t="shared" si="7773"/>
        <v>100</v>
      </c>
    </row>
    <row r="9015" spans="1:17">
      <c r="A9015" s="12" t="s">
        <v>2624</v>
      </c>
      <c r="B9015" s="12" t="s">
        <v>129</v>
      </c>
      <c r="C9015" s="12" t="s">
        <v>1170</v>
      </c>
      <c r="D9015" s="12" t="s">
        <v>2952</v>
      </c>
      <c r="E9015" s="11">
        <v>6134</v>
      </c>
      <c r="F9015" s="12"/>
      <c r="G9015" s="84" t="s">
        <v>3110</v>
      </c>
      <c r="H9015" s="13" t="s">
        <v>21</v>
      </c>
      <c r="I9015" s="2">
        <v>156900</v>
      </c>
      <c r="J9015" s="2">
        <v>20000</v>
      </c>
      <c r="K9015" s="2">
        <v>20000</v>
      </c>
      <c r="L9015" s="2">
        <f t="shared" si="7784"/>
        <v>0</v>
      </c>
      <c r="M9015" s="2"/>
      <c r="N9015" s="2"/>
      <c r="O9015" s="2"/>
      <c r="P9015" s="2">
        <f t="shared" si="7786"/>
        <v>20000</v>
      </c>
      <c r="Q9015" s="2">
        <f t="shared" si="7773"/>
        <v>100</v>
      </c>
    </row>
    <row r="9016" spans="1:17">
      <c r="A9016" s="12" t="s">
        <v>2624</v>
      </c>
      <c r="B9016" s="12" t="s">
        <v>129</v>
      </c>
      <c r="C9016" s="12" t="s">
        <v>1170</v>
      </c>
      <c r="D9016" s="12" t="s">
        <v>2952</v>
      </c>
      <c r="E9016" s="11">
        <v>6135</v>
      </c>
      <c r="F9016" s="12"/>
      <c r="G9016" s="84" t="s">
        <v>3110</v>
      </c>
      <c r="H9016" s="13" t="s">
        <v>22</v>
      </c>
      <c r="I9016" s="2">
        <v>1050</v>
      </c>
      <c r="J9016" s="2">
        <v>0</v>
      </c>
      <c r="K9016" s="2">
        <v>0</v>
      </c>
      <c r="L9016" s="2">
        <f t="shared" si="7784"/>
        <v>0</v>
      </c>
      <c r="M9016" s="2"/>
      <c r="N9016" s="2"/>
      <c r="O9016" s="2"/>
      <c r="P9016" s="2">
        <f t="shared" si="7786"/>
        <v>0</v>
      </c>
      <c r="Q9016" s="2" t="str">
        <f t="shared" si="7773"/>
        <v>-</v>
      </c>
    </row>
    <row r="9017" spans="1:17">
      <c r="A9017" s="12" t="s">
        <v>2624</v>
      </c>
      <c r="B9017" s="12" t="s">
        <v>129</v>
      </c>
      <c r="C9017" s="12" t="s">
        <v>1170</v>
      </c>
      <c r="D9017" s="12" t="s">
        <v>2952</v>
      </c>
      <c r="E9017" s="11">
        <v>6136</v>
      </c>
      <c r="F9017" s="12"/>
      <c r="G9017" s="84" t="s">
        <v>3110</v>
      </c>
      <c r="H9017" s="13" t="s">
        <v>23</v>
      </c>
      <c r="I9017" s="2">
        <v>100</v>
      </c>
      <c r="J9017" s="2">
        <v>0</v>
      </c>
      <c r="K9017" s="2">
        <v>0</v>
      </c>
      <c r="L9017" s="2">
        <f t="shared" si="7784"/>
        <v>0</v>
      </c>
      <c r="M9017" s="2"/>
      <c r="N9017" s="2"/>
      <c r="O9017" s="2"/>
      <c r="P9017" s="2">
        <f t="shared" si="7786"/>
        <v>0</v>
      </c>
      <c r="Q9017" s="2" t="str">
        <f t="shared" si="7773"/>
        <v>-</v>
      </c>
    </row>
    <row r="9018" spans="1:17">
      <c r="A9018" s="12" t="s">
        <v>2624</v>
      </c>
      <c r="B9018" s="12" t="s">
        <v>129</v>
      </c>
      <c r="C9018" s="12" t="s">
        <v>1170</v>
      </c>
      <c r="D9018" s="12" t="s">
        <v>2952</v>
      </c>
      <c r="E9018" s="11">
        <v>6137</v>
      </c>
      <c r="F9018" s="12"/>
      <c r="G9018" s="84" t="s">
        <v>3110</v>
      </c>
      <c r="H9018" s="13" t="s">
        <v>24</v>
      </c>
      <c r="I9018" s="2">
        <v>62700</v>
      </c>
      <c r="J9018" s="2">
        <v>13500</v>
      </c>
      <c r="K9018" s="2">
        <v>12500</v>
      </c>
      <c r="L9018" s="2">
        <f t="shared" si="7784"/>
        <v>1000</v>
      </c>
      <c r="M9018" s="2">
        <v>1000</v>
      </c>
      <c r="N9018" s="2"/>
      <c r="O9018" s="2"/>
      <c r="P9018" s="2">
        <f t="shared" si="7786"/>
        <v>13500</v>
      </c>
      <c r="Q9018" s="2">
        <f t="shared" si="7773"/>
        <v>100</v>
      </c>
    </row>
    <row r="9019" spans="1:17">
      <c r="A9019" s="12" t="s">
        <v>2624</v>
      </c>
      <c r="B9019" s="12" t="s">
        <v>129</v>
      </c>
      <c r="C9019" s="12" t="s">
        <v>1170</v>
      </c>
      <c r="D9019" s="12" t="s">
        <v>2952</v>
      </c>
      <c r="E9019" s="11">
        <v>6138</v>
      </c>
      <c r="F9019" s="12"/>
      <c r="G9019" s="84" t="s">
        <v>3110</v>
      </c>
      <c r="H9019" s="13" t="s">
        <v>25</v>
      </c>
      <c r="I9019" s="2">
        <v>8000</v>
      </c>
      <c r="J9019" s="2">
        <v>0</v>
      </c>
      <c r="K9019" s="2">
        <v>0</v>
      </c>
      <c r="L9019" s="2">
        <f t="shared" si="7784"/>
        <v>0</v>
      </c>
      <c r="M9019" s="2"/>
      <c r="N9019" s="2"/>
      <c r="O9019" s="2"/>
      <c r="P9019" s="2">
        <f t="shared" si="7786"/>
        <v>0</v>
      </c>
      <c r="Q9019" s="2" t="str">
        <f t="shared" si="7773"/>
        <v>-</v>
      </c>
    </row>
    <row r="9020" spans="1:17">
      <c r="A9020" s="17" t="s">
        <v>2624</v>
      </c>
      <c r="B9020" s="17" t="s">
        <v>129</v>
      </c>
      <c r="C9020" s="17" t="s">
        <v>1170</v>
      </c>
      <c r="D9020" s="17" t="s">
        <v>2952</v>
      </c>
      <c r="E9020" s="17" t="s">
        <v>99</v>
      </c>
      <c r="F9020" s="12" t="s">
        <v>0</v>
      </c>
      <c r="G9020" s="84" t="s">
        <v>0</v>
      </c>
      <c r="H9020" s="18" t="s">
        <v>26</v>
      </c>
      <c r="I9020" s="3">
        <v>116012</v>
      </c>
      <c r="J9020" s="3">
        <f t="shared" ref="J9020:K9020" si="7796">SUM(J9021:J9023)</f>
        <v>27612</v>
      </c>
      <c r="K9020" s="3">
        <f t="shared" si="7796"/>
        <v>23025</v>
      </c>
      <c r="L9020" s="3">
        <f t="shared" si="7784"/>
        <v>1122</v>
      </c>
      <c r="M9020" s="3">
        <f t="shared" ref="M9020:O9020" si="7797">SUM(M9021:M9023)</f>
        <v>400</v>
      </c>
      <c r="N9020" s="3">
        <f t="shared" si="7797"/>
        <v>400</v>
      </c>
      <c r="O9020" s="3">
        <f t="shared" si="7797"/>
        <v>322</v>
      </c>
      <c r="P9020" s="3">
        <f t="shared" si="7786"/>
        <v>24147</v>
      </c>
      <c r="Q9020" s="3">
        <f t="shared" si="7773"/>
        <v>87.451108213820078</v>
      </c>
    </row>
    <row r="9021" spans="1:17">
      <c r="A9021" s="12" t="s">
        <v>2624</v>
      </c>
      <c r="B9021" s="12" t="s">
        <v>129</v>
      </c>
      <c r="C9021" s="12" t="s">
        <v>1170</v>
      </c>
      <c r="D9021" s="12" t="s">
        <v>2952</v>
      </c>
      <c r="E9021" s="11">
        <v>6139</v>
      </c>
      <c r="F9021" s="12"/>
      <c r="G9021" s="84" t="s">
        <v>3110</v>
      </c>
      <c r="H9021" s="13" t="s">
        <v>26</v>
      </c>
      <c r="I9021" s="2">
        <v>105400</v>
      </c>
      <c r="J9021" s="2">
        <v>20500</v>
      </c>
      <c r="K9021" s="2">
        <v>20500</v>
      </c>
      <c r="L9021" s="2">
        <f t="shared" si="7784"/>
        <v>0</v>
      </c>
      <c r="M9021" s="2"/>
      <c r="N9021" s="2"/>
      <c r="O9021" s="2"/>
      <c r="P9021" s="2">
        <f t="shared" si="7786"/>
        <v>20500</v>
      </c>
      <c r="Q9021" s="2">
        <f t="shared" si="7773"/>
        <v>100</v>
      </c>
    </row>
    <row r="9022" spans="1:17">
      <c r="A9022" s="12" t="s">
        <v>2624</v>
      </c>
      <c r="B9022" s="12" t="s">
        <v>129</v>
      </c>
      <c r="C9022" s="12" t="s">
        <v>1170</v>
      </c>
      <c r="D9022" s="12" t="s">
        <v>2952</v>
      </c>
      <c r="E9022" s="11">
        <v>6139</v>
      </c>
      <c r="F9022" s="12" t="s">
        <v>2959</v>
      </c>
      <c r="G9022" s="84" t="s">
        <v>3110</v>
      </c>
      <c r="H9022" s="13" t="s">
        <v>108</v>
      </c>
      <c r="I9022" s="2">
        <v>6647</v>
      </c>
      <c r="J9022" s="2">
        <v>3647</v>
      </c>
      <c r="K9022" s="2">
        <v>2525</v>
      </c>
      <c r="L9022" s="2">
        <f t="shared" si="7784"/>
        <v>1122</v>
      </c>
      <c r="M9022" s="2">
        <v>400</v>
      </c>
      <c r="N9022" s="2">
        <v>400</v>
      </c>
      <c r="O9022" s="2">
        <v>322</v>
      </c>
      <c r="P9022" s="2">
        <f t="shared" si="7786"/>
        <v>3647</v>
      </c>
      <c r="Q9022" s="2">
        <f t="shared" si="7773"/>
        <v>100</v>
      </c>
    </row>
    <row r="9023" spans="1:17" ht="22.5">
      <c r="A9023" s="12" t="s">
        <v>2624</v>
      </c>
      <c r="B9023" s="12" t="s">
        <v>129</v>
      </c>
      <c r="C9023" s="12" t="s">
        <v>1170</v>
      </c>
      <c r="D9023" s="12" t="s">
        <v>2952</v>
      </c>
      <c r="E9023" s="11">
        <v>6139</v>
      </c>
      <c r="F9023" s="12" t="s">
        <v>2960</v>
      </c>
      <c r="G9023" s="84" t="s">
        <v>3110</v>
      </c>
      <c r="H9023" s="13" t="s">
        <v>114</v>
      </c>
      <c r="I9023" s="2">
        <v>3965</v>
      </c>
      <c r="J9023" s="2">
        <v>3465</v>
      </c>
      <c r="K9023" s="2">
        <v>0</v>
      </c>
      <c r="L9023" s="2">
        <f t="shared" si="7784"/>
        <v>0</v>
      </c>
      <c r="M9023" s="2"/>
      <c r="N9023" s="2"/>
      <c r="O9023" s="2"/>
      <c r="P9023" s="2">
        <f t="shared" si="7786"/>
        <v>0</v>
      </c>
      <c r="Q9023" s="2">
        <f t="shared" si="7773"/>
        <v>0</v>
      </c>
    </row>
    <row r="9024" spans="1:17" ht="17.25" customHeight="1">
      <c r="A9024" s="17" t="s">
        <v>0</v>
      </c>
      <c r="B9024" s="17" t="s">
        <v>0</v>
      </c>
      <c r="C9024" s="17" t="s">
        <v>0</v>
      </c>
      <c r="D9024" s="18" t="s">
        <v>0</v>
      </c>
      <c r="E9024" s="18" t="s">
        <v>0</v>
      </c>
      <c r="F9024" s="18" t="s">
        <v>0</v>
      </c>
      <c r="G9024" s="81" t="s">
        <v>0</v>
      </c>
      <c r="H9024" s="24" t="s">
        <v>36</v>
      </c>
      <c r="I9024" s="29">
        <v>300</v>
      </c>
      <c r="J9024" s="29">
        <f t="shared" ref="J9024:K9024" si="7798">SUM(J9025)</f>
        <v>0</v>
      </c>
      <c r="K9024" s="29">
        <f t="shared" si="7798"/>
        <v>0</v>
      </c>
      <c r="L9024" s="29">
        <f t="shared" si="7784"/>
        <v>0</v>
      </c>
      <c r="M9024" s="29">
        <f t="shared" ref="M9024:O9024" si="7799">SUM(M9025)</f>
        <v>0</v>
      </c>
      <c r="N9024" s="29">
        <f t="shared" si="7799"/>
        <v>0</v>
      </c>
      <c r="O9024" s="29">
        <f t="shared" si="7799"/>
        <v>0</v>
      </c>
      <c r="P9024" s="29">
        <f t="shared" si="7786"/>
        <v>0</v>
      </c>
      <c r="Q9024" s="29" t="str">
        <f t="shared" si="7773"/>
        <v>-</v>
      </c>
    </row>
    <row r="9025" spans="1:17">
      <c r="A9025" s="12" t="s">
        <v>2624</v>
      </c>
      <c r="B9025" s="12" t="s">
        <v>129</v>
      </c>
      <c r="C9025" s="12" t="s">
        <v>1170</v>
      </c>
      <c r="D9025" s="12" t="s">
        <v>2952</v>
      </c>
      <c r="E9025" s="18" t="s">
        <v>28</v>
      </c>
      <c r="F9025" s="18" t="s">
        <v>0</v>
      </c>
      <c r="G9025" s="81" t="s">
        <v>0</v>
      </c>
      <c r="H9025" s="18" t="s">
        <v>29</v>
      </c>
      <c r="I9025" s="3">
        <v>300</v>
      </c>
      <c r="J9025" s="3">
        <f t="shared" ref="J9025" si="7800">SUM(J9026:J9028)</f>
        <v>0</v>
      </c>
      <c r="K9025" s="3">
        <f t="shared" ref="K9025" si="7801">SUM(K9026:K9028)</f>
        <v>0</v>
      </c>
      <c r="L9025" s="3">
        <f t="shared" si="7784"/>
        <v>0</v>
      </c>
      <c r="M9025" s="3">
        <f t="shared" ref="M9025:O9025" si="7802">SUM(M9026:M9028)</f>
        <v>0</v>
      </c>
      <c r="N9025" s="3">
        <f t="shared" si="7802"/>
        <v>0</v>
      </c>
      <c r="O9025" s="3">
        <f t="shared" si="7802"/>
        <v>0</v>
      </c>
      <c r="P9025" s="3">
        <f t="shared" si="7786"/>
        <v>0</v>
      </c>
      <c r="Q9025" s="3" t="str">
        <f t="shared" si="7773"/>
        <v>-</v>
      </c>
    </row>
    <row r="9026" spans="1:17">
      <c r="A9026" s="12" t="s">
        <v>2624</v>
      </c>
      <c r="B9026" s="12" t="s">
        <v>129</v>
      </c>
      <c r="C9026" s="12" t="s">
        <v>1170</v>
      </c>
      <c r="D9026" s="12" t="s">
        <v>2952</v>
      </c>
      <c r="E9026" s="11">
        <v>6142</v>
      </c>
      <c r="F9026" s="12"/>
      <c r="G9026" s="84" t="s">
        <v>3110</v>
      </c>
      <c r="H9026" s="13" t="s">
        <v>31</v>
      </c>
      <c r="I9026" s="2">
        <v>100</v>
      </c>
      <c r="J9026" s="2">
        <v>0</v>
      </c>
      <c r="K9026" s="2">
        <v>0</v>
      </c>
      <c r="L9026" s="2">
        <f t="shared" si="7784"/>
        <v>0</v>
      </c>
      <c r="M9026" s="2"/>
      <c r="N9026" s="2"/>
      <c r="O9026" s="2"/>
      <c r="P9026" s="2">
        <f t="shared" si="7786"/>
        <v>0</v>
      </c>
      <c r="Q9026" s="2" t="str">
        <f t="shared" si="7773"/>
        <v>-</v>
      </c>
    </row>
    <row r="9027" spans="1:17">
      <c r="A9027" s="12" t="s">
        <v>2624</v>
      </c>
      <c r="B9027" s="12" t="s">
        <v>129</v>
      </c>
      <c r="C9027" s="12" t="s">
        <v>1170</v>
      </c>
      <c r="D9027" s="12" t="s">
        <v>2952</v>
      </c>
      <c r="E9027" s="11">
        <v>6143</v>
      </c>
      <c r="F9027" s="12"/>
      <c r="G9027" s="84" t="s">
        <v>3110</v>
      </c>
      <c r="H9027" s="13" t="s">
        <v>32</v>
      </c>
      <c r="I9027" s="2">
        <v>100</v>
      </c>
      <c r="J9027" s="2">
        <v>0</v>
      </c>
      <c r="K9027" s="2">
        <v>0</v>
      </c>
      <c r="L9027" s="2">
        <f t="shared" si="7784"/>
        <v>0</v>
      </c>
      <c r="M9027" s="2"/>
      <c r="N9027" s="2"/>
      <c r="O9027" s="2"/>
      <c r="P9027" s="2">
        <f t="shared" si="7786"/>
        <v>0</v>
      </c>
      <c r="Q9027" s="2" t="str">
        <f t="shared" si="7773"/>
        <v>-</v>
      </c>
    </row>
    <row r="9028" spans="1:17">
      <c r="A9028" s="12" t="s">
        <v>2624</v>
      </c>
      <c r="B9028" s="12" t="s">
        <v>129</v>
      </c>
      <c r="C9028" s="12" t="s">
        <v>1170</v>
      </c>
      <c r="D9028" s="12" t="s">
        <v>2952</v>
      </c>
      <c r="E9028" s="11">
        <v>6148</v>
      </c>
      <c r="F9028" s="12"/>
      <c r="G9028" s="84" t="s">
        <v>3110</v>
      </c>
      <c r="H9028" s="13" t="s">
        <v>35</v>
      </c>
      <c r="I9028" s="2">
        <v>100</v>
      </c>
      <c r="J9028" s="2">
        <v>0</v>
      </c>
      <c r="K9028" s="2">
        <v>0</v>
      </c>
      <c r="L9028" s="2">
        <f t="shared" si="7784"/>
        <v>0</v>
      </c>
      <c r="M9028" s="2"/>
      <c r="N9028" s="2"/>
      <c r="O9028" s="2"/>
      <c r="P9028" s="2">
        <f t="shared" si="7786"/>
        <v>0</v>
      </c>
      <c r="Q9028" s="2" t="str">
        <f t="shared" si="7773"/>
        <v>-</v>
      </c>
    </row>
    <row r="9029" spans="1:17" ht="15" customHeight="1">
      <c r="A9029" s="17" t="s">
        <v>0</v>
      </c>
      <c r="B9029" s="17" t="s">
        <v>0</v>
      </c>
      <c r="C9029" s="17" t="s">
        <v>0</v>
      </c>
      <c r="D9029" s="18" t="s">
        <v>0</v>
      </c>
      <c r="E9029" s="18" t="s">
        <v>0</v>
      </c>
      <c r="F9029" s="18" t="s">
        <v>0</v>
      </c>
      <c r="G9029" s="81" t="s">
        <v>0</v>
      </c>
      <c r="H9029" s="24" t="s">
        <v>49</v>
      </c>
      <c r="I9029" s="29">
        <v>100</v>
      </c>
      <c r="J9029" s="29">
        <f t="shared" ref="J9029:K9030" si="7803">SUM(J9030)</f>
        <v>0</v>
      </c>
      <c r="K9029" s="29">
        <f t="shared" si="7803"/>
        <v>0</v>
      </c>
      <c r="L9029" s="29">
        <f t="shared" si="7784"/>
        <v>0</v>
      </c>
      <c r="M9029" s="29">
        <f t="shared" ref="M9029:O9030" si="7804">SUM(M9030)</f>
        <v>0</v>
      </c>
      <c r="N9029" s="29">
        <f t="shared" si="7804"/>
        <v>0</v>
      </c>
      <c r="O9029" s="29">
        <f t="shared" si="7804"/>
        <v>0</v>
      </c>
      <c r="P9029" s="29">
        <f t="shared" si="7786"/>
        <v>0</v>
      </c>
      <c r="Q9029" s="29" t="str">
        <f t="shared" si="7773"/>
        <v>-</v>
      </c>
    </row>
    <row r="9030" spans="1:17">
      <c r="A9030" s="12" t="s">
        <v>2624</v>
      </c>
      <c r="B9030" s="12" t="s">
        <v>129</v>
      </c>
      <c r="C9030" s="12" t="s">
        <v>1170</v>
      </c>
      <c r="D9030" s="12" t="s">
        <v>2952</v>
      </c>
      <c r="E9030" s="18" t="s">
        <v>44</v>
      </c>
      <c r="F9030" s="18" t="s">
        <v>0</v>
      </c>
      <c r="G9030" s="81" t="s">
        <v>0</v>
      </c>
      <c r="H9030" s="18" t="s">
        <v>45</v>
      </c>
      <c r="I9030" s="3">
        <v>100</v>
      </c>
      <c r="J9030" s="3">
        <f t="shared" si="7803"/>
        <v>0</v>
      </c>
      <c r="K9030" s="3">
        <f t="shared" si="7803"/>
        <v>0</v>
      </c>
      <c r="L9030" s="3">
        <f t="shared" si="7784"/>
        <v>0</v>
      </c>
      <c r="M9030" s="3">
        <f t="shared" si="7804"/>
        <v>0</v>
      </c>
      <c r="N9030" s="3">
        <f t="shared" si="7804"/>
        <v>0</v>
      </c>
      <c r="O9030" s="3">
        <f t="shared" si="7804"/>
        <v>0</v>
      </c>
      <c r="P9030" s="3">
        <f t="shared" si="7786"/>
        <v>0</v>
      </c>
      <c r="Q9030" s="3" t="str">
        <f t="shared" si="7773"/>
        <v>-</v>
      </c>
    </row>
    <row r="9031" spans="1:17">
      <c r="A9031" s="12" t="s">
        <v>2624</v>
      </c>
      <c r="B9031" s="12" t="s">
        <v>129</v>
      </c>
      <c r="C9031" s="12" t="s">
        <v>1170</v>
      </c>
      <c r="D9031" s="12" t="s">
        <v>2952</v>
      </c>
      <c r="E9031" s="11">
        <v>6163</v>
      </c>
      <c r="F9031" s="12"/>
      <c r="G9031" s="84" t="s">
        <v>3110</v>
      </c>
      <c r="H9031" s="13" t="s">
        <v>48</v>
      </c>
      <c r="I9031" s="2">
        <v>100</v>
      </c>
      <c r="J9031" s="2">
        <v>0</v>
      </c>
      <c r="K9031" s="2">
        <v>0</v>
      </c>
      <c r="L9031" s="2">
        <f t="shared" si="7784"/>
        <v>0</v>
      </c>
      <c r="M9031" s="2"/>
      <c r="N9031" s="2"/>
      <c r="O9031" s="2"/>
      <c r="P9031" s="2">
        <f t="shared" si="7786"/>
        <v>0</v>
      </c>
      <c r="Q9031" s="2" t="str">
        <f t="shared" si="7773"/>
        <v>-</v>
      </c>
    </row>
    <row r="9032" spans="1:17" ht="22.5">
      <c r="A9032" s="17" t="s">
        <v>0</v>
      </c>
      <c r="B9032" s="17" t="s">
        <v>0</v>
      </c>
      <c r="C9032" s="17" t="s">
        <v>0</v>
      </c>
      <c r="D9032" s="18" t="s">
        <v>0</v>
      </c>
      <c r="E9032" s="18" t="s">
        <v>0</v>
      </c>
      <c r="F9032" s="18" t="s">
        <v>0</v>
      </c>
      <c r="G9032" s="81" t="s">
        <v>0</v>
      </c>
      <c r="H9032" s="24" t="s">
        <v>58</v>
      </c>
      <c r="I9032" s="29">
        <v>149200</v>
      </c>
      <c r="J9032" s="29">
        <f t="shared" ref="J9032:K9032" si="7805">SUM(J9033)</f>
        <v>0</v>
      </c>
      <c r="K9032" s="29">
        <f t="shared" si="7805"/>
        <v>0</v>
      </c>
      <c r="L9032" s="29">
        <f t="shared" si="7784"/>
        <v>0</v>
      </c>
      <c r="M9032" s="29">
        <f t="shared" ref="M9032:O9032" si="7806">SUM(M9033)</f>
        <v>0</v>
      </c>
      <c r="N9032" s="29">
        <f t="shared" si="7806"/>
        <v>0</v>
      </c>
      <c r="O9032" s="29">
        <f t="shared" si="7806"/>
        <v>0</v>
      </c>
      <c r="P9032" s="29">
        <f t="shared" si="7786"/>
        <v>0</v>
      </c>
      <c r="Q9032" s="29" t="str">
        <f t="shared" si="7773"/>
        <v>-</v>
      </c>
    </row>
    <row r="9033" spans="1:17">
      <c r="A9033" s="12" t="s">
        <v>2624</v>
      </c>
      <c r="B9033" s="12" t="s">
        <v>129</v>
      </c>
      <c r="C9033" s="12" t="s">
        <v>1170</v>
      </c>
      <c r="D9033" s="12" t="s">
        <v>2952</v>
      </c>
      <c r="E9033" s="18" t="s">
        <v>50</v>
      </c>
      <c r="F9033" s="18" t="s">
        <v>0</v>
      </c>
      <c r="G9033" s="81" t="s">
        <v>0</v>
      </c>
      <c r="H9033" s="18" t="s">
        <v>51</v>
      </c>
      <c r="I9033" s="3">
        <v>149200</v>
      </c>
      <c r="J9033" s="3">
        <f t="shared" ref="J9033" si="7807">SUM(J9034:J9036)</f>
        <v>0</v>
      </c>
      <c r="K9033" s="3">
        <f t="shared" ref="K9033" si="7808">SUM(K9034:K9036)</f>
        <v>0</v>
      </c>
      <c r="L9033" s="3">
        <f t="shared" si="7784"/>
        <v>0</v>
      </c>
      <c r="M9033" s="3">
        <f t="shared" ref="M9033:O9033" si="7809">SUM(M9034:M9036)</f>
        <v>0</v>
      </c>
      <c r="N9033" s="3">
        <f t="shared" si="7809"/>
        <v>0</v>
      </c>
      <c r="O9033" s="3">
        <f t="shared" si="7809"/>
        <v>0</v>
      </c>
      <c r="P9033" s="3">
        <f t="shared" si="7786"/>
        <v>0</v>
      </c>
      <c r="Q9033" s="3" t="str">
        <f t="shared" si="7773"/>
        <v>-</v>
      </c>
    </row>
    <row r="9034" spans="1:17">
      <c r="A9034" s="12" t="s">
        <v>2624</v>
      </c>
      <c r="B9034" s="12" t="s">
        <v>129</v>
      </c>
      <c r="C9034" s="12" t="s">
        <v>1170</v>
      </c>
      <c r="D9034" s="12" t="s">
        <v>2952</v>
      </c>
      <c r="E9034" s="11">
        <v>8213</v>
      </c>
      <c r="F9034" s="12"/>
      <c r="G9034" s="84" t="s">
        <v>3110</v>
      </c>
      <c r="H9034" s="13" t="s">
        <v>54</v>
      </c>
      <c r="I9034" s="2">
        <v>149000</v>
      </c>
      <c r="J9034" s="2">
        <v>0</v>
      </c>
      <c r="K9034" s="2">
        <v>0</v>
      </c>
      <c r="L9034" s="2">
        <f t="shared" si="7784"/>
        <v>0</v>
      </c>
      <c r="M9034" s="2"/>
      <c r="N9034" s="2"/>
      <c r="O9034" s="2"/>
      <c r="P9034" s="2">
        <f t="shared" si="7786"/>
        <v>0</v>
      </c>
      <c r="Q9034" s="2" t="str">
        <f t="shared" si="7773"/>
        <v>-</v>
      </c>
    </row>
    <row r="9035" spans="1:17">
      <c r="A9035" s="12" t="s">
        <v>2624</v>
      </c>
      <c r="B9035" s="12" t="s">
        <v>129</v>
      </c>
      <c r="C9035" s="12" t="s">
        <v>1170</v>
      </c>
      <c r="D9035" s="12" t="s">
        <v>2952</v>
      </c>
      <c r="E9035" s="11">
        <v>8215</v>
      </c>
      <c r="F9035" s="12"/>
      <c r="G9035" s="84" t="s">
        <v>3110</v>
      </c>
      <c r="H9035" s="13" t="s">
        <v>56</v>
      </c>
      <c r="I9035" s="2">
        <v>100</v>
      </c>
      <c r="J9035" s="2">
        <v>0</v>
      </c>
      <c r="K9035" s="2">
        <v>0</v>
      </c>
      <c r="L9035" s="2">
        <f t="shared" si="7784"/>
        <v>0</v>
      </c>
      <c r="M9035" s="2"/>
      <c r="N9035" s="2"/>
      <c r="O9035" s="2"/>
      <c r="P9035" s="2">
        <f t="shared" si="7786"/>
        <v>0</v>
      </c>
      <c r="Q9035" s="2" t="str">
        <f t="shared" si="7773"/>
        <v>-</v>
      </c>
    </row>
    <row r="9036" spans="1:17">
      <c r="A9036" s="12" t="s">
        <v>2624</v>
      </c>
      <c r="B9036" s="12" t="s">
        <v>129</v>
      </c>
      <c r="C9036" s="12" t="s">
        <v>1170</v>
      </c>
      <c r="D9036" s="12" t="s">
        <v>2952</v>
      </c>
      <c r="E9036" s="11">
        <v>8216</v>
      </c>
      <c r="F9036" s="12"/>
      <c r="G9036" s="84" t="s">
        <v>3110</v>
      </c>
      <c r="H9036" s="13" t="s">
        <v>57</v>
      </c>
      <c r="I9036" s="2">
        <v>100</v>
      </c>
      <c r="J9036" s="2">
        <v>0</v>
      </c>
      <c r="K9036" s="2">
        <v>0</v>
      </c>
      <c r="L9036" s="2">
        <f t="shared" si="7784"/>
        <v>0</v>
      </c>
      <c r="M9036" s="2"/>
      <c r="N9036" s="2"/>
      <c r="O9036" s="2"/>
      <c r="P9036" s="2">
        <f t="shared" si="7786"/>
        <v>0</v>
      </c>
      <c r="Q9036" s="2" t="str">
        <f t="shared" si="7773"/>
        <v>-</v>
      </c>
    </row>
    <row r="9037" spans="1:17" ht="22.5">
      <c r="A9037" s="17" t="s">
        <v>0</v>
      </c>
      <c r="B9037" s="17" t="s">
        <v>0</v>
      </c>
      <c r="C9037" s="17" t="s">
        <v>0</v>
      </c>
      <c r="D9037" s="18" t="s">
        <v>0</v>
      </c>
      <c r="E9037" s="18" t="s">
        <v>0</v>
      </c>
      <c r="F9037" s="18" t="s">
        <v>0</v>
      </c>
      <c r="G9037" s="81" t="s">
        <v>0</v>
      </c>
      <c r="H9037" s="24" t="s">
        <v>67</v>
      </c>
      <c r="I9037" s="29">
        <v>100</v>
      </c>
      <c r="J9037" s="29">
        <f t="shared" ref="J9037:K9038" si="7810">SUM(J9038)</f>
        <v>0</v>
      </c>
      <c r="K9037" s="29">
        <f t="shared" si="7810"/>
        <v>0</v>
      </c>
      <c r="L9037" s="29">
        <f t="shared" si="7784"/>
        <v>0</v>
      </c>
      <c r="M9037" s="29">
        <f t="shared" ref="M9037:O9038" si="7811">SUM(M9038)</f>
        <v>0</v>
      </c>
      <c r="N9037" s="29">
        <f t="shared" si="7811"/>
        <v>0</v>
      </c>
      <c r="O9037" s="29">
        <f t="shared" si="7811"/>
        <v>0</v>
      </c>
      <c r="P9037" s="29">
        <f t="shared" si="7786"/>
        <v>0</v>
      </c>
      <c r="Q9037" s="29" t="str">
        <f t="shared" si="7773"/>
        <v>-</v>
      </c>
    </row>
    <row r="9038" spans="1:17">
      <c r="A9038" s="12" t="s">
        <v>2624</v>
      </c>
      <c r="B9038" s="12" t="s">
        <v>129</v>
      </c>
      <c r="C9038" s="12" t="s">
        <v>1170</v>
      </c>
      <c r="D9038" s="12" t="s">
        <v>2952</v>
      </c>
      <c r="E9038" s="18" t="s">
        <v>63</v>
      </c>
      <c r="F9038" s="18" t="s">
        <v>0</v>
      </c>
      <c r="G9038" s="81" t="s">
        <v>0</v>
      </c>
      <c r="H9038" s="18" t="s">
        <v>64</v>
      </c>
      <c r="I9038" s="3">
        <v>100</v>
      </c>
      <c r="J9038" s="3">
        <f t="shared" si="7810"/>
        <v>0</v>
      </c>
      <c r="K9038" s="3">
        <f t="shared" si="7810"/>
        <v>0</v>
      </c>
      <c r="L9038" s="3">
        <f t="shared" si="7784"/>
        <v>0</v>
      </c>
      <c r="M9038" s="3">
        <f t="shared" si="7811"/>
        <v>0</v>
      </c>
      <c r="N9038" s="3">
        <f t="shared" si="7811"/>
        <v>0</v>
      </c>
      <c r="O9038" s="3">
        <f t="shared" si="7811"/>
        <v>0</v>
      </c>
      <c r="P9038" s="3">
        <f t="shared" si="7786"/>
        <v>0</v>
      </c>
      <c r="Q9038" s="3" t="str">
        <f t="shared" si="7773"/>
        <v>-</v>
      </c>
    </row>
    <row r="9039" spans="1:17">
      <c r="A9039" s="12" t="s">
        <v>2624</v>
      </c>
      <c r="B9039" s="12" t="s">
        <v>129</v>
      </c>
      <c r="C9039" s="12" t="s">
        <v>1170</v>
      </c>
      <c r="D9039" s="12" t="s">
        <v>2952</v>
      </c>
      <c r="E9039" s="11">
        <v>8233</v>
      </c>
      <c r="F9039" s="12"/>
      <c r="G9039" s="84" t="s">
        <v>3110</v>
      </c>
      <c r="H9039" s="13" t="s">
        <v>66</v>
      </c>
      <c r="I9039" s="2">
        <v>100</v>
      </c>
      <c r="J9039" s="2">
        <v>0</v>
      </c>
      <c r="K9039" s="2">
        <v>0</v>
      </c>
      <c r="L9039" s="2">
        <f t="shared" si="7784"/>
        <v>0</v>
      </c>
      <c r="M9039" s="2"/>
      <c r="N9039" s="2"/>
      <c r="O9039" s="2"/>
      <c r="P9039" s="2">
        <f t="shared" si="7786"/>
        <v>0</v>
      </c>
      <c r="Q9039" s="2" t="str">
        <f t="shared" si="7773"/>
        <v>-</v>
      </c>
    </row>
    <row r="9040" spans="1:17" ht="22.5">
      <c r="A9040" s="13" t="s">
        <v>0</v>
      </c>
      <c r="B9040" s="13" t="s">
        <v>0</v>
      </c>
      <c r="C9040" s="13" t="s">
        <v>0</v>
      </c>
      <c r="D9040" s="13" t="s">
        <v>0</v>
      </c>
      <c r="E9040" s="13" t="s">
        <v>0</v>
      </c>
      <c r="F9040" s="13" t="s">
        <v>0</v>
      </c>
      <c r="G9040" s="84" t="s">
        <v>0</v>
      </c>
      <c r="H9040" s="24" t="s">
        <v>2961</v>
      </c>
      <c r="I9040" s="29">
        <v>2262893</v>
      </c>
      <c r="J9040" s="29">
        <f t="shared" ref="J9040:K9040" si="7812">SUM(J9037,J9032,J9029,J9024,J9000)</f>
        <v>1713543</v>
      </c>
      <c r="K9040" s="29">
        <f t="shared" si="7812"/>
        <v>965822</v>
      </c>
      <c r="L9040" s="29">
        <f t="shared" si="7784"/>
        <v>474872</v>
      </c>
      <c r="M9040" s="29">
        <f t="shared" ref="M9040:O9040" si="7813">SUM(M9037,M9032,M9029,M9024,M9000)</f>
        <v>159800</v>
      </c>
      <c r="N9040" s="29">
        <f t="shared" si="7813"/>
        <v>157800</v>
      </c>
      <c r="O9040" s="29">
        <f t="shared" si="7813"/>
        <v>157272</v>
      </c>
      <c r="P9040" s="29">
        <f t="shared" si="7786"/>
        <v>1440694</v>
      </c>
      <c r="Q9040" s="29">
        <f t="shared" si="7773"/>
        <v>84.076909654441124</v>
      </c>
    </row>
    <row r="9041" spans="1:17" ht="15.75" thickBot="1">
      <c r="A9041" s="13" t="s">
        <v>0</v>
      </c>
      <c r="B9041" s="13" t="s">
        <v>0</v>
      </c>
      <c r="C9041" s="13" t="s">
        <v>0</v>
      </c>
      <c r="D9041" s="13" t="s">
        <v>0</v>
      </c>
      <c r="E9041" s="13" t="s">
        <v>0</v>
      </c>
      <c r="F9041" s="13" t="s">
        <v>0</v>
      </c>
      <c r="G9041" s="84" t="s">
        <v>0</v>
      </c>
      <c r="H9041" s="18" t="s">
        <v>125</v>
      </c>
      <c r="I9041" s="3">
        <v>32</v>
      </c>
      <c r="J9041" s="3">
        <v>32</v>
      </c>
      <c r="K9041" s="3">
        <v>0</v>
      </c>
      <c r="L9041" s="3">
        <f t="shared" si="7784"/>
        <v>0</v>
      </c>
      <c r="M9041" s="3"/>
      <c r="N9041" s="3"/>
      <c r="O9041" s="3"/>
      <c r="P9041" s="3">
        <f t="shared" si="7786"/>
        <v>0</v>
      </c>
      <c r="Q9041" s="3">
        <f t="shared" si="7773"/>
        <v>0</v>
      </c>
    </row>
    <row r="9042" spans="1:17" ht="45.75" thickBot="1">
      <c r="A9042" s="109" t="s">
        <v>0</v>
      </c>
      <c r="B9042" s="109" t="s">
        <v>0</v>
      </c>
      <c r="C9042" s="109" t="s">
        <v>0</v>
      </c>
      <c r="D9042" s="109" t="s">
        <v>0</v>
      </c>
      <c r="E9042" s="109" t="s">
        <v>0</v>
      </c>
      <c r="F9042" s="109" t="s">
        <v>0</v>
      </c>
      <c r="G9042" s="121" t="s">
        <v>0</v>
      </c>
      <c r="H9042" s="1" t="s">
        <v>126</v>
      </c>
      <c r="I9042" s="1" t="s">
        <v>3016</v>
      </c>
      <c r="J9042" s="1" t="s">
        <v>3199</v>
      </c>
      <c r="K9042" s="1" t="s">
        <v>3198</v>
      </c>
      <c r="L9042" s="1" t="s">
        <v>3191</v>
      </c>
      <c r="M9042" s="1" t="s">
        <v>3193</v>
      </c>
      <c r="N9042" s="1" t="s">
        <v>3194</v>
      </c>
      <c r="O9042" s="1" t="s">
        <v>3195</v>
      </c>
      <c r="P9042" s="1" t="s">
        <v>3192</v>
      </c>
      <c r="Q9042" s="1" t="s">
        <v>3185</v>
      </c>
    </row>
    <row r="9043" spans="1:17">
      <c r="A9043" s="110"/>
      <c r="B9043" s="110"/>
      <c r="C9043" s="110"/>
      <c r="D9043" s="110"/>
      <c r="E9043" s="110"/>
      <c r="F9043" s="110"/>
      <c r="G9043" s="122"/>
      <c r="H9043" s="26" t="s">
        <v>0</v>
      </c>
      <c r="I9043" s="28">
        <v>1</v>
      </c>
      <c r="J9043" s="28">
        <v>2</v>
      </c>
      <c r="K9043" s="28">
        <v>3</v>
      </c>
      <c r="L9043" s="28" t="s">
        <v>3186</v>
      </c>
      <c r="M9043" s="28">
        <v>5</v>
      </c>
      <c r="N9043" s="28">
        <v>6</v>
      </c>
      <c r="O9043" s="28">
        <v>7</v>
      </c>
      <c r="P9043" s="28" t="s">
        <v>3187</v>
      </c>
      <c r="Q9043" s="28">
        <v>9</v>
      </c>
    </row>
    <row r="9044" spans="1:17">
      <c r="A9044" s="110"/>
      <c r="B9044" s="110"/>
      <c r="C9044" s="110"/>
      <c r="D9044" s="110"/>
      <c r="E9044" s="110"/>
      <c r="F9044" s="110"/>
      <c r="G9044" s="122"/>
      <c r="H9044" s="8" t="s">
        <v>2657</v>
      </c>
      <c r="I9044" s="9">
        <v>2262893</v>
      </c>
      <c r="J9044" s="9">
        <f t="shared" ref="J9044" si="7814">SUM(J9040)</f>
        <v>1713543</v>
      </c>
      <c r="K9044" s="9">
        <f t="shared" ref="K9044" si="7815">SUM(K9040)</f>
        <v>965822</v>
      </c>
      <c r="L9044" s="9">
        <f t="shared" ref="L9044:L9045" si="7816">M9044+N9044+O9044</f>
        <v>474872</v>
      </c>
      <c r="M9044" s="9">
        <f t="shared" ref="M9044:O9044" si="7817">SUM(M9040)</f>
        <v>159800</v>
      </c>
      <c r="N9044" s="9">
        <f t="shared" si="7817"/>
        <v>157800</v>
      </c>
      <c r="O9044" s="9">
        <f t="shared" si="7817"/>
        <v>157272</v>
      </c>
      <c r="P9044" s="9">
        <f t="shared" ref="P9044:P9045" si="7818">SUM(K9044+L9044)</f>
        <v>1440694</v>
      </c>
      <c r="Q9044" s="9">
        <f t="shared" si="7773"/>
        <v>84.076909654441124</v>
      </c>
    </row>
    <row r="9045" spans="1:17">
      <c r="A9045" s="110"/>
      <c r="B9045" s="110"/>
      <c r="C9045" s="110"/>
      <c r="D9045" s="110"/>
      <c r="E9045" s="110"/>
      <c r="F9045" s="110"/>
      <c r="G9045" s="122"/>
      <c r="H9045" s="10" t="s">
        <v>68</v>
      </c>
      <c r="I9045" s="9">
        <v>2262893</v>
      </c>
      <c r="J9045" s="9">
        <f t="shared" ref="J9045" si="7819">SUM(J9044)</f>
        <v>1713543</v>
      </c>
      <c r="K9045" s="9">
        <f t="shared" ref="K9045" si="7820">SUM(K9044)</f>
        <v>965822</v>
      </c>
      <c r="L9045" s="9">
        <f t="shared" si="7816"/>
        <v>474872</v>
      </c>
      <c r="M9045" s="9">
        <f t="shared" ref="M9045:O9045" si="7821">SUM(M9044)</f>
        <v>159800</v>
      </c>
      <c r="N9045" s="9">
        <f t="shared" si="7821"/>
        <v>157800</v>
      </c>
      <c r="O9045" s="9">
        <f t="shared" si="7821"/>
        <v>157272</v>
      </c>
      <c r="P9045" s="9">
        <f t="shared" si="7818"/>
        <v>1440694</v>
      </c>
      <c r="Q9045" s="9">
        <f t="shared" si="7773"/>
        <v>84.076909654441124</v>
      </c>
    </row>
    <row r="9046" spans="1:17">
      <c r="A9046" s="111"/>
      <c r="B9046" s="111"/>
      <c r="C9046" s="111"/>
      <c r="D9046" s="111"/>
      <c r="E9046" s="111"/>
      <c r="F9046" s="111"/>
      <c r="G9046" s="123"/>
      <c r="Q9046" t="str">
        <f t="shared" si="7773"/>
        <v>-</v>
      </c>
    </row>
    <row r="9047" spans="1:17" ht="15.75" thickBot="1">
      <c r="A9047" s="13" t="s">
        <v>0</v>
      </c>
      <c r="B9047" s="13" t="s">
        <v>0</v>
      </c>
      <c r="C9047" s="13" t="s">
        <v>0</v>
      </c>
      <c r="D9047" s="13" t="s">
        <v>0</v>
      </c>
      <c r="E9047" s="13" t="s">
        <v>0</v>
      </c>
      <c r="F9047" s="13" t="s">
        <v>0</v>
      </c>
      <c r="G9047" s="84" t="s">
        <v>0</v>
      </c>
      <c r="H9047" s="27" t="s">
        <v>0</v>
      </c>
      <c r="I9047" s="27"/>
      <c r="J9047" s="27"/>
      <c r="K9047" s="27"/>
      <c r="L9047" s="27"/>
      <c r="M9047" s="27"/>
      <c r="N9047" s="27"/>
      <c r="O9047" s="27"/>
      <c r="P9047" s="27"/>
      <c r="Q9047" s="27" t="str">
        <f t="shared" si="7773"/>
        <v>-</v>
      </c>
    </row>
    <row r="9048" spans="1:17" ht="45.75" thickBot="1">
      <c r="A9048" s="1" t="s">
        <v>82</v>
      </c>
      <c r="B9048" s="1" t="s">
        <v>83</v>
      </c>
      <c r="C9048" s="1" t="s">
        <v>84</v>
      </c>
      <c r="D9048" s="19" t="s">
        <v>0</v>
      </c>
      <c r="E9048" s="1" t="s">
        <v>85</v>
      </c>
      <c r="F9048" s="1" t="s">
        <v>86</v>
      </c>
      <c r="G9048" s="82" t="s">
        <v>87</v>
      </c>
      <c r="H9048" s="1" t="s">
        <v>1</v>
      </c>
      <c r="I9048" s="1" t="s">
        <v>3016</v>
      </c>
      <c r="J9048" s="1" t="s">
        <v>3199</v>
      </c>
      <c r="K9048" s="1" t="s">
        <v>3198</v>
      </c>
      <c r="L9048" s="1" t="s">
        <v>3191</v>
      </c>
      <c r="M9048" s="1" t="s">
        <v>3193</v>
      </c>
      <c r="N9048" s="1" t="s">
        <v>3194</v>
      </c>
      <c r="O9048" s="1" t="s">
        <v>3195</v>
      </c>
      <c r="P9048" s="1" t="s">
        <v>3192</v>
      </c>
      <c r="Q9048" s="1" t="s">
        <v>3185</v>
      </c>
    </row>
    <row r="9049" spans="1:17">
      <c r="A9049" s="20" t="s">
        <v>0</v>
      </c>
      <c r="B9049" s="20" t="s">
        <v>0</v>
      </c>
      <c r="C9049" s="20" t="s">
        <v>0</v>
      </c>
      <c r="D9049" s="21" t="s">
        <v>0</v>
      </c>
      <c r="E9049" s="21" t="s">
        <v>0</v>
      </c>
      <c r="F9049" s="22" t="s">
        <v>0</v>
      </c>
      <c r="G9049" s="83" t="s">
        <v>0</v>
      </c>
      <c r="H9049" s="23" t="s">
        <v>0</v>
      </c>
      <c r="I9049" s="28">
        <v>1</v>
      </c>
      <c r="J9049" s="28">
        <v>2</v>
      </c>
      <c r="K9049" s="28">
        <v>3</v>
      </c>
      <c r="L9049" s="28" t="s">
        <v>3186</v>
      </c>
      <c r="M9049" s="28">
        <v>5</v>
      </c>
      <c r="N9049" s="28">
        <v>6</v>
      </c>
      <c r="O9049" s="28">
        <v>7</v>
      </c>
      <c r="P9049" s="28" t="s">
        <v>3187</v>
      </c>
      <c r="Q9049" s="28">
        <v>9</v>
      </c>
    </row>
    <row r="9050" spans="1:17">
      <c r="A9050" s="17" t="s">
        <v>2624</v>
      </c>
      <c r="B9050" s="17" t="s">
        <v>129</v>
      </c>
      <c r="C9050" s="12" t="s">
        <v>1181</v>
      </c>
      <c r="D9050" s="12" t="s">
        <v>2962</v>
      </c>
      <c r="E9050" s="18" t="s">
        <v>0</v>
      </c>
      <c r="F9050" s="18" t="s">
        <v>0</v>
      </c>
      <c r="G9050" s="81" t="s">
        <v>0</v>
      </c>
      <c r="H9050" s="18" t="s">
        <v>2963</v>
      </c>
      <c r="I9050" s="11"/>
      <c r="J9050" s="11"/>
      <c r="K9050" s="11"/>
      <c r="L9050" s="11"/>
      <c r="M9050" s="11"/>
      <c r="N9050" s="11"/>
      <c r="O9050" s="11"/>
      <c r="P9050" s="11"/>
      <c r="Q9050" s="11" t="str">
        <f t="shared" si="7773"/>
        <v>-</v>
      </c>
    </row>
    <row r="9051" spans="1:17" ht="22.5">
      <c r="A9051" s="17" t="s">
        <v>0</v>
      </c>
      <c r="B9051" s="17" t="s">
        <v>0</v>
      </c>
      <c r="C9051" s="17" t="s">
        <v>0</v>
      </c>
      <c r="D9051" s="18" t="s">
        <v>0</v>
      </c>
      <c r="E9051" s="18" t="s">
        <v>0</v>
      </c>
      <c r="F9051" s="18" t="s">
        <v>0</v>
      </c>
      <c r="G9051" s="81" t="s">
        <v>0</v>
      </c>
      <c r="H9051" s="24" t="s">
        <v>27</v>
      </c>
      <c r="I9051" s="29">
        <v>1610661</v>
      </c>
      <c r="J9051" s="29">
        <f t="shared" ref="J9051" si="7822">SUM(J9052,J9060,J9062)</f>
        <v>1586296</v>
      </c>
      <c r="K9051" s="29">
        <f t="shared" ref="K9051" si="7823">SUM(K9052,K9060,K9062)</f>
        <v>829568</v>
      </c>
      <c r="L9051" s="29">
        <f t="shared" ref="L9051:L9082" si="7824">M9051+N9051+O9051</f>
        <v>406041</v>
      </c>
      <c r="M9051" s="29">
        <f t="shared" ref="M9051:O9051" si="7825">SUM(M9052,M9060,M9062)</f>
        <v>146256</v>
      </c>
      <c r="N9051" s="29">
        <f t="shared" si="7825"/>
        <v>134868</v>
      </c>
      <c r="O9051" s="29">
        <f t="shared" si="7825"/>
        <v>124917</v>
      </c>
      <c r="P9051" s="29">
        <f t="shared" ref="P9051:P9082" si="7826">SUM(K9051+L9051)</f>
        <v>1235609</v>
      </c>
      <c r="Q9051" s="29">
        <f t="shared" si="7773"/>
        <v>77.892713591914756</v>
      </c>
    </row>
    <row r="9052" spans="1:17">
      <c r="A9052" s="12" t="s">
        <v>2624</v>
      </c>
      <c r="B9052" s="12" t="s">
        <v>129</v>
      </c>
      <c r="C9052" s="12" t="s">
        <v>1181</v>
      </c>
      <c r="D9052" s="12" t="s">
        <v>2962</v>
      </c>
      <c r="E9052" s="18" t="s">
        <v>2</v>
      </c>
      <c r="F9052" s="18" t="s">
        <v>0</v>
      </c>
      <c r="G9052" s="81" t="s">
        <v>0</v>
      </c>
      <c r="H9052" s="18" t="s">
        <v>3</v>
      </c>
      <c r="I9052" s="3">
        <v>1314027</v>
      </c>
      <c r="J9052" s="3">
        <f t="shared" ref="J9052" si="7827">SUM(J9053:J9054)</f>
        <v>1333002</v>
      </c>
      <c r="K9052" s="3">
        <f t="shared" ref="K9052" si="7828">SUM(K9053:K9054)</f>
        <v>692330</v>
      </c>
      <c r="L9052" s="3">
        <f t="shared" si="7824"/>
        <v>338010</v>
      </c>
      <c r="M9052" s="3">
        <f t="shared" ref="M9052:O9052" si="7829">SUM(M9053:M9054)</f>
        <v>112670</v>
      </c>
      <c r="N9052" s="3">
        <f t="shared" si="7829"/>
        <v>112670</v>
      </c>
      <c r="O9052" s="3">
        <f t="shared" si="7829"/>
        <v>112670</v>
      </c>
      <c r="P9052" s="3">
        <f t="shared" si="7826"/>
        <v>1030340</v>
      </c>
      <c r="Q9052" s="3">
        <f t="shared" si="7773"/>
        <v>77.294707734872119</v>
      </c>
    </row>
    <row r="9053" spans="1:17">
      <c r="A9053" s="12" t="s">
        <v>2624</v>
      </c>
      <c r="B9053" s="12" t="s">
        <v>129</v>
      </c>
      <c r="C9053" s="12" t="s">
        <v>1181</v>
      </c>
      <c r="D9053" s="12" t="s">
        <v>2962</v>
      </c>
      <c r="E9053" s="11">
        <v>6111</v>
      </c>
      <c r="F9053" s="12"/>
      <c r="G9053" s="84" t="s">
        <v>3110</v>
      </c>
      <c r="H9053" s="13" t="s">
        <v>4</v>
      </c>
      <c r="I9053" s="2">
        <v>1209602</v>
      </c>
      <c r="J9053" s="2">
        <v>1228577</v>
      </c>
      <c r="K9053" s="2">
        <v>630222</v>
      </c>
      <c r="L9053" s="2">
        <f t="shared" si="7824"/>
        <v>314790</v>
      </c>
      <c r="M9053" s="2">
        <v>104930</v>
      </c>
      <c r="N9053" s="2">
        <v>104930</v>
      </c>
      <c r="O9053" s="2">
        <v>104930</v>
      </c>
      <c r="P9053" s="2">
        <f t="shared" si="7826"/>
        <v>945012</v>
      </c>
      <c r="Q9053" s="2">
        <f t="shared" ref="Q9053:Q9116" si="7830">IF(J9053=0,"-",P9053/J9053*100)</f>
        <v>76.919232575573204</v>
      </c>
    </row>
    <row r="9054" spans="1:17">
      <c r="A9054" s="17" t="s">
        <v>2624</v>
      </c>
      <c r="B9054" s="17" t="s">
        <v>129</v>
      </c>
      <c r="C9054" s="17" t="s">
        <v>1181</v>
      </c>
      <c r="D9054" s="17" t="s">
        <v>2962</v>
      </c>
      <c r="E9054" s="17" t="s">
        <v>91</v>
      </c>
      <c r="F9054" s="12" t="s">
        <v>0</v>
      </c>
      <c r="G9054" s="84" t="s">
        <v>0</v>
      </c>
      <c r="H9054" s="18" t="s">
        <v>5</v>
      </c>
      <c r="I9054" s="3">
        <v>104425</v>
      </c>
      <c r="J9054" s="3">
        <f t="shared" ref="J9054:K9054" si="7831">SUM(J9055:J9059)</f>
        <v>104425</v>
      </c>
      <c r="K9054" s="3">
        <f t="shared" si="7831"/>
        <v>62108</v>
      </c>
      <c r="L9054" s="3">
        <f t="shared" si="7824"/>
        <v>23220</v>
      </c>
      <c r="M9054" s="3">
        <f t="shared" ref="M9054:O9054" si="7832">SUM(M9055:M9059)</f>
        <v>7740</v>
      </c>
      <c r="N9054" s="3">
        <f t="shared" si="7832"/>
        <v>7740</v>
      </c>
      <c r="O9054" s="3">
        <f t="shared" si="7832"/>
        <v>7740</v>
      </c>
      <c r="P9054" s="3">
        <f t="shared" si="7826"/>
        <v>85328</v>
      </c>
      <c r="Q9054" s="3">
        <f t="shared" si="7830"/>
        <v>81.712233660521903</v>
      </c>
    </row>
    <row r="9055" spans="1:17">
      <c r="A9055" s="12" t="s">
        <v>2624</v>
      </c>
      <c r="B9055" s="12" t="s">
        <v>129</v>
      </c>
      <c r="C9055" s="12" t="s">
        <v>1181</v>
      </c>
      <c r="D9055" s="12" t="s">
        <v>2962</v>
      </c>
      <c r="E9055" s="11">
        <v>6112</v>
      </c>
      <c r="F9055" s="12" t="s">
        <v>2964</v>
      </c>
      <c r="G9055" s="84" t="s">
        <v>3110</v>
      </c>
      <c r="H9055" s="13" t="s">
        <v>9</v>
      </c>
      <c r="I9055" s="2">
        <v>16558</v>
      </c>
      <c r="J9055" s="2">
        <v>16558</v>
      </c>
      <c r="K9055" s="2">
        <v>8640</v>
      </c>
      <c r="L9055" s="2">
        <f t="shared" si="7824"/>
        <v>4320</v>
      </c>
      <c r="M9055" s="2">
        <v>1440</v>
      </c>
      <c r="N9055" s="2">
        <v>1440</v>
      </c>
      <c r="O9055" s="2">
        <v>1440</v>
      </c>
      <c r="P9055" s="2">
        <f t="shared" si="7826"/>
        <v>12960</v>
      </c>
      <c r="Q9055" s="2">
        <f t="shared" si="7830"/>
        <v>78.270322502717718</v>
      </c>
    </row>
    <row r="9056" spans="1:17">
      <c r="A9056" s="12" t="s">
        <v>2624</v>
      </c>
      <c r="B9056" s="12" t="s">
        <v>129</v>
      </c>
      <c r="C9056" s="12" t="s">
        <v>1181</v>
      </c>
      <c r="D9056" s="12" t="s">
        <v>2962</v>
      </c>
      <c r="E9056" s="11">
        <v>6112</v>
      </c>
      <c r="F9056" s="12" t="s">
        <v>2965</v>
      </c>
      <c r="G9056" s="84" t="s">
        <v>3110</v>
      </c>
      <c r="H9056" s="13" t="s">
        <v>10</v>
      </c>
      <c r="I9056" s="2">
        <v>67267</v>
      </c>
      <c r="J9056" s="2">
        <v>67267</v>
      </c>
      <c r="K9056" s="2">
        <v>37582</v>
      </c>
      <c r="L9056" s="2">
        <f t="shared" si="7824"/>
        <v>18900</v>
      </c>
      <c r="M9056" s="2">
        <v>6300</v>
      </c>
      <c r="N9056" s="2">
        <v>6300</v>
      </c>
      <c r="O9056" s="2">
        <v>6300</v>
      </c>
      <c r="P9056" s="2">
        <f t="shared" si="7826"/>
        <v>56482</v>
      </c>
      <c r="Q9056" s="2">
        <f t="shared" si="7830"/>
        <v>83.966878261257378</v>
      </c>
    </row>
    <row r="9057" spans="1:17">
      <c r="A9057" s="12" t="s">
        <v>2624</v>
      </c>
      <c r="B9057" s="12" t="s">
        <v>129</v>
      </c>
      <c r="C9057" s="12" t="s">
        <v>1181</v>
      </c>
      <c r="D9057" s="12" t="s">
        <v>2962</v>
      </c>
      <c r="E9057" s="11">
        <v>6112</v>
      </c>
      <c r="F9057" s="12" t="s">
        <v>2966</v>
      </c>
      <c r="G9057" s="84" t="s">
        <v>3110</v>
      </c>
      <c r="H9057" s="13" t="s">
        <v>7</v>
      </c>
      <c r="I9057" s="2">
        <v>15600</v>
      </c>
      <c r="J9057" s="2">
        <v>15886</v>
      </c>
      <c r="K9057" s="2">
        <v>15886</v>
      </c>
      <c r="L9057" s="2">
        <f t="shared" si="7824"/>
        <v>0</v>
      </c>
      <c r="M9057" s="2"/>
      <c r="N9057" s="2"/>
      <c r="O9057" s="2"/>
      <c r="P9057" s="2">
        <f t="shared" si="7826"/>
        <v>15886</v>
      </c>
      <c r="Q9057" s="2">
        <f t="shared" si="7830"/>
        <v>100</v>
      </c>
    </row>
    <row r="9058" spans="1:17">
      <c r="A9058" s="12" t="s">
        <v>2624</v>
      </c>
      <c r="B9058" s="12" t="s">
        <v>129</v>
      </c>
      <c r="C9058" s="12" t="s">
        <v>1181</v>
      </c>
      <c r="D9058" s="12" t="s">
        <v>2962</v>
      </c>
      <c r="E9058" s="11">
        <v>6112</v>
      </c>
      <c r="F9058" s="12" t="s">
        <v>2967</v>
      </c>
      <c r="G9058" s="84" t="s">
        <v>3110</v>
      </c>
      <c r="H9058" s="13" t="s">
        <v>8</v>
      </c>
      <c r="I9058" s="2">
        <v>0</v>
      </c>
      <c r="J9058" s="2">
        <v>0</v>
      </c>
      <c r="K9058" s="2">
        <v>0</v>
      </c>
      <c r="L9058" s="2">
        <f t="shared" si="7824"/>
        <v>0</v>
      </c>
      <c r="M9058" s="2"/>
      <c r="N9058" s="2"/>
      <c r="O9058" s="2"/>
      <c r="P9058" s="2">
        <f t="shared" si="7826"/>
        <v>0</v>
      </c>
      <c r="Q9058" s="2" t="str">
        <f t="shared" si="7830"/>
        <v>-</v>
      </c>
    </row>
    <row r="9059" spans="1:17">
      <c r="A9059" s="12" t="s">
        <v>2624</v>
      </c>
      <c r="B9059" s="12" t="s">
        <v>129</v>
      </c>
      <c r="C9059" s="12" t="s">
        <v>1181</v>
      </c>
      <c r="D9059" s="12" t="s">
        <v>2962</v>
      </c>
      <c r="E9059" s="11">
        <v>6112</v>
      </c>
      <c r="F9059" s="12" t="s">
        <v>2968</v>
      </c>
      <c r="G9059" s="84" t="s">
        <v>3110</v>
      </c>
      <c r="H9059" s="13" t="s">
        <v>6</v>
      </c>
      <c r="I9059" s="2">
        <v>5000</v>
      </c>
      <c r="J9059" s="2">
        <v>4714</v>
      </c>
      <c r="K9059" s="2">
        <v>0</v>
      </c>
      <c r="L9059" s="2">
        <f t="shared" si="7824"/>
        <v>0</v>
      </c>
      <c r="M9059" s="2"/>
      <c r="N9059" s="2"/>
      <c r="O9059" s="2"/>
      <c r="P9059" s="2">
        <f t="shared" si="7826"/>
        <v>0</v>
      </c>
      <c r="Q9059" s="2">
        <f t="shared" si="7830"/>
        <v>0</v>
      </c>
    </row>
    <row r="9060" spans="1:17">
      <c r="A9060" s="12" t="s">
        <v>2624</v>
      </c>
      <c r="B9060" s="12" t="s">
        <v>129</v>
      </c>
      <c r="C9060" s="12" t="s">
        <v>1181</v>
      </c>
      <c r="D9060" s="12" t="s">
        <v>2962</v>
      </c>
      <c r="E9060" s="18" t="s">
        <v>13</v>
      </c>
      <c r="F9060" s="18" t="s">
        <v>0</v>
      </c>
      <c r="G9060" s="81" t="s">
        <v>0</v>
      </c>
      <c r="H9060" s="18" t="s">
        <v>14</v>
      </c>
      <c r="I9060" s="3">
        <v>128065</v>
      </c>
      <c r="J9060" s="3">
        <f t="shared" ref="J9060:K9060" si="7833">SUM(J9061)</f>
        <v>129640</v>
      </c>
      <c r="K9060" s="3">
        <f t="shared" si="7833"/>
        <v>65887</v>
      </c>
      <c r="L9060" s="3">
        <f t="shared" si="7824"/>
        <v>33054</v>
      </c>
      <c r="M9060" s="3">
        <f t="shared" ref="M9060:O9060" si="7834">SUM(M9061)</f>
        <v>11018</v>
      </c>
      <c r="N9060" s="3">
        <f t="shared" si="7834"/>
        <v>11018</v>
      </c>
      <c r="O9060" s="3">
        <f t="shared" si="7834"/>
        <v>11018</v>
      </c>
      <c r="P9060" s="3">
        <f t="shared" si="7826"/>
        <v>98941</v>
      </c>
      <c r="Q9060" s="3">
        <f t="shared" si="7830"/>
        <v>76.319808701018204</v>
      </c>
    </row>
    <row r="9061" spans="1:17">
      <c r="A9061" s="12" t="s">
        <v>2624</v>
      </c>
      <c r="B9061" s="12" t="s">
        <v>129</v>
      </c>
      <c r="C9061" s="12" t="s">
        <v>1181</v>
      </c>
      <c r="D9061" s="12" t="s">
        <v>2962</v>
      </c>
      <c r="E9061" s="11">
        <v>6121</v>
      </c>
      <c r="F9061" s="12"/>
      <c r="G9061" s="84" t="s">
        <v>3110</v>
      </c>
      <c r="H9061" s="13" t="s">
        <v>15</v>
      </c>
      <c r="I9061" s="2">
        <v>128065</v>
      </c>
      <c r="J9061" s="2">
        <v>129640</v>
      </c>
      <c r="K9061" s="2">
        <v>65887</v>
      </c>
      <c r="L9061" s="2">
        <f t="shared" si="7824"/>
        <v>33054</v>
      </c>
      <c r="M9061" s="2">
        <v>11018</v>
      </c>
      <c r="N9061" s="2">
        <v>11018</v>
      </c>
      <c r="O9061" s="2">
        <v>11018</v>
      </c>
      <c r="P9061" s="2">
        <f t="shared" si="7826"/>
        <v>98941</v>
      </c>
      <c r="Q9061" s="2">
        <f t="shared" si="7830"/>
        <v>76.319808701018204</v>
      </c>
    </row>
    <row r="9062" spans="1:17">
      <c r="A9062" s="12" t="s">
        <v>2624</v>
      </c>
      <c r="B9062" s="12" t="s">
        <v>129</v>
      </c>
      <c r="C9062" s="12" t="s">
        <v>1181</v>
      </c>
      <c r="D9062" s="12" t="s">
        <v>2962</v>
      </c>
      <c r="E9062" s="18" t="s">
        <v>16</v>
      </c>
      <c r="F9062" s="18" t="s">
        <v>0</v>
      </c>
      <c r="G9062" s="81" t="s">
        <v>0</v>
      </c>
      <c r="H9062" s="18" t="s">
        <v>17</v>
      </c>
      <c r="I9062" s="3">
        <v>168569</v>
      </c>
      <c r="J9062" s="3">
        <f t="shared" ref="J9062:K9062" si="7835">SUM(J9063:J9071)</f>
        <v>123654</v>
      </c>
      <c r="K9062" s="3">
        <f t="shared" si="7835"/>
        <v>71351</v>
      </c>
      <c r="L9062" s="3">
        <f t="shared" si="7824"/>
        <v>34977</v>
      </c>
      <c r="M9062" s="3">
        <f t="shared" ref="M9062:O9062" si="7836">SUM(M9063:M9071)</f>
        <v>22568</v>
      </c>
      <c r="N9062" s="3">
        <f t="shared" si="7836"/>
        <v>11180</v>
      </c>
      <c r="O9062" s="3">
        <f t="shared" si="7836"/>
        <v>1229</v>
      </c>
      <c r="P9062" s="3">
        <f t="shared" si="7826"/>
        <v>106328</v>
      </c>
      <c r="Q9062" s="3">
        <f t="shared" si="7830"/>
        <v>85.988322254031416</v>
      </c>
    </row>
    <row r="9063" spans="1:17">
      <c r="A9063" s="12" t="s">
        <v>2624</v>
      </c>
      <c r="B9063" s="12" t="s">
        <v>129</v>
      </c>
      <c r="C9063" s="12" t="s">
        <v>1181</v>
      </c>
      <c r="D9063" s="12" t="s">
        <v>2962</v>
      </c>
      <c r="E9063" s="11">
        <v>6131</v>
      </c>
      <c r="F9063" s="12"/>
      <c r="G9063" s="84" t="s">
        <v>3110</v>
      </c>
      <c r="H9063" s="13" t="s">
        <v>18</v>
      </c>
      <c r="I9063" s="2">
        <v>4010</v>
      </c>
      <c r="J9063" s="2">
        <v>6010</v>
      </c>
      <c r="K9063" s="2">
        <v>6000</v>
      </c>
      <c r="L9063" s="2">
        <f t="shared" si="7824"/>
        <v>0</v>
      </c>
      <c r="M9063" s="2"/>
      <c r="N9063" s="2"/>
      <c r="O9063" s="2"/>
      <c r="P9063" s="2">
        <f t="shared" si="7826"/>
        <v>6000</v>
      </c>
      <c r="Q9063" s="2">
        <f t="shared" si="7830"/>
        <v>99.833610648918466</v>
      </c>
    </row>
    <row r="9064" spans="1:17">
      <c r="A9064" s="12" t="s">
        <v>2624</v>
      </c>
      <c r="B9064" s="12" t="s">
        <v>129</v>
      </c>
      <c r="C9064" s="12" t="s">
        <v>1181</v>
      </c>
      <c r="D9064" s="12" t="s">
        <v>2962</v>
      </c>
      <c r="E9064" s="11">
        <v>6132</v>
      </c>
      <c r="F9064" s="12"/>
      <c r="G9064" s="84" t="s">
        <v>3110</v>
      </c>
      <c r="H9064" s="13" t="s">
        <v>19</v>
      </c>
      <c r="I9064" s="2">
        <v>12500</v>
      </c>
      <c r="J9064" s="2">
        <v>12500</v>
      </c>
      <c r="K9064" s="2">
        <v>6100</v>
      </c>
      <c r="L9064" s="2">
        <f t="shared" si="7824"/>
        <v>500</v>
      </c>
      <c r="M9064" s="2">
        <v>100</v>
      </c>
      <c r="N9064" s="2">
        <v>100</v>
      </c>
      <c r="O9064" s="2">
        <v>300</v>
      </c>
      <c r="P9064" s="2">
        <f t="shared" si="7826"/>
        <v>6600</v>
      </c>
      <c r="Q9064" s="2">
        <f t="shared" si="7830"/>
        <v>52.800000000000004</v>
      </c>
    </row>
    <row r="9065" spans="1:17">
      <c r="A9065" s="12" t="s">
        <v>2624</v>
      </c>
      <c r="B9065" s="12" t="s">
        <v>129</v>
      </c>
      <c r="C9065" s="12" t="s">
        <v>1181</v>
      </c>
      <c r="D9065" s="12" t="s">
        <v>2962</v>
      </c>
      <c r="E9065" s="11">
        <v>6133</v>
      </c>
      <c r="F9065" s="12"/>
      <c r="G9065" s="84" t="s">
        <v>3110</v>
      </c>
      <c r="H9065" s="13" t="s">
        <v>20</v>
      </c>
      <c r="I9065" s="2">
        <v>11000</v>
      </c>
      <c r="J9065" s="2">
        <v>11000</v>
      </c>
      <c r="K9065" s="2">
        <v>3675</v>
      </c>
      <c r="L9065" s="2">
        <f t="shared" si="7824"/>
        <v>1800</v>
      </c>
      <c r="M9065" s="2">
        <v>600</v>
      </c>
      <c r="N9065" s="2">
        <v>600</v>
      </c>
      <c r="O9065" s="2">
        <v>600</v>
      </c>
      <c r="P9065" s="2">
        <f t="shared" si="7826"/>
        <v>5475</v>
      </c>
      <c r="Q9065" s="2">
        <f t="shared" si="7830"/>
        <v>49.772727272727273</v>
      </c>
    </row>
    <row r="9066" spans="1:17">
      <c r="A9066" s="12" t="s">
        <v>2624</v>
      </c>
      <c r="B9066" s="12" t="s">
        <v>129</v>
      </c>
      <c r="C9066" s="12" t="s">
        <v>1181</v>
      </c>
      <c r="D9066" s="12" t="s">
        <v>2962</v>
      </c>
      <c r="E9066" s="11">
        <v>6134</v>
      </c>
      <c r="F9066" s="12"/>
      <c r="G9066" s="84" t="s">
        <v>3110</v>
      </c>
      <c r="H9066" s="13" t="s">
        <v>21</v>
      </c>
      <c r="I9066" s="2">
        <v>5200</v>
      </c>
      <c r="J9066" s="2">
        <v>5000</v>
      </c>
      <c r="K9066" s="2">
        <v>4000</v>
      </c>
      <c r="L9066" s="2">
        <f t="shared" si="7824"/>
        <v>1000</v>
      </c>
      <c r="M9066" s="2">
        <v>1000</v>
      </c>
      <c r="N9066" s="2"/>
      <c r="O9066" s="2"/>
      <c r="P9066" s="2">
        <f t="shared" si="7826"/>
        <v>5000</v>
      </c>
      <c r="Q9066" s="2">
        <f t="shared" si="7830"/>
        <v>100</v>
      </c>
    </row>
    <row r="9067" spans="1:17">
      <c r="A9067" s="12" t="s">
        <v>2624</v>
      </c>
      <c r="B9067" s="12" t="s">
        <v>129</v>
      </c>
      <c r="C9067" s="12" t="s">
        <v>1181</v>
      </c>
      <c r="D9067" s="12" t="s">
        <v>2962</v>
      </c>
      <c r="E9067" s="11">
        <v>6135</v>
      </c>
      <c r="F9067" s="12"/>
      <c r="G9067" s="84" t="s">
        <v>3110</v>
      </c>
      <c r="H9067" s="13" t="s">
        <v>22</v>
      </c>
      <c r="I9067" s="2">
        <v>150</v>
      </c>
      <c r="J9067" s="2">
        <v>150</v>
      </c>
      <c r="K9067" s="2">
        <v>150</v>
      </c>
      <c r="L9067" s="2">
        <f t="shared" si="7824"/>
        <v>0</v>
      </c>
      <c r="M9067" s="2"/>
      <c r="N9067" s="2"/>
      <c r="O9067" s="2"/>
      <c r="P9067" s="2">
        <f t="shared" si="7826"/>
        <v>150</v>
      </c>
      <c r="Q9067" s="2">
        <f t="shared" si="7830"/>
        <v>100</v>
      </c>
    </row>
    <row r="9068" spans="1:17">
      <c r="A9068" s="12" t="s">
        <v>2624</v>
      </c>
      <c r="B9068" s="12" t="s">
        <v>129</v>
      </c>
      <c r="C9068" s="12" t="s">
        <v>1181</v>
      </c>
      <c r="D9068" s="12" t="s">
        <v>2962</v>
      </c>
      <c r="E9068" s="11">
        <v>6136</v>
      </c>
      <c r="F9068" s="12"/>
      <c r="G9068" s="84" t="s">
        <v>3110</v>
      </c>
      <c r="H9068" s="13" t="s">
        <v>23</v>
      </c>
      <c r="I9068" s="2">
        <v>400</v>
      </c>
      <c r="J9068" s="2">
        <v>1170</v>
      </c>
      <c r="K9068" s="2">
        <v>1170</v>
      </c>
      <c r="L9068" s="2">
        <f t="shared" si="7824"/>
        <v>0</v>
      </c>
      <c r="M9068" s="2"/>
      <c r="N9068" s="2"/>
      <c r="O9068" s="2"/>
      <c r="P9068" s="2">
        <f t="shared" si="7826"/>
        <v>1170</v>
      </c>
      <c r="Q9068" s="2">
        <f t="shared" si="7830"/>
        <v>100</v>
      </c>
    </row>
    <row r="9069" spans="1:17">
      <c r="A9069" s="12" t="s">
        <v>2624</v>
      </c>
      <c r="B9069" s="12" t="s">
        <v>129</v>
      </c>
      <c r="C9069" s="12" t="s">
        <v>1181</v>
      </c>
      <c r="D9069" s="12" t="s">
        <v>2962</v>
      </c>
      <c r="E9069" s="11">
        <v>6137</v>
      </c>
      <c r="F9069" s="12"/>
      <c r="G9069" s="84" t="s">
        <v>3110</v>
      </c>
      <c r="H9069" s="13" t="s">
        <v>24</v>
      </c>
      <c r="I9069" s="2">
        <v>865</v>
      </c>
      <c r="J9069" s="2">
        <v>665</v>
      </c>
      <c r="K9069" s="2">
        <v>665</v>
      </c>
      <c r="L9069" s="2">
        <f t="shared" si="7824"/>
        <v>0</v>
      </c>
      <c r="M9069" s="2"/>
      <c r="N9069" s="2"/>
      <c r="O9069" s="2"/>
      <c r="P9069" s="2">
        <f t="shared" si="7826"/>
        <v>665</v>
      </c>
      <c r="Q9069" s="2">
        <f t="shared" si="7830"/>
        <v>100</v>
      </c>
    </row>
    <row r="9070" spans="1:17">
      <c r="A9070" s="12" t="s">
        <v>2624</v>
      </c>
      <c r="B9070" s="12" t="s">
        <v>129</v>
      </c>
      <c r="C9070" s="12" t="s">
        <v>1181</v>
      </c>
      <c r="D9070" s="12" t="s">
        <v>2962</v>
      </c>
      <c r="E9070" s="11">
        <v>6138</v>
      </c>
      <c r="F9070" s="12"/>
      <c r="G9070" s="84" t="s">
        <v>3110</v>
      </c>
      <c r="H9070" s="13" t="s">
        <v>25</v>
      </c>
      <c r="I9070" s="2">
        <v>1500</v>
      </c>
      <c r="J9070" s="2">
        <v>1500</v>
      </c>
      <c r="K9070" s="2">
        <v>1112</v>
      </c>
      <c r="L9070" s="2">
        <f t="shared" si="7824"/>
        <v>388</v>
      </c>
      <c r="M9070" s="2">
        <v>388</v>
      </c>
      <c r="N9070" s="2"/>
      <c r="O9070" s="2"/>
      <c r="P9070" s="2">
        <f t="shared" si="7826"/>
        <v>1500</v>
      </c>
      <c r="Q9070" s="2">
        <f t="shared" si="7830"/>
        <v>100</v>
      </c>
    </row>
    <row r="9071" spans="1:17">
      <c r="A9071" s="17" t="s">
        <v>2624</v>
      </c>
      <c r="B9071" s="17" t="s">
        <v>129</v>
      </c>
      <c r="C9071" s="17" t="s">
        <v>1181</v>
      </c>
      <c r="D9071" s="17" t="s">
        <v>2962</v>
      </c>
      <c r="E9071" s="17" t="s">
        <v>99</v>
      </c>
      <c r="F9071" s="12" t="s">
        <v>0</v>
      </c>
      <c r="G9071" s="84" t="s">
        <v>0</v>
      </c>
      <c r="H9071" s="18" t="s">
        <v>26</v>
      </c>
      <c r="I9071" s="3">
        <v>132944</v>
      </c>
      <c r="J9071" s="3">
        <f t="shared" ref="J9071:K9071" si="7837">SUM(J9072:J9074)</f>
        <v>85659</v>
      </c>
      <c r="K9071" s="3">
        <f t="shared" si="7837"/>
        <v>48479</v>
      </c>
      <c r="L9071" s="3">
        <f t="shared" si="7824"/>
        <v>31289</v>
      </c>
      <c r="M9071" s="3">
        <f t="shared" ref="M9071:O9071" si="7838">SUM(M9072:M9074)</f>
        <v>20480</v>
      </c>
      <c r="N9071" s="3">
        <f t="shared" si="7838"/>
        <v>10480</v>
      </c>
      <c r="O9071" s="3">
        <f t="shared" si="7838"/>
        <v>329</v>
      </c>
      <c r="P9071" s="3">
        <f t="shared" si="7826"/>
        <v>79768</v>
      </c>
      <c r="Q9071" s="3">
        <f t="shared" si="7830"/>
        <v>93.122730828050763</v>
      </c>
    </row>
    <row r="9072" spans="1:17" ht="22.5">
      <c r="A9072" s="12" t="s">
        <v>2624</v>
      </c>
      <c r="B9072" s="12" t="s">
        <v>129</v>
      </c>
      <c r="C9072" s="12" t="s">
        <v>1181</v>
      </c>
      <c r="D9072" s="12" t="s">
        <v>2962</v>
      </c>
      <c r="E9072" s="11">
        <v>6139</v>
      </c>
      <c r="F9072" s="12"/>
      <c r="G9072" s="84" t="s">
        <v>3110</v>
      </c>
      <c r="H9072" s="13" t="s">
        <v>2969</v>
      </c>
      <c r="I9072" s="2">
        <v>128787</v>
      </c>
      <c r="J9072" s="2">
        <v>81391</v>
      </c>
      <c r="K9072" s="2">
        <v>46000</v>
      </c>
      <c r="L9072" s="2">
        <f t="shared" si="7824"/>
        <v>30000</v>
      </c>
      <c r="M9072" s="2">
        <v>20000</v>
      </c>
      <c r="N9072" s="2">
        <v>10000</v>
      </c>
      <c r="O9072" s="2"/>
      <c r="P9072" s="2">
        <f t="shared" si="7826"/>
        <v>76000</v>
      </c>
      <c r="Q9072" s="2">
        <f t="shared" si="7830"/>
        <v>93.376417540022842</v>
      </c>
    </row>
    <row r="9073" spans="1:17">
      <c r="A9073" s="12" t="s">
        <v>2624</v>
      </c>
      <c r="B9073" s="12" t="s">
        <v>129</v>
      </c>
      <c r="C9073" s="12" t="s">
        <v>1181</v>
      </c>
      <c r="D9073" s="12" t="s">
        <v>2962</v>
      </c>
      <c r="E9073" s="11">
        <v>6139</v>
      </c>
      <c r="F9073" s="12" t="s">
        <v>2970</v>
      </c>
      <c r="G9073" s="84" t="s">
        <v>3110</v>
      </c>
      <c r="H9073" s="13" t="s">
        <v>108</v>
      </c>
      <c r="I9073" s="2">
        <v>3657</v>
      </c>
      <c r="J9073" s="2">
        <v>3768</v>
      </c>
      <c r="K9073" s="2">
        <v>2479</v>
      </c>
      <c r="L9073" s="2">
        <f t="shared" si="7824"/>
        <v>1289</v>
      </c>
      <c r="M9073" s="2">
        <v>480</v>
      </c>
      <c r="N9073" s="2">
        <v>480</v>
      </c>
      <c r="O9073" s="2">
        <v>329</v>
      </c>
      <c r="P9073" s="2">
        <f t="shared" si="7826"/>
        <v>3768</v>
      </c>
      <c r="Q9073" s="2">
        <f t="shared" si="7830"/>
        <v>100</v>
      </c>
    </row>
    <row r="9074" spans="1:17" ht="22.5">
      <c r="A9074" s="12" t="s">
        <v>2624</v>
      </c>
      <c r="B9074" s="12" t="s">
        <v>129</v>
      </c>
      <c r="C9074" s="12" t="s">
        <v>1181</v>
      </c>
      <c r="D9074" s="12" t="s">
        <v>2962</v>
      </c>
      <c r="E9074" s="11">
        <v>6139</v>
      </c>
      <c r="F9074" s="12" t="s">
        <v>2971</v>
      </c>
      <c r="G9074" s="84" t="s">
        <v>3110</v>
      </c>
      <c r="H9074" s="13" t="s">
        <v>114</v>
      </c>
      <c r="I9074" s="2">
        <v>500</v>
      </c>
      <c r="J9074" s="2">
        <v>500</v>
      </c>
      <c r="K9074" s="2">
        <v>0</v>
      </c>
      <c r="L9074" s="2">
        <f t="shared" si="7824"/>
        <v>0</v>
      </c>
      <c r="M9074" s="2"/>
      <c r="N9074" s="2"/>
      <c r="O9074" s="2"/>
      <c r="P9074" s="2">
        <f t="shared" si="7826"/>
        <v>0</v>
      </c>
      <c r="Q9074" s="2">
        <f t="shared" si="7830"/>
        <v>0</v>
      </c>
    </row>
    <row r="9075" spans="1:17" ht="22.5">
      <c r="A9075" s="17" t="s">
        <v>0</v>
      </c>
      <c r="B9075" s="17" t="s">
        <v>0</v>
      </c>
      <c r="C9075" s="17" t="s">
        <v>0</v>
      </c>
      <c r="D9075" s="18" t="s">
        <v>0</v>
      </c>
      <c r="E9075" s="18" t="s">
        <v>0</v>
      </c>
      <c r="F9075" s="18" t="s">
        <v>0</v>
      </c>
      <c r="G9075" s="81" t="s">
        <v>0</v>
      </c>
      <c r="H9075" s="24" t="s">
        <v>36</v>
      </c>
      <c r="I9075" s="29">
        <v>1010</v>
      </c>
      <c r="J9075" s="29">
        <f t="shared" ref="J9075:K9076" si="7839">SUM(J9076)</f>
        <v>1000</v>
      </c>
      <c r="K9075" s="29">
        <f t="shared" si="7839"/>
        <v>0</v>
      </c>
      <c r="L9075" s="29">
        <f t="shared" si="7824"/>
        <v>0</v>
      </c>
      <c r="M9075" s="29">
        <f t="shared" ref="M9075:O9076" si="7840">SUM(M9076)</f>
        <v>0</v>
      </c>
      <c r="N9075" s="29">
        <f t="shared" si="7840"/>
        <v>0</v>
      </c>
      <c r="O9075" s="29">
        <f t="shared" si="7840"/>
        <v>0</v>
      </c>
      <c r="P9075" s="29">
        <f t="shared" si="7826"/>
        <v>0</v>
      </c>
      <c r="Q9075" s="29">
        <f t="shared" si="7830"/>
        <v>0</v>
      </c>
    </row>
    <row r="9076" spans="1:17">
      <c r="A9076" s="12" t="s">
        <v>2624</v>
      </c>
      <c r="B9076" s="12" t="s">
        <v>129</v>
      </c>
      <c r="C9076" s="12" t="s">
        <v>1181</v>
      </c>
      <c r="D9076" s="12" t="s">
        <v>2962</v>
      </c>
      <c r="E9076" s="18" t="s">
        <v>28</v>
      </c>
      <c r="F9076" s="18" t="s">
        <v>0</v>
      </c>
      <c r="G9076" s="81" t="s">
        <v>0</v>
      </c>
      <c r="H9076" s="18" t="s">
        <v>29</v>
      </c>
      <c r="I9076" s="3">
        <v>1010</v>
      </c>
      <c r="J9076" s="3">
        <f t="shared" si="7839"/>
        <v>1000</v>
      </c>
      <c r="K9076" s="3">
        <f t="shared" si="7839"/>
        <v>0</v>
      </c>
      <c r="L9076" s="3">
        <f t="shared" si="7824"/>
        <v>0</v>
      </c>
      <c r="M9076" s="3">
        <f t="shared" si="7840"/>
        <v>0</v>
      </c>
      <c r="N9076" s="3">
        <f t="shared" si="7840"/>
        <v>0</v>
      </c>
      <c r="O9076" s="3">
        <f t="shared" si="7840"/>
        <v>0</v>
      </c>
      <c r="P9076" s="3">
        <f t="shared" si="7826"/>
        <v>0</v>
      </c>
      <c r="Q9076" s="3">
        <f t="shared" si="7830"/>
        <v>0</v>
      </c>
    </row>
    <row r="9077" spans="1:17">
      <c r="A9077" s="12" t="s">
        <v>2624</v>
      </c>
      <c r="B9077" s="12" t="s">
        <v>129</v>
      </c>
      <c r="C9077" s="12" t="s">
        <v>1181</v>
      </c>
      <c r="D9077" s="12" t="s">
        <v>2962</v>
      </c>
      <c r="E9077" s="11">
        <v>6148</v>
      </c>
      <c r="F9077" s="12"/>
      <c r="G9077" s="84" t="s">
        <v>3110</v>
      </c>
      <c r="H9077" s="13" t="s">
        <v>35</v>
      </c>
      <c r="I9077" s="2">
        <v>1010</v>
      </c>
      <c r="J9077" s="2">
        <v>1000</v>
      </c>
      <c r="K9077" s="2">
        <v>0</v>
      </c>
      <c r="L9077" s="2">
        <f t="shared" si="7824"/>
        <v>0</v>
      </c>
      <c r="M9077" s="2"/>
      <c r="N9077" s="2"/>
      <c r="O9077" s="2"/>
      <c r="P9077" s="2">
        <f t="shared" si="7826"/>
        <v>0</v>
      </c>
      <c r="Q9077" s="2">
        <f t="shared" si="7830"/>
        <v>0</v>
      </c>
    </row>
    <row r="9078" spans="1:17" ht="22.5">
      <c r="A9078" s="17" t="s">
        <v>0</v>
      </c>
      <c r="B9078" s="17" t="s">
        <v>0</v>
      </c>
      <c r="C9078" s="17" t="s">
        <v>0</v>
      </c>
      <c r="D9078" s="18" t="s">
        <v>0</v>
      </c>
      <c r="E9078" s="18" t="s">
        <v>0</v>
      </c>
      <c r="F9078" s="18" t="s">
        <v>0</v>
      </c>
      <c r="G9078" s="81" t="s">
        <v>0</v>
      </c>
      <c r="H9078" s="24" t="s">
        <v>58</v>
      </c>
      <c r="I9078" s="29">
        <v>17100</v>
      </c>
      <c r="J9078" s="29">
        <f t="shared" ref="J9078:K9079" si="7841">SUM(J9079)</f>
        <v>11000</v>
      </c>
      <c r="K9078" s="29">
        <f t="shared" si="7841"/>
        <v>6000</v>
      </c>
      <c r="L9078" s="29">
        <f t="shared" si="7824"/>
        <v>5000</v>
      </c>
      <c r="M9078" s="29">
        <f t="shared" ref="M9078:O9079" si="7842">SUM(M9079)</f>
        <v>5000</v>
      </c>
      <c r="N9078" s="29">
        <f t="shared" si="7842"/>
        <v>0</v>
      </c>
      <c r="O9078" s="29">
        <f t="shared" si="7842"/>
        <v>0</v>
      </c>
      <c r="P9078" s="29">
        <f t="shared" si="7826"/>
        <v>11000</v>
      </c>
      <c r="Q9078" s="29">
        <f t="shared" si="7830"/>
        <v>100</v>
      </c>
    </row>
    <row r="9079" spans="1:17">
      <c r="A9079" s="12" t="s">
        <v>2624</v>
      </c>
      <c r="B9079" s="12" t="s">
        <v>129</v>
      </c>
      <c r="C9079" s="12" t="s">
        <v>1181</v>
      </c>
      <c r="D9079" s="12" t="s">
        <v>2962</v>
      </c>
      <c r="E9079" s="18" t="s">
        <v>50</v>
      </c>
      <c r="F9079" s="18" t="s">
        <v>0</v>
      </c>
      <c r="G9079" s="81" t="s">
        <v>0</v>
      </c>
      <c r="H9079" s="18" t="s">
        <v>51</v>
      </c>
      <c r="I9079" s="3">
        <v>17100</v>
      </c>
      <c r="J9079" s="3">
        <f t="shared" si="7841"/>
        <v>11000</v>
      </c>
      <c r="K9079" s="3">
        <f t="shared" si="7841"/>
        <v>6000</v>
      </c>
      <c r="L9079" s="3">
        <f t="shared" si="7824"/>
        <v>5000</v>
      </c>
      <c r="M9079" s="3">
        <f t="shared" si="7842"/>
        <v>5000</v>
      </c>
      <c r="N9079" s="3">
        <f t="shared" si="7842"/>
        <v>0</v>
      </c>
      <c r="O9079" s="3">
        <f t="shared" si="7842"/>
        <v>0</v>
      </c>
      <c r="P9079" s="3">
        <f t="shared" si="7826"/>
        <v>11000</v>
      </c>
      <c r="Q9079" s="3">
        <f t="shared" si="7830"/>
        <v>100</v>
      </c>
    </row>
    <row r="9080" spans="1:17">
      <c r="A9080" s="12" t="s">
        <v>2624</v>
      </c>
      <c r="B9080" s="12" t="s">
        <v>129</v>
      </c>
      <c r="C9080" s="12" t="s">
        <v>1181</v>
      </c>
      <c r="D9080" s="12" t="s">
        <v>2962</v>
      </c>
      <c r="E9080" s="11">
        <v>8213</v>
      </c>
      <c r="F9080" s="12"/>
      <c r="G9080" s="84" t="s">
        <v>3110</v>
      </c>
      <c r="H9080" s="13" t="s">
        <v>54</v>
      </c>
      <c r="I9080" s="2">
        <v>17100</v>
      </c>
      <c r="J9080" s="2">
        <v>11000</v>
      </c>
      <c r="K9080" s="2">
        <v>6000</v>
      </c>
      <c r="L9080" s="2">
        <f t="shared" si="7824"/>
        <v>5000</v>
      </c>
      <c r="M9080" s="2">
        <v>5000</v>
      </c>
      <c r="N9080" s="2"/>
      <c r="O9080" s="2"/>
      <c r="P9080" s="2">
        <f t="shared" si="7826"/>
        <v>11000</v>
      </c>
      <c r="Q9080" s="2">
        <f t="shared" si="7830"/>
        <v>100</v>
      </c>
    </row>
    <row r="9081" spans="1:17">
      <c r="A9081" s="13" t="s">
        <v>0</v>
      </c>
      <c r="B9081" s="13" t="s">
        <v>0</v>
      </c>
      <c r="C9081" s="13" t="s">
        <v>0</v>
      </c>
      <c r="D9081" s="13" t="s">
        <v>0</v>
      </c>
      <c r="E9081" s="13" t="s">
        <v>0</v>
      </c>
      <c r="F9081" s="13" t="s">
        <v>0</v>
      </c>
      <c r="G9081" s="84" t="s">
        <v>0</v>
      </c>
      <c r="H9081" s="24" t="s">
        <v>2972</v>
      </c>
      <c r="I9081" s="29">
        <v>1628771</v>
      </c>
      <c r="J9081" s="29">
        <f t="shared" ref="J9081:K9081" si="7843">SUM(J9078,J9075,J9051)</f>
        <v>1598296</v>
      </c>
      <c r="K9081" s="29">
        <f t="shared" si="7843"/>
        <v>835568</v>
      </c>
      <c r="L9081" s="29">
        <f t="shared" si="7824"/>
        <v>411041</v>
      </c>
      <c r="M9081" s="29">
        <f t="shared" ref="M9081:O9081" si="7844">SUM(M9078,M9075,M9051)</f>
        <v>151256</v>
      </c>
      <c r="N9081" s="29">
        <f t="shared" si="7844"/>
        <v>134868</v>
      </c>
      <c r="O9081" s="29">
        <f t="shared" si="7844"/>
        <v>124917</v>
      </c>
      <c r="P9081" s="29">
        <f t="shared" si="7826"/>
        <v>1246609</v>
      </c>
      <c r="Q9081" s="29">
        <f t="shared" si="7830"/>
        <v>77.996128376721202</v>
      </c>
    </row>
    <row r="9082" spans="1:17" ht="15.75" thickBot="1">
      <c r="A9082" s="13" t="s">
        <v>0</v>
      </c>
      <c r="B9082" s="13" t="s">
        <v>0</v>
      </c>
      <c r="C9082" s="13" t="s">
        <v>0</v>
      </c>
      <c r="D9082" s="13" t="s">
        <v>0</v>
      </c>
      <c r="E9082" s="13" t="s">
        <v>0</v>
      </c>
      <c r="F9082" s="13" t="s">
        <v>0</v>
      </c>
      <c r="G9082" s="84" t="s">
        <v>0</v>
      </c>
      <c r="H9082" s="18" t="s">
        <v>125</v>
      </c>
      <c r="I9082" s="3">
        <v>26</v>
      </c>
      <c r="J9082" s="3">
        <v>26</v>
      </c>
      <c r="K9082" s="3">
        <v>0</v>
      </c>
      <c r="L9082" s="3">
        <f t="shared" si="7824"/>
        <v>0</v>
      </c>
      <c r="M9082" s="3"/>
      <c r="N9082" s="3"/>
      <c r="O9082" s="3"/>
      <c r="P9082" s="3">
        <f t="shared" si="7826"/>
        <v>0</v>
      </c>
      <c r="Q9082" s="3">
        <f t="shared" si="7830"/>
        <v>0</v>
      </c>
    </row>
    <row r="9083" spans="1:17" ht="45.75" thickBot="1">
      <c r="A9083" s="109" t="s">
        <v>0</v>
      </c>
      <c r="B9083" s="109" t="s">
        <v>0</v>
      </c>
      <c r="C9083" s="109" t="s">
        <v>0</v>
      </c>
      <c r="D9083" s="109" t="s">
        <v>0</v>
      </c>
      <c r="E9083" s="109" t="s">
        <v>0</v>
      </c>
      <c r="F9083" s="109" t="s">
        <v>0</v>
      </c>
      <c r="G9083" s="121" t="s">
        <v>0</v>
      </c>
      <c r="H9083" s="1" t="s">
        <v>126</v>
      </c>
      <c r="I9083" s="1" t="s">
        <v>3016</v>
      </c>
      <c r="J9083" s="1" t="s">
        <v>3199</v>
      </c>
      <c r="K9083" s="1" t="s">
        <v>3198</v>
      </c>
      <c r="L9083" s="1" t="s">
        <v>3191</v>
      </c>
      <c r="M9083" s="1" t="s">
        <v>3193</v>
      </c>
      <c r="N9083" s="1" t="s">
        <v>3194</v>
      </c>
      <c r="O9083" s="1" t="s">
        <v>3195</v>
      </c>
      <c r="P9083" s="1" t="s">
        <v>3192</v>
      </c>
      <c r="Q9083" s="1" t="s">
        <v>3185</v>
      </c>
    </row>
    <row r="9084" spans="1:17">
      <c r="A9084" s="110"/>
      <c r="B9084" s="110"/>
      <c r="C9084" s="110"/>
      <c r="D9084" s="110"/>
      <c r="E9084" s="110"/>
      <c r="F9084" s="110"/>
      <c r="G9084" s="122"/>
      <c r="H9084" s="26" t="s">
        <v>0</v>
      </c>
      <c r="I9084" s="28">
        <v>1</v>
      </c>
      <c r="J9084" s="28">
        <v>2</v>
      </c>
      <c r="K9084" s="28">
        <v>3</v>
      </c>
      <c r="L9084" s="28" t="s">
        <v>3186</v>
      </c>
      <c r="M9084" s="28">
        <v>5</v>
      </c>
      <c r="N9084" s="28">
        <v>6</v>
      </c>
      <c r="O9084" s="28">
        <v>7</v>
      </c>
      <c r="P9084" s="28" t="s">
        <v>3187</v>
      </c>
      <c r="Q9084" s="28">
        <v>9</v>
      </c>
    </row>
    <row r="9085" spans="1:17">
      <c r="A9085" s="110"/>
      <c r="B9085" s="110"/>
      <c r="C9085" s="110"/>
      <c r="D9085" s="110"/>
      <c r="E9085" s="110"/>
      <c r="F9085" s="110"/>
      <c r="G9085" s="122"/>
      <c r="H9085" s="8" t="s">
        <v>2657</v>
      </c>
      <c r="I9085" s="9">
        <v>1628771</v>
      </c>
      <c r="J9085" s="9">
        <f t="shared" ref="J9085" si="7845">SUM(J9081)</f>
        <v>1598296</v>
      </c>
      <c r="K9085" s="9">
        <f t="shared" ref="K9085" si="7846">SUM(K9081)</f>
        <v>835568</v>
      </c>
      <c r="L9085" s="9">
        <f t="shared" ref="L9085:L9086" si="7847">M9085+N9085+O9085</f>
        <v>411041</v>
      </c>
      <c r="M9085" s="9">
        <f t="shared" ref="M9085:O9085" si="7848">SUM(M9081)</f>
        <v>151256</v>
      </c>
      <c r="N9085" s="9">
        <f t="shared" si="7848"/>
        <v>134868</v>
      </c>
      <c r="O9085" s="9">
        <f t="shared" si="7848"/>
        <v>124917</v>
      </c>
      <c r="P9085" s="9">
        <f t="shared" ref="P9085:P9086" si="7849">SUM(K9085+L9085)</f>
        <v>1246609</v>
      </c>
      <c r="Q9085" s="9">
        <f t="shared" si="7830"/>
        <v>77.996128376721202</v>
      </c>
    </row>
    <row r="9086" spans="1:17">
      <c r="A9086" s="110"/>
      <c r="B9086" s="110"/>
      <c r="C9086" s="110"/>
      <c r="D9086" s="110"/>
      <c r="E9086" s="110"/>
      <c r="F9086" s="110"/>
      <c r="G9086" s="122"/>
      <c r="H9086" s="10" t="s">
        <v>68</v>
      </c>
      <c r="I9086" s="9">
        <v>1628771</v>
      </c>
      <c r="J9086" s="9">
        <f t="shared" ref="J9086" si="7850">SUM(J9085)</f>
        <v>1598296</v>
      </c>
      <c r="K9086" s="9">
        <f t="shared" ref="K9086" si="7851">SUM(K9085)</f>
        <v>835568</v>
      </c>
      <c r="L9086" s="9">
        <f t="shared" si="7847"/>
        <v>411041</v>
      </c>
      <c r="M9086" s="9">
        <f t="shared" ref="M9086:O9086" si="7852">SUM(M9085)</f>
        <v>151256</v>
      </c>
      <c r="N9086" s="9">
        <f t="shared" si="7852"/>
        <v>134868</v>
      </c>
      <c r="O9086" s="9">
        <f t="shared" si="7852"/>
        <v>124917</v>
      </c>
      <c r="P9086" s="9">
        <f t="shared" si="7849"/>
        <v>1246609</v>
      </c>
      <c r="Q9086" s="9">
        <f t="shared" si="7830"/>
        <v>77.996128376721202</v>
      </c>
    </row>
    <row r="9087" spans="1:17">
      <c r="A9087" s="111"/>
      <c r="B9087" s="111"/>
      <c r="C9087" s="111"/>
      <c r="D9087" s="111"/>
      <c r="E9087" s="111"/>
      <c r="F9087" s="111"/>
      <c r="G9087" s="123"/>
      <c r="Q9087" t="str">
        <f t="shared" si="7830"/>
        <v>-</v>
      </c>
    </row>
    <row r="9088" spans="1:17" ht="15.75" thickBot="1">
      <c r="A9088" s="13" t="s">
        <v>0</v>
      </c>
      <c r="B9088" s="13" t="s">
        <v>0</v>
      </c>
      <c r="C9088" s="13" t="s">
        <v>0</v>
      </c>
      <c r="D9088" s="13" t="s">
        <v>0</v>
      </c>
      <c r="E9088" s="13" t="s">
        <v>0</v>
      </c>
      <c r="F9088" s="13" t="s">
        <v>0</v>
      </c>
      <c r="G9088" s="84" t="s">
        <v>0</v>
      </c>
      <c r="H9088" s="27" t="s">
        <v>0</v>
      </c>
      <c r="I9088" s="27"/>
      <c r="J9088" s="27"/>
      <c r="K9088" s="27"/>
      <c r="L9088" s="27"/>
      <c r="M9088" s="27"/>
      <c r="N9088" s="27"/>
      <c r="O9088" s="27"/>
      <c r="P9088" s="27"/>
      <c r="Q9088" s="27" t="str">
        <f t="shared" si="7830"/>
        <v>-</v>
      </c>
    </row>
    <row r="9089" spans="1:17" ht="45.75" thickBot="1">
      <c r="A9089" s="1" t="s">
        <v>82</v>
      </c>
      <c r="B9089" s="1" t="s">
        <v>83</v>
      </c>
      <c r="C9089" s="1" t="s">
        <v>84</v>
      </c>
      <c r="D9089" s="19" t="s">
        <v>0</v>
      </c>
      <c r="E9089" s="1" t="s">
        <v>85</v>
      </c>
      <c r="F9089" s="1" t="s">
        <v>86</v>
      </c>
      <c r="G9089" s="82" t="s">
        <v>87</v>
      </c>
      <c r="H9089" s="1" t="s">
        <v>1</v>
      </c>
      <c r="I9089" s="1" t="s">
        <v>3016</v>
      </c>
      <c r="J9089" s="1" t="s">
        <v>3199</v>
      </c>
      <c r="K9089" s="1" t="s">
        <v>3198</v>
      </c>
      <c r="L9089" s="1" t="s">
        <v>3191</v>
      </c>
      <c r="M9089" s="1" t="s">
        <v>3193</v>
      </c>
      <c r="N9089" s="1" t="s">
        <v>3194</v>
      </c>
      <c r="O9089" s="1" t="s">
        <v>3195</v>
      </c>
      <c r="P9089" s="1" t="s">
        <v>3192</v>
      </c>
      <c r="Q9089" s="1" t="s">
        <v>3185</v>
      </c>
    </row>
    <row r="9090" spans="1:17">
      <c r="A9090" s="20" t="s">
        <v>0</v>
      </c>
      <c r="B9090" s="20" t="s">
        <v>0</v>
      </c>
      <c r="C9090" s="20" t="s">
        <v>0</v>
      </c>
      <c r="D9090" s="21" t="s">
        <v>0</v>
      </c>
      <c r="E9090" s="21" t="s">
        <v>0</v>
      </c>
      <c r="F9090" s="22" t="s">
        <v>0</v>
      </c>
      <c r="G9090" s="83" t="s">
        <v>0</v>
      </c>
      <c r="H9090" s="23" t="s">
        <v>0</v>
      </c>
      <c r="I9090" s="28">
        <v>1</v>
      </c>
      <c r="J9090" s="28">
        <v>2</v>
      </c>
      <c r="K9090" s="28">
        <v>3</v>
      </c>
      <c r="L9090" s="28" t="s">
        <v>3186</v>
      </c>
      <c r="M9090" s="28">
        <v>5</v>
      </c>
      <c r="N9090" s="28">
        <v>6</v>
      </c>
      <c r="O9090" s="28">
        <v>7</v>
      </c>
      <c r="P9090" s="28" t="s">
        <v>3187</v>
      </c>
      <c r="Q9090" s="28">
        <v>9</v>
      </c>
    </row>
    <row r="9091" spans="1:17" ht="22.5">
      <c r="A9091" s="17" t="s">
        <v>2624</v>
      </c>
      <c r="B9091" s="17" t="s">
        <v>129</v>
      </c>
      <c r="C9091" s="12" t="s">
        <v>1192</v>
      </c>
      <c r="D9091" s="12" t="s">
        <v>2973</v>
      </c>
      <c r="E9091" s="18" t="s">
        <v>0</v>
      </c>
      <c r="F9091" s="18" t="s">
        <v>0</v>
      </c>
      <c r="G9091" s="81" t="s">
        <v>0</v>
      </c>
      <c r="H9091" s="18" t="s">
        <v>2974</v>
      </c>
      <c r="I9091" s="11"/>
      <c r="J9091" s="11"/>
      <c r="K9091" s="11"/>
      <c r="L9091" s="11"/>
      <c r="M9091" s="11"/>
      <c r="N9091" s="11"/>
      <c r="O9091" s="11"/>
      <c r="P9091" s="11"/>
      <c r="Q9091" s="11" t="str">
        <f t="shared" si="7830"/>
        <v>-</v>
      </c>
    </row>
    <row r="9092" spans="1:17" ht="22.5">
      <c r="A9092" s="17" t="s">
        <v>0</v>
      </c>
      <c r="B9092" s="17" t="s">
        <v>0</v>
      </c>
      <c r="C9092" s="17" t="s">
        <v>0</v>
      </c>
      <c r="D9092" s="18" t="s">
        <v>0</v>
      </c>
      <c r="E9092" s="18" t="s">
        <v>0</v>
      </c>
      <c r="F9092" s="18" t="s">
        <v>0</v>
      </c>
      <c r="G9092" s="81" t="s">
        <v>0</v>
      </c>
      <c r="H9092" s="24" t="s">
        <v>27</v>
      </c>
      <c r="I9092" s="29">
        <v>1467115</v>
      </c>
      <c r="J9092" s="29">
        <f t="shared" ref="J9092" si="7853">SUM(J9093,J9101,J9103)</f>
        <v>1402915</v>
      </c>
      <c r="K9092" s="29">
        <f t="shared" ref="K9092" si="7854">SUM(K9093,K9101,K9103)</f>
        <v>711298</v>
      </c>
      <c r="L9092" s="29">
        <f t="shared" ref="L9092:L9127" si="7855">M9092+N9092+O9092</f>
        <v>349404</v>
      </c>
      <c r="M9092" s="29">
        <f t="shared" ref="M9092:O9092" si="7856">SUM(M9093,M9101,M9103)</f>
        <v>116468</v>
      </c>
      <c r="N9092" s="29">
        <f t="shared" si="7856"/>
        <v>116468</v>
      </c>
      <c r="O9092" s="29">
        <f t="shared" si="7856"/>
        <v>116468</v>
      </c>
      <c r="P9092" s="29">
        <f t="shared" ref="P9092:P9127" si="7857">SUM(K9092+L9092)</f>
        <v>1060702</v>
      </c>
      <c r="Q9092" s="29">
        <f t="shared" si="7830"/>
        <v>75.607003988124717</v>
      </c>
    </row>
    <row r="9093" spans="1:17">
      <c r="A9093" s="12" t="s">
        <v>2624</v>
      </c>
      <c r="B9093" s="12" t="s">
        <v>129</v>
      </c>
      <c r="C9093" s="12" t="s">
        <v>1192</v>
      </c>
      <c r="D9093" s="12" t="s">
        <v>2973</v>
      </c>
      <c r="E9093" s="18" t="s">
        <v>2</v>
      </c>
      <c r="F9093" s="18" t="s">
        <v>0</v>
      </c>
      <c r="G9093" s="81" t="s">
        <v>0</v>
      </c>
      <c r="H9093" s="18" t="s">
        <v>3</v>
      </c>
      <c r="I9093" s="3">
        <v>1210789</v>
      </c>
      <c r="J9093" s="3">
        <f t="shared" ref="J9093" si="7858">SUM(J9094:J9095)</f>
        <v>1210689</v>
      </c>
      <c r="K9093" s="3">
        <f t="shared" ref="K9093" si="7859">SUM(K9094:K9095)</f>
        <v>621613</v>
      </c>
      <c r="L9093" s="3">
        <f t="shared" si="7855"/>
        <v>302184</v>
      </c>
      <c r="M9093" s="3">
        <f t="shared" ref="M9093:O9093" si="7860">SUM(M9094:M9095)</f>
        <v>100728</v>
      </c>
      <c r="N9093" s="3">
        <f t="shared" si="7860"/>
        <v>100728</v>
      </c>
      <c r="O9093" s="3">
        <f t="shared" si="7860"/>
        <v>100728</v>
      </c>
      <c r="P9093" s="3">
        <f t="shared" si="7857"/>
        <v>923797</v>
      </c>
      <c r="Q9093" s="3">
        <f t="shared" si="7830"/>
        <v>76.303410702500813</v>
      </c>
    </row>
    <row r="9094" spans="1:17">
      <c r="A9094" s="12" t="s">
        <v>2624</v>
      </c>
      <c r="B9094" s="12" t="s">
        <v>129</v>
      </c>
      <c r="C9094" s="12" t="s">
        <v>1192</v>
      </c>
      <c r="D9094" s="12" t="s">
        <v>2973</v>
      </c>
      <c r="E9094" s="11">
        <v>6111</v>
      </c>
      <c r="F9094" s="12"/>
      <c r="G9094" s="84" t="s">
        <v>3110</v>
      </c>
      <c r="H9094" s="13" t="s">
        <v>4</v>
      </c>
      <c r="I9094" s="2">
        <v>1102877</v>
      </c>
      <c r="J9094" s="2">
        <v>1102777</v>
      </c>
      <c r="K9094" s="2">
        <v>560138</v>
      </c>
      <c r="L9094" s="2">
        <f t="shared" si="7855"/>
        <v>279600</v>
      </c>
      <c r="M9094" s="2">
        <v>93200</v>
      </c>
      <c r="N9094" s="2">
        <v>93200</v>
      </c>
      <c r="O9094" s="2">
        <v>93200</v>
      </c>
      <c r="P9094" s="2">
        <f t="shared" si="7857"/>
        <v>839738</v>
      </c>
      <c r="Q9094" s="2">
        <f t="shared" si="7830"/>
        <v>76.147580154464592</v>
      </c>
    </row>
    <row r="9095" spans="1:17">
      <c r="A9095" s="17" t="s">
        <v>2624</v>
      </c>
      <c r="B9095" s="17" t="s">
        <v>129</v>
      </c>
      <c r="C9095" s="17" t="s">
        <v>1192</v>
      </c>
      <c r="D9095" s="17" t="s">
        <v>2973</v>
      </c>
      <c r="E9095" s="17" t="s">
        <v>91</v>
      </c>
      <c r="F9095" s="12" t="s">
        <v>0</v>
      </c>
      <c r="G9095" s="84" t="s">
        <v>0</v>
      </c>
      <c r="H9095" s="18" t="s">
        <v>5</v>
      </c>
      <c r="I9095" s="3">
        <v>107912</v>
      </c>
      <c r="J9095" s="3">
        <f t="shared" ref="J9095:K9095" si="7861">SUM(J9096:J9100)</f>
        <v>107912</v>
      </c>
      <c r="K9095" s="3">
        <f t="shared" si="7861"/>
        <v>61475</v>
      </c>
      <c r="L9095" s="3">
        <f t="shared" si="7855"/>
        <v>22584</v>
      </c>
      <c r="M9095" s="3">
        <f t="shared" ref="M9095:O9095" si="7862">SUM(M9096:M9100)</f>
        <v>7528</v>
      </c>
      <c r="N9095" s="3">
        <f t="shared" si="7862"/>
        <v>7528</v>
      </c>
      <c r="O9095" s="3">
        <f t="shared" si="7862"/>
        <v>7528</v>
      </c>
      <c r="P9095" s="3">
        <f t="shared" si="7857"/>
        <v>84059</v>
      </c>
      <c r="Q9095" s="3">
        <f t="shared" si="7830"/>
        <v>77.895878122914965</v>
      </c>
    </row>
    <row r="9096" spans="1:17">
      <c r="A9096" s="12" t="s">
        <v>2624</v>
      </c>
      <c r="B9096" s="12" t="s">
        <v>129</v>
      </c>
      <c r="C9096" s="12" t="s">
        <v>1192</v>
      </c>
      <c r="D9096" s="12" t="s">
        <v>2973</v>
      </c>
      <c r="E9096" s="11">
        <v>6112</v>
      </c>
      <c r="F9096" s="12" t="s">
        <v>2975</v>
      </c>
      <c r="G9096" s="84" t="s">
        <v>3110</v>
      </c>
      <c r="H9096" s="13" t="s">
        <v>9</v>
      </c>
      <c r="I9096" s="2">
        <v>15741</v>
      </c>
      <c r="J9096" s="2">
        <v>15741</v>
      </c>
      <c r="K9096" s="2">
        <v>8758</v>
      </c>
      <c r="L9096" s="2">
        <f t="shared" si="7855"/>
        <v>4134</v>
      </c>
      <c r="M9096" s="2">
        <v>1378</v>
      </c>
      <c r="N9096" s="2">
        <v>1378</v>
      </c>
      <c r="O9096" s="2">
        <v>1378</v>
      </c>
      <c r="P9096" s="2">
        <f t="shared" si="7857"/>
        <v>12892</v>
      </c>
      <c r="Q9096" s="2">
        <f t="shared" si="7830"/>
        <v>81.900768693221522</v>
      </c>
    </row>
    <row r="9097" spans="1:17">
      <c r="A9097" s="12" t="s">
        <v>2624</v>
      </c>
      <c r="B9097" s="12" t="s">
        <v>129</v>
      </c>
      <c r="C9097" s="12" t="s">
        <v>1192</v>
      </c>
      <c r="D9097" s="12" t="s">
        <v>2973</v>
      </c>
      <c r="E9097" s="11">
        <v>6112</v>
      </c>
      <c r="F9097" s="12" t="s">
        <v>2976</v>
      </c>
      <c r="G9097" s="84" t="s">
        <v>3110</v>
      </c>
      <c r="H9097" s="13" t="s">
        <v>10</v>
      </c>
      <c r="I9097" s="2">
        <v>61985</v>
      </c>
      <c r="J9097" s="2">
        <v>61985</v>
      </c>
      <c r="K9097" s="2">
        <v>36809</v>
      </c>
      <c r="L9097" s="2">
        <f t="shared" si="7855"/>
        <v>18450</v>
      </c>
      <c r="M9097" s="2">
        <v>6150</v>
      </c>
      <c r="N9097" s="2">
        <v>6150</v>
      </c>
      <c r="O9097" s="2">
        <v>6150</v>
      </c>
      <c r="P9097" s="2">
        <f t="shared" si="7857"/>
        <v>55259</v>
      </c>
      <c r="Q9097" s="2">
        <f t="shared" si="7830"/>
        <v>89.148987658304421</v>
      </c>
    </row>
    <row r="9098" spans="1:17">
      <c r="A9098" s="12" t="s">
        <v>2624</v>
      </c>
      <c r="B9098" s="12" t="s">
        <v>129</v>
      </c>
      <c r="C9098" s="12" t="s">
        <v>1192</v>
      </c>
      <c r="D9098" s="12" t="s">
        <v>2973</v>
      </c>
      <c r="E9098" s="11">
        <v>6112</v>
      </c>
      <c r="F9098" s="12" t="s">
        <v>2977</v>
      </c>
      <c r="G9098" s="84" t="s">
        <v>3110</v>
      </c>
      <c r="H9098" s="13" t="s">
        <v>7</v>
      </c>
      <c r="I9098" s="2">
        <v>12366</v>
      </c>
      <c r="J9098" s="2">
        <v>15908</v>
      </c>
      <c r="K9098" s="2">
        <v>15908</v>
      </c>
      <c r="L9098" s="2">
        <f t="shared" si="7855"/>
        <v>0</v>
      </c>
      <c r="M9098" s="2"/>
      <c r="N9098" s="2"/>
      <c r="O9098" s="2"/>
      <c r="P9098" s="2">
        <f t="shared" si="7857"/>
        <v>15908</v>
      </c>
      <c r="Q9098" s="2">
        <f t="shared" si="7830"/>
        <v>100</v>
      </c>
    </row>
    <row r="9099" spans="1:17">
      <c r="A9099" s="12" t="s">
        <v>2624</v>
      </c>
      <c r="B9099" s="12" t="s">
        <v>129</v>
      </c>
      <c r="C9099" s="12" t="s">
        <v>1192</v>
      </c>
      <c r="D9099" s="12" t="s">
        <v>2973</v>
      </c>
      <c r="E9099" s="11">
        <v>6112</v>
      </c>
      <c r="F9099" s="12" t="s">
        <v>2978</v>
      </c>
      <c r="G9099" s="84" t="s">
        <v>3110</v>
      </c>
      <c r="H9099" s="13" t="s">
        <v>8</v>
      </c>
      <c r="I9099" s="2">
        <v>9000</v>
      </c>
      <c r="J9099" s="2">
        <v>5458</v>
      </c>
      <c r="K9099" s="2">
        <v>0</v>
      </c>
      <c r="L9099" s="2">
        <f t="shared" si="7855"/>
        <v>0</v>
      </c>
      <c r="M9099" s="2"/>
      <c r="N9099" s="2"/>
      <c r="O9099" s="2"/>
      <c r="P9099" s="2">
        <f t="shared" si="7857"/>
        <v>0</v>
      </c>
      <c r="Q9099" s="2">
        <f t="shared" si="7830"/>
        <v>0</v>
      </c>
    </row>
    <row r="9100" spans="1:17">
      <c r="A9100" s="12" t="s">
        <v>2624</v>
      </c>
      <c r="B9100" s="12" t="s">
        <v>129</v>
      </c>
      <c r="C9100" s="12" t="s">
        <v>1192</v>
      </c>
      <c r="D9100" s="12" t="s">
        <v>2973</v>
      </c>
      <c r="E9100" s="11">
        <v>6112</v>
      </c>
      <c r="F9100" s="12" t="s">
        <v>2979</v>
      </c>
      <c r="G9100" s="84" t="s">
        <v>3110</v>
      </c>
      <c r="H9100" s="13" t="s">
        <v>6</v>
      </c>
      <c r="I9100" s="2">
        <v>8820</v>
      </c>
      <c r="J9100" s="2">
        <v>8820</v>
      </c>
      <c r="K9100" s="2">
        <v>0</v>
      </c>
      <c r="L9100" s="2">
        <f t="shared" si="7855"/>
        <v>0</v>
      </c>
      <c r="M9100" s="2"/>
      <c r="N9100" s="2"/>
      <c r="O9100" s="2"/>
      <c r="P9100" s="2">
        <f t="shared" si="7857"/>
        <v>0</v>
      </c>
      <c r="Q9100" s="2">
        <f t="shared" si="7830"/>
        <v>0</v>
      </c>
    </row>
    <row r="9101" spans="1:17">
      <c r="A9101" s="12" t="s">
        <v>2624</v>
      </c>
      <c r="B9101" s="12" t="s">
        <v>129</v>
      </c>
      <c r="C9101" s="12" t="s">
        <v>1192</v>
      </c>
      <c r="D9101" s="12" t="s">
        <v>2973</v>
      </c>
      <c r="E9101" s="18" t="s">
        <v>13</v>
      </c>
      <c r="F9101" s="18" t="s">
        <v>0</v>
      </c>
      <c r="G9101" s="81" t="s">
        <v>0</v>
      </c>
      <c r="H9101" s="18" t="s">
        <v>14</v>
      </c>
      <c r="I9101" s="3">
        <v>117875</v>
      </c>
      <c r="J9101" s="3">
        <f t="shared" ref="J9101:K9101" si="7863">SUM(J9102)</f>
        <v>117775</v>
      </c>
      <c r="K9101" s="3">
        <f t="shared" si="7863"/>
        <v>58884</v>
      </c>
      <c r="L9101" s="3">
        <f t="shared" si="7855"/>
        <v>29400</v>
      </c>
      <c r="M9101" s="3">
        <f t="shared" ref="M9101:O9101" si="7864">SUM(M9102)</f>
        <v>9800</v>
      </c>
      <c r="N9101" s="3">
        <f t="shared" si="7864"/>
        <v>9800</v>
      </c>
      <c r="O9101" s="3">
        <f t="shared" si="7864"/>
        <v>9800</v>
      </c>
      <c r="P9101" s="3">
        <f t="shared" si="7857"/>
        <v>88284</v>
      </c>
      <c r="Q9101" s="3">
        <f t="shared" si="7830"/>
        <v>74.95988112927192</v>
      </c>
    </row>
    <row r="9102" spans="1:17">
      <c r="A9102" s="12" t="s">
        <v>2624</v>
      </c>
      <c r="B9102" s="12" t="s">
        <v>129</v>
      </c>
      <c r="C9102" s="12" t="s">
        <v>1192</v>
      </c>
      <c r="D9102" s="12" t="s">
        <v>2973</v>
      </c>
      <c r="E9102" s="11">
        <v>6121</v>
      </c>
      <c r="F9102" s="12"/>
      <c r="G9102" s="84" t="s">
        <v>3110</v>
      </c>
      <c r="H9102" s="13" t="s">
        <v>15</v>
      </c>
      <c r="I9102" s="2">
        <v>117875</v>
      </c>
      <c r="J9102" s="2">
        <v>117775</v>
      </c>
      <c r="K9102" s="2">
        <v>58884</v>
      </c>
      <c r="L9102" s="2">
        <f t="shared" si="7855"/>
        <v>29400</v>
      </c>
      <c r="M9102" s="2">
        <v>9800</v>
      </c>
      <c r="N9102" s="2">
        <v>9800</v>
      </c>
      <c r="O9102" s="2">
        <v>9800</v>
      </c>
      <c r="P9102" s="2">
        <f t="shared" si="7857"/>
        <v>88284</v>
      </c>
      <c r="Q9102" s="2">
        <f t="shared" si="7830"/>
        <v>74.95988112927192</v>
      </c>
    </row>
    <row r="9103" spans="1:17">
      <c r="A9103" s="12" t="s">
        <v>2624</v>
      </c>
      <c r="B9103" s="12" t="s">
        <v>129</v>
      </c>
      <c r="C9103" s="12" t="s">
        <v>1192</v>
      </c>
      <c r="D9103" s="12" t="s">
        <v>2973</v>
      </c>
      <c r="E9103" s="18" t="s">
        <v>16</v>
      </c>
      <c r="F9103" s="18" t="s">
        <v>0</v>
      </c>
      <c r="G9103" s="81" t="s">
        <v>0</v>
      </c>
      <c r="H9103" s="18" t="s">
        <v>17</v>
      </c>
      <c r="I9103" s="3">
        <v>138451</v>
      </c>
      <c r="J9103" s="3">
        <f t="shared" ref="J9103:K9103" si="7865">SUM(J9104:J9112)</f>
        <v>74451</v>
      </c>
      <c r="K9103" s="3">
        <f t="shared" si="7865"/>
        <v>30801</v>
      </c>
      <c r="L9103" s="3">
        <f t="shared" si="7855"/>
        <v>17820</v>
      </c>
      <c r="M9103" s="3">
        <f t="shared" ref="M9103:O9103" si="7866">SUM(M9104:M9112)</f>
        <v>5940</v>
      </c>
      <c r="N9103" s="3">
        <f t="shared" si="7866"/>
        <v>5940</v>
      </c>
      <c r="O9103" s="3">
        <f t="shared" si="7866"/>
        <v>5940</v>
      </c>
      <c r="P9103" s="3">
        <f t="shared" si="7857"/>
        <v>48621</v>
      </c>
      <c r="Q9103" s="3">
        <f t="shared" si="7830"/>
        <v>65.30604021436919</v>
      </c>
    </row>
    <row r="9104" spans="1:17">
      <c r="A9104" s="12" t="s">
        <v>2624</v>
      </c>
      <c r="B9104" s="12" t="s">
        <v>129</v>
      </c>
      <c r="C9104" s="12" t="s">
        <v>1192</v>
      </c>
      <c r="D9104" s="12" t="s">
        <v>2973</v>
      </c>
      <c r="E9104" s="11">
        <v>6131</v>
      </c>
      <c r="F9104" s="12"/>
      <c r="G9104" s="84" t="s">
        <v>3110</v>
      </c>
      <c r="H9104" s="13" t="s">
        <v>18</v>
      </c>
      <c r="I9104" s="2">
        <v>10600</v>
      </c>
      <c r="J9104" s="2">
        <v>0</v>
      </c>
      <c r="K9104" s="2">
        <v>0</v>
      </c>
      <c r="L9104" s="2">
        <f t="shared" si="7855"/>
        <v>0</v>
      </c>
      <c r="M9104" s="2"/>
      <c r="N9104" s="2"/>
      <c r="O9104" s="2"/>
      <c r="P9104" s="2">
        <f t="shared" si="7857"/>
        <v>0</v>
      </c>
      <c r="Q9104" s="2" t="str">
        <f t="shared" si="7830"/>
        <v>-</v>
      </c>
    </row>
    <row r="9105" spans="1:17">
      <c r="A9105" s="12" t="s">
        <v>2624</v>
      </c>
      <c r="B9105" s="12" t="s">
        <v>129</v>
      </c>
      <c r="C9105" s="12" t="s">
        <v>1192</v>
      </c>
      <c r="D9105" s="12" t="s">
        <v>2973</v>
      </c>
      <c r="E9105" s="11">
        <v>6132</v>
      </c>
      <c r="F9105" s="12"/>
      <c r="G9105" s="84" t="s">
        <v>3110</v>
      </c>
      <c r="H9105" s="13" t="s">
        <v>19</v>
      </c>
      <c r="I9105" s="2">
        <v>11850</v>
      </c>
      <c r="J9105" s="2">
        <v>11750</v>
      </c>
      <c r="K9105" s="2">
        <v>0</v>
      </c>
      <c r="L9105" s="2">
        <f t="shared" si="7855"/>
        <v>0</v>
      </c>
      <c r="M9105" s="2"/>
      <c r="N9105" s="2"/>
      <c r="O9105" s="2"/>
      <c r="P9105" s="2">
        <f t="shared" si="7857"/>
        <v>0</v>
      </c>
      <c r="Q9105" s="2">
        <f t="shared" si="7830"/>
        <v>0</v>
      </c>
    </row>
    <row r="9106" spans="1:17">
      <c r="A9106" s="12" t="s">
        <v>2624</v>
      </c>
      <c r="B9106" s="12" t="s">
        <v>129</v>
      </c>
      <c r="C9106" s="12" t="s">
        <v>1192</v>
      </c>
      <c r="D9106" s="12" t="s">
        <v>2973</v>
      </c>
      <c r="E9106" s="11">
        <v>6133</v>
      </c>
      <c r="F9106" s="12"/>
      <c r="G9106" s="84" t="s">
        <v>3110</v>
      </c>
      <c r="H9106" s="13" t="s">
        <v>20</v>
      </c>
      <c r="I9106" s="2">
        <v>10600</v>
      </c>
      <c r="J9106" s="2">
        <v>10500</v>
      </c>
      <c r="K9106" s="2">
        <v>4766</v>
      </c>
      <c r="L9106" s="2">
        <f t="shared" si="7855"/>
        <v>2100</v>
      </c>
      <c r="M9106" s="2">
        <v>700</v>
      </c>
      <c r="N9106" s="2">
        <v>700</v>
      </c>
      <c r="O9106" s="2">
        <v>700</v>
      </c>
      <c r="P9106" s="2">
        <f t="shared" si="7857"/>
        <v>6866</v>
      </c>
      <c r="Q9106" s="2">
        <f t="shared" si="7830"/>
        <v>65.390476190476193</v>
      </c>
    </row>
    <row r="9107" spans="1:17">
      <c r="A9107" s="12" t="s">
        <v>2624</v>
      </c>
      <c r="B9107" s="12" t="s">
        <v>129</v>
      </c>
      <c r="C9107" s="12" t="s">
        <v>1192</v>
      </c>
      <c r="D9107" s="12" t="s">
        <v>2973</v>
      </c>
      <c r="E9107" s="11">
        <v>6134</v>
      </c>
      <c r="F9107" s="12"/>
      <c r="G9107" s="84" t="s">
        <v>3110</v>
      </c>
      <c r="H9107" s="13" t="s">
        <v>21</v>
      </c>
      <c r="I9107" s="2">
        <v>10600</v>
      </c>
      <c r="J9107" s="2">
        <v>0</v>
      </c>
      <c r="K9107" s="2">
        <v>0</v>
      </c>
      <c r="L9107" s="2">
        <f t="shared" si="7855"/>
        <v>0</v>
      </c>
      <c r="M9107" s="2"/>
      <c r="N9107" s="2"/>
      <c r="O9107" s="2"/>
      <c r="P9107" s="2">
        <f t="shared" si="7857"/>
        <v>0</v>
      </c>
      <c r="Q9107" s="2" t="str">
        <f t="shared" si="7830"/>
        <v>-</v>
      </c>
    </row>
    <row r="9108" spans="1:17">
      <c r="A9108" s="12" t="s">
        <v>2624</v>
      </c>
      <c r="B9108" s="12" t="s">
        <v>129</v>
      </c>
      <c r="C9108" s="12" t="s">
        <v>1192</v>
      </c>
      <c r="D9108" s="12" t="s">
        <v>2973</v>
      </c>
      <c r="E9108" s="11">
        <v>6135</v>
      </c>
      <c r="F9108" s="12"/>
      <c r="G9108" s="84" t="s">
        <v>3110</v>
      </c>
      <c r="H9108" s="13" t="s">
        <v>22</v>
      </c>
      <c r="I9108" s="2">
        <v>100</v>
      </c>
      <c r="J9108" s="2">
        <v>0</v>
      </c>
      <c r="K9108" s="2">
        <v>0</v>
      </c>
      <c r="L9108" s="2">
        <f t="shared" si="7855"/>
        <v>0</v>
      </c>
      <c r="M9108" s="2"/>
      <c r="N9108" s="2"/>
      <c r="O9108" s="2"/>
      <c r="P9108" s="2">
        <f t="shared" si="7857"/>
        <v>0</v>
      </c>
      <c r="Q9108" s="2" t="str">
        <f t="shared" si="7830"/>
        <v>-</v>
      </c>
    </row>
    <row r="9109" spans="1:17">
      <c r="A9109" s="12" t="s">
        <v>2624</v>
      </c>
      <c r="B9109" s="12" t="s">
        <v>129</v>
      </c>
      <c r="C9109" s="12" t="s">
        <v>1192</v>
      </c>
      <c r="D9109" s="12" t="s">
        <v>2973</v>
      </c>
      <c r="E9109" s="11">
        <v>6136</v>
      </c>
      <c r="F9109" s="12"/>
      <c r="G9109" s="84" t="s">
        <v>3110</v>
      </c>
      <c r="H9109" s="13" t="s">
        <v>23</v>
      </c>
      <c r="I9109" s="2">
        <v>100</v>
      </c>
      <c r="J9109" s="2">
        <v>0</v>
      </c>
      <c r="K9109" s="2">
        <v>0</v>
      </c>
      <c r="L9109" s="2">
        <f t="shared" si="7855"/>
        <v>0</v>
      </c>
      <c r="M9109" s="2"/>
      <c r="N9109" s="2"/>
      <c r="O9109" s="2"/>
      <c r="P9109" s="2">
        <f t="shared" si="7857"/>
        <v>0</v>
      </c>
      <c r="Q9109" s="2" t="str">
        <f t="shared" si="7830"/>
        <v>-</v>
      </c>
    </row>
    <row r="9110" spans="1:17">
      <c r="A9110" s="12" t="s">
        <v>2624</v>
      </c>
      <c r="B9110" s="12" t="s">
        <v>129</v>
      </c>
      <c r="C9110" s="12" t="s">
        <v>1192</v>
      </c>
      <c r="D9110" s="12" t="s">
        <v>2973</v>
      </c>
      <c r="E9110" s="11">
        <v>6137</v>
      </c>
      <c r="F9110" s="12"/>
      <c r="G9110" s="84" t="s">
        <v>3110</v>
      </c>
      <c r="H9110" s="13" t="s">
        <v>24</v>
      </c>
      <c r="I9110" s="2">
        <v>6850</v>
      </c>
      <c r="J9110" s="2">
        <v>6750</v>
      </c>
      <c r="K9110" s="2">
        <v>3400</v>
      </c>
      <c r="L9110" s="2">
        <f t="shared" si="7855"/>
        <v>1800</v>
      </c>
      <c r="M9110" s="2">
        <v>600</v>
      </c>
      <c r="N9110" s="2">
        <v>600</v>
      </c>
      <c r="O9110" s="2">
        <v>600</v>
      </c>
      <c r="P9110" s="2">
        <f t="shared" si="7857"/>
        <v>5200</v>
      </c>
      <c r="Q9110" s="2">
        <f t="shared" si="7830"/>
        <v>77.037037037037038</v>
      </c>
    </row>
    <row r="9111" spans="1:17">
      <c r="A9111" s="12" t="s">
        <v>2624</v>
      </c>
      <c r="B9111" s="12" t="s">
        <v>129</v>
      </c>
      <c r="C9111" s="12" t="s">
        <v>1192</v>
      </c>
      <c r="D9111" s="12" t="s">
        <v>2973</v>
      </c>
      <c r="E9111" s="11">
        <v>6138</v>
      </c>
      <c r="F9111" s="12"/>
      <c r="G9111" s="84" t="s">
        <v>3110</v>
      </c>
      <c r="H9111" s="13" t="s">
        <v>25</v>
      </c>
      <c r="I9111" s="2">
        <v>100</v>
      </c>
      <c r="J9111" s="2">
        <v>0</v>
      </c>
      <c r="K9111" s="2">
        <v>0</v>
      </c>
      <c r="L9111" s="2">
        <f t="shared" si="7855"/>
        <v>0</v>
      </c>
      <c r="M9111" s="2"/>
      <c r="N9111" s="2"/>
      <c r="O9111" s="2"/>
      <c r="P9111" s="2">
        <f t="shared" si="7857"/>
        <v>0</v>
      </c>
      <c r="Q9111" s="2" t="str">
        <f t="shared" si="7830"/>
        <v>-</v>
      </c>
    </row>
    <row r="9112" spans="1:17">
      <c r="A9112" s="17" t="s">
        <v>2624</v>
      </c>
      <c r="B9112" s="17" t="s">
        <v>129</v>
      </c>
      <c r="C9112" s="17" t="s">
        <v>1192</v>
      </c>
      <c r="D9112" s="17" t="s">
        <v>2973</v>
      </c>
      <c r="E9112" s="17" t="s">
        <v>99</v>
      </c>
      <c r="F9112" s="12" t="s">
        <v>0</v>
      </c>
      <c r="G9112" s="84" t="s">
        <v>0</v>
      </c>
      <c r="H9112" s="18" t="s">
        <v>26</v>
      </c>
      <c r="I9112" s="3">
        <v>87651</v>
      </c>
      <c r="J9112" s="3">
        <f t="shared" ref="J9112:K9112" si="7867">SUM(J9113:J9115)</f>
        <v>45451</v>
      </c>
      <c r="K9112" s="3">
        <f t="shared" si="7867"/>
        <v>22635</v>
      </c>
      <c r="L9112" s="3">
        <f t="shared" si="7855"/>
        <v>13920</v>
      </c>
      <c r="M9112" s="3">
        <f t="shared" ref="M9112:O9112" si="7868">SUM(M9113:M9115)</f>
        <v>4640</v>
      </c>
      <c r="N9112" s="3">
        <f t="shared" si="7868"/>
        <v>4640</v>
      </c>
      <c r="O9112" s="3">
        <f t="shared" si="7868"/>
        <v>4640</v>
      </c>
      <c r="P9112" s="3">
        <f t="shared" si="7857"/>
        <v>36555</v>
      </c>
      <c r="Q9112" s="3">
        <f t="shared" si="7830"/>
        <v>80.427273327319526</v>
      </c>
    </row>
    <row r="9113" spans="1:17">
      <c r="A9113" s="12" t="s">
        <v>2624</v>
      </c>
      <c r="B9113" s="12" t="s">
        <v>129</v>
      </c>
      <c r="C9113" s="12" t="s">
        <v>1192</v>
      </c>
      <c r="D9113" s="12" t="s">
        <v>2973</v>
      </c>
      <c r="E9113" s="11">
        <v>6139</v>
      </c>
      <c r="F9113" s="12"/>
      <c r="G9113" s="84" t="s">
        <v>3110</v>
      </c>
      <c r="H9113" s="13" t="s">
        <v>26</v>
      </c>
      <c r="I9113" s="2">
        <v>73900</v>
      </c>
      <c r="J9113" s="2">
        <v>31800</v>
      </c>
      <c r="K9113" s="2">
        <v>17400</v>
      </c>
      <c r="L9113" s="2">
        <f t="shared" si="7855"/>
        <v>10500</v>
      </c>
      <c r="M9113" s="2">
        <v>3500</v>
      </c>
      <c r="N9113" s="2">
        <v>3500</v>
      </c>
      <c r="O9113" s="2">
        <v>3500</v>
      </c>
      <c r="P9113" s="2">
        <f t="shared" si="7857"/>
        <v>27900</v>
      </c>
      <c r="Q9113" s="2">
        <f t="shared" si="7830"/>
        <v>87.735849056603783</v>
      </c>
    </row>
    <row r="9114" spans="1:17">
      <c r="A9114" s="12" t="s">
        <v>2624</v>
      </c>
      <c r="B9114" s="12" t="s">
        <v>129</v>
      </c>
      <c r="C9114" s="12" t="s">
        <v>1192</v>
      </c>
      <c r="D9114" s="12" t="s">
        <v>2973</v>
      </c>
      <c r="E9114" s="11">
        <v>6139</v>
      </c>
      <c r="F9114" s="12" t="s">
        <v>2980</v>
      </c>
      <c r="G9114" s="84" t="s">
        <v>3110</v>
      </c>
      <c r="H9114" s="13" t="s">
        <v>108</v>
      </c>
      <c r="I9114" s="2">
        <v>10251</v>
      </c>
      <c r="J9114" s="2">
        <v>10151</v>
      </c>
      <c r="K9114" s="2">
        <v>3368</v>
      </c>
      <c r="L9114" s="2">
        <f t="shared" si="7855"/>
        <v>2550</v>
      </c>
      <c r="M9114" s="2">
        <v>850</v>
      </c>
      <c r="N9114" s="2">
        <v>850</v>
      </c>
      <c r="O9114" s="2">
        <v>850</v>
      </c>
      <c r="P9114" s="2">
        <f t="shared" si="7857"/>
        <v>5918</v>
      </c>
      <c r="Q9114" s="2">
        <f t="shared" si="7830"/>
        <v>58.299674908875978</v>
      </c>
    </row>
    <row r="9115" spans="1:17" ht="22.5">
      <c r="A9115" s="12" t="s">
        <v>2624</v>
      </c>
      <c r="B9115" s="12" t="s">
        <v>129</v>
      </c>
      <c r="C9115" s="12" t="s">
        <v>1192</v>
      </c>
      <c r="D9115" s="12" t="s">
        <v>2973</v>
      </c>
      <c r="E9115" s="11">
        <v>6139</v>
      </c>
      <c r="F9115" s="12" t="s">
        <v>2981</v>
      </c>
      <c r="G9115" s="84" t="s">
        <v>3110</v>
      </c>
      <c r="H9115" s="13" t="s">
        <v>114</v>
      </c>
      <c r="I9115" s="2">
        <v>3500</v>
      </c>
      <c r="J9115" s="2">
        <v>3500</v>
      </c>
      <c r="K9115" s="2">
        <v>1867</v>
      </c>
      <c r="L9115" s="2">
        <f t="shared" si="7855"/>
        <v>870</v>
      </c>
      <c r="M9115" s="2">
        <v>290</v>
      </c>
      <c r="N9115" s="2">
        <v>290</v>
      </c>
      <c r="O9115" s="2">
        <v>290</v>
      </c>
      <c r="P9115" s="2">
        <f t="shared" si="7857"/>
        <v>2737</v>
      </c>
      <c r="Q9115" s="2">
        <f t="shared" si="7830"/>
        <v>78.2</v>
      </c>
    </row>
    <row r="9116" spans="1:17" ht="22.5">
      <c r="A9116" s="17" t="s">
        <v>0</v>
      </c>
      <c r="B9116" s="17" t="s">
        <v>0</v>
      </c>
      <c r="C9116" s="17" t="s">
        <v>0</v>
      </c>
      <c r="D9116" s="18" t="s">
        <v>0</v>
      </c>
      <c r="E9116" s="18" t="s">
        <v>0</v>
      </c>
      <c r="F9116" s="18" t="s">
        <v>0</v>
      </c>
      <c r="G9116" s="81" t="s">
        <v>0</v>
      </c>
      <c r="H9116" s="24" t="s">
        <v>36</v>
      </c>
      <c r="I9116" s="29">
        <v>300</v>
      </c>
      <c r="J9116" s="29">
        <f t="shared" ref="J9116:K9116" si="7869">SUM(J9117)</f>
        <v>0</v>
      </c>
      <c r="K9116" s="29">
        <f t="shared" si="7869"/>
        <v>0</v>
      </c>
      <c r="L9116" s="29">
        <f t="shared" si="7855"/>
        <v>0</v>
      </c>
      <c r="M9116" s="29">
        <f t="shared" ref="M9116:O9116" si="7870">SUM(M9117)</f>
        <v>0</v>
      </c>
      <c r="N9116" s="29">
        <f t="shared" si="7870"/>
        <v>0</v>
      </c>
      <c r="O9116" s="29">
        <f t="shared" si="7870"/>
        <v>0</v>
      </c>
      <c r="P9116" s="29">
        <f t="shared" si="7857"/>
        <v>0</v>
      </c>
      <c r="Q9116" s="29" t="str">
        <f t="shared" si="7830"/>
        <v>-</v>
      </c>
    </row>
    <row r="9117" spans="1:17">
      <c r="A9117" s="12" t="s">
        <v>2624</v>
      </c>
      <c r="B9117" s="12" t="s">
        <v>129</v>
      </c>
      <c r="C9117" s="12" t="s">
        <v>1192</v>
      </c>
      <c r="D9117" s="12" t="s">
        <v>2973</v>
      </c>
      <c r="E9117" s="18" t="s">
        <v>28</v>
      </c>
      <c r="F9117" s="18" t="s">
        <v>0</v>
      </c>
      <c r="G9117" s="81" t="s">
        <v>0</v>
      </c>
      <c r="H9117" s="18" t="s">
        <v>29</v>
      </c>
      <c r="I9117" s="3">
        <v>300</v>
      </c>
      <c r="J9117" s="3">
        <f t="shared" ref="J9117" si="7871">SUM(J9118:J9120)</f>
        <v>0</v>
      </c>
      <c r="K9117" s="3">
        <f t="shared" ref="K9117" si="7872">SUM(K9118:K9120)</f>
        <v>0</v>
      </c>
      <c r="L9117" s="3">
        <f t="shared" si="7855"/>
        <v>0</v>
      </c>
      <c r="M9117" s="3">
        <f t="shared" ref="M9117:O9117" si="7873">SUM(M9118:M9120)</f>
        <v>0</v>
      </c>
      <c r="N9117" s="3">
        <f t="shared" si="7873"/>
        <v>0</v>
      </c>
      <c r="O9117" s="3">
        <f t="shared" si="7873"/>
        <v>0</v>
      </c>
      <c r="P9117" s="3">
        <f t="shared" si="7857"/>
        <v>0</v>
      </c>
      <c r="Q9117" s="3" t="str">
        <f t="shared" ref="Q9117:Q9180" si="7874">IF(J9117=0,"-",P9117/J9117*100)</f>
        <v>-</v>
      </c>
    </row>
    <row r="9118" spans="1:17">
      <c r="A9118" s="12" t="s">
        <v>2624</v>
      </c>
      <c r="B9118" s="12" t="s">
        <v>129</v>
      </c>
      <c r="C9118" s="12" t="s">
        <v>1192</v>
      </c>
      <c r="D9118" s="12" t="s">
        <v>2973</v>
      </c>
      <c r="E9118" s="11">
        <v>6142</v>
      </c>
      <c r="F9118" s="12"/>
      <c r="G9118" s="84" t="s">
        <v>3110</v>
      </c>
      <c r="H9118" s="13" t="s">
        <v>31</v>
      </c>
      <c r="I9118" s="2">
        <v>100</v>
      </c>
      <c r="J9118" s="2">
        <v>0</v>
      </c>
      <c r="K9118" s="2">
        <v>0</v>
      </c>
      <c r="L9118" s="2">
        <f t="shared" si="7855"/>
        <v>0</v>
      </c>
      <c r="M9118" s="2"/>
      <c r="N9118" s="2"/>
      <c r="O9118" s="2"/>
      <c r="P9118" s="2">
        <f t="shared" si="7857"/>
        <v>0</v>
      </c>
      <c r="Q9118" s="2" t="str">
        <f t="shared" si="7874"/>
        <v>-</v>
      </c>
    </row>
    <row r="9119" spans="1:17">
      <c r="A9119" s="12" t="s">
        <v>2624</v>
      </c>
      <c r="B9119" s="12" t="s">
        <v>129</v>
      </c>
      <c r="C9119" s="12" t="s">
        <v>1192</v>
      </c>
      <c r="D9119" s="12" t="s">
        <v>2973</v>
      </c>
      <c r="E9119" s="11">
        <v>6143</v>
      </c>
      <c r="F9119" s="12"/>
      <c r="G9119" s="84" t="s">
        <v>3110</v>
      </c>
      <c r="H9119" s="13" t="s">
        <v>32</v>
      </c>
      <c r="I9119" s="2">
        <v>100</v>
      </c>
      <c r="J9119" s="2">
        <v>0</v>
      </c>
      <c r="K9119" s="2">
        <v>0</v>
      </c>
      <c r="L9119" s="2">
        <f t="shared" si="7855"/>
        <v>0</v>
      </c>
      <c r="M9119" s="2"/>
      <c r="N9119" s="2"/>
      <c r="O9119" s="2"/>
      <c r="P9119" s="2">
        <f t="shared" si="7857"/>
        <v>0</v>
      </c>
      <c r="Q9119" s="2" t="str">
        <f t="shared" si="7874"/>
        <v>-</v>
      </c>
    </row>
    <row r="9120" spans="1:17">
      <c r="A9120" s="12" t="s">
        <v>2624</v>
      </c>
      <c r="B9120" s="12" t="s">
        <v>129</v>
      </c>
      <c r="C9120" s="12" t="s">
        <v>1192</v>
      </c>
      <c r="D9120" s="12" t="s">
        <v>2973</v>
      </c>
      <c r="E9120" s="11">
        <v>6148</v>
      </c>
      <c r="F9120" s="12"/>
      <c r="G9120" s="84" t="s">
        <v>3110</v>
      </c>
      <c r="H9120" s="13" t="s">
        <v>35</v>
      </c>
      <c r="I9120" s="2">
        <v>100</v>
      </c>
      <c r="J9120" s="2">
        <v>0</v>
      </c>
      <c r="K9120" s="2">
        <v>0</v>
      </c>
      <c r="L9120" s="2">
        <f t="shared" si="7855"/>
        <v>0</v>
      </c>
      <c r="M9120" s="2"/>
      <c r="N9120" s="2"/>
      <c r="O9120" s="2"/>
      <c r="P9120" s="2">
        <f t="shared" si="7857"/>
        <v>0</v>
      </c>
      <c r="Q9120" s="2" t="str">
        <f t="shared" si="7874"/>
        <v>-</v>
      </c>
    </row>
    <row r="9121" spans="1:17" ht="22.5">
      <c r="A9121" s="17" t="s">
        <v>0</v>
      </c>
      <c r="B9121" s="17" t="s">
        <v>0</v>
      </c>
      <c r="C9121" s="17" t="s">
        <v>0</v>
      </c>
      <c r="D9121" s="18" t="s">
        <v>0</v>
      </c>
      <c r="E9121" s="18" t="s">
        <v>0</v>
      </c>
      <c r="F9121" s="18" t="s">
        <v>0</v>
      </c>
      <c r="G9121" s="81" t="s">
        <v>0</v>
      </c>
      <c r="H9121" s="24" t="s">
        <v>58</v>
      </c>
      <c r="I9121" s="29">
        <v>300</v>
      </c>
      <c r="J9121" s="29">
        <f t="shared" ref="J9121:K9121" si="7875">SUM(J9122)</f>
        <v>0</v>
      </c>
      <c r="K9121" s="29">
        <f t="shared" si="7875"/>
        <v>0</v>
      </c>
      <c r="L9121" s="29">
        <f t="shared" si="7855"/>
        <v>0</v>
      </c>
      <c r="M9121" s="29">
        <f t="shared" ref="M9121:O9121" si="7876">SUM(M9122)</f>
        <v>0</v>
      </c>
      <c r="N9121" s="29">
        <f t="shared" si="7876"/>
        <v>0</v>
      </c>
      <c r="O9121" s="29">
        <f t="shared" si="7876"/>
        <v>0</v>
      </c>
      <c r="P9121" s="29">
        <f t="shared" si="7857"/>
        <v>0</v>
      </c>
      <c r="Q9121" s="29" t="str">
        <f t="shared" si="7874"/>
        <v>-</v>
      </c>
    </row>
    <row r="9122" spans="1:17">
      <c r="A9122" s="12" t="s">
        <v>2624</v>
      </c>
      <c r="B9122" s="12" t="s">
        <v>129</v>
      </c>
      <c r="C9122" s="12" t="s">
        <v>1192</v>
      </c>
      <c r="D9122" s="12" t="s">
        <v>2973</v>
      </c>
      <c r="E9122" s="18" t="s">
        <v>50</v>
      </c>
      <c r="F9122" s="18" t="s">
        <v>0</v>
      </c>
      <c r="G9122" s="81" t="s">
        <v>0</v>
      </c>
      <c r="H9122" s="18" t="s">
        <v>51</v>
      </c>
      <c r="I9122" s="3">
        <v>300</v>
      </c>
      <c r="J9122" s="3">
        <f t="shared" ref="J9122" si="7877">SUM(J9123:J9125)</f>
        <v>0</v>
      </c>
      <c r="K9122" s="3">
        <f t="shared" ref="K9122" si="7878">SUM(K9123:K9125)</f>
        <v>0</v>
      </c>
      <c r="L9122" s="3">
        <f t="shared" si="7855"/>
        <v>0</v>
      </c>
      <c r="M9122" s="3">
        <f t="shared" ref="M9122:O9122" si="7879">SUM(M9123:M9125)</f>
        <v>0</v>
      </c>
      <c r="N9122" s="3">
        <f t="shared" si="7879"/>
        <v>0</v>
      </c>
      <c r="O9122" s="3">
        <f t="shared" si="7879"/>
        <v>0</v>
      </c>
      <c r="P9122" s="3">
        <f t="shared" si="7857"/>
        <v>0</v>
      </c>
      <c r="Q9122" s="3" t="str">
        <f t="shared" si="7874"/>
        <v>-</v>
      </c>
    </row>
    <row r="9123" spans="1:17">
      <c r="A9123" s="12" t="s">
        <v>2624</v>
      </c>
      <c r="B9123" s="12" t="s">
        <v>129</v>
      </c>
      <c r="C9123" s="12" t="s">
        <v>1192</v>
      </c>
      <c r="D9123" s="12" t="s">
        <v>2973</v>
      </c>
      <c r="E9123" s="11">
        <v>8213</v>
      </c>
      <c r="F9123" s="12"/>
      <c r="G9123" s="84" t="s">
        <v>3110</v>
      </c>
      <c r="H9123" s="13" t="s">
        <v>54</v>
      </c>
      <c r="I9123" s="2">
        <v>100</v>
      </c>
      <c r="J9123" s="2">
        <v>0</v>
      </c>
      <c r="K9123" s="2">
        <v>0</v>
      </c>
      <c r="L9123" s="2">
        <f t="shared" si="7855"/>
        <v>0</v>
      </c>
      <c r="M9123" s="2"/>
      <c r="N9123" s="2"/>
      <c r="O9123" s="2"/>
      <c r="P9123" s="2">
        <f t="shared" si="7857"/>
        <v>0</v>
      </c>
      <c r="Q9123" s="2" t="str">
        <f t="shared" si="7874"/>
        <v>-</v>
      </c>
    </row>
    <row r="9124" spans="1:17">
      <c r="A9124" s="12" t="s">
        <v>2624</v>
      </c>
      <c r="B9124" s="12" t="s">
        <v>129</v>
      </c>
      <c r="C9124" s="12" t="s">
        <v>1192</v>
      </c>
      <c r="D9124" s="12" t="s">
        <v>2973</v>
      </c>
      <c r="E9124" s="11">
        <v>8215</v>
      </c>
      <c r="F9124" s="12"/>
      <c r="G9124" s="84" t="s">
        <v>3110</v>
      </c>
      <c r="H9124" s="13" t="s">
        <v>56</v>
      </c>
      <c r="I9124" s="2">
        <v>100</v>
      </c>
      <c r="J9124" s="2">
        <v>0</v>
      </c>
      <c r="K9124" s="2">
        <v>0</v>
      </c>
      <c r="L9124" s="2">
        <f t="shared" si="7855"/>
        <v>0</v>
      </c>
      <c r="M9124" s="2"/>
      <c r="N9124" s="2"/>
      <c r="O9124" s="2"/>
      <c r="P9124" s="2">
        <f t="shared" si="7857"/>
        <v>0</v>
      </c>
      <c r="Q9124" s="2" t="str">
        <f t="shared" si="7874"/>
        <v>-</v>
      </c>
    </row>
    <row r="9125" spans="1:17">
      <c r="A9125" s="12" t="s">
        <v>2624</v>
      </c>
      <c r="B9125" s="12" t="s">
        <v>129</v>
      </c>
      <c r="C9125" s="12" t="s">
        <v>1192</v>
      </c>
      <c r="D9125" s="12" t="s">
        <v>2973</v>
      </c>
      <c r="E9125" s="11">
        <v>8216</v>
      </c>
      <c r="F9125" s="12"/>
      <c r="G9125" s="84" t="s">
        <v>3110</v>
      </c>
      <c r="H9125" s="13" t="s">
        <v>57</v>
      </c>
      <c r="I9125" s="2">
        <v>100</v>
      </c>
      <c r="J9125" s="2">
        <v>0</v>
      </c>
      <c r="K9125" s="2">
        <v>0</v>
      </c>
      <c r="L9125" s="2">
        <f t="shared" si="7855"/>
        <v>0</v>
      </c>
      <c r="M9125" s="2"/>
      <c r="N9125" s="2"/>
      <c r="O9125" s="2"/>
      <c r="P9125" s="2">
        <f t="shared" si="7857"/>
        <v>0</v>
      </c>
      <c r="Q9125" s="2" t="str">
        <f t="shared" si="7874"/>
        <v>-</v>
      </c>
    </row>
    <row r="9126" spans="1:17" ht="22.5">
      <c r="A9126" s="13" t="s">
        <v>0</v>
      </c>
      <c r="B9126" s="13" t="s">
        <v>0</v>
      </c>
      <c r="C9126" s="13" t="s">
        <v>0</v>
      </c>
      <c r="D9126" s="13" t="s">
        <v>0</v>
      </c>
      <c r="E9126" s="13" t="s">
        <v>0</v>
      </c>
      <c r="F9126" s="13" t="s">
        <v>0</v>
      </c>
      <c r="G9126" s="84" t="s">
        <v>0</v>
      </c>
      <c r="H9126" s="24" t="s">
        <v>2982</v>
      </c>
      <c r="I9126" s="29">
        <v>1467715</v>
      </c>
      <c r="J9126" s="29">
        <f t="shared" ref="J9126:K9126" si="7880">SUM(J9121,J9116,J9092)</f>
        <v>1402915</v>
      </c>
      <c r="K9126" s="29">
        <f t="shared" si="7880"/>
        <v>711298</v>
      </c>
      <c r="L9126" s="29">
        <f t="shared" si="7855"/>
        <v>349404</v>
      </c>
      <c r="M9126" s="29">
        <f t="shared" ref="M9126:O9126" si="7881">SUM(M9121,M9116,M9092)</f>
        <v>116468</v>
      </c>
      <c r="N9126" s="29">
        <f t="shared" si="7881"/>
        <v>116468</v>
      </c>
      <c r="O9126" s="29">
        <f t="shared" si="7881"/>
        <v>116468</v>
      </c>
      <c r="P9126" s="29">
        <f t="shared" si="7857"/>
        <v>1060702</v>
      </c>
      <c r="Q9126" s="29">
        <f t="shared" si="7874"/>
        <v>75.607003988124717</v>
      </c>
    </row>
    <row r="9127" spans="1:17" ht="15.75" thickBot="1">
      <c r="A9127" s="13" t="s">
        <v>0</v>
      </c>
      <c r="B9127" s="13" t="s">
        <v>0</v>
      </c>
      <c r="C9127" s="13" t="s">
        <v>0</v>
      </c>
      <c r="D9127" s="13" t="s">
        <v>0</v>
      </c>
      <c r="E9127" s="13" t="s">
        <v>0</v>
      </c>
      <c r="F9127" s="13" t="s">
        <v>0</v>
      </c>
      <c r="G9127" s="84" t="s">
        <v>0</v>
      </c>
      <c r="H9127" s="18" t="s">
        <v>125</v>
      </c>
      <c r="I9127" s="3">
        <v>27</v>
      </c>
      <c r="J9127" s="3">
        <v>27</v>
      </c>
      <c r="K9127" s="3">
        <v>0</v>
      </c>
      <c r="L9127" s="3">
        <f t="shared" si="7855"/>
        <v>0</v>
      </c>
      <c r="M9127" s="3"/>
      <c r="N9127" s="3"/>
      <c r="O9127" s="3"/>
      <c r="P9127" s="3">
        <f t="shared" si="7857"/>
        <v>0</v>
      </c>
      <c r="Q9127" s="3">
        <f t="shared" si="7874"/>
        <v>0</v>
      </c>
    </row>
    <row r="9128" spans="1:17" ht="45.75" thickBot="1">
      <c r="A9128" s="109" t="s">
        <v>0</v>
      </c>
      <c r="B9128" s="109" t="s">
        <v>0</v>
      </c>
      <c r="C9128" s="109" t="s">
        <v>0</v>
      </c>
      <c r="D9128" s="109" t="s">
        <v>0</v>
      </c>
      <c r="E9128" s="109" t="s">
        <v>0</v>
      </c>
      <c r="F9128" s="109" t="s">
        <v>0</v>
      </c>
      <c r="G9128" s="121" t="s">
        <v>0</v>
      </c>
      <c r="H9128" s="1" t="s">
        <v>126</v>
      </c>
      <c r="I9128" s="1" t="s">
        <v>3016</v>
      </c>
      <c r="J9128" s="1" t="s">
        <v>3199</v>
      </c>
      <c r="K9128" s="1" t="s">
        <v>3198</v>
      </c>
      <c r="L9128" s="1" t="s">
        <v>3191</v>
      </c>
      <c r="M9128" s="1" t="s">
        <v>3193</v>
      </c>
      <c r="N9128" s="1" t="s">
        <v>3194</v>
      </c>
      <c r="O9128" s="1" t="s">
        <v>3195</v>
      </c>
      <c r="P9128" s="1" t="s">
        <v>3192</v>
      </c>
      <c r="Q9128" s="1" t="s">
        <v>3185</v>
      </c>
    </row>
    <row r="9129" spans="1:17">
      <c r="A9129" s="110"/>
      <c r="B9129" s="110"/>
      <c r="C9129" s="110"/>
      <c r="D9129" s="110"/>
      <c r="E9129" s="110"/>
      <c r="F9129" s="110"/>
      <c r="G9129" s="122"/>
      <c r="H9129" s="26" t="s">
        <v>0</v>
      </c>
      <c r="I9129" s="28">
        <v>1</v>
      </c>
      <c r="J9129" s="28">
        <v>2</v>
      </c>
      <c r="K9129" s="28">
        <v>3</v>
      </c>
      <c r="L9129" s="28" t="s">
        <v>3186</v>
      </c>
      <c r="M9129" s="28">
        <v>5</v>
      </c>
      <c r="N9129" s="28">
        <v>6</v>
      </c>
      <c r="O9129" s="28">
        <v>7</v>
      </c>
      <c r="P9129" s="28" t="s">
        <v>3187</v>
      </c>
      <c r="Q9129" s="28">
        <v>9</v>
      </c>
    </row>
    <row r="9130" spans="1:17">
      <c r="A9130" s="110"/>
      <c r="B9130" s="110"/>
      <c r="C9130" s="110"/>
      <c r="D9130" s="110"/>
      <c r="E9130" s="110"/>
      <c r="F9130" s="110"/>
      <c r="G9130" s="122"/>
      <c r="H9130" s="8" t="s">
        <v>2657</v>
      </c>
      <c r="I9130" s="9">
        <v>1467715</v>
      </c>
      <c r="J9130" s="9">
        <f t="shared" ref="J9130" si="7882">SUM(J9126)</f>
        <v>1402915</v>
      </c>
      <c r="K9130" s="9">
        <f t="shared" ref="K9130" si="7883">SUM(K9126)</f>
        <v>711298</v>
      </c>
      <c r="L9130" s="9">
        <f t="shared" ref="L9130:L9131" si="7884">M9130+N9130+O9130</f>
        <v>349404</v>
      </c>
      <c r="M9130" s="9">
        <f t="shared" ref="M9130:O9130" si="7885">SUM(M9126)</f>
        <v>116468</v>
      </c>
      <c r="N9130" s="9">
        <f t="shared" si="7885"/>
        <v>116468</v>
      </c>
      <c r="O9130" s="9">
        <f t="shared" si="7885"/>
        <v>116468</v>
      </c>
      <c r="P9130" s="9">
        <f t="shared" ref="P9130:P9131" si="7886">SUM(K9130+L9130)</f>
        <v>1060702</v>
      </c>
      <c r="Q9130" s="9">
        <f t="shared" si="7874"/>
        <v>75.607003988124717</v>
      </c>
    </row>
    <row r="9131" spans="1:17">
      <c r="A9131" s="110"/>
      <c r="B9131" s="110"/>
      <c r="C9131" s="110"/>
      <c r="D9131" s="110"/>
      <c r="E9131" s="110"/>
      <c r="F9131" s="110"/>
      <c r="G9131" s="122"/>
      <c r="H9131" s="10" t="s">
        <v>68</v>
      </c>
      <c r="I9131" s="9">
        <v>1467715</v>
      </c>
      <c r="J9131" s="9">
        <f t="shared" ref="J9131" si="7887">SUM(J9130)</f>
        <v>1402915</v>
      </c>
      <c r="K9131" s="9">
        <f t="shared" ref="K9131" si="7888">SUM(K9130)</f>
        <v>711298</v>
      </c>
      <c r="L9131" s="9">
        <f t="shared" si="7884"/>
        <v>349404</v>
      </c>
      <c r="M9131" s="9">
        <f t="shared" ref="M9131:O9131" si="7889">SUM(M9130)</f>
        <v>116468</v>
      </c>
      <c r="N9131" s="9">
        <f t="shared" si="7889"/>
        <v>116468</v>
      </c>
      <c r="O9131" s="9">
        <f t="shared" si="7889"/>
        <v>116468</v>
      </c>
      <c r="P9131" s="9">
        <f t="shared" si="7886"/>
        <v>1060702</v>
      </c>
      <c r="Q9131" s="9">
        <f t="shared" si="7874"/>
        <v>75.607003988124717</v>
      </c>
    </row>
    <row r="9132" spans="1:17">
      <c r="A9132" s="111"/>
      <c r="B9132" s="111"/>
      <c r="C9132" s="111"/>
      <c r="D9132" s="111"/>
      <c r="E9132" s="111"/>
      <c r="F9132" s="111"/>
      <c r="G9132" s="123"/>
      <c r="Q9132" t="str">
        <f t="shared" si="7874"/>
        <v>-</v>
      </c>
    </row>
    <row r="9133" spans="1:17" ht="15.75" thickBot="1">
      <c r="A9133" s="13" t="s">
        <v>0</v>
      </c>
      <c r="B9133" s="13" t="s">
        <v>0</v>
      </c>
      <c r="C9133" s="13" t="s">
        <v>0</v>
      </c>
      <c r="D9133" s="13" t="s">
        <v>0</v>
      </c>
      <c r="E9133" s="13" t="s">
        <v>0</v>
      </c>
      <c r="F9133" s="13" t="s">
        <v>0</v>
      </c>
      <c r="G9133" s="84" t="s">
        <v>0</v>
      </c>
      <c r="H9133" s="27" t="s">
        <v>0</v>
      </c>
      <c r="I9133" s="27"/>
      <c r="J9133" s="27"/>
      <c r="K9133" s="27"/>
      <c r="L9133" s="27"/>
      <c r="M9133" s="27"/>
      <c r="N9133" s="27"/>
      <c r="O9133" s="27"/>
      <c r="P9133" s="27"/>
      <c r="Q9133" s="27" t="str">
        <f t="shared" si="7874"/>
        <v>-</v>
      </c>
    </row>
    <row r="9134" spans="1:17" ht="45.75" thickBot="1">
      <c r="A9134" s="1" t="s">
        <v>82</v>
      </c>
      <c r="B9134" s="1" t="s">
        <v>83</v>
      </c>
      <c r="C9134" s="1" t="s">
        <v>84</v>
      </c>
      <c r="D9134" s="19" t="s">
        <v>0</v>
      </c>
      <c r="E9134" s="1" t="s">
        <v>85</v>
      </c>
      <c r="F9134" s="1" t="s">
        <v>86</v>
      </c>
      <c r="G9134" s="82" t="s">
        <v>87</v>
      </c>
      <c r="H9134" s="1" t="s">
        <v>1</v>
      </c>
      <c r="I9134" s="1" t="s">
        <v>3016</v>
      </c>
      <c r="J9134" s="1" t="s">
        <v>3199</v>
      </c>
      <c r="K9134" s="1" t="s">
        <v>3198</v>
      </c>
      <c r="L9134" s="1" t="s">
        <v>3191</v>
      </c>
      <c r="M9134" s="1" t="s">
        <v>3193</v>
      </c>
      <c r="N9134" s="1" t="s">
        <v>3194</v>
      </c>
      <c r="O9134" s="1" t="s">
        <v>3195</v>
      </c>
      <c r="P9134" s="1" t="s">
        <v>3192</v>
      </c>
      <c r="Q9134" s="1" t="s">
        <v>3185</v>
      </c>
    </row>
    <row r="9135" spans="1:17">
      <c r="A9135" s="20" t="s">
        <v>0</v>
      </c>
      <c r="B9135" s="20" t="s">
        <v>0</v>
      </c>
      <c r="C9135" s="20" t="s">
        <v>0</v>
      </c>
      <c r="D9135" s="21" t="s">
        <v>0</v>
      </c>
      <c r="E9135" s="21" t="s">
        <v>0</v>
      </c>
      <c r="F9135" s="22" t="s">
        <v>0</v>
      </c>
      <c r="G9135" s="83" t="s">
        <v>0</v>
      </c>
      <c r="H9135" s="23" t="s">
        <v>0</v>
      </c>
      <c r="I9135" s="28">
        <v>1</v>
      </c>
      <c r="J9135" s="28">
        <v>2</v>
      </c>
      <c r="K9135" s="28">
        <v>3</v>
      </c>
      <c r="L9135" s="28" t="s">
        <v>3186</v>
      </c>
      <c r="M9135" s="28">
        <v>5</v>
      </c>
      <c r="N9135" s="28">
        <v>6</v>
      </c>
      <c r="O9135" s="28">
        <v>7</v>
      </c>
      <c r="P9135" s="28" t="s">
        <v>3187</v>
      </c>
      <c r="Q9135" s="28">
        <v>9</v>
      </c>
    </row>
    <row r="9136" spans="1:17">
      <c r="A9136" s="17" t="s">
        <v>2624</v>
      </c>
      <c r="B9136" s="17" t="s">
        <v>129</v>
      </c>
      <c r="C9136" s="12" t="s">
        <v>1203</v>
      </c>
      <c r="D9136" s="12" t="s">
        <v>2983</v>
      </c>
      <c r="E9136" s="18" t="s">
        <v>0</v>
      </c>
      <c r="F9136" s="18" t="s">
        <v>0</v>
      </c>
      <c r="G9136" s="81" t="s">
        <v>0</v>
      </c>
      <c r="H9136" s="18" t="s">
        <v>2984</v>
      </c>
      <c r="I9136" s="11"/>
      <c r="J9136" s="11"/>
      <c r="K9136" s="11"/>
      <c r="L9136" s="11"/>
      <c r="M9136" s="11"/>
      <c r="N9136" s="11"/>
      <c r="O9136" s="11"/>
      <c r="P9136" s="11"/>
      <c r="Q9136" s="11" t="str">
        <f t="shared" si="7874"/>
        <v>-</v>
      </c>
    </row>
    <row r="9137" spans="1:17" ht="22.5">
      <c r="A9137" s="17" t="s">
        <v>0</v>
      </c>
      <c r="B9137" s="17" t="s">
        <v>0</v>
      </c>
      <c r="C9137" s="17" t="s">
        <v>0</v>
      </c>
      <c r="D9137" s="18" t="s">
        <v>0</v>
      </c>
      <c r="E9137" s="18" t="s">
        <v>0</v>
      </c>
      <c r="F9137" s="18" t="s">
        <v>0</v>
      </c>
      <c r="G9137" s="81" t="s">
        <v>0</v>
      </c>
      <c r="H9137" s="24" t="s">
        <v>27</v>
      </c>
      <c r="I9137" s="29">
        <v>922544</v>
      </c>
      <c r="J9137" s="29">
        <f t="shared" ref="J9137" si="7890">SUM(J9138,J9146,J9148)</f>
        <v>893414</v>
      </c>
      <c r="K9137" s="29">
        <f t="shared" ref="K9137" si="7891">SUM(K9138,K9146,K9148)</f>
        <v>448872</v>
      </c>
      <c r="L9137" s="29">
        <f t="shared" ref="L9137:L9168" si="7892">M9137+N9137+O9137</f>
        <v>227100</v>
      </c>
      <c r="M9137" s="29">
        <f t="shared" ref="M9137:O9137" si="7893">SUM(M9138,M9146,M9148)</f>
        <v>76900</v>
      </c>
      <c r="N9137" s="29">
        <f t="shared" si="7893"/>
        <v>74600</v>
      </c>
      <c r="O9137" s="29">
        <f t="shared" si="7893"/>
        <v>75600</v>
      </c>
      <c r="P9137" s="29">
        <f t="shared" ref="P9137:P9168" si="7894">SUM(K9137+L9137)</f>
        <v>675972</v>
      </c>
      <c r="Q9137" s="29">
        <f t="shared" si="7874"/>
        <v>75.661675326332471</v>
      </c>
    </row>
    <row r="9138" spans="1:17">
      <c r="A9138" s="12" t="s">
        <v>2624</v>
      </c>
      <c r="B9138" s="12" t="s">
        <v>129</v>
      </c>
      <c r="C9138" s="12" t="s">
        <v>1203</v>
      </c>
      <c r="D9138" s="12" t="s">
        <v>2983</v>
      </c>
      <c r="E9138" s="18" t="s">
        <v>2</v>
      </c>
      <c r="F9138" s="18" t="s">
        <v>0</v>
      </c>
      <c r="G9138" s="81" t="s">
        <v>0</v>
      </c>
      <c r="H9138" s="18" t="s">
        <v>3</v>
      </c>
      <c r="I9138" s="3">
        <v>771947</v>
      </c>
      <c r="J9138" s="3">
        <f t="shared" ref="J9138" si="7895">SUM(J9139:J9140)</f>
        <v>768947</v>
      </c>
      <c r="K9138" s="3">
        <f t="shared" ref="K9138" si="7896">SUM(K9139:K9140)</f>
        <v>380770</v>
      </c>
      <c r="L9138" s="3">
        <f t="shared" si="7892"/>
        <v>196200</v>
      </c>
      <c r="M9138" s="3">
        <f t="shared" ref="M9138:O9138" si="7897">SUM(M9139:M9140)</f>
        <v>65300</v>
      </c>
      <c r="N9138" s="3">
        <f t="shared" si="7897"/>
        <v>65300</v>
      </c>
      <c r="O9138" s="3">
        <f t="shared" si="7897"/>
        <v>65600</v>
      </c>
      <c r="P9138" s="3">
        <f t="shared" si="7894"/>
        <v>576970</v>
      </c>
      <c r="Q9138" s="3">
        <f t="shared" si="7874"/>
        <v>75.033779961427769</v>
      </c>
    </row>
    <row r="9139" spans="1:17">
      <c r="A9139" s="12" t="s">
        <v>2624</v>
      </c>
      <c r="B9139" s="12" t="s">
        <v>129</v>
      </c>
      <c r="C9139" s="12" t="s">
        <v>1203</v>
      </c>
      <c r="D9139" s="12" t="s">
        <v>2983</v>
      </c>
      <c r="E9139" s="11">
        <v>6111</v>
      </c>
      <c r="F9139" s="12"/>
      <c r="G9139" s="84" t="s">
        <v>3110</v>
      </c>
      <c r="H9139" s="13" t="s">
        <v>4</v>
      </c>
      <c r="I9139" s="2">
        <v>688842</v>
      </c>
      <c r="J9139" s="2">
        <v>685842</v>
      </c>
      <c r="K9139" s="2">
        <v>340856</v>
      </c>
      <c r="L9139" s="2">
        <f t="shared" si="7892"/>
        <v>180000</v>
      </c>
      <c r="M9139" s="2">
        <v>60000</v>
      </c>
      <c r="N9139" s="2">
        <v>60000</v>
      </c>
      <c r="O9139" s="2">
        <v>60000</v>
      </c>
      <c r="P9139" s="2">
        <f t="shared" si="7894"/>
        <v>520856</v>
      </c>
      <c r="Q9139" s="2">
        <f t="shared" si="7874"/>
        <v>75.944022092551933</v>
      </c>
    </row>
    <row r="9140" spans="1:17">
      <c r="A9140" s="17" t="s">
        <v>2624</v>
      </c>
      <c r="B9140" s="17" t="s">
        <v>129</v>
      </c>
      <c r="C9140" s="17" t="s">
        <v>1203</v>
      </c>
      <c r="D9140" s="17" t="s">
        <v>2983</v>
      </c>
      <c r="E9140" s="17" t="s">
        <v>91</v>
      </c>
      <c r="F9140" s="12" t="s">
        <v>0</v>
      </c>
      <c r="G9140" s="84" t="s">
        <v>0</v>
      </c>
      <c r="H9140" s="18" t="s">
        <v>5</v>
      </c>
      <c r="I9140" s="3">
        <v>83105</v>
      </c>
      <c r="J9140" s="3">
        <f t="shared" ref="J9140:K9140" si="7898">SUM(J9141:J9145)</f>
        <v>83105</v>
      </c>
      <c r="K9140" s="3">
        <f t="shared" si="7898"/>
        <v>39914</v>
      </c>
      <c r="L9140" s="3">
        <f t="shared" si="7892"/>
        <v>16200</v>
      </c>
      <c r="M9140" s="3">
        <f t="shared" ref="M9140:O9140" si="7899">SUM(M9141:M9145)</f>
        <v>5300</v>
      </c>
      <c r="N9140" s="3">
        <f t="shared" si="7899"/>
        <v>5300</v>
      </c>
      <c r="O9140" s="3">
        <f t="shared" si="7899"/>
        <v>5600</v>
      </c>
      <c r="P9140" s="3">
        <f t="shared" si="7894"/>
        <v>56114</v>
      </c>
      <c r="Q9140" s="3">
        <f t="shared" si="7874"/>
        <v>67.521809758738954</v>
      </c>
    </row>
    <row r="9141" spans="1:17">
      <c r="A9141" s="12" t="s">
        <v>2624</v>
      </c>
      <c r="B9141" s="12" t="s">
        <v>129</v>
      </c>
      <c r="C9141" s="12" t="s">
        <v>1203</v>
      </c>
      <c r="D9141" s="12" t="s">
        <v>2983</v>
      </c>
      <c r="E9141" s="11">
        <v>6112</v>
      </c>
      <c r="F9141" s="12" t="s">
        <v>2985</v>
      </c>
      <c r="G9141" s="84" t="s">
        <v>3110</v>
      </c>
      <c r="H9141" s="13" t="s">
        <v>9</v>
      </c>
      <c r="I9141" s="2">
        <v>13409</v>
      </c>
      <c r="J9141" s="2">
        <v>13409</v>
      </c>
      <c r="K9141" s="2">
        <v>6700</v>
      </c>
      <c r="L9141" s="2">
        <f t="shared" si="7892"/>
        <v>3400</v>
      </c>
      <c r="M9141" s="2">
        <v>1100</v>
      </c>
      <c r="N9141" s="2">
        <v>1100</v>
      </c>
      <c r="O9141" s="2">
        <v>1200</v>
      </c>
      <c r="P9141" s="2">
        <f t="shared" si="7894"/>
        <v>10100</v>
      </c>
      <c r="Q9141" s="2">
        <f t="shared" si="7874"/>
        <v>75.322544559624134</v>
      </c>
    </row>
    <row r="9142" spans="1:17">
      <c r="A9142" s="12" t="s">
        <v>2624</v>
      </c>
      <c r="B9142" s="12" t="s">
        <v>129</v>
      </c>
      <c r="C9142" s="12" t="s">
        <v>1203</v>
      </c>
      <c r="D9142" s="12" t="s">
        <v>2983</v>
      </c>
      <c r="E9142" s="11">
        <v>6112</v>
      </c>
      <c r="F9142" s="12" t="s">
        <v>2986</v>
      </c>
      <c r="G9142" s="84" t="s">
        <v>3110</v>
      </c>
      <c r="H9142" s="13" t="s">
        <v>10</v>
      </c>
      <c r="I9142" s="2">
        <v>49896</v>
      </c>
      <c r="J9142" s="2">
        <v>49896</v>
      </c>
      <c r="K9142" s="2">
        <v>22827</v>
      </c>
      <c r="L9142" s="2">
        <f t="shared" si="7892"/>
        <v>12800</v>
      </c>
      <c r="M9142" s="2">
        <v>4200</v>
      </c>
      <c r="N9142" s="2">
        <v>4200</v>
      </c>
      <c r="O9142" s="2">
        <v>4400</v>
      </c>
      <c r="P9142" s="2">
        <f t="shared" si="7894"/>
        <v>35627</v>
      </c>
      <c r="Q9142" s="2">
        <f t="shared" si="7874"/>
        <v>71.402517235850567</v>
      </c>
    </row>
    <row r="9143" spans="1:17">
      <c r="A9143" s="12" t="s">
        <v>2624</v>
      </c>
      <c r="B9143" s="12" t="s">
        <v>129</v>
      </c>
      <c r="C9143" s="12" t="s">
        <v>1203</v>
      </c>
      <c r="D9143" s="12" t="s">
        <v>2983</v>
      </c>
      <c r="E9143" s="11">
        <v>6112</v>
      </c>
      <c r="F9143" s="12" t="s">
        <v>2987</v>
      </c>
      <c r="G9143" s="84" t="s">
        <v>3110</v>
      </c>
      <c r="H9143" s="13" t="s">
        <v>7</v>
      </c>
      <c r="I9143" s="2">
        <v>10800</v>
      </c>
      <c r="J9143" s="2">
        <v>10800</v>
      </c>
      <c r="K9143" s="2">
        <v>10387</v>
      </c>
      <c r="L9143" s="2">
        <f t="shared" si="7892"/>
        <v>0</v>
      </c>
      <c r="M9143" s="2"/>
      <c r="N9143" s="2"/>
      <c r="O9143" s="2"/>
      <c r="P9143" s="2">
        <f t="shared" si="7894"/>
        <v>10387</v>
      </c>
      <c r="Q9143" s="2">
        <f t="shared" si="7874"/>
        <v>96.175925925925938</v>
      </c>
    </row>
    <row r="9144" spans="1:17">
      <c r="A9144" s="12" t="s">
        <v>2624</v>
      </c>
      <c r="B9144" s="12" t="s">
        <v>129</v>
      </c>
      <c r="C9144" s="12" t="s">
        <v>1203</v>
      </c>
      <c r="D9144" s="12" t="s">
        <v>2983</v>
      </c>
      <c r="E9144" s="11">
        <v>6112</v>
      </c>
      <c r="F9144" s="12" t="s">
        <v>2988</v>
      </c>
      <c r="G9144" s="84" t="s">
        <v>3110</v>
      </c>
      <c r="H9144" s="13" t="s">
        <v>8</v>
      </c>
      <c r="I9144" s="2">
        <v>0</v>
      </c>
      <c r="J9144" s="2">
        <v>0</v>
      </c>
      <c r="K9144" s="2">
        <v>0</v>
      </c>
      <c r="L9144" s="2">
        <f t="shared" si="7892"/>
        <v>0</v>
      </c>
      <c r="M9144" s="2"/>
      <c r="N9144" s="2"/>
      <c r="O9144" s="2"/>
      <c r="P9144" s="2">
        <f t="shared" si="7894"/>
        <v>0</v>
      </c>
      <c r="Q9144" s="2" t="str">
        <f t="shared" si="7874"/>
        <v>-</v>
      </c>
    </row>
    <row r="9145" spans="1:17">
      <c r="A9145" s="12" t="s">
        <v>2624</v>
      </c>
      <c r="B9145" s="12" t="s">
        <v>129</v>
      </c>
      <c r="C9145" s="12" t="s">
        <v>1203</v>
      </c>
      <c r="D9145" s="12" t="s">
        <v>2983</v>
      </c>
      <c r="E9145" s="11">
        <v>6112</v>
      </c>
      <c r="F9145" s="12" t="s">
        <v>2989</v>
      </c>
      <c r="G9145" s="84" t="s">
        <v>3110</v>
      </c>
      <c r="H9145" s="13" t="s">
        <v>6</v>
      </c>
      <c r="I9145" s="2">
        <v>9000</v>
      </c>
      <c r="J9145" s="2">
        <v>9000</v>
      </c>
      <c r="K9145" s="2">
        <v>0</v>
      </c>
      <c r="L9145" s="2">
        <f t="shared" si="7892"/>
        <v>0</v>
      </c>
      <c r="M9145" s="2"/>
      <c r="N9145" s="2"/>
      <c r="O9145" s="2"/>
      <c r="P9145" s="2">
        <f t="shared" si="7894"/>
        <v>0</v>
      </c>
      <c r="Q9145" s="2">
        <f t="shared" si="7874"/>
        <v>0</v>
      </c>
    </row>
    <row r="9146" spans="1:17">
      <c r="A9146" s="12" t="s">
        <v>2624</v>
      </c>
      <c r="B9146" s="12" t="s">
        <v>129</v>
      </c>
      <c r="C9146" s="12" t="s">
        <v>1203</v>
      </c>
      <c r="D9146" s="12" t="s">
        <v>2983</v>
      </c>
      <c r="E9146" s="18" t="s">
        <v>13</v>
      </c>
      <c r="F9146" s="18" t="s">
        <v>0</v>
      </c>
      <c r="G9146" s="81" t="s">
        <v>0</v>
      </c>
      <c r="H9146" s="18" t="s">
        <v>14</v>
      </c>
      <c r="I9146" s="3">
        <v>73366</v>
      </c>
      <c r="J9146" s="3">
        <f t="shared" ref="J9146:K9146" si="7900">SUM(J9147)</f>
        <v>73036</v>
      </c>
      <c r="K9146" s="3">
        <f t="shared" si="7900"/>
        <v>35953</v>
      </c>
      <c r="L9146" s="3">
        <f t="shared" si="7892"/>
        <v>18000</v>
      </c>
      <c r="M9146" s="3">
        <f t="shared" ref="M9146:O9146" si="7901">SUM(M9147)</f>
        <v>6000</v>
      </c>
      <c r="N9146" s="3">
        <f t="shared" si="7901"/>
        <v>6000</v>
      </c>
      <c r="O9146" s="3">
        <f t="shared" si="7901"/>
        <v>6000</v>
      </c>
      <c r="P9146" s="3">
        <f t="shared" si="7894"/>
        <v>53953</v>
      </c>
      <c r="Q9146" s="3">
        <f t="shared" si="7874"/>
        <v>73.871789254614157</v>
      </c>
    </row>
    <row r="9147" spans="1:17">
      <c r="A9147" s="12" t="s">
        <v>2624</v>
      </c>
      <c r="B9147" s="12" t="s">
        <v>129</v>
      </c>
      <c r="C9147" s="12" t="s">
        <v>1203</v>
      </c>
      <c r="D9147" s="12" t="s">
        <v>2983</v>
      </c>
      <c r="E9147" s="11">
        <v>6121</v>
      </c>
      <c r="F9147" s="12"/>
      <c r="G9147" s="84" t="s">
        <v>3110</v>
      </c>
      <c r="H9147" s="13" t="s">
        <v>15</v>
      </c>
      <c r="I9147" s="2">
        <v>73366</v>
      </c>
      <c r="J9147" s="2">
        <v>73036</v>
      </c>
      <c r="K9147" s="2">
        <v>35953</v>
      </c>
      <c r="L9147" s="2">
        <f t="shared" si="7892"/>
        <v>18000</v>
      </c>
      <c r="M9147" s="2">
        <v>6000</v>
      </c>
      <c r="N9147" s="2">
        <v>6000</v>
      </c>
      <c r="O9147" s="2">
        <v>6000</v>
      </c>
      <c r="P9147" s="2">
        <f t="shared" si="7894"/>
        <v>53953</v>
      </c>
      <c r="Q9147" s="2">
        <f t="shared" si="7874"/>
        <v>73.871789254614157</v>
      </c>
    </row>
    <row r="9148" spans="1:17">
      <c r="A9148" s="12" t="s">
        <v>2624</v>
      </c>
      <c r="B9148" s="12" t="s">
        <v>129</v>
      </c>
      <c r="C9148" s="12" t="s">
        <v>1203</v>
      </c>
      <c r="D9148" s="12" t="s">
        <v>2983</v>
      </c>
      <c r="E9148" s="18" t="s">
        <v>16</v>
      </c>
      <c r="F9148" s="18" t="s">
        <v>0</v>
      </c>
      <c r="G9148" s="81" t="s">
        <v>0</v>
      </c>
      <c r="H9148" s="18" t="s">
        <v>17</v>
      </c>
      <c r="I9148" s="3">
        <v>77231</v>
      </c>
      <c r="J9148" s="3">
        <f t="shared" ref="J9148:K9148" si="7902">SUM(J9149:J9157)</f>
        <v>51431</v>
      </c>
      <c r="K9148" s="3">
        <f t="shared" si="7902"/>
        <v>32149</v>
      </c>
      <c r="L9148" s="3">
        <f t="shared" si="7892"/>
        <v>12900</v>
      </c>
      <c r="M9148" s="3">
        <f t="shared" ref="M9148:O9148" si="7903">SUM(M9149:M9157)</f>
        <v>5600</v>
      </c>
      <c r="N9148" s="3">
        <f t="shared" si="7903"/>
        <v>3300</v>
      </c>
      <c r="O9148" s="3">
        <f t="shared" si="7903"/>
        <v>4000</v>
      </c>
      <c r="P9148" s="3">
        <f t="shared" si="7894"/>
        <v>45049</v>
      </c>
      <c r="Q9148" s="3">
        <f t="shared" si="7874"/>
        <v>87.591141529427773</v>
      </c>
    </row>
    <row r="9149" spans="1:17" s="99" customFormat="1">
      <c r="A9149" s="94" t="s">
        <v>2624</v>
      </c>
      <c r="B9149" s="94" t="s">
        <v>129</v>
      </c>
      <c r="C9149" s="94" t="s">
        <v>1203</v>
      </c>
      <c r="D9149" s="94" t="s">
        <v>2983</v>
      </c>
      <c r="E9149" s="95">
        <v>6131</v>
      </c>
      <c r="F9149" s="94"/>
      <c r="G9149" s="96" t="s">
        <v>3110</v>
      </c>
      <c r="H9149" s="97" t="s">
        <v>18</v>
      </c>
      <c r="I9149" s="98">
        <v>3600</v>
      </c>
      <c r="J9149" s="98">
        <v>100</v>
      </c>
      <c r="K9149" s="98">
        <v>100</v>
      </c>
      <c r="L9149" s="98">
        <f t="shared" si="7892"/>
        <v>0</v>
      </c>
      <c r="M9149" s="98"/>
      <c r="N9149" s="98"/>
      <c r="O9149" s="98"/>
      <c r="P9149" s="98">
        <f t="shared" si="7894"/>
        <v>100</v>
      </c>
      <c r="Q9149" s="98">
        <f t="shared" si="7874"/>
        <v>100</v>
      </c>
    </row>
    <row r="9150" spans="1:17">
      <c r="A9150" s="12" t="s">
        <v>2624</v>
      </c>
      <c r="B9150" s="12" t="s">
        <v>129</v>
      </c>
      <c r="C9150" s="12" t="s">
        <v>1203</v>
      </c>
      <c r="D9150" s="12" t="s">
        <v>2983</v>
      </c>
      <c r="E9150" s="11">
        <v>6132</v>
      </c>
      <c r="F9150" s="12"/>
      <c r="G9150" s="84" t="s">
        <v>3110</v>
      </c>
      <c r="H9150" s="13" t="s">
        <v>19</v>
      </c>
      <c r="I9150" s="2">
        <v>9000</v>
      </c>
      <c r="J9150" s="2">
        <v>9000</v>
      </c>
      <c r="K9150" s="2">
        <v>6350</v>
      </c>
      <c r="L9150" s="2">
        <f t="shared" si="7892"/>
        <v>1800</v>
      </c>
      <c r="M9150" s="2">
        <v>1000</v>
      </c>
      <c r="N9150" s="2">
        <v>300</v>
      </c>
      <c r="O9150" s="2">
        <v>500</v>
      </c>
      <c r="P9150" s="2">
        <f t="shared" si="7894"/>
        <v>8150</v>
      </c>
      <c r="Q9150" s="2">
        <f t="shared" si="7874"/>
        <v>90.555555555555557</v>
      </c>
    </row>
    <row r="9151" spans="1:17">
      <c r="A9151" s="12" t="s">
        <v>2624</v>
      </c>
      <c r="B9151" s="12" t="s">
        <v>129</v>
      </c>
      <c r="C9151" s="12" t="s">
        <v>1203</v>
      </c>
      <c r="D9151" s="12" t="s">
        <v>2983</v>
      </c>
      <c r="E9151" s="11">
        <v>6133</v>
      </c>
      <c r="F9151" s="12"/>
      <c r="G9151" s="84" t="s">
        <v>3110</v>
      </c>
      <c r="H9151" s="13" t="s">
        <v>20</v>
      </c>
      <c r="I9151" s="2">
        <v>5000</v>
      </c>
      <c r="J9151" s="2">
        <v>5000</v>
      </c>
      <c r="K9151" s="2">
        <v>3600</v>
      </c>
      <c r="L9151" s="2">
        <f t="shared" si="7892"/>
        <v>900</v>
      </c>
      <c r="M9151" s="2">
        <v>300</v>
      </c>
      <c r="N9151" s="2">
        <v>300</v>
      </c>
      <c r="O9151" s="2">
        <v>300</v>
      </c>
      <c r="P9151" s="2">
        <f t="shared" si="7894"/>
        <v>4500</v>
      </c>
      <c r="Q9151" s="2">
        <f t="shared" si="7874"/>
        <v>90</v>
      </c>
    </row>
    <row r="9152" spans="1:17">
      <c r="A9152" s="12" t="s">
        <v>2624</v>
      </c>
      <c r="B9152" s="12" t="s">
        <v>129</v>
      </c>
      <c r="C9152" s="12" t="s">
        <v>1203</v>
      </c>
      <c r="D9152" s="12" t="s">
        <v>2983</v>
      </c>
      <c r="E9152" s="11">
        <v>6134</v>
      </c>
      <c r="F9152" s="12"/>
      <c r="G9152" s="84" t="s">
        <v>3110</v>
      </c>
      <c r="H9152" s="13" t="s">
        <v>21</v>
      </c>
      <c r="I9152" s="2">
        <v>7100</v>
      </c>
      <c r="J9152" s="2">
        <v>5000</v>
      </c>
      <c r="K9152" s="2">
        <v>4000</v>
      </c>
      <c r="L9152" s="2">
        <f t="shared" si="7892"/>
        <v>1000</v>
      </c>
      <c r="M9152" s="2">
        <v>1000</v>
      </c>
      <c r="N9152" s="2"/>
      <c r="O9152" s="2"/>
      <c r="P9152" s="2">
        <f t="shared" si="7894"/>
        <v>5000</v>
      </c>
      <c r="Q9152" s="2">
        <f t="shared" si="7874"/>
        <v>100</v>
      </c>
    </row>
    <row r="9153" spans="1:17">
      <c r="A9153" s="12" t="s">
        <v>2624</v>
      </c>
      <c r="B9153" s="12" t="s">
        <v>129</v>
      </c>
      <c r="C9153" s="12" t="s">
        <v>1203</v>
      </c>
      <c r="D9153" s="12" t="s">
        <v>2983</v>
      </c>
      <c r="E9153" s="11">
        <v>6135</v>
      </c>
      <c r="F9153" s="12"/>
      <c r="G9153" s="84" t="s">
        <v>3110</v>
      </c>
      <c r="H9153" s="13" t="s">
        <v>22</v>
      </c>
      <c r="I9153" s="2">
        <v>50</v>
      </c>
      <c r="J9153" s="2">
        <v>50</v>
      </c>
      <c r="K9153" s="2">
        <v>25</v>
      </c>
      <c r="L9153" s="2">
        <f t="shared" si="7892"/>
        <v>25</v>
      </c>
      <c r="M9153" s="2">
        <v>25</v>
      </c>
      <c r="N9153" s="2"/>
      <c r="O9153" s="2"/>
      <c r="P9153" s="2">
        <f t="shared" si="7894"/>
        <v>50</v>
      </c>
      <c r="Q9153" s="2">
        <f t="shared" si="7874"/>
        <v>100</v>
      </c>
    </row>
    <row r="9154" spans="1:17">
      <c r="A9154" s="12" t="s">
        <v>2624</v>
      </c>
      <c r="B9154" s="12" t="s">
        <v>129</v>
      </c>
      <c r="C9154" s="12" t="s">
        <v>1203</v>
      </c>
      <c r="D9154" s="12" t="s">
        <v>2983</v>
      </c>
      <c r="E9154" s="11">
        <v>6136</v>
      </c>
      <c r="F9154" s="12"/>
      <c r="G9154" s="84" t="s">
        <v>3110</v>
      </c>
      <c r="H9154" s="13" t="s">
        <v>23</v>
      </c>
      <c r="I9154" s="2">
        <v>350</v>
      </c>
      <c r="J9154" s="2">
        <v>50</v>
      </c>
      <c r="K9154" s="2">
        <v>25</v>
      </c>
      <c r="L9154" s="2">
        <f t="shared" si="7892"/>
        <v>25</v>
      </c>
      <c r="M9154" s="2">
        <v>25</v>
      </c>
      <c r="N9154" s="2"/>
      <c r="O9154" s="2"/>
      <c r="P9154" s="2">
        <f t="shared" si="7894"/>
        <v>50</v>
      </c>
      <c r="Q9154" s="2">
        <f t="shared" si="7874"/>
        <v>100</v>
      </c>
    </row>
    <row r="9155" spans="1:17">
      <c r="A9155" s="12" t="s">
        <v>2624</v>
      </c>
      <c r="B9155" s="12" t="s">
        <v>129</v>
      </c>
      <c r="C9155" s="12" t="s">
        <v>1203</v>
      </c>
      <c r="D9155" s="12" t="s">
        <v>2983</v>
      </c>
      <c r="E9155" s="11">
        <v>6137</v>
      </c>
      <c r="F9155" s="12"/>
      <c r="G9155" s="84" t="s">
        <v>3110</v>
      </c>
      <c r="H9155" s="13" t="s">
        <v>24</v>
      </c>
      <c r="I9155" s="2">
        <v>3800</v>
      </c>
      <c r="J9155" s="2">
        <v>3500</v>
      </c>
      <c r="K9155" s="2">
        <v>3000</v>
      </c>
      <c r="L9155" s="2">
        <f t="shared" si="7892"/>
        <v>500</v>
      </c>
      <c r="M9155" s="2"/>
      <c r="N9155" s="2">
        <v>500</v>
      </c>
      <c r="O9155" s="2"/>
      <c r="P9155" s="2">
        <f t="shared" si="7894"/>
        <v>3500</v>
      </c>
      <c r="Q9155" s="2">
        <f t="shared" si="7874"/>
        <v>100</v>
      </c>
    </row>
    <row r="9156" spans="1:17">
      <c r="A9156" s="12" t="s">
        <v>2624</v>
      </c>
      <c r="B9156" s="12" t="s">
        <v>129</v>
      </c>
      <c r="C9156" s="12" t="s">
        <v>1203</v>
      </c>
      <c r="D9156" s="12" t="s">
        <v>2983</v>
      </c>
      <c r="E9156" s="11">
        <v>6138</v>
      </c>
      <c r="F9156" s="12"/>
      <c r="G9156" s="84" t="s">
        <v>3110</v>
      </c>
      <c r="H9156" s="13" t="s">
        <v>25</v>
      </c>
      <c r="I9156" s="2">
        <v>50</v>
      </c>
      <c r="J9156" s="2">
        <v>50</v>
      </c>
      <c r="K9156" s="2">
        <v>0</v>
      </c>
      <c r="L9156" s="2">
        <f t="shared" si="7892"/>
        <v>50</v>
      </c>
      <c r="M9156" s="2">
        <v>50</v>
      </c>
      <c r="N9156" s="2"/>
      <c r="O9156" s="2"/>
      <c r="P9156" s="2">
        <f t="shared" si="7894"/>
        <v>50</v>
      </c>
      <c r="Q9156" s="2">
        <f t="shared" si="7874"/>
        <v>100</v>
      </c>
    </row>
    <row r="9157" spans="1:17">
      <c r="A9157" s="17" t="s">
        <v>2624</v>
      </c>
      <c r="B9157" s="17" t="s">
        <v>129</v>
      </c>
      <c r="C9157" s="17" t="s">
        <v>1203</v>
      </c>
      <c r="D9157" s="17" t="s">
        <v>2983</v>
      </c>
      <c r="E9157" s="17" t="s">
        <v>99</v>
      </c>
      <c r="F9157" s="12" t="s">
        <v>0</v>
      </c>
      <c r="G9157" s="84" t="s">
        <v>0</v>
      </c>
      <c r="H9157" s="18" t="s">
        <v>26</v>
      </c>
      <c r="I9157" s="3">
        <v>48281</v>
      </c>
      <c r="J9157" s="3">
        <f t="shared" ref="J9157:K9157" si="7904">SUM(J9158:J9160)</f>
        <v>28681</v>
      </c>
      <c r="K9157" s="3">
        <f t="shared" si="7904"/>
        <v>15049</v>
      </c>
      <c r="L9157" s="3">
        <f t="shared" si="7892"/>
        <v>8600</v>
      </c>
      <c r="M9157" s="3">
        <f t="shared" ref="M9157:O9157" si="7905">SUM(M9158:M9160)</f>
        <v>3200</v>
      </c>
      <c r="N9157" s="3">
        <f t="shared" si="7905"/>
        <v>2200</v>
      </c>
      <c r="O9157" s="3">
        <f t="shared" si="7905"/>
        <v>3200</v>
      </c>
      <c r="P9157" s="3">
        <f t="shared" si="7894"/>
        <v>23649</v>
      </c>
      <c r="Q9157" s="3">
        <f t="shared" si="7874"/>
        <v>82.455283985914022</v>
      </c>
    </row>
    <row r="9158" spans="1:17">
      <c r="A9158" s="12" t="s">
        <v>2624</v>
      </c>
      <c r="B9158" s="12" t="s">
        <v>129</v>
      </c>
      <c r="C9158" s="12" t="s">
        <v>1203</v>
      </c>
      <c r="D9158" s="12" t="s">
        <v>2983</v>
      </c>
      <c r="E9158" s="11">
        <v>6139</v>
      </c>
      <c r="F9158" s="12"/>
      <c r="G9158" s="84" t="s">
        <v>3110</v>
      </c>
      <c r="H9158" s="13" t="s">
        <v>26</v>
      </c>
      <c r="I9158" s="2">
        <v>44600</v>
      </c>
      <c r="J9158" s="2">
        <v>25000</v>
      </c>
      <c r="K9158" s="2">
        <v>13900</v>
      </c>
      <c r="L9158" s="2">
        <f t="shared" si="7892"/>
        <v>8000</v>
      </c>
      <c r="M9158" s="2">
        <v>3000</v>
      </c>
      <c r="N9158" s="2">
        <v>2000</v>
      </c>
      <c r="O9158" s="2">
        <v>3000</v>
      </c>
      <c r="P9158" s="2">
        <f t="shared" si="7894"/>
        <v>21900</v>
      </c>
      <c r="Q9158" s="2">
        <f t="shared" si="7874"/>
        <v>87.6</v>
      </c>
    </row>
    <row r="9159" spans="1:17">
      <c r="A9159" s="12" t="s">
        <v>2624</v>
      </c>
      <c r="B9159" s="12" t="s">
        <v>129</v>
      </c>
      <c r="C9159" s="12" t="s">
        <v>1203</v>
      </c>
      <c r="D9159" s="12" t="s">
        <v>2983</v>
      </c>
      <c r="E9159" s="11">
        <v>6139</v>
      </c>
      <c r="F9159" s="12" t="s">
        <v>2990</v>
      </c>
      <c r="G9159" s="84" t="s">
        <v>3110</v>
      </c>
      <c r="H9159" s="13" t="s">
        <v>108</v>
      </c>
      <c r="I9159" s="2">
        <v>2181</v>
      </c>
      <c r="J9159" s="2">
        <v>2181</v>
      </c>
      <c r="K9159" s="2">
        <v>1149</v>
      </c>
      <c r="L9159" s="2">
        <f t="shared" si="7892"/>
        <v>600</v>
      </c>
      <c r="M9159" s="2">
        <v>200</v>
      </c>
      <c r="N9159" s="2">
        <v>200</v>
      </c>
      <c r="O9159" s="2">
        <v>200</v>
      </c>
      <c r="P9159" s="2">
        <f t="shared" si="7894"/>
        <v>1749</v>
      </c>
      <c r="Q9159" s="2">
        <f t="shared" si="7874"/>
        <v>80.192572214580466</v>
      </c>
    </row>
    <row r="9160" spans="1:17" ht="22.5">
      <c r="A9160" s="12" t="s">
        <v>2624</v>
      </c>
      <c r="B9160" s="12" t="s">
        <v>129</v>
      </c>
      <c r="C9160" s="12" t="s">
        <v>1203</v>
      </c>
      <c r="D9160" s="12" t="s">
        <v>2983</v>
      </c>
      <c r="E9160" s="11">
        <v>6139</v>
      </c>
      <c r="F9160" s="12" t="s">
        <v>2991</v>
      </c>
      <c r="G9160" s="84" t="s">
        <v>3110</v>
      </c>
      <c r="H9160" s="13" t="s">
        <v>114</v>
      </c>
      <c r="I9160" s="2">
        <v>1500</v>
      </c>
      <c r="J9160" s="2">
        <v>1500</v>
      </c>
      <c r="K9160" s="2">
        <v>0</v>
      </c>
      <c r="L9160" s="2">
        <f t="shared" si="7892"/>
        <v>0</v>
      </c>
      <c r="M9160" s="2"/>
      <c r="N9160" s="2"/>
      <c r="O9160" s="2"/>
      <c r="P9160" s="2">
        <f t="shared" si="7894"/>
        <v>0</v>
      </c>
      <c r="Q9160" s="2">
        <f t="shared" si="7874"/>
        <v>0</v>
      </c>
    </row>
    <row r="9161" spans="1:17" ht="22.5">
      <c r="A9161" s="17" t="s">
        <v>0</v>
      </c>
      <c r="B9161" s="17" t="s">
        <v>0</v>
      </c>
      <c r="C9161" s="17" t="s">
        <v>0</v>
      </c>
      <c r="D9161" s="18" t="s">
        <v>0</v>
      </c>
      <c r="E9161" s="18" t="s">
        <v>0</v>
      </c>
      <c r="F9161" s="18" t="s">
        <v>0</v>
      </c>
      <c r="G9161" s="81" t="s">
        <v>0</v>
      </c>
      <c r="H9161" s="24" t="s">
        <v>36</v>
      </c>
      <c r="I9161" s="29">
        <v>300</v>
      </c>
      <c r="J9161" s="29">
        <f t="shared" ref="J9161:K9162" si="7906">SUM(J9162)</f>
        <v>100</v>
      </c>
      <c r="K9161" s="29">
        <f t="shared" si="7906"/>
        <v>0</v>
      </c>
      <c r="L9161" s="29">
        <f t="shared" si="7892"/>
        <v>0</v>
      </c>
      <c r="M9161" s="29">
        <f t="shared" ref="M9161:O9162" si="7907">SUM(M9162)</f>
        <v>0</v>
      </c>
      <c r="N9161" s="29">
        <f t="shared" si="7907"/>
        <v>0</v>
      </c>
      <c r="O9161" s="29">
        <f t="shared" si="7907"/>
        <v>0</v>
      </c>
      <c r="P9161" s="29">
        <f t="shared" si="7894"/>
        <v>0</v>
      </c>
      <c r="Q9161" s="29">
        <f t="shared" si="7874"/>
        <v>0</v>
      </c>
    </row>
    <row r="9162" spans="1:17">
      <c r="A9162" s="12" t="s">
        <v>2624</v>
      </c>
      <c r="B9162" s="12" t="s">
        <v>129</v>
      </c>
      <c r="C9162" s="12" t="s">
        <v>1203</v>
      </c>
      <c r="D9162" s="12" t="s">
        <v>2983</v>
      </c>
      <c r="E9162" s="18" t="s">
        <v>28</v>
      </c>
      <c r="F9162" s="18" t="s">
        <v>0</v>
      </c>
      <c r="G9162" s="81" t="s">
        <v>0</v>
      </c>
      <c r="H9162" s="18" t="s">
        <v>29</v>
      </c>
      <c r="I9162" s="3">
        <v>300</v>
      </c>
      <c r="J9162" s="3">
        <f t="shared" si="7906"/>
        <v>100</v>
      </c>
      <c r="K9162" s="3">
        <f t="shared" si="7906"/>
        <v>0</v>
      </c>
      <c r="L9162" s="3">
        <f t="shared" si="7892"/>
        <v>0</v>
      </c>
      <c r="M9162" s="3">
        <f t="shared" si="7907"/>
        <v>0</v>
      </c>
      <c r="N9162" s="3">
        <f t="shared" si="7907"/>
        <v>0</v>
      </c>
      <c r="O9162" s="3">
        <f t="shared" si="7907"/>
        <v>0</v>
      </c>
      <c r="P9162" s="3">
        <f t="shared" si="7894"/>
        <v>0</v>
      </c>
      <c r="Q9162" s="3">
        <f t="shared" si="7874"/>
        <v>0</v>
      </c>
    </row>
    <row r="9163" spans="1:17">
      <c r="A9163" s="12" t="s">
        <v>2624</v>
      </c>
      <c r="B9163" s="12" t="s">
        <v>129</v>
      </c>
      <c r="C9163" s="12" t="s">
        <v>1203</v>
      </c>
      <c r="D9163" s="12" t="s">
        <v>2983</v>
      </c>
      <c r="E9163" s="11">
        <v>6148</v>
      </c>
      <c r="F9163" s="12"/>
      <c r="G9163" s="84" t="s">
        <v>3110</v>
      </c>
      <c r="H9163" s="13" t="s">
        <v>35</v>
      </c>
      <c r="I9163" s="2">
        <v>300</v>
      </c>
      <c r="J9163" s="2">
        <v>100</v>
      </c>
      <c r="K9163" s="2">
        <v>0</v>
      </c>
      <c r="L9163" s="2">
        <f t="shared" si="7892"/>
        <v>0</v>
      </c>
      <c r="M9163" s="2"/>
      <c r="N9163" s="2"/>
      <c r="O9163" s="2"/>
      <c r="P9163" s="2">
        <f t="shared" si="7894"/>
        <v>0</v>
      </c>
      <c r="Q9163" s="2">
        <f t="shared" si="7874"/>
        <v>0</v>
      </c>
    </row>
    <row r="9164" spans="1:17" ht="22.5">
      <c r="A9164" s="17" t="s">
        <v>0</v>
      </c>
      <c r="B9164" s="17" t="s">
        <v>0</v>
      </c>
      <c r="C9164" s="17" t="s">
        <v>0</v>
      </c>
      <c r="D9164" s="18" t="s">
        <v>0</v>
      </c>
      <c r="E9164" s="18" t="s">
        <v>0</v>
      </c>
      <c r="F9164" s="18" t="s">
        <v>0</v>
      </c>
      <c r="G9164" s="81" t="s">
        <v>0</v>
      </c>
      <c r="H9164" s="24" t="s">
        <v>58</v>
      </c>
      <c r="I9164" s="29">
        <v>3200</v>
      </c>
      <c r="J9164" s="29">
        <f t="shared" ref="J9164:K9165" si="7908">SUM(J9165)</f>
        <v>1000</v>
      </c>
      <c r="K9164" s="29">
        <f t="shared" si="7908"/>
        <v>1000</v>
      </c>
      <c r="L9164" s="29">
        <f t="shared" si="7892"/>
        <v>0</v>
      </c>
      <c r="M9164" s="29">
        <f t="shared" ref="M9164:O9165" si="7909">SUM(M9165)</f>
        <v>0</v>
      </c>
      <c r="N9164" s="29">
        <f t="shared" si="7909"/>
        <v>0</v>
      </c>
      <c r="O9164" s="29">
        <f t="shared" si="7909"/>
        <v>0</v>
      </c>
      <c r="P9164" s="29">
        <f t="shared" si="7894"/>
        <v>1000</v>
      </c>
      <c r="Q9164" s="29">
        <f t="shared" si="7874"/>
        <v>100</v>
      </c>
    </row>
    <row r="9165" spans="1:17">
      <c r="A9165" s="12" t="s">
        <v>2624</v>
      </c>
      <c r="B9165" s="12" t="s">
        <v>129</v>
      </c>
      <c r="C9165" s="12" t="s">
        <v>1203</v>
      </c>
      <c r="D9165" s="12" t="s">
        <v>2983</v>
      </c>
      <c r="E9165" s="18" t="s">
        <v>50</v>
      </c>
      <c r="F9165" s="18" t="s">
        <v>0</v>
      </c>
      <c r="G9165" s="81" t="s">
        <v>0</v>
      </c>
      <c r="H9165" s="18" t="s">
        <v>51</v>
      </c>
      <c r="I9165" s="3">
        <v>3200</v>
      </c>
      <c r="J9165" s="3">
        <f t="shared" si="7908"/>
        <v>1000</v>
      </c>
      <c r="K9165" s="3">
        <f t="shared" si="7908"/>
        <v>1000</v>
      </c>
      <c r="L9165" s="3">
        <f t="shared" si="7892"/>
        <v>0</v>
      </c>
      <c r="M9165" s="3">
        <f t="shared" si="7909"/>
        <v>0</v>
      </c>
      <c r="N9165" s="3">
        <f t="shared" si="7909"/>
        <v>0</v>
      </c>
      <c r="O9165" s="3">
        <f t="shared" si="7909"/>
        <v>0</v>
      </c>
      <c r="P9165" s="3">
        <f t="shared" si="7894"/>
        <v>1000</v>
      </c>
      <c r="Q9165" s="3">
        <f t="shared" si="7874"/>
        <v>100</v>
      </c>
    </row>
    <row r="9166" spans="1:17">
      <c r="A9166" s="12" t="s">
        <v>2624</v>
      </c>
      <c r="B9166" s="12" t="s">
        <v>129</v>
      </c>
      <c r="C9166" s="12" t="s">
        <v>1203</v>
      </c>
      <c r="D9166" s="12" t="s">
        <v>2983</v>
      </c>
      <c r="E9166" s="11">
        <v>8213</v>
      </c>
      <c r="F9166" s="12"/>
      <c r="G9166" s="84" t="s">
        <v>3110</v>
      </c>
      <c r="H9166" s="13" t="s">
        <v>54</v>
      </c>
      <c r="I9166" s="2">
        <v>3200</v>
      </c>
      <c r="J9166" s="2">
        <v>1000</v>
      </c>
      <c r="K9166" s="2">
        <v>1000</v>
      </c>
      <c r="L9166" s="2">
        <f t="shared" si="7892"/>
        <v>0</v>
      </c>
      <c r="M9166" s="2"/>
      <c r="N9166" s="2"/>
      <c r="O9166" s="2"/>
      <c r="P9166" s="2">
        <f t="shared" si="7894"/>
        <v>1000</v>
      </c>
      <c r="Q9166" s="2">
        <f t="shared" si="7874"/>
        <v>100</v>
      </c>
    </row>
    <row r="9167" spans="1:17">
      <c r="A9167" s="13" t="s">
        <v>0</v>
      </c>
      <c r="B9167" s="13" t="s">
        <v>0</v>
      </c>
      <c r="C9167" s="13" t="s">
        <v>0</v>
      </c>
      <c r="D9167" s="13" t="s">
        <v>0</v>
      </c>
      <c r="E9167" s="13" t="s">
        <v>0</v>
      </c>
      <c r="F9167" s="13" t="s">
        <v>0</v>
      </c>
      <c r="G9167" s="84" t="s">
        <v>0</v>
      </c>
      <c r="H9167" s="24" t="s">
        <v>2992</v>
      </c>
      <c r="I9167" s="29">
        <v>926044</v>
      </c>
      <c r="J9167" s="29">
        <f t="shared" ref="J9167:K9167" si="7910">SUM(J9164,J9161,J9137)</f>
        <v>894514</v>
      </c>
      <c r="K9167" s="29">
        <f t="shared" si="7910"/>
        <v>449872</v>
      </c>
      <c r="L9167" s="29">
        <f t="shared" si="7892"/>
        <v>227100</v>
      </c>
      <c r="M9167" s="29">
        <f t="shared" ref="M9167:O9167" si="7911">SUM(M9164,M9161,M9137)</f>
        <v>76900</v>
      </c>
      <c r="N9167" s="29">
        <f t="shared" si="7911"/>
        <v>74600</v>
      </c>
      <c r="O9167" s="29">
        <f t="shared" si="7911"/>
        <v>75600</v>
      </c>
      <c r="P9167" s="29">
        <f t="shared" si="7894"/>
        <v>676972</v>
      </c>
      <c r="Q9167" s="29">
        <f t="shared" si="7874"/>
        <v>75.680425348289688</v>
      </c>
    </row>
    <row r="9168" spans="1:17" ht="15.75" thickBot="1">
      <c r="A9168" s="13" t="s">
        <v>0</v>
      </c>
      <c r="B9168" s="13" t="s">
        <v>0</v>
      </c>
      <c r="C9168" s="13" t="s">
        <v>0</v>
      </c>
      <c r="D9168" s="13" t="s">
        <v>0</v>
      </c>
      <c r="E9168" s="13" t="s">
        <v>0</v>
      </c>
      <c r="F9168" s="13" t="s">
        <v>0</v>
      </c>
      <c r="G9168" s="84" t="s">
        <v>0</v>
      </c>
      <c r="H9168" s="18" t="s">
        <v>125</v>
      </c>
      <c r="I9168" s="3">
        <v>17</v>
      </c>
      <c r="J9168" s="3">
        <v>17</v>
      </c>
      <c r="K9168" s="3">
        <v>0</v>
      </c>
      <c r="L9168" s="3">
        <f t="shared" si="7892"/>
        <v>0</v>
      </c>
      <c r="M9168" s="3"/>
      <c r="N9168" s="3"/>
      <c r="O9168" s="3"/>
      <c r="P9168" s="3">
        <f t="shared" si="7894"/>
        <v>0</v>
      </c>
      <c r="Q9168" s="3">
        <f t="shared" si="7874"/>
        <v>0</v>
      </c>
    </row>
    <row r="9169" spans="1:17" ht="45.75" thickBot="1">
      <c r="A9169" s="109" t="s">
        <v>0</v>
      </c>
      <c r="B9169" s="109" t="s">
        <v>0</v>
      </c>
      <c r="C9169" s="109" t="s">
        <v>0</v>
      </c>
      <c r="D9169" s="109" t="s">
        <v>0</v>
      </c>
      <c r="E9169" s="109" t="s">
        <v>0</v>
      </c>
      <c r="F9169" s="109" t="s">
        <v>0</v>
      </c>
      <c r="G9169" s="121" t="s">
        <v>0</v>
      </c>
      <c r="H9169" s="1" t="s">
        <v>126</v>
      </c>
      <c r="I9169" s="1" t="s">
        <v>3016</v>
      </c>
      <c r="J9169" s="1" t="s">
        <v>3199</v>
      </c>
      <c r="K9169" s="1" t="s">
        <v>3198</v>
      </c>
      <c r="L9169" s="1" t="s">
        <v>3191</v>
      </c>
      <c r="M9169" s="1" t="s">
        <v>3193</v>
      </c>
      <c r="N9169" s="1" t="s">
        <v>3194</v>
      </c>
      <c r="O9169" s="1" t="s">
        <v>3195</v>
      </c>
      <c r="P9169" s="1" t="s">
        <v>3192</v>
      </c>
      <c r="Q9169" s="1" t="s">
        <v>3185</v>
      </c>
    </row>
    <row r="9170" spans="1:17">
      <c r="A9170" s="110"/>
      <c r="B9170" s="110"/>
      <c r="C9170" s="110"/>
      <c r="D9170" s="110"/>
      <c r="E9170" s="110"/>
      <c r="F9170" s="110"/>
      <c r="G9170" s="122"/>
      <c r="H9170" s="26" t="s">
        <v>0</v>
      </c>
      <c r="I9170" s="28">
        <v>1</v>
      </c>
      <c r="J9170" s="28">
        <v>2</v>
      </c>
      <c r="K9170" s="28">
        <v>3</v>
      </c>
      <c r="L9170" s="28" t="s">
        <v>3186</v>
      </c>
      <c r="M9170" s="28">
        <v>5</v>
      </c>
      <c r="N9170" s="28">
        <v>6</v>
      </c>
      <c r="O9170" s="28">
        <v>7</v>
      </c>
      <c r="P9170" s="28" t="s">
        <v>3187</v>
      </c>
      <c r="Q9170" s="28">
        <v>9</v>
      </c>
    </row>
    <row r="9171" spans="1:17">
      <c r="A9171" s="110"/>
      <c r="B9171" s="110"/>
      <c r="C9171" s="110"/>
      <c r="D9171" s="110"/>
      <c r="E9171" s="110"/>
      <c r="F9171" s="110"/>
      <c r="G9171" s="122"/>
      <c r="H9171" s="8" t="s">
        <v>2657</v>
      </c>
      <c r="I9171" s="9">
        <v>926044</v>
      </c>
      <c r="J9171" s="9">
        <f t="shared" ref="J9171" si="7912">SUM(J9167)</f>
        <v>894514</v>
      </c>
      <c r="K9171" s="9">
        <f t="shared" ref="K9171" si="7913">SUM(K9167)</f>
        <v>449872</v>
      </c>
      <c r="L9171" s="9">
        <f t="shared" ref="L9171:L9172" si="7914">M9171+N9171+O9171</f>
        <v>227100</v>
      </c>
      <c r="M9171" s="9">
        <f t="shared" ref="M9171:O9171" si="7915">SUM(M9167)</f>
        <v>76900</v>
      </c>
      <c r="N9171" s="9">
        <f t="shared" si="7915"/>
        <v>74600</v>
      </c>
      <c r="O9171" s="9">
        <f t="shared" si="7915"/>
        <v>75600</v>
      </c>
      <c r="P9171" s="9">
        <f t="shared" ref="P9171:P9172" si="7916">SUM(K9171+L9171)</f>
        <v>676972</v>
      </c>
      <c r="Q9171" s="9">
        <f t="shared" si="7874"/>
        <v>75.680425348289688</v>
      </c>
    </row>
    <row r="9172" spans="1:17">
      <c r="A9172" s="110"/>
      <c r="B9172" s="110"/>
      <c r="C9172" s="110"/>
      <c r="D9172" s="110"/>
      <c r="E9172" s="110"/>
      <c r="F9172" s="110"/>
      <c r="G9172" s="122"/>
      <c r="H9172" s="10" t="s">
        <v>68</v>
      </c>
      <c r="I9172" s="9">
        <v>926044</v>
      </c>
      <c r="J9172" s="9">
        <f t="shared" ref="J9172" si="7917">SUM(J9171)</f>
        <v>894514</v>
      </c>
      <c r="K9172" s="9">
        <f t="shared" ref="K9172" si="7918">SUM(K9171)</f>
        <v>449872</v>
      </c>
      <c r="L9172" s="9">
        <f t="shared" si="7914"/>
        <v>227100</v>
      </c>
      <c r="M9172" s="9">
        <f t="shared" ref="M9172:O9172" si="7919">SUM(M9171)</f>
        <v>76900</v>
      </c>
      <c r="N9172" s="9">
        <f t="shared" si="7919"/>
        <v>74600</v>
      </c>
      <c r="O9172" s="9">
        <f t="shared" si="7919"/>
        <v>75600</v>
      </c>
      <c r="P9172" s="9">
        <f t="shared" si="7916"/>
        <v>676972</v>
      </c>
      <c r="Q9172" s="9">
        <f t="shared" si="7874"/>
        <v>75.680425348289688</v>
      </c>
    </row>
    <row r="9173" spans="1:17">
      <c r="A9173" s="111"/>
      <c r="B9173" s="111"/>
      <c r="C9173" s="111"/>
      <c r="D9173" s="111"/>
      <c r="E9173" s="111"/>
      <c r="F9173" s="111"/>
      <c r="G9173" s="123"/>
      <c r="Q9173" t="str">
        <f t="shared" si="7874"/>
        <v>-</v>
      </c>
    </row>
    <row r="9174" spans="1:17" ht="15.75" thickBot="1">
      <c r="A9174" s="13" t="s">
        <v>0</v>
      </c>
      <c r="B9174" s="13" t="s">
        <v>0</v>
      </c>
      <c r="C9174" s="13" t="s">
        <v>0</v>
      </c>
      <c r="D9174" s="13" t="s">
        <v>0</v>
      </c>
      <c r="E9174" s="13" t="s">
        <v>0</v>
      </c>
      <c r="F9174" s="13" t="s">
        <v>0</v>
      </c>
      <c r="G9174" s="84" t="s">
        <v>0</v>
      </c>
      <c r="H9174" s="27" t="s">
        <v>0</v>
      </c>
      <c r="I9174" s="27"/>
      <c r="J9174" s="27"/>
      <c r="K9174" s="27"/>
      <c r="L9174" s="27"/>
      <c r="M9174" s="27"/>
      <c r="N9174" s="27"/>
      <c r="O9174" s="27"/>
      <c r="P9174" s="27"/>
      <c r="Q9174" s="27" t="str">
        <f t="shared" si="7874"/>
        <v>-</v>
      </c>
    </row>
    <row r="9175" spans="1:17" ht="45.75" thickBot="1">
      <c r="A9175" s="1" t="s">
        <v>82</v>
      </c>
      <c r="B9175" s="1" t="s">
        <v>83</v>
      </c>
      <c r="C9175" s="1" t="s">
        <v>84</v>
      </c>
      <c r="D9175" s="19" t="s">
        <v>0</v>
      </c>
      <c r="E9175" s="1" t="s">
        <v>85</v>
      </c>
      <c r="F9175" s="1" t="s">
        <v>86</v>
      </c>
      <c r="G9175" s="82" t="s">
        <v>87</v>
      </c>
      <c r="H9175" s="1" t="s">
        <v>1</v>
      </c>
      <c r="I9175" s="1" t="s">
        <v>3016</v>
      </c>
      <c r="J9175" s="1" t="s">
        <v>3199</v>
      </c>
      <c r="K9175" s="1" t="s">
        <v>3198</v>
      </c>
      <c r="L9175" s="1" t="s">
        <v>3191</v>
      </c>
      <c r="M9175" s="1" t="s">
        <v>3193</v>
      </c>
      <c r="N9175" s="1" t="s">
        <v>3194</v>
      </c>
      <c r="O9175" s="1" t="s">
        <v>3195</v>
      </c>
      <c r="P9175" s="1" t="s">
        <v>3192</v>
      </c>
      <c r="Q9175" s="1" t="s">
        <v>3185</v>
      </c>
    </row>
    <row r="9176" spans="1:17">
      <c r="A9176" s="20" t="s">
        <v>0</v>
      </c>
      <c r="B9176" s="20" t="s">
        <v>0</v>
      </c>
      <c r="C9176" s="20" t="s">
        <v>0</v>
      </c>
      <c r="D9176" s="21" t="s">
        <v>0</v>
      </c>
      <c r="E9176" s="21" t="s">
        <v>0</v>
      </c>
      <c r="F9176" s="22" t="s">
        <v>0</v>
      </c>
      <c r="G9176" s="83" t="s">
        <v>0</v>
      </c>
      <c r="H9176" s="23" t="s">
        <v>0</v>
      </c>
      <c r="I9176" s="28">
        <v>1</v>
      </c>
      <c r="J9176" s="28">
        <v>2</v>
      </c>
      <c r="K9176" s="28">
        <v>3</v>
      </c>
      <c r="L9176" s="28" t="s">
        <v>3186</v>
      </c>
      <c r="M9176" s="28">
        <v>5</v>
      </c>
      <c r="N9176" s="28">
        <v>6</v>
      </c>
      <c r="O9176" s="28">
        <v>7</v>
      </c>
      <c r="P9176" s="28" t="s">
        <v>3187</v>
      </c>
      <c r="Q9176" s="28">
        <v>9</v>
      </c>
    </row>
    <row r="9177" spans="1:17">
      <c r="A9177" s="17" t="s">
        <v>2624</v>
      </c>
      <c r="B9177" s="17" t="s">
        <v>129</v>
      </c>
      <c r="C9177" s="12" t="s">
        <v>1214</v>
      </c>
      <c r="D9177" s="12" t="s">
        <v>2993</v>
      </c>
      <c r="E9177" s="18" t="s">
        <v>0</v>
      </c>
      <c r="F9177" s="18" t="s">
        <v>0</v>
      </c>
      <c r="G9177" s="81" t="s">
        <v>0</v>
      </c>
      <c r="H9177" s="18" t="s">
        <v>2994</v>
      </c>
      <c r="I9177" s="11"/>
      <c r="J9177" s="11"/>
      <c r="K9177" s="11"/>
      <c r="L9177" s="11"/>
      <c r="M9177" s="11"/>
      <c r="N9177" s="11"/>
      <c r="O9177" s="11"/>
      <c r="P9177" s="11"/>
      <c r="Q9177" s="11" t="str">
        <f t="shared" si="7874"/>
        <v>-</v>
      </c>
    </row>
    <row r="9178" spans="1:17" ht="13.5" customHeight="1">
      <c r="A9178" s="17" t="s">
        <v>0</v>
      </c>
      <c r="B9178" s="17" t="s">
        <v>0</v>
      </c>
      <c r="C9178" s="17" t="s">
        <v>0</v>
      </c>
      <c r="D9178" s="18" t="s">
        <v>0</v>
      </c>
      <c r="E9178" s="18" t="s">
        <v>0</v>
      </c>
      <c r="F9178" s="18" t="s">
        <v>0</v>
      </c>
      <c r="G9178" s="81" t="s">
        <v>0</v>
      </c>
      <c r="H9178" s="24" t="s">
        <v>27</v>
      </c>
      <c r="I9178" s="29">
        <v>1272965</v>
      </c>
      <c r="J9178" s="29">
        <f t="shared" ref="J9178" si="7920">SUM(J9179,J9186,J9188)</f>
        <v>1216065</v>
      </c>
      <c r="K9178" s="29">
        <f t="shared" ref="K9178" si="7921">SUM(K9179,K9186,K9188)</f>
        <v>634156</v>
      </c>
      <c r="L9178" s="29">
        <f t="shared" ref="L9178:L9209" si="7922">M9178+N9178+O9178</f>
        <v>299857</v>
      </c>
      <c r="M9178" s="29">
        <f t="shared" ref="M9178:O9178" si="7923">SUM(M9179,M9186,M9188)</f>
        <v>102741</v>
      </c>
      <c r="N9178" s="29">
        <f t="shared" si="7923"/>
        <v>97065</v>
      </c>
      <c r="O9178" s="29">
        <f t="shared" si="7923"/>
        <v>100051</v>
      </c>
      <c r="P9178" s="29">
        <f t="shared" ref="P9178:P9209" si="7924">SUM(K9178+L9178)</f>
        <v>934013</v>
      </c>
      <c r="Q9178" s="29">
        <f t="shared" si="7874"/>
        <v>76.806174012079936</v>
      </c>
    </row>
    <row r="9179" spans="1:17">
      <c r="A9179" s="12" t="s">
        <v>2624</v>
      </c>
      <c r="B9179" s="12" t="s">
        <v>129</v>
      </c>
      <c r="C9179" s="12" t="s">
        <v>1214</v>
      </c>
      <c r="D9179" s="12" t="s">
        <v>2993</v>
      </c>
      <c r="E9179" s="18" t="s">
        <v>2</v>
      </c>
      <c r="F9179" s="18" t="s">
        <v>0</v>
      </c>
      <c r="G9179" s="81" t="s">
        <v>0</v>
      </c>
      <c r="H9179" s="18" t="s">
        <v>3</v>
      </c>
      <c r="I9179" s="3">
        <v>1074956</v>
      </c>
      <c r="J9179" s="3">
        <f t="shared" ref="J9179" si="7925">SUM(J9180:J9181)</f>
        <v>1068187</v>
      </c>
      <c r="K9179" s="3">
        <f t="shared" ref="K9179" si="7926">SUM(K9180:K9181)</f>
        <v>549156</v>
      </c>
      <c r="L9179" s="3">
        <f t="shared" si="7922"/>
        <v>266014</v>
      </c>
      <c r="M9179" s="3">
        <f t="shared" ref="M9179:O9179" si="7927">SUM(M9180:M9181)</f>
        <v>89757</v>
      </c>
      <c r="N9179" s="3">
        <f t="shared" si="7927"/>
        <v>86500</v>
      </c>
      <c r="O9179" s="3">
        <f t="shared" si="7927"/>
        <v>89757</v>
      </c>
      <c r="P9179" s="3">
        <f t="shared" si="7924"/>
        <v>815170</v>
      </c>
      <c r="Q9179" s="3">
        <f t="shared" si="7874"/>
        <v>76.313417032785452</v>
      </c>
    </row>
    <row r="9180" spans="1:17">
      <c r="A9180" s="12" t="s">
        <v>2624</v>
      </c>
      <c r="B9180" s="12" t="s">
        <v>129</v>
      </c>
      <c r="C9180" s="12" t="s">
        <v>1214</v>
      </c>
      <c r="D9180" s="12" t="s">
        <v>2993</v>
      </c>
      <c r="E9180" s="11">
        <v>6111</v>
      </c>
      <c r="F9180" s="12"/>
      <c r="G9180" s="84" t="s">
        <v>3110</v>
      </c>
      <c r="H9180" s="13" t="s">
        <v>4</v>
      </c>
      <c r="I9180" s="2">
        <v>991069</v>
      </c>
      <c r="J9180" s="2">
        <v>984069</v>
      </c>
      <c r="K9180" s="2">
        <v>494769</v>
      </c>
      <c r="L9180" s="2">
        <f t="shared" si="7922"/>
        <v>249000</v>
      </c>
      <c r="M9180" s="2">
        <v>83000</v>
      </c>
      <c r="N9180" s="2">
        <v>83000</v>
      </c>
      <c r="O9180" s="2">
        <v>83000</v>
      </c>
      <c r="P9180" s="2">
        <f t="shared" si="7924"/>
        <v>743769</v>
      </c>
      <c r="Q9180" s="2">
        <f t="shared" si="7874"/>
        <v>75.580980601969983</v>
      </c>
    </row>
    <row r="9181" spans="1:17">
      <c r="A9181" s="17" t="s">
        <v>2624</v>
      </c>
      <c r="B9181" s="17" t="s">
        <v>129</v>
      </c>
      <c r="C9181" s="17" t="s">
        <v>1214</v>
      </c>
      <c r="D9181" s="17" t="s">
        <v>2993</v>
      </c>
      <c r="E9181" s="17" t="s">
        <v>91</v>
      </c>
      <c r="F9181" s="12" t="s">
        <v>0</v>
      </c>
      <c r="G9181" s="84" t="s">
        <v>0</v>
      </c>
      <c r="H9181" s="18" t="s">
        <v>5</v>
      </c>
      <c r="I9181" s="3">
        <v>83887</v>
      </c>
      <c r="J9181" s="3">
        <f t="shared" ref="J9181:K9181" si="7928">SUM(J9182:J9185)</f>
        <v>84118</v>
      </c>
      <c r="K9181" s="3">
        <f t="shared" si="7928"/>
        <v>54387</v>
      </c>
      <c r="L9181" s="3">
        <f t="shared" si="7922"/>
        <v>17014</v>
      </c>
      <c r="M9181" s="3">
        <f t="shared" ref="M9181:O9181" si="7929">SUM(M9182:M9185)</f>
        <v>6757</v>
      </c>
      <c r="N9181" s="3">
        <f t="shared" si="7929"/>
        <v>3500</v>
      </c>
      <c r="O9181" s="3">
        <f t="shared" si="7929"/>
        <v>6757</v>
      </c>
      <c r="P9181" s="3">
        <f t="shared" si="7924"/>
        <v>71401</v>
      </c>
      <c r="Q9181" s="3">
        <f t="shared" ref="Q9181:Q9244" si="7930">IF(J9181=0,"-",P9181/J9181*100)</f>
        <v>84.881951544259266</v>
      </c>
    </row>
    <row r="9182" spans="1:17">
      <c r="A9182" s="12" t="s">
        <v>2624</v>
      </c>
      <c r="B9182" s="12" t="s">
        <v>129</v>
      </c>
      <c r="C9182" s="12" t="s">
        <v>1214</v>
      </c>
      <c r="D9182" s="12" t="s">
        <v>2993</v>
      </c>
      <c r="E9182" s="11">
        <v>6112</v>
      </c>
      <c r="F9182" s="12" t="s">
        <v>2995</v>
      </c>
      <c r="G9182" s="84" t="s">
        <v>3110</v>
      </c>
      <c r="H9182" s="13" t="s">
        <v>9</v>
      </c>
      <c r="I9182" s="2">
        <v>12077</v>
      </c>
      <c r="J9182" s="2">
        <v>12077</v>
      </c>
      <c r="K9182" s="2">
        <v>6360</v>
      </c>
      <c r="L9182" s="2">
        <f t="shared" si="7922"/>
        <v>2014</v>
      </c>
      <c r="M9182" s="2">
        <v>1007</v>
      </c>
      <c r="N9182" s="2">
        <v>0</v>
      </c>
      <c r="O9182" s="2">
        <v>1007</v>
      </c>
      <c r="P9182" s="2">
        <f t="shared" si="7924"/>
        <v>8374</v>
      </c>
      <c r="Q9182" s="2">
        <f t="shared" si="7930"/>
        <v>69.338411857249312</v>
      </c>
    </row>
    <row r="9183" spans="1:17">
      <c r="A9183" s="12" t="s">
        <v>2624</v>
      </c>
      <c r="B9183" s="12" t="s">
        <v>129</v>
      </c>
      <c r="C9183" s="12" t="s">
        <v>1214</v>
      </c>
      <c r="D9183" s="12" t="s">
        <v>2993</v>
      </c>
      <c r="E9183" s="11">
        <v>6112</v>
      </c>
      <c r="F9183" s="12" t="s">
        <v>2996</v>
      </c>
      <c r="G9183" s="84" t="s">
        <v>3110</v>
      </c>
      <c r="H9183" s="13" t="s">
        <v>10</v>
      </c>
      <c r="I9183" s="2">
        <v>52710</v>
      </c>
      <c r="J9183" s="2">
        <v>52710</v>
      </c>
      <c r="K9183" s="2">
        <v>30308</v>
      </c>
      <c r="L9183" s="2">
        <f t="shared" si="7922"/>
        <v>15000</v>
      </c>
      <c r="M9183" s="2">
        <v>5750</v>
      </c>
      <c r="N9183" s="2">
        <v>3500</v>
      </c>
      <c r="O9183" s="2">
        <v>5750</v>
      </c>
      <c r="P9183" s="2">
        <f t="shared" si="7924"/>
        <v>45308</v>
      </c>
      <c r="Q9183" s="2">
        <f t="shared" si="7930"/>
        <v>85.957123885410738</v>
      </c>
    </row>
    <row r="9184" spans="1:17">
      <c r="A9184" s="12" t="s">
        <v>2624</v>
      </c>
      <c r="B9184" s="12" t="s">
        <v>129</v>
      </c>
      <c r="C9184" s="12" t="s">
        <v>1214</v>
      </c>
      <c r="D9184" s="12" t="s">
        <v>2993</v>
      </c>
      <c r="E9184" s="11">
        <v>6112</v>
      </c>
      <c r="F9184" s="12" t="s">
        <v>2997</v>
      </c>
      <c r="G9184" s="84" t="s">
        <v>3110</v>
      </c>
      <c r="H9184" s="13" t="s">
        <v>7</v>
      </c>
      <c r="I9184" s="2">
        <v>12600</v>
      </c>
      <c r="J9184" s="2">
        <v>12831</v>
      </c>
      <c r="K9184" s="2">
        <v>12831</v>
      </c>
      <c r="L9184" s="2">
        <f t="shared" si="7922"/>
        <v>0</v>
      </c>
      <c r="M9184" s="2">
        <v>0</v>
      </c>
      <c r="N9184" s="2">
        <v>0</v>
      </c>
      <c r="O9184" s="2">
        <v>0</v>
      </c>
      <c r="P9184" s="2">
        <f t="shared" si="7924"/>
        <v>12831</v>
      </c>
      <c r="Q9184" s="2">
        <f t="shared" si="7930"/>
        <v>100</v>
      </c>
    </row>
    <row r="9185" spans="1:17">
      <c r="A9185" s="12" t="s">
        <v>2624</v>
      </c>
      <c r="B9185" s="12" t="s">
        <v>129</v>
      </c>
      <c r="C9185" s="12" t="s">
        <v>1214</v>
      </c>
      <c r="D9185" s="12" t="s">
        <v>2993</v>
      </c>
      <c r="E9185" s="11">
        <v>6112</v>
      </c>
      <c r="F9185" s="12" t="s">
        <v>2998</v>
      </c>
      <c r="G9185" s="84" t="s">
        <v>3110</v>
      </c>
      <c r="H9185" s="13" t="s">
        <v>6</v>
      </c>
      <c r="I9185" s="2">
        <v>6500</v>
      </c>
      <c r="J9185" s="2">
        <v>6500</v>
      </c>
      <c r="K9185" s="2">
        <v>4888</v>
      </c>
      <c r="L9185" s="2">
        <f t="shared" si="7922"/>
        <v>0</v>
      </c>
      <c r="M9185" s="2">
        <v>0</v>
      </c>
      <c r="N9185" s="2">
        <v>0</v>
      </c>
      <c r="O9185" s="2">
        <v>0</v>
      </c>
      <c r="P9185" s="2">
        <f t="shared" si="7924"/>
        <v>4888</v>
      </c>
      <c r="Q9185" s="2">
        <f t="shared" si="7930"/>
        <v>75.2</v>
      </c>
    </row>
    <row r="9186" spans="1:17">
      <c r="A9186" s="12" t="s">
        <v>2624</v>
      </c>
      <c r="B9186" s="12" t="s">
        <v>129</v>
      </c>
      <c r="C9186" s="12" t="s">
        <v>1214</v>
      </c>
      <c r="D9186" s="12" t="s">
        <v>2993</v>
      </c>
      <c r="E9186" s="18" t="s">
        <v>13</v>
      </c>
      <c r="F9186" s="18" t="s">
        <v>0</v>
      </c>
      <c r="G9186" s="81" t="s">
        <v>0</v>
      </c>
      <c r="H9186" s="18" t="s">
        <v>14</v>
      </c>
      <c r="I9186" s="3">
        <v>105079</v>
      </c>
      <c r="J9186" s="3">
        <f t="shared" ref="J9186:K9186" si="7931">SUM(J9187)</f>
        <v>104309</v>
      </c>
      <c r="K9186" s="3">
        <f t="shared" si="7931"/>
        <v>51974</v>
      </c>
      <c r="L9186" s="3">
        <f t="shared" si="7922"/>
        <v>26100</v>
      </c>
      <c r="M9186" s="3">
        <f t="shared" ref="M9186:O9186" si="7932">SUM(M9187)</f>
        <v>8700</v>
      </c>
      <c r="N9186" s="3">
        <f t="shared" si="7932"/>
        <v>8700</v>
      </c>
      <c r="O9186" s="3">
        <f t="shared" si="7932"/>
        <v>8700</v>
      </c>
      <c r="P9186" s="3">
        <f t="shared" si="7924"/>
        <v>78074</v>
      </c>
      <c r="Q9186" s="3">
        <f t="shared" si="7930"/>
        <v>74.848766645255921</v>
      </c>
    </row>
    <row r="9187" spans="1:17">
      <c r="A9187" s="12" t="s">
        <v>2624</v>
      </c>
      <c r="B9187" s="12" t="s">
        <v>129</v>
      </c>
      <c r="C9187" s="12" t="s">
        <v>1214</v>
      </c>
      <c r="D9187" s="12" t="s">
        <v>2993</v>
      </c>
      <c r="E9187" s="11">
        <v>6121</v>
      </c>
      <c r="F9187" s="12"/>
      <c r="G9187" s="84" t="s">
        <v>3110</v>
      </c>
      <c r="H9187" s="13" t="s">
        <v>15</v>
      </c>
      <c r="I9187" s="2">
        <v>105079</v>
      </c>
      <c r="J9187" s="2">
        <v>104309</v>
      </c>
      <c r="K9187" s="2">
        <v>51974</v>
      </c>
      <c r="L9187" s="2">
        <f t="shared" si="7922"/>
        <v>26100</v>
      </c>
      <c r="M9187" s="2">
        <v>8700</v>
      </c>
      <c r="N9187" s="2">
        <v>8700</v>
      </c>
      <c r="O9187" s="2">
        <v>8700</v>
      </c>
      <c r="P9187" s="2">
        <f t="shared" si="7924"/>
        <v>78074</v>
      </c>
      <c r="Q9187" s="2">
        <f t="shared" si="7930"/>
        <v>74.848766645255921</v>
      </c>
    </row>
    <row r="9188" spans="1:17">
      <c r="A9188" s="12" t="s">
        <v>2624</v>
      </c>
      <c r="B9188" s="12" t="s">
        <v>129</v>
      </c>
      <c r="C9188" s="12" t="s">
        <v>1214</v>
      </c>
      <c r="D9188" s="12" t="s">
        <v>2993</v>
      </c>
      <c r="E9188" s="18" t="s">
        <v>16</v>
      </c>
      <c r="F9188" s="18" t="s">
        <v>0</v>
      </c>
      <c r="G9188" s="81" t="s">
        <v>0</v>
      </c>
      <c r="H9188" s="18" t="s">
        <v>17</v>
      </c>
      <c r="I9188" s="3">
        <v>92930</v>
      </c>
      <c r="J9188" s="3">
        <f t="shared" ref="J9188:K9188" si="7933">SUM(J9189:J9196)</f>
        <v>43569</v>
      </c>
      <c r="K9188" s="3">
        <f t="shared" si="7933"/>
        <v>33026</v>
      </c>
      <c r="L9188" s="3">
        <f t="shared" si="7922"/>
        <v>7743</v>
      </c>
      <c r="M9188" s="3">
        <f t="shared" ref="M9188:O9188" si="7934">SUM(M9189:M9196)</f>
        <v>4284</v>
      </c>
      <c r="N9188" s="3">
        <f t="shared" si="7934"/>
        <v>1865</v>
      </c>
      <c r="O9188" s="3">
        <f t="shared" si="7934"/>
        <v>1594</v>
      </c>
      <c r="P9188" s="3">
        <f t="shared" si="7924"/>
        <v>40769</v>
      </c>
      <c r="Q9188" s="3">
        <f t="shared" si="7930"/>
        <v>93.573412288553797</v>
      </c>
    </row>
    <row r="9189" spans="1:17">
      <c r="A9189" s="12" t="s">
        <v>2624</v>
      </c>
      <c r="B9189" s="12" t="s">
        <v>129</v>
      </c>
      <c r="C9189" s="12" t="s">
        <v>1214</v>
      </c>
      <c r="D9189" s="12" t="s">
        <v>2993</v>
      </c>
      <c r="E9189" s="11">
        <v>6131</v>
      </c>
      <c r="F9189" s="12"/>
      <c r="G9189" s="84" t="s">
        <v>3110</v>
      </c>
      <c r="H9189" s="13" t="s">
        <v>18</v>
      </c>
      <c r="I9189" s="2">
        <v>7000</v>
      </c>
      <c r="J9189" s="2">
        <v>0</v>
      </c>
      <c r="K9189" s="2">
        <v>0</v>
      </c>
      <c r="L9189" s="2">
        <f t="shared" si="7922"/>
        <v>0</v>
      </c>
      <c r="M9189" s="2">
        <v>0</v>
      </c>
      <c r="N9189" s="2">
        <v>0</v>
      </c>
      <c r="O9189" s="2">
        <v>0</v>
      </c>
      <c r="P9189" s="2">
        <f t="shared" si="7924"/>
        <v>0</v>
      </c>
      <c r="Q9189" s="2" t="str">
        <f t="shared" si="7930"/>
        <v>-</v>
      </c>
    </row>
    <row r="9190" spans="1:17">
      <c r="A9190" s="12" t="s">
        <v>2624</v>
      </c>
      <c r="B9190" s="12" t="s">
        <v>129</v>
      </c>
      <c r="C9190" s="12" t="s">
        <v>1214</v>
      </c>
      <c r="D9190" s="12" t="s">
        <v>2993</v>
      </c>
      <c r="E9190" s="11">
        <v>6132</v>
      </c>
      <c r="F9190" s="12"/>
      <c r="G9190" s="84" t="s">
        <v>3110</v>
      </c>
      <c r="H9190" s="13" t="s">
        <v>19</v>
      </c>
      <c r="I9190" s="2">
        <v>10000</v>
      </c>
      <c r="J9190" s="2">
        <v>14400</v>
      </c>
      <c r="K9190" s="2">
        <v>10550</v>
      </c>
      <c r="L9190" s="2">
        <f t="shared" si="7922"/>
        <v>2000</v>
      </c>
      <c r="M9190" s="2">
        <v>1000</v>
      </c>
      <c r="N9190" s="2">
        <v>500</v>
      </c>
      <c r="O9190" s="2">
        <v>500</v>
      </c>
      <c r="P9190" s="2">
        <f t="shared" si="7924"/>
        <v>12550</v>
      </c>
      <c r="Q9190" s="2">
        <f t="shared" si="7930"/>
        <v>87.152777777777786</v>
      </c>
    </row>
    <row r="9191" spans="1:17">
      <c r="A9191" s="12" t="s">
        <v>2624</v>
      </c>
      <c r="B9191" s="12" t="s">
        <v>129</v>
      </c>
      <c r="C9191" s="12" t="s">
        <v>1214</v>
      </c>
      <c r="D9191" s="12" t="s">
        <v>2993</v>
      </c>
      <c r="E9191" s="11">
        <v>6133</v>
      </c>
      <c r="F9191" s="12"/>
      <c r="G9191" s="84" t="s">
        <v>3110</v>
      </c>
      <c r="H9191" s="13" t="s">
        <v>20</v>
      </c>
      <c r="I9191" s="2">
        <v>9700</v>
      </c>
      <c r="J9191" s="2">
        <v>8700</v>
      </c>
      <c r="K9191" s="2">
        <v>6850</v>
      </c>
      <c r="L9191" s="2">
        <f t="shared" si="7922"/>
        <v>1500</v>
      </c>
      <c r="M9191" s="2">
        <v>500</v>
      </c>
      <c r="N9191" s="2">
        <v>500</v>
      </c>
      <c r="O9191" s="2">
        <v>500</v>
      </c>
      <c r="P9191" s="2">
        <f t="shared" si="7924"/>
        <v>8350</v>
      </c>
      <c r="Q9191" s="2">
        <f t="shared" si="7930"/>
        <v>95.977011494252878</v>
      </c>
    </row>
    <row r="9192" spans="1:17">
      <c r="A9192" s="12" t="s">
        <v>2624</v>
      </c>
      <c r="B9192" s="12" t="s">
        <v>129</v>
      </c>
      <c r="C9192" s="12" t="s">
        <v>1214</v>
      </c>
      <c r="D9192" s="12" t="s">
        <v>2993</v>
      </c>
      <c r="E9192" s="11">
        <v>6134</v>
      </c>
      <c r="F9192" s="12"/>
      <c r="G9192" s="84" t="s">
        <v>3110</v>
      </c>
      <c r="H9192" s="13" t="s">
        <v>21</v>
      </c>
      <c r="I9192" s="2">
        <v>6900</v>
      </c>
      <c r="J9192" s="2">
        <v>4000</v>
      </c>
      <c r="K9192" s="2">
        <v>2600</v>
      </c>
      <c r="L9192" s="2">
        <f t="shared" si="7922"/>
        <v>1300</v>
      </c>
      <c r="M9192" s="2">
        <v>1200</v>
      </c>
      <c r="N9192" s="2">
        <v>50</v>
      </c>
      <c r="O9192" s="2">
        <v>50</v>
      </c>
      <c r="P9192" s="2">
        <f t="shared" si="7924"/>
        <v>3900</v>
      </c>
      <c r="Q9192" s="2">
        <f t="shared" si="7930"/>
        <v>97.5</v>
      </c>
    </row>
    <row r="9193" spans="1:17">
      <c r="A9193" s="12" t="s">
        <v>2624</v>
      </c>
      <c r="B9193" s="12" t="s">
        <v>129</v>
      </c>
      <c r="C9193" s="12" t="s">
        <v>1214</v>
      </c>
      <c r="D9193" s="12" t="s">
        <v>2993</v>
      </c>
      <c r="E9193" s="11">
        <v>6136</v>
      </c>
      <c r="F9193" s="12"/>
      <c r="G9193" s="84" t="s">
        <v>3110</v>
      </c>
      <c r="H9193" s="13" t="s">
        <v>23</v>
      </c>
      <c r="I9193" s="2">
        <v>100</v>
      </c>
      <c r="J9193" s="2">
        <v>100</v>
      </c>
      <c r="K9193" s="2">
        <v>0</v>
      </c>
      <c r="L9193" s="2">
        <f t="shared" si="7922"/>
        <v>0</v>
      </c>
      <c r="M9193" s="2">
        <v>0</v>
      </c>
      <c r="N9193" s="2">
        <v>0</v>
      </c>
      <c r="O9193" s="2">
        <v>0</v>
      </c>
      <c r="P9193" s="2">
        <f t="shared" si="7924"/>
        <v>0</v>
      </c>
      <c r="Q9193" s="2">
        <f t="shared" si="7930"/>
        <v>0</v>
      </c>
    </row>
    <row r="9194" spans="1:17">
      <c r="A9194" s="12" t="s">
        <v>2624</v>
      </c>
      <c r="B9194" s="12" t="s">
        <v>129</v>
      </c>
      <c r="C9194" s="12" t="s">
        <v>1214</v>
      </c>
      <c r="D9194" s="12" t="s">
        <v>2993</v>
      </c>
      <c r="E9194" s="11">
        <v>6137</v>
      </c>
      <c r="F9194" s="12"/>
      <c r="G9194" s="84" t="s">
        <v>3110</v>
      </c>
      <c r="H9194" s="13" t="s">
        <v>24</v>
      </c>
      <c r="I9194" s="2">
        <v>1750</v>
      </c>
      <c r="J9194" s="2">
        <v>1500</v>
      </c>
      <c r="K9194" s="2">
        <v>900</v>
      </c>
      <c r="L9194" s="2">
        <f t="shared" si="7922"/>
        <v>500</v>
      </c>
      <c r="M9194" s="2">
        <v>200</v>
      </c>
      <c r="N9194" s="2">
        <v>200</v>
      </c>
      <c r="O9194" s="2">
        <v>100</v>
      </c>
      <c r="P9194" s="2">
        <f t="shared" si="7924"/>
        <v>1400</v>
      </c>
      <c r="Q9194" s="2">
        <f t="shared" si="7930"/>
        <v>93.333333333333329</v>
      </c>
    </row>
    <row r="9195" spans="1:17">
      <c r="A9195" s="12" t="s">
        <v>2624</v>
      </c>
      <c r="B9195" s="12" t="s">
        <v>129</v>
      </c>
      <c r="C9195" s="12" t="s">
        <v>1214</v>
      </c>
      <c r="D9195" s="12" t="s">
        <v>2993</v>
      </c>
      <c r="E9195" s="11">
        <v>6138</v>
      </c>
      <c r="F9195" s="12"/>
      <c r="G9195" s="84" t="s">
        <v>3110</v>
      </c>
      <c r="H9195" s="13" t="s">
        <v>25</v>
      </c>
      <c r="I9195" s="2">
        <v>2000</v>
      </c>
      <c r="J9195" s="2">
        <v>2000</v>
      </c>
      <c r="K9195" s="2">
        <v>1100</v>
      </c>
      <c r="L9195" s="2">
        <f t="shared" si="7922"/>
        <v>600</v>
      </c>
      <c r="M9195" s="2">
        <v>200</v>
      </c>
      <c r="N9195" s="2">
        <v>200</v>
      </c>
      <c r="O9195" s="2">
        <v>200</v>
      </c>
      <c r="P9195" s="2">
        <f t="shared" si="7924"/>
        <v>1700</v>
      </c>
      <c r="Q9195" s="2">
        <f t="shared" si="7930"/>
        <v>85</v>
      </c>
    </row>
    <row r="9196" spans="1:17">
      <c r="A9196" s="17" t="s">
        <v>2624</v>
      </c>
      <c r="B9196" s="17" t="s">
        <v>129</v>
      </c>
      <c r="C9196" s="17" t="s">
        <v>1214</v>
      </c>
      <c r="D9196" s="17" t="s">
        <v>2993</v>
      </c>
      <c r="E9196" s="17" t="s">
        <v>99</v>
      </c>
      <c r="F9196" s="12" t="s">
        <v>0</v>
      </c>
      <c r="G9196" s="84" t="s">
        <v>0</v>
      </c>
      <c r="H9196" s="18" t="s">
        <v>26</v>
      </c>
      <c r="I9196" s="3">
        <v>55480</v>
      </c>
      <c r="J9196" s="3">
        <f t="shared" ref="J9196:K9196" si="7935">SUM(J9197:J9199)</f>
        <v>12869</v>
      </c>
      <c r="K9196" s="3">
        <f t="shared" si="7935"/>
        <v>11026</v>
      </c>
      <c r="L9196" s="3">
        <f t="shared" si="7922"/>
        <v>1843</v>
      </c>
      <c r="M9196" s="3">
        <f t="shared" ref="M9196:O9196" si="7936">SUM(M9197:M9199)</f>
        <v>1184</v>
      </c>
      <c r="N9196" s="3">
        <f t="shared" si="7936"/>
        <v>415</v>
      </c>
      <c r="O9196" s="3">
        <f t="shared" si="7936"/>
        <v>244</v>
      </c>
      <c r="P9196" s="3">
        <f t="shared" si="7924"/>
        <v>12869</v>
      </c>
      <c r="Q9196" s="3">
        <f t="shared" si="7930"/>
        <v>100</v>
      </c>
    </row>
    <row r="9197" spans="1:17">
      <c r="A9197" s="12" t="s">
        <v>2624</v>
      </c>
      <c r="B9197" s="12" t="s">
        <v>129</v>
      </c>
      <c r="C9197" s="12" t="s">
        <v>1214</v>
      </c>
      <c r="D9197" s="12" t="s">
        <v>2993</v>
      </c>
      <c r="E9197" s="11">
        <v>6139</v>
      </c>
      <c r="F9197" s="12"/>
      <c r="G9197" s="84" t="s">
        <v>3110</v>
      </c>
      <c r="H9197" s="13" t="s">
        <v>26</v>
      </c>
      <c r="I9197" s="2">
        <v>51930</v>
      </c>
      <c r="J9197" s="2">
        <v>9769</v>
      </c>
      <c r="K9197" s="2">
        <v>9000</v>
      </c>
      <c r="L9197" s="2">
        <f t="shared" si="7922"/>
        <v>769</v>
      </c>
      <c r="M9197" s="2">
        <v>769</v>
      </c>
      <c r="N9197" s="2"/>
      <c r="O9197" s="2"/>
      <c r="P9197" s="2">
        <f t="shared" si="7924"/>
        <v>9769</v>
      </c>
      <c r="Q9197" s="2">
        <f t="shared" si="7930"/>
        <v>100</v>
      </c>
    </row>
    <row r="9198" spans="1:17" ht="22.5">
      <c r="A9198" s="12" t="s">
        <v>2624</v>
      </c>
      <c r="B9198" s="12" t="s">
        <v>129</v>
      </c>
      <c r="C9198" s="12" t="s">
        <v>1214</v>
      </c>
      <c r="D9198" s="12" t="s">
        <v>2993</v>
      </c>
      <c r="E9198" s="11">
        <v>6139</v>
      </c>
      <c r="F9198" s="12" t="s">
        <v>2999</v>
      </c>
      <c r="G9198" s="84" t="s">
        <v>3110</v>
      </c>
      <c r="H9198" s="13" t="s">
        <v>114</v>
      </c>
      <c r="I9198" s="2">
        <v>225</v>
      </c>
      <c r="J9198" s="2">
        <v>0</v>
      </c>
      <c r="K9198" s="2">
        <v>0</v>
      </c>
      <c r="L9198" s="2">
        <f t="shared" si="7922"/>
        <v>0</v>
      </c>
      <c r="M9198" s="2">
        <v>0</v>
      </c>
      <c r="N9198" s="2">
        <v>0</v>
      </c>
      <c r="O9198" s="2">
        <v>0</v>
      </c>
      <c r="P9198" s="2">
        <f t="shared" si="7924"/>
        <v>0</v>
      </c>
      <c r="Q9198" s="2" t="str">
        <f t="shared" si="7930"/>
        <v>-</v>
      </c>
    </row>
    <row r="9199" spans="1:17">
      <c r="A9199" s="12" t="s">
        <v>2624</v>
      </c>
      <c r="B9199" s="12" t="s">
        <v>129</v>
      </c>
      <c r="C9199" s="12" t="s">
        <v>1214</v>
      </c>
      <c r="D9199" s="12" t="s">
        <v>2993</v>
      </c>
      <c r="E9199" s="11">
        <v>6139</v>
      </c>
      <c r="F9199" s="12" t="s">
        <v>3000</v>
      </c>
      <c r="G9199" s="84" t="s">
        <v>3110</v>
      </c>
      <c r="H9199" s="13" t="s">
        <v>108</v>
      </c>
      <c r="I9199" s="2">
        <v>3325</v>
      </c>
      <c r="J9199" s="2">
        <v>3100</v>
      </c>
      <c r="K9199" s="2">
        <v>2026</v>
      </c>
      <c r="L9199" s="2">
        <f t="shared" si="7922"/>
        <v>1074</v>
      </c>
      <c r="M9199" s="2">
        <v>415</v>
      </c>
      <c r="N9199" s="2">
        <v>415</v>
      </c>
      <c r="O9199" s="2">
        <v>244</v>
      </c>
      <c r="P9199" s="2">
        <f t="shared" si="7924"/>
        <v>3100</v>
      </c>
      <c r="Q9199" s="2">
        <f t="shared" si="7930"/>
        <v>100</v>
      </c>
    </row>
    <row r="9200" spans="1:17" ht="12.75" customHeight="1">
      <c r="A9200" s="17" t="s">
        <v>0</v>
      </c>
      <c r="B9200" s="17" t="s">
        <v>0</v>
      </c>
      <c r="C9200" s="17" t="s">
        <v>0</v>
      </c>
      <c r="D9200" s="18" t="s">
        <v>0</v>
      </c>
      <c r="E9200" s="18" t="s">
        <v>0</v>
      </c>
      <c r="F9200" s="18" t="s">
        <v>0</v>
      </c>
      <c r="G9200" s="81" t="s">
        <v>0</v>
      </c>
      <c r="H9200" s="24" t="s">
        <v>36</v>
      </c>
      <c r="I9200" s="29">
        <v>100</v>
      </c>
      <c r="J9200" s="29">
        <f t="shared" ref="J9200:K9201" si="7937">SUM(J9201)</f>
        <v>0</v>
      </c>
      <c r="K9200" s="29">
        <f t="shared" si="7937"/>
        <v>0</v>
      </c>
      <c r="L9200" s="29">
        <f t="shared" si="7922"/>
        <v>0</v>
      </c>
      <c r="M9200" s="29">
        <f t="shared" ref="M9200:O9201" si="7938">SUM(M9201)</f>
        <v>0</v>
      </c>
      <c r="N9200" s="29">
        <f t="shared" si="7938"/>
        <v>0</v>
      </c>
      <c r="O9200" s="29">
        <f t="shared" si="7938"/>
        <v>0</v>
      </c>
      <c r="P9200" s="29">
        <f t="shared" si="7924"/>
        <v>0</v>
      </c>
      <c r="Q9200" s="29" t="str">
        <f t="shared" si="7930"/>
        <v>-</v>
      </c>
    </row>
    <row r="9201" spans="1:17">
      <c r="A9201" s="12" t="s">
        <v>2624</v>
      </c>
      <c r="B9201" s="12" t="s">
        <v>129</v>
      </c>
      <c r="C9201" s="12" t="s">
        <v>1214</v>
      </c>
      <c r="D9201" s="12" t="s">
        <v>2993</v>
      </c>
      <c r="E9201" s="18" t="s">
        <v>28</v>
      </c>
      <c r="F9201" s="18" t="s">
        <v>0</v>
      </c>
      <c r="G9201" s="81" t="s">
        <v>0</v>
      </c>
      <c r="H9201" s="18" t="s">
        <v>29</v>
      </c>
      <c r="I9201" s="3">
        <v>100</v>
      </c>
      <c r="J9201" s="3">
        <f t="shared" si="7937"/>
        <v>0</v>
      </c>
      <c r="K9201" s="3">
        <f t="shared" si="7937"/>
        <v>0</v>
      </c>
      <c r="L9201" s="3">
        <f t="shared" si="7922"/>
        <v>0</v>
      </c>
      <c r="M9201" s="3">
        <f t="shared" si="7938"/>
        <v>0</v>
      </c>
      <c r="N9201" s="3">
        <f t="shared" si="7938"/>
        <v>0</v>
      </c>
      <c r="O9201" s="3">
        <f t="shared" si="7938"/>
        <v>0</v>
      </c>
      <c r="P9201" s="3">
        <f t="shared" si="7924"/>
        <v>0</v>
      </c>
      <c r="Q9201" s="3" t="str">
        <f t="shared" si="7930"/>
        <v>-</v>
      </c>
    </row>
    <row r="9202" spans="1:17">
      <c r="A9202" s="12" t="s">
        <v>2624</v>
      </c>
      <c r="B9202" s="12" t="s">
        <v>129</v>
      </c>
      <c r="C9202" s="12" t="s">
        <v>1214</v>
      </c>
      <c r="D9202" s="12" t="s">
        <v>2993</v>
      </c>
      <c r="E9202" s="11">
        <v>6148</v>
      </c>
      <c r="F9202" s="12"/>
      <c r="G9202" s="84" t="s">
        <v>3110</v>
      </c>
      <c r="H9202" s="13" t="s">
        <v>35</v>
      </c>
      <c r="I9202" s="2">
        <v>100</v>
      </c>
      <c r="J9202" s="2">
        <v>0</v>
      </c>
      <c r="K9202" s="2">
        <v>0</v>
      </c>
      <c r="L9202" s="2">
        <f t="shared" si="7922"/>
        <v>0</v>
      </c>
      <c r="M9202" s="2"/>
      <c r="N9202" s="2"/>
      <c r="O9202" s="2"/>
      <c r="P9202" s="2">
        <f t="shared" si="7924"/>
        <v>0</v>
      </c>
      <c r="Q9202" s="2" t="str">
        <f t="shared" si="7930"/>
        <v>-</v>
      </c>
    </row>
    <row r="9203" spans="1:17" ht="13.5" customHeight="1">
      <c r="A9203" s="17" t="s">
        <v>0</v>
      </c>
      <c r="B9203" s="17" t="s">
        <v>0</v>
      </c>
      <c r="C9203" s="17" t="s">
        <v>0</v>
      </c>
      <c r="D9203" s="18" t="s">
        <v>0</v>
      </c>
      <c r="E9203" s="18" t="s">
        <v>0</v>
      </c>
      <c r="F9203" s="18" t="s">
        <v>0</v>
      </c>
      <c r="G9203" s="81" t="s">
        <v>0</v>
      </c>
      <c r="H9203" s="24" t="s">
        <v>58</v>
      </c>
      <c r="I9203" s="29">
        <v>20000</v>
      </c>
      <c r="J9203" s="29">
        <f t="shared" ref="J9203:K9203" si="7939">SUM(J9204)</f>
        <v>0</v>
      </c>
      <c r="K9203" s="29">
        <f t="shared" si="7939"/>
        <v>0</v>
      </c>
      <c r="L9203" s="29">
        <f t="shared" si="7922"/>
        <v>0</v>
      </c>
      <c r="M9203" s="29">
        <f t="shared" ref="M9203:O9203" si="7940">SUM(M9204)</f>
        <v>0</v>
      </c>
      <c r="N9203" s="29">
        <f t="shared" si="7940"/>
        <v>0</v>
      </c>
      <c r="O9203" s="29">
        <f t="shared" si="7940"/>
        <v>0</v>
      </c>
      <c r="P9203" s="29">
        <f t="shared" si="7924"/>
        <v>0</v>
      </c>
      <c r="Q9203" s="29" t="str">
        <f t="shared" si="7930"/>
        <v>-</v>
      </c>
    </row>
    <row r="9204" spans="1:17">
      <c r="A9204" s="12" t="s">
        <v>2624</v>
      </c>
      <c r="B9204" s="12" t="s">
        <v>129</v>
      </c>
      <c r="C9204" s="12" t="s">
        <v>1214</v>
      </c>
      <c r="D9204" s="12" t="s">
        <v>2993</v>
      </c>
      <c r="E9204" s="18" t="s">
        <v>50</v>
      </c>
      <c r="F9204" s="18" t="s">
        <v>0</v>
      </c>
      <c r="G9204" s="81" t="s">
        <v>0</v>
      </c>
      <c r="H9204" s="18" t="s">
        <v>51</v>
      </c>
      <c r="I9204" s="3">
        <v>20000</v>
      </c>
      <c r="J9204" s="3">
        <f t="shared" ref="J9204" si="7941">SUM(J9205:J9207)</f>
        <v>0</v>
      </c>
      <c r="K9204" s="3">
        <f t="shared" ref="K9204" si="7942">SUM(K9205:K9207)</f>
        <v>0</v>
      </c>
      <c r="L9204" s="3">
        <f t="shared" si="7922"/>
        <v>0</v>
      </c>
      <c r="M9204" s="3">
        <f t="shared" ref="M9204:O9204" si="7943">SUM(M9205:M9207)</f>
        <v>0</v>
      </c>
      <c r="N9204" s="3">
        <f t="shared" si="7943"/>
        <v>0</v>
      </c>
      <c r="O9204" s="3">
        <f t="shared" si="7943"/>
        <v>0</v>
      </c>
      <c r="P9204" s="3">
        <f t="shared" si="7924"/>
        <v>0</v>
      </c>
      <c r="Q9204" s="3" t="str">
        <f t="shared" si="7930"/>
        <v>-</v>
      </c>
    </row>
    <row r="9205" spans="1:17">
      <c r="A9205" s="12" t="s">
        <v>2624</v>
      </c>
      <c r="B9205" s="12" t="s">
        <v>129</v>
      </c>
      <c r="C9205" s="12" t="s">
        <v>1214</v>
      </c>
      <c r="D9205" s="12" t="s">
        <v>2993</v>
      </c>
      <c r="E9205" s="11">
        <v>8213</v>
      </c>
      <c r="F9205" s="12"/>
      <c r="G9205" s="84" t="s">
        <v>3110</v>
      </c>
      <c r="H9205" s="13" t="s">
        <v>54</v>
      </c>
      <c r="I9205" s="2">
        <v>12000</v>
      </c>
      <c r="J9205" s="2">
        <v>0</v>
      </c>
      <c r="K9205" s="2">
        <v>0</v>
      </c>
      <c r="L9205" s="2">
        <f t="shared" si="7922"/>
        <v>0</v>
      </c>
      <c r="M9205" s="2"/>
      <c r="N9205" s="2"/>
      <c r="O9205" s="2"/>
      <c r="P9205" s="2">
        <f t="shared" si="7924"/>
        <v>0</v>
      </c>
      <c r="Q9205" s="2" t="str">
        <f t="shared" si="7930"/>
        <v>-</v>
      </c>
    </row>
    <row r="9206" spans="1:17">
      <c r="A9206" s="12" t="s">
        <v>2624</v>
      </c>
      <c r="B9206" s="12" t="s">
        <v>129</v>
      </c>
      <c r="C9206" s="12" t="s">
        <v>1214</v>
      </c>
      <c r="D9206" s="12" t="s">
        <v>2993</v>
      </c>
      <c r="E9206" s="11">
        <v>8215</v>
      </c>
      <c r="F9206" s="12"/>
      <c r="G9206" s="84" t="s">
        <v>3110</v>
      </c>
      <c r="H9206" s="13" t="s">
        <v>56</v>
      </c>
      <c r="I9206" s="2">
        <v>3000</v>
      </c>
      <c r="J9206" s="2">
        <v>0</v>
      </c>
      <c r="K9206" s="2">
        <v>0</v>
      </c>
      <c r="L9206" s="2">
        <f t="shared" si="7922"/>
        <v>0</v>
      </c>
      <c r="M9206" s="2"/>
      <c r="N9206" s="2"/>
      <c r="O9206" s="2"/>
      <c r="P9206" s="2">
        <f t="shared" si="7924"/>
        <v>0</v>
      </c>
      <c r="Q9206" s="2" t="str">
        <f t="shared" si="7930"/>
        <v>-</v>
      </c>
    </row>
    <row r="9207" spans="1:17">
      <c r="A9207" s="12" t="s">
        <v>2624</v>
      </c>
      <c r="B9207" s="12" t="s">
        <v>129</v>
      </c>
      <c r="C9207" s="12" t="s">
        <v>1214</v>
      </c>
      <c r="D9207" s="12" t="s">
        <v>2993</v>
      </c>
      <c r="E9207" s="11">
        <v>8216</v>
      </c>
      <c r="F9207" s="12"/>
      <c r="G9207" s="84" t="s">
        <v>3110</v>
      </c>
      <c r="H9207" s="13" t="s">
        <v>57</v>
      </c>
      <c r="I9207" s="2">
        <v>5000</v>
      </c>
      <c r="J9207" s="2">
        <v>0</v>
      </c>
      <c r="K9207" s="2">
        <v>0</v>
      </c>
      <c r="L9207" s="2">
        <f t="shared" si="7922"/>
        <v>0</v>
      </c>
      <c r="M9207" s="2"/>
      <c r="N9207" s="2"/>
      <c r="O9207" s="2"/>
      <c r="P9207" s="2">
        <f t="shared" si="7924"/>
        <v>0</v>
      </c>
      <c r="Q9207" s="2" t="str">
        <f t="shared" si="7930"/>
        <v>-</v>
      </c>
    </row>
    <row r="9208" spans="1:17">
      <c r="A9208" s="13" t="s">
        <v>0</v>
      </c>
      <c r="B9208" s="13" t="s">
        <v>0</v>
      </c>
      <c r="C9208" s="13" t="s">
        <v>0</v>
      </c>
      <c r="D9208" s="13" t="s">
        <v>0</v>
      </c>
      <c r="E9208" s="13" t="s">
        <v>0</v>
      </c>
      <c r="F9208" s="13" t="s">
        <v>0</v>
      </c>
      <c r="G9208" s="84" t="s">
        <v>0</v>
      </c>
      <c r="H9208" s="24" t="s">
        <v>3001</v>
      </c>
      <c r="I9208" s="29">
        <v>1293065</v>
      </c>
      <c r="J9208" s="29">
        <f t="shared" ref="J9208:K9208" si="7944">SUM(J9203,J9200,J9178)</f>
        <v>1216065</v>
      </c>
      <c r="K9208" s="29">
        <f t="shared" si="7944"/>
        <v>634156</v>
      </c>
      <c r="L9208" s="29">
        <f t="shared" si="7922"/>
        <v>299857</v>
      </c>
      <c r="M9208" s="29">
        <f t="shared" ref="M9208:O9208" si="7945">SUM(M9203,M9200,M9178)</f>
        <v>102741</v>
      </c>
      <c r="N9208" s="29">
        <f t="shared" si="7945"/>
        <v>97065</v>
      </c>
      <c r="O9208" s="29">
        <f t="shared" si="7945"/>
        <v>100051</v>
      </c>
      <c r="P9208" s="29">
        <f t="shared" si="7924"/>
        <v>934013</v>
      </c>
      <c r="Q9208" s="29">
        <f t="shared" si="7930"/>
        <v>76.806174012079936</v>
      </c>
    </row>
    <row r="9209" spans="1:17" ht="15.75" thickBot="1">
      <c r="A9209" s="13" t="s">
        <v>0</v>
      </c>
      <c r="B9209" s="13" t="s">
        <v>0</v>
      </c>
      <c r="C9209" s="13" t="s">
        <v>0</v>
      </c>
      <c r="D9209" s="13" t="s">
        <v>0</v>
      </c>
      <c r="E9209" s="13" t="s">
        <v>0</v>
      </c>
      <c r="F9209" s="13" t="s">
        <v>0</v>
      </c>
      <c r="G9209" s="84" t="s">
        <v>0</v>
      </c>
      <c r="H9209" s="18" t="s">
        <v>125</v>
      </c>
      <c r="I9209" s="3">
        <v>21</v>
      </c>
      <c r="J9209" s="3">
        <v>21</v>
      </c>
      <c r="K9209" s="3">
        <v>0</v>
      </c>
      <c r="L9209" s="3">
        <f t="shared" si="7922"/>
        <v>0</v>
      </c>
      <c r="M9209" s="3"/>
      <c r="N9209" s="3"/>
      <c r="O9209" s="3"/>
      <c r="P9209" s="3">
        <f t="shared" si="7924"/>
        <v>0</v>
      </c>
      <c r="Q9209" s="3">
        <f t="shared" si="7930"/>
        <v>0</v>
      </c>
    </row>
    <row r="9210" spans="1:17" ht="45.75" thickBot="1">
      <c r="A9210" s="109" t="s">
        <v>0</v>
      </c>
      <c r="B9210" s="109" t="s">
        <v>0</v>
      </c>
      <c r="C9210" s="109" t="s">
        <v>0</v>
      </c>
      <c r="D9210" s="109" t="s">
        <v>0</v>
      </c>
      <c r="E9210" s="109" t="s">
        <v>0</v>
      </c>
      <c r="F9210" s="109" t="s">
        <v>0</v>
      </c>
      <c r="G9210" s="121" t="s">
        <v>0</v>
      </c>
      <c r="H9210" s="1" t="s">
        <v>126</v>
      </c>
      <c r="I9210" s="1" t="s">
        <v>3016</v>
      </c>
      <c r="J9210" s="1" t="s">
        <v>3199</v>
      </c>
      <c r="K9210" s="1" t="s">
        <v>3198</v>
      </c>
      <c r="L9210" s="1" t="s">
        <v>3191</v>
      </c>
      <c r="M9210" s="1" t="s">
        <v>3193</v>
      </c>
      <c r="N9210" s="1" t="s">
        <v>3194</v>
      </c>
      <c r="O9210" s="1" t="s">
        <v>3195</v>
      </c>
      <c r="P9210" s="1" t="s">
        <v>3192</v>
      </c>
      <c r="Q9210" s="1" t="s">
        <v>3185</v>
      </c>
    </row>
    <row r="9211" spans="1:17">
      <c r="A9211" s="110"/>
      <c r="B9211" s="110"/>
      <c r="C9211" s="110"/>
      <c r="D9211" s="110"/>
      <c r="E9211" s="110"/>
      <c r="F9211" s="110"/>
      <c r="G9211" s="122"/>
      <c r="H9211" s="26" t="s">
        <v>0</v>
      </c>
      <c r="I9211" s="28">
        <v>1</v>
      </c>
      <c r="J9211" s="28">
        <v>2</v>
      </c>
      <c r="K9211" s="28">
        <v>3</v>
      </c>
      <c r="L9211" s="28" t="s">
        <v>3186</v>
      </c>
      <c r="M9211" s="28">
        <v>5</v>
      </c>
      <c r="N9211" s="28">
        <v>6</v>
      </c>
      <c r="O9211" s="28">
        <v>7</v>
      </c>
      <c r="P9211" s="28" t="s">
        <v>3187</v>
      </c>
      <c r="Q9211" s="28">
        <v>9</v>
      </c>
    </row>
    <row r="9212" spans="1:17">
      <c r="A9212" s="110"/>
      <c r="B9212" s="110"/>
      <c r="C9212" s="110"/>
      <c r="D9212" s="110"/>
      <c r="E9212" s="110"/>
      <c r="F9212" s="110"/>
      <c r="G9212" s="122"/>
      <c r="H9212" s="8" t="s">
        <v>2657</v>
      </c>
      <c r="I9212" s="9">
        <v>1293065</v>
      </c>
      <c r="J9212" s="9">
        <f t="shared" ref="J9212" si="7946">SUM(J9208)</f>
        <v>1216065</v>
      </c>
      <c r="K9212" s="9">
        <f t="shared" ref="K9212" si="7947">SUM(K9208)</f>
        <v>634156</v>
      </c>
      <c r="L9212" s="9">
        <f t="shared" ref="L9212:L9214" si="7948">M9212+N9212+O9212</f>
        <v>299857</v>
      </c>
      <c r="M9212" s="9">
        <f t="shared" ref="M9212:O9212" si="7949">SUM(M9208)</f>
        <v>102741</v>
      </c>
      <c r="N9212" s="9">
        <f t="shared" si="7949"/>
        <v>97065</v>
      </c>
      <c r="O9212" s="9">
        <f t="shared" si="7949"/>
        <v>100051</v>
      </c>
      <c r="P9212" s="9">
        <f t="shared" ref="P9212:P9214" si="7950">SUM(K9212+L9212)</f>
        <v>934013</v>
      </c>
      <c r="Q9212" s="9">
        <f t="shared" si="7930"/>
        <v>76.806174012079936</v>
      </c>
    </row>
    <row r="9213" spans="1:17">
      <c r="A9213" s="110"/>
      <c r="B9213" s="110"/>
      <c r="C9213" s="110"/>
      <c r="D9213" s="110"/>
      <c r="E9213" s="110"/>
      <c r="F9213" s="110"/>
      <c r="G9213" s="122"/>
      <c r="H9213" s="10" t="s">
        <v>68</v>
      </c>
      <c r="I9213" s="9">
        <v>1293065</v>
      </c>
      <c r="J9213" s="9">
        <f t="shared" ref="J9213" si="7951">SUM(J9212)</f>
        <v>1216065</v>
      </c>
      <c r="K9213" s="9">
        <f t="shared" ref="K9213" si="7952">SUM(K9212)</f>
        <v>634156</v>
      </c>
      <c r="L9213" s="9">
        <f t="shared" si="7948"/>
        <v>299857</v>
      </c>
      <c r="M9213" s="9">
        <f t="shared" ref="M9213:O9213" si="7953">SUM(M9212)</f>
        <v>102741</v>
      </c>
      <c r="N9213" s="9">
        <f t="shared" si="7953"/>
        <v>97065</v>
      </c>
      <c r="O9213" s="9">
        <f t="shared" si="7953"/>
        <v>100051</v>
      </c>
      <c r="P9213" s="9">
        <f t="shared" si="7950"/>
        <v>934013</v>
      </c>
      <c r="Q9213" s="9">
        <f t="shared" si="7930"/>
        <v>76.806174012079936</v>
      </c>
    </row>
    <row r="9214" spans="1:17">
      <c r="A9214" s="13" t="s">
        <v>0</v>
      </c>
      <c r="B9214" s="13" t="s">
        <v>0</v>
      </c>
      <c r="C9214" s="13" t="s">
        <v>0</v>
      </c>
      <c r="D9214" s="13" t="s">
        <v>0</v>
      </c>
      <c r="E9214" s="13" t="s">
        <v>0</v>
      </c>
      <c r="F9214" s="13" t="s">
        <v>0</v>
      </c>
      <c r="G9214" s="84" t="s">
        <v>0</v>
      </c>
      <c r="H9214" s="24" t="s">
        <v>3002</v>
      </c>
      <c r="I9214" s="29">
        <v>192549951</v>
      </c>
      <c r="J9214" s="29">
        <f>SUM(J9208,J9167,J9126,J9081,J9040,J8989,J8945,J8900,J8854,J8809,J8765,J8723,J8677,J8634,J8587,J8541,J8527,J8484,J8441,J8397,J8353,J8307,J8261,J8219,J8175,J8161,J8118,J8069,J8025,J7986,J7948)</f>
        <v>150583578</v>
      </c>
      <c r="K9214" s="29">
        <f>SUM(K9208,K9167,K9126,K9081,K9040,K8989,K8945,K8900,K8854,K8809,K8765,K8723,K8677,K8634,K8587,K8541,K8527,K8484,K8441,K8397,K8353,K8307,K8261,K8219,K8175,K8161,K8118,K8069,K8025,K7986,K7948)</f>
        <v>78753879</v>
      </c>
      <c r="L9214" s="29">
        <f t="shared" si="7948"/>
        <v>37049033</v>
      </c>
      <c r="M9214" s="29">
        <f>SUM(M9208,M9167,M9126,M9081,M9040,M8989,M8945,M8900,M8854,M8809,M8765,M8723,M8677,M8634,M8587,M8541,M8527,M8484,M8441,M8397,M8353,M8307,M8261,M8219,M8175,M8161,M8118,M8069,M8025,M7986,M7948)</f>
        <v>12772456</v>
      </c>
      <c r="N9214" s="29">
        <f t="shared" ref="N9214:O9214" si="7954">SUM(N9208,N9167,N9126,N9081,N9040,N8989,N8945,N8900,N8854,N8809,N8765,N8723,N8677,N8634,N8587,N8541,N8527,N8484,N8441,N8397,N8353,N8307,N8261,N8219,N8175,N8161,N8118,N8069,N8025,N7986,N7948)</f>
        <v>11952318</v>
      </c>
      <c r="O9214" s="29">
        <f t="shared" si="7954"/>
        <v>12324259</v>
      </c>
      <c r="P9214" s="29">
        <f t="shared" si="7950"/>
        <v>115802912</v>
      </c>
      <c r="Q9214" s="29">
        <f t="shared" si="7930"/>
        <v>76.902749647773675</v>
      </c>
    </row>
    <row r="9215" spans="1:17">
      <c r="A9215" s="13" t="s">
        <v>0</v>
      </c>
      <c r="B9215" s="13" t="s">
        <v>0</v>
      </c>
      <c r="C9215" s="13" t="s">
        <v>0</v>
      </c>
      <c r="D9215" s="13" t="s">
        <v>0</v>
      </c>
      <c r="E9215" s="13" t="s">
        <v>0</v>
      </c>
      <c r="F9215" s="13" t="s">
        <v>0</v>
      </c>
      <c r="G9215" s="84" t="s">
        <v>0</v>
      </c>
      <c r="H9215" s="18" t="s">
        <v>125</v>
      </c>
      <c r="I9215" s="3">
        <v>2905</v>
      </c>
      <c r="J9215" s="3">
        <f>J7949+J7987+J8026+J8070+J8119+J8162+J8176+J8220+J8262+J8308+J8354+J8398+J8442+J8485+J8528+J8542+J8588+J8635+J8678+J8724+J8766+J8810+J8855+J8901+J8946+J8990+J9041+J9082+J9127+J9168+J9209</f>
        <v>2905</v>
      </c>
      <c r="K9215" s="3">
        <f>K7949+K7987+K8026+K8070+K8119+K8162+K8176+K8220+K8262+K8308+K8354+K8398+K8442+K8485+K8528+K8542+K8588+K8635+K8678+K8724+K8766+K8810+K8855+K8901+K8946+K8990+K9041+K9082+K9127+K9168+K9209</f>
        <v>0</v>
      </c>
      <c r="L9215" s="3"/>
      <c r="M9215" s="3">
        <f>M7949+M7987+M8026+M8070+M8119+M8162+M8176+M8220+M8262+M8308+M8354+M8398+M8442+M8485+M8528+M8542+M8588+M8635+M8678+M8724+M8766+M8810+M8855+M8901+M8946+M8990+M9041+M9082+M9127+M9168+M9209</f>
        <v>0</v>
      </c>
      <c r="N9215" s="3">
        <f t="shared" ref="N9215:O9215" si="7955">N7949+N7987+N8026+N8070+N8119+N8162+N8176+N8220+N8262+N8308+N8354+N8398+N8442+N8485+N8528+N8542+N8588+N8635+N8678+N8724+N8766+N8810+N8855+N8901+N8946+N8990+N9041+N9082+N9127+N9168+N9209</f>
        <v>0</v>
      </c>
      <c r="O9215" s="3">
        <f t="shared" si="7955"/>
        <v>0</v>
      </c>
      <c r="P9215" s="3"/>
      <c r="Q9215" s="3">
        <f t="shared" si="7930"/>
        <v>0</v>
      </c>
    </row>
    <row r="9216" spans="1:17">
      <c r="A9216" s="13" t="s">
        <v>0</v>
      </c>
      <c r="B9216" s="13" t="s">
        <v>0</v>
      </c>
      <c r="C9216" s="13" t="s">
        <v>0</v>
      </c>
      <c r="D9216" s="13" t="s">
        <v>0</v>
      </c>
      <c r="E9216" s="13" t="s">
        <v>0</v>
      </c>
      <c r="F9216" s="13" t="s">
        <v>0</v>
      </c>
      <c r="G9216" s="84" t="s">
        <v>0</v>
      </c>
      <c r="H9216" s="24" t="s">
        <v>3003</v>
      </c>
      <c r="I9216" s="31">
        <v>205889077</v>
      </c>
      <c r="J9216" s="31">
        <f>SUM(J9214,J7832)</f>
        <v>160417480</v>
      </c>
      <c r="K9216" s="31">
        <f>SUM(K9214,K7832)</f>
        <v>84680739</v>
      </c>
      <c r="L9216" s="31">
        <f>M9216+N9216+O9216</f>
        <v>38788433</v>
      </c>
      <c r="M9216" s="31">
        <f>SUM(M9214,M7832)</f>
        <v>13750756</v>
      </c>
      <c r="N9216" s="31">
        <f t="shared" ref="N9216:O9216" si="7956">SUM(N9214,N7832)</f>
        <v>12327118</v>
      </c>
      <c r="O9216" s="31">
        <f t="shared" si="7956"/>
        <v>12710559</v>
      </c>
      <c r="P9216" s="31">
        <f>SUM(K9216+L9216)</f>
        <v>123469172</v>
      </c>
      <c r="Q9216" s="31">
        <f t="shared" si="7930"/>
        <v>76.967405297726913</v>
      </c>
    </row>
    <row r="9217" spans="1:17">
      <c r="A9217" s="13" t="s">
        <v>0</v>
      </c>
      <c r="B9217" s="13" t="s">
        <v>0</v>
      </c>
      <c r="C9217" s="13" t="s">
        <v>0</v>
      </c>
      <c r="D9217" s="13" t="s">
        <v>0</v>
      </c>
      <c r="E9217" s="13" t="s">
        <v>0</v>
      </c>
      <c r="F9217" s="13" t="s">
        <v>0</v>
      </c>
      <c r="G9217" s="84" t="s">
        <v>0</v>
      </c>
      <c r="H9217" s="18" t="s">
        <v>155</v>
      </c>
      <c r="I9217" s="3">
        <v>2925</v>
      </c>
      <c r="J9217" s="3">
        <f>J7833+J9215</f>
        <v>2925</v>
      </c>
      <c r="K9217" s="3">
        <f>K7833+K9215</f>
        <v>0</v>
      </c>
      <c r="L9217" s="3"/>
      <c r="M9217" s="3">
        <f>M7833+M9215</f>
        <v>0</v>
      </c>
      <c r="N9217" s="3">
        <f t="shared" ref="N9217:O9217" si="7957">N7833+N9215</f>
        <v>0</v>
      </c>
      <c r="O9217" s="3">
        <f t="shared" si="7957"/>
        <v>0</v>
      </c>
      <c r="P9217" s="3"/>
      <c r="Q9217" s="3">
        <f t="shared" si="7930"/>
        <v>0</v>
      </c>
    </row>
    <row r="9218" spans="1:17">
      <c r="A9218" s="17">
        <v>37</v>
      </c>
      <c r="B9218" s="18" t="s">
        <v>0</v>
      </c>
      <c r="C9218" s="18" t="s">
        <v>0</v>
      </c>
      <c r="D9218" s="18" t="s">
        <v>0</v>
      </c>
      <c r="E9218" s="18" t="s">
        <v>0</v>
      </c>
      <c r="F9218" s="18" t="s">
        <v>0</v>
      </c>
      <c r="G9218" s="81" t="s">
        <v>0</v>
      </c>
      <c r="H9218" s="18" t="s">
        <v>3004</v>
      </c>
      <c r="I9218" s="2"/>
      <c r="J9218" s="2"/>
      <c r="K9218" s="2"/>
      <c r="L9218" s="2"/>
      <c r="M9218" s="2" t="s">
        <v>0</v>
      </c>
      <c r="N9218" s="2" t="s">
        <v>0</v>
      </c>
      <c r="O9218" s="2" t="s">
        <v>0</v>
      </c>
      <c r="P9218" s="2"/>
      <c r="Q9218" s="2" t="str">
        <f t="shared" si="7930"/>
        <v>-</v>
      </c>
    </row>
    <row r="9219" spans="1:17" ht="15.75" thickBot="1">
      <c r="A9219" s="17">
        <v>37</v>
      </c>
      <c r="B9219" s="17" t="s">
        <v>81</v>
      </c>
      <c r="C9219" s="12" t="s">
        <v>0</v>
      </c>
      <c r="D9219" s="12" t="s">
        <v>0</v>
      </c>
      <c r="E9219" s="18" t="s">
        <v>0</v>
      </c>
      <c r="F9219" s="18" t="s">
        <v>0</v>
      </c>
      <c r="G9219" s="81" t="s">
        <v>0</v>
      </c>
      <c r="H9219" s="18" t="s">
        <v>0</v>
      </c>
      <c r="Q9219" t="str">
        <f t="shared" si="7930"/>
        <v>-</v>
      </c>
    </row>
    <row r="9220" spans="1:17" ht="45.75" thickBot="1">
      <c r="A9220" s="1" t="s">
        <v>82</v>
      </c>
      <c r="B9220" s="1" t="s">
        <v>83</v>
      </c>
      <c r="C9220" s="1" t="s">
        <v>84</v>
      </c>
      <c r="D9220" s="19" t="s">
        <v>0</v>
      </c>
      <c r="E9220" s="1" t="s">
        <v>85</v>
      </c>
      <c r="F9220" s="1" t="s">
        <v>86</v>
      </c>
      <c r="G9220" s="82" t="s">
        <v>87</v>
      </c>
      <c r="H9220" s="1" t="s">
        <v>1</v>
      </c>
      <c r="I9220" s="1" t="s">
        <v>3016</v>
      </c>
      <c r="J9220" s="1" t="s">
        <v>3199</v>
      </c>
      <c r="K9220" s="1" t="s">
        <v>3198</v>
      </c>
      <c r="L9220" s="1" t="s">
        <v>3191</v>
      </c>
      <c r="M9220" s="1" t="s">
        <v>3193</v>
      </c>
      <c r="N9220" s="1" t="s">
        <v>3194</v>
      </c>
      <c r="O9220" s="1" t="s">
        <v>3195</v>
      </c>
      <c r="P9220" s="1" t="s">
        <v>3192</v>
      </c>
      <c r="Q9220" s="1" t="s">
        <v>3185</v>
      </c>
    </row>
    <row r="9221" spans="1:17">
      <c r="A9221" s="20" t="s">
        <v>0</v>
      </c>
      <c r="B9221" s="20" t="s">
        <v>0</v>
      </c>
      <c r="C9221" s="20" t="s">
        <v>0</v>
      </c>
      <c r="D9221" s="21" t="s">
        <v>0</v>
      </c>
      <c r="E9221" s="21" t="s">
        <v>0</v>
      </c>
      <c r="F9221" s="22" t="s">
        <v>0</v>
      </c>
      <c r="G9221" s="83" t="s">
        <v>0</v>
      </c>
      <c r="H9221" s="23" t="s">
        <v>0</v>
      </c>
      <c r="I9221" s="28">
        <v>1</v>
      </c>
      <c r="J9221" s="28">
        <v>2</v>
      </c>
      <c r="K9221" s="28">
        <v>3</v>
      </c>
      <c r="L9221" s="28" t="s">
        <v>3186</v>
      </c>
      <c r="M9221" s="28">
        <v>5</v>
      </c>
      <c r="N9221" s="28">
        <v>6</v>
      </c>
      <c r="O9221" s="28">
        <v>7</v>
      </c>
      <c r="P9221" s="28" t="s">
        <v>3187</v>
      </c>
      <c r="Q9221" s="28">
        <v>9</v>
      </c>
    </row>
    <row r="9222" spans="1:17">
      <c r="A9222" s="17">
        <v>37</v>
      </c>
      <c r="B9222" s="17" t="s">
        <v>81</v>
      </c>
      <c r="C9222" s="12" t="s">
        <v>88</v>
      </c>
      <c r="D9222" s="12">
        <v>37010001</v>
      </c>
      <c r="E9222" s="18" t="s">
        <v>0</v>
      </c>
      <c r="F9222" s="18" t="s">
        <v>0</v>
      </c>
      <c r="G9222" s="81" t="s">
        <v>0</v>
      </c>
      <c r="H9222" s="18" t="s">
        <v>3004</v>
      </c>
      <c r="I9222" s="11"/>
      <c r="J9222" s="11"/>
      <c r="K9222" s="11"/>
      <c r="L9222" s="11"/>
      <c r="M9222" s="11"/>
      <c r="N9222" s="11"/>
      <c r="O9222" s="11"/>
      <c r="P9222" s="11"/>
      <c r="Q9222" s="11" t="str">
        <f t="shared" si="7930"/>
        <v>-</v>
      </c>
    </row>
    <row r="9223" spans="1:17" ht="22.5">
      <c r="A9223" s="17" t="s">
        <v>0</v>
      </c>
      <c r="B9223" s="17" t="s">
        <v>0</v>
      </c>
      <c r="C9223" s="17" t="s">
        <v>0</v>
      </c>
      <c r="D9223" s="18" t="s">
        <v>0</v>
      </c>
      <c r="E9223" s="18" t="s">
        <v>0</v>
      </c>
      <c r="F9223" s="18" t="s">
        <v>0</v>
      </c>
      <c r="G9223" s="81" t="s">
        <v>0</v>
      </c>
      <c r="H9223" s="24" t="s">
        <v>27</v>
      </c>
      <c r="I9223" s="29">
        <v>1800</v>
      </c>
      <c r="J9223" s="29">
        <f t="shared" ref="J9223" si="7958">SUM(J9224,J9232,J9234)</f>
        <v>1800</v>
      </c>
      <c r="K9223" s="29">
        <f t="shared" ref="K9223" si="7959">SUM(K9224,K9232,K9234)</f>
        <v>0</v>
      </c>
      <c r="L9223" s="29">
        <f t="shared" ref="L9223:L9252" si="7960">M9223+N9223+O9223</f>
        <v>0</v>
      </c>
      <c r="M9223" s="29">
        <f t="shared" ref="M9223:O9223" si="7961">SUM(M9224,M9232,M9234)</f>
        <v>0</v>
      </c>
      <c r="N9223" s="29">
        <f t="shared" si="7961"/>
        <v>0</v>
      </c>
      <c r="O9223" s="29">
        <f t="shared" si="7961"/>
        <v>0</v>
      </c>
      <c r="P9223" s="29">
        <f t="shared" ref="P9223:P9252" si="7962">SUM(K9223+L9223)</f>
        <v>0</v>
      </c>
      <c r="Q9223" s="29">
        <f t="shared" si="7930"/>
        <v>0</v>
      </c>
    </row>
    <row r="9224" spans="1:17">
      <c r="A9224" s="17">
        <v>37</v>
      </c>
      <c r="B9224" s="17" t="s">
        <v>81</v>
      </c>
      <c r="C9224" s="12" t="s">
        <v>88</v>
      </c>
      <c r="D9224" s="17">
        <v>37010001</v>
      </c>
      <c r="E9224" s="18" t="s">
        <v>2</v>
      </c>
      <c r="F9224" s="18" t="s">
        <v>0</v>
      </c>
      <c r="G9224" s="81" t="s">
        <v>0</v>
      </c>
      <c r="H9224" s="18" t="s">
        <v>3</v>
      </c>
      <c r="I9224" s="3">
        <v>600</v>
      </c>
      <c r="J9224" s="3">
        <f t="shared" ref="J9224" si="7963">SUM(J9225:J9226)</f>
        <v>600</v>
      </c>
      <c r="K9224" s="3">
        <f t="shared" ref="K9224" si="7964">SUM(K9225:K9226)</f>
        <v>0</v>
      </c>
      <c r="L9224" s="3">
        <f t="shared" si="7960"/>
        <v>0</v>
      </c>
      <c r="M9224" s="3">
        <f t="shared" ref="M9224:O9224" si="7965">SUM(M9225:M9226)</f>
        <v>0</v>
      </c>
      <c r="N9224" s="3">
        <f t="shared" si="7965"/>
        <v>0</v>
      </c>
      <c r="O9224" s="3">
        <f t="shared" si="7965"/>
        <v>0</v>
      </c>
      <c r="P9224" s="3">
        <f t="shared" si="7962"/>
        <v>0</v>
      </c>
      <c r="Q9224" s="3">
        <f t="shared" si="7930"/>
        <v>0</v>
      </c>
    </row>
    <row r="9225" spans="1:17">
      <c r="A9225" s="12">
        <v>37</v>
      </c>
      <c r="B9225" s="12" t="s">
        <v>81</v>
      </c>
      <c r="C9225" s="12" t="s">
        <v>88</v>
      </c>
      <c r="D9225" s="12">
        <v>37010001</v>
      </c>
      <c r="E9225" s="11">
        <v>6111</v>
      </c>
      <c r="F9225" s="12"/>
      <c r="G9225" s="84" t="s">
        <v>3092</v>
      </c>
      <c r="H9225" s="13" t="s">
        <v>4</v>
      </c>
      <c r="I9225" s="2">
        <v>100</v>
      </c>
      <c r="J9225" s="2">
        <v>100</v>
      </c>
      <c r="K9225" s="2">
        <v>0</v>
      </c>
      <c r="L9225" s="2">
        <f t="shared" si="7960"/>
        <v>0</v>
      </c>
      <c r="M9225" s="2"/>
      <c r="N9225" s="2"/>
      <c r="O9225" s="2"/>
      <c r="P9225" s="2">
        <f t="shared" si="7962"/>
        <v>0</v>
      </c>
      <c r="Q9225" s="2">
        <f t="shared" si="7930"/>
        <v>0</v>
      </c>
    </row>
    <row r="9226" spans="1:17">
      <c r="A9226" s="17">
        <v>37</v>
      </c>
      <c r="B9226" s="17" t="s">
        <v>81</v>
      </c>
      <c r="C9226" s="17" t="s">
        <v>88</v>
      </c>
      <c r="D9226" s="17">
        <v>37010001</v>
      </c>
      <c r="E9226" s="17" t="s">
        <v>91</v>
      </c>
      <c r="F9226" s="12" t="s">
        <v>0</v>
      </c>
      <c r="G9226" s="84" t="s">
        <v>0</v>
      </c>
      <c r="H9226" s="18" t="s">
        <v>5</v>
      </c>
      <c r="I9226" s="3">
        <v>500</v>
      </c>
      <c r="J9226" s="3">
        <f t="shared" ref="J9226:K9226" si="7966">SUM(J9227:J9231)</f>
        <v>500</v>
      </c>
      <c r="K9226" s="3">
        <f t="shared" si="7966"/>
        <v>0</v>
      </c>
      <c r="L9226" s="3">
        <f t="shared" si="7960"/>
        <v>0</v>
      </c>
      <c r="M9226" s="3">
        <f t="shared" ref="M9226:O9226" si="7967">SUM(M9227:M9231)</f>
        <v>0</v>
      </c>
      <c r="N9226" s="3">
        <f t="shared" si="7967"/>
        <v>0</v>
      </c>
      <c r="O9226" s="3">
        <f t="shared" si="7967"/>
        <v>0</v>
      </c>
      <c r="P9226" s="3">
        <f t="shared" si="7962"/>
        <v>0</v>
      </c>
      <c r="Q9226" s="3">
        <f t="shared" si="7930"/>
        <v>0</v>
      </c>
    </row>
    <row r="9227" spans="1:17">
      <c r="A9227" s="12">
        <v>37</v>
      </c>
      <c r="B9227" s="12" t="s">
        <v>81</v>
      </c>
      <c r="C9227" s="12" t="s">
        <v>88</v>
      </c>
      <c r="D9227" s="12">
        <v>37010001</v>
      </c>
      <c r="E9227" s="11">
        <v>6112</v>
      </c>
      <c r="F9227" s="12" t="s">
        <v>3068</v>
      </c>
      <c r="G9227" s="84" t="s">
        <v>3092</v>
      </c>
      <c r="H9227" s="13" t="s">
        <v>9</v>
      </c>
      <c r="I9227" s="2">
        <v>100</v>
      </c>
      <c r="J9227" s="2">
        <v>100</v>
      </c>
      <c r="K9227" s="2">
        <v>0</v>
      </c>
      <c r="L9227" s="2">
        <f t="shared" si="7960"/>
        <v>0</v>
      </c>
      <c r="M9227" s="2"/>
      <c r="N9227" s="2"/>
      <c r="O9227" s="2"/>
      <c r="P9227" s="2">
        <f t="shared" si="7962"/>
        <v>0</v>
      </c>
      <c r="Q9227" s="2">
        <f t="shared" si="7930"/>
        <v>0</v>
      </c>
    </row>
    <row r="9228" spans="1:17">
      <c r="A9228" s="12">
        <v>37</v>
      </c>
      <c r="B9228" s="12" t="s">
        <v>81</v>
      </c>
      <c r="C9228" s="12" t="s">
        <v>88</v>
      </c>
      <c r="D9228" s="12">
        <v>37010001</v>
      </c>
      <c r="E9228" s="11">
        <v>6112</v>
      </c>
      <c r="F9228" s="12" t="s">
        <v>3069</v>
      </c>
      <c r="G9228" s="84" t="s">
        <v>3092</v>
      </c>
      <c r="H9228" s="13" t="s">
        <v>10</v>
      </c>
      <c r="I9228" s="2">
        <v>100</v>
      </c>
      <c r="J9228" s="2">
        <v>100</v>
      </c>
      <c r="K9228" s="2">
        <v>0</v>
      </c>
      <c r="L9228" s="2">
        <f t="shared" si="7960"/>
        <v>0</v>
      </c>
      <c r="M9228" s="2"/>
      <c r="N9228" s="2"/>
      <c r="O9228" s="2"/>
      <c r="P9228" s="2">
        <f t="shared" si="7962"/>
        <v>0</v>
      </c>
      <c r="Q9228" s="2">
        <f t="shared" si="7930"/>
        <v>0</v>
      </c>
    </row>
    <row r="9229" spans="1:17">
      <c r="A9229" s="12">
        <v>37</v>
      </c>
      <c r="B9229" s="12" t="s">
        <v>81</v>
      </c>
      <c r="C9229" s="12" t="s">
        <v>88</v>
      </c>
      <c r="D9229" s="12">
        <v>37010001</v>
      </c>
      <c r="E9229" s="11">
        <v>6112</v>
      </c>
      <c r="F9229" s="12" t="s">
        <v>3070</v>
      </c>
      <c r="G9229" s="84" t="s">
        <v>3092</v>
      </c>
      <c r="H9229" s="13" t="s">
        <v>7</v>
      </c>
      <c r="I9229" s="2">
        <v>100</v>
      </c>
      <c r="J9229" s="2">
        <v>100</v>
      </c>
      <c r="K9229" s="2">
        <v>0</v>
      </c>
      <c r="L9229" s="2">
        <f t="shared" si="7960"/>
        <v>0</v>
      </c>
      <c r="M9229" s="2"/>
      <c r="N9229" s="2"/>
      <c r="O9229" s="2"/>
      <c r="P9229" s="2">
        <f t="shared" si="7962"/>
        <v>0</v>
      </c>
      <c r="Q9229" s="2">
        <f t="shared" si="7930"/>
        <v>0</v>
      </c>
    </row>
    <row r="9230" spans="1:17">
      <c r="A9230" s="12">
        <v>37</v>
      </c>
      <c r="B9230" s="12" t="s">
        <v>81</v>
      </c>
      <c r="C9230" s="12" t="s">
        <v>88</v>
      </c>
      <c r="D9230" s="12">
        <v>37010001</v>
      </c>
      <c r="E9230" s="11">
        <v>6112</v>
      </c>
      <c r="F9230" s="12" t="s">
        <v>3071</v>
      </c>
      <c r="G9230" s="84" t="s">
        <v>3092</v>
      </c>
      <c r="H9230" s="13" t="s">
        <v>3005</v>
      </c>
      <c r="I9230" s="2">
        <v>100</v>
      </c>
      <c r="J9230" s="2">
        <v>100</v>
      </c>
      <c r="K9230" s="2">
        <v>0</v>
      </c>
      <c r="L9230" s="2">
        <f t="shared" si="7960"/>
        <v>0</v>
      </c>
      <c r="M9230" s="2"/>
      <c r="N9230" s="2"/>
      <c r="O9230" s="2"/>
      <c r="P9230" s="2">
        <f t="shared" si="7962"/>
        <v>0</v>
      </c>
      <c r="Q9230" s="2">
        <f t="shared" si="7930"/>
        <v>0</v>
      </c>
    </row>
    <row r="9231" spans="1:17">
      <c r="A9231" s="12">
        <v>37</v>
      </c>
      <c r="B9231" s="12" t="s">
        <v>81</v>
      </c>
      <c r="C9231" s="12" t="s">
        <v>88</v>
      </c>
      <c r="D9231" s="12">
        <v>37010001</v>
      </c>
      <c r="E9231" s="11">
        <v>6112</v>
      </c>
      <c r="F9231" s="12" t="s">
        <v>3072</v>
      </c>
      <c r="G9231" s="84" t="s">
        <v>3092</v>
      </c>
      <c r="H9231" s="13" t="s">
        <v>6</v>
      </c>
      <c r="I9231" s="2">
        <v>100</v>
      </c>
      <c r="J9231" s="2">
        <v>100</v>
      </c>
      <c r="K9231" s="2">
        <v>0</v>
      </c>
      <c r="L9231" s="2">
        <f t="shared" si="7960"/>
        <v>0</v>
      </c>
      <c r="M9231" s="2"/>
      <c r="N9231" s="2"/>
      <c r="O9231" s="2"/>
      <c r="P9231" s="2">
        <f t="shared" si="7962"/>
        <v>0</v>
      </c>
      <c r="Q9231" s="2">
        <f t="shared" si="7930"/>
        <v>0</v>
      </c>
    </row>
    <row r="9232" spans="1:17">
      <c r="A9232" s="17">
        <v>37</v>
      </c>
      <c r="B9232" s="17" t="s">
        <v>81</v>
      </c>
      <c r="C9232" s="12" t="s">
        <v>88</v>
      </c>
      <c r="D9232" s="12">
        <v>37010001</v>
      </c>
      <c r="E9232" s="18" t="s">
        <v>13</v>
      </c>
      <c r="F9232" s="18" t="s">
        <v>0</v>
      </c>
      <c r="G9232" s="81" t="s">
        <v>0</v>
      </c>
      <c r="H9232" s="18" t="s">
        <v>14</v>
      </c>
      <c r="I9232" s="3">
        <v>100</v>
      </c>
      <c r="J9232" s="3">
        <f t="shared" ref="J9232:K9232" si="7968">SUM(J9233)</f>
        <v>100</v>
      </c>
      <c r="K9232" s="3">
        <f t="shared" si="7968"/>
        <v>0</v>
      </c>
      <c r="L9232" s="3">
        <f t="shared" si="7960"/>
        <v>0</v>
      </c>
      <c r="M9232" s="3">
        <f t="shared" ref="M9232:O9232" si="7969">SUM(M9233)</f>
        <v>0</v>
      </c>
      <c r="N9232" s="3">
        <f t="shared" si="7969"/>
        <v>0</v>
      </c>
      <c r="O9232" s="3">
        <f t="shared" si="7969"/>
        <v>0</v>
      </c>
      <c r="P9232" s="3">
        <f t="shared" si="7962"/>
        <v>0</v>
      </c>
      <c r="Q9232" s="3">
        <f t="shared" si="7930"/>
        <v>0</v>
      </c>
    </row>
    <row r="9233" spans="1:17">
      <c r="A9233" s="12">
        <v>37</v>
      </c>
      <c r="B9233" s="12" t="s">
        <v>81</v>
      </c>
      <c r="C9233" s="12" t="s">
        <v>88</v>
      </c>
      <c r="D9233" s="12">
        <v>37010001</v>
      </c>
      <c r="E9233" s="11">
        <v>6121</v>
      </c>
      <c r="F9233" s="12"/>
      <c r="G9233" s="84" t="s">
        <v>3092</v>
      </c>
      <c r="H9233" s="13" t="s">
        <v>15</v>
      </c>
      <c r="I9233" s="2">
        <v>100</v>
      </c>
      <c r="J9233" s="2">
        <v>100</v>
      </c>
      <c r="K9233" s="2">
        <v>0</v>
      </c>
      <c r="L9233" s="2">
        <f t="shared" si="7960"/>
        <v>0</v>
      </c>
      <c r="M9233" s="2"/>
      <c r="N9233" s="2"/>
      <c r="O9233" s="2"/>
      <c r="P9233" s="2">
        <f t="shared" si="7962"/>
        <v>0</v>
      </c>
      <c r="Q9233" s="2">
        <f t="shared" si="7930"/>
        <v>0</v>
      </c>
    </row>
    <row r="9234" spans="1:17">
      <c r="A9234" s="17">
        <v>37</v>
      </c>
      <c r="B9234" s="17" t="s">
        <v>81</v>
      </c>
      <c r="C9234" s="12" t="s">
        <v>88</v>
      </c>
      <c r="D9234" s="12">
        <v>37010001</v>
      </c>
      <c r="E9234" s="18" t="s">
        <v>16</v>
      </c>
      <c r="F9234" s="18" t="s">
        <v>0</v>
      </c>
      <c r="G9234" s="81" t="s">
        <v>0</v>
      </c>
      <c r="H9234" s="18" t="s">
        <v>17</v>
      </c>
      <c r="I9234" s="3">
        <v>1100</v>
      </c>
      <c r="J9234" s="3">
        <f>SUM(J9235:J9243)</f>
        <v>1100</v>
      </c>
      <c r="K9234" s="3">
        <f>SUM(K9235:K9243)</f>
        <v>0</v>
      </c>
      <c r="L9234" s="3">
        <f t="shared" si="7960"/>
        <v>0</v>
      </c>
      <c r="M9234" s="3">
        <f>SUM(M9235:M9243)</f>
        <v>0</v>
      </c>
      <c r="N9234" s="3">
        <f t="shared" ref="N9234:O9234" si="7970">SUM(N9235:N9243)</f>
        <v>0</v>
      </c>
      <c r="O9234" s="3">
        <f t="shared" si="7970"/>
        <v>0</v>
      </c>
      <c r="P9234" s="3">
        <f t="shared" si="7962"/>
        <v>0</v>
      </c>
      <c r="Q9234" s="3">
        <f t="shared" si="7930"/>
        <v>0</v>
      </c>
    </row>
    <row r="9235" spans="1:17">
      <c r="A9235" s="12">
        <v>37</v>
      </c>
      <c r="B9235" s="12" t="s">
        <v>81</v>
      </c>
      <c r="C9235" s="12" t="s">
        <v>88</v>
      </c>
      <c r="D9235" s="12">
        <v>37010001</v>
      </c>
      <c r="E9235" s="11">
        <v>6131</v>
      </c>
      <c r="F9235" s="12"/>
      <c r="G9235" s="84" t="s">
        <v>3092</v>
      </c>
      <c r="H9235" s="13" t="s">
        <v>18</v>
      </c>
      <c r="I9235" s="2">
        <v>100</v>
      </c>
      <c r="J9235" s="2">
        <v>100</v>
      </c>
      <c r="K9235" s="2">
        <v>0</v>
      </c>
      <c r="L9235" s="2">
        <f t="shared" si="7960"/>
        <v>0</v>
      </c>
      <c r="M9235" s="2"/>
      <c r="N9235" s="2"/>
      <c r="O9235" s="2"/>
      <c r="P9235" s="2">
        <f t="shared" si="7962"/>
        <v>0</v>
      </c>
      <c r="Q9235" s="2">
        <f t="shared" si="7930"/>
        <v>0</v>
      </c>
    </row>
    <row r="9236" spans="1:17">
      <c r="A9236" s="12">
        <v>37</v>
      </c>
      <c r="B9236" s="12" t="s">
        <v>81</v>
      </c>
      <c r="C9236" s="12" t="s">
        <v>88</v>
      </c>
      <c r="D9236" s="12">
        <v>37010001</v>
      </c>
      <c r="E9236" s="11">
        <v>6132</v>
      </c>
      <c r="F9236" s="12"/>
      <c r="G9236" s="84" t="s">
        <v>3092</v>
      </c>
      <c r="H9236" s="13" t="s">
        <v>19</v>
      </c>
      <c r="I9236" s="2">
        <v>100</v>
      </c>
      <c r="J9236" s="2">
        <v>100</v>
      </c>
      <c r="K9236" s="2">
        <v>0</v>
      </c>
      <c r="L9236" s="2">
        <f t="shared" si="7960"/>
        <v>0</v>
      </c>
      <c r="M9236" s="2"/>
      <c r="N9236" s="2"/>
      <c r="O9236" s="2"/>
      <c r="P9236" s="2">
        <f t="shared" si="7962"/>
        <v>0</v>
      </c>
      <c r="Q9236" s="2">
        <f t="shared" si="7930"/>
        <v>0</v>
      </c>
    </row>
    <row r="9237" spans="1:17">
      <c r="A9237" s="12">
        <v>37</v>
      </c>
      <c r="B9237" s="12" t="s">
        <v>81</v>
      </c>
      <c r="C9237" s="12" t="s">
        <v>88</v>
      </c>
      <c r="D9237" s="12">
        <v>37010001</v>
      </c>
      <c r="E9237" s="11">
        <v>6133</v>
      </c>
      <c r="F9237" s="12"/>
      <c r="G9237" s="84" t="s">
        <v>3092</v>
      </c>
      <c r="H9237" s="13" t="s">
        <v>20</v>
      </c>
      <c r="I9237" s="2">
        <v>100</v>
      </c>
      <c r="J9237" s="2">
        <v>100</v>
      </c>
      <c r="K9237" s="2">
        <v>0</v>
      </c>
      <c r="L9237" s="2">
        <f t="shared" si="7960"/>
        <v>0</v>
      </c>
      <c r="M9237" s="2"/>
      <c r="N9237" s="2"/>
      <c r="O9237" s="2"/>
      <c r="P9237" s="2">
        <f t="shared" si="7962"/>
        <v>0</v>
      </c>
      <c r="Q9237" s="2">
        <f t="shared" si="7930"/>
        <v>0</v>
      </c>
    </row>
    <row r="9238" spans="1:17">
      <c r="A9238" s="12">
        <v>37</v>
      </c>
      <c r="B9238" s="12" t="s">
        <v>81</v>
      </c>
      <c r="C9238" s="12" t="s">
        <v>88</v>
      </c>
      <c r="D9238" s="12">
        <v>37010001</v>
      </c>
      <c r="E9238" s="11">
        <v>6134</v>
      </c>
      <c r="F9238" s="12"/>
      <c r="G9238" s="84" t="s">
        <v>3092</v>
      </c>
      <c r="H9238" s="13" t="s">
        <v>21</v>
      </c>
      <c r="I9238" s="2">
        <v>100</v>
      </c>
      <c r="J9238" s="2">
        <v>100</v>
      </c>
      <c r="K9238" s="2">
        <v>0</v>
      </c>
      <c r="L9238" s="2">
        <f t="shared" si="7960"/>
        <v>0</v>
      </c>
      <c r="M9238" s="2"/>
      <c r="N9238" s="2"/>
      <c r="O9238" s="2"/>
      <c r="P9238" s="2">
        <f t="shared" si="7962"/>
        <v>0</v>
      </c>
      <c r="Q9238" s="2">
        <f t="shared" si="7930"/>
        <v>0</v>
      </c>
    </row>
    <row r="9239" spans="1:17">
      <c r="A9239" s="12">
        <v>37</v>
      </c>
      <c r="B9239" s="12" t="s">
        <v>81</v>
      </c>
      <c r="C9239" s="12" t="s">
        <v>88</v>
      </c>
      <c r="D9239" s="12">
        <v>37010001</v>
      </c>
      <c r="E9239" s="11">
        <v>6135</v>
      </c>
      <c r="F9239" s="12"/>
      <c r="G9239" s="84" t="s">
        <v>3092</v>
      </c>
      <c r="H9239" s="13" t="s">
        <v>22</v>
      </c>
      <c r="I9239" s="2">
        <v>100</v>
      </c>
      <c r="J9239" s="2">
        <v>100</v>
      </c>
      <c r="K9239" s="2">
        <v>0</v>
      </c>
      <c r="L9239" s="2">
        <f t="shared" si="7960"/>
        <v>0</v>
      </c>
      <c r="M9239" s="2"/>
      <c r="N9239" s="2"/>
      <c r="O9239" s="2"/>
      <c r="P9239" s="2">
        <f t="shared" si="7962"/>
        <v>0</v>
      </c>
      <c r="Q9239" s="2">
        <f t="shared" si="7930"/>
        <v>0</v>
      </c>
    </row>
    <row r="9240" spans="1:17">
      <c r="A9240" s="12">
        <v>37</v>
      </c>
      <c r="B9240" s="12" t="s">
        <v>81</v>
      </c>
      <c r="C9240" s="12" t="s">
        <v>88</v>
      </c>
      <c r="D9240" s="12">
        <v>37010001</v>
      </c>
      <c r="E9240" s="11">
        <v>6136</v>
      </c>
      <c r="F9240" s="12"/>
      <c r="G9240" s="84" t="s">
        <v>3092</v>
      </c>
      <c r="H9240" s="13" t="s">
        <v>23</v>
      </c>
      <c r="I9240" s="2">
        <v>100</v>
      </c>
      <c r="J9240" s="2">
        <v>100</v>
      </c>
      <c r="K9240" s="2">
        <v>0</v>
      </c>
      <c r="L9240" s="2">
        <f t="shared" si="7960"/>
        <v>0</v>
      </c>
      <c r="M9240" s="2"/>
      <c r="N9240" s="2"/>
      <c r="O9240" s="2"/>
      <c r="P9240" s="2">
        <f t="shared" si="7962"/>
        <v>0</v>
      </c>
      <c r="Q9240" s="2">
        <f t="shared" si="7930"/>
        <v>0</v>
      </c>
    </row>
    <row r="9241" spans="1:17">
      <c r="A9241" s="12">
        <v>37</v>
      </c>
      <c r="B9241" s="12" t="s">
        <v>81</v>
      </c>
      <c r="C9241" s="12" t="s">
        <v>88</v>
      </c>
      <c r="D9241" s="12">
        <v>37010001</v>
      </c>
      <c r="E9241" s="11">
        <v>6137</v>
      </c>
      <c r="F9241" s="12"/>
      <c r="G9241" s="84" t="s">
        <v>3092</v>
      </c>
      <c r="H9241" s="13" t="s">
        <v>24</v>
      </c>
      <c r="I9241" s="2">
        <v>100</v>
      </c>
      <c r="J9241" s="2">
        <v>100</v>
      </c>
      <c r="K9241" s="2">
        <v>0</v>
      </c>
      <c r="L9241" s="2">
        <f t="shared" si="7960"/>
        <v>0</v>
      </c>
      <c r="M9241" s="2"/>
      <c r="N9241" s="2"/>
      <c r="O9241" s="2"/>
      <c r="P9241" s="2">
        <f t="shared" si="7962"/>
        <v>0</v>
      </c>
      <c r="Q9241" s="2">
        <f t="shared" si="7930"/>
        <v>0</v>
      </c>
    </row>
    <row r="9242" spans="1:17">
      <c r="A9242" s="12">
        <v>37</v>
      </c>
      <c r="B9242" s="12" t="s">
        <v>81</v>
      </c>
      <c r="C9242" s="12" t="s">
        <v>88</v>
      </c>
      <c r="D9242" s="12">
        <v>37010001</v>
      </c>
      <c r="E9242" s="11">
        <v>6138</v>
      </c>
      <c r="F9242" s="12"/>
      <c r="G9242" s="84" t="s">
        <v>3092</v>
      </c>
      <c r="H9242" s="13" t="s">
        <v>25</v>
      </c>
      <c r="I9242" s="2">
        <v>100</v>
      </c>
      <c r="J9242" s="2">
        <v>100</v>
      </c>
      <c r="K9242" s="2">
        <v>0</v>
      </c>
      <c r="L9242" s="2">
        <f t="shared" si="7960"/>
        <v>0</v>
      </c>
      <c r="M9242" s="2"/>
      <c r="N9242" s="2"/>
      <c r="O9242" s="2"/>
      <c r="P9242" s="2">
        <f t="shared" si="7962"/>
        <v>0</v>
      </c>
      <c r="Q9242" s="2">
        <f t="shared" si="7930"/>
        <v>0</v>
      </c>
    </row>
    <row r="9243" spans="1:17">
      <c r="A9243" s="17">
        <v>37</v>
      </c>
      <c r="B9243" s="17" t="s">
        <v>81</v>
      </c>
      <c r="C9243" s="17" t="s">
        <v>88</v>
      </c>
      <c r="D9243" s="12">
        <v>37010001</v>
      </c>
      <c r="E9243" s="17" t="s">
        <v>99</v>
      </c>
      <c r="F9243" s="12" t="s">
        <v>0</v>
      </c>
      <c r="G9243" s="84" t="s">
        <v>0</v>
      </c>
      <c r="H9243" s="18" t="s">
        <v>26</v>
      </c>
      <c r="I9243" s="3">
        <v>300</v>
      </c>
      <c r="J9243" s="3">
        <f>SUM(J9244:J9246)</f>
        <v>300</v>
      </c>
      <c r="K9243" s="3">
        <f>SUM(K9244:K9246)</f>
        <v>0</v>
      </c>
      <c r="L9243" s="3">
        <f t="shared" si="7960"/>
        <v>0</v>
      </c>
      <c r="M9243" s="3">
        <f>SUM(M9244:M9246)</f>
        <v>0</v>
      </c>
      <c r="N9243" s="3">
        <f t="shared" ref="N9243:O9243" si="7971">SUM(N9244:N9246)</f>
        <v>0</v>
      </c>
      <c r="O9243" s="3">
        <f t="shared" si="7971"/>
        <v>0</v>
      </c>
      <c r="P9243" s="3">
        <f t="shared" si="7962"/>
        <v>0</v>
      </c>
      <c r="Q9243" s="3">
        <f t="shared" si="7930"/>
        <v>0</v>
      </c>
    </row>
    <row r="9244" spans="1:17">
      <c r="A9244" s="12">
        <v>37</v>
      </c>
      <c r="B9244" s="12" t="s">
        <v>81</v>
      </c>
      <c r="C9244" s="12" t="s">
        <v>88</v>
      </c>
      <c r="D9244" s="12">
        <v>37010001</v>
      </c>
      <c r="E9244" s="11">
        <v>6139</v>
      </c>
      <c r="F9244" s="12"/>
      <c r="G9244" s="84" t="s">
        <v>3092</v>
      </c>
      <c r="H9244" s="13" t="s">
        <v>26</v>
      </c>
      <c r="I9244" s="2">
        <v>100</v>
      </c>
      <c r="J9244" s="2">
        <v>100</v>
      </c>
      <c r="K9244" s="2">
        <v>0</v>
      </c>
      <c r="L9244" s="2">
        <f t="shared" si="7960"/>
        <v>0</v>
      </c>
      <c r="M9244" s="2"/>
      <c r="N9244" s="2"/>
      <c r="O9244" s="2"/>
      <c r="P9244" s="2">
        <f t="shared" si="7962"/>
        <v>0</v>
      </c>
      <c r="Q9244" s="2">
        <f t="shared" si="7930"/>
        <v>0</v>
      </c>
    </row>
    <row r="9245" spans="1:17">
      <c r="A9245" s="12">
        <v>37</v>
      </c>
      <c r="B9245" s="12" t="s">
        <v>81</v>
      </c>
      <c r="C9245" s="12" t="s">
        <v>88</v>
      </c>
      <c r="D9245" s="12">
        <v>37010001</v>
      </c>
      <c r="E9245" s="11">
        <v>6139</v>
      </c>
      <c r="F9245" s="12" t="s">
        <v>3073</v>
      </c>
      <c r="G9245" s="84" t="s">
        <v>3092</v>
      </c>
      <c r="H9245" s="13" t="s">
        <v>108</v>
      </c>
      <c r="I9245" s="2">
        <v>100</v>
      </c>
      <c r="J9245" s="2">
        <v>100</v>
      </c>
      <c r="K9245" s="2">
        <v>0</v>
      </c>
      <c r="L9245" s="2">
        <f t="shared" si="7960"/>
        <v>0</v>
      </c>
      <c r="M9245" s="2"/>
      <c r="N9245" s="2"/>
      <c r="O9245" s="2"/>
      <c r="P9245" s="2">
        <f t="shared" si="7962"/>
        <v>0</v>
      </c>
      <c r="Q9245" s="2">
        <f t="shared" ref="Q9245:Q9264" si="7972">IF(J9245=0,"-",P9245/J9245*100)</f>
        <v>0</v>
      </c>
    </row>
    <row r="9246" spans="1:17" ht="22.5">
      <c r="A9246" s="12">
        <v>37</v>
      </c>
      <c r="B9246" s="12" t="s">
        <v>81</v>
      </c>
      <c r="C9246" s="12" t="s">
        <v>88</v>
      </c>
      <c r="D9246" s="12">
        <v>37010001</v>
      </c>
      <c r="E9246" s="11">
        <v>6139</v>
      </c>
      <c r="F9246" s="12" t="s">
        <v>3074</v>
      </c>
      <c r="G9246" s="84" t="s">
        <v>3092</v>
      </c>
      <c r="H9246" s="13" t="s">
        <v>114</v>
      </c>
      <c r="I9246" s="2">
        <v>100</v>
      </c>
      <c r="J9246" s="2">
        <v>100</v>
      </c>
      <c r="K9246" s="2">
        <v>0</v>
      </c>
      <c r="L9246" s="2">
        <f t="shared" si="7960"/>
        <v>0</v>
      </c>
      <c r="M9246" s="2"/>
      <c r="N9246" s="2"/>
      <c r="O9246" s="2"/>
      <c r="P9246" s="2">
        <f t="shared" si="7962"/>
        <v>0</v>
      </c>
      <c r="Q9246" s="2">
        <f t="shared" si="7972"/>
        <v>0</v>
      </c>
    </row>
    <row r="9247" spans="1:17" ht="22.5">
      <c r="A9247" s="17" t="s">
        <v>0</v>
      </c>
      <c r="B9247" s="17" t="s">
        <v>0</v>
      </c>
      <c r="C9247" s="17" t="s">
        <v>0</v>
      </c>
      <c r="D9247" s="18" t="s">
        <v>0</v>
      </c>
      <c r="E9247" s="18" t="s">
        <v>0</v>
      </c>
      <c r="F9247" s="18" t="s">
        <v>0</v>
      </c>
      <c r="G9247" s="81" t="s">
        <v>0</v>
      </c>
      <c r="H9247" s="24" t="s">
        <v>58</v>
      </c>
      <c r="I9247" s="29">
        <v>100</v>
      </c>
      <c r="J9247" s="29">
        <f t="shared" ref="J9247:K9249" si="7973">SUM(J9248)</f>
        <v>100</v>
      </c>
      <c r="K9247" s="29">
        <f t="shared" si="7973"/>
        <v>0</v>
      </c>
      <c r="L9247" s="29">
        <f t="shared" si="7960"/>
        <v>0</v>
      </c>
      <c r="M9247" s="29">
        <f t="shared" ref="M9247:O9249" si="7974">SUM(M9248)</f>
        <v>0</v>
      </c>
      <c r="N9247" s="29">
        <f t="shared" si="7974"/>
        <v>0</v>
      </c>
      <c r="O9247" s="29">
        <f t="shared" si="7974"/>
        <v>0</v>
      </c>
      <c r="P9247" s="29">
        <f t="shared" si="7962"/>
        <v>0</v>
      </c>
      <c r="Q9247" s="29">
        <f t="shared" si="7972"/>
        <v>0</v>
      </c>
    </row>
    <row r="9248" spans="1:17">
      <c r="A9248" s="17">
        <v>37</v>
      </c>
      <c r="B9248" s="17" t="s">
        <v>81</v>
      </c>
      <c r="C9248" s="17" t="s">
        <v>88</v>
      </c>
      <c r="D9248" s="17">
        <v>37010001</v>
      </c>
      <c r="E9248" s="18" t="s">
        <v>50</v>
      </c>
      <c r="F9248" s="18" t="s">
        <v>0</v>
      </c>
      <c r="G9248" s="81" t="s">
        <v>0</v>
      </c>
      <c r="H9248" s="18" t="s">
        <v>51</v>
      </c>
      <c r="I9248" s="3">
        <v>100</v>
      </c>
      <c r="J9248" s="3">
        <f t="shared" si="7973"/>
        <v>100</v>
      </c>
      <c r="K9248" s="3">
        <f t="shared" si="7973"/>
        <v>0</v>
      </c>
      <c r="L9248" s="3">
        <f t="shared" si="7960"/>
        <v>0</v>
      </c>
      <c r="M9248" s="3">
        <f t="shared" si="7974"/>
        <v>0</v>
      </c>
      <c r="N9248" s="3">
        <f t="shared" si="7974"/>
        <v>0</v>
      </c>
      <c r="O9248" s="3">
        <f t="shared" si="7974"/>
        <v>0</v>
      </c>
      <c r="P9248" s="3">
        <f t="shared" si="7962"/>
        <v>0</v>
      </c>
      <c r="Q9248" s="3">
        <f t="shared" si="7972"/>
        <v>0</v>
      </c>
    </row>
    <row r="9249" spans="1:17">
      <c r="A9249" s="17">
        <v>37</v>
      </c>
      <c r="B9249" s="17" t="s">
        <v>81</v>
      </c>
      <c r="C9249" s="17" t="s">
        <v>88</v>
      </c>
      <c r="D9249" s="17">
        <v>37010001</v>
      </c>
      <c r="E9249" s="17" t="s">
        <v>122</v>
      </c>
      <c r="F9249" s="12" t="s">
        <v>0</v>
      </c>
      <c r="G9249" s="84" t="s">
        <v>0</v>
      </c>
      <c r="H9249" s="18" t="s">
        <v>54</v>
      </c>
      <c r="I9249" s="3">
        <v>100</v>
      </c>
      <c r="J9249" s="3">
        <f t="shared" si="7973"/>
        <v>100</v>
      </c>
      <c r="K9249" s="3">
        <f t="shared" si="7973"/>
        <v>0</v>
      </c>
      <c r="L9249" s="3">
        <f t="shared" si="7960"/>
        <v>0</v>
      </c>
      <c r="M9249" s="3">
        <f t="shared" si="7974"/>
        <v>0</v>
      </c>
      <c r="N9249" s="3">
        <f t="shared" si="7974"/>
        <v>0</v>
      </c>
      <c r="O9249" s="3">
        <f t="shared" si="7974"/>
        <v>0</v>
      </c>
      <c r="P9249" s="3">
        <f t="shared" si="7962"/>
        <v>0</v>
      </c>
      <c r="Q9249" s="3">
        <f t="shared" si="7972"/>
        <v>0</v>
      </c>
    </row>
    <row r="9250" spans="1:17">
      <c r="A9250" s="12">
        <v>37</v>
      </c>
      <c r="B9250" s="12" t="s">
        <v>81</v>
      </c>
      <c r="C9250" s="12" t="s">
        <v>88</v>
      </c>
      <c r="D9250" s="12">
        <v>37010001</v>
      </c>
      <c r="E9250" s="11">
        <v>8213</v>
      </c>
      <c r="F9250" s="12"/>
      <c r="G9250" s="84" t="s">
        <v>3092</v>
      </c>
      <c r="H9250" s="13" t="s">
        <v>54</v>
      </c>
      <c r="I9250" s="2">
        <v>100</v>
      </c>
      <c r="J9250" s="2">
        <v>100</v>
      </c>
      <c r="K9250" s="2">
        <v>0</v>
      </c>
      <c r="L9250" s="2">
        <f t="shared" si="7960"/>
        <v>0</v>
      </c>
      <c r="M9250" s="2"/>
      <c r="N9250" s="2"/>
      <c r="O9250" s="2"/>
      <c r="P9250" s="2">
        <f t="shared" si="7962"/>
        <v>0</v>
      </c>
      <c r="Q9250" s="2">
        <f t="shared" si="7972"/>
        <v>0</v>
      </c>
    </row>
    <row r="9251" spans="1:17" ht="22.5">
      <c r="A9251" s="13" t="s">
        <v>0</v>
      </c>
      <c r="B9251" s="13" t="s">
        <v>0</v>
      </c>
      <c r="C9251" s="13" t="s">
        <v>0</v>
      </c>
      <c r="D9251" s="13" t="s">
        <v>0</v>
      </c>
      <c r="E9251" s="13" t="s">
        <v>0</v>
      </c>
      <c r="F9251" s="13" t="s">
        <v>0</v>
      </c>
      <c r="G9251" s="84" t="s">
        <v>0</v>
      </c>
      <c r="H9251" s="24" t="s">
        <v>3006</v>
      </c>
      <c r="I9251" s="29">
        <v>1900</v>
      </c>
      <c r="J9251" s="29">
        <f>SUM(J9247,J9223)</f>
        <v>1900</v>
      </c>
      <c r="K9251" s="29">
        <f>SUM(K9247,K9223)</f>
        <v>0</v>
      </c>
      <c r="L9251" s="29">
        <f t="shared" si="7960"/>
        <v>0</v>
      </c>
      <c r="M9251" s="29">
        <f>SUM(M9247,M9223)</f>
        <v>0</v>
      </c>
      <c r="N9251" s="29">
        <f t="shared" ref="N9251:O9251" si="7975">SUM(N9247,N9223)</f>
        <v>0</v>
      </c>
      <c r="O9251" s="29">
        <f t="shared" si="7975"/>
        <v>0</v>
      </c>
      <c r="P9251" s="29">
        <f t="shared" si="7962"/>
        <v>0</v>
      </c>
      <c r="Q9251" s="29">
        <f t="shared" si="7972"/>
        <v>0</v>
      </c>
    </row>
    <row r="9252" spans="1:17" ht="15.75" thickBot="1">
      <c r="A9252" s="13" t="s">
        <v>0</v>
      </c>
      <c r="B9252" s="13" t="s">
        <v>0</v>
      </c>
      <c r="C9252" s="13" t="s">
        <v>0</v>
      </c>
      <c r="D9252" s="13" t="s">
        <v>0</v>
      </c>
      <c r="E9252" s="13" t="s">
        <v>0</v>
      </c>
      <c r="F9252" s="13" t="s">
        <v>0</v>
      </c>
      <c r="G9252" s="84" t="s">
        <v>0</v>
      </c>
      <c r="H9252" s="18" t="s">
        <v>125</v>
      </c>
      <c r="I9252" s="3">
        <v>0</v>
      </c>
      <c r="J9252" s="3">
        <v>0</v>
      </c>
      <c r="K9252" s="3">
        <v>0</v>
      </c>
      <c r="L9252" s="3">
        <f t="shared" si="7960"/>
        <v>0</v>
      </c>
      <c r="M9252" s="3"/>
      <c r="N9252" s="3"/>
      <c r="O9252" s="3"/>
      <c r="P9252" s="3">
        <f t="shared" si="7962"/>
        <v>0</v>
      </c>
      <c r="Q9252" s="3" t="str">
        <f t="shared" si="7972"/>
        <v>-</v>
      </c>
    </row>
    <row r="9253" spans="1:17" ht="45.75" thickBot="1">
      <c r="A9253" s="109" t="s">
        <v>0</v>
      </c>
      <c r="B9253" s="109" t="s">
        <v>0</v>
      </c>
      <c r="C9253" s="109" t="s">
        <v>0</v>
      </c>
      <c r="D9253" s="109" t="s">
        <v>0</v>
      </c>
      <c r="E9253" s="109" t="s">
        <v>0</v>
      </c>
      <c r="F9253" s="109" t="s">
        <v>0</v>
      </c>
      <c r="G9253" s="121" t="s">
        <v>0</v>
      </c>
      <c r="H9253" s="1" t="s">
        <v>126</v>
      </c>
      <c r="I9253" s="1" t="s">
        <v>3016</v>
      </c>
      <c r="J9253" s="1" t="s">
        <v>3199</v>
      </c>
      <c r="K9253" s="1" t="s">
        <v>3198</v>
      </c>
      <c r="L9253" s="1" t="s">
        <v>3191</v>
      </c>
      <c r="M9253" s="1" t="s">
        <v>3193</v>
      </c>
      <c r="N9253" s="1" t="s">
        <v>3194</v>
      </c>
      <c r="O9253" s="1" t="s">
        <v>3195</v>
      </c>
      <c r="P9253" s="1" t="s">
        <v>3192</v>
      </c>
      <c r="Q9253" s="1" t="s">
        <v>3185</v>
      </c>
    </row>
    <row r="9254" spans="1:17">
      <c r="A9254" s="110"/>
      <c r="B9254" s="110"/>
      <c r="C9254" s="110"/>
      <c r="D9254" s="110"/>
      <c r="E9254" s="110"/>
      <c r="F9254" s="110"/>
      <c r="G9254" s="122"/>
      <c r="H9254" s="26" t="s">
        <v>0</v>
      </c>
      <c r="I9254" s="28">
        <v>1</v>
      </c>
      <c r="J9254" s="28">
        <v>2</v>
      </c>
      <c r="K9254" s="28">
        <v>3</v>
      </c>
      <c r="L9254" s="28" t="s">
        <v>3186</v>
      </c>
      <c r="M9254" s="28">
        <v>5</v>
      </c>
      <c r="N9254" s="28">
        <v>6</v>
      </c>
      <c r="O9254" s="28">
        <v>7</v>
      </c>
      <c r="P9254" s="28" t="s">
        <v>3187</v>
      </c>
      <c r="Q9254" s="28">
        <v>9</v>
      </c>
    </row>
    <row r="9255" spans="1:17">
      <c r="A9255" s="110"/>
      <c r="B9255" s="110"/>
      <c r="C9255" s="110"/>
      <c r="D9255" s="110"/>
      <c r="E9255" s="110"/>
      <c r="F9255" s="110"/>
      <c r="G9255" s="122"/>
      <c r="H9255" s="8" t="s">
        <v>717</v>
      </c>
      <c r="I9255" s="9">
        <v>1900</v>
      </c>
      <c r="J9255" s="9">
        <f t="shared" ref="J9255" si="7976">SUM(J9251)</f>
        <v>1900</v>
      </c>
      <c r="K9255" s="9">
        <f t="shared" ref="K9255" si="7977">SUM(K9251)</f>
        <v>0</v>
      </c>
      <c r="L9255" s="9">
        <f t="shared" ref="L9255:L9260" si="7978">M9255+N9255+O9255</f>
        <v>0</v>
      </c>
      <c r="M9255" s="9">
        <f t="shared" ref="M9255:O9255" si="7979">SUM(M9251)</f>
        <v>0</v>
      </c>
      <c r="N9255" s="9">
        <f t="shared" si="7979"/>
        <v>0</v>
      </c>
      <c r="O9255" s="9">
        <f t="shared" si="7979"/>
        <v>0</v>
      </c>
      <c r="P9255" s="9">
        <f t="shared" ref="P9255:P9260" si="7980">SUM(K9255+L9255)</f>
        <v>0</v>
      </c>
      <c r="Q9255" s="9">
        <f t="shared" si="7972"/>
        <v>0</v>
      </c>
    </row>
    <row r="9256" spans="1:17">
      <c r="A9256" s="110"/>
      <c r="B9256" s="110"/>
      <c r="C9256" s="110"/>
      <c r="D9256" s="110"/>
      <c r="E9256" s="110"/>
      <c r="F9256" s="110"/>
      <c r="G9256" s="122"/>
      <c r="H9256" s="10" t="s">
        <v>68</v>
      </c>
      <c r="I9256" s="9">
        <v>1900</v>
      </c>
      <c r="J9256" s="9">
        <f t="shared" ref="J9256" si="7981">SUM(J9255)</f>
        <v>1900</v>
      </c>
      <c r="K9256" s="9">
        <f t="shared" ref="K9256" si="7982">SUM(K9255)</f>
        <v>0</v>
      </c>
      <c r="L9256" s="9">
        <f t="shared" si="7978"/>
        <v>0</v>
      </c>
      <c r="M9256" s="9">
        <f t="shared" ref="M9256:O9256" si="7983">SUM(M9255)</f>
        <v>0</v>
      </c>
      <c r="N9256" s="9">
        <f t="shared" si="7983"/>
        <v>0</v>
      </c>
      <c r="O9256" s="9">
        <f t="shared" si="7983"/>
        <v>0</v>
      </c>
      <c r="P9256" s="9">
        <f t="shared" si="7980"/>
        <v>0</v>
      </c>
      <c r="Q9256" s="9">
        <f t="shared" si="7972"/>
        <v>0</v>
      </c>
    </row>
    <row r="9257" spans="1:17">
      <c r="A9257" s="111"/>
      <c r="B9257" s="111"/>
      <c r="C9257" s="111"/>
      <c r="D9257" s="111"/>
      <c r="E9257" s="13" t="s">
        <v>0</v>
      </c>
      <c r="F9257" s="13" t="s">
        <v>0</v>
      </c>
      <c r="G9257" s="84" t="s">
        <v>0</v>
      </c>
      <c r="H9257" s="24" t="s">
        <v>3007</v>
      </c>
      <c r="I9257" s="29">
        <v>1900</v>
      </c>
      <c r="J9257" s="29">
        <f t="shared" ref="J9257" si="7984">SUM(J9251)</f>
        <v>1900</v>
      </c>
      <c r="K9257" s="29">
        <f t="shared" ref="K9257:K9258" si="7985">SUM(K9251)</f>
        <v>0</v>
      </c>
      <c r="L9257" s="29">
        <f t="shared" si="7978"/>
        <v>0</v>
      </c>
      <c r="M9257" s="29">
        <f t="shared" ref="M9257:O9258" si="7986">SUM(M9251)</f>
        <v>0</v>
      </c>
      <c r="N9257" s="29">
        <f t="shared" si="7986"/>
        <v>0</v>
      </c>
      <c r="O9257" s="29">
        <f t="shared" si="7986"/>
        <v>0</v>
      </c>
      <c r="P9257" s="29">
        <f t="shared" si="7980"/>
        <v>0</v>
      </c>
      <c r="Q9257" s="29">
        <f t="shared" si="7972"/>
        <v>0</v>
      </c>
    </row>
    <row r="9258" spans="1:17">
      <c r="A9258" s="13" t="s">
        <v>0</v>
      </c>
      <c r="B9258" s="13" t="s">
        <v>0</v>
      </c>
      <c r="C9258" s="13" t="s">
        <v>0</v>
      </c>
      <c r="D9258" s="13" t="s">
        <v>0</v>
      </c>
      <c r="E9258" s="13" t="s">
        <v>0</v>
      </c>
      <c r="F9258" s="13" t="s">
        <v>0</v>
      </c>
      <c r="G9258" s="84" t="s">
        <v>0</v>
      </c>
      <c r="H9258" s="18" t="s">
        <v>125</v>
      </c>
      <c r="I9258" s="3">
        <v>0</v>
      </c>
      <c r="J9258" s="3">
        <f t="shared" ref="J9258" si="7987">SUM(J9252)</f>
        <v>0</v>
      </c>
      <c r="K9258" s="3">
        <f t="shared" si="7985"/>
        <v>0</v>
      </c>
      <c r="L9258" s="3">
        <f t="shared" si="7978"/>
        <v>0</v>
      </c>
      <c r="M9258" s="3">
        <f t="shared" si="7986"/>
        <v>0</v>
      </c>
      <c r="N9258" s="3">
        <f t="shared" si="7986"/>
        <v>0</v>
      </c>
      <c r="O9258" s="3">
        <f t="shared" si="7986"/>
        <v>0</v>
      </c>
      <c r="P9258" s="3">
        <f t="shared" si="7980"/>
        <v>0</v>
      </c>
      <c r="Q9258" s="3" t="str">
        <f t="shared" si="7972"/>
        <v>-</v>
      </c>
    </row>
    <row r="9259" spans="1:17">
      <c r="A9259" s="13" t="s">
        <v>0</v>
      </c>
      <c r="B9259" s="13" t="s">
        <v>0</v>
      </c>
      <c r="C9259" s="13" t="s">
        <v>0</v>
      </c>
      <c r="D9259" s="13" t="s">
        <v>0</v>
      </c>
      <c r="E9259" s="13" t="s">
        <v>0</v>
      </c>
      <c r="F9259" s="13" t="s">
        <v>0</v>
      </c>
      <c r="G9259" s="84" t="s">
        <v>0</v>
      </c>
      <c r="H9259" s="24" t="s">
        <v>3008</v>
      </c>
      <c r="I9259" s="29">
        <v>1900</v>
      </c>
      <c r="J9259" s="29">
        <f t="shared" ref="J9259" si="7988">SUM(J9257)</f>
        <v>1900</v>
      </c>
      <c r="K9259" s="29">
        <f t="shared" ref="K9259" si="7989">SUM(K9257)</f>
        <v>0</v>
      </c>
      <c r="L9259" s="29">
        <f t="shared" si="7978"/>
        <v>0</v>
      </c>
      <c r="M9259" s="29">
        <f t="shared" ref="M9259:O9259" si="7990">SUM(M9257)</f>
        <v>0</v>
      </c>
      <c r="N9259" s="29">
        <f t="shared" si="7990"/>
        <v>0</v>
      </c>
      <c r="O9259" s="29">
        <f t="shared" si="7990"/>
        <v>0</v>
      </c>
      <c r="P9259" s="29">
        <f t="shared" si="7980"/>
        <v>0</v>
      </c>
      <c r="Q9259" s="29">
        <f t="shared" si="7972"/>
        <v>0</v>
      </c>
    </row>
    <row r="9260" spans="1:17">
      <c r="A9260" s="13" t="s">
        <v>0</v>
      </c>
      <c r="B9260" s="13" t="s">
        <v>0</v>
      </c>
      <c r="C9260" s="13" t="s">
        <v>0</v>
      </c>
      <c r="D9260" s="13" t="s">
        <v>0</v>
      </c>
      <c r="E9260" s="13" t="s">
        <v>0</v>
      </c>
      <c r="F9260" s="13" t="s">
        <v>0</v>
      </c>
      <c r="G9260" s="84" t="s">
        <v>0</v>
      </c>
      <c r="H9260" s="18" t="s">
        <v>155</v>
      </c>
      <c r="I9260" s="3">
        <v>0</v>
      </c>
      <c r="J9260" s="3">
        <f>SUM(J9258)</f>
        <v>0</v>
      </c>
      <c r="K9260" s="3">
        <f>SUM(K9258)</f>
        <v>0</v>
      </c>
      <c r="L9260" s="3">
        <f t="shared" si="7978"/>
        <v>0</v>
      </c>
      <c r="M9260" s="3">
        <f>SUM(M9258)</f>
        <v>0</v>
      </c>
      <c r="N9260" s="3">
        <f t="shared" ref="N9260:O9260" si="7991">SUM(N9258)</f>
        <v>0</v>
      </c>
      <c r="O9260" s="3">
        <f t="shared" si="7991"/>
        <v>0</v>
      </c>
      <c r="P9260" s="3">
        <f t="shared" si="7980"/>
        <v>0</v>
      </c>
      <c r="Q9260" s="3" t="str">
        <f t="shared" si="7972"/>
        <v>-</v>
      </c>
    </row>
    <row r="9261" spans="1:17">
      <c r="A9261" s="13" t="s">
        <v>0</v>
      </c>
      <c r="B9261" s="13" t="s">
        <v>0</v>
      </c>
      <c r="C9261" s="13" t="s">
        <v>0</v>
      </c>
      <c r="D9261" s="13" t="s">
        <v>0</v>
      </c>
      <c r="E9261" s="18" t="s">
        <v>0</v>
      </c>
      <c r="F9261" s="18" t="s">
        <v>0</v>
      </c>
      <c r="G9261" s="81" t="s">
        <v>0</v>
      </c>
      <c r="H9261" s="13" t="s">
        <v>69</v>
      </c>
      <c r="I9261" s="3">
        <v>19800000</v>
      </c>
      <c r="J9261" s="3">
        <v>19800000</v>
      </c>
      <c r="K9261" s="3">
        <v>19800000</v>
      </c>
      <c r="L9261" s="3"/>
      <c r="M9261" s="3"/>
      <c r="N9261" s="3"/>
      <c r="O9261" s="3"/>
      <c r="P9261" s="3"/>
      <c r="Q9261" s="3">
        <f t="shared" si="7972"/>
        <v>0</v>
      </c>
    </row>
    <row r="9262" spans="1:17">
      <c r="A9262" s="13" t="s">
        <v>0</v>
      </c>
      <c r="B9262" s="13" t="s">
        <v>0</v>
      </c>
      <c r="C9262" s="13" t="s">
        <v>0</v>
      </c>
      <c r="D9262" s="13" t="s">
        <v>0</v>
      </c>
      <c r="E9262" s="18" t="s">
        <v>0</v>
      </c>
      <c r="F9262" s="18" t="s">
        <v>0</v>
      </c>
      <c r="G9262" s="81" t="s">
        <v>0</v>
      </c>
      <c r="H9262" s="13" t="s">
        <v>70</v>
      </c>
      <c r="I9262" s="3">
        <v>4719163</v>
      </c>
      <c r="J9262" s="3">
        <v>4470358</v>
      </c>
      <c r="K9262" s="3">
        <v>4719163</v>
      </c>
      <c r="L9262" s="3"/>
      <c r="M9262" s="3"/>
      <c r="N9262" s="3"/>
      <c r="O9262" s="3"/>
      <c r="P9262" s="3"/>
      <c r="Q9262" s="3">
        <f t="shared" si="7972"/>
        <v>0</v>
      </c>
    </row>
    <row r="9263" spans="1:17">
      <c r="A9263" s="24" t="s">
        <v>0</v>
      </c>
      <c r="B9263" s="24" t="s">
        <v>0</v>
      </c>
      <c r="C9263" s="24" t="s">
        <v>0</v>
      </c>
      <c r="D9263" s="24" t="s">
        <v>0</v>
      </c>
      <c r="E9263" s="24" t="s">
        <v>0</v>
      </c>
      <c r="F9263" s="24" t="s">
        <v>0</v>
      </c>
      <c r="G9263" s="87" t="s">
        <v>0</v>
      </c>
      <c r="H9263" s="24" t="s">
        <v>3009</v>
      </c>
      <c r="I9263" s="31">
        <v>1438896538</v>
      </c>
      <c r="J9263" s="31">
        <f t="shared" ref="J9263" si="7992">SUM(J50,J90,J135,J177,J217,J239,J273,J314,J364,J404,J547,J642,J689,J733,J812,J882,J970,J1039,J1105,J1165,J1260,J1304,J1375,J1458,J1558,J1601,J4573,J6081,J6126,J6187,J6237,J6857,J6902,J7228,J7321,J7386,J7438,J7521,J7572,J7618,J7760,J7832,J7890,J9261,J9262,J444,J486,J9257)</f>
        <v>1117750076</v>
      </c>
      <c r="K9263" s="31">
        <f t="shared" ref="K9263" si="7993">SUM(K50,K90,K135,K177,K217,K239,K273,K314,K364,K404,K547,K642,K689,K733,K812,K882,K970,K1039,K1105,K1165,K1260,K1304,K1375,K1458,K1558,K1601,K4573,K6081,K6126,K6187,K6237,K6857,K6902,K7228,K7321,K7386,K7438,K7521,K7572,K7618,K7760,K7832,K7890,K9261,K9262,K444,K486,K9257)</f>
        <v>607610555.41666675</v>
      </c>
      <c r="L9263" s="31">
        <f>M9263+N9263+O9263</f>
        <v>267815304</v>
      </c>
      <c r="M9263" s="31">
        <f t="shared" ref="M9263:O9263" si="7994">SUM(M50,M90,M135,M177,M217,M239,M273,M314,M364,M404,M547,M642,M689,M733,M812,M882,M970,M1039,M1105,M1165,M1260,M1304,M1375,M1458,M1558,M1601,M4573,M6081,M6126,M6187,M6237,M6857,M6902,M7228,M7321,M7386,M7438,M7521,M7572,M7618,M7760,M7832,M7890,M9261,M9262,M444,M486,M9257)</f>
        <v>95829032</v>
      </c>
      <c r="N9263" s="31">
        <f t="shared" si="7994"/>
        <v>90324748</v>
      </c>
      <c r="O9263" s="31">
        <f t="shared" si="7994"/>
        <v>81661524</v>
      </c>
      <c r="P9263" s="31">
        <f>SUM(K9263+L9263)</f>
        <v>875425859.41666675</v>
      </c>
      <c r="Q9263" s="31">
        <f t="shared" si="7972"/>
        <v>78.320357852220511</v>
      </c>
    </row>
    <row r="9264" spans="1:17">
      <c r="A9264" s="18" t="s">
        <v>0</v>
      </c>
      <c r="B9264" s="18" t="s">
        <v>0</v>
      </c>
      <c r="C9264" s="18" t="s">
        <v>0</v>
      </c>
      <c r="D9264" s="18" t="s">
        <v>0</v>
      </c>
      <c r="E9264" s="18" t="s">
        <v>0</v>
      </c>
      <c r="F9264" s="18" t="s">
        <v>0</v>
      </c>
      <c r="G9264" s="81" t="s">
        <v>0</v>
      </c>
      <c r="H9264" s="18" t="s">
        <v>3010</v>
      </c>
      <c r="I9264" s="3">
        <v>15198</v>
      </c>
      <c r="J9264" s="3">
        <f t="shared" ref="J9264" si="7995">J139+J490+J737+J886+J1043+J1169+J1308+J1379+J1462+J6130+J6788+J7178+J7232+J7325+J7390+J7442+J7525+J7576+J7622+J7764+J9217+J9260</f>
        <v>15198</v>
      </c>
      <c r="K9264" s="3">
        <f t="shared" ref="K9264" si="7996">K139+K490+K737+K886+K1043+K1169+K1308+K1379+K1462+K6130+K6788+K7178+K7232+K7325+K7390+K7442+K7525+K7576+K7622+K7764+K9217+K9260</f>
        <v>0</v>
      </c>
      <c r="L9264" s="3"/>
      <c r="M9264" s="3">
        <f t="shared" ref="M9264:O9264" si="7997">M139+M490+M737+M886+M1043+M1169+M1308+M1379+M1462+M6130+M6788+M7178+M7232+M7325+M7390+M7442+M7525+M7576+M7622+M7764+M9217+M9260</f>
        <v>0</v>
      </c>
      <c r="N9264" s="3">
        <f t="shared" si="7997"/>
        <v>0</v>
      </c>
      <c r="O9264" s="3">
        <f t="shared" si="7997"/>
        <v>0</v>
      </c>
      <c r="P9264" s="3"/>
      <c r="Q9264" s="3">
        <f t="shared" si="7972"/>
        <v>0</v>
      </c>
    </row>
  </sheetData>
  <autoFilter ref="A1:Q9265" xr:uid="{00000000-0009-0000-0000-000001000000}"/>
  <mergeCells count="1428">
    <mergeCell ref="G9169:G9173"/>
    <mergeCell ref="G9210:G9213"/>
    <mergeCell ref="G9253:G9256"/>
    <mergeCell ref="G8443:G8447"/>
    <mergeCell ref="G8486:G8490"/>
    <mergeCell ref="G8529:G8533"/>
    <mergeCell ref="G8543:G8547"/>
    <mergeCell ref="G8589:G8592"/>
    <mergeCell ref="G8636:G8640"/>
    <mergeCell ref="G8679:G8683"/>
    <mergeCell ref="G8725:G8729"/>
    <mergeCell ref="G8767:G8771"/>
    <mergeCell ref="G8811:G8815"/>
    <mergeCell ref="G8856:G8860"/>
    <mergeCell ref="G8902:G8905"/>
    <mergeCell ref="G8947:G8951"/>
    <mergeCell ref="G8991:G8995"/>
    <mergeCell ref="G9042:G9046"/>
    <mergeCell ref="G9083:G9087"/>
    <mergeCell ref="G9128:G9132"/>
    <mergeCell ref="G8309:G8313"/>
    <mergeCell ref="G8355:G8359"/>
    <mergeCell ref="G8399:G8403"/>
    <mergeCell ref="G6695:G6699"/>
    <mergeCell ref="G6736:G6740"/>
    <mergeCell ref="G6778:G6782"/>
    <mergeCell ref="G6850:G6855"/>
    <mergeCell ref="G6895:G6900"/>
    <mergeCell ref="G6945:G6948"/>
    <mergeCell ref="G6989:G6992"/>
    <mergeCell ref="G7033:G7037"/>
    <mergeCell ref="G7078:G7082"/>
    <mergeCell ref="G7125:G7128"/>
    <mergeCell ref="G7169:G7173"/>
    <mergeCell ref="G7222:G7226"/>
    <mergeCell ref="G7315:G7319"/>
    <mergeCell ref="G7377:G7383"/>
    <mergeCell ref="G7432:G7436"/>
    <mergeCell ref="G7514:G7519"/>
    <mergeCell ref="G7566:G7570"/>
    <mergeCell ref="G6075:G6079"/>
    <mergeCell ref="G6120:G6124"/>
    <mergeCell ref="G6180:G6185"/>
    <mergeCell ref="G6231:G6235"/>
    <mergeCell ref="G6277:G6281"/>
    <mergeCell ref="G6318:G6322"/>
    <mergeCell ref="G6360:G6364"/>
    <mergeCell ref="G6401:G6405"/>
    <mergeCell ref="G6441:G6445"/>
    <mergeCell ref="G6482:G6486"/>
    <mergeCell ref="G6524:G6528"/>
    <mergeCell ref="G6571:G6575"/>
    <mergeCell ref="G6612:G6616"/>
    <mergeCell ref="G6653:G6657"/>
    <mergeCell ref="G8177:G8181"/>
    <mergeCell ref="G8221:G8225"/>
    <mergeCell ref="G8263:G8267"/>
    <mergeCell ref="G7614:G7617"/>
    <mergeCell ref="G7700:G7709"/>
    <mergeCell ref="G7754:G7758"/>
    <mergeCell ref="G7824:G7830"/>
    <mergeCell ref="G7884:G7888"/>
    <mergeCell ref="G7950:G7954"/>
    <mergeCell ref="G7988:G7992"/>
    <mergeCell ref="G8027:G8031"/>
    <mergeCell ref="G8071:G8075"/>
    <mergeCell ref="G8120:G8123"/>
    <mergeCell ref="G8163:G8167"/>
    <mergeCell ref="G5365:G5369"/>
    <mergeCell ref="G5403:G5407"/>
    <mergeCell ref="G5445:G5449"/>
    <mergeCell ref="G5487:G5491"/>
    <mergeCell ref="G5529:G5533"/>
    <mergeCell ref="G5572:G5576"/>
    <mergeCell ref="G5614:G5618"/>
    <mergeCell ref="G5656:G5660"/>
    <mergeCell ref="G5698:G5702"/>
    <mergeCell ref="G5741:G5745"/>
    <mergeCell ref="G5783:G5787"/>
    <mergeCell ref="G5825:G5829"/>
    <mergeCell ref="G5867:G5871"/>
    <mergeCell ref="G5910:G5914"/>
    <mergeCell ref="G5952:G5956"/>
    <mergeCell ref="G5993:G5997"/>
    <mergeCell ref="G6032:G6036"/>
    <mergeCell ref="G4655:G4659"/>
    <mergeCell ref="G4696:G4700"/>
    <mergeCell ref="G4737:G4741"/>
    <mergeCell ref="G4776:G4780"/>
    <mergeCell ref="G4818:G4822"/>
    <mergeCell ref="G4862:G4866"/>
    <mergeCell ref="G4904:G4908"/>
    <mergeCell ref="G4943:G4947"/>
    <mergeCell ref="G4985:G4989"/>
    <mergeCell ref="G5031:G5035"/>
    <mergeCell ref="G5071:G5075"/>
    <mergeCell ref="G5113:G5117"/>
    <mergeCell ref="G5156:G5160"/>
    <mergeCell ref="G5197:G5201"/>
    <mergeCell ref="G5238:G5242"/>
    <mergeCell ref="G5280:G5284"/>
    <mergeCell ref="G5321:G5325"/>
    <mergeCell ref="G3947:G3951"/>
    <mergeCell ref="G3988:G3992"/>
    <mergeCell ref="G4029:G4033"/>
    <mergeCell ref="G4071:G4075"/>
    <mergeCell ref="G4112:G4116"/>
    <mergeCell ref="G4154:G4158"/>
    <mergeCell ref="G4196:G4200"/>
    <mergeCell ref="G4237:G4241"/>
    <mergeCell ref="G4278:G4282"/>
    <mergeCell ref="G4315:G4319"/>
    <mergeCell ref="G4357:G4361"/>
    <mergeCell ref="G4400:G4404"/>
    <mergeCell ref="G4441:G4445"/>
    <mergeCell ref="G4482:G4486"/>
    <mergeCell ref="G4524:G4528"/>
    <mergeCell ref="G4567:G4571"/>
    <mergeCell ref="G4612:G4616"/>
    <mergeCell ref="G3256:G3260"/>
    <mergeCell ref="G3294:G3298"/>
    <mergeCell ref="G3335:G3339"/>
    <mergeCell ref="G3376:G3380"/>
    <mergeCell ref="G3417:G3421"/>
    <mergeCell ref="G3459:G3463"/>
    <mergeCell ref="G3500:G3504"/>
    <mergeCell ref="G3541:G3545"/>
    <mergeCell ref="G3582:G3586"/>
    <mergeCell ref="G3623:G3627"/>
    <mergeCell ref="G3660:G3664"/>
    <mergeCell ref="G3701:G3705"/>
    <mergeCell ref="G3742:G3746"/>
    <mergeCell ref="G3783:G3787"/>
    <mergeCell ref="G3824:G3828"/>
    <mergeCell ref="G3865:G3869"/>
    <mergeCell ref="G3906:G3910"/>
    <mergeCell ref="G2551:G2555"/>
    <mergeCell ref="G2592:G2596"/>
    <mergeCell ref="G2633:G2637"/>
    <mergeCell ref="G2676:G2680"/>
    <mergeCell ref="G2717:G2721"/>
    <mergeCell ref="G2758:G2762"/>
    <mergeCell ref="G2799:G2803"/>
    <mergeCell ref="G2840:G2844"/>
    <mergeCell ref="G2881:G2885"/>
    <mergeCell ref="G2922:G2926"/>
    <mergeCell ref="G2963:G2967"/>
    <mergeCell ref="G3004:G3008"/>
    <mergeCell ref="G3045:G3049"/>
    <mergeCell ref="G3087:G3091"/>
    <mergeCell ref="G3129:G3133"/>
    <mergeCell ref="G3171:G3175"/>
    <mergeCell ref="G3214:G3218"/>
    <mergeCell ref="G1844:G1848"/>
    <mergeCell ref="G1885:G1889"/>
    <mergeCell ref="G1927:G1931"/>
    <mergeCell ref="G1969:G1973"/>
    <mergeCell ref="G2010:G2014"/>
    <mergeCell ref="G2051:G2055"/>
    <mergeCell ref="G2093:G2097"/>
    <mergeCell ref="G2135:G2139"/>
    <mergeCell ref="G2177:G2181"/>
    <mergeCell ref="G2219:G2223"/>
    <mergeCell ref="G2260:G2264"/>
    <mergeCell ref="G2302:G2306"/>
    <mergeCell ref="G2346:G2350"/>
    <mergeCell ref="G2388:G2392"/>
    <mergeCell ref="G2430:G2434"/>
    <mergeCell ref="G2469:G2473"/>
    <mergeCell ref="G2510:G2514"/>
    <mergeCell ref="G805:G810"/>
    <mergeCell ref="G876:G880"/>
    <mergeCell ref="G963:G968"/>
    <mergeCell ref="G1033:G1037"/>
    <mergeCell ref="G1099:G1103"/>
    <mergeCell ref="G1159:G1163"/>
    <mergeCell ref="G1251:G1257"/>
    <mergeCell ref="G1299:G1303"/>
    <mergeCell ref="G1368:G1373"/>
    <mergeCell ref="G1450:G1456"/>
    <mergeCell ref="G1549:G1555"/>
    <mergeCell ref="G1595:G1599"/>
    <mergeCell ref="G1639:G1643"/>
    <mergeCell ref="G1680:G1684"/>
    <mergeCell ref="G1721:G1725"/>
    <mergeCell ref="G1762:G1766"/>
    <mergeCell ref="G1803:G1807"/>
    <mergeCell ref="G44:G48"/>
    <mergeCell ref="G84:G88"/>
    <mergeCell ref="G129:G133"/>
    <mergeCell ref="G171:G175"/>
    <mergeCell ref="G211:G215"/>
    <mergeCell ref="G232:G237"/>
    <mergeCell ref="G267:G271"/>
    <mergeCell ref="G308:G312"/>
    <mergeCell ref="G358:G362"/>
    <mergeCell ref="G398:G402"/>
    <mergeCell ref="G438:G442"/>
    <mergeCell ref="G480:G484"/>
    <mergeCell ref="G540:G545"/>
    <mergeCell ref="G591:G595"/>
    <mergeCell ref="G636:G639"/>
    <mergeCell ref="G683:G686"/>
    <mergeCell ref="G727:G731"/>
    <mergeCell ref="F8543:F8547"/>
    <mergeCell ref="F8589:F8592"/>
    <mergeCell ref="F8636:F8640"/>
    <mergeCell ref="F8679:F8683"/>
    <mergeCell ref="F8725:F8729"/>
    <mergeCell ref="F8767:F8771"/>
    <mergeCell ref="F8811:F8815"/>
    <mergeCell ref="F8856:F8860"/>
    <mergeCell ref="F8902:F8905"/>
    <mergeCell ref="F8947:F8951"/>
    <mergeCell ref="F8991:F8995"/>
    <mergeCell ref="F9042:F9046"/>
    <mergeCell ref="F9083:F9087"/>
    <mergeCell ref="F9128:F9132"/>
    <mergeCell ref="F9169:F9173"/>
    <mergeCell ref="F9210:F9213"/>
    <mergeCell ref="F9253:F9256"/>
    <mergeCell ref="F7824:F7830"/>
    <mergeCell ref="F7884:F7888"/>
    <mergeCell ref="F7950:F7954"/>
    <mergeCell ref="F7988:F7992"/>
    <mergeCell ref="F8027:F8031"/>
    <mergeCell ref="F8071:F8075"/>
    <mergeCell ref="F8120:F8123"/>
    <mergeCell ref="F8163:F8167"/>
    <mergeCell ref="F8177:F8181"/>
    <mergeCell ref="F8221:F8225"/>
    <mergeCell ref="F8263:F8267"/>
    <mergeCell ref="F8309:F8313"/>
    <mergeCell ref="F8355:F8359"/>
    <mergeCell ref="F8399:F8403"/>
    <mergeCell ref="F8443:F8447"/>
    <mergeCell ref="F8486:F8490"/>
    <mergeCell ref="F8529:F8533"/>
    <mergeCell ref="F6850:F6855"/>
    <mergeCell ref="F6895:F6900"/>
    <mergeCell ref="F6945:F6948"/>
    <mergeCell ref="F6989:F6992"/>
    <mergeCell ref="F7033:F7037"/>
    <mergeCell ref="F7078:F7082"/>
    <mergeCell ref="F7125:F7128"/>
    <mergeCell ref="F7169:F7173"/>
    <mergeCell ref="F7222:F7226"/>
    <mergeCell ref="F7315:F7319"/>
    <mergeCell ref="F7377:F7383"/>
    <mergeCell ref="F7432:F7436"/>
    <mergeCell ref="F7514:F7519"/>
    <mergeCell ref="F7566:F7570"/>
    <mergeCell ref="F7614:F7617"/>
    <mergeCell ref="F7700:F7709"/>
    <mergeCell ref="F7754:F7758"/>
    <mergeCell ref="F6075:F6079"/>
    <mergeCell ref="F6120:F6124"/>
    <mergeCell ref="F6180:F6185"/>
    <mergeCell ref="F6231:F6235"/>
    <mergeCell ref="F6277:F6281"/>
    <mergeCell ref="F6318:F6322"/>
    <mergeCell ref="F6360:F6364"/>
    <mergeCell ref="F6401:F6405"/>
    <mergeCell ref="F6441:F6445"/>
    <mergeCell ref="F6482:F6486"/>
    <mergeCell ref="F6524:F6528"/>
    <mergeCell ref="F6571:F6575"/>
    <mergeCell ref="F6612:F6616"/>
    <mergeCell ref="F6653:F6657"/>
    <mergeCell ref="F6695:F6699"/>
    <mergeCell ref="F6736:F6740"/>
    <mergeCell ref="F6778:F6782"/>
    <mergeCell ref="F5365:F5369"/>
    <mergeCell ref="F5403:F5407"/>
    <mergeCell ref="F5445:F5449"/>
    <mergeCell ref="F5487:F5491"/>
    <mergeCell ref="F5529:F5533"/>
    <mergeCell ref="F5572:F5576"/>
    <mergeCell ref="F5614:F5618"/>
    <mergeCell ref="F5656:F5660"/>
    <mergeCell ref="F5698:F5702"/>
    <mergeCell ref="F5741:F5745"/>
    <mergeCell ref="F5783:F5787"/>
    <mergeCell ref="F5825:F5829"/>
    <mergeCell ref="F5867:F5871"/>
    <mergeCell ref="F5910:F5914"/>
    <mergeCell ref="F5952:F5956"/>
    <mergeCell ref="F5993:F5997"/>
    <mergeCell ref="F6032:F6036"/>
    <mergeCell ref="F4655:F4659"/>
    <mergeCell ref="F4696:F4700"/>
    <mergeCell ref="F4737:F4741"/>
    <mergeCell ref="F4776:F4780"/>
    <mergeCell ref="F4818:F4822"/>
    <mergeCell ref="F4862:F4866"/>
    <mergeCell ref="F4904:F4908"/>
    <mergeCell ref="F4943:F4947"/>
    <mergeCell ref="F4985:F4989"/>
    <mergeCell ref="F5031:F5035"/>
    <mergeCell ref="F5071:F5075"/>
    <mergeCell ref="F5113:F5117"/>
    <mergeCell ref="F5156:F5160"/>
    <mergeCell ref="F5197:F5201"/>
    <mergeCell ref="F5238:F5242"/>
    <mergeCell ref="F5280:F5284"/>
    <mergeCell ref="F5321:F5325"/>
    <mergeCell ref="F3947:F3951"/>
    <mergeCell ref="F3988:F3992"/>
    <mergeCell ref="F4029:F4033"/>
    <mergeCell ref="F4071:F4075"/>
    <mergeCell ref="F4112:F4116"/>
    <mergeCell ref="F4154:F4158"/>
    <mergeCell ref="F4196:F4200"/>
    <mergeCell ref="F4237:F4241"/>
    <mergeCell ref="F4278:F4282"/>
    <mergeCell ref="F4315:F4319"/>
    <mergeCell ref="F4357:F4361"/>
    <mergeCell ref="F4400:F4404"/>
    <mergeCell ref="F4441:F4445"/>
    <mergeCell ref="F4482:F4486"/>
    <mergeCell ref="F4524:F4528"/>
    <mergeCell ref="F4567:F4571"/>
    <mergeCell ref="F4612:F4616"/>
    <mergeCell ref="F3256:F3260"/>
    <mergeCell ref="F3294:F3298"/>
    <mergeCell ref="F3335:F3339"/>
    <mergeCell ref="F3376:F3380"/>
    <mergeCell ref="F3417:F3421"/>
    <mergeCell ref="F3459:F3463"/>
    <mergeCell ref="F3500:F3504"/>
    <mergeCell ref="F3541:F3545"/>
    <mergeCell ref="F3582:F3586"/>
    <mergeCell ref="F3623:F3627"/>
    <mergeCell ref="F3660:F3664"/>
    <mergeCell ref="F3701:F3705"/>
    <mergeCell ref="F3742:F3746"/>
    <mergeCell ref="F3783:F3787"/>
    <mergeCell ref="F3824:F3828"/>
    <mergeCell ref="F3865:F3869"/>
    <mergeCell ref="F3906:F3910"/>
    <mergeCell ref="F2551:F2555"/>
    <mergeCell ref="F2592:F2596"/>
    <mergeCell ref="F2633:F2637"/>
    <mergeCell ref="F2676:F2680"/>
    <mergeCell ref="F2717:F2721"/>
    <mergeCell ref="F2758:F2762"/>
    <mergeCell ref="F2799:F2803"/>
    <mergeCell ref="F2840:F2844"/>
    <mergeCell ref="F2881:F2885"/>
    <mergeCell ref="F2922:F2926"/>
    <mergeCell ref="F2963:F2967"/>
    <mergeCell ref="F3004:F3008"/>
    <mergeCell ref="F3045:F3049"/>
    <mergeCell ref="F3087:F3091"/>
    <mergeCell ref="F3129:F3133"/>
    <mergeCell ref="F3171:F3175"/>
    <mergeCell ref="F3214:F3218"/>
    <mergeCell ref="F1844:F1848"/>
    <mergeCell ref="F1885:F1889"/>
    <mergeCell ref="F1927:F1931"/>
    <mergeCell ref="F1969:F1973"/>
    <mergeCell ref="F2010:F2014"/>
    <mergeCell ref="F2051:F2055"/>
    <mergeCell ref="F2093:F2097"/>
    <mergeCell ref="F2135:F2139"/>
    <mergeCell ref="F2177:F2181"/>
    <mergeCell ref="F2219:F2223"/>
    <mergeCell ref="F2260:F2264"/>
    <mergeCell ref="F2302:F2306"/>
    <mergeCell ref="F2346:F2350"/>
    <mergeCell ref="F2388:F2392"/>
    <mergeCell ref="F2430:F2434"/>
    <mergeCell ref="F2469:F2473"/>
    <mergeCell ref="F2510:F2514"/>
    <mergeCell ref="F805:F810"/>
    <mergeCell ref="F876:F880"/>
    <mergeCell ref="F963:F968"/>
    <mergeCell ref="F1033:F1037"/>
    <mergeCell ref="F1099:F1103"/>
    <mergeCell ref="F1159:F1163"/>
    <mergeCell ref="F1251:F1257"/>
    <mergeCell ref="F1299:F1303"/>
    <mergeCell ref="F1368:F1373"/>
    <mergeCell ref="F1450:F1456"/>
    <mergeCell ref="F1549:F1555"/>
    <mergeCell ref="F1595:F1599"/>
    <mergeCell ref="F1639:F1643"/>
    <mergeCell ref="F1680:F1684"/>
    <mergeCell ref="F1721:F1725"/>
    <mergeCell ref="F1762:F1766"/>
    <mergeCell ref="F1803:F1807"/>
    <mergeCell ref="E8636:E8640"/>
    <mergeCell ref="E8679:E8683"/>
    <mergeCell ref="E8725:E8729"/>
    <mergeCell ref="E8767:E8771"/>
    <mergeCell ref="E8811:E8815"/>
    <mergeCell ref="E8856:E8860"/>
    <mergeCell ref="E8902:E8905"/>
    <mergeCell ref="E8947:E8951"/>
    <mergeCell ref="E8991:E8995"/>
    <mergeCell ref="E9042:E9046"/>
    <mergeCell ref="E9083:E9087"/>
    <mergeCell ref="E9128:E9132"/>
    <mergeCell ref="E9169:E9173"/>
    <mergeCell ref="E9210:E9213"/>
    <mergeCell ref="E9253:E9256"/>
    <mergeCell ref="F44:F48"/>
    <mergeCell ref="F84:F88"/>
    <mergeCell ref="F129:F133"/>
    <mergeCell ref="F171:F175"/>
    <mergeCell ref="F211:F215"/>
    <mergeCell ref="F232:F237"/>
    <mergeCell ref="F267:F271"/>
    <mergeCell ref="F308:F312"/>
    <mergeCell ref="F358:F362"/>
    <mergeCell ref="F398:F402"/>
    <mergeCell ref="F438:F442"/>
    <mergeCell ref="F480:F484"/>
    <mergeCell ref="F540:F545"/>
    <mergeCell ref="F591:F595"/>
    <mergeCell ref="F636:F639"/>
    <mergeCell ref="F683:F686"/>
    <mergeCell ref="F727:F731"/>
    <mergeCell ref="E7950:E7954"/>
    <mergeCell ref="E7988:E7992"/>
    <mergeCell ref="E8027:E8031"/>
    <mergeCell ref="E8071:E8075"/>
    <mergeCell ref="E8120:E8123"/>
    <mergeCell ref="E8163:E8167"/>
    <mergeCell ref="E8177:E8181"/>
    <mergeCell ref="E8221:E8225"/>
    <mergeCell ref="E8263:E8267"/>
    <mergeCell ref="E8309:E8313"/>
    <mergeCell ref="E8355:E8359"/>
    <mergeCell ref="E8399:E8403"/>
    <mergeCell ref="E8443:E8447"/>
    <mergeCell ref="E8486:E8490"/>
    <mergeCell ref="E8529:E8533"/>
    <mergeCell ref="E8543:E8547"/>
    <mergeCell ref="E8589:E8592"/>
    <mergeCell ref="E6945:E6948"/>
    <mergeCell ref="E6989:E6992"/>
    <mergeCell ref="E7033:E7037"/>
    <mergeCell ref="E7078:E7082"/>
    <mergeCell ref="E7125:E7128"/>
    <mergeCell ref="E7169:E7173"/>
    <mergeCell ref="E7222:E7226"/>
    <mergeCell ref="E7315:E7319"/>
    <mergeCell ref="E7377:E7383"/>
    <mergeCell ref="E7432:E7436"/>
    <mergeCell ref="E7514:E7519"/>
    <mergeCell ref="E7566:E7570"/>
    <mergeCell ref="E7614:E7617"/>
    <mergeCell ref="E7700:E7709"/>
    <mergeCell ref="E7754:E7758"/>
    <mergeCell ref="E7824:E7830"/>
    <mergeCell ref="E7884:E7888"/>
    <mergeCell ref="E6180:E6185"/>
    <mergeCell ref="E6231:E6235"/>
    <mergeCell ref="E6277:E6281"/>
    <mergeCell ref="E6318:E6322"/>
    <mergeCell ref="E6360:E6364"/>
    <mergeCell ref="E6401:E6405"/>
    <mergeCell ref="E6441:E6445"/>
    <mergeCell ref="E6482:E6486"/>
    <mergeCell ref="E6524:E6528"/>
    <mergeCell ref="E6571:E6575"/>
    <mergeCell ref="E6612:E6616"/>
    <mergeCell ref="E6653:E6657"/>
    <mergeCell ref="E6695:E6699"/>
    <mergeCell ref="E6736:E6740"/>
    <mergeCell ref="E6778:E6782"/>
    <mergeCell ref="E6850:E6855"/>
    <mergeCell ref="E6895:E6900"/>
    <mergeCell ref="E5445:E5449"/>
    <mergeCell ref="E5487:E5491"/>
    <mergeCell ref="E5529:E5533"/>
    <mergeCell ref="E5572:E5576"/>
    <mergeCell ref="E5614:E5618"/>
    <mergeCell ref="E5656:E5660"/>
    <mergeCell ref="E5698:E5702"/>
    <mergeCell ref="E5741:E5745"/>
    <mergeCell ref="E5783:E5787"/>
    <mergeCell ref="E5825:E5829"/>
    <mergeCell ref="E5867:E5871"/>
    <mergeCell ref="E5910:E5914"/>
    <mergeCell ref="E5952:E5956"/>
    <mergeCell ref="E5993:E5997"/>
    <mergeCell ref="E6032:E6036"/>
    <mergeCell ref="E6075:E6079"/>
    <mergeCell ref="E6120:E6124"/>
    <mergeCell ref="E4737:E4741"/>
    <mergeCell ref="E4776:E4780"/>
    <mergeCell ref="E4818:E4822"/>
    <mergeCell ref="E4862:E4866"/>
    <mergeCell ref="E4904:E4908"/>
    <mergeCell ref="E4943:E4947"/>
    <mergeCell ref="E4985:E4989"/>
    <mergeCell ref="E5031:E5035"/>
    <mergeCell ref="E5071:E5075"/>
    <mergeCell ref="E5113:E5117"/>
    <mergeCell ref="E5156:E5160"/>
    <mergeCell ref="E5197:E5201"/>
    <mergeCell ref="E5238:E5242"/>
    <mergeCell ref="E5280:E5284"/>
    <mergeCell ref="E5321:E5325"/>
    <mergeCell ref="E5365:E5369"/>
    <mergeCell ref="E5403:E5407"/>
    <mergeCell ref="E4029:E4033"/>
    <mergeCell ref="E4071:E4075"/>
    <mergeCell ref="E4112:E4116"/>
    <mergeCell ref="E4154:E4158"/>
    <mergeCell ref="E4196:E4200"/>
    <mergeCell ref="E4237:E4241"/>
    <mergeCell ref="E4278:E4282"/>
    <mergeCell ref="E4315:E4319"/>
    <mergeCell ref="E4357:E4361"/>
    <mergeCell ref="E4400:E4404"/>
    <mergeCell ref="E4441:E4445"/>
    <mergeCell ref="E4482:E4486"/>
    <mergeCell ref="E4524:E4528"/>
    <mergeCell ref="E4567:E4571"/>
    <mergeCell ref="E4612:E4616"/>
    <mergeCell ref="E4655:E4659"/>
    <mergeCell ref="E4696:E4700"/>
    <mergeCell ref="E3335:E3339"/>
    <mergeCell ref="E3376:E3380"/>
    <mergeCell ref="E3417:E3421"/>
    <mergeCell ref="E3459:E3463"/>
    <mergeCell ref="E3500:E3504"/>
    <mergeCell ref="E3541:E3545"/>
    <mergeCell ref="E3582:E3586"/>
    <mergeCell ref="E3623:E3627"/>
    <mergeCell ref="E3660:E3664"/>
    <mergeCell ref="E3701:E3705"/>
    <mergeCell ref="E3742:E3746"/>
    <mergeCell ref="E3783:E3787"/>
    <mergeCell ref="E3824:E3828"/>
    <mergeCell ref="E3865:E3869"/>
    <mergeCell ref="E3906:E3910"/>
    <mergeCell ref="E3947:E3951"/>
    <mergeCell ref="E3988:E3992"/>
    <mergeCell ref="E2633:E2637"/>
    <mergeCell ref="E2676:E2680"/>
    <mergeCell ref="E2717:E2721"/>
    <mergeCell ref="E2758:E2762"/>
    <mergeCell ref="E2799:E2803"/>
    <mergeCell ref="E2840:E2844"/>
    <mergeCell ref="E2881:E2885"/>
    <mergeCell ref="E2922:E2926"/>
    <mergeCell ref="E2963:E2967"/>
    <mergeCell ref="E3004:E3008"/>
    <mergeCell ref="E3045:E3049"/>
    <mergeCell ref="E3087:E3091"/>
    <mergeCell ref="E3129:E3133"/>
    <mergeCell ref="E3171:E3175"/>
    <mergeCell ref="E3214:E3218"/>
    <mergeCell ref="E3256:E3260"/>
    <mergeCell ref="E3294:E3298"/>
    <mergeCell ref="E1927:E1931"/>
    <mergeCell ref="E1969:E1973"/>
    <mergeCell ref="E2010:E2014"/>
    <mergeCell ref="E2051:E2055"/>
    <mergeCell ref="E2093:E2097"/>
    <mergeCell ref="E2135:E2139"/>
    <mergeCell ref="E2177:E2181"/>
    <mergeCell ref="E2219:E2223"/>
    <mergeCell ref="E2260:E2264"/>
    <mergeCell ref="E2302:E2306"/>
    <mergeCell ref="E2346:E2350"/>
    <mergeCell ref="E2388:E2392"/>
    <mergeCell ref="E2430:E2434"/>
    <mergeCell ref="E2469:E2473"/>
    <mergeCell ref="E2510:E2514"/>
    <mergeCell ref="E2551:E2555"/>
    <mergeCell ref="E2592:E2596"/>
    <mergeCell ref="E963:E968"/>
    <mergeCell ref="E1033:E1037"/>
    <mergeCell ref="E1099:E1103"/>
    <mergeCell ref="E1159:E1163"/>
    <mergeCell ref="E1251:E1257"/>
    <mergeCell ref="E1299:E1303"/>
    <mergeCell ref="E1368:E1373"/>
    <mergeCell ref="E1450:E1456"/>
    <mergeCell ref="E1549:E1555"/>
    <mergeCell ref="E1595:E1599"/>
    <mergeCell ref="E1639:E1643"/>
    <mergeCell ref="E1680:E1684"/>
    <mergeCell ref="E1721:E1725"/>
    <mergeCell ref="E1762:E1766"/>
    <mergeCell ref="E1803:E1807"/>
    <mergeCell ref="E1844:E1848"/>
    <mergeCell ref="E1885:E1889"/>
    <mergeCell ref="D8725:D8729"/>
    <mergeCell ref="D8767:D8771"/>
    <mergeCell ref="D8811:D8815"/>
    <mergeCell ref="D8856:D8860"/>
    <mergeCell ref="D8902:D8905"/>
    <mergeCell ref="D8947:D8951"/>
    <mergeCell ref="D8991:D8995"/>
    <mergeCell ref="D9042:D9046"/>
    <mergeCell ref="D9083:D9087"/>
    <mergeCell ref="D9128:D9132"/>
    <mergeCell ref="D9169:D9173"/>
    <mergeCell ref="D9210:D9213"/>
    <mergeCell ref="D9253:D9257"/>
    <mergeCell ref="E44:E48"/>
    <mergeCell ref="E84:E88"/>
    <mergeCell ref="E129:E133"/>
    <mergeCell ref="E171:E175"/>
    <mergeCell ref="E211:E215"/>
    <mergeCell ref="E232:E237"/>
    <mergeCell ref="E267:E271"/>
    <mergeCell ref="E308:E312"/>
    <mergeCell ref="E358:E362"/>
    <mergeCell ref="E398:E402"/>
    <mergeCell ref="E438:E442"/>
    <mergeCell ref="E480:E484"/>
    <mergeCell ref="E540:E545"/>
    <mergeCell ref="E591:E595"/>
    <mergeCell ref="E636:E639"/>
    <mergeCell ref="E683:E686"/>
    <mergeCell ref="E727:E731"/>
    <mergeCell ref="E805:E810"/>
    <mergeCell ref="E876:E880"/>
    <mergeCell ref="D8027:D8031"/>
    <mergeCell ref="D8071:D8075"/>
    <mergeCell ref="D8120:D8123"/>
    <mergeCell ref="D8163:D8167"/>
    <mergeCell ref="D8177:D8181"/>
    <mergeCell ref="D8221:D8225"/>
    <mergeCell ref="D8263:D8267"/>
    <mergeCell ref="D8309:D8313"/>
    <mergeCell ref="D8355:D8359"/>
    <mergeCell ref="D8399:D8403"/>
    <mergeCell ref="D8443:D8447"/>
    <mergeCell ref="D8486:D8490"/>
    <mergeCell ref="D8529:D8533"/>
    <mergeCell ref="D8543:D8547"/>
    <mergeCell ref="D8589:D8592"/>
    <mergeCell ref="D8636:D8640"/>
    <mergeCell ref="D8679:D8683"/>
    <mergeCell ref="D7033:D7037"/>
    <mergeCell ref="D7078:D7082"/>
    <mergeCell ref="D7125:D7128"/>
    <mergeCell ref="D7169:D7173"/>
    <mergeCell ref="D7222:D7226"/>
    <mergeCell ref="D7315:D7319"/>
    <mergeCell ref="D7377:D7383"/>
    <mergeCell ref="D7432:D7436"/>
    <mergeCell ref="D7514:D7519"/>
    <mergeCell ref="D7566:D7570"/>
    <mergeCell ref="D7614:D7617"/>
    <mergeCell ref="D7700:D7709"/>
    <mergeCell ref="D7754:D7758"/>
    <mergeCell ref="D7824:D7830"/>
    <mergeCell ref="D7884:D7888"/>
    <mergeCell ref="D7950:D7954"/>
    <mergeCell ref="D7988:D7992"/>
    <mergeCell ref="D6277:D6281"/>
    <mergeCell ref="D6318:D6322"/>
    <mergeCell ref="D6360:D6364"/>
    <mergeCell ref="D6401:D6405"/>
    <mergeCell ref="D6441:D6445"/>
    <mergeCell ref="D6482:D6486"/>
    <mergeCell ref="D6524:D6528"/>
    <mergeCell ref="D6571:D6575"/>
    <mergeCell ref="D6612:D6616"/>
    <mergeCell ref="D6653:D6657"/>
    <mergeCell ref="D6695:D6699"/>
    <mergeCell ref="D6736:D6740"/>
    <mergeCell ref="D6778:D6782"/>
    <mergeCell ref="D6850:D6855"/>
    <mergeCell ref="D6895:D6900"/>
    <mergeCell ref="D6945:D6948"/>
    <mergeCell ref="D6989:D6992"/>
    <mergeCell ref="D5529:D5533"/>
    <mergeCell ref="D5572:D5576"/>
    <mergeCell ref="D5614:D5618"/>
    <mergeCell ref="D5656:D5660"/>
    <mergeCell ref="D5698:D5702"/>
    <mergeCell ref="D5741:D5745"/>
    <mergeCell ref="D5783:D5787"/>
    <mergeCell ref="D5825:D5829"/>
    <mergeCell ref="D5867:D5871"/>
    <mergeCell ref="D5910:D5914"/>
    <mergeCell ref="D5952:D5956"/>
    <mergeCell ref="D5993:D5997"/>
    <mergeCell ref="D6032:D6036"/>
    <mergeCell ref="D6075:D6079"/>
    <mergeCell ref="D6120:D6124"/>
    <mergeCell ref="D6180:D6185"/>
    <mergeCell ref="D6231:D6235"/>
    <mergeCell ref="D4818:D4822"/>
    <mergeCell ref="D4862:D4866"/>
    <mergeCell ref="D4904:D4908"/>
    <mergeCell ref="D4943:D4947"/>
    <mergeCell ref="D4985:D4989"/>
    <mergeCell ref="D5031:D5035"/>
    <mergeCell ref="D5071:D5075"/>
    <mergeCell ref="D5113:D5117"/>
    <mergeCell ref="D5156:D5160"/>
    <mergeCell ref="D5197:D5201"/>
    <mergeCell ref="D5238:D5242"/>
    <mergeCell ref="D5280:D5284"/>
    <mergeCell ref="D5321:D5325"/>
    <mergeCell ref="D5365:D5369"/>
    <mergeCell ref="D5403:D5407"/>
    <mergeCell ref="D5445:D5449"/>
    <mergeCell ref="D5487:D5491"/>
    <mergeCell ref="D4112:D4116"/>
    <mergeCell ref="D4154:D4158"/>
    <mergeCell ref="D4196:D4200"/>
    <mergeCell ref="D4237:D4241"/>
    <mergeCell ref="D4278:D4282"/>
    <mergeCell ref="D4315:D4319"/>
    <mergeCell ref="D4357:D4361"/>
    <mergeCell ref="D4400:D4404"/>
    <mergeCell ref="D4441:D4445"/>
    <mergeCell ref="D4482:D4486"/>
    <mergeCell ref="D4524:D4528"/>
    <mergeCell ref="D4567:D4571"/>
    <mergeCell ref="D4612:D4616"/>
    <mergeCell ref="D4655:D4659"/>
    <mergeCell ref="D4696:D4700"/>
    <mergeCell ref="D4737:D4741"/>
    <mergeCell ref="D4776:D4780"/>
    <mergeCell ref="D3417:D3421"/>
    <mergeCell ref="D3459:D3463"/>
    <mergeCell ref="D3500:D3504"/>
    <mergeCell ref="D3541:D3545"/>
    <mergeCell ref="D3582:D3586"/>
    <mergeCell ref="D3623:D3627"/>
    <mergeCell ref="D3660:D3664"/>
    <mergeCell ref="D3701:D3705"/>
    <mergeCell ref="D3742:D3746"/>
    <mergeCell ref="D3783:D3787"/>
    <mergeCell ref="D3824:D3828"/>
    <mergeCell ref="D3865:D3869"/>
    <mergeCell ref="D3906:D3910"/>
    <mergeCell ref="D3947:D3951"/>
    <mergeCell ref="D3988:D3992"/>
    <mergeCell ref="D4029:D4033"/>
    <mergeCell ref="D4071:D4075"/>
    <mergeCell ref="D2717:D2721"/>
    <mergeCell ref="D2758:D2762"/>
    <mergeCell ref="D2799:D2803"/>
    <mergeCell ref="D2840:D2844"/>
    <mergeCell ref="D2881:D2885"/>
    <mergeCell ref="D2922:D2926"/>
    <mergeCell ref="D2963:D2967"/>
    <mergeCell ref="D3004:D3008"/>
    <mergeCell ref="D3045:D3049"/>
    <mergeCell ref="D3087:D3091"/>
    <mergeCell ref="D3129:D3133"/>
    <mergeCell ref="D3171:D3175"/>
    <mergeCell ref="D3214:D3218"/>
    <mergeCell ref="D3256:D3260"/>
    <mergeCell ref="D3294:D3298"/>
    <mergeCell ref="D3335:D3339"/>
    <mergeCell ref="D3376:D3380"/>
    <mergeCell ref="D2010:D2014"/>
    <mergeCell ref="D2051:D2055"/>
    <mergeCell ref="D2093:D2097"/>
    <mergeCell ref="D2135:D2139"/>
    <mergeCell ref="D2177:D2181"/>
    <mergeCell ref="D2219:D2223"/>
    <mergeCell ref="D2260:D2264"/>
    <mergeCell ref="D2302:D2306"/>
    <mergeCell ref="D2346:D2350"/>
    <mergeCell ref="D2388:D2392"/>
    <mergeCell ref="D2430:D2434"/>
    <mergeCell ref="D2469:D2473"/>
    <mergeCell ref="D2510:D2514"/>
    <mergeCell ref="D2551:D2555"/>
    <mergeCell ref="D2592:D2596"/>
    <mergeCell ref="D2633:D2637"/>
    <mergeCell ref="D2676:D2680"/>
    <mergeCell ref="D1099:D1103"/>
    <mergeCell ref="D1159:D1163"/>
    <mergeCell ref="D1251:D1257"/>
    <mergeCell ref="D1299:D1303"/>
    <mergeCell ref="D1368:D1373"/>
    <mergeCell ref="D1450:D1456"/>
    <mergeCell ref="D1549:D1555"/>
    <mergeCell ref="D1595:D1599"/>
    <mergeCell ref="D1639:D1643"/>
    <mergeCell ref="D1680:D1684"/>
    <mergeCell ref="D1721:D1725"/>
    <mergeCell ref="D1762:D1766"/>
    <mergeCell ref="D1803:D1807"/>
    <mergeCell ref="D1844:D1848"/>
    <mergeCell ref="D1885:D1889"/>
    <mergeCell ref="D1927:D1931"/>
    <mergeCell ref="D1969:D1973"/>
    <mergeCell ref="C8811:C8815"/>
    <mergeCell ref="C8856:C8860"/>
    <mergeCell ref="C8902:C8905"/>
    <mergeCell ref="C8947:C8951"/>
    <mergeCell ref="C8991:C8995"/>
    <mergeCell ref="C9042:C9046"/>
    <mergeCell ref="C9083:C9087"/>
    <mergeCell ref="C9128:C9132"/>
    <mergeCell ref="C9169:C9173"/>
    <mergeCell ref="C9210:C9213"/>
    <mergeCell ref="C9253:C9257"/>
    <mergeCell ref="D44:D48"/>
    <mergeCell ref="D84:D88"/>
    <mergeCell ref="D129:D133"/>
    <mergeCell ref="D171:D175"/>
    <mergeCell ref="D211:D215"/>
    <mergeCell ref="D232:D237"/>
    <mergeCell ref="D267:D271"/>
    <mergeCell ref="D308:D312"/>
    <mergeCell ref="D358:D362"/>
    <mergeCell ref="D398:D402"/>
    <mergeCell ref="D438:D442"/>
    <mergeCell ref="D480:D484"/>
    <mergeCell ref="D540:D545"/>
    <mergeCell ref="D591:D595"/>
    <mergeCell ref="D636:D639"/>
    <mergeCell ref="D683:D686"/>
    <mergeCell ref="D727:D731"/>
    <mergeCell ref="D805:D810"/>
    <mergeCell ref="D876:D880"/>
    <mergeCell ref="D963:D968"/>
    <mergeCell ref="D1033:D1037"/>
    <mergeCell ref="C8120:C8123"/>
    <mergeCell ref="C8163:C8167"/>
    <mergeCell ref="C8177:C8181"/>
    <mergeCell ref="C8221:C8225"/>
    <mergeCell ref="C8263:C8267"/>
    <mergeCell ref="C8309:C8313"/>
    <mergeCell ref="C8355:C8359"/>
    <mergeCell ref="C8399:C8403"/>
    <mergeCell ref="C8443:C8447"/>
    <mergeCell ref="C8486:C8490"/>
    <mergeCell ref="C8529:C8533"/>
    <mergeCell ref="C8543:C8547"/>
    <mergeCell ref="C8589:C8592"/>
    <mergeCell ref="C8636:C8640"/>
    <mergeCell ref="C8679:C8683"/>
    <mergeCell ref="C8725:C8729"/>
    <mergeCell ref="C8767:C8771"/>
    <mergeCell ref="C7125:C7128"/>
    <mergeCell ref="C7169:C7173"/>
    <mergeCell ref="C7222:C7226"/>
    <mergeCell ref="C7315:C7319"/>
    <mergeCell ref="C7377:C7383"/>
    <mergeCell ref="C7432:C7436"/>
    <mergeCell ref="C7514:C7519"/>
    <mergeCell ref="C7566:C7570"/>
    <mergeCell ref="C7614:C7617"/>
    <mergeCell ref="C7700:C7709"/>
    <mergeCell ref="C7754:C7758"/>
    <mergeCell ref="C7824:C7830"/>
    <mergeCell ref="C7884:C7888"/>
    <mergeCell ref="C7950:C7954"/>
    <mergeCell ref="C7988:C7992"/>
    <mergeCell ref="C8027:C8031"/>
    <mergeCell ref="C8071:C8075"/>
    <mergeCell ref="C6360:C6364"/>
    <mergeCell ref="C6401:C6405"/>
    <mergeCell ref="C6441:C6445"/>
    <mergeCell ref="C6482:C6486"/>
    <mergeCell ref="C6524:C6528"/>
    <mergeCell ref="C6571:C6575"/>
    <mergeCell ref="C6612:C6616"/>
    <mergeCell ref="C6653:C6657"/>
    <mergeCell ref="C6695:C6699"/>
    <mergeCell ref="C6736:C6740"/>
    <mergeCell ref="C6778:C6782"/>
    <mergeCell ref="C6850:C6855"/>
    <mergeCell ref="C6895:C6900"/>
    <mergeCell ref="C6945:C6948"/>
    <mergeCell ref="C6989:C6992"/>
    <mergeCell ref="C7033:C7037"/>
    <mergeCell ref="C7078:C7082"/>
    <mergeCell ref="C5614:C5618"/>
    <mergeCell ref="C5656:C5660"/>
    <mergeCell ref="C5698:C5702"/>
    <mergeCell ref="C5741:C5745"/>
    <mergeCell ref="C5783:C5787"/>
    <mergeCell ref="C5825:C5829"/>
    <mergeCell ref="C5867:C5871"/>
    <mergeCell ref="C5910:C5914"/>
    <mergeCell ref="C5952:C5956"/>
    <mergeCell ref="C5993:C5997"/>
    <mergeCell ref="C6032:C6036"/>
    <mergeCell ref="C6075:C6079"/>
    <mergeCell ref="C6120:C6124"/>
    <mergeCell ref="C6180:C6185"/>
    <mergeCell ref="C6231:C6235"/>
    <mergeCell ref="C6277:C6281"/>
    <mergeCell ref="C6318:C6322"/>
    <mergeCell ref="C4904:C4908"/>
    <mergeCell ref="C4943:C4947"/>
    <mergeCell ref="C4985:C4989"/>
    <mergeCell ref="C5031:C5035"/>
    <mergeCell ref="C5071:C5075"/>
    <mergeCell ref="C5113:C5117"/>
    <mergeCell ref="C5156:C5160"/>
    <mergeCell ref="C5197:C5201"/>
    <mergeCell ref="C5238:C5242"/>
    <mergeCell ref="C5280:C5284"/>
    <mergeCell ref="C5321:C5325"/>
    <mergeCell ref="C5365:C5369"/>
    <mergeCell ref="C5403:C5407"/>
    <mergeCell ref="C5445:C5449"/>
    <mergeCell ref="C5487:C5491"/>
    <mergeCell ref="C5529:C5533"/>
    <mergeCell ref="C5572:C5576"/>
    <mergeCell ref="C4196:C4200"/>
    <mergeCell ref="C4237:C4241"/>
    <mergeCell ref="C4278:C4282"/>
    <mergeCell ref="C4315:C4319"/>
    <mergeCell ref="C4357:C4361"/>
    <mergeCell ref="C4400:C4404"/>
    <mergeCell ref="C4441:C4445"/>
    <mergeCell ref="C4482:C4486"/>
    <mergeCell ref="C4524:C4528"/>
    <mergeCell ref="C4567:C4571"/>
    <mergeCell ref="C4612:C4616"/>
    <mergeCell ref="C4655:C4659"/>
    <mergeCell ref="C4696:C4700"/>
    <mergeCell ref="C4737:C4741"/>
    <mergeCell ref="C4776:C4780"/>
    <mergeCell ref="C4818:C4822"/>
    <mergeCell ref="C4862:C4866"/>
    <mergeCell ref="C3500:C3504"/>
    <mergeCell ref="C3541:C3545"/>
    <mergeCell ref="C3582:C3586"/>
    <mergeCell ref="C3623:C3627"/>
    <mergeCell ref="C3660:C3664"/>
    <mergeCell ref="C3701:C3705"/>
    <mergeCell ref="C3742:C3746"/>
    <mergeCell ref="C3783:C3787"/>
    <mergeCell ref="C3824:C3828"/>
    <mergeCell ref="C3865:C3869"/>
    <mergeCell ref="C3906:C3910"/>
    <mergeCell ref="C3947:C3951"/>
    <mergeCell ref="C3988:C3992"/>
    <mergeCell ref="C4029:C4033"/>
    <mergeCell ref="C4071:C4075"/>
    <mergeCell ref="C4112:C4116"/>
    <mergeCell ref="C4154:C4158"/>
    <mergeCell ref="C2799:C2803"/>
    <mergeCell ref="C2840:C2844"/>
    <mergeCell ref="C2881:C2885"/>
    <mergeCell ref="C2922:C2926"/>
    <mergeCell ref="C2963:C2967"/>
    <mergeCell ref="C3004:C3008"/>
    <mergeCell ref="C3045:C3049"/>
    <mergeCell ref="C3087:C3091"/>
    <mergeCell ref="C3129:C3133"/>
    <mergeCell ref="C3171:C3175"/>
    <mergeCell ref="C3214:C3218"/>
    <mergeCell ref="C3256:C3260"/>
    <mergeCell ref="C3294:C3298"/>
    <mergeCell ref="C3335:C3339"/>
    <mergeCell ref="C3376:C3380"/>
    <mergeCell ref="C3417:C3421"/>
    <mergeCell ref="C3459:C3463"/>
    <mergeCell ref="C2093:C2097"/>
    <mergeCell ref="C2135:C2139"/>
    <mergeCell ref="C2177:C2181"/>
    <mergeCell ref="C2219:C2223"/>
    <mergeCell ref="C2260:C2264"/>
    <mergeCell ref="C2302:C2306"/>
    <mergeCell ref="C2346:C2350"/>
    <mergeCell ref="C2388:C2392"/>
    <mergeCell ref="C2430:C2434"/>
    <mergeCell ref="C2469:C2473"/>
    <mergeCell ref="C2510:C2514"/>
    <mergeCell ref="C2551:C2555"/>
    <mergeCell ref="C2592:C2596"/>
    <mergeCell ref="C2633:C2637"/>
    <mergeCell ref="C2676:C2680"/>
    <mergeCell ref="C2717:C2721"/>
    <mergeCell ref="C2758:C2762"/>
    <mergeCell ref="C1251:C1257"/>
    <mergeCell ref="C1299:C1303"/>
    <mergeCell ref="C1368:C1373"/>
    <mergeCell ref="C1450:C1456"/>
    <mergeCell ref="C1549:C1555"/>
    <mergeCell ref="C1595:C1599"/>
    <mergeCell ref="C1639:C1643"/>
    <mergeCell ref="C1680:C1684"/>
    <mergeCell ref="C1721:C1725"/>
    <mergeCell ref="C1762:C1766"/>
    <mergeCell ref="C1803:C1807"/>
    <mergeCell ref="C1844:C1848"/>
    <mergeCell ref="C1885:C1889"/>
    <mergeCell ref="C1927:C1931"/>
    <mergeCell ref="C1969:C1973"/>
    <mergeCell ref="C2010:C2014"/>
    <mergeCell ref="C2051:C2055"/>
    <mergeCell ref="B8902:B8905"/>
    <mergeCell ref="B8947:B8951"/>
    <mergeCell ref="B8991:B8995"/>
    <mergeCell ref="B9042:B9046"/>
    <mergeCell ref="B9083:B9087"/>
    <mergeCell ref="B9128:B9132"/>
    <mergeCell ref="B9169:B9173"/>
    <mergeCell ref="B9210:B9213"/>
    <mergeCell ref="B9253:B9257"/>
    <mergeCell ref="C44:C48"/>
    <mergeCell ref="C84:C88"/>
    <mergeCell ref="C129:C133"/>
    <mergeCell ref="C171:C175"/>
    <mergeCell ref="C211:C215"/>
    <mergeCell ref="C232:C237"/>
    <mergeCell ref="C267:C271"/>
    <mergeCell ref="C308:C312"/>
    <mergeCell ref="C358:C362"/>
    <mergeCell ref="C398:C402"/>
    <mergeCell ref="C438:C442"/>
    <mergeCell ref="C480:C484"/>
    <mergeCell ref="C540:C545"/>
    <mergeCell ref="C591:C595"/>
    <mergeCell ref="C636:C639"/>
    <mergeCell ref="C683:C686"/>
    <mergeCell ref="C727:C731"/>
    <mergeCell ref="C805:C810"/>
    <mergeCell ref="C876:C880"/>
    <mergeCell ref="C963:C968"/>
    <mergeCell ref="C1033:C1037"/>
    <mergeCell ref="C1099:C1103"/>
    <mergeCell ref="C1159:C1163"/>
    <mergeCell ref="B8177:B8181"/>
    <mergeCell ref="B8221:B8225"/>
    <mergeCell ref="B8263:B8267"/>
    <mergeCell ref="B8309:B8313"/>
    <mergeCell ref="B8355:B8359"/>
    <mergeCell ref="B8399:B8403"/>
    <mergeCell ref="B8443:B8447"/>
    <mergeCell ref="B8486:B8490"/>
    <mergeCell ref="B8529:B8533"/>
    <mergeCell ref="B8543:B8547"/>
    <mergeCell ref="B8589:B8592"/>
    <mergeCell ref="B8636:B8640"/>
    <mergeCell ref="B8679:B8683"/>
    <mergeCell ref="B8725:B8729"/>
    <mergeCell ref="B8767:B8771"/>
    <mergeCell ref="B8811:B8815"/>
    <mergeCell ref="B8856:B8860"/>
    <mergeCell ref="B7222:B7226"/>
    <mergeCell ref="B7315:B7319"/>
    <mergeCell ref="B7377:B7383"/>
    <mergeCell ref="B7432:B7436"/>
    <mergeCell ref="B7514:B7519"/>
    <mergeCell ref="B7566:B7570"/>
    <mergeCell ref="B7614:B7617"/>
    <mergeCell ref="B7700:B7709"/>
    <mergeCell ref="B7754:B7758"/>
    <mergeCell ref="B7824:B7830"/>
    <mergeCell ref="B7884:B7888"/>
    <mergeCell ref="B7950:B7954"/>
    <mergeCell ref="B7988:B7992"/>
    <mergeCell ref="B8027:B8031"/>
    <mergeCell ref="B8071:B8075"/>
    <mergeCell ref="B8120:B8123"/>
    <mergeCell ref="B8163:B8167"/>
    <mergeCell ref="B6441:B6445"/>
    <mergeCell ref="B6482:B6486"/>
    <mergeCell ref="B6524:B6528"/>
    <mergeCell ref="B6571:B6575"/>
    <mergeCell ref="B6612:B6616"/>
    <mergeCell ref="B6653:B6657"/>
    <mergeCell ref="B6695:B6699"/>
    <mergeCell ref="B6736:B6740"/>
    <mergeCell ref="B6778:B6782"/>
    <mergeCell ref="B6850:B6855"/>
    <mergeCell ref="B6895:B6900"/>
    <mergeCell ref="B6945:B6948"/>
    <mergeCell ref="B6989:B6992"/>
    <mergeCell ref="B7033:B7037"/>
    <mergeCell ref="B7078:B7082"/>
    <mergeCell ref="B7125:B7128"/>
    <mergeCell ref="B7169:B7173"/>
    <mergeCell ref="B5698:B5702"/>
    <mergeCell ref="B5741:B5745"/>
    <mergeCell ref="B5783:B5787"/>
    <mergeCell ref="B5825:B5829"/>
    <mergeCell ref="B5867:B5871"/>
    <mergeCell ref="B5910:B5914"/>
    <mergeCell ref="B5952:B5956"/>
    <mergeCell ref="B5993:B5997"/>
    <mergeCell ref="B6032:B6036"/>
    <mergeCell ref="B6075:B6079"/>
    <mergeCell ref="B6120:B6124"/>
    <mergeCell ref="B6180:B6185"/>
    <mergeCell ref="B6231:B6235"/>
    <mergeCell ref="B6277:B6281"/>
    <mergeCell ref="B6318:B6322"/>
    <mergeCell ref="B6360:B6364"/>
    <mergeCell ref="B6401:B6405"/>
    <mergeCell ref="B4985:B4989"/>
    <mergeCell ref="B5031:B5035"/>
    <mergeCell ref="B5071:B5075"/>
    <mergeCell ref="B5113:B5117"/>
    <mergeCell ref="B5156:B5160"/>
    <mergeCell ref="B5197:B5201"/>
    <mergeCell ref="B5238:B5242"/>
    <mergeCell ref="B5280:B5284"/>
    <mergeCell ref="B5321:B5325"/>
    <mergeCell ref="B5365:B5369"/>
    <mergeCell ref="B5403:B5407"/>
    <mergeCell ref="B5445:B5449"/>
    <mergeCell ref="B5487:B5491"/>
    <mergeCell ref="B5529:B5533"/>
    <mergeCell ref="B5572:B5576"/>
    <mergeCell ref="B5614:B5618"/>
    <mergeCell ref="B5656:B5660"/>
    <mergeCell ref="B4278:B4282"/>
    <mergeCell ref="B4315:B4319"/>
    <mergeCell ref="B4357:B4361"/>
    <mergeCell ref="B4400:B4404"/>
    <mergeCell ref="B4441:B4445"/>
    <mergeCell ref="B4482:B4486"/>
    <mergeCell ref="B4524:B4528"/>
    <mergeCell ref="B4567:B4571"/>
    <mergeCell ref="B4612:B4616"/>
    <mergeCell ref="B4655:B4659"/>
    <mergeCell ref="B4696:B4700"/>
    <mergeCell ref="B4737:B4741"/>
    <mergeCell ref="B4776:B4780"/>
    <mergeCell ref="B4818:B4822"/>
    <mergeCell ref="B4862:B4866"/>
    <mergeCell ref="B4904:B4908"/>
    <mergeCell ref="B4943:B4947"/>
    <mergeCell ref="B3582:B3586"/>
    <mergeCell ref="B3623:B3627"/>
    <mergeCell ref="B3660:B3664"/>
    <mergeCell ref="B3701:B3705"/>
    <mergeCell ref="B3742:B3746"/>
    <mergeCell ref="B3783:B3787"/>
    <mergeCell ref="B3824:B3828"/>
    <mergeCell ref="B3865:B3869"/>
    <mergeCell ref="B3906:B3910"/>
    <mergeCell ref="B3947:B3951"/>
    <mergeCell ref="B3988:B3992"/>
    <mergeCell ref="B4029:B4033"/>
    <mergeCell ref="B4071:B4075"/>
    <mergeCell ref="B4112:B4116"/>
    <mergeCell ref="B4154:B4158"/>
    <mergeCell ref="B4196:B4200"/>
    <mergeCell ref="B4237:B4241"/>
    <mergeCell ref="B2881:B2885"/>
    <mergeCell ref="B2922:B2926"/>
    <mergeCell ref="B2963:B2967"/>
    <mergeCell ref="B3004:B3008"/>
    <mergeCell ref="B3045:B3049"/>
    <mergeCell ref="B3087:B3091"/>
    <mergeCell ref="B3129:B3133"/>
    <mergeCell ref="B3171:B3175"/>
    <mergeCell ref="B3214:B3218"/>
    <mergeCell ref="B3256:B3260"/>
    <mergeCell ref="B3294:B3298"/>
    <mergeCell ref="B3335:B3339"/>
    <mergeCell ref="B3376:B3380"/>
    <mergeCell ref="B3417:B3421"/>
    <mergeCell ref="B3459:B3463"/>
    <mergeCell ref="B3500:B3504"/>
    <mergeCell ref="B3541:B3545"/>
    <mergeCell ref="B2177:B2181"/>
    <mergeCell ref="B2219:B2223"/>
    <mergeCell ref="B2260:B2264"/>
    <mergeCell ref="B2302:B2306"/>
    <mergeCell ref="B2346:B2350"/>
    <mergeCell ref="B2388:B2392"/>
    <mergeCell ref="B2430:B2434"/>
    <mergeCell ref="B2469:B2473"/>
    <mergeCell ref="B2510:B2514"/>
    <mergeCell ref="B2551:B2555"/>
    <mergeCell ref="B2592:B2596"/>
    <mergeCell ref="B2633:B2637"/>
    <mergeCell ref="B2676:B2680"/>
    <mergeCell ref="B2717:B2721"/>
    <mergeCell ref="B2758:B2762"/>
    <mergeCell ref="B2799:B2803"/>
    <mergeCell ref="B2840:B2844"/>
    <mergeCell ref="B1368:B1373"/>
    <mergeCell ref="B1450:B1456"/>
    <mergeCell ref="B1549:B1555"/>
    <mergeCell ref="B1595:B1599"/>
    <mergeCell ref="B1639:B1643"/>
    <mergeCell ref="B1680:B1684"/>
    <mergeCell ref="B1721:B1725"/>
    <mergeCell ref="B1762:B1766"/>
    <mergeCell ref="B1803:B1807"/>
    <mergeCell ref="B1844:B1848"/>
    <mergeCell ref="B1885:B1889"/>
    <mergeCell ref="B1927:B1931"/>
    <mergeCell ref="B1969:B1973"/>
    <mergeCell ref="B2010:B2014"/>
    <mergeCell ref="B2051:B2055"/>
    <mergeCell ref="B2093:B2097"/>
    <mergeCell ref="B2135:B2139"/>
    <mergeCell ref="A8991:A8995"/>
    <mergeCell ref="A9042:A9046"/>
    <mergeCell ref="A9083:A9087"/>
    <mergeCell ref="A9128:A9132"/>
    <mergeCell ref="A9169:A9173"/>
    <mergeCell ref="A9210:A9213"/>
    <mergeCell ref="A9253:A9257"/>
    <mergeCell ref="B44:B48"/>
    <mergeCell ref="B84:B88"/>
    <mergeCell ref="B129:B133"/>
    <mergeCell ref="B171:B175"/>
    <mergeCell ref="B211:B215"/>
    <mergeCell ref="B232:B237"/>
    <mergeCell ref="B267:B271"/>
    <mergeCell ref="B308:B312"/>
    <mergeCell ref="B358:B362"/>
    <mergeCell ref="B398:B402"/>
    <mergeCell ref="B438:B442"/>
    <mergeCell ref="B480:B484"/>
    <mergeCell ref="B540:B545"/>
    <mergeCell ref="B591:B595"/>
    <mergeCell ref="B636:B639"/>
    <mergeCell ref="B683:B686"/>
    <mergeCell ref="B727:B731"/>
    <mergeCell ref="B805:B810"/>
    <mergeCell ref="B876:B880"/>
    <mergeCell ref="B963:B968"/>
    <mergeCell ref="B1033:B1037"/>
    <mergeCell ref="B1099:B1103"/>
    <mergeCell ref="B1159:B1163"/>
    <mergeCell ref="B1251:B1257"/>
    <mergeCell ref="B1299:B1303"/>
    <mergeCell ref="A8263:A8267"/>
    <mergeCell ref="A8309:A8313"/>
    <mergeCell ref="A8355:A8359"/>
    <mergeCell ref="A8399:A8403"/>
    <mergeCell ref="A8443:A8447"/>
    <mergeCell ref="A8486:A8490"/>
    <mergeCell ref="A8529:A8533"/>
    <mergeCell ref="A8543:A8547"/>
    <mergeCell ref="A8589:A8592"/>
    <mergeCell ref="A8636:A8640"/>
    <mergeCell ref="A8679:A8683"/>
    <mergeCell ref="A8725:A8729"/>
    <mergeCell ref="A8767:A8771"/>
    <mergeCell ref="A8811:A8815"/>
    <mergeCell ref="A8856:A8860"/>
    <mergeCell ref="A8902:A8905"/>
    <mergeCell ref="A8947:A8951"/>
    <mergeCell ref="A7377:A7383"/>
    <mergeCell ref="A7432:A7436"/>
    <mergeCell ref="A7514:A7519"/>
    <mergeCell ref="A7566:A7570"/>
    <mergeCell ref="A7614:A7617"/>
    <mergeCell ref="A7700:A7709"/>
    <mergeCell ref="A7754:A7758"/>
    <mergeCell ref="A7824:A7830"/>
    <mergeCell ref="A7884:A7888"/>
    <mergeCell ref="A7950:A7954"/>
    <mergeCell ref="A7988:A7992"/>
    <mergeCell ref="A8027:A8031"/>
    <mergeCell ref="A8071:A8075"/>
    <mergeCell ref="A8120:A8123"/>
    <mergeCell ref="A8163:A8167"/>
    <mergeCell ref="A8177:A8181"/>
    <mergeCell ref="A8221:A8225"/>
    <mergeCell ref="A6524:A6528"/>
    <mergeCell ref="A6571:A6575"/>
    <mergeCell ref="A6612:A6616"/>
    <mergeCell ref="A6653:A6657"/>
    <mergeCell ref="A6695:A6699"/>
    <mergeCell ref="A6736:A6740"/>
    <mergeCell ref="A6778:A6782"/>
    <mergeCell ref="A6850:A6855"/>
    <mergeCell ref="A6895:A6900"/>
    <mergeCell ref="A6945:A6948"/>
    <mergeCell ref="A6989:A6992"/>
    <mergeCell ref="A7033:A7037"/>
    <mergeCell ref="A7078:A7082"/>
    <mergeCell ref="A7125:A7128"/>
    <mergeCell ref="A7169:A7173"/>
    <mergeCell ref="A7222:A7226"/>
    <mergeCell ref="A7315:A7319"/>
    <mergeCell ref="A5783:A5787"/>
    <mergeCell ref="A5825:A5829"/>
    <mergeCell ref="A5867:A5871"/>
    <mergeCell ref="A5910:A5914"/>
    <mergeCell ref="A5952:A5956"/>
    <mergeCell ref="A5993:A5997"/>
    <mergeCell ref="A6032:A6036"/>
    <mergeCell ref="A6075:A6079"/>
    <mergeCell ref="A6120:A6124"/>
    <mergeCell ref="A6180:A6185"/>
    <mergeCell ref="A6231:A6235"/>
    <mergeCell ref="A6277:A6281"/>
    <mergeCell ref="A6318:A6322"/>
    <mergeCell ref="A6360:A6364"/>
    <mergeCell ref="A6401:A6405"/>
    <mergeCell ref="A6441:A6445"/>
    <mergeCell ref="A6482:A6486"/>
    <mergeCell ref="A5071:A5075"/>
    <mergeCell ref="A5113:A5117"/>
    <mergeCell ref="A5156:A5160"/>
    <mergeCell ref="A5197:A5201"/>
    <mergeCell ref="A5238:A5242"/>
    <mergeCell ref="A5280:A5284"/>
    <mergeCell ref="A5321:A5325"/>
    <mergeCell ref="A5365:A5369"/>
    <mergeCell ref="A5403:A5407"/>
    <mergeCell ref="A5445:A5449"/>
    <mergeCell ref="A5487:A5491"/>
    <mergeCell ref="A5529:A5533"/>
    <mergeCell ref="A5572:A5576"/>
    <mergeCell ref="A5614:A5618"/>
    <mergeCell ref="A5656:A5660"/>
    <mergeCell ref="A5698:A5702"/>
    <mergeCell ref="A5741:A5745"/>
    <mergeCell ref="A4357:A4361"/>
    <mergeCell ref="A4400:A4404"/>
    <mergeCell ref="A4441:A4445"/>
    <mergeCell ref="A4482:A4486"/>
    <mergeCell ref="A4524:A4528"/>
    <mergeCell ref="A4567:A4571"/>
    <mergeCell ref="A4612:A4616"/>
    <mergeCell ref="A4655:A4659"/>
    <mergeCell ref="A4696:A4700"/>
    <mergeCell ref="A4737:A4741"/>
    <mergeCell ref="A4776:A4780"/>
    <mergeCell ref="A4818:A4822"/>
    <mergeCell ref="A4862:A4866"/>
    <mergeCell ref="A4904:A4908"/>
    <mergeCell ref="A4943:A4947"/>
    <mergeCell ref="A4985:A4989"/>
    <mergeCell ref="A5031:A5035"/>
    <mergeCell ref="A3660:A3664"/>
    <mergeCell ref="A3701:A3705"/>
    <mergeCell ref="A3742:A3746"/>
    <mergeCell ref="A3783:A3787"/>
    <mergeCell ref="A3824:A3828"/>
    <mergeCell ref="A3865:A3869"/>
    <mergeCell ref="A3906:A3910"/>
    <mergeCell ref="A3947:A3951"/>
    <mergeCell ref="A3988:A3992"/>
    <mergeCell ref="A4029:A4033"/>
    <mergeCell ref="A4071:A4075"/>
    <mergeCell ref="A4112:A4116"/>
    <mergeCell ref="A4154:A4158"/>
    <mergeCell ref="A4196:A4200"/>
    <mergeCell ref="A4237:A4241"/>
    <mergeCell ref="A4278:A4282"/>
    <mergeCell ref="A4315:A4319"/>
    <mergeCell ref="A2963:A2967"/>
    <mergeCell ref="A3004:A3008"/>
    <mergeCell ref="A3045:A3049"/>
    <mergeCell ref="A3087:A3091"/>
    <mergeCell ref="A3129:A3133"/>
    <mergeCell ref="A3171:A3175"/>
    <mergeCell ref="A3214:A3218"/>
    <mergeCell ref="A3256:A3260"/>
    <mergeCell ref="A3294:A3298"/>
    <mergeCell ref="A3335:A3339"/>
    <mergeCell ref="A3376:A3380"/>
    <mergeCell ref="A3417:A3421"/>
    <mergeCell ref="A3459:A3463"/>
    <mergeCell ref="A3500:A3504"/>
    <mergeCell ref="A3541:A3545"/>
    <mergeCell ref="A3582:A3586"/>
    <mergeCell ref="A3623:A3627"/>
    <mergeCell ref="A2260:A2264"/>
    <mergeCell ref="A2302:A2306"/>
    <mergeCell ref="A2346:A2350"/>
    <mergeCell ref="A2388:A2392"/>
    <mergeCell ref="A2430:A2434"/>
    <mergeCell ref="A2469:A2473"/>
    <mergeCell ref="A2510:A2514"/>
    <mergeCell ref="A2551:A2555"/>
    <mergeCell ref="A2592:A2596"/>
    <mergeCell ref="A2633:A2637"/>
    <mergeCell ref="A2676:A2680"/>
    <mergeCell ref="A2717:A2721"/>
    <mergeCell ref="A2758:A2762"/>
    <mergeCell ref="A2799:A2803"/>
    <mergeCell ref="A2840:A2844"/>
    <mergeCell ref="A2881:A2885"/>
    <mergeCell ref="A2922:A2926"/>
    <mergeCell ref="A44:A48"/>
    <mergeCell ref="A84:A88"/>
    <mergeCell ref="A129:A133"/>
    <mergeCell ref="A171:A175"/>
    <mergeCell ref="A211:A215"/>
    <mergeCell ref="A232:A237"/>
    <mergeCell ref="A267:A271"/>
    <mergeCell ref="A308:A312"/>
    <mergeCell ref="A358:A362"/>
    <mergeCell ref="A398:A402"/>
    <mergeCell ref="A438:A442"/>
    <mergeCell ref="A480:A484"/>
    <mergeCell ref="A540:A545"/>
    <mergeCell ref="A591:A595"/>
    <mergeCell ref="A636:A639"/>
    <mergeCell ref="A683:A686"/>
    <mergeCell ref="A727:A731"/>
    <mergeCell ref="A805:A810"/>
    <mergeCell ref="A876:A880"/>
    <mergeCell ref="A963:A968"/>
    <mergeCell ref="A1033:A1037"/>
    <mergeCell ref="A1099:A1103"/>
    <mergeCell ref="A1159:A1163"/>
    <mergeCell ref="A1251:A1257"/>
    <mergeCell ref="A1299:A1303"/>
    <mergeCell ref="A1368:A1373"/>
    <mergeCell ref="A1450:A1456"/>
    <mergeCell ref="A1549:A1555"/>
    <mergeCell ref="A1595:A1599"/>
    <mergeCell ref="A1639:A1643"/>
    <mergeCell ref="A1680:A1684"/>
    <mergeCell ref="A1721:A1725"/>
    <mergeCell ref="A1762:A1766"/>
    <mergeCell ref="A1803:A1807"/>
    <mergeCell ref="A1844:A1848"/>
    <mergeCell ref="A1885:A1889"/>
    <mergeCell ref="A1927:A1931"/>
    <mergeCell ref="A1969:A1973"/>
    <mergeCell ref="A2010:A2014"/>
    <mergeCell ref="A2051:A2055"/>
    <mergeCell ref="A2093:A2097"/>
    <mergeCell ref="A2135:A2139"/>
    <mergeCell ref="A2177:A2181"/>
    <mergeCell ref="A2219:A2223"/>
  </mergeCells>
  <printOptions horizontalCentered="1"/>
  <pageMargins left="0.39370078740157483" right="0.39370078740157483" top="0.39370078740157483" bottom="0.39370078740157483" header="0.39370078740157483" footer="0.39370078740157483"/>
  <pageSetup paperSize="9" scale="61" firstPageNumber="20" orientation="landscape" useFirstPageNumber="1" r:id="rId1"/>
  <headerFooter alignWithMargins="0">
    <oddFooter>&amp;R&amp;P</oddFooter>
  </headerFooter>
  <rowBreaks count="246" manualBreakCount="246">
    <brk id="43" max="16383" man="1"/>
    <brk id="52" max="16383" man="1"/>
    <brk id="92" max="16383" man="1"/>
    <brk id="128" max="16383" man="1"/>
    <brk id="139" max="16383" man="1"/>
    <brk id="179" max="16383" man="1"/>
    <brk id="219" max="16383" man="1"/>
    <brk id="240" max="151" man="1"/>
    <brk id="275" max="16383" man="1"/>
    <brk id="316" max="16383" man="1"/>
    <brk id="357" max="16383" man="1"/>
    <brk id="366" max="16383" man="1"/>
    <brk id="405" max="151" man="1"/>
    <brk id="445" max="151" man="1"/>
    <brk id="490" max="16383" man="1"/>
    <brk id="533" max="16383" man="1"/>
    <brk id="549" max="16383" man="1"/>
    <brk id="590" max="16383" man="1"/>
    <brk id="596" max="16383" man="1"/>
    <brk id="644" max="16383" man="1"/>
    <brk id="690" max="16383" man="1"/>
    <brk id="726" max="16383" man="1"/>
    <brk id="737" max="16383" man="1"/>
    <brk id="782" max="16383" man="1"/>
    <brk id="814" max="16383" man="1"/>
    <brk id="851" max="16383" man="1"/>
    <brk id="886" max="16383" man="1"/>
    <brk id="929" max="16383" man="1"/>
    <brk id="962" max="16383" man="1"/>
    <brk id="972" max="16383" man="1"/>
    <brk id="1016" max="16383" man="1"/>
    <brk id="1043" max="16383" man="1"/>
    <brk id="1098" max="151" man="1"/>
    <brk id="1106" max="151" man="1"/>
    <brk id="1145" max="16383" man="1"/>
    <brk id="1169" max="16383" man="1"/>
    <brk id="1212" max="16383" man="1"/>
    <brk id="1241" max="16383" man="1"/>
    <brk id="1262" max="16383" man="1"/>
    <brk id="1308" max="16383" man="1"/>
    <brk id="1348" max="16383" man="1"/>
    <brk id="1379" max="16383" man="1"/>
    <brk id="1416" max="151" man="1"/>
    <brk id="1449" max="151" man="1"/>
    <brk id="1462" max="151" man="1"/>
    <brk id="1502" max="151" man="1"/>
    <brk id="1548" max="151" man="1"/>
    <brk id="1559" max="151" man="1"/>
    <brk id="1603" max="151" man="1"/>
    <brk id="1644" max="151" man="1"/>
    <brk id="1685" max="151" man="1"/>
    <brk id="1726" max="151" man="1"/>
    <brk id="1767" max="151" man="1"/>
    <brk id="1808" max="151" man="1"/>
    <brk id="1849" max="151" man="1"/>
    <brk id="1890" max="151" man="1"/>
    <brk id="1932" max="151" man="1"/>
    <brk id="1974" max="151" man="1"/>
    <brk id="2015" max="151" man="1"/>
    <brk id="2056" max="151" man="1"/>
    <brk id="2098" max="151" man="1"/>
    <brk id="2140" max="151" man="1"/>
    <brk id="2182" max="151" man="1"/>
    <brk id="2224" max="151" man="1"/>
    <brk id="2265" max="151" man="1"/>
    <brk id="2307" max="151" man="1"/>
    <brk id="2351" max="151" man="1"/>
    <brk id="2393" max="151" man="1"/>
    <brk id="2435" max="151" man="1"/>
    <brk id="2474" max="151" man="1"/>
    <brk id="2515" max="151" man="1"/>
    <brk id="2556" max="151" man="1"/>
    <brk id="2597" max="151" man="1"/>
    <brk id="2638" max="151" man="1"/>
    <brk id="2681" max="151" man="1"/>
    <brk id="2722" max="151" man="1"/>
    <brk id="2763" max="151" man="1"/>
    <brk id="2804" max="151" man="1"/>
    <brk id="2845" max="151" man="1"/>
    <brk id="2886" max="151" man="1"/>
    <brk id="2927" max="151" man="1"/>
    <brk id="2968" max="151" man="1"/>
    <brk id="3009" max="151" man="1"/>
    <brk id="3050" max="151" man="1"/>
    <brk id="3092" max="151" man="1"/>
    <brk id="3134" max="151" man="1"/>
    <brk id="3176" max="151" man="1"/>
    <brk id="3219" max="151" man="1"/>
    <brk id="3261" max="151" man="1"/>
    <brk id="3299" max="151" man="1"/>
    <brk id="3340" max="151" man="1"/>
    <brk id="3381" max="151" man="1"/>
    <brk id="3422" max="151" man="1"/>
    <brk id="3464" max="151" man="1"/>
    <brk id="3505" max="151" man="1"/>
    <brk id="3546" max="151" man="1"/>
    <brk id="3587" max="151" man="1"/>
    <brk id="3628" max="151" man="1"/>
    <brk id="3665" max="151" man="1"/>
    <brk id="3706" max="151" man="1"/>
    <brk id="3747" max="151" man="1"/>
    <brk id="3788" max="151" man="1"/>
    <brk id="3829" max="151" man="1"/>
    <brk id="3870" max="151" man="1"/>
    <brk id="3911" max="151" man="1"/>
    <brk id="3952" max="151" man="1"/>
    <brk id="3993" max="151" man="1"/>
    <brk id="4034" max="151" man="1"/>
    <brk id="4076" max="151" man="1"/>
    <brk id="4117" max="151" man="1"/>
    <brk id="4159" max="151" man="1"/>
    <brk id="4201" max="151" man="1"/>
    <brk id="4242" max="151" man="1"/>
    <brk id="4283" max="151" man="1"/>
    <brk id="4320" max="151" man="1"/>
    <brk id="4362" max="151" man="1"/>
    <brk id="4405" max="151" man="1"/>
    <brk id="4446" max="151" man="1"/>
    <brk id="4487" max="151" man="1"/>
    <brk id="4532" max="151" man="1"/>
    <brk id="4574" max="151" man="1"/>
    <brk id="4617" max="151" man="1"/>
    <brk id="4660" max="151" man="1"/>
    <brk id="4701" max="151" man="1"/>
    <brk id="4742" max="151" man="1"/>
    <brk id="4781" max="151" man="1"/>
    <brk id="4823" max="151" man="1"/>
    <brk id="4867" max="151" man="1"/>
    <brk id="4909" max="151" man="1"/>
    <brk id="4948" max="151" man="1"/>
    <brk id="4990" max="151" man="1"/>
    <brk id="5035" max="151" man="1"/>
    <brk id="5076" max="151" man="1"/>
    <brk id="5118" max="151" man="1"/>
    <brk id="5161" max="151" man="1"/>
    <brk id="5202" max="151" man="1"/>
    <brk id="5243" max="151" man="1"/>
    <brk id="5285" max="151" man="1"/>
    <brk id="5326" max="151" man="1"/>
    <brk id="5370" max="151" man="1"/>
    <brk id="5408" max="151" man="1"/>
    <brk id="5450" max="151" man="1"/>
    <brk id="5492" max="151" man="1"/>
    <brk id="5534" max="151" man="1"/>
    <brk id="5577" max="151" man="1"/>
    <brk id="5619" max="151" man="1"/>
    <brk id="5661" max="151" man="1"/>
    <brk id="5703" max="151" man="1"/>
    <brk id="5746" max="151" man="1"/>
    <brk id="5788" max="151" man="1"/>
    <brk id="5830" max="151" man="1"/>
    <brk id="5872" max="151" man="1"/>
    <brk id="5915" max="151" man="1"/>
    <brk id="5957" max="151" man="1"/>
    <brk id="5998" max="151" man="1"/>
    <brk id="6040" max="151" man="1"/>
    <brk id="6083" max="151" man="1"/>
    <brk id="6119" max="151" man="1"/>
    <brk id="6130" max="151" man="1"/>
    <brk id="6173" max="151" man="1"/>
    <brk id="6189" max="151" man="1"/>
    <brk id="6230" max="151" man="1"/>
    <brk id="6238" max="151" man="1"/>
    <brk id="6282" max="151" man="1"/>
    <brk id="6323" max="151" man="1"/>
    <brk id="6365" max="151" man="1"/>
    <brk id="6406" max="151" man="1"/>
    <brk id="6446" max="151" man="1"/>
    <brk id="6487" max="151" man="1"/>
    <brk id="6523" max="151" man="1"/>
    <brk id="6529" max="151" man="1"/>
    <brk id="6570" max="151" man="1"/>
    <brk id="6576" max="151" man="1"/>
    <brk id="6617" max="151" man="1"/>
    <brk id="6658" max="151" man="1"/>
    <brk id="6700" max="151" man="1"/>
    <brk id="6741" max="151" man="1"/>
    <brk id="6777" max="151" man="1"/>
    <brk id="6788" max="151" man="1"/>
    <brk id="6832" max="151" man="1"/>
    <brk id="6859" max="151" man="1"/>
    <brk id="6903" max="151" man="1"/>
    <brk id="6950" max="151" man="1"/>
    <brk id="6994" max="151" man="1"/>
    <brk id="7039" max="151" man="1"/>
    <brk id="7084" max="151" man="1"/>
    <brk id="7130" max="151" man="1"/>
    <brk id="7168" max="151" man="1"/>
    <brk id="7178" max="151" man="1"/>
    <brk id="7221" max="151" man="1"/>
    <brk id="7232" max="151" man="1"/>
    <brk id="7274" max="151" man="1"/>
    <brk id="7314" max="151" man="1"/>
    <brk id="7325" max="151" man="1"/>
    <brk id="7363" max="151" man="1"/>
    <brk id="7390" max="151" man="1"/>
    <brk id="7431" max="151" man="1"/>
    <brk id="7442" max="151" man="1"/>
    <brk id="7482" max="151" man="1"/>
    <brk id="7525" max="151" man="1"/>
    <brk id="7565" max="151" man="1"/>
    <brk id="7576" max="151" man="1"/>
    <brk id="7622" max="151" man="1"/>
    <brk id="7666" max="151" man="1"/>
    <brk id="7710" max="151" man="1"/>
    <brk id="7753" max="151" man="1"/>
    <brk id="7764" max="151" man="1"/>
    <brk id="7806" max="151" man="1"/>
    <brk id="7834" max="151" man="1"/>
    <brk id="7883" max="151" man="1"/>
    <brk id="7891" max="151" man="1"/>
    <brk id="7929" max="151" man="1"/>
    <brk id="7955" max="151" man="1"/>
    <brk id="7993" max="151" man="1"/>
    <brk id="8032" max="151" man="1"/>
    <brk id="8076" max="151" man="1"/>
    <brk id="8123" max="151" man="1"/>
    <brk id="8168" max="151" man="1"/>
    <brk id="8182" max="151" man="1"/>
    <brk id="8226" max="151" man="1"/>
    <brk id="8268" max="151" man="1"/>
    <brk id="8314" max="151" man="1"/>
    <brk id="8358" max="151" man="1"/>
    <brk id="8403" max="151" man="1"/>
    <brk id="8447" max="151" man="1"/>
    <brk id="8491" max="151" man="1"/>
    <brk id="8534" max="151" man="1"/>
    <brk id="8548" max="151" man="1"/>
    <brk id="8592" max="151" man="1"/>
    <brk id="8639" max="151" man="1"/>
    <brk id="8684" max="151" man="1"/>
    <brk id="8728" max="151" man="1"/>
    <brk id="8772" max="151" man="1"/>
    <brk id="8816" max="151" man="1"/>
    <brk id="8861" max="151" man="1"/>
    <brk id="8905" max="151" man="1"/>
    <brk id="8946" max="151" man="1"/>
    <brk id="8950" max="151" man="1"/>
    <brk id="8995" max="151" man="1"/>
    <brk id="9041" max="151" man="1"/>
    <brk id="9047" max="151" man="1"/>
    <brk id="9088" max="151" man="1"/>
    <brk id="9132" max="151" man="1"/>
    <brk id="9174" max="151" man="1"/>
    <brk id="9217" max="151" man="1"/>
    <brk id="9260" max="151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Rashodi</vt:lpstr>
      <vt:lpstr>Rashodi!Print_Area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Nihad</dc:creator>
  <cp:lastModifiedBy>samra</cp:lastModifiedBy>
  <cp:lastPrinted>2023-07-21T08:36:22Z</cp:lastPrinted>
  <dcterms:created xsi:type="dcterms:W3CDTF">2022-10-20T11:40:00Z</dcterms:created>
  <dcterms:modified xsi:type="dcterms:W3CDTF">2023-07-21T12:14:18Z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B0427B6C07A545028E70E3A8CA51B0A3</vt:lpwstr>
  </property>
  <property fmtid="{D5CDD505-2E9C-101B-9397-08002B2CF9AE}" pid="3" name="KSOProductBuildVer">
    <vt:lpwstr>2057-11.2.0.11486</vt:lpwstr>
  </property>
</Properties>
</file>